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comments6.xml" ContentType="application/vnd.openxmlformats-officedocument.spreadsheetml.comment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autoCompressPictures="0" defaultThemeVersion="124226"/>
  <bookViews>
    <workbookView xWindow="0" yWindow="0" windowWidth="19440" windowHeight="12240" tabRatio="661"/>
  </bookViews>
  <sheets>
    <sheet name="SERIES_DB-ReportedData" sheetId="4" r:id="rId1"/>
    <sheet name="SERIES_DB-MetaData" sheetId="1" r:id="rId2"/>
    <sheet name="SERIES_DB-MetaData-SI_Units" sheetId="5" r:id="rId3"/>
    <sheet name="SERIES_DB-MetaData-US_Units" sheetId="6" r:id="rId4"/>
    <sheet name="SERIES_CalculatedData-SI_Units" sheetId="8" r:id="rId5"/>
    <sheet name="SERIES_DB-CapacityData-SI_Units" sheetId="9" r:id="rId6"/>
  </sheets>
  <calcPr calcId="12451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7" i="4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6"/>
  <c r="C6"/>
  <c r="M6" i="6" l="1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7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BN7" i="5"/>
  <c r="BN8"/>
  <c r="BN9"/>
  <c r="BN10"/>
  <c r="BN11"/>
  <c r="BN12"/>
  <c r="BN13"/>
  <c r="BN14"/>
  <c r="BN15"/>
  <c r="BN16"/>
  <c r="BN17"/>
  <c r="BN18"/>
  <c r="BN19"/>
  <c r="BN20"/>
  <c r="BN21"/>
  <c r="BN22"/>
  <c r="BN23"/>
  <c r="BN24"/>
  <c r="BN25"/>
  <c r="BN26"/>
  <c r="BN27"/>
  <c r="BN28"/>
  <c r="BN29"/>
  <c r="BN30"/>
  <c r="BN31"/>
  <c r="BN32"/>
  <c r="BN33"/>
  <c r="BN34"/>
  <c r="BN35"/>
  <c r="BN36"/>
  <c r="BN37"/>
  <c r="BN38"/>
  <c r="BN39"/>
  <c r="BN40"/>
  <c r="BN41"/>
  <c r="BN42"/>
  <c r="BN43"/>
  <c r="BN44"/>
  <c r="BN45"/>
  <c r="BN46"/>
  <c r="BN47"/>
  <c r="BN48"/>
  <c r="BN49"/>
  <c r="BN50"/>
  <c r="BN51"/>
  <c r="BN52"/>
  <c r="BN53"/>
  <c r="BN54"/>
  <c r="BN55"/>
  <c r="BN56"/>
  <c r="BN57"/>
  <c r="BN58"/>
  <c r="BN59"/>
  <c r="BN60"/>
  <c r="BN61"/>
  <c r="BN62"/>
  <c r="BN63"/>
  <c r="BN64"/>
  <c r="BN65"/>
  <c r="BN66"/>
  <c r="BN67"/>
  <c r="BN68"/>
  <c r="BN69"/>
  <c r="BN70"/>
  <c r="BN71"/>
  <c r="BN72"/>
  <c r="BN73"/>
  <c r="BN74"/>
  <c r="BN75"/>
  <c r="BN76"/>
  <c r="BN77"/>
  <c r="BN78"/>
  <c r="BN79"/>
  <c r="BN80"/>
  <c r="BN81"/>
  <c r="BN82"/>
  <c r="BN83"/>
  <c r="BN84"/>
  <c r="BN85"/>
  <c r="BN86"/>
  <c r="BN87"/>
  <c r="BN88"/>
  <c r="BN89"/>
  <c r="BN90"/>
  <c r="BN91"/>
  <c r="BN92"/>
  <c r="BN93"/>
  <c r="BN94"/>
  <c r="BN95"/>
  <c r="BN96"/>
  <c r="BN97"/>
  <c r="BN98"/>
  <c r="BN99"/>
  <c r="BN100"/>
  <c r="BN101"/>
  <c r="BN102"/>
  <c r="BN103"/>
  <c r="BN104"/>
  <c r="BN105"/>
  <c r="BN106"/>
  <c r="BN107"/>
  <c r="BN108"/>
  <c r="BN109"/>
  <c r="BN110"/>
  <c r="BN111"/>
  <c r="BN112"/>
  <c r="BN113"/>
  <c r="BN114"/>
  <c r="BN115"/>
  <c r="BN116"/>
  <c r="BN117"/>
  <c r="BN118"/>
  <c r="BN119"/>
  <c r="BN120"/>
  <c r="BN121"/>
  <c r="BN122"/>
  <c r="BN123"/>
  <c r="BN124"/>
  <c r="BN125"/>
  <c r="BN126"/>
  <c r="BN127"/>
  <c r="BN128"/>
  <c r="BN129"/>
  <c r="BN130"/>
  <c r="BN131"/>
  <c r="BN132"/>
  <c r="BN133"/>
  <c r="BN134"/>
  <c r="BN135"/>
  <c r="BN136"/>
  <c r="BN137"/>
  <c r="BN138"/>
  <c r="BN139"/>
  <c r="BN140"/>
  <c r="BN141"/>
  <c r="BN142"/>
  <c r="BN143"/>
  <c r="BN144"/>
  <c r="BN145"/>
  <c r="BN146"/>
  <c r="BN147"/>
  <c r="BN148"/>
  <c r="BN149"/>
  <c r="BN150"/>
  <c r="BN151"/>
  <c r="BN152"/>
  <c r="BN153"/>
  <c r="BN154"/>
  <c r="BN155"/>
  <c r="BN156"/>
  <c r="BN157"/>
  <c r="BN158"/>
  <c r="BN159"/>
  <c r="BN160"/>
  <c r="BN161"/>
  <c r="BN162"/>
  <c r="BN163"/>
  <c r="BN164"/>
  <c r="BN165"/>
  <c r="BN166"/>
  <c r="BN167"/>
  <c r="BN168"/>
  <c r="BN169"/>
  <c r="BN170"/>
  <c r="BN171"/>
  <c r="BN172"/>
  <c r="BN173"/>
  <c r="BN174"/>
  <c r="BN175"/>
  <c r="BN176"/>
  <c r="BN177"/>
  <c r="BN178"/>
  <c r="BN179"/>
  <c r="BN180"/>
  <c r="BN181"/>
  <c r="BN182"/>
  <c r="BN183"/>
  <c r="BN184"/>
  <c r="BN185"/>
  <c r="BN186"/>
  <c r="BN187"/>
  <c r="BN188"/>
  <c r="BN189"/>
  <c r="BN190"/>
  <c r="BN191"/>
  <c r="BN192"/>
  <c r="BN193"/>
  <c r="BN194"/>
  <c r="BN195"/>
  <c r="BN196"/>
  <c r="BN197"/>
  <c r="BN198"/>
  <c r="BN199"/>
  <c r="BN200"/>
  <c r="BN201"/>
  <c r="BN202"/>
  <c r="BN203"/>
  <c r="BN204"/>
  <c r="BN205"/>
  <c r="BN206"/>
  <c r="BN207"/>
  <c r="BN208"/>
  <c r="BN209"/>
  <c r="BN210"/>
  <c r="BN211"/>
  <c r="BN212"/>
  <c r="BN213"/>
  <c r="BN214"/>
  <c r="BN215"/>
  <c r="BN216"/>
  <c r="BN217"/>
  <c r="BN218"/>
  <c r="BN219"/>
  <c r="BN220"/>
  <c r="BN221"/>
  <c r="BN222"/>
  <c r="BN223"/>
  <c r="BN224"/>
  <c r="BN225"/>
  <c r="BN226"/>
  <c r="BN227"/>
  <c r="BN228"/>
  <c r="BN229"/>
  <c r="BN230"/>
  <c r="BN231"/>
  <c r="BN232"/>
  <c r="BN233"/>
  <c r="BN234"/>
  <c r="BN235"/>
  <c r="BN236"/>
  <c r="BN237"/>
  <c r="BN238"/>
  <c r="BN239"/>
  <c r="BN240"/>
  <c r="BN241"/>
  <c r="BN242"/>
  <c r="BN243"/>
  <c r="BN244"/>
  <c r="BN245"/>
  <c r="BN246"/>
  <c r="BN247"/>
  <c r="BN248"/>
  <c r="BN249"/>
  <c r="BN250"/>
  <c r="BN251"/>
  <c r="BN252"/>
  <c r="BN253"/>
  <c r="BN254"/>
  <c r="BN255"/>
  <c r="BN256"/>
  <c r="BN257"/>
  <c r="BN258"/>
  <c r="BN259"/>
  <c r="BN260"/>
  <c r="BN261"/>
  <c r="BN262"/>
  <c r="BN263"/>
  <c r="BN264"/>
  <c r="BN265"/>
  <c r="BN266"/>
  <c r="BN267"/>
  <c r="BN268"/>
  <c r="BN269"/>
  <c r="BN270"/>
  <c r="BN271"/>
  <c r="BN272"/>
  <c r="BN273"/>
  <c r="BN274"/>
  <c r="BN275"/>
  <c r="BN276"/>
  <c r="BN277"/>
  <c r="BN278"/>
  <c r="BN279"/>
  <c r="BN280"/>
  <c r="BN281"/>
  <c r="BN282"/>
  <c r="BN283"/>
  <c r="BN284"/>
  <c r="BN285"/>
  <c r="BN286"/>
  <c r="BN287"/>
  <c r="BN288"/>
  <c r="BN289"/>
  <c r="BN290"/>
  <c r="BN291"/>
  <c r="BN292"/>
  <c r="BN293"/>
  <c r="BN294"/>
  <c r="BN295"/>
  <c r="BN296"/>
  <c r="BN297"/>
  <c r="BN298"/>
  <c r="BN299"/>
  <c r="BN300"/>
  <c r="BN301"/>
  <c r="BN302"/>
  <c r="BN303"/>
  <c r="BN304"/>
  <c r="BN305"/>
  <c r="BN306"/>
  <c r="BN307"/>
  <c r="BN308"/>
  <c r="BN309"/>
  <c r="BN310"/>
  <c r="BN311"/>
  <c r="BN312"/>
  <c r="BN313"/>
  <c r="BN314"/>
  <c r="BN315"/>
  <c r="BN316"/>
  <c r="BN317"/>
  <c r="BN318"/>
  <c r="BN319"/>
  <c r="BN320"/>
  <c r="BN321"/>
  <c r="BN322"/>
  <c r="BN323"/>
  <c r="BN324"/>
  <c r="BN325"/>
  <c r="BN326"/>
  <c r="BN327"/>
  <c r="BN328"/>
  <c r="BN329"/>
  <c r="BN330"/>
  <c r="BN331"/>
  <c r="BN332"/>
  <c r="BN333"/>
  <c r="BN334"/>
  <c r="BN335"/>
  <c r="BN336"/>
  <c r="BN337"/>
  <c r="BN338"/>
  <c r="BN339"/>
  <c r="BN340"/>
  <c r="BN341"/>
  <c r="BN342"/>
  <c r="BN343"/>
  <c r="BN344"/>
  <c r="BN345"/>
  <c r="BN346"/>
  <c r="BN347"/>
  <c r="BN348"/>
  <c r="BN349"/>
  <c r="BN350"/>
  <c r="BN351"/>
  <c r="BN352"/>
  <c r="BN353"/>
  <c r="BN354"/>
  <c r="BN355"/>
  <c r="BN6"/>
  <c r="AZ229" i="1"/>
  <c r="AZ230"/>
  <c r="AZ231"/>
  <c r="AZ228"/>
  <c r="AZ24"/>
  <c r="AY24"/>
  <c r="BT7" i="5"/>
  <c r="BT8"/>
  <c r="BT9"/>
  <c r="BT10"/>
  <c r="BT11"/>
  <c r="BT12"/>
  <c r="BT13"/>
  <c r="BT14"/>
  <c r="BT15"/>
  <c r="BT16"/>
  <c r="BT17"/>
  <c r="BT18"/>
  <c r="BT19"/>
  <c r="BT20"/>
  <c r="BT21"/>
  <c r="BT22"/>
  <c r="BT23"/>
  <c r="BT24"/>
  <c r="BT25"/>
  <c r="BT26"/>
  <c r="BT27"/>
  <c r="BT28"/>
  <c r="BT29"/>
  <c r="BT30"/>
  <c r="BT31"/>
  <c r="BT32"/>
  <c r="BT33"/>
  <c r="BT34"/>
  <c r="BT35"/>
  <c r="BT36"/>
  <c r="BT37"/>
  <c r="BT38"/>
  <c r="BT39"/>
  <c r="BT40"/>
  <c r="BT41"/>
  <c r="BT42"/>
  <c r="BT43"/>
  <c r="BT44"/>
  <c r="BT45"/>
  <c r="BT46"/>
  <c r="BT47"/>
  <c r="BT48"/>
  <c r="BT49"/>
  <c r="BT50"/>
  <c r="BT51"/>
  <c r="BT52"/>
  <c r="BT53"/>
  <c r="BT54"/>
  <c r="BT55"/>
  <c r="BT56"/>
  <c r="BT57"/>
  <c r="BT58"/>
  <c r="BT59"/>
  <c r="BT60"/>
  <c r="BT61"/>
  <c r="BT62"/>
  <c r="BT63"/>
  <c r="BT64"/>
  <c r="BT65"/>
  <c r="BT66"/>
  <c r="BT67"/>
  <c r="BT68"/>
  <c r="BT69"/>
  <c r="BT70"/>
  <c r="BT71"/>
  <c r="BT72"/>
  <c r="BT73"/>
  <c r="BT74"/>
  <c r="BT75"/>
  <c r="BT76"/>
  <c r="BT77"/>
  <c r="BT78"/>
  <c r="BT79"/>
  <c r="BT80"/>
  <c r="BT81"/>
  <c r="BT82"/>
  <c r="BT83"/>
  <c r="BT84"/>
  <c r="BT85"/>
  <c r="BT86"/>
  <c r="BT87"/>
  <c r="BT88"/>
  <c r="BT89"/>
  <c r="BT90"/>
  <c r="BT91"/>
  <c r="BT92"/>
  <c r="BT93"/>
  <c r="BT94"/>
  <c r="BT95"/>
  <c r="BT96"/>
  <c r="BT97"/>
  <c r="BT98"/>
  <c r="BT99"/>
  <c r="BT100"/>
  <c r="BT101"/>
  <c r="BT102"/>
  <c r="BT103"/>
  <c r="BT104"/>
  <c r="BT105"/>
  <c r="BT106"/>
  <c r="BT107"/>
  <c r="BT108"/>
  <c r="BT109"/>
  <c r="BT110"/>
  <c r="BT111"/>
  <c r="BT112"/>
  <c r="BT113"/>
  <c r="BT114"/>
  <c r="BT115"/>
  <c r="BT116"/>
  <c r="BT117"/>
  <c r="BT118"/>
  <c r="BT119"/>
  <c r="BT120"/>
  <c r="BT121"/>
  <c r="BT122"/>
  <c r="BT123"/>
  <c r="BT124"/>
  <c r="BT125"/>
  <c r="BT126"/>
  <c r="BT127"/>
  <c r="BT128"/>
  <c r="BT129"/>
  <c r="BT130"/>
  <c r="BT131"/>
  <c r="BT132"/>
  <c r="BT133"/>
  <c r="BT134"/>
  <c r="BT135"/>
  <c r="BT136"/>
  <c r="BT137"/>
  <c r="BT138"/>
  <c r="BT139"/>
  <c r="BT140"/>
  <c r="BT141"/>
  <c r="BT142"/>
  <c r="BT143"/>
  <c r="BT144"/>
  <c r="BT145"/>
  <c r="BT146"/>
  <c r="BT147"/>
  <c r="BT148"/>
  <c r="BT149"/>
  <c r="BT150"/>
  <c r="BT151"/>
  <c r="BT152"/>
  <c r="BT153"/>
  <c r="BT154"/>
  <c r="BT155"/>
  <c r="BT156"/>
  <c r="BT157"/>
  <c r="BT158"/>
  <c r="BT159"/>
  <c r="BT160"/>
  <c r="BT161"/>
  <c r="BT162"/>
  <c r="BT163"/>
  <c r="BT164"/>
  <c r="BT165"/>
  <c r="BT166"/>
  <c r="BT167"/>
  <c r="BT168"/>
  <c r="BT169"/>
  <c r="BT170"/>
  <c r="BT171"/>
  <c r="BT172"/>
  <c r="BT173"/>
  <c r="BT174"/>
  <c r="BT175"/>
  <c r="BT176"/>
  <c r="BT177"/>
  <c r="BT178"/>
  <c r="BT179"/>
  <c r="BT180"/>
  <c r="BT181"/>
  <c r="BT182"/>
  <c r="BT183"/>
  <c r="BT184"/>
  <c r="BT185"/>
  <c r="BT186"/>
  <c r="BT187"/>
  <c r="BT188"/>
  <c r="BT189"/>
  <c r="BT190"/>
  <c r="BT191"/>
  <c r="BT192"/>
  <c r="BT193"/>
  <c r="BT194"/>
  <c r="BT195"/>
  <c r="BT196"/>
  <c r="BT197"/>
  <c r="BT198"/>
  <c r="BT199"/>
  <c r="BT200"/>
  <c r="BT201"/>
  <c r="BT202"/>
  <c r="BT203"/>
  <c r="BT204"/>
  <c r="BT205"/>
  <c r="BT206"/>
  <c r="BT207"/>
  <c r="BT208"/>
  <c r="BT209"/>
  <c r="BT210"/>
  <c r="BT211"/>
  <c r="BT212"/>
  <c r="BT213"/>
  <c r="BT214"/>
  <c r="BT215"/>
  <c r="BT216"/>
  <c r="BT217"/>
  <c r="BT218"/>
  <c r="BT219"/>
  <c r="BT220"/>
  <c r="BT221"/>
  <c r="BT222"/>
  <c r="BT223"/>
  <c r="BT224"/>
  <c r="BT225"/>
  <c r="BT226"/>
  <c r="BT227"/>
  <c r="BT228"/>
  <c r="BT229"/>
  <c r="BT230"/>
  <c r="BT231"/>
  <c r="BT232"/>
  <c r="BT233"/>
  <c r="BT234"/>
  <c r="BT235"/>
  <c r="BT236"/>
  <c r="BT237"/>
  <c r="BT238"/>
  <c r="BT239"/>
  <c r="BT240"/>
  <c r="BT241"/>
  <c r="BT242"/>
  <c r="BT243"/>
  <c r="BT244"/>
  <c r="BT245"/>
  <c r="BT246"/>
  <c r="BT247"/>
  <c r="BT248"/>
  <c r="BT249"/>
  <c r="BT250"/>
  <c r="BT251"/>
  <c r="BT252"/>
  <c r="BT253"/>
  <c r="BT254"/>
  <c r="BT255"/>
  <c r="BT256"/>
  <c r="BT257"/>
  <c r="BT258"/>
  <c r="BT259"/>
  <c r="BT260"/>
  <c r="BT261"/>
  <c r="BT262"/>
  <c r="BT263"/>
  <c r="BT264"/>
  <c r="BT265"/>
  <c r="BT266"/>
  <c r="BT267"/>
  <c r="BT268"/>
  <c r="BT269"/>
  <c r="BT270"/>
  <c r="BT271"/>
  <c r="BT272"/>
  <c r="BT273"/>
  <c r="BT274"/>
  <c r="BT275"/>
  <c r="BT276"/>
  <c r="BT277"/>
  <c r="BT278"/>
  <c r="BT279"/>
  <c r="BT280"/>
  <c r="BT281"/>
  <c r="BT282"/>
  <c r="BT283"/>
  <c r="BT284"/>
  <c r="BT285"/>
  <c r="BT286"/>
  <c r="BT287"/>
  <c r="BT288"/>
  <c r="BT289"/>
  <c r="BT290"/>
  <c r="BT291"/>
  <c r="BT292"/>
  <c r="BT293"/>
  <c r="BT294"/>
  <c r="BT295"/>
  <c r="BT296"/>
  <c r="BT297"/>
  <c r="BT298"/>
  <c r="BT299"/>
  <c r="BT300"/>
  <c r="BT301"/>
  <c r="BT302"/>
  <c r="BT303"/>
  <c r="BT304"/>
  <c r="BT305"/>
  <c r="BT306"/>
  <c r="BT307"/>
  <c r="BT308"/>
  <c r="BT309"/>
  <c r="BT310"/>
  <c r="BT311"/>
  <c r="BT312"/>
  <c r="BT313"/>
  <c r="BT314"/>
  <c r="BT315"/>
  <c r="BT316"/>
  <c r="BT317"/>
  <c r="BT318"/>
  <c r="BT319"/>
  <c r="BT320"/>
  <c r="BT321"/>
  <c r="BT322"/>
  <c r="BT323"/>
  <c r="BT324"/>
  <c r="BT325"/>
  <c r="BT326"/>
  <c r="BT327"/>
  <c r="BT328"/>
  <c r="BT329"/>
  <c r="BT330"/>
  <c r="BT331"/>
  <c r="BT332"/>
  <c r="BT333"/>
  <c r="BT334"/>
  <c r="BT335"/>
  <c r="BT336"/>
  <c r="BT337"/>
  <c r="BT338"/>
  <c r="BT339"/>
  <c r="BT340"/>
  <c r="BT341"/>
  <c r="BT342"/>
  <c r="BT343"/>
  <c r="BT344"/>
  <c r="BT345"/>
  <c r="BT346"/>
  <c r="BT347"/>
  <c r="BT348"/>
  <c r="BT349"/>
  <c r="BT350"/>
  <c r="BT351"/>
  <c r="BT352"/>
  <c r="BT353"/>
  <c r="BT354"/>
  <c r="BT355"/>
  <c r="BS7"/>
  <c r="BS8"/>
  <c r="BS9"/>
  <c r="BS10"/>
  <c r="BS11"/>
  <c r="BS12"/>
  <c r="BS13"/>
  <c r="BS14"/>
  <c r="BS15"/>
  <c r="BS16"/>
  <c r="BS17"/>
  <c r="BS18"/>
  <c r="BS19"/>
  <c r="BS20"/>
  <c r="BS21"/>
  <c r="BS22"/>
  <c r="BS23"/>
  <c r="BS24"/>
  <c r="BS25"/>
  <c r="BS26"/>
  <c r="BS27"/>
  <c r="BS28"/>
  <c r="BS29"/>
  <c r="BS30"/>
  <c r="BS31"/>
  <c r="BS32"/>
  <c r="BS33"/>
  <c r="BS34"/>
  <c r="BS35"/>
  <c r="BS36"/>
  <c r="BS37"/>
  <c r="BS38"/>
  <c r="BS39"/>
  <c r="BS40"/>
  <c r="BS41"/>
  <c r="BS42"/>
  <c r="BS43"/>
  <c r="BS44"/>
  <c r="BS45"/>
  <c r="BS46"/>
  <c r="BS47"/>
  <c r="BS48"/>
  <c r="BS49"/>
  <c r="BS50"/>
  <c r="BS51"/>
  <c r="BS52"/>
  <c r="BS53"/>
  <c r="BS54"/>
  <c r="BS55"/>
  <c r="BS56"/>
  <c r="BS57"/>
  <c r="BS58"/>
  <c r="BS59"/>
  <c r="BS60"/>
  <c r="BS61"/>
  <c r="BS62"/>
  <c r="BS63"/>
  <c r="BS64"/>
  <c r="BS65"/>
  <c r="BS66"/>
  <c r="BS67"/>
  <c r="BS68"/>
  <c r="BS69"/>
  <c r="BS70"/>
  <c r="BS71"/>
  <c r="BS72"/>
  <c r="BS73"/>
  <c r="BS74"/>
  <c r="BS75"/>
  <c r="BS76"/>
  <c r="BS77"/>
  <c r="BS78"/>
  <c r="BS79"/>
  <c r="BS80"/>
  <c r="BS81"/>
  <c r="BS82"/>
  <c r="BS83"/>
  <c r="BS84"/>
  <c r="BS85"/>
  <c r="BS86"/>
  <c r="BS87"/>
  <c r="BS88"/>
  <c r="BS89"/>
  <c r="BS90"/>
  <c r="BS91"/>
  <c r="BS92"/>
  <c r="BS93"/>
  <c r="BS94"/>
  <c r="BS95"/>
  <c r="BS96"/>
  <c r="BS97"/>
  <c r="BS98"/>
  <c r="BS99"/>
  <c r="BS100"/>
  <c r="BS101"/>
  <c r="BS102"/>
  <c r="BS103"/>
  <c r="BS104"/>
  <c r="BS105"/>
  <c r="BS106"/>
  <c r="BS107"/>
  <c r="BS108"/>
  <c r="BS109"/>
  <c r="BS110"/>
  <c r="BS111"/>
  <c r="BS112"/>
  <c r="BS113"/>
  <c r="BS114"/>
  <c r="BS115"/>
  <c r="BS116"/>
  <c r="BS117"/>
  <c r="BS118"/>
  <c r="BS119"/>
  <c r="BS120"/>
  <c r="BS121"/>
  <c r="BS122"/>
  <c r="BS123"/>
  <c r="BS124"/>
  <c r="BS125"/>
  <c r="BS126"/>
  <c r="BS127"/>
  <c r="BS128"/>
  <c r="BS129"/>
  <c r="BS130"/>
  <c r="BS131"/>
  <c r="BS132"/>
  <c r="BS133"/>
  <c r="BS134"/>
  <c r="BS135"/>
  <c r="BS136"/>
  <c r="BS137"/>
  <c r="BS138"/>
  <c r="BS139"/>
  <c r="BS140"/>
  <c r="BS141"/>
  <c r="BS142"/>
  <c r="BS143"/>
  <c r="BS144"/>
  <c r="BS145"/>
  <c r="BS146"/>
  <c r="BS147"/>
  <c r="BS148"/>
  <c r="BS149"/>
  <c r="BS150"/>
  <c r="BS151"/>
  <c r="BS152"/>
  <c r="BS153"/>
  <c r="BS154"/>
  <c r="BS155"/>
  <c r="BS156"/>
  <c r="BS157"/>
  <c r="BS158"/>
  <c r="BS159"/>
  <c r="BS160"/>
  <c r="BS161"/>
  <c r="BS162"/>
  <c r="BS163"/>
  <c r="BS164"/>
  <c r="BS165"/>
  <c r="BS166"/>
  <c r="BS167"/>
  <c r="BS168"/>
  <c r="BS169"/>
  <c r="BS170"/>
  <c r="BS171"/>
  <c r="BS172"/>
  <c r="BS173"/>
  <c r="BS174"/>
  <c r="BS175"/>
  <c r="BS176"/>
  <c r="BS177"/>
  <c r="BS178"/>
  <c r="BS179"/>
  <c r="BS180"/>
  <c r="BS181"/>
  <c r="BS182"/>
  <c r="BS183"/>
  <c r="BS184"/>
  <c r="BS185"/>
  <c r="BS186"/>
  <c r="BS187"/>
  <c r="BS188"/>
  <c r="BS189"/>
  <c r="BS190"/>
  <c r="BS191"/>
  <c r="BS192"/>
  <c r="BS193"/>
  <c r="BS194"/>
  <c r="BS195"/>
  <c r="BS196"/>
  <c r="BS197"/>
  <c r="BS198"/>
  <c r="BS199"/>
  <c r="BS200"/>
  <c r="BS201"/>
  <c r="BS202"/>
  <c r="BS203"/>
  <c r="BS204"/>
  <c r="BS205"/>
  <c r="BS206"/>
  <c r="BS207"/>
  <c r="BS208"/>
  <c r="BS209"/>
  <c r="BS210"/>
  <c r="BS211"/>
  <c r="BS212"/>
  <c r="BS213"/>
  <c r="BS214"/>
  <c r="BS215"/>
  <c r="BS216"/>
  <c r="BS217"/>
  <c r="BS218"/>
  <c r="BS219"/>
  <c r="BS220"/>
  <c r="BS221"/>
  <c r="BS222"/>
  <c r="BS223"/>
  <c r="BS224"/>
  <c r="BS225"/>
  <c r="BS226"/>
  <c r="BS227"/>
  <c r="BS228"/>
  <c r="BS229"/>
  <c r="BS230"/>
  <c r="BS231"/>
  <c r="BS232"/>
  <c r="BS233"/>
  <c r="BS234"/>
  <c r="BS235"/>
  <c r="BS236"/>
  <c r="BS237"/>
  <c r="BS238"/>
  <c r="BS239"/>
  <c r="BS240"/>
  <c r="BS241"/>
  <c r="BS242"/>
  <c r="BS243"/>
  <c r="BS244"/>
  <c r="BS245"/>
  <c r="BS246"/>
  <c r="BS247"/>
  <c r="BS248"/>
  <c r="BS249"/>
  <c r="BS250"/>
  <c r="BS251"/>
  <c r="BS252"/>
  <c r="BS253"/>
  <c r="BS254"/>
  <c r="BS255"/>
  <c r="BS256"/>
  <c r="BS257"/>
  <c r="BS258"/>
  <c r="BS259"/>
  <c r="BS260"/>
  <c r="BS261"/>
  <c r="BS262"/>
  <c r="BS263"/>
  <c r="BS264"/>
  <c r="BS265"/>
  <c r="BS266"/>
  <c r="BS267"/>
  <c r="BS268"/>
  <c r="BS269"/>
  <c r="BS270"/>
  <c r="BS271"/>
  <c r="BS272"/>
  <c r="BS273"/>
  <c r="BS274"/>
  <c r="BS275"/>
  <c r="BS276"/>
  <c r="BS277"/>
  <c r="BS278"/>
  <c r="BS279"/>
  <c r="BS280"/>
  <c r="BS281"/>
  <c r="BS282"/>
  <c r="BS283"/>
  <c r="BS284"/>
  <c r="BS285"/>
  <c r="BS286"/>
  <c r="BS287"/>
  <c r="BS288"/>
  <c r="BS289"/>
  <c r="BS290"/>
  <c r="BS291"/>
  <c r="BS292"/>
  <c r="BS293"/>
  <c r="BS294"/>
  <c r="BS295"/>
  <c r="BS296"/>
  <c r="BS297"/>
  <c r="BS298"/>
  <c r="BS299"/>
  <c r="BS300"/>
  <c r="BS301"/>
  <c r="BS302"/>
  <c r="BS303"/>
  <c r="BS304"/>
  <c r="BS305"/>
  <c r="BS306"/>
  <c r="BS307"/>
  <c r="BS308"/>
  <c r="BS309"/>
  <c r="BS310"/>
  <c r="BS311"/>
  <c r="BS312"/>
  <c r="BS313"/>
  <c r="BS314"/>
  <c r="BS315"/>
  <c r="BS316"/>
  <c r="BS317"/>
  <c r="BS318"/>
  <c r="BS319"/>
  <c r="BS320"/>
  <c r="BS321"/>
  <c r="BS322"/>
  <c r="BS323"/>
  <c r="BS324"/>
  <c r="BS325"/>
  <c r="BS326"/>
  <c r="BS327"/>
  <c r="BS328"/>
  <c r="BS329"/>
  <c r="BS330"/>
  <c r="BS331"/>
  <c r="BS332"/>
  <c r="BS333"/>
  <c r="BS334"/>
  <c r="BS335"/>
  <c r="BS336"/>
  <c r="BS337"/>
  <c r="BS338"/>
  <c r="BS339"/>
  <c r="BS340"/>
  <c r="BS341"/>
  <c r="BS342"/>
  <c r="BS343"/>
  <c r="BS344"/>
  <c r="BS345"/>
  <c r="BS346"/>
  <c r="BS347"/>
  <c r="BS348"/>
  <c r="BS349"/>
  <c r="BS350"/>
  <c r="BS351"/>
  <c r="BS352"/>
  <c r="BS353"/>
  <c r="BS354"/>
  <c r="BS355"/>
  <c r="A347" i="9"/>
  <c r="B347"/>
  <c r="C347"/>
  <c r="D347"/>
  <c r="E347"/>
  <c r="F347"/>
  <c r="A348"/>
  <c r="B348"/>
  <c r="C348"/>
  <c r="D348"/>
  <c r="E348"/>
  <c r="F348"/>
  <c r="A349"/>
  <c r="B349"/>
  <c r="C349"/>
  <c r="D349"/>
  <c r="E349"/>
  <c r="F349"/>
  <c r="A350"/>
  <c r="B350"/>
  <c r="C350"/>
  <c r="D350"/>
  <c r="E350"/>
  <c r="F350"/>
  <c r="A351"/>
  <c r="B351"/>
  <c r="C351"/>
  <c r="D351"/>
  <c r="E351"/>
  <c r="F351"/>
  <c r="A352"/>
  <c r="B352"/>
  <c r="C352"/>
  <c r="D352"/>
  <c r="E352"/>
  <c r="F352"/>
  <c r="A353"/>
  <c r="B353"/>
  <c r="C353"/>
  <c r="D353"/>
  <c r="E353"/>
  <c r="F353"/>
  <c r="A354"/>
  <c r="B354"/>
  <c r="C354"/>
  <c r="D354"/>
  <c r="E354"/>
  <c r="F354"/>
  <c r="A355"/>
  <c r="B355"/>
  <c r="C355"/>
  <c r="D355"/>
  <c r="E355"/>
  <c r="F355"/>
  <c r="A347" i="8"/>
  <c r="B347"/>
  <c r="C347"/>
  <c r="D347"/>
  <c r="E347"/>
  <c r="A348"/>
  <c r="B348"/>
  <c r="C348"/>
  <c r="D348"/>
  <c r="E348"/>
  <c r="A349"/>
  <c r="B349"/>
  <c r="C349"/>
  <c r="D349"/>
  <c r="E349"/>
  <c r="A350"/>
  <c r="B350"/>
  <c r="C350"/>
  <c r="D350"/>
  <c r="E350"/>
  <c r="A351"/>
  <c r="B351"/>
  <c r="C351"/>
  <c r="D351"/>
  <c r="E351"/>
  <c r="A352"/>
  <c r="B352"/>
  <c r="C352"/>
  <c r="D352"/>
  <c r="E352"/>
  <c r="A353"/>
  <c r="B353"/>
  <c r="C353"/>
  <c r="D353"/>
  <c r="E353"/>
  <c r="A354"/>
  <c r="B354"/>
  <c r="C354"/>
  <c r="D354"/>
  <c r="E354"/>
  <c r="A355"/>
  <c r="B355"/>
  <c r="C355"/>
  <c r="D355"/>
  <c r="E355"/>
  <c r="A347" i="6"/>
  <c r="B347"/>
  <c r="C347"/>
  <c r="D347"/>
  <c r="E347"/>
  <c r="G347"/>
  <c r="H347"/>
  <c r="I347"/>
  <c r="J347"/>
  <c r="K347"/>
  <c r="L347"/>
  <c r="N347"/>
  <c r="O347"/>
  <c r="P347"/>
  <c r="Q347"/>
  <c r="R347"/>
  <c r="S347"/>
  <c r="T347"/>
  <c r="V347"/>
  <c r="W347"/>
  <c r="X347"/>
  <c r="Y347"/>
  <c r="Z347"/>
  <c r="AA347"/>
  <c r="AB347"/>
  <c r="AC347"/>
  <c r="AD347"/>
  <c r="AE347"/>
  <c r="AF347"/>
  <c r="AH347"/>
  <c r="AI347"/>
  <c r="AJ347"/>
  <c r="AK347"/>
  <c r="AL347"/>
  <c r="AM347"/>
  <c r="AN347"/>
  <c r="AO347"/>
  <c r="AP347"/>
  <c r="AQ347"/>
  <c r="AR347"/>
  <c r="AS347"/>
  <c r="AT347"/>
  <c r="AU347"/>
  <c r="AV347"/>
  <c r="AW347"/>
  <c r="AX347"/>
  <c r="BB347"/>
  <c r="BC347"/>
  <c r="BD347"/>
  <c r="BE347"/>
  <c r="BF347"/>
  <c r="BH347"/>
  <c r="BI347"/>
  <c r="BJ347"/>
  <c r="BK347"/>
  <c r="BL347"/>
  <c r="BM347"/>
  <c r="BP347"/>
  <c r="BQ347"/>
  <c r="BR347"/>
  <c r="BS347"/>
  <c r="BT347"/>
  <c r="BV347"/>
  <c r="BW347"/>
  <c r="BX347"/>
  <c r="A348"/>
  <c r="B348"/>
  <c r="C348"/>
  <c r="D348"/>
  <c r="E348"/>
  <c r="G348"/>
  <c r="H348"/>
  <c r="I348"/>
  <c r="J348"/>
  <c r="K348"/>
  <c r="L348"/>
  <c r="N348"/>
  <c r="O348"/>
  <c r="P348"/>
  <c r="Q348"/>
  <c r="R348"/>
  <c r="S348"/>
  <c r="T348"/>
  <c r="V348"/>
  <c r="W348"/>
  <c r="X348"/>
  <c r="Y348"/>
  <c r="Z348"/>
  <c r="AA348"/>
  <c r="AB348"/>
  <c r="AC348"/>
  <c r="AD348"/>
  <c r="AE348"/>
  <c r="AF348"/>
  <c r="AH348"/>
  <c r="AI348"/>
  <c r="AJ348"/>
  <c r="AK348"/>
  <c r="AL348"/>
  <c r="AM348"/>
  <c r="AN348"/>
  <c r="AO348"/>
  <c r="AP348"/>
  <c r="AQ348"/>
  <c r="AR348"/>
  <c r="AS348"/>
  <c r="AT348"/>
  <c r="AU348"/>
  <c r="AV348"/>
  <c r="AW348"/>
  <c r="AX348"/>
  <c r="BB348"/>
  <c r="BC348"/>
  <c r="BD348"/>
  <c r="BE348"/>
  <c r="BF348"/>
  <c r="BH348"/>
  <c r="BI348"/>
  <c r="BJ348"/>
  <c r="BK348"/>
  <c r="BL348"/>
  <c r="BM348"/>
  <c r="BP348"/>
  <c r="BQ348"/>
  <c r="BR348"/>
  <c r="BS348"/>
  <c r="BT348"/>
  <c r="BV348"/>
  <c r="BW348"/>
  <c r="BX348"/>
  <c r="A349"/>
  <c r="B349"/>
  <c r="C349"/>
  <c r="D349"/>
  <c r="E349"/>
  <c r="G349"/>
  <c r="H349"/>
  <c r="I349"/>
  <c r="J349"/>
  <c r="K349"/>
  <c r="L349"/>
  <c r="N349"/>
  <c r="O349"/>
  <c r="P349"/>
  <c r="Q349"/>
  <c r="R349"/>
  <c r="S349"/>
  <c r="T349"/>
  <c r="V349"/>
  <c r="W349"/>
  <c r="X349"/>
  <c r="Y349"/>
  <c r="Z349"/>
  <c r="AA349"/>
  <c r="AB349"/>
  <c r="AC349"/>
  <c r="AD349"/>
  <c r="AE349"/>
  <c r="AF349"/>
  <c r="AH349"/>
  <c r="AI349"/>
  <c r="AJ349"/>
  <c r="AK349"/>
  <c r="AL349"/>
  <c r="AM349"/>
  <c r="AN349"/>
  <c r="AO349"/>
  <c r="AP349"/>
  <c r="AQ349"/>
  <c r="AR349"/>
  <c r="AS349"/>
  <c r="AT349"/>
  <c r="AU349"/>
  <c r="AV349"/>
  <c r="AW349"/>
  <c r="AX349"/>
  <c r="BA349"/>
  <c r="BB349"/>
  <c r="BC349"/>
  <c r="BD349"/>
  <c r="BE349"/>
  <c r="BF349"/>
  <c r="BH349"/>
  <c r="BI349"/>
  <c r="BJ349"/>
  <c r="BK349"/>
  <c r="BL349"/>
  <c r="BM349"/>
  <c r="BP349"/>
  <c r="BQ349"/>
  <c r="BR349"/>
  <c r="BS349"/>
  <c r="BT349"/>
  <c r="BV349"/>
  <c r="BW349"/>
  <c r="BX349"/>
  <c r="A350"/>
  <c r="B350"/>
  <c r="C350"/>
  <c r="D350"/>
  <c r="E350"/>
  <c r="G350"/>
  <c r="H350"/>
  <c r="I350"/>
  <c r="J350"/>
  <c r="K350"/>
  <c r="L350"/>
  <c r="N350"/>
  <c r="O350"/>
  <c r="P350"/>
  <c r="Q350"/>
  <c r="R350"/>
  <c r="S350"/>
  <c r="T350"/>
  <c r="V350"/>
  <c r="W350"/>
  <c r="X350"/>
  <c r="Y350"/>
  <c r="Z350"/>
  <c r="AA350"/>
  <c r="AB350"/>
  <c r="AC350"/>
  <c r="AD350"/>
  <c r="AE350"/>
  <c r="AF350"/>
  <c r="AH350"/>
  <c r="AI350"/>
  <c r="AJ350"/>
  <c r="AK350"/>
  <c r="AL350"/>
  <c r="AM350"/>
  <c r="AN350"/>
  <c r="AO350"/>
  <c r="AP350"/>
  <c r="AQ350"/>
  <c r="AR350"/>
  <c r="AS350"/>
  <c r="AT350"/>
  <c r="AU350"/>
  <c r="AV350"/>
  <c r="AW350"/>
  <c r="AX350"/>
  <c r="BA350"/>
  <c r="BB350"/>
  <c r="BC350"/>
  <c r="BD350"/>
  <c r="BE350"/>
  <c r="BF350"/>
  <c r="BH350"/>
  <c r="BI350"/>
  <c r="BJ350"/>
  <c r="BK350"/>
  <c r="BL350"/>
  <c r="BM350"/>
  <c r="BP350"/>
  <c r="BQ350"/>
  <c r="BR350"/>
  <c r="BS350"/>
  <c r="BT350"/>
  <c r="BV350"/>
  <c r="BW350"/>
  <c r="BX350"/>
  <c r="A351"/>
  <c r="B351"/>
  <c r="C351"/>
  <c r="D351"/>
  <c r="E351"/>
  <c r="G351"/>
  <c r="H351"/>
  <c r="I351"/>
  <c r="J351"/>
  <c r="K351"/>
  <c r="L351"/>
  <c r="N351"/>
  <c r="O351"/>
  <c r="P351"/>
  <c r="Q351"/>
  <c r="R351"/>
  <c r="S351"/>
  <c r="T351"/>
  <c r="V351"/>
  <c r="W351"/>
  <c r="X351"/>
  <c r="Y351"/>
  <c r="Z351"/>
  <c r="AA351"/>
  <c r="AB351"/>
  <c r="AC351"/>
  <c r="AD351"/>
  <c r="AE351"/>
  <c r="AF351"/>
  <c r="AH351"/>
  <c r="AI351"/>
  <c r="AJ351"/>
  <c r="AK351"/>
  <c r="AL351"/>
  <c r="AM351"/>
  <c r="AN351"/>
  <c r="AO351"/>
  <c r="AP351"/>
  <c r="AQ351"/>
  <c r="AR351"/>
  <c r="AS351"/>
  <c r="AT351"/>
  <c r="AU351"/>
  <c r="AV351"/>
  <c r="AW351"/>
  <c r="AX351"/>
  <c r="BA351"/>
  <c r="BB351"/>
  <c r="BC351"/>
  <c r="BD351"/>
  <c r="BE351"/>
  <c r="BF351"/>
  <c r="BH351"/>
  <c r="BI351"/>
  <c r="BJ351"/>
  <c r="BK351"/>
  <c r="BL351"/>
  <c r="BM351"/>
  <c r="BP351"/>
  <c r="BQ351"/>
  <c r="BR351"/>
  <c r="BS351"/>
  <c r="BT351"/>
  <c r="BV351"/>
  <c r="BW351"/>
  <c r="BX351"/>
  <c r="A352"/>
  <c r="B352"/>
  <c r="C352"/>
  <c r="D352"/>
  <c r="E352"/>
  <c r="G352"/>
  <c r="H352"/>
  <c r="I352"/>
  <c r="J352"/>
  <c r="K352"/>
  <c r="L352"/>
  <c r="N352"/>
  <c r="O352"/>
  <c r="P352"/>
  <c r="Q352"/>
  <c r="R352"/>
  <c r="S352"/>
  <c r="T352"/>
  <c r="V352"/>
  <c r="W352"/>
  <c r="X352"/>
  <c r="Y352"/>
  <c r="Z352"/>
  <c r="AA352"/>
  <c r="AB352"/>
  <c r="AC352"/>
  <c r="AD352"/>
  <c r="AE352"/>
  <c r="AF352"/>
  <c r="AH352"/>
  <c r="AI352"/>
  <c r="AJ352"/>
  <c r="AK352"/>
  <c r="AL352"/>
  <c r="AM352"/>
  <c r="AN352"/>
  <c r="AO352"/>
  <c r="AP352"/>
  <c r="AQ352"/>
  <c r="AR352"/>
  <c r="AS352"/>
  <c r="AT352"/>
  <c r="AU352"/>
  <c r="AV352"/>
  <c r="AW352"/>
  <c r="AX352"/>
  <c r="BA352"/>
  <c r="BB352"/>
  <c r="BC352"/>
  <c r="BD352"/>
  <c r="BE352"/>
  <c r="BF352"/>
  <c r="BH352"/>
  <c r="BI352"/>
  <c r="BJ352"/>
  <c r="BK352"/>
  <c r="BL352"/>
  <c r="BM352"/>
  <c r="BP352"/>
  <c r="BQ352"/>
  <c r="BR352"/>
  <c r="BS352"/>
  <c r="BT352"/>
  <c r="BV352"/>
  <c r="BW352"/>
  <c r="BX352"/>
  <c r="A353"/>
  <c r="B353"/>
  <c r="C353"/>
  <c r="D353"/>
  <c r="E353"/>
  <c r="G353"/>
  <c r="H353"/>
  <c r="I353"/>
  <c r="J353"/>
  <c r="K353"/>
  <c r="L353"/>
  <c r="N353"/>
  <c r="O353"/>
  <c r="P353"/>
  <c r="Q353"/>
  <c r="R353"/>
  <c r="S353"/>
  <c r="T353"/>
  <c r="V353"/>
  <c r="W353"/>
  <c r="X353"/>
  <c r="Y353"/>
  <c r="Z353"/>
  <c r="AA353"/>
  <c r="AB353"/>
  <c r="AC353"/>
  <c r="AD353"/>
  <c r="AE353"/>
  <c r="AF353"/>
  <c r="AH353"/>
  <c r="AI353"/>
  <c r="AJ353"/>
  <c r="AK353"/>
  <c r="AL353"/>
  <c r="AM353"/>
  <c r="AN353"/>
  <c r="AO353"/>
  <c r="AP353"/>
  <c r="AQ353"/>
  <c r="AR353"/>
  <c r="AS353"/>
  <c r="AT353"/>
  <c r="AU353"/>
  <c r="AV353"/>
  <c r="AW353"/>
  <c r="AX353"/>
  <c r="BA353"/>
  <c r="BB353"/>
  <c r="BC353"/>
  <c r="BD353"/>
  <c r="BE353"/>
  <c r="BF353"/>
  <c r="BH353"/>
  <c r="BI353"/>
  <c r="BJ353"/>
  <c r="BK353"/>
  <c r="BL353"/>
  <c r="BM353"/>
  <c r="BP353"/>
  <c r="BQ353"/>
  <c r="BR353"/>
  <c r="BS353"/>
  <c r="BT353"/>
  <c r="BV353"/>
  <c r="BW353"/>
  <c r="BX353"/>
  <c r="A354"/>
  <c r="B354"/>
  <c r="C354"/>
  <c r="D354"/>
  <c r="E354"/>
  <c r="G354"/>
  <c r="H354"/>
  <c r="I354"/>
  <c r="J354"/>
  <c r="K354"/>
  <c r="L354"/>
  <c r="N354"/>
  <c r="O354"/>
  <c r="P354"/>
  <c r="Q354"/>
  <c r="R354"/>
  <c r="S354"/>
  <c r="T354"/>
  <c r="V354"/>
  <c r="W354"/>
  <c r="X354"/>
  <c r="Y354"/>
  <c r="Z354"/>
  <c r="AA354"/>
  <c r="AB354"/>
  <c r="AC354"/>
  <c r="AD354"/>
  <c r="AE354"/>
  <c r="AF354"/>
  <c r="AH354"/>
  <c r="AI354"/>
  <c r="AJ354"/>
  <c r="AK354"/>
  <c r="AL354"/>
  <c r="AM354"/>
  <c r="AN354"/>
  <c r="AO354"/>
  <c r="AP354"/>
  <c r="AQ354"/>
  <c r="AR354"/>
  <c r="AS354"/>
  <c r="AT354"/>
  <c r="AU354"/>
  <c r="AV354"/>
  <c r="AW354"/>
  <c r="AX354"/>
  <c r="BA354"/>
  <c r="BB354"/>
  <c r="BC354"/>
  <c r="BD354"/>
  <c r="BE354"/>
  <c r="BF354"/>
  <c r="BH354"/>
  <c r="BI354"/>
  <c r="BJ354"/>
  <c r="BK354"/>
  <c r="BL354"/>
  <c r="BM354"/>
  <c r="BP354"/>
  <c r="BQ354"/>
  <c r="BR354"/>
  <c r="BS354"/>
  <c r="BT354"/>
  <c r="BV354"/>
  <c r="BW354"/>
  <c r="BX354"/>
  <c r="A355"/>
  <c r="B355"/>
  <c r="C355"/>
  <c r="D355"/>
  <c r="E355"/>
  <c r="G355"/>
  <c r="H355"/>
  <c r="I355"/>
  <c r="J355"/>
  <c r="K355"/>
  <c r="L355"/>
  <c r="N355"/>
  <c r="O355"/>
  <c r="P355"/>
  <c r="Q355"/>
  <c r="R355"/>
  <c r="S355"/>
  <c r="T355"/>
  <c r="V355"/>
  <c r="W355"/>
  <c r="X355"/>
  <c r="Y355"/>
  <c r="Z355"/>
  <c r="AA355"/>
  <c r="AB355"/>
  <c r="AC355"/>
  <c r="AD355"/>
  <c r="AE355"/>
  <c r="AF355"/>
  <c r="AH355"/>
  <c r="AI355"/>
  <c r="AJ355"/>
  <c r="AK355"/>
  <c r="AL355"/>
  <c r="AM355"/>
  <c r="AN355"/>
  <c r="AO355"/>
  <c r="AP355"/>
  <c r="AQ355"/>
  <c r="AR355"/>
  <c r="AS355"/>
  <c r="AT355"/>
  <c r="AU355"/>
  <c r="AV355"/>
  <c r="AW355"/>
  <c r="AX355"/>
  <c r="BA355"/>
  <c r="BB355"/>
  <c r="BC355"/>
  <c r="BD355"/>
  <c r="BE355"/>
  <c r="BF355"/>
  <c r="BH355"/>
  <c r="BI355"/>
  <c r="BJ355"/>
  <c r="BK355"/>
  <c r="BL355"/>
  <c r="BM355"/>
  <c r="BP355"/>
  <c r="BQ355"/>
  <c r="BR355"/>
  <c r="BS355"/>
  <c r="BT355"/>
  <c r="BV355"/>
  <c r="BW355"/>
  <c r="BX355"/>
  <c r="A347" i="5"/>
  <c r="B347"/>
  <c r="C347"/>
  <c r="D347"/>
  <c r="E347"/>
  <c r="G347"/>
  <c r="H347"/>
  <c r="I347"/>
  <c r="G347" i="9" s="1"/>
  <c r="J347" i="5"/>
  <c r="K347"/>
  <c r="L347"/>
  <c r="M347"/>
  <c r="N347"/>
  <c r="O347"/>
  <c r="P347"/>
  <c r="Q347"/>
  <c r="R347"/>
  <c r="S347"/>
  <c r="J347" i="9" s="1"/>
  <c r="T347" i="5"/>
  <c r="V347"/>
  <c r="W347"/>
  <c r="X347"/>
  <c r="Y347"/>
  <c r="Z347"/>
  <c r="AA347"/>
  <c r="AB347"/>
  <c r="AC347"/>
  <c r="AD347"/>
  <c r="AE347"/>
  <c r="AF347"/>
  <c r="AH347"/>
  <c r="AI347"/>
  <c r="AJ347"/>
  <c r="AK347"/>
  <c r="AL347"/>
  <c r="AM347"/>
  <c r="AN347"/>
  <c r="AO347"/>
  <c r="AP347"/>
  <c r="AQ347"/>
  <c r="AR347"/>
  <c r="AS347"/>
  <c r="AT347"/>
  <c r="AU347"/>
  <c r="AV347"/>
  <c r="AW347"/>
  <c r="AX347"/>
  <c r="BB347"/>
  <c r="BC347"/>
  <c r="BD347"/>
  <c r="BE347"/>
  <c r="BF347"/>
  <c r="BH347"/>
  <c r="BI347"/>
  <c r="BJ347"/>
  <c r="BK347"/>
  <c r="BL347"/>
  <c r="BM347"/>
  <c r="BP347"/>
  <c r="BQ347"/>
  <c r="BR347"/>
  <c r="BV347"/>
  <c r="BW347"/>
  <c r="BX347"/>
  <c r="AL347" i="9" s="1"/>
  <c r="A348" i="5"/>
  <c r="B348"/>
  <c r="C348"/>
  <c r="D348"/>
  <c r="E348"/>
  <c r="G348"/>
  <c r="H348"/>
  <c r="I348"/>
  <c r="G348" i="9" s="1"/>
  <c r="J348" i="5"/>
  <c r="K348"/>
  <c r="L348"/>
  <c r="M348"/>
  <c r="N348"/>
  <c r="O348"/>
  <c r="P348"/>
  <c r="Q348"/>
  <c r="R348"/>
  <c r="S348"/>
  <c r="J348" i="9" s="1"/>
  <c r="T348" i="5"/>
  <c r="V348"/>
  <c r="W348"/>
  <c r="X348"/>
  <c r="Y348"/>
  <c r="Z348"/>
  <c r="AA348"/>
  <c r="AB348"/>
  <c r="AC348"/>
  <c r="AD348"/>
  <c r="AE348"/>
  <c r="AF348"/>
  <c r="AH348"/>
  <c r="AI348"/>
  <c r="AJ348"/>
  <c r="AK348"/>
  <c r="AL348"/>
  <c r="AM348"/>
  <c r="AN348"/>
  <c r="AO348"/>
  <c r="AP348"/>
  <c r="AQ348"/>
  <c r="AR348"/>
  <c r="AS348"/>
  <c r="AT348"/>
  <c r="AU348"/>
  <c r="AV348"/>
  <c r="AW348"/>
  <c r="AX348"/>
  <c r="BB348"/>
  <c r="BC348"/>
  <c r="BD348"/>
  <c r="BE348"/>
  <c r="BF348"/>
  <c r="BH348"/>
  <c r="BI348"/>
  <c r="BJ348"/>
  <c r="BK348"/>
  <c r="BL348"/>
  <c r="BM348"/>
  <c r="BP348"/>
  <c r="BQ348"/>
  <c r="BR348"/>
  <c r="BV348"/>
  <c r="BW348"/>
  <c r="BX348"/>
  <c r="AL348" i="9" s="1"/>
  <c r="A349" i="5"/>
  <c r="B349"/>
  <c r="C349"/>
  <c r="D349"/>
  <c r="E349"/>
  <c r="G349"/>
  <c r="H349"/>
  <c r="I349"/>
  <c r="G349" i="9" s="1"/>
  <c r="J349" i="5"/>
  <c r="K349"/>
  <c r="L349"/>
  <c r="M349"/>
  <c r="N349"/>
  <c r="O349"/>
  <c r="P349"/>
  <c r="Q349"/>
  <c r="R349"/>
  <c r="S349"/>
  <c r="J349" i="9" s="1"/>
  <c r="T349" i="5"/>
  <c r="V349"/>
  <c r="W349"/>
  <c r="X349"/>
  <c r="Y349"/>
  <c r="Z349"/>
  <c r="AA349"/>
  <c r="AB349"/>
  <c r="AC349"/>
  <c r="AD349"/>
  <c r="AE349"/>
  <c r="AF349"/>
  <c r="AH349"/>
  <c r="AI349"/>
  <c r="AJ349"/>
  <c r="AK349"/>
  <c r="AL349"/>
  <c r="AM349"/>
  <c r="AN349"/>
  <c r="AO349"/>
  <c r="AP349"/>
  <c r="AQ349"/>
  <c r="AR349"/>
  <c r="AS349"/>
  <c r="AT349"/>
  <c r="AU349"/>
  <c r="AV349"/>
  <c r="AW349"/>
  <c r="AX349"/>
  <c r="BA349"/>
  <c r="BB349"/>
  <c r="BC349"/>
  <c r="BD349"/>
  <c r="BE349"/>
  <c r="BF349"/>
  <c r="BH349"/>
  <c r="BI349"/>
  <c r="BJ349"/>
  <c r="BK349"/>
  <c r="BL349"/>
  <c r="BM349"/>
  <c r="BP349"/>
  <c r="BQ349"/>
  <c r="BR349"/>
  <c r="BV349"/>
  <c r="BW349"/>
  <c r="BX349"/>
  <c r="AL349" i="9" s="1"/>
  <c r="A350" i="5"/>
  <c r="B350"/>
  <c r="C350"/>
  <c r="D350"/>
  <c r="E350"/>
  <c r="G350"/>
  <c r="H350"/>
  <c r="I350"/>
  <c r="G350" i="9" s="1"/>
  <c r="J350" i="5"/>
  <c r="K350"/>
  <c r="L350"/>
  <c r="M350"/>
  <c r="N350"/>
  <c r="O350"/>
  <c r="P350"/>
  <c r="Q350"/>
  <c r="R350"/>
  <c r="S350"/>
  <c r="J350" i="9" s="1"/>
  <c r="T350" i="5"/>
  <c r="V350"/>
  <c r="W350"/>
  <c r="X350"/>
  <c r="Y350"/>
  <c r="Z350"/>
  <c r="AA350"/>
  <c r="AB350"/>
  <c r="AC350"/>
  <c r="AD350"/>
  <c r="AE350"/>
  <c r="AF350"/>
  <c r="AH350"/>
  <c r="AI350"/>
  <c r="AJ350"/>
  <c r="AK350"/>
  <c r="AL350"/>
  <c r="AM350"/>
  <c r="AN350"/>
  <c r="AO350"/>
  <c r="AP350"/>
  <c r="AQ350"/>
  <c r="AR350"/>
  <c r="AS350"/>
  <c r="AT350"/>
  <c r="AU350"/>
  <c r="AV350"/>
  <c r="AW350"/>
  <c r="AX350"/>
  <c r="BA350"/>
  <c r="BB350"/>
  <c r="BC350"/>
  <c r="BD350"/>
  <c r="BE350"/>
  <c r="BF350"/>
  <c r="BH350"/>
  <c r="BI350"/>
  <c r="BJ350"/>
  <c r="BK350"/>
  <c r="BL350"/>
  <c r="BM350"/>
  <c r="BP350"/>
  <c r="BQ350"/>
  <c r="BR350"/>
  <c r="BV350"/>
  <c r="BW350"/>
  <c r="BX350"/>
  <c r="AL350" i="9" s="1"/>
  <c r="A351" i="5"/>
  <c r="B351"/>
  <c r="C351"/>
  <c r="D351"/>
  <c r="E351"/>
  <c r="G351"/>
  <c r="H351"/>
  <c r="I351"/>
  <c r="G351" i="9" s="1"/>
  <c r="J351" i="5"/>
  <c r="K351"/>
  <c r="L351"/>
  <c r="M351"/>
  <c r="N351"/>
  <c r="O351"/>
  <c r="P351"/>
  <c r="Q351"/>
  <c r="R351"/>
  <c r="S351"/>
  <c r="J351" i="9" s="1"/>
  <c r="T351" i="5"/>
  <c r="V351"/>
  <c r="W351"/>
  <c r="X351"/>
  <c r="Y351"/>
  <c r="Z351"/>
  <c r="AA351"/>
  <c r="AB351"/>
  <c r="AC351"/>
  <c r="AD351"/>
  <c r="AE351"/>
  <c r="AF351"/>
  <c r="AH351"/>
  <c r="AI351"/>
  <c r="AJ351"/>
  <c r="AK351"/>
  <c r="AL351"/>
  <c r="AM351"/>
  <c r="AN351"/>
  <c r="AO351"/>
  <c r="AP351"/>
  <c r="AQ351"/>
  <c r="AR351"/>
  <c r="AS351"/>
  <c r="AT351"/>
  <c r="AU351"/>
  <c r="AV351"/>
  <c r="AW351"/>
  <c r="AX351"/>
  <c r="BA351"/>
  <c r="BB351"/>
  <c r="BC351"/>
  <c r="BD351"/>
  <c r="BE351"/>
  <c r="BF351"/>
  <c r="BH351"/>
  <c r="BI351"/>
  <c r="BJ351"/>
  <c r="BK351"/>
  <c r="BL351"/>
  <c r="BM351"/>
  <c r="BP351"/>
  <c r="BQ351"/>
  <c r="BR351"/>
  <c r="BV351"/>
  <c r="BW351"/>
  <c r="BX351"/>
  <c r="AL351" i="9" s="1"/>
  <c r="A352" i="5"/>
  <c r="B352"/>
  <c r="C352"/>
  <c r="D352"/>
  <c r="E352"/>
  <c r="G352"/>
  <c r="H352"/>
  <c r="I352"/>
  <c r="G352" i="9" s="1"/>
  <c r="J352" i="5"/>
  <c r="K352"/>
  <c r="L352"/>
  <c r="M352"/>
  <c r="N352"/>
  <c r="O352"/>
  <c r="P352"/>
  <c r="Q352"/>
  <c r="R352"/>
  <c r="S352"/>
  <c r="J352" i="9" s="1"/>
  <c r="T352" i="5"/>
  <c r="V352"/>
  <c r="W352"/>
  <c r="X352"/>
  <c r="Y352"/>
  <c r="Z352"/>
  <c r="AA352"/>
  <c r="AB352"/>
  <c r="AC352"/>
  <c r="AD352"/>
  <c r="AE352"/>
  <c r="AF352"/>
  <c r="AH352"/>
  <c r="AI352"/>
  <c r="AJ352"/>
  <c r="AK352"/>
  <c r="AL352"/>
  <c r="AM352"/>
  <c r="AN352"/>
  <c r="AO352"/>
  <c r="AP352"/>
  <c r="AQ352"/>
  <c r="AR352"/>
  <c r="AS352"/>
  <c r="AT352"/>
  <c r="AU352"/>
  <c r="AV352"/>
  <c r="AW352"/>
  <c r="AX352"/>
  <c r="BA352"/>
  <c r="BB352"/>
  <c r="BC352"/>
  <c r="BD352"/>
  <c r="BE352"/>
  <c r="BF352"/>
  <c r="BH352"/>
  <c r="BI352"/>
  <c r="BJ352"/>
  <c r="BK352"/>
  <c r="BL352"/>
  <c r="BM352"/>
  <c r="BP352"/>
  <c r="BQ352"/>
  <c r="BR352"/>
  <c r="BV352"/>
  <c r="BW352"/>
  <c r="BX352"/>
  <c r="AL352" i="9" s="1"/>
  <c r="A353" i="5"/>
  <c r="B353"/>
  <c r="C353"/>
  <c r="D353"/>
  <c r="E353"/>
  <c r="G353"/>
  <c r="H353"/>
  <c r="I353"/>
  <c r="G353" i="9" s="1"/>
  <c r="J353" i="5"/>
  <c r="K353"/>
  <c r="L353"/>
  <c r="M353"/>
  <c r="N353"/>
  <c r="O353"/>
  <c r="P353"/>
  <c r="Q353"/>
  <c r="R353"/>
  <c r="S353"/>
  <c r="J353" i="9" s="1"/>
  <c r="T353" i="5"/>
  <c r="V353"/>
  <c r="W353"/>
  <c r="X353"/>
  <c r="Y353"/>
  <c r="Z353"/>
  <c r="AA353"/>
  <c r="AB353"/>
  <c r="AC353"/>
  <c r="AD353"/>
  <c r="AE353"/>
  <c r="AF353"/>
  <c r="AH353"/>
  <c r="AI353"/>
  <c r="AJ353"/>
  <c r="AK353"/>
  <c r="AL353"/>
  <c r="AM353"/>
  <c r="AN353"/>
  <c r="AO353"/>
  <c r="AP353"/>
  <c r="AQ353"/>
  <c r="AR353"/>
  <c r="AS353"/>
  <c r="AT353"/>
  <c r="AU353"/>
  <c r="AV353"/>
  <c r="AW353"/>
  <c r="AX353"/>
  <c r="BA353"/>
  <c r="BB353"/>
  <c r="BC353"/>
  <c r="BD353"/>
  <c r="BE353"/>
  <c r="BF353"/>
  <c r="BH353"/>
  <c r="BI353"/>
  <c r="BJ353"/>
  <c r="BK353"/>
  <c r="BL353"/>
  <c r="BM353"/>
  <c r="BP353"/>
  <c r="BQ353"/>
  <c r="BR353"/>
  <c r="BV353"/>
  <c r="BW353"/>
  <c r="BX353"/>
  <c r="AL353" i="9" s="1"/>
  <c r="A354" i="5"/>
  <c r="B354"/>
  <c r="C354"/>
  <c r="D354"/>
  <c r="E354"/>
  <c r="G354"/>
  <c r="H354"/>
  <c r="I354"/>
  <c r="G354" i="9" s="1"/>
  <c r="J354" i="5"/>
  <c r="K354"/>
  <c r="L354"/>
  <c r="M354"/>
  <c r="N354"/>
  <c r="O354"/>
  <c r="P354"/>
  <c r="Q354"/>
  <c r="R354"/>
  <c r="S354"/>
  <c r="J354" i="9" s="1"/>
  <c r="T354" i="5"/>
  <c r="V354"/>
  <c r="W354"/>
  <c r="X354"/>
  <c r="Y354"/>
  <c r="Z354"/>
  <c r="AA354"/>
  <c r="AB354"/>
  <c r="AC354"/>
  <c r="AD354"/>
  <c r="AE354"/>
  <c r="AF354"/>
  <c r="AH354"/>
  <c r="AI354"/>
  <c r="AJ354"/>
  <c r="AK354"/>
  <c r="AL354"/>
  <c r="AM354"/>
  <c r="AN354"/>
  <c r="AO354"/>
  <c r="AP354"/>
  <c r="AQ354"/>
  <c r="AR354"/>
  <c r="AS354"/>
  <c r="AT354"/>
  <c r="AU354"/>
  <c r="AV354"/>
  <c r="AW354"/>
  <c r="AX354"/>
  <c r="BA354"/>
  <c r="BB354"/>
  <c r="BC354"/>
  <c r="BD354"/>
  <c r="BE354"/>
  <c r="BF354"/>
  <c r="BH354"/>
  <c r="BI354"/>
  <c r="BJ354"/>
  <c r="BK354"/>
  <c r="BL354"/>
  <c r="BM354"/>
  <c r="BP354"/>
  <c r="BQ354"/>
  <c r="BR354"/>
  <c r="BV354"/>
  <c r="BW354"/>
  <c r="BX354"/>
  <c r="AL354" i="9" s="1"/>
  <c r="A355" i="5"/>
  <c r="B355"/>
  <c r="C355"/>
  <c r="D355"/>
  <c r="E355"/>
  <c r="G355"/>
  <c r="H355"/>
  <c r="I355"/>
  <c r="G355" i="9" s="1"/>
  <c r="J355" i="5"/>
  <c r="K355"/>
  <c r="L355"/>
  <c r="M355"/>
  <c r="N355"/>
  <c r="O355"/>
  <c r="P355"/>
  <c r="Q355"/>
  <c r="R355"/>
  <c r="S355"/>
  <c r="J355" i="9" s="1"/>
  <c r="T355" i="5"/>
  <c r="V355"/>
  <c r="W355"/>
  <c r="X355"/>
  <c r="Y355"/>
  <c r="Z355"/>
  <c r="AA355"/>
  <c r="AB355"/>
  <c r="AC355"/>
  <c r="AD355"/>
  <c r="AE355"/>
  <c r="AF355"/>
  <c r="AH355"/>
  <c r="AI355"/>
  <c r="AJ355"/>
  <c r="AK355"/>
  <c r="AL355"/>
  <c r="AM355"/>
  <c r="AN355"/>
  <c r="AO355"/>
  <c r="AP355"/>
  <c r="AQ355"/>
  <c r="AR355"/>
  <c r="AS355"/>
  <c r="AT355"/>
  <c r="AU355"/>
  <c r="AV355"/>
  <c r="AW355"/>
  <c r="AX355"/>
  <c r="BA355"/>
  <c r="BB355"/>
  <c r="BC355"/>
  <c r="BD355"/>
  <c r="BE355"/>
  <c r="BF355"/>
  <c r="BH355"/>
  <c r="BI355"/>
  <c r="BJ355"/>
  <c r="BK355"/>
  <c r="BL355"/>
  <c r="BM355"/>
  <c r="BP355"/>
  <c r="BQ355"/>
  <c r="BR355"/>
  <c r="BV355"/>
  <c r="BW355"/>
  <c r="BX355"/>
  <c r="AL355" i="9" s="1"/>
  <c r="U355" i="5"/>
  <c r="BU355" s="1"/>
  <c r="BG354"/>
  <c r="BO353"/>
  <c r="BG347"/>
  <c r="U348"/>
  <c r="BU348" s="1"/>
  <c r="BG351"/>
  <c r="BO350"/>
  <c r="BG348"/>
  <c r="U347"/>
  <c r="BU347" s="1"/>
  <c r="BG355" i="6"/>
  <c r="BG353"/>
  <c r="BG350"/>
  <c r="U353" i="5"/>
  <c r="BU353" s="1"/>
  <c r="BO352"/>
  <c r="U350"/>
  <c r="BU350" s="1"/>
  <c r="BO349"/>
  <c r="BO355"/>
  <c r="BO354"/>
  <c r="BG352"/>
  <c r="U352"/>
  <c r="BU352" s="1"/>
  <c r="BO351"/>
  <c r="BG349"/>
  <c r="U349"/>
  <c r="BU349" s="1"/>
  <c r="BO348"/>
  <c r="BO347"/>
  <c r="BG352" i="6"/>
  <c r="BG351"/>
  <c r="BG349"/>
  <c r="BG348"/>
  <c r="BG347"/>
  <c r="U354" i="5"/>
  <c r="BU354" s="1"/>
  <c r="U351"/>
  <c r="BU351" s="1"/>
  <c r="H350" i="9"/>
  <c r="AY355" i="6"/>
  <c r="AY353"/>
  <c r="AY352"/>
  <c r="AY351"/>
  <c r="AY350"/>
  <c r="AY349"/>
  <c r="AY348"/>
  <c r="AY347"/>
  <c r="AY355" i="5"/>
  <c r="L355" i="9" s="1"/>
  <c r="M355"/>
  <c r="AY353" i="5"/>
  <c r="L353" i="9" s="1"/>
  <c r="M353"/>
  <c r="AY350" i="5"/>
  <c r="L350" i="9" s="1"/>
  <c r="M350"/>
  <c r="AG355" i="5"/>
  <c r="K355" i="9" s="1"/>
  <c r="AG353" i="5"/>
  <c r="K353" i="9" s="1"/>
  <c r="O355"/>
  <c r="I355"/>
  <c r="O354"/>
  <c r="I354"/>
  <c r="O353"/>
  <c r="I353"/>
  <c r="O352"/>
  <c r="I352"/>
  <c r="O351"/>
  <c r="I351"/>
  <c r="O350"/>
  <c r="I350"/>
  <c r="O349"/>
  <c r="I349"/>
  <c r="O348"/>
  <c r="I348"/>
  <c r="O347"/>
  <c r="I347"/>
  <c r="M354"/>
  <c r="AY354" i="5"/>
  <c r="L354" i="9" s="1"/>
  <c r="M352"/>
  <c r="AY352" i="5"/>
  <c r="L352" i="9" s="1"/>
  <c r="M351"/>
  <c r="AY351" i="5"/>
  <c r="L351" i="9" s="1"/>
  <c r="M349"/>
  <c r="AY349" i="5"/>
  <c r="L349" i="9" s="1"/>
  <c r="M348"/>
  <c r="AY348" i="5"/>
  <c r="L348" i="9" s="1"/>
  <c r="M347"/>
  <c r="AY347" i="5"/>
  <c r="L347" i="9" s="1"/>
  <c r="BG355" i="5"/>
  <c r="BG353"/>
  <c r="BG350"/>
  <c r="BG27" i="1"/>
  <c r="BG28"/>
  <c r="BG29"/>
  <c r="BG30"/>
  <c r="BG31"/>
  <c r="BG26"/>
  <c r="AG349" i="5"/>
  <c r="K349" i="9" s="1"/>
  <c r="AG352" i="5"/>
  <c r="K352" i="9" s="1"/>
  <c r="AG351" i="5"/>
  <c r="K351" i="9" s="1"/>
  <c r="AG354" i="5"/>
  <c r="K354" i="9" s="1"/>
  <c r="H355"/>
  <c r="AG347" i="5"/>
  <c r="K347" i="9" s="1"/>
  <c r="AG348" i="5"/>
  <c r="K348" i="9" s="1"/>
  <c r="AG350" i="5"/>
  <c r="K350" i="9" s="1"/>
  <c r="H351"/>
  <c r="H353"/>
  <c r="H354"/>
  <c r="H347"/>
  <c r="H348"/>
  <c r="H349"/>
  <c r="H352"/>
  <c r="C7" i="4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D354"/>
  <c r="E354"/>
  <c r="D355"/>
  <c r="E355"/>
  <c r="D347"/>
  <c r="E347"/>
  <c r="D348"/>
  <c r="E348"/>
  <c r="D349"/>
  <c r="E349"/>
  <c r="D350"/>
  <c r="E350"/>
  <c r="D351"/>
  <c r="E351"/>
  <c r="D352"/>
  <c r="E352"/>
  <c r="D353"/>
  <c r="E353"/>
  <c r="H354"/>
  <c r="I354"/>
  <c r="H355"/>
  <c r="I355"/>
  <c r="H347"/>
  <c r="I347"/>
  <c r="H348"/>
  <c r="I348"/>
  <c r="H349"/>
  <c r="I349"/>
  <c r="H350"/>
  <c r="I350"/>
  <c r="H351"/>
  <c r="I351"/>
  <c r="H352"/>
  <c r="I352"/>
  <c r="H353"/>
  <c r="I353"/>
  <c r="D18"/>
  <c r="AY352" i="1"/>
  <c r="AY353"/>
  <c r="AY355"/>
  <c r="BO349"/>
  <c r="BO350"/>
  <c r="BO351"/>
  <c r="BO352"/>
  <c r="BO353"/>
  <c r="BO354"/>
  <c r="BO355"/>
  <c r="BG349"/>
  <c r="BG350"/>
  <c r="BG351"/>
  <c r="BG352"/>
  <c r="BG353"/>
  <c r="BG354"/>
  <c r="BG355"/>
  <c r="AY349"/>
  <c r="AY350"/>
  <c r="AY351"/>
  <c r="U352"/>
  <c r="U353"/>
  <c r="U354"/>
  <c r="U355"/>
  <c r="AG353"/>
  <c r="U353" i="6"/>
  <c r="AG353" s="1"/>
  <c r="AG354" i="1"/>
  <c r="U354" i="6"/>
  <c r="AG352" i="1"/>
  <c r="U352" i="6"/>
  <c r="BU352" s="1"/>
  <c r="AG355" i="1"/>
  <c r="U355" i="6"/>
  <c r="BU355" s="1"/>
  <c r="U349" i="1"/>
  <c r="U350"/>
  <c r="U351"/>
  <c r="BO347"/>
  <c r="BG347"/>
  <c r="BG300"/>
  <c r="BG301"/>
  <c r="BG302"/>
  <c r="BG303"/>
  <c r="BG304"/>
  <c r="BG305"/>
  <c r="BG306"/>
  <c r="BG307"/>
  <c r="BG308"/>
  <c r="BG309"/>
  <c r="BG310"/>
  <c r="BG311"/>
  <c r="BG312"/>
  <c r="BG313"/>
  <c r="BG314"/>
  <c r="BG315"/>
  <c r="BG316"/>
  <c r="BG317"/>
  <c r="BG318"/>
  <c r="BG319"/>
  <c r="BG320"/>
  <c r="AG351"/>
  <c r="U351" i="6"/>
  <c r="AG351" s="1"/>
  <c r="AG349" i="1"/>
  <c r="U349" i="6"/>
  <c r="BU349" s="1"/>
  <c r="AG350" i="1"/>
  <c r="U350" i="6"/>
  <c r="AG350" s="1"/>
  <c r="AG352"/>
  <c r="BU354"/>
  <c r="BU353"/>
  <c r="BA347"/>
  <c r="BA347" i="5"/>
  <c r="BA348" i="6"/>
  <c r="BA348" i="5"/>
  <c r="U348" i="1"/>
  <c r="BG348"/>
  <c r="BO348"/>
  <c r="AY348"/>
  <c r="AY347"/>
  <c r="U347"/>
  <c r="AG348"/>
  <c r="U348" i="6"/>
  <c r="AG347" i="1"/>
  <c r="U347" i="6"/>
  <c r="BU350"/>
  <c r="BU351"/>
  <c r="AY188" i="1"/>
  <c r="AY189"/>
  <c r="BG146"/>
  <c r="BG145"/>
  <c r="AY147"/>
  <c r="AY148"/>
  <c r="AY149"/>
  <c r="AY150"/>
  <c r="AY123"/>
  <c r="AY125"/>
  <c r="AY126"/>
  <c r="AY127"/>
  <c r="AY128"/>
  <c r="AY129"/>
  <c r="AY130"/>
  <c r="AY131"/>
  <c r="AY132"/>
  <c r="AY133"/>
  <c r="AY134"/>
  <c r="AY136"/>
  <c r="AY139"/>
  <c r="AY140"/>
  <c r="AY141"/>
  <c r="AG347" i="6"/>
  <c r="BU347"/>
  <c r="BU348"/>
  <c r="AG348"/>
  <c r="U63" i="1"/>
  <c r="AG63"/>
  <c r="U62"/>
  <c r="AG62"/>
  <c r="U60"/>
  <c r="AG60"/>
  <c r="U58"/>
  <c r="AG58"/>
  <c r="U57"/>
  <c r="AG57"/>
  <c r="U55"/>
  <c r="AG55"/>
  <c r="U53"/>
  <c r="AG53"/>
  <c r="U43"/>
  <c r="AG43"/>
  <c r="U22"/>
  <c r="AG22"/>
  <c r="U20"/>
  <c r="AG20"/>
  <c r="U7"/>
  <c r="AG7"/>
  <c r="U8"/>
  <c r="AG8"/>
  <c r="U9"/>
  <c r="AG9"/>
  <c r="U10"/>
  <c r="AG10"/>
  <c r="U11"/>
  <c r="AG11"/>
  <c r="U12"/>
  <c r="AG12"/>
  <c r="U13"/>
  <c r="AG13"/>
  <c r="U14"/>
  <c r="AG14"/>
  <c r="U15"/>
  <c r="AG15"/>
  <c r="U16"/>
  <c r="AG16"/>
  <c r="U17"/>
  <c r="AG17"/>
  <c r="U18"/>
  <c r="AG18"/>
  <c r="U19"/>
  <c r="AG19"/>
  <c r="U21"/>
  <c r="AG21"/>
  <c r="U23"/>
  <c r="AG23"/>
  <c r="U24"/>
  <c r="AG24"/>
  <c r="U25"/>
  <c r="AG25"/>
  <c r="U26"/>
  <c r="AG26"/>
  <c r="U27"/>
  <c r="AG27"/>
  <c r="U28"/>
  <c r="AG28"/>
  <c r="U29"/>
  <c r="AG29"/>
  <c r="U30"/>
  <c r="AG30"/>
  <c r="U31"/>
  <c r="AG31"/>
  <c r="U32"/>
  <c r="AG32"/>
  <c r="U33"/>
  <c r="AG33"/>
  <c r="U34"/>
  <c r="AG34"/>
  <c r="U35"/>
  <c r="AG35"/>
  <c r="U36"/>
  <c r="AG36"/>
  <c r="U37"/>
  <c r="AG37"/>
  <c r="U38"/>
  <c r="AG38"/>
  <c r="U39"/>
  <c r="AG39"/>
  <c r="U40"/>
  <c r="AG40"/>
  <c r="U41"/>
  <c r="AG41"/>
  <c r="U42"/>
  <c r="AG42"/>
  <c r="U44"/>
  <c r="AG44"/>
  <c r="U45"/>
  <c r="AG45"/>
  <c r="U46"/>
  <c r="AG46"/>
  <c r="U47"/>
  <c r="AG47"/>
  <c r="U48"/>
  <c r="AG48"/>
  <c r="U49"/>
  <c r="AG49"/>
  <c r="U50"/>
  <c r="AG50"/>
  <c r="U51"/>
  <c r="AG51"/>
  <c r="U52"/>
  <c r="AG52"/>
  <c r="U54"/>
  <c r="AG54"/>
  <c r="U56"/>
  <c r="AG56"/>
  <c r="U59"/>
  <c r="AG59"/>
  <c r="U61"/>
  <c r="AG61"/>
  <c r="U64"/>
  <c r="AG64"/>
  <c r="U65"/>
  <c r="AG65"/>
  <c r="U66"/>
  <c r="AG66"/>
  <c r="U67"/>
  <c r="AG67"/>
  <c r="U68"/>
  <c r="AG68"/>
  <c r="U69"/>
  <c r="AG69"/>
  <c r="U70"/>
  <c r="AG70"/>
  <c r="U71"/>
  <c r="AG71"/>
  <c r="U72"/>
  <c r="AG72"/>
  <c r="U73"/>
  <c r="AG73"/>
  <c r="U74"/>
  <c r="AG74"/>
  <c r="U75"/>
  <c r="AG75"/>
  <c r="U76"/>
  <c r="AG76"/>
  <c r="U77"/>
  <c r="AG77"/>
  <c r="U78"/>
  <c r="AG78"/>
  <c r="U79"/>
  <c r="AG79"/>
  <c r="U80"/>
  <c r="AG80"/>
  <c r="U81"/>
  <c r="AG81"/>
  <c r="U82"/>
  <c r="AG82"/>
  <c r="U83"/>
  <c r="AG83"/>
  <c r="U84"/>
  <c r="AG84"/>
  <c r="U85"/>
  <c r="AG85"/>
  <c r="U86"/>
  <c r="AG86"/>
  <c r="U87"/>
  <c r="AG87"/>
  <c r="U88"/>
  <c r="AG88"/>
  <c r="U89"/>
  <c r="AG89"/>
  <c r="U90"/>
  <c r="AG90"/>
  <c r="U91"/>
  <c r="AG91"/>
  <c r="U92"/>
  <c r="AG92"/>
  <c r="U93"/>
  <c r="AG93"/>
  <c r="U94"/>
  <c r="AG94"/>
  <c r="U95"/>
  <c r="AG95"/>
  <c r="U96"/>
  <c r="AG96"/>
  <c r="U97"/>
  <c r="AG97"/>
  <c r="U98"/>
  <c r="AG98"/>
  <c r="U99"/>
  <c r="AG99"/>
  <c r="U100"/>
  <c r="AG100"/>
  <c r="U101"/>
  <c r="AG101"/>
  <c r="U102"/>
  <c r="AG102"/>
  <c r="U103"/>
  <c r="AG103"/>
  <c r="U104"/>
  <c r="AG104"/>
  <c r="U105"/>
  <c r="AG105"/>
  <c r="U106"/>
  <c r="AG106"/>
  <c r="U107"/>
  <c r="AG107"/>
  <c r="U108"/>
  <c r="AG108"/>
  <c r="U109"/>
  <c r="AG109"/>
  <c r="U110"/>
  <c r="AG110"/>
  <c r="U111"/>
  <c r="AG111"/>
  <c r="U112"/>
  <c r="AG112"/>
  <c r="U113"/>
  <c r="AG113"/>
  <c r="U114"/>
  <c r="AG114"/>
  <c r="U115"/>
  <c r="AG115"/>
  <c r="U116"/>
  <c r="AG116"/>
  <c r="U117"/>
  <c r="AG117"/>
  <c r="U118"/>
  <c r="AG118"/>
  <c r="U119"/>
  <c r="AG119"/>
  <c r="U120"/>
  <c r="AG120"/>
  <c r="U121"/>
  <c r="AG121"/>
  <c r="U122"/>
  <c r="AG122"/>
  <c r="U123"/>
  <c r="AG123"/>
  <c r="U124"/>
  <c r="AG124"/>
  <c r="U125"/>
  <c r="AG125"/>
  <c r="U126"/>
  <c r="AG126"/>
  <c r="U127"/>
  <c r="AG127"/>
  <c r="U128"/>
  <c r="AG128"/>
  <c r="U129"/>
  <c r="AG129"/>
  <c r="U130"/>
  <c r="AG130"/>
  <c r="U131"/>
  <c r="AG131"/>
  <c r="U132"/>
  <c r="AG132"/>
  <c r="U133"/>
  <c r="AG133"/>
  <c r="U134"/>
  <c r="AG134"/>
  <c r="U135"/>
  <c r="AG135"/>
  <c r="U136"/>
  <c r="AG136"/>
  <c r="U137"/>
  <c r="AG137"/>
  <c r="U138"/>
  <c r="AG138"/>
  <c r="U139"/>
  <c r="AG139"/>
  <c r="U140"/>
  <c r="AG140"/>
  <c r="U141"/>
  <c r="AG141"/>
  <c r="U142"/>
  <c r="AG142"/>
  <c r="U143"/>
  <c r="AG143"/>
  <c r="U144"/>
  <c r="AG144"/>
  <c r="U145"/>
  <c r="AG145"/>
  <c r="U146"/>
  <c r="AG146"/>
  <c r="U147"/>
  <c r="AG147"/>
  <c r="U148"/>
  <c r="AG148"/>
  <c r="U149"/>
  <c r="AG149"/>
  <c r="U150"/>
  <c r="AG150"/>
  <c r="U151"/>
  <c r="AG151"/>
  <c r="U152"/>
  <c r="AG152"/>
  <c r="U153"/>
  <c r="AG153"/>
  <c r="U154"/>
  <c r="AG154"/>
  <c r="U155"/>
  <c r="AG155"/>
  <c r="U156"/>
  <c r="AG156"/>
  <c r="U157"/>
  <c r="AG157"/>
  <c r="U158"/>
  <c r="AG158"/>
  <c r="U159"/>
  <c r="AG159"/>
  <c r="U160"/>
  <c r="AG160"/>
  <c r="U161"/>
  <c r="AG161"/>
  <c r="U162"/>
  <c r="AG162"/>
  <c r="U163"/>
  <c r="AG163"/>
  <c r="U164"/>
  <c r="AG164"/>
  <c r="U165"/>
  <c r="AG165"/>
  <c r="U166"/>
  <c r="AG166"/>
  <c r="U167"/>
  <c r="AG167"/>
  <c r="U168"/>
  <c r="AG168"/>
  <c r="U169"/>
  <c r="AG169"/>
  <c r="U170"/>
  <c r="AG170"/>
  <c r="U171"/>
  <c r="AG171"/>
  <c r="U172"/>
  <c r="AG172"/>
  <c r="U173"/>
  <c r="AG173"/>
  <c r="U174"/>
  <c r="AG174"/>
  <c r="U175"/>
  <c r="AG175"/>
  <c r="U176"/>
  <c r="AG176"/>
  <c r="U177"/>
  <c r="AG177"/>
  <c r="U178"/>
  <c r="AG178"/>
  <c r="U179"/>
  <c r="AG179"/>
  <c r="U180"/>
  <c r="AG180"/>
  <c r="U181"/>
  <c r="AG181"/>
  <c r="U182"/>
  <c r="AG182"/>
  <c r="U183"/>
  <c r="AG183"/>
  <c r="U184"/>
  <c r="AG184"/>
  <c r="U185"/>
  <c r="AG185"/>
  <c r="U186"/>
  <c r="AG186"/>
  <c r="U187"/>
  <c r="AG187"/>
  <c r="U188"/>
  <c r="AG188"/>
  <c r="U189"/>
  <c r="AG189"/>
  <c r="U190"/>
  <c r="AG190"/>
  <c r="U191"/>
  <c r="AG191"/>
  <c r="U192"/>
  <c r="AG192"/>
  <c r="U193"/>
  <c r="AG193"/>
  <c r="U194"/>
  <c r="AG194"/>
  <c r="U195"/>
  <c r="AG195"/>
  <c r="U196"/>
  <c r="AG196"/>
  <c r="U197"/>
  <c r="AG197"/>
  <c r="U198"/>
  <c r="AG198"/>
  <c r="U199"/>
  <c r="AG199"/>
  <c r="U200"/>
  <c r="AG200"/>
  <c r="U201"/>
  <c r="AG201"/>
  <c r="U202"/>
  <c r="AG202"/>
  <c r="U203"/>
  <c r="AG203"/>
  <c r="U204"/>
  <c r="AG204"/>
  <c r="U205"/>
  <c r="AG205"/>
  <c r="U206"/>
  <c r="AG206"/>
  <c r="U207"/>
  <c r="AG207"/>
  <c r="U208"/>
  <c r="AG208"/>
  <c r="U209"/>
  <c r="AG209"/>
  <c r="U210"/>
  <c r="AG210"/>
  <c r="U211"/>
  <c r="AG211"/>
  <c r="U212"/>
  <c r="AG212"/>
  <c r="U213"/>
  <c r="AG213"/>
  <c r="U214"/>
  <c r="AG214"/>
  <c r="U215"/>
  <c r="AG215"/>
  <c r="U216"/>
  <c r="U217"/>
  <c r="AG217"/>
  <c r="U218"/>
  <c r="AG218"/>
  <c r="U219"/>
  <c r="AG219"/>
  <c r="U220"/>
  <c r="U221"/>
  <c r="U222"/>
  <c r="AG222"/>
  <c r="U223"/>
  <c r="AG223"/>
  <c r="U224"/>
  <c r="AG224"/>
  <c r="U225"/>
  <c r="U226"/>
  <c r="U227"/>
  <c r="AG227"/>
  <c r="U228"/>
  <c r="AG228"/>
  <c r="U229"/>
  <c r="AG229"/>
  <c r="U230"/>
  <c r="AG230"/>
  <c r="U231"/>
  <c r="AG231"/>
  <c r="U232"/>
  <c r="AG232"/>
  <c r="U233"/>
  <c r="AG233"/>
  <c r="U234"/>
  <c r="AG234"/>
  <c r="U235"/>
  <c r="AG235"/>
  <c r="U236"/>
  <c r="AG236"/>
  <c r="U237"/>
  <c r="AG237"/>
  <c r="U238"/>
  <c r="AG238"/>
  <c r="U239"/>
  <c r="AG239"/>
  <c r="U240"/>
  <c r="AG240"/>
  <c r="U241"/>
  <c r="AG241"/>
  <c r="U242"/>
  <c r="AG242"/>
  <c r="U243"/>
  <c r="AG243"/>
  <c r="U244"/>
  <c r="AG244"/>
  <c r="U245"/>
  <c r="AG245"/>
  <c r="U246"/>
  <c r="AG246"/>
  <c r="U247"/>
  <c r="AG247"/>
  <c r="U248"/>
  <c r="AG248"/>
  <c r="U249"/>
  <c r="AG249"/>
  <c r="U250"/>
  <c r="AG250"/>
  <c r="U251"/>
  <c r="AG251"/>
  <c r="U252"/>
  <c r="AG252"/>
  <c r="U253"/>
  <c r="AG253"/>
  <c r="U254"/>
  <c r="AG254"/>
  <c r="U255"/>
  <c r="AG255"/>
  <c r="U256"/>
  <c r="AG256"/>
  <c r="U257"/>
  <c r="AG257"/>
  <c r="U258"/>
  <c r="AG258"/>
  <c r="U259"/>
  <c r="AG259"/>
  <c r="U260"/>
  <c r="AG260"/>
  <c r="U261"/>
  <c r="AG261"/>
  <c r="U262"/>
  <c r="AG262"/>
  <c r="U263"/>
  <c r="AG263"/>
  <c r="U264"/>
  <c r="AG264"/>
  <c r="U265"/>
  <c r="AG265"/>
  <c r="U266"/>
  <c r="AG266"/>
  <c r="U267"/>
  <c r="AG267"/>
  <c r="U268"/>
  <c r="AG268"/>
  <c r="U269"/>
  <c r="AG269"/>
  <c r="U270"/>
  <c r="AG270"/>
  <c r="U271"/>
  <c r="AG271"/>
  <c r="U272"/>
  <c r="AG272"/>
  <c r="U273"/>
  <c r="AG273"/>
  <c r="U274"/>
  <c r="AG274"/>
  <c r="U275"/>
  <c r="AG275"/>
  <c r="U276"/>
  <c r="AG276"/>
  <c r="U277"/>
  <c r="AG277"/>
  <c r="U278"/>
  <c r="AG278"/>
  <c r="U279"/>
  <c r="AG279"/>
  <c r="U280"/>
  <c r="AG280"/>
  <c r="U281"/>
  <c r="AG281"/>
  <c r="U282"/>
  <c r="AG282"/>
  <c r="U283"/>
  <c r="AG283"/>
  <c r="U284"/>
  <c r="AG284"/>
  <c r="U285"/>
  <c r="AG285"/>
  <c r="U286"/>
  <c r="AG286"/>
  <c r="U287"/>
  <c r="AG287"/>
  <c r="U288"/>
  <c r="AG288"/>
  <c r="U289"/>
  <c r="AG289"/>
  <c r="U290"/>
  <c r="AG290"/>
  <c r="U291"/>
  <c r="AG291"/>
  <c r="U292"/>
  <c r="AG292"/>
  <c r="U293"/>
  <c r="AG293"/>
  <c r="U294"/>
  <c r="AG294"/>
  <c r="U295"/>
  <c r="AG295"/>
  <c r="U296"/>
  <c r="AG296"/>
  <c r="U297"/>
  <c r="AG297"/>
  <c r="U298"/>
  <c r="AG298"/>
  <c r="U299"/>
  <c r="AG299"/>
  <c r="U300"/>
  <c r="AG300"/>
  <c r="U301"/>
  <c r="AG301"/>
  <c r="U302"/>
  <c r="AG302"/>
  <c r="U303"/>
  <c r="AG303"/>
  <c r="U304"/>
  <c r="AG304"/>
  <c r="U305"/>
  <c r="AG305"/>
  <c r="U306"/>
  <c r="AG306"/>
  <c r="U307"/>
  <c r="AG307"/>
  <c r="U308"/>
  <c r="AG308"/>
  <c r="U309"/>
  <c r="AG309"/>
  <c r="U310"/>
  <c r="AG310"/>
  <c r="U311"/>
  <c r="AG311"/>
  <c r="U312"/>
  <c r="AG312"/>
  <c r="U313"/>
  <c r="AG313"/>
  <c r="U314"/>
  <c r="AG314"/>
  <c r="U315"/>
  <c r="AG315"/>
  <c r="U316"/>
  <c r="AG316"/>
  <c r="U317"/>
  <c r="AG317"/>
  <c r="U318"/>
  <c r="AG318"/>
  <c r="U319"/>
  <c r="AG319"/>
  <c r="U320"/>
  <c r="AG320"/>
  <c r="U321"/>
  <c r="AG321"/>
  <c r="U322"/>
  <c r="AG322"/>
  <c r="U323"/>
  <c r="AG323"/>
  <c r="U324"/>
  <c r="AG324"/>
  <c r="U325"/>
  <c r="AG325"/>
  <c r="U326"/>
  <c r="AG326"/>
  <c r="U327"/>
  <c r="AG327"/>
  <c r="U328"/>
  <c r="AG328"/>
  <c r="U329"/>
  <c r="AG329"/>
  <c r="U330"/>
  <c r="AG330"/>
  <c r="U331"/>
  <c r="AG331"/>
  <c r="U332"/>
  <c r="AG332"/>
  <c r="U333"/>
  <c r="AG333"/>
  <c r="U334"/>
  <c r="AG334"/>
  <c r="U335"/>
  <c r="AG335"/>
  <c r="U336"/>
  <c r="AG336"/>
  <c r="U337"/>
  <c r="AG337"/>
  <c r="U338"/>
  <c r="AG338"/>
  <c r="U339"/>
  <c r="AG339"/>
  <c r="U340"/>
  <c r="AG340"/>
  <c r="U341"/>
  <c r="AG341"/>
  <c r="U342"/>
  <c r="AG342"/>
  <c r="U343"/>
  <c r="AG343"/>
  <c r="U344"/>
  <c r="AG344"/>
  <c r="U345"/>
  <c r="AG345"/>
  <c r="U346"/>
  <c r="AG346"/>
  <c r="U6"/>
  <c r="AG6"/>
  <c r="AG226"/>
  <c r="BU226"/>
  <c r="AG220"/>
  <c r="BU220"/>
  <c r="AG225"/>
  <c r="BU225"/>
  <c r="AG221"/>
  <c r="BU221"/>
  <c r="AG216"/>
  <c r="BU216"/>
  <c r="BO7"/>
  <c r="BO6"/>
  <c r="BO7" i="6"/>
  <c r="BO8"/>
  <c r="BO9"/>
  <c r="BO11"/>
  <c r="BO13"/>
  <c r="BO15"/>
  <c r="BO17"/>
  <c r="BO19"/>
  <c r="BO21"/>
  <c r="BO23"/>
  <c r="BO25"/>
  <c r="BO27"/>
  <c r="BO29"/>
  <c r="BO31"/>
  <c r="BO33"/>
  <c r="BO35"/>
  <c r="BO37"/>
  <c r="BO39"/>
  <c r="BO41"/>
  <c r="BO43"/>
  <c r="BO45"/>
  <c r="BO48"/>
  <c r="BO49"/>
  <c r="BO51"/>
  <c r="BO53"/>
  <c r="BO55"/>
  <c r="BO57"/>
  <c r="BO58"/>
  <c r="BO60"/>
  <c r="BO62"/>
  <c r="BO63"/>
  <c r="BO65"/>
  <c r="BO67"/>
  <c r="BO69"/>
  <c r="BO71"/>
  <c r="BO73"/>
  <c r="BO75"/>
  <c r="BO77"/>
  <c r="BO79"/>
  <c r="BO81"/>
  <c r="BO83"/>
  <c r="BO85"/>
  <c r="BO87"/>
  <c r="BO89"/>
  <c r="BO91"/>
  <c r="BO93"/>
  <c r="BO95"/>
  <c r="BO97"/>
  <c r="BO99"/>
  <c r="BO101"/>
  <c r="BO103"/>
  <c r="BO106"/>
  <c r="BO108"/>
  <c r="BO110"/>
  <c r="BO112"/>
  <c r="BO113"/>
  <c r="BO115"/>
  <c r="BO117"/>
  <c r="BO119"/>
  <c r="BO121"/>
  <c r="BO123"/>
  <c r="BO126"/>
  <c r="BO128"/>
  <c r="BO130"/>
  <c r="BO132"/>
  <c r="BO134"/>
  <c r="BO136"/>
  <c r="BO138"/>
  <c r="BO140"/>
  <c r="BO142"/>
  <c r="BO144"/>
  <c r="BO146"/>
  <c r="BO148"/>
  <c r="BO150"/>
  <c r="BO152"/>
  <c r="BO154"/>
  <c r="BO156"/>
  <c r="BO158"/>
  <c r="BO160"/>
  <c r="BO162"/>
  <c r="BO165"/>
  <c r="BO167"/>
  <c r="BO169"/>
  <c r="BO172"/>
  <c r="BO174"/>
  <c r="BO176"/>
  <c r="BO178"/>
  <c r="BO180"/>
  <c r="BO182"/>
  <c r="BO185"/>
  <c r="BO187"/>
  <c r="BO188"/>
  <c r="BO190"/>
  <c r="BO192"/>
  <c r="BO194"/>
  <c r="BO196"/>
  <c r="BO198"/>
  <c r="BO200"/>
  <c r="BO203"/>
  <c r="BO205"/>
  <c r="BO207"/>
  <c r="BO209"/>
  <c r="BO212"/>
  <c r="BO214"/>
  <c r="BO216"/>
  <c r="BO217"/>
  <c r="BO219"/>
  <c r="BO221"/>
  <c r="BO223"/>
  <c r="BO225"/>
  <c r="BO227"/>
  <c r="BO229"/>
  <c r="BO231"/>
  <c r="BO233"/>
  <c r="BO235"/>
  <c r="BO236"/>
  <c r="BO238"/>
  <c r="BO240"/>
  <c r="BO242"/>
  <c r="BO244"/>
  <c r="BO246"/>
  <c r="BO247"/>
  <c r="BO249"/>
  <c r="BO251"/>
  <c r="BO253"/>
  <c r="BO255"/>
  <c r="BO257"/>
  <c r="BO259"/>
  <c r="BO261"/>
  <c r="BO263"/>
  <c r="BO265"/>
  <c r="BO267"/>
  <c r="BO269"/>
  <c r="BO271"/>
  <c r="BO273"/>
  <c r="BO275"/>
  <c r="BO277"/>
  <c r="BO279"/>
  <c r="BO281"/>
  <c r="BO283"/>
  <c r="BO285"/>
  <c r="BO287"/>
  <c r="BO289"/>
  <c r="BO291"/>
  <c r="BO293"/>
  <c r="BO295"/>
  <c r="BO296"/>
  <c r="BO298"/>
  <c r="BO300"/>
  <c r="BO302"/>
  <c r="BO304"/>
  <c r="BO306"/>
  <c r="BO308"/>
  <c r="BO310"/>
  <c r="BO312"/>
  <c r="BO314"/>
  <c r="BO316"/>
  <c r="BO318"/>
  <c r="BO320"/>
  <c r="BO322"/>
  <c r="BO324"/>
  <c r="BO325"/>
  <c r="BO327"/>
  <c r="BO329"/>
  <c r="BO331"/>
  <c r="BO332"/>
  <c r="BO334"/>
  <c r="BO336"/>
  <c r="BO337"/>
  <c r="BO339"/>
  <c r="BO341"/>
  <c r="BO344"/>
  <c r="BO346"/>
  <c r="BO347"/>
  <c r="BO348"/>
  <c r="BO349"/>
  <c r="BO351"/>
  <c r="BO352"/>
  <c r="BO354"/>
  <c r="BO6"/>
  <c r="BO10"/>
  <c r="BO12"/>
  <c r="BO14"/>
  <c r="BO16"/>
  <c r="BO18"/>
  <c r="BO20"/>
  <c r="BO22"/>
  <c r="BO24"/>
  <c r="BO26"/>
  <c r="BO28"/>
  <c r="BO30"/>
  <c r="BO32"/>
  <c r="BO34"/>
  <c r="BO36"/>
  <c r="BO38"/>
  <c r="BO40"/>
  <c r="BO42"/>
  <c r="BO44"/>
  <c r="BO46"/>
  <c r="BO47"/>
  <c r="BO50"/>
  <c r="BO52"/>
  <c r="BO54"/>
  <c r="BO56"/>
  <c r="BO59"/>
  <c r="BO61"/>
  <c r="BO64"/>
  <c r="BO66"/>
  <c r="BO68"/>
  <c r="BO70"/>
  <c r="BO72"/>
  <c r="BO74"/>
  <c r="BO76"/>
  <c r="BO78"/>
  <c r="BO80"/>
  <c r="BO82"/>
  <c r="BO84"/>
  <c r="BO86"/>
  <c r="BO88"/>
  <c r="BO90"/>
  <c r="BO92"/>
  <c r="BO94"/>
  <c r="BO96"/>
  <c r="BO98"/>
  <c r="BO100"/>
  <c r="BO102"/>
  <c r="BO104"/>
  <c r="BO105"/>
  <c r="BO107"/>
  <c r="BO109"/>
  <c r="BO111"/>
  <c r="BO114"/>
  <c r="BO116"/>
  <c r="BO118"/>
  <c r="BO120"/>
  <c r="BO122"/>
  <c r="BO124"/>
  <c r="BO125"/>
  <c r="BO127"/>
  <c r="BO129"/>
  <c r="BO131"/>
  <c r="BO133"/>
  <c r="BO135"/>
  <c r="BO137"/>
  <c r="BO139"/>
  <c r="BO141"/>
  <c r="BO143"/>
  <c r="BO145"/>
  <c r="BO147"/>
  <c r="BO149"/>
  <c r="BO151"/>
  <c r="BO153"/>
  <c r="BO155"/>
  <c r="BO157"/>
  <c r="BO159"/>
  <c r="BO161"/>
  <c r="BO163"/>
  <c r="BO164"/>
  <c r="BO166"/>
  <c r="BO168"/>
  <c r="BO170"/>
  <c r="BO171"/>
  <c r="BO173"/>
  <c r="BO175"/>
  <c r="BO177"/>
  <c r="BO179"/>
  <c r="BO181"/>
  <c r="BO183"/>
  <c r="BO184"/>
  <c r="BO186"/>
  <c r="BO189"/>
  <c r="BO191"/>
  <c r="BO193"/>
  <c r="BO195"/>
  <c r="BO197"/>
  <c r="BO199"/>
  <c r="BO201"/>
  <c r="BO202"/>
  <c r="BO204"/>
  <c r="BO206"/>
  <c r="BO208"/>
  <c r="BO210"/>
  <c r="BO211"/>
  <c r="BO213"/>
  <c r="BO215"/>
  <c r="BO218"/>
  <c r="BO220"/>
  <c r="BO222"/>
  <c r="BO224"/>
  <c r="BO226"/>
  <c r="BO228"/>
  <c r="BO230"/>
  <c r="BO232"/>
  <c r="BO234"/>
  <c r="BO237"/>
  <c r="BO239"/>
  <c r="BO241"/>
  <c r="BO243"/>
  <c r="BO245"/>
  <c r="BO248"/>
  <c r="BO250"/>
  <c r="BO252"/>
  <c r="BO254"/>
  <c r="BO256"/>
  <c r="BO258"/>
  <c r="BO260"/>
  <c r="BO262"/>
  <c r="BO264"/>
  <c r="BO266"/>
  <c r="BO268"/>
  <c r="BO270"/>
  <c r="BO272"/>
  <c r="BO274"/>
  <c r="BO276"/>
  <c r="BO278"/>
  <c r="BO280"/>
  <c r="BO282"/>
  <c r="BO284"/>
  <c r="BO286"/>
  <c r="BO288"/>
  <c r="BO290"/>
  <c r="BO292"/>
  <c r="BO294"/>
  <c r="BO297"/>
  <c r="BO299"/>
  <c r="BO301"/>
  <c r="BO303"/>
  <c r="BO305"/>
  <c r="BO307"/>
  <c r="BO309"/>
  <c r="BO311"/>
  <c r="BO313"/>
  <c r="BO315"/>
  <c r="BO317"/>
  <c r="BO319"/>
  <c r="BO321"/>
  <c r="BO323"/>
  <c r="BO326"/>
  <c r="BO328"/>
  <c r="BO330"/>
  <c r="BO333"/>
  <c r="BO335"/>
  <c r="BO338"/>
  <c r="BO340"/>
  <c r="BO342"/>
  <c r="BO343"/>
  <c r="BO345"/>
  <c r="BO350"/>
  <c r="BO353"/>
  <c r="BO355"/>
  <c r="BN7"/>
  <c r="BN10"/>
  <c r="BN12"/>
  <c r="BN14"/>
  <c r="BN16"/>
  <c r="BN18"/>
  <c r="BN20"/>
  <c r="BN22"/>
  <c r="BN24"/>
  <c r="BN26"/>
  <c r="BN28"/>
  <c r="BN30"/>
  <c r="BN32"/>
  <c r="BN34"/>
  <c r="BN36"/>
  <c r="BN38"/>
  <c r="BN40"/>
  <c r="BN42"/>
  <c r="BN44"/>
  <c r="BN46"/>
  <c r="BN47"/>
  <c r="BN50"/>
  <c r="BN52"/>
  <c r="BN54"/>
  <c r="BN56"/>
  <c r="BN59"/>
  <c r="BN61"/>
  <c r="BN64"/>
  <c r="BN66"/>
  <c r="BN68"/>
  <c r="BN70"/>
  <c r="BN72"/>
  <c r="BN74"/>
  <c r="BN76"/>
  <c r="BN78"/>
  <c r="BN80"/>
  <c r="BN82"/>
  <c r="BN84"/>
  <c r="BN86"/>
  <c r="BN88"/>
  <c r="BN90"/>
  <c r="BN92"/>
  <c r="BN94"/>
  <c r="BN96"/>
  <c r="BN98"/>
  <c r="BN100"/>
  <c r="BN102"/>
  <c r="BN104"/>
  <c r="BN105"/>
  <c r="BN107"/>
  <c r="BN109"/>
  <c r="BN111"/>
  <c r="BN114"/>
  <c r="BN116"/>
  <c r="BN118"/>
  <c r="BN120"/>
  <c r="BN122"/>
  <c r="BN124"/>
  <c r="BN125"/>
  <c r="BN127"/>
  <c r="BN129"/>
  <c r="BN131"/>
  <c r="BN133"/>
  <c r="BN135"/>
  <c r="BN137"/>
  <c r="BN139"/>
  <c r="BN141"/>
  <c r="BN143"/>
  <c r="BN145"/>
  <c r="BN147"/>
  <c r="BN149"/>
  <c r="BN151"/>
  <c r="BN153"/>
  <c r="BN155"/>
  <c r="BN157"/>
  <c r="BN159"/>
  <c r="BN161"/>
  <c r="BN163"/>
  <c r="BN164"/>
  <c r="BN166"/>
  <c r="BN168"/>
  <c r="BN170"/>
  <c r="BN171"/>
  <c r="BN173"/>
  <c r="BN175"/>
  <c r="BN177"/>
  <c r="BN179"/>
  <c r="BN181"/>
  <c r="BN183"/>
  <c r="BN184"/>
  <c r="BN186"/>
  <c r="BN189"/>
  <c r="BN191"/>
  <c r="BN193"/>
  <c r="BN195"/>
  <c r="BN197"/>
  <c r="BN199"/>
  <c r="BN201"/>
  <c r="BN202"/>
  <c r="BN204"/>
  <c r="BN206"/>
  <c r="BN208"/>
  <c r="BN210"/>
  <c r="BN211"/>
  <c r="BN213"/>
  <c r="BN215"/>
  <c r="BN218"/>
  <c r="BN220"/>
  <c r="BN222"/>
  <c r="BN224"/>
  <c r="BN226"/>
  <c r="BN228"/>
  <c r="BN230"/>
  <c r="BN232"/>
  <c r="BN234"/>
  <c r="BN237"/>
  <c r="BN239"/>
  <c r="BN241"/>
  <c r="BN243"/>
  <c r="BN245"/>
  <c r="BN248"/>
  <c r="BN250"/>
  <c r="BN252"/>
  <c r="BN254"/>
  <c r="BN256"/>
  <c r="BN258"/>
  <c r="BN260"/>
  <c r="BN262"/>
  <c r="BN264"/>
  <c r="BN266"/>
  <c r="BN268"/>
  <c r="BN270"/>
  <c r="BN272"/>
  <c r="BN274"/>
  <c r="BN276"/>
  <c r="BN278"/>
  <c r="BN280"/>
  <c r="BN282"/>
  <c r="BN284"/>
  <c r="BN286"/>
  <c r="BN288"/>
  <c r="BN290"/>
  <c r="BN292"/>
  <c r="BN294"/>
  <c r="BN297"/>
  <c r="BN299"/>
  <c r="BN301"/>
  <c r="BN303"/>
  <c r="BN305"/>
  <c r="BN307"/>
  <c r="BN309"/>
  <c r="BN311"/>
  <c r="BN313"/>
  <c r="BN315"/>
  <c r="BN317"/>
  <c r="BN319"/>
  <c r="BN321"/>
  <c r="BN323"/>
  <c r="BN326"/>
  <c r="BN328"/>
  <c r="BN330"/>
  <c r="BN333"/>
  <c r="BN335"/>
  <c r="BN338"/>
  <c r="BN340"/>
  <c r="BN342"/>
  <c r="BN343"/>
  <c r="BN345"/>
  <c r="BN350"/>
  <c r="BN353"/>
  <c r="BN355"/>
  <c r="BN8"/>
  <c r="BN9"/>
  <c r="BN11"/>
  <c r="BN13"/>
  <c r="BN15"/>
  <c r="BN17"/>
  <c r="BN19"/>
  <c r="BN21"/>
  <c r="BN23"/>
  <c r="BN25"/>
  <c r="BN27"/>
  <c r="BN29"/>
  <c r="BN31"/>
  <c r="BN33"/>
  <c r="BN35"/>
  <c r="BN37"/>
  <c r="BN39"/>
  <c r="BN41"/>
  <c r="BN43"/>
  <c r="BN45"/>
  <c r="BN48"/>
  <c r="BN49"/>
  <c r="BN51"/>
  <c r="BN53"/>
  <c r="BN55"/>
  <c r="BN57"/>
  <c r="BN58"/>
  <c r="BN60"/>
  <c r="BN62"/>
  <c r="BN63"/>
  <c r="BN65"/>
  <c r="BN67"/>
  <c r="BN69"/>
  <c r="BN71"/>
  <c r="BN73"/>
  <c r="BN75"/>
  <c r="BN77"/>
  <c r="BN79"/>
  <c r="BN81"/>
  <c r="BN83"/>
  <c r="BN85"/>
  <c r="BN87"/>
  <c r="BN89"/>
  <c r="BN91"/>
  <c r="BN93"/>
  <c r="BN95"/>
  <c r="BN97"/>
  <c r="BN99"/>
  <c r="BN101"/>
  <c r="BN103"/>
  <c r="BN106"/>
  <c r="BN108"/>
  <c r="BN110"/>
  <c r="BN112"/>
  <c r="BN113"/>
  <c r="BN115"/>
  <c r="BN117"/>
  <c r="BN119"/>
  <c r="BN121"/>
  <c r="BN123"/>
  <c r="BN126"/>
  <c r="BN128"/>
  <c r="BN130"/>
  <c r="BN132"/>
  <c r="BN134"/>
  <c r="BN136"/>
  <c r="BN138"/>
  <c r="BN140"/>
  <c r="BN142"/>
  <c r="BN144"/>
  <c r="BN146"/>
  <c r="BN148"/>
  <c r="BN150"/>
  <c r="BN152"/>
  <c r="BN154"/>
  <c r="BN156"/>
  <c r="BN158"/>
  <c r="BN160"/>
  <c r="BN162"/>
  <c r="BN165"/>
  <c r="BN167"/>
  <c r="BN169"/>
  <c r="BN172"/>
  <c r="BN174"/>
  <c r="BN176"/>
  <c r="BN178"/>
  <c r="BN180"/>
  <c r="BN182"/>
  <c r="BN185"/>
  <c r="BN187"/>
  <c r="BN188"/>
  <c r="BN190"/>
  <c r="BN192"/>
  <c r="BN194"/>
  <c r="BN196"/>
  <c r="BN198"/>
  <c r="BN200"/>
  <c r="BN203"/>
  <c r="BN205"/>
  <c r="BN207"/>
  <c r="BN209"/>
  <c r="BN212"/>
  <c r="BN214"/>
  <c r="BN216"/>
  <c r="BN217"/>
  <c r="BN219"/>
  <c r="BN221"/>
  <c r="BN223"/>
  <c r="BN225"/>
  <c r="BN227"/>
  <c r="BN229"/>
  <c r="BN231"/>
  <c r="BN233"/>
  <c r="BN235"/>
  <c r="BN236"/>
  <c r="BN238"/>
  <c r="BN240"/>
  <c r="BN242"/>
  <c r="BN244"/>
  <c r="BN246"/>
  <c r="BN247"/>
  <c r="BN249"/>
  <c r="BN251"/>
  <c r="BN253"/>
  <c r="BN255"/>
  <c r="BN257"/>
  <c r="BN259"/>
  <c r="BN261"/>
  <c r="BN263"/>
  <c r="BN265"/>
  <c r="BN267"/>
  <c r="BN269"/>
  <c r="BN271"/>
  <c r="BN273"/>
  <c r="BN275"/>
  <c r="BN277"/>
  <c r="BN279"/>
  <c r="BN281"/>
  <c r="BN283"/>
  <c r="BN285"/>
  <c r="BN287"/>
  <c r="BN289"/>
  <c r="BN291"/>
  <c r="BN293"/>
  <c r="BN295"/>
  <c r="BN296"/>
  <c r="BN298"/>
  <c r="BN300"/>
  <c r="BN302"/>
  <c r="BN304"/>
  <c r="BN306"/>
  <c r="BN308"/>
  <c r="BN310"/>
  <c r="BN312"/>
  <c r="BN314"/>
  <c r="BN316"/>
  <c r="BN318"/>
  <c r="BN320"/>
  <c r="BN322"/>
  <c r="BN324"/>
  <c r="BN325"/>
  <c r="BN327"/>
  <c r="BN329"/>
  <c r="BN331"/>
  <c r="BN332"/>
  <c r="BN334"/>
  <c r="BN336"/>
  <c r="BN337"/>
  <c r="BN339"/>
  <c r="BN341"/>
  <c r="BN344"/>
  <c r="BN346"/>
  <c r="BN347"/>
  <c r="BN348"/>
  <c r="BN349"/>
  <c r="BN351"/>
  <c r="BN352"/>
  <c r="BN354"/>
  <c r="BN6"/>
  <c r="BG6" i="1"/>
  <c r="BG7"/>
  <c r="H7" i="4"/>
  <c r="I7"/>
  <c r="H8"/>
  <c r="I8"/>
  <c r="H9"/>
  <c r="I9"/>
  <c r="H10"/>
  <c r="I10"/>
  <c r="H11"/>
  <c r="I11"/>
  <c r="H12"/>
  <c r="I12"/>
  <c r="H13"/>
  <c r="I13"/>
  <c r="H14"/>
  <c r="I14"/>
  <c r="H15"/>
  <c r="I15"/>
  <c r="H16"/>
  <c r="I16"/>
  <c r="H17"/>
  <c r="I17"/>
  <c r="H18"/>
  <c r="I18"/>
  <c r="H19"/>
  <c r="I19"/>
  <c r="H20"/>
  <c r="I20"/>
  <c r="H21"/>
  <c r="I21"/>
  <c r="H22"/>
  <c r="I22"/>
  <c r="H23"/>
  <c r="I23"/>
  <c r="H24"/>
  <c r="I24"/>
  <c r="H25"/>
  <c r="I25"/>
  <c r="H26"/>
  <c r="I26"/>
  <c r="H27"/>
  <c r="I27"/>
  <c r="H28"/>
  <c r="I28"/>
  <c r="H29"/>
  <c r="I29"/>
  <c r="H30"/>
  <c r="I30"/>
  <c r="H31"/>
  <c r="I31"/>
  <c r="H32"/>
  <c r="I32"/>
  <c r="H33"/>
  <c r="I33"/>
  <c r="H34"/>
  <c r="I34"/>
  <c r="H35"/>
  <c r="I35"/>
  <c r="H36"/>
  <c r="I36"/>
  <c r="H37"/>
  <c r="I37"/>
  <c r="H38"/>
  <c r="I38"/>
  <c r="H39"/>
  <c r="I39"/>
  <c r="H40"/>
  <c r="I40"/>
  <c r="H41"/>
  <c r="I41"/>
  <c r="H42"/>
  <c r="I42"/>
  <c r="H43"/>
  <c r="I43"/>
  <c r="H44"/>
  <c r="I44"/>
  <c r="H45"/>
  <c r="I45"/>
  <c r="H46"/>
  <c r="I46"/>
  <c r="H47"/>
  <c r="I47"/>
  <c r="H48"/>
  <c r="I48"/>
  <c r="H49"/>
  <c r="I49"/>
  <c r="H50"/>
  <c r="I50"/>
  <c r="H51"/>
  <c r="I51"/>
  <c r="H52"/>
  <c r="I52"/>
  <c r="H53"/>
  <c r="I53"/>
  <c r="H54"/>
  <c r="I54"/>
  <c r="H55"/>
  <c r="I55"/>
  <c r="H56"/>
  <c r="I56"/>
  <c r="H57"/>
  <c r="I57"/>
  <c r="H58"/>
  <c r="I58"/>
  <c r="H59"/>
  <c r="I59"/>
  <c r="H60"/>
  <c r="I60"/>
  <c r="H61"/>
  <c r="I61"/>
  <c r="H62"/>
  <c r="I62"/>
  <c r="H63"/>
  <c r="I63"/>
  <c r="H64"/>
  <c r="I64"/>
  <c r="H65"/>
  <c r="I65"/>
  <c r="H66"/>
  <c r="I66"/>
  <c r="H67"/>
  <c r="I67"/>
  <c r="H68"/>
  <c r="I68"/>
  <c r="H69"/>
  <c r="I69"/>
  <c r="H70"/>
  <c r="I70"/>
  <c r="H71"/>
  <c r="I71"/>
  <c r="H72"/>
  <c r="I72"/>
  <c r="H73"/>
  <c r="I73"/>
  <c r="H74"/>
  <c r="I74"/>
  <c r="H75"/>
  <c r="I75"/>
  <c r="H76"/>
  <c r="I76"/>
  <c r="H77"/>
  <c r="I77"/>
  <c r="H78"/>
  <c r="I78"/>
  <c r="H79"/>
  <c r="I79"/>
  <c r="H80"/>
  <c r="I80"/>
  <c r="H81"/>
  <c r="I81"/>
  <c r="H82"/>
  <c r="I82"/>
  <c r="H83"/>
  <c r="I83"/>
  <c r="H84"/>
  <c r="I84"/>
  <c r="H85"/>
  <c r="I85"/>
  <c r="H86"/>
  <c r="I86"/>
  <c r="H87"/>
  <c r="I87"/>
  <c r="H88"/>
  <c r="I88"/>
  <c r="H89"/>
  <c r="I89"/>
  <c r="H90"/>
  <c r="I90"/>
  <c r="H91"/>
  <c r="I91"/>
  <c r="H92"/>
  <c r="I92"/>
  <c r="H93"/>
  <c r="I93"/>
  <c r="H94"/>
  <c r="I94"/>
  <c r="H95"/>
  <c r="I95"/>
  <c r="H96"/>
  <c r="I96"/>
  <c r="H97"/>
  <c r="I97"/>
  <c r="H98"/>
  <c r="I98"/>
  <c r="H99"/>
  <c r="I99"/>
  <c r="H100"/>
  <c r="I100"/>
  <c r="H101"/>
  <c r="I101"/>
  <c r="H102"/>
  <c r="I102"/>
  <c r="H103"/>
  <c r="I103"/>
  <c r="H104"/>
  <c r="I104"/>
  <c r="H105"/>
  <c r="I105"/>
  <c r="H106"/>
  <c r="I106"/>
  <c r="H107"/>
  <c r="I107"/>
  <c r="H108"/>
  <c r="I108"/>
  <c r="H109"/>
  <c r="I109"/>
  <c r="H110"/>
  <c r="I110"/>
  <c r="H111"/>
  <c r="I111"/>
  <c r="H112"/>
  <c r="I112"/>
  <c r="H113"/>
  <c r="I113"/>
  <c r="H114"/>
  <c r="I114"/>
  <c r="H115"/>
  <c r="I115"/>
  <c r="H116"/>
  <c r="I116"/>
  <c r="H117"/>
  <c r="I117"/>
  <c r="H118"/>
  <c r="I118"/>
  <c r="H119"/>
  <c r="I119"/>
  <c r="H120"/>
  <c r="I120"/>
  <c r="H121"/>
  <c r="I121"/>
  <c r="H122"/>
  <c r="I122"/>
  <c r="H123"/>
  <c r="I123"/>
  <c r="H124"/>
  <c r="I124"/>
  <c r="H125"/>
  <c r="I125"/>
  <c r="H126"/>
  <c r="I126"/>
  <c r="H127"/>
  <c r="I127"/>
  <c r="H128"/>
  <c r="I128"/>
  <c r="H129"/>
  <c r="I129"/>
  <c r="H130"/>
  <c r="I130"/>
  <c r="H131"/>
  <c r="I131"/>
  <c r="H132"/>
  <c r="I132"/>
  <c r="H133"/>
  <c r="I133"/>
  <c r="H134"/>
  <c r="I134"/>
  <c r="H135"/>
  <c r="I135"/>
  <c r="H136"/>
  <c r="I136"/>
  <c r="H137"/>
  <c r="I137"/>
  <c r="H138"/>
  <c r="I138"/>
  <c r="H139"/>
  <c r="I139"/>
  <c r="H140"/>
  <c r="I140"/>
  <c r="H141"/>
  <c r="I141"/>
  <c r="H142"/>
  <c r="I142"/>
  <c r="H143"/>
  <c r="I143"/>
  <c r="H144"/>
  <c r="I144"/>
  <c r="H145"/>
  <c r="I145"/>
  <c r="H146"/>
  <c r="I146"/>
  <c r="H147"/>
  <c r="I147"/>
  <c r="H148"/>
  <c r="I148"/>
  <c r="H149"/>
  <c r="I149"/>
  <c r="H150"/>
  <c r="I150"/>
  <c r="H151"/>
  <c r="I151"/>
  <c r="H152"/>
  <c r="I152"/>
  <c r="H153"/>
  <c r="I153"/>
  <c r="H154"/>
  <c r="I154"/>
  <c r="H155"/>
  <c r="I155"/>
  <c r="H156"/>
  <c r="I156"/>
  <c r="H157"/>
  <c r="I157"/>
  <c r="H158"/>
  <c r="I158"/>
  <c r="H159"/>
  <c r="I159"/>
  <c r="H160"/>
  <c r="I160"/>
  <c r="H161"/>
  <c r="I161"/>
  <c r="H162"/>
  <c r="I162"/>
  <c r="H163"/>
  <c r="I163"/>
  <c r="H164"/>
  <c r="I164"/>
  <c r="H165"/>
  <c r="I165"/>
  <c r="H166"/>
  <c r="I166"/>
  <c r="H167"/>
  <c r="I167"/>
  <c r="H168"/>
  <c r="I168"/>
  <c r="H169"/>
  <c r="I169"/>
  <c r="H170"/>
  <c r="I170"/>
  <c r="H171"/>
  <c r="I171"/>
  <c r="H172"/>
  <c r="I172"/>
  <c r="H173"/>
  <c r="I173"/>
  <c r="H174"/>
  <c r="I174"/>
  <c r="H175"/>
  <c r="I175"/>
  <c r="H176"/>
  <c r="I176"/>
  <c r="H177"/>
  <c r="I177"/>
  <c r="H178"/>
  <c r="I178"/>
  <c r="H179"/>
  <c r="I179"/>
  <c r="H180"/>
  <c r="I180"/>
  <c r="H181"/>
  <c r="I181"/>
  <c r="H182"/>
  <c r="I182"/>
  <c r="H183"/>
  <c r="I183"/>
  <c r="H184"/>
  <c r="I184"/>
  <c r="H185"/>
  <c r="I185"/>
  <c r="H186"/>
  <c r="I186"/>
  <c r="H187"/>
  <c r="I187"/>
  <c r="H188"/>
  <c r="I188"/>
  <c r="H189"/>
  <c r="I189"/>
  <c r="H190"/>
  <c r="I190"/>
  <c r="H191"/>
  <c r="I191"/>
  <c r="H192"/>
  <c r="I192"/>
  <c r="H193"/>
  <c r="I193"/>
  <c r="H194"/>
  <c r="I194"/>
  <c r="H195"/>
  <c r="I195"/>
  <c r="H196"/>
  <c r="I196"/>
  <c r="H197"/>
  <c r="I197"/>
  <c r="H198"/>
  <c r="I198"/>
  <c r="H199"/>
  <c r="I199"/>
  <c r="H200"/>
  <c r="I200"/>
  <c r="H201"/>
  <c r="I201"/>
  <c r="H202"/>
  <c r="I202"/>
  <c r="H203"/>
  <c r="I203"/>
  <c r="H204"/>
  <c r="I204"/>
  <c r="H205"/>
  <c r="I205"/>
  <c r="H206"/>
  <c r="I206"/>
  <c r="H207"/>
  <c r="I207"/>
  <c r="H208"/>
  <c r="I208"/>
  <c r="H209"/>
  <c r="I209"/>
  <c r="H210"/>
  <c r="I210"/>
  <c r="H211"/>
  <c r="I211"/>
  <c r="H212"/>
  <c r="I212"/>
  <c r="H213"/>
  <c r="I213"/>
  <c r="H214"/>
  <c r="I214"/>
  <c r="H215"/>
  <c r="I215"/>
  <c r="H216"/>
  <c r="I216"/>
  <c r="H217"/>
  <c r="I217"/>
  <c r="H218"/>
  <c r="I218"/>
  <c r="H219"/>
  <c r="I219"/>
  <c r="H220"/>
  <c r="I220"/>
  <c r="H221"/>
  <c r="I221"/>
  <c r="H222"/>
  <c r="I222"/>
  <c r="H223"/>
  <c r="I223"/>
  <c r="H224"/>
  <c r="I224"/>
  <c r="H225"/>
  <c r="I225"/>
  <c r="H226"/>
  <c r="I226"/>
  <c r="H227"/>
  <c r="I227"/>
  <c r="H228"/>
  <c r="I228"/>
  <c r="H229"/>
  <c r="I229"/>
  <c r="H230"/>
  <c r="I230"/>
  <c r="H231"/>
  <c r="I231"/>
  <c r="H232"/>
  <c r="I232"/>
  <c r="H233"/>
  <c r="I233"/>
  <c r="H234"/>
  <c r="I234"/>
  <c r="H235"/>
  <c r="I235"/>
  <c r="H236"/>
  <c r="I236"/>
  <c r="H237"/>
  <c r="I237"/>
  <c r="H238"/>
  <c r="I238"/>
  <c r="H239"/>
  <c r="I239"/>
  <c r="H240"/>
  <c r="I240"/>
  <c r="H241"/>
  <c r="I241"/>
  <c r="H242"/>
  <c r="I242"/>
  <c r="H243"/>
  <c r="I243"/>
  <c r="H244"/>
  <c r="I244"/>
  <c r="H245"/>
  <c r="I245"/>
  <c r="H246"/>
  <c r="I246"/>
  <c r="H247"/>
  <c r="I247"/>
  <c r="H248"/>
  <c r="I248"/>
  <c r="H249"/>
  <c r="I249"/>
  <c r="H250"/>
  <c r="I250"/>
  <c r="H251"/>
  <c r="I251"/>
  <c r="H252"/>
  <c r="I252"/>
  <c r="H253"/>
  <c r="I253"/>
  <c r="H254"/>
  <c r="I254"/>
  <c r="H255"/>
  <c r="I255"/>
  <c r="H256"/>
  <c r="I256"/>
  <c r="H257"/>
  <c r="I257"/>
  <c r="H258"/>
  <c r="I258"/>
  <c r="H259"/>
  <c r="I259"/>
  <c r="H260"/>
  <c r="I260"/>
  <c r="H261"/>
  <c r="I261"/>
  <c r="H262"/>
  <c r="I262"/>
  <c r="H263"/>
  <c r="I263"/>
  <c r="H264"/>
  <c r="I264"/>
  <c r="H265"/>
  <c r="I265"/>
  <c r="H266"/>
  <c r="I266"/>
  <c r="H267"/>
  <c r="I267"/>
  <c r="H268"/>
  <c r="I268"/>
  <c r="H269"/>
  <c r="I269"/>
  <c r="H270"/>
  <c r="I270"/>
  <c r="H271"/>
  <c r="I271"/>
  <c r="H272"/>
  <c r="I272"/>
  <c r="H273"/>
  <c r="I273"/>
  <c r="H274"/>
  <c r="I274"/>
  <c r="H275"/>
  <c r="I275"/>
  <c r="H276"/>
  <c r="I276"/>
  <c r="H277"/>
  <c r="I277"/>
  <c r="H278"/>
  <c r="I278"/>
  <c r="H279"/>
  <c r="I279"/>
  <c r="H280"/>
  <c r="I280"/>
  <c r="H281"/>
  <c r="I281"/>
  <c r="H282"/>
  <c r="I282"/>
  <c r="H283"/>
  <c r="I283"/>
  <c r="H284"/>
  <c r="I284"/>
  <c r="H285"/>
  <c r="I285"/>
  <c r="H286"/>
  <c r="I286"/>
  <c r="H287"/>
  <c r="I287"/>
  <c r="H288"/>
  <c r="I288"/>
  <c r="H289"/>
  <c r="I289"/>
  <c r="H290"/>
  <c r="I290"/>
  <c r="H291"/>
  <c r="I291"/>
  <c r="H292"/>
  <c r="I292"/>
  <c r="H293"/>
  <c r="I293"/>
  <c r="H294"/>
  <c r="I294"/>
  <c r="H295"/>
  <c r="I295"/>
  <c r="H296"/>
  <c r="I296"/>
  <c r="H297"/>
  <c r="I297"/>
  <c r="H298"/>
  <c r="I298"/>
  <c r="H299"/>
  <c r="I299"/>
  <c r="H300"/>
  <c r="I300"/>
  <c r="H301"/>
  <c r="I301"/>
  <c r="H302"/>
  <c r="I302"/>
  <c r="H303"/>
  <c r="I303"/>
  <c r="H304"/>
  <c r="I304"/>
  <c r="H305"/>
  <c r="I305"/>
  <c r="H306"/>
  <c r="I306"/>
  <c r="H307"/>
  <c r="I307"/>
  <c r="H308"/>
  <c r="I308"/>
  <c r="H309"/>
  <c r="I309"/>
  <c r="H310"/>
  <c r="I310"/>
  <c r="H311"/>
  <c r="I311"/>
  <c r="H312"/>
  <c r="I312"/>
  <c r="H313"/>
  <c r="I313"/>
  <c r="H314"/>
  <c r="I314"/>
  <c r="H315"/>
  <c r="I315"/>
  <c r="H316"/>
  <c r="I316"/>
  <c r="H317"/>
  <c r="I317"/>
  <c r="H318"/>
  <c r="I318"/>
  <c r="H319"/>
  <c r="I319"/>
  <c r="H320"/>
  <c r="I320"/>
  <c r="H321"/>
  <c r="I321"/>
  <c r="H322"/>
  <c r="I322"/>
  <c r="H323"/>
  <c r="I323"/>
  <c r="H324"/>
  <c r="I324"/>
  <c r="H325"/>
  <c r="I325"/>
  <c r="H326"/>
  <c r="I326"/>
  <c r="H327"/>
  <c r="I327"/>
  <c r="H328"/>
  <c r="I328"/>
  <c r="H329"/>
  <c r="I329"/>
  <c r="H330"/>
  <c r="I330"/>
  <c r="H331"/>
  <c r="I331"/>
  <c r="H332"/>
  <c r="I332"/>
  <c r="H333"/>
  <c r="I333"/>
  <c r="H334"/>
  <c r="I334"/>
  <c r="H335"/>
  <c r="I335"/>
  <c r="H336"/>
  <c r="I336"/>
  <c r="H337"/>
  <c r="I337"/>
  <c r="H338"/>
  <c r="I338"/>
  <c r="H339"/>
  <c r="I339"/>
  <c r="H340"/>
  <c r="I340"/>
  <c r="H341"/>
  <c r="I341"/>
  <c r="H342"/>
  <c r="I342"/>
  <c r="H343"/>
  <c r="I343"/>
  <c r="H344"/>
  <c r="I344"/>
  <c r="H345"/>
  <c r="I345"/>
  <c r="H346"/>
  <c r="I346"/>
  <c r="I6"/>
  <c r="H6"/>
  <c r="D7"/>
  <c r="E7"/>
  <c r="D8"/>
  <c r="E8"/>
  <c r="D9"/>
  <c r="E9"/>
  <c r="D10"/>
  <c r="E10"/>
  <c r="D11"/>
  <c r="E11"/>
  <c r="D12"/>
  <c r="E12"/>
  <c r="D13"/>
  <c r="E13"/>
  <c r="D14"/>
  <c r="E14"/>
  <c r="D15"/>
  <c r="E15"/>
  <c r="D16"/>
  <c r="E16"/>
  <c r="D17"/>
  <c r="E17"/>
  <c r="E18"/>
  <c r="D19"/>
  <c r="E19"/>
  <c r="D20"/>
  <c r="E20"/>
  <c r="D21"/>
  <c r="E21"/>
  <c r="D22"/>
  <c r="E22"/>
  <c r="D23"/>
  <c r="E23"/>
  <c r="D24"/>
  <c r="E24"/>
  <c r="D25"/>
  <c r="E25"/>
  <c r="D26"/>
  <c r="E26"/>
  <c r="D27"/>
  <c r="E27"/>
  <c r="D28"/>
  <c r="E28"/>
  <c r="D29"/>
  <c r="E29"/>
  <c r="D30"/>
  <c r="E30"/>
  <c r="D31"/>
  <c r="E31"/>
  <c r="D32"/>
  <c r="E32"/>
  <c r="D33"/>
  <c r="E33"/>
  <c r="D34"/>
  <c r="E34"/>
  <c r="D35"/>
  <c r="E35"/>
  <c r="D36"/>
  <c r="E36"/>
  <c r="D37"/>
  <c r="E37"/>
  <c r="D38"/>
  <c r="E38"/>
  <c r="D39"/>
  <c r="E39"/>
  <c r="D40"/>
  <c r="E40"/>
  <c r="D41"/>
  <c r="E41"/>
  <c r="D42"/>
  <c r="E42"/>
  <c r="D43"/>
  <c r="E43"/>
  <c r="D44"/>
  <c r="E44"/>
  <c r="D45"/>
  <c r="E45"/>
  <c r="D46"/>
  <c r="E46"/>
  <c r="D47"/>
  <c r="E47"/>
  <c r="D48"/>
  <c r="E48"/>
  <c r="D49"/>
  <c r="E49"/>
  <c r="D50"/>
  <c r="E50"/>
  <c r="D51"/>
  <c r="E51"/>
  <c r="D52"/>
  <c r="E52"/>
  <c r="D53"/>
  <c r="E53"/>
  <c r="D54"/>
  <c r="E54"/>
  <c r="D55"/>
  <c r="E55"/>
  <c r="D56"/>
  <c r="E56"/>
  <c r="D57"/>
  <c r="E57"/>
  <c r="D58"/>
  <c r="E58"/>
  <c r="D59"/>
  <c r="E59"/>
  <c r="D60"/>
  <c r="E60"/>
  <c r="D61"/>
  <c r="E61"/>
  <c r="D62"/>
  <c r="E62"/>
  <c r="D63"/>
  <c r="E63"/>
  <c r="D64"/>
  <c r="E64"/>
  <c r="D65"/>
  <c r="E65"/>
  <c r="D66"/>
  <c r="E66"/>
  <c r="D67"/>
  <c r="E67"/>
  <c r="D68"/>
  <c r="E68"/>
  <c r="D69"/>
  <c r="E69"/>
  <c r="D70"/>
  <c r="E70"/>
  <c r="D71"/>
  <c r="E71"/>
  <c r="D72"/>
  <c r="E72"/>
  <c r="D73"/>
  <c r="E73"/>
  <c r="D74"/>
  <c r="E74"/>
  <c r="D75"/>
  <c r="E75"/>
  <c r="D76"/>
  <c r="E76"/>
  <c r="D77"/>
  <c r="E77"/>
  <c r="D78"/>
  <c r="E78"/>
  <c r="D79"/>
  <c r="E79"/>
  <c r="D80"/>
  <c r="E80"/>
  <c r="D81"/>
  <c r="E81"/>
  <c r="D82"/>
  <c r="E82"/>
  <c r="D83"/>
  <c r="E83"/>
  <c r="D84"/>
  <c r="E84"/>
  <c r="D85"/>
  <c r="E85"/>
  <c r="D86"/>
  <c r="E86"/>
  <c r="D87"/>
  <c r="E87"/>
  <c r="D88"/>
  <c r="E88"/>
  <c r="D89"/>
  <c r="E89"/>
  <c r="D90"/>
  <c r="E90"/>
  <c r="D91"/>
  <c r="E91"/>
  <c r="D92"/>
  <c r="E92"/>
  <c r="D93"/>
  <c r="E93"/>
  <c r="D94"/>
  <c r="E94"/>
  <c r="D95"/>
  <c r="E95"/>
  <c r="D96"/>
  <c r="E96"/>
  <c r="D97"/>
  <c r="E97"/>
  <c r="D98"/>
  <c r="E98"/>
  <c r="D99"/>
  <c r="E99"/>
  <c r="D100"/>
  <c r="E100"/>
  <c r="D101"/>
  <c r="E101"/>
  <c r="D102"/>
  <c r="E102"/>
  <c r="D103"/>
  <c r="E103"/>
  <c r="D104"/>
  <c r="E104"/>
  <c r="D105"/>
  <c r="E105"/>
  <c r="D106"/>
  <c r="E106"/>
  <c r="D107"/>
  <c r="E107"/>
  <c r="D108"/>
  <c r="E108"/>
  <c r="D109"/>
  <c r="E109"/>
  <c r="D110"/>
  <c r="E110"/>
  <c r="D111"/>
  <c r="E111"/>
  <c r="D112"/>
  <c r="E112"/>
  <c r="D113"/>
  <c r="E113"/>
  <c r="D114"/>
  <c r="E114"/>
  <c r="D115"/>
  <c r="E115"/>
  <c r="D116"/>
  <c r="E116"/>
  <c r="D117"/>
  <c r="E117"/>
  <c r="D118"/>
  <c r="E118"/>
  <c r="D119"/>
  <c r="E119"/>
  <c r="D120"/>
  <c r="E120"/>
  <c r="D121"/>
  <c r="E121"/>
  <c r="D122"/>
  <c r="E122"/>
  <c r="D123"/>
  <c r="E123"/>
  <c r="D124"/>
  <c r="E124"/>
  <c r="D125"/>
  <c r="E125"/>
  <c r="D126"/>
  <c r="E126"/>
  <c r="D127"/>
  <c r="E127"/>
  <c r="D128"/>
  <c r="E128"/>
  <c r="D129"/>
  <c r="E129"/>
  <c r="D130"/>
  <c r="E130"/>
  <c r="D131"/>
  <c r="E131"/>
  <c r="D132"/>
  <c r="E132"/>
  <c r="D133"/>
  <c r="E133"/>
  <c r="D134"/>
  <c r="E134"/>
  <c r="D135"/>
  <c r="E135"/>
  <c r="D136"/>
  <c r="E136"/>
  <c r="D137"/>
  <c r="E137"/>
  <c r="D138"/>
  <c r="E138"/>
  <c r="D139"/>
  <c r="E139"/>
  <c r="D140"/>
  <c r="E140"/>
  <c r="D141"/>
  <c r="E141"/>
  <c r="D142"/>
  <c r="E142"/>
  <c r="D143"/>
  <c r="E143"/>
  <c r="D144"/>
  <c r="E144"/>
  <c r="D145"/>
  <c r="E145"/>
  <c r="D146"/>
  <c r="E146"/>
  <c r="D147"/>
  <c r="E147"/>
  <c r="D148"/>
  <c r="E148"/>
  <c r="D149"/>
  <c r="E149"/>
  <c r="D150"/>
  <c r="E150"/>
  <c r="D151"/>
  <c r="E151"/>
  <c r="D152"/>
  <c r="E152"/>
  <c r="D153"/>
  <c r="E153"/>
  <c r="D154"/>
  <c r="E154"/>
  <c r="D155"/>
  <c r="E155"/>
  <c r="D156"/>
  <c r="E156"/>
  <c r="D157"/>
  <c r="E157"/>
  <c r="D158"/>
  <c r="E158"/>
  <c r="D159"/>
  <c r="E159"/>
  <c r="D160"/>
  <c r="E160"/>
  <c r="D161"/>
  <c r="E161"/>
  <c r="D162"/>
  <c r="E162"/>
  <c r="D163"/>
  <c r="E163"/>
  <c r="D164"/>
  <c r="E164"/>
  <c r="D165"/>
  <c r="E165"/>
  <c r="D166"/>
  <c r="E166"/>
  <c r="D167"/>
  <c r="E167"/>
  <c r="D168"/>
  <c r="E168"/>
  <c r="D169"/>
  <c r="E169"/>
  <c r="D170"/>
  <c r="E170"/>
  <c r="D171"/>
  <c r="E171"/>
  <c r="D172"/>
  <c r="E172"/>
  <c r="D173"/>
  <c r="E173"/>
  <c r="D174"/>
  <c r="E174"/>
  <c r="D175"/>
  <c r="E175"/>
  <c r="D176"/>
  <c r="E176"/>
  <c r="D177"/>
  <c r="E177"/>
  <c r="D178"/>
  <c r="E178"/>
  <c r="D179"/>
  <c r="E179"/>
  <c r="D180"/>
  <c r="E180"/>
  <c r="D181"/>
  <c r="E181"/>
  <c r="D182"/>
  <c r="E182"/>
  <c r="D183"/>
  <c r="E183"/>
  <c r="D184"/>
  <c r="E184"/>
  <c r="D185"/>
  <c r="E185"/>
  <c r="D186"/>
  <c r="E186"/>
  <c r="D187"/>
  <c r="E187"/>
  <c r="D188"/>
  <c r="E188"/>
  <c r="D189"/>
  <c r="E189"/>
  <c r="D190"/>
  <c r="E190"/>
  <c r="D191"/>
  <c r="E191"/>
  <c r="D192"/>
  <c r="E192"/>
  <c r="D193"/>
  <c r="E193"/>
  <c r="D194"/>
  <c r="E194"/>
  <c r="D195"/>
  <c r="E195"/>
  <c r="D196"/>
  <c r="E196"/>
  <c r="D197"/>
  <c r="E197"/>
  <c r="D198"/>
  <c r="E198"/>
  <c r="D199"/>
  <c r="E199"/>
  <c r="D200"/>
  <c r="E200"/>
  <c r="D201"/>
  <c r="E201"/>
  <c r="D202"/>
  <c r="E202"/>
  <c r="D203"/>
  <c r="E203"/>
  <c r="D204"/>
  <c r="E204"/>
  <c r="D205"/>
  <c r="E205"/>
  <c r="D206"/>
  <c r="E206"/>
  <c r="D207"/>
  <c r="E207"/>
  <c r="D208"/>
  <c r="E208"/>
  <c r="D209"/>
  <c r="E209"/>
  <c r="D210"/>
  <c r="E210"/>
  <c r="D211"/>
  <c r="E211"/>
  <c r="D212"/>
  <c r="E212"/>
  <c r="D213"/>
  <c r="E213"/>
  <c r="D214"/>
  <c r="E214"/>
  <c r="D215"/>
  <c r="E215"/>
  <c r="D216"/>
  <c r="E216"/>
  <c r="D217"/>
  <c r="E217"/>
  <c r="D218"/>
  <c r="E218"/>
  <c r="D219"/>
  <c r="E219"/>
  <c r="D220"/>
  <c r="E220"/>
  <c r="D221"/>
  <c r="E221"/>
  <c r="D222"/>
  <c r="E222"/>
  <c r="D223"/>
  <c r="E223"/>
  <c r="D224"/>
  <c r="E224"/>
  <c r="D225"/>
  <c r="E225"/>
  <c r="D226"/>
  <c r="E226"/>
  <c r="D227"/>
  <c r="E227"/>
  <c r="D228"/>
  <c r="E228"/>
  <c r="D229"/>
  <c r="E229"/>
  <c r="D230"/>
  <c r="E230"/>
  <c r="D231"/>
  <c r="E231"/>
  <c r="D232"/>
  <c r="E232"/>
  <c r="D233"/>
  <c r="E233"/>
  <c r="D234"/>
  <c r="E234"/>
  <c r="D235"/>
  <c r="E235"/>
  <c r="D236"/>
  <c r="E236"/>
  <c r="D237"/>
  <c r="E237"/>
  <c r="D238"/>
  <c r="E238"/>
  <c r="D239"/>
  <c r="E239"/>
  <c r="D240"/>
  <c r="E240"/>
  <c r="D241"/>
  <c r="E241"/>
  <c r="D242"/>
  <c r="E242"/>
  <c r="D243"/>
  <c r="E243"/>
  <c r="D244"/>
  <c r="E244"/>
  <c r="D245"/>
  <c r="E245"/>
  <c r="D246"/>
  <c r="E246"/>
  <c r="D247"/>
  <c r="E247"/>
  <c r="D248"/>
  <c r="E248"/>
  <c r="D249"/>
  <c r="E249"/>
  <c r="D250"/>
  <c r="E250"/>
  <c r="D251"/>
  <c r="E251"/>
  <c r="D252"/>
  <c r="E252"/>
  <c r="D253"/>
  <c r="E253"/>
  <c r="D254"/>
  <c r="E254"/>
  <c r="D255"/>
  <c r="E255"/>
  <c r="D256"/>
  <c r="E256"/>
  <c r="D257"/>
  <c r="E257"/>
  <c r="D258"/>
  <c r="E258"/>
  <c r="D259"/>
  <c r="E259"/>
  <c r="D260"/>
  <c r="E260"/>
  <c r="D261"/>
  <c r="E261"/>
  <c r="D262"/>
  <c r="E262"/>
  <c r="D263"/>
  <c r="E263"/>
  <c r="D264"/>
  <c r="E264"/>
  <c r="D265"/>
  <c r="E265"/>
  <c r="D266"/>
  <c r="E266"/>
  <c r="D267"/>
  <c r="E267"/>
  <c r="D268"/>
  <c r="E268"/>
  <c r="D269"/>
  <c r="E269"/>
  <c r="D270"/>
  <c r="E270"/>
  <c r="D271"/>
  <c r="E271"/>
  <c r="D272"/>
  <c r="E272"/>
  <c r="D273"/>
  <c r="E273"/>
  <c r="D274"/>
  <c r="E274"/>
  <c r="D275"/>
  <c r="E275"/>
  <c r="D276"/>
  <c r="E276"/>
  <c r="D277"/>
  <c r="E277"/>
  <c r="D278"/>
  <c r="E278"/>
  <c r="D279"/>
  <c r="E279"/>
  <c r="D280"/>
  <c r="E280"/>
  <c r="D281"/>
  <c r="E281"/>
  <c r="D282"/>
  <c r="E282"/>
  <c r="D283"/>
  <c r="E283"/>
  <c r="D284"/>
  <c r="E284"/>
  <c r="D285"/>
  <c r="E285"/>
  <c r="D286"/>
  <c r="E286"/>
  <c r="D287"/>
  <c r="E287"/>
  <c r="D288"/>
  <c r="E288"/>
  <c r="D289"/>
  <c r="E289"/>
  <c r="D290"/>
  <c r="E290"/>
  <c r="D291"/>
  <c r="E291"/>
  <c r="D292"/>
  <c r="E292"/>
  <c r="D293"/>
  <c r="E293"/>
  <c r="D294"/>
  <c r="E294"/>
  <c r="D295"/>
  <c r="E295"/>
  <c r="D296"/>
  <c r="E296"/>
  <c r="D297"/>
  <c r="E297"/>
  <c r="D298"/>
  <c r="E298"/>
  <c r="D299"/>
  <c r="E299"/>
  <c r="D300"/>
  <c r="E300"/>
  <c r="D301"/>
  <c r="E301"/>
  <c r="D302"/>
  <c r="E302"/>
  <c r="D303"/>
  <c r="E303"/>
  <c r="D304"/>
  <c r="E304"/>
  <c r="D305"/>
  <c r="E305"/>
  <c r="D306"/>
  <c r="E306"/>
  <c r="D307"/>
  <c r="E307"/>
  <c r="D308"/>
  <c r="E308"/>
  <c r="D309"/>
  <c r="E309"/>
  <c r="D310"/>
  <c r="E310"/>
  <c r="D311"/>
  <c r="E311"/>
  <c r="D312"/>
  <c r="E312"/>
  <c r="D313"/>
  <c r="E313"/>
  <c r="D314"/>
  <c r="E314"/>
  <c r="D315"/>
  <c r="E315"/>
  <c r="D316"/>
  <c r="E316"/>
  <c r="D317"/>
  <c r="E317"/>
  <c r="D318"/>
  <c r="E318"/>
  <c r="D319"/>
  <c r="E319"/>
  <c r="D320"/>
  <c r="E320"/>
  <c r="D321"/>
  <c r="E321"/>
  <c r="D322"/>
  <c r="E322"/>
  <c r="D323"/>
  <c r="E323"/>
  <c r="D324"/>
  <c r="E324"/>
  <c r="D325"/>
  <c r="E325"/>
  <c r="D326"/>
  <c r="E326"/>
  <c r="D327"/>
  <c r="E327"/>
  <c r="D328"/>
  <c r="E328"/>
  <c r="D329"/>
  <c r="E329"/>
  <c r="D330"/>
  <c r="E330"/>
  <c r="D331"/>
  <c r="E331"/>
  <c r="D332"/>
  <c r="E332"/>
  <c r="D333"/>
  <c r="E333"/>
  <c r="D334"/>
  <c r="E334"/>
  <c r="D335"/>
  <c r="E335"/>
  <c r="D336"/>
  <c r="E336"/>
  <c r="D337"/>
  <c r="E337"/>
  <c r="D338"/>
  <c r="E338"/>
  <c r="D339"/>
  <c r="E339"/>
  <c r="D340"/>
  <c r="E340"/>
  <c r="D341"/>
  <c r="E341"/>
  <c r="D342"/>
  <c r="E342"/>
  <c r="D343"/>
  <c r="E343"/>
  <c r="D344"/>
  <c r="E344"/>
  <c r="D345"/>
  <c r="E345"/>
  <c r="D346"/>
  <c r="E346"/>
  <c r="E6"/>
  <c r="BO25" i="1"/>
  <c r="BO26"/>
  <c r="BO27"/>
  <c r="BO28"/>
  <c r="BO29"/>
  <c r="BO30"/>
  <c r="BO31"/>
  <c r="BO42"/>
  <c r="BO43"/>
  <c r="BO44"/>
  <c r="BO151"/>
  <c r="BO152"/>
  <c r="BO153"/>
  <c r="BO154"/>
  <c r="BO155"/>
  <c r="BO156"/>
  <c r="BO157"/>
  <c r="BO158"/>
  <c r="BO159"/>
  <c r="BO160"/>
  <c r="BO161"/>
  <c r="BO162"/>
  <c r="BO163"/>
  <c r="BO164"/>
  <c r="BO165"/>
  <c r="BO166"/>
  <c r="BO167"/>
  <c r="BO168"/>
  <c r="BO198"/>
  <c r="BO199"/>
  <c r="BO213"/>
  <c r="BO214"/>
  <c r="BO24"/>
  <c r="BO215"/>
  <c r="BO216"/>
  <c r="BO217"/>
  <c r="BO218"/>
  <c r="BO219"/>
  <c r="BO220"/>
  <c r="BO221"/>
  <c r="BO222"/>
  <c r="BO223"/>
  <c r="BO224"/>
  <c r="BO225"/>
  <c r="BO226"/>
  <c r="BO227"/>
  <c r="BO232"/>
  <c r="BO233"/>
  <c r="BO234"/>
  <c r="BO235"/>
  <c r="BO247"/>
  <c r="BO248"/>
  <c r="BO289"/>
  <c r="BO294"/>
  <c r="BO295"/>
  <c r="BO323"/>
  <c r="BO324"/>
  <c r="BO49"/>
  <c r="BO50"/>
  <c r="BO51"/>
  <c r="BO52"/>
  <c r="BO45"/>
  <c r="BO46"/>
  <c r="BO47"/>
  <c r="BO48"/>
  <c r="BO17"/>
  <c r="BO18"/>
  <c r="BO19"/>
  <c r="BO325"/>
  <c r="BO326"/>
  <c r="BO327"/>
  <c r="BO328"/>
  <c r="BO329"/>
  <c r="BO330"/>
  <c r="BO331"/>
  <c r="BO332"/>
  <c r="BO333"/>
  <c r="BO334"/>
  <c r="BO335"/>
  <c r="BO336"/>
  <c r="BO337"/>
  <c r="BO338"/>
  <c r="BO339"/>
  <c r="BO340"/>
  <c r="BO341"/>
  <c r="BO342"/>
  <c r="BO343"/>
  <c r="BO344"/>
  <c r="BO345"/>
  <c r="BO346"/>
  <c r="BO84"/>
  <c r="BO87"/>
  <c r="BO88"/>
  <c r="BO58"/>
  <c r="BO59"/>
  <c r="BO60"/>
  <c r="BO61"/>
  <c r="BO62"/>
  <c r="BO63"/>
  <c r="BO64"/>
  <c r="BO65"/>
  <c r="BO66"/>
  <c r="BO67"/>
  <c r="BO68"/>
  <c r="BO296"/>
  <c r="BO297"/>
  <c r="BO298"/>
  <c r="BO299"/>
  <c r="BO236"/>
  <c r="BO237"/>
  <c r="BO238"/>
  <c r="BO9"/>
  <c r="BO10"/>
  <c r="BO11"/>
  <c r="BO12"/>
  <c r="BO285"/>
  <c r="BO286"/>
  <c r="BO287"/>
  <c r="BO288"/>
  <c r="BO184"/>
  <c r="BO185"/>
  <c r="BO186"/>
  <c r="BO187"/>
  <c r="BO311"/>
  <c r="BO312"/>
  <c r="BO313"/>
  <c r="BO314"/>
  <c r="BO315"/>
  <c r="BO316"/>
  <c r="BO317"/>
  <c r="BO318"/>
  <c r="BO319"/>
  <c r="BO320"/>
  <c r="BO20"/>
  <c r="BO21"/>
  <c r="BO22"/>
  <c r="BO23"/>
  <c r="BO53"/>
  <c r="BO54"/>
  <c r="BO55"/>
  <c r="BO56"/>
  <c r="BO57"/>
  <c r="BO90"/>
  <c r="BO91"/>
  <c r="BO92"/>
  <c r="BO93"/>
  <c r="BO94"/>
  <c r="BO95"/>
  <c r="BO172"/>
  <c r="BO173"/>
  <c r="BO174"/>
  <c r="BO175"/>
  <c r="BO176"/>
  <c r="BO177"/>
  <c r="BO178"/>
  <c r="BO179"/>
  <c r="BO180"/>
  <c r="BO181"/>
  <c r="BO182"/>
  <c r="BO183"/>
  <c r="BO190"/>
  <c r="BO200"/>
  <c r="BO201"/>
  <c r="BO191"/>
  <c r="BO192"/>
  <c r="BO193"/>
  <c r="BO194"/>
  <c r="BO195"/>
  <c r="BO202"/>
  <c r="BO203"/>
  <c r="BO204"/>
  <c r="BO196"/>
  <c r="BO205"/>
  <c r="BO197"/>
  <c r="BO206"/>
  <c r="BO85"/>
  <c r="BO86"/>
  <c r="BO37"/>
  <c r="BO38"/>
  <c r="BO39"/>
  <c r="BO40"/>
  <c r="BO41"/>
  <c r="BO69"/>
  <c r="BO70"/>
  <c r="BO71"/>
  <c r="BO72"/>
  <c r="BO77"/>
  <c r="BO78"/>
  <c r="BO79"/>
  <c r="BO73"/>
  <c r="BO74"/>
  <c r="BO75"/>
  <c r="BO76"/>
  <c r="BO113"/>
  <c r="BO114"/>
  <c r="BO115"/>
  <c r="BO116"/>
  <c r="BO117"/>
  <c r="BO118"/>
  <c r="BO119"/>
  <c r="BO120"/>
  <c r="BO121"/>
  <c r="BO122"/>
  <c r="BO123"/>
  <c r="BO125"/>
  <c r="BO126"/>
  <c r="BO127"/>
  <c r="BO128"/>
  <c r="BO129"/>
  <c r="BO130"/>
  <c r="BO131"/>
  <c r="BO132"/>
  <c r="BO133"/>
  <c r="BO134"/>
  <c r="BO136"/>
  <c r="BO139"/>
  <c r="BO140"/>
  <c r="BO144"/>
  <c r="BO255"/>
  <c r="BO256"/>
  <c r="BO257"/>
  <c r="BO258"/>
  <c r="BO259"/>
  <c r="BO260"/>
  <c r="BO261"/>
  <c r="BO262"/>
  <c r="BO263"/>
  <c r="BO264"/>
  <c r="BO265"/>
  <c r="BO266"/>
  <c r="BO267"/>
  <c r="BO268"/>
  <c r="BO269"/>
  <c r="BO270"/>
  <c r="BO271"/>
  <c r="BO272"/>
  <c r="BO273"/>
  <c r="BO274"/>
  <c r="BO275"/>
  <c r="BO276"/>
  <c r="BO277"/>
  <c r="BO278"/>
  <c r="BO279"/>
  <c r="BO280"/>
  <c r="BO281"/>
  <c r="BO282"/>
  <c r="BO283"/>
  <c r="BO284"/>
  <c r="BO321"/>
  <c r="BO322"/>
  <c r="BO239"/>
  <c r="BO240"/>
  <c r="BO241"/>
  <c r="BO242"/>
  <c r="BO243"/>
  <c r="BO244"/>
  <c r="BO245"/>
  <c r="BO246"/>
  <c r="BO96"/>
  <c r="BO97"/>
  <c r="BO98"/>
  <c r="BO99"/>
  <c r="BO100"/>
  <c r="BO101"/>
  <c r="BO8"/>
  <c r="BO102"/>
  <c r="BO103"/>
  <c r="BO104"/>
  <c r="BO108"/>
  <c r="BO109"/>
  <c r="BO110"/>
  <c r="BO111"/>
  <c r="BO112"/>
  <c r="BO290"/>
  <c r="BO291"/>
  <c r="BO292"/>
  <c r="BO293"/>
  <c r="BO13"/>
  <c r="BO14"/>
  <c r="BO15"/>
  <c r="BO16"/>
  <c r="BO32"/>
  <c r="BO33"/>
  <c r="BO34"/>
  <c r="BO35"/>
  <c r="BO300"/>
  <c r="BO301"/>
  <c r="BO302"/>
  <c r="BO303"/>
  <c r="BO304"/>
  <c r="BO305"/>
  <c r="BO306"/>
  <c r="BO307"/>
  <c r="BO308"/>
  <c r="BO309"/>
  <c r="BO310"/>
  <c r="BO145"/>
  <c r="BO146"/>
  <c r="BO211"/>
  <c r="BO212"/>
  <c r="BO169"/>
  <c r="BO170"/>
  <c r="BO171"/>
  <c r="BO207"/>
  <c r="BO208"/>
  <c r="BO209"/>
  <c r="BO210"/>
  <c r="BO80"/>
  <c r="BO81"/>
  <c r="BO82"/>
  <c r="BO83"/>
  <c r="BO228"/>
  <c r="BO229"/>
  <c r="BO230"/>
  <c r="BO231"/>
  <c r="BO147"/>
  <c r="BO148"/>
  <c r="BO149"/>
  <c r="BO150"/>
  <c r="BG25"/>
  <c r="BG42"/>
  <c r="BG43"/>
  <c r="BG44"/>
  <c r="BG105"/>
  <c r="BG106"/>
  <c r="BG107"/>
  <c r="BG151"/>
  <c r="BG152"/>
  <c r="BG153"/>
  <c r="BG154"/>
  <c r="BG155"/>
  <c r="BG156"/>
  <c r="BG157"/>
  <c r="BG158"/>
  <c r="BG159"/>
  <c r="BG160"/>
  <c r="BG161"/>
  <c r="BG162"/>
  <c r="BG163"/>
  <c r="BG164"/>
  <c r="BG165"/>
  <c r="BG166"/>
  <c r="BG167"/>
  <c r="BG168"/>
  <c r="BG198"/>
  <c r="BG199"/>
  <c r="BG213"/>
  <c r="BG214"/>
  <c r="BG24"/>
  <c r="BG215"/>
  <c r="BG216"/>
  <c r="BG217"/>
  <c r="BG218"/>
  <c r="BG219"/>
  <c r="BG220"/>
  <c r="BG221"/>
  <c r="BG222"/>
  <c r="BG223"/>
  <c r="BG224"/>
  <c r="BG225"/>
  <c r="BG226"/>
  <c r="BG227"/>
  <c r="BG232"/>
  <c r="BG233"/>
  <c r="BG234"/>
  <c r="BG235"/>
  <c r="BG247"/>
  <c r="BG248"/>
  <c r="BG289"/>
  <c r="BG294"/>
  <c r="BG295"/>
  <c r="BG323"/>
  <c r="BG324"/>
  <c r="BG49"/>
  <c r="BG50"/>
  <c r="BG51"/>
  <c r="BG52"/>
  <c r="BG45"/>
  <c r="BG46"/>
  <c r="BG47"/>
  <c r="BG48"/>
  <c r="BG17"/>
  <c r="BG18"/>
  <c r="BG19"/>
  <c r="BG325"/>
  <c r="BG326"/>
  <c r="BG327"/>
  <c r="BG328"/>
  <c r="BG329"/>
  <c r="BG330"/>
  <c r="BG331"/>
  <c r="BG332"/>
  <c r="BG333"/>
  <c r="BG334"/>
  <c r="BG335"/>
  <c r="BG336"/>
  <c r="BG337"/>
  <c r="BG338"/>
  <c r="BG339"/>
  <c r="BG340"/>
  <c r="BG341"/>
  <c r="BG342"/>
  <c r="BG343"/>
  <c r="BG344"/>
  <c r="BG345"/>
  <c r="BG346"/>
  <c r="BG84"/>
  <c r="BG87"/>
  <c r="BG88"/>
  <c r="BG89"/>
  <c r="BG58"/>
  <c r="BG59"/>
  <c r="BG60"/>
  <c r="BG61"/>
  <c r="BG62"/>
  <c r="BG63"/>
  <c r="BG64"/>
  <c r="BG65"/>
  <c r="BG66"/>
  <c r="BG67"/>
  <c r="BG68"/>
  <c r="BG296"/>
  <c r="BG297"/>
  <c r="BG298"/>
  <c r="BG299"/>
  <c r="BG236"/>
  <c r="BG237"/>
  <c r="BG238"/>
  <c r="BG9"/>
  <c r="BG10"/>
  <c r="BG11"/>
  <c r="BG12"/>
  <c r="BG285"/>
  <c r="BG286"/>
  <c r="BG287"/>
  <c r="BG288"/>
  <c r="BG184"/>
  <c r="BG185"/>
  <c r="BG186"/>
  <c r="BG187"/>
  <c r="BG20"/>
  <c r="BG21"/>
  <c r="BG22"/>
  <c r="BG23"/>
  <c r="BG53"/>
  <c r="BG54"/>
  <c r="BG55"/>
  <c r="BG56"/>
  <c r="BG57"/>
  <c r="BG90"/>
  <c r="BG91"/>
  <c r="BG92"/>
  <c r="BG93"/>
  <c r="BG94"/>
  <c r="BG95"/>
  <c r="BG172"/>
  <c r="BG173"/>
  <c r="BG174"/>
  <c r="BG175"/>
  <c r="BG176"/>
  <c r="BG177"/>
  <c r="BG178"/>
  <c r="BG179"/>
  <c r="BG180"/>
  <c r="BG181"/>
  <c r="BG182"/>
  <c r="BG183"/>
  <c r="BG190"/>
  <c r="BG200"/>
  <c r="BG201"/>
  <c r="BG191"/>
  <c r="BG192"/>
  <c r="BG193"/>
  <c r="BG194"/>
  <c r="BG195"/>
  <c r="BG202"/>
  <c r="BG203"/>
  <c r="BG204"/>
  <c r="BG196"/>
  <c r="BG205"/>
  <c r="BG197"/>
  <c r="BG206"/>
  <c r="BG85"/>
  <c r="BG86"/>
  <c r="BG37"/>
  <c r="BG38"/>
  <c r="BG39"/>
  <c r="BG40"/>
  <c r="BG41"/>
  <c r="BG69"/>
  <c r="BG70"/>
  <c r="BG71"/>
  <c r="BG72"/>
  <c r="BG77"/>
  <c r="BG78"/>
  <c r="BG79"/>
  <c r="BG73"/>
  <c r="BG74"/>
  <c r="BG75"/>
  <c r="BG76"/>
  <c r="BG113"/>
  <c r="BG114"/>
  <c r="BG115"/>
  <c r="BG116"/>
  <c r="BG117"/>
  <c r="BG118"/>
  <c r="BG119"/>
  <c r="BG120"/>
  <c r="BG121"/>
  <c r="BG122"/>
  <c r="BG123"/>
  <c r="BG125"/>
  <c r="BG126"/>
  <c r="BG127"/>
  <c r="BG128"/>
  <c r="BG129"/>
  <c r="BG130"/>
  <c r="BG131"/>
  <c r="BG132"/>
  <c r="BG133"/>
  <c r="BG134"/>
  <c r="BG136"/>
  <c r="BG139"/>
  <c r="BG140"/>
  <c r="BG144"/>
  <c r="BG255"/>
  <c r="BG256"/>
  <c r="BG257"/>
  <c r="BG258"/>
  <c r="BG259"/>
  <c r="BG260"/>
  <c r="BG261"/>
  <c r="BG262"/>
  <c r="BG263"/>
  <c r="BG264"/>
  <c r="BG265"/>
  <c r="BG266"/>
  <c r="BG267"/>
  <c r="BG268"/>
  <c r="BG269"/>
  <c r="BG270"/>
  <c r="BG271"/>
  <c r="BG272"/>
  <c r="BG273"/>
  <c r="BG274"/>
  <c r="BG275"/>
  <c r="BG276"/>
  <c r="BG277"/>
  <c r="BG278"/>
  <c r="BG279"/>
  <c r="BG280"/>
  <c r="BG281"/>
  <c r="BG282"/>
  <c r="BG283"/>
  <c r="BG284"/>
  <c r="BG321"/>
  <c r="BG322"/>
  <c r="BG239"/>
  <c r="BG240"/>
  <c r="BG241"/>
  <c r="BG242"/>
  <c r="BG243"/>
  <c r="BG244"/>
  <c r="BG245"/>
  <c r="BG246"/>
  <c r="BG96"/>
  <c r="BG97"/>
  <c r="BG98"/>
  <c r="BG99"/>
  <c r="BG100"/>
  <c r="BG101"/>
  <c r="BG8"/>
  <c r="BG102"/>
  <c r="BG103"/>
  <c r="BG104"/>
  <c r="BG108"/>
  <c r="BG109"/>
  <c r="BG110"/>
  <c r="BG111"/>
  <c r="BG112"/>
  <c r="BG290"/>
  <c r="BG291"/>
  <c r="BG292"/>
  <c r="BG293"/>
  <c r="BG13"/>
  <c r="BG14"/>
  <c r="BG15"/>
  <c r="BG16"/>
  <c r="BG32"/>
  <c r="BG33"/>
  <c r="BG34"/>
  <c r="BG35"/>
  <c r="BG211"/>
  <c r="BG212"/>
  <c r="BG169"/>
  <c r="BG170"/>
  <c r="BG171"/>
  <c r="BG207"/>
  <c r="BG208"/>
  <c r="BG209"/>
  <c r="BG210"/>
  <c r="BG80"/>
  <c r="BG81"/>
  <c r="BG82"/>
  <c r="BG83"/>
  <c r="BG228"/>
  <c r="BG229"/>
  <c r="BG230"/>
  <c r="BG231"/>
  <c r="BG147"/>
  <c r="BG148"/>
  <c r="BG149"/>
  <c r="BG150"/>
  <c r="AZ43"/>
  <c r="AZ44"/>
  <c r="AZ42"/>
  <c r="AY7"/>
  <c r="AY25"/>
  <c r="AY26"/>
  <c r="AY27"/>
  <c r="AY28"/>
  <c r="AY29"/>
  <c r="AY30"/>
  <c r="AY31"/>
  <c r="AY42"/>
  <c r="AY43"/>
  <c r="AY44"/>
  <c r="AY105"/>
  <c r="AY106"/>
  <c r="AY107"/>
  <c r="AY151"/>
  <c r="AY152"/>
  <c r="AY153"/>
  <c r="AY154"/>
  <c r="AY155"/>
  <c r="AY156"/>
  <c r="AY157"/>
  <c r="AY158"/>
  <c r="AY159"/>
  <c r="AY160"/>
  <c r="AY161"/>
  <c r="AY162"/>
  <c r="AY163"/>
  <c r="AY164"/>
  <c r="AY165"/>
  <c r="AY166"/>
  <c r="AY167"/>
  <c r="AY168"/>
  <c r="AY198"/>
  <c r="AY199"/>
  <c r="AY213"/>
  <c r="AY214"/>
  <c r="AY215"/>
  <c r="AY216"/>
  <c r="AY217"/>
  <c r="AY218"/>
  <c r="AY219"/>
  <c r="AY220"/>
  <c r="AY221"/>
  <c r="AY222"/>
  <c r="AY223"/>
  <c r="AY224"/>
  <c r="AY225"/>
  <c r="AY226"/>
  <c r="AY227"/>
  <c r="AY232"/>
  <c r="AY233"/>
  <c r="AY234"/>
  <c r="AY235"/>
  <c r="AY247"/>
  <c r="AY248"/>
  <c r="AY289"/>
  <c r="AY294"/>
  <c r="AY295"/>
  <c r="AY323"/>
  <c r="AY324"/>
  <c r="AY36"/>
  <c r="AY49"/>
  <c r="AY50"/>
  <c r="AY51"/>
  <c r="AY52"/>
  <c r="AY45"/>
  <c r="AY46"/>
  <c r="AY47"/>
  <c r="AY48"/>
  <c r="AY17"/>
  <c r="AY18"/>
  <c r="AY19"/>
  <c r="AY325"/>
  <c r="AY326"/>
  <c r="AY327"/>
  <c r="AY328"/>
  <c r="AY329"/>
  <c r="AY330"/>
  <c r="AY331"/>
  <c r="AY332"/>
  <c r="AY333"/>
  <c r="AY334"/>
  <c r="AY335"/>
  <c r="AY336"/>
  <c r="AY337"/>
  <c r="AY338"/>
  <c r="AY339"/>
  <c r="AY340"/>
  <c r="AY341"/>
  <c r="AY342"/>
  <c r="AY343"/>
  <c r="AY344"/>
  <c r="AY345"/>
  <c r="AY346"/>
  <c r="AY84"/>
  <c r="AY87"/>
  <c r="AY88"/>
  <c r="AY89"/>
  <c r="AY58"/>
  <c r="AY59"/>
  <c r="AY60"/>
  <c r="AY61"/>
  <c r="AY62"/>
  <c r="AY63"/>
  <c r="AY64"/>
  <c r="AY65"/>
  <c r="AY66"/>
  <c r="AY67"/>
  <c r="AY68"/>
  <c r="AY296"/>
  <c r="AY297"/>
  <c r="AY298"/>
  <c r="AY299"/>
  <c r="AY236"/>
  <c r="AY237"/>
  <c r="AY238"/>
  <c r="AY9"/>
  <c r="AY10"/>
  <c r="AY11"/>
  <c r="AY12"/>
  <c r="AY285"/>
  <c r="AY286"/>
  <c r="AY287"/>
  <c r="AY288"/>
  <c r="AY184"/>
  <c r="AY185"/>
  <c r="AY186"/>
  <c r="AY187"/>
  <c r="AY313"/>
  <c r="AY314"/>
  <c r="AY315"/>
  <c r="AY316"/>
  <c r="AY317"/>
  <c r="AY318"/>
  <c r="AY319"/>
  <c r="AY320"/>
  <c r="AY20"/>
  <c r="AY21"/>
  <c r="AY22"/>
  <c r="AY23"/>
  <c r="AY53"/>
  <c r="AY54"/>
  <c r="AY55"/>
  <c r="AY56"/>
  <c r="AY57"/>
  <c r="AY90"/>
  <c r="AY91"/>
  <c r="AY92"/>
  <c r="AY93"/>
  <c r="AY94"/>
  <c r="AY95"/>
  <c r="AY172"/>
  <c r="AY173"/>
  <c r="AY174"/>
  <c r="AY175"/>
  <c r="AY176"/>
  <c r="AY177"/>
  <c r="AY178"/>
  <c r="AY179"/>
  <c r="AY180"/>
  <c r="AY181"/>
  <c r="AY182"/>
  <c r="AY183"/>
  <c r="AY190"/>
  <c r="AY200"/>
  <c r="AY201"/>
  <c r="AY191"/>
  <c r="AY192"/>
  <c r="AY193"/>
  <c r="AY194"/>
  <c r="AY195"/>
  <c r="AY202"/>
  <c r="AY203"/>
  <c r="AY204"/>
  <c r="AY196"/>
  <c r="AY205"/>
  <c r="AY197"/>
  <c r="AY206"/>
  <c r="AY85"/>
  <c r="AY86"/>
  <c r="AY37"/>
  <c r="AY38"/>
  <c r="AY39"/>
  <c r="AY40"/>
  <c r="AY41"/>
  <c r="AY69"/>
  <c r="AY70"/>
  <c r="AY71"/>
  <c r="AY72"/>
  <c r="AY77"/>
  <c r="AY78"/>
  <c r="AY79"/>
  <c r="AY73"/>
  <c r="AY74"/>
  <c r="AY75"/>
  <c r="AY76"/>
  <c r="AY113"/>
  <c r="AY114"/>
  <c r="AY115"/>
  <c r="AY116"/>
  <c r="AY117"/>
  <c r="AY118"/>
  <c r="AY119"/>
  <c r="AY120"/>
  <c r="AY121"/>
  <c r="AY122"/>
  <c r="AY142"/>
  <c r="AY143"/>
  <c r="AY144"/>
  <c r="AY249"/>
  <c r="AY250"/>
  <c r="AY251"/>
  <c r="AY252"/>
  <c r="AY253"/>
  <c r="AY254"/>
  <c r="AY255"/>
  <c r="AY256"/>
  <c r="AY257"/>
  <c r="AY258"/>
  <c r="AY259"/>
  <c r="AY260"/>
  <c r="AY261"/>
  <c r="AY262"/>
  <c r="AY263"/>
  <c r="AY264"/>
  <c r="AY265"/>
  <c r="AY266"/>
  <c r="AY267"/>
  <c r="AY268"/>
  <c r="AY269"/>
  <c r="AY270"/>
  <c r="AY271"/>
  <c r="AY272"/>
  <c r="AY273"/>
  <c r="AY274"/>
  <c r="AY275"/>
  <c r="AY276"/>
  <c r="AY277"/>
  <c r="AY278"/>
  <c r="AY279"/>
  <c r="AY280"/>
  <c r="AY281"/>
  <c r="AY282"/>
  <c r="AY283"/>
  <c r="AY284"/>
  <c r="AY321"/>
  <c r="AY322"/>
  <c r="AY239"/>
  <c r="AY240"/>
  <c r="AY241"/>
  <c r="AY242"/>
  <c r="AY243"/>
  <c r="AY244"/>
  <c r="AY245"/>
  <c r="AY246"/>
  <c r="AY96"/>
  <c r="AY97"/>
  <c r="AY98"/>
  <c r="AY99"/>
  <c r="AY100"/>
  <c r="AY101"/>
  <c r="AY8"/>
  <c r="AY102"/>
  <c r="AY103"/>
  <c r="AY104"/>
  <c r="AY108"/>
  <c r="AY109"/>
  <c r="AY110"/>
  <c r="AY111"/>
  <c r="AY112"/>
  <c r="AY290"/>
  <c r="AY291"/>
  <c r="AY292"/>
  <c r="AY293"/>
  <c r="AY13"/>
  <c r="AY14"/>
  <c r="AY15"/>
  <c r="AY16"/>
  <c r="AY32"/>
  <c r="AY33"/>
  <c r="AY34"/>
  <c r="AY35"/>
  <c r="AY300"/>
  <c r="AY301"/>
  <c r="AY302"/>
  <c r="AY303"/>
  <c r="AY304"/>
  <c r="AY305"/>
  <c r="AY306"/>
  <c r="AY307"/>
  <c r="AY308"/>
  <c r="AY309"/>
  <c r="AY310"/>
  <c r="AY145"/>
  <c r="AY146"/>
  <c r="AY211"/>
  <c r="AY212"/>
  <c r="AY169"/>
  <c r="AY170"/>
  <c r="AY171"/>
  <c r="AY207"/>
  <c r="AY208"/>
  <c r="AY209"/>
  <c r="AY210"/>
  <c r="AY80"/>
  <c r="AY81"/>
  <c r="AY82"/>
  <c r="AY83"/>
  <c r="AY228"/>
  <c r="AY229"/>
  <c r="AY230"/>
  <c r="AY231"/>
  <c r="AY6"/>
  <c r="A346" i="6"/>
  <c r="B346"/>
  <c r="C346"/>
  <c r="H346"/>
  <c r="J346"/>
  <c r="K346"/>
  <c r="O346"/>
  <c r="T346"/>
  <c r="W346"/>
  <c r="X346"/>
  <c r="Z346"/>
  <c r="AA346"/>
  <c r="AB346"/>
  <c r="AC346"/>
  <c r="AD346"/>
  <c r="AE346"/>
  <c r="AF346"/>
  <c r="AH346"/>
  <c r="AJ346"/>
  <c r="AK346"/>
  <c r="AL346"/>
  <c r="AM346"/>
  <c r="AN346"/>
  <c r="AO346"/>
  <c r="AP346"/>
  <c r="AQ346"/>
  <c r="AR346"/>
  <c r="AS346"/>
  <c r="AT346"/>
  <c r="AU346"/>
  <c r="AV346"/>
  <c r="AW346"/>
  <c r="AX346"/>
  <c r="BB346"/>
  <c r="BC346"/>
  <c r="BE346"/>
  <c r="BF346"/>
  <c r="BH346"/>
  <c r="BI346"/>
  <c r="BJ346"/>
  <c r="BK346"/>
  <c r="BL346"/>
  <c r="BM346"/>
  <c r="BP346"/>
  <c r="BQ346"/>
  <c r="BR346"/>
  <c r="BS346"/>
  <c r="BT346"/>
  <c r="BV346"/>
  <c r="BW346"/>
  <c r="BX346"/>
  <c r="BI338"/>
  <c r="BI339" i="5"/>
  <c r="BI341" i="6"/>
  <c r="BI342" i="5"/>
  <c r="AU338"/>
  <c r="AU339" i="6"/>
  <c r="AU340"/>
  <c r="AU341"/>
  <c r="AU342"/>
  <c r="AU343"/>
  <c r="AU344"/>
  <c r="V344" i="5"/>
  <c r="V345" i="6"/>
  <c r="V346"/>
  <c r="AI346"/>
  <c r="BA346"/>
  <c r="BD346"/>
  <c r="V343"/>
  <c r="A323" i="9"/>
  <c r="B323"/>
  <c r="C323"/>
  <c r="F323"/>
  <c r="A324"/>
  <c r="B324"/>
  <c r="C324"/>
  <c r="F324"/>
  <c r="A325"/>
  <c r="B325"/>
  <c r="C325"/>
  <c r="F325"/>
  <c r="A326"/>
  <c r="B326"/>
  <c r="C326"/>
  <c r="F326"/>
  <c r="A327"/>
  <c r="B327"/>
  <c r="C327"/>
  <c r="F327"/>
  <c r="A328"/>
  <c r="B328"/>
  <c r="C328"/>
  <c r="F328"/>
  <c r="A329"/>
  <c r="B329"/>
  <c r="C329"/>
  <c r="F329"/>
  <c r="A330"/>
  <c r="B330"/>
  <c r="C330"/>
  <c r="F330"/>
  <c r="A331"/>
  <c r="B331"/>
  <c r="C331"/>
  <c r="F331"/>
  <c r="A332"/>
  <c r="B332"/>
  <c r="C332"/>
  <c r="F332"/>
  <c r="A333"/>
  <c r="B333"/>
  <c r="C333"/>
  <c r="F333"/>
  <c r="A334"/>
  <c r="B334"/>
  <c r="C334"/>
  <c r="F334"/>
  <c r="A335"/>
  <c r="B335"/>
  <c r="C335"/>
  <c r="F335"/>
  <c r="A336"/>
  <c r="B336"/>
  <c r="C336"/>
  <c r="F336"/>
  <c r="A337"/>
  <c r="B337"/>
  <c r="C337"/>
  <c r="F337"/>
  <c r="A338"/>
  <c r="B338"/>
  <c r="C338"/>
  <c r="F338"/>
  <c r="A339"/>
  <c r="B339"/>
  <c r="C339"/>
  <c r="F339"/>
  <c r="A340"/>
  <c r="B340"/>
  <c r="C340"/>
  <c r="F340"/>
  <c r="A341"/>
  <c r="B341"/>
  <c r="C341"/>
  <c r="F341"/>
  <c r="A342"/>
  <c r="B342"/>
  <c r="C342"/>
  <c r="F342"/>
  <c r="A343"/>
  <c r="B343"/>
  <c r="C343"/>
  <c r="F343"/>
  <c r="A344"/>
  <c r="B344"/>
  <c r="C344"/>
  <c r="F344"/>
  <c r="A345"/>
  <c r="B345"/>
  <c r="C345"/>
  <c r="F345"/>
  <c r="A346"/>
  <c r="B346"/>
  <c r="C346"/>
  <c r="F346"/>
  <c r="A323" i="8"/>
  <c r="B323"/>
  <c r="C323"/>
  <c r="A324"/>
  <c r="B324"/>
  <c r="C324"/>
  <c r="A325"/>
  <c r="B325"/>
  <c r="C325"/>
  <c r="A326"/>
  <c r="B326"/>
  <c r="C326"/>
  <c r="A327"/>
  <c r="B327"/>
  <c r="C327"/>
  <c r="A328"/>
  <c r="B328"/>
  <c r="C328"/>
  <c r="A329"/>
  <c r="B329"/>
  <c r="C329"/>
  <c r="A330"/>
  <c r="B330"/>
  <c r="C330"/>
  <c r="A331"/>
  <c r="B331"/>
  <c r="C331"/>
  <c r="A332"/>
  <c r="B332"/>
  <c r="C332"/>
  <c r="A333"/>
  <c r="B333"/>
  <c r="C333"/>
  <c r="A334"/>
  <c r="B334"/>
  <c r="C334"/>
  <c r="A335"/>
  <c r="B335"/>
  <c r="C335"/>
  <c r="A336"/>
  <c r="B336"/>
  <c r="C336"/>
  <c r="A337"/>
  <c r="B337"/>
  <c r="C337"/>
  <c r="A338"/>
  <c r="B338"/>
  <c r="C338"/>
  <c r="A339"/>
  <c r="B339"/>
  <c r="C339"/>
  <c r="A340"/>
  <c r="B340"/>
  <c r="C340"/>
  <c r="A341"/>
  <c r="B341"/>
  <c r="C341"/>
  <c r="A342"/>
  <c r="B342"/>
  <c r="C342"/>
  <c r="A343"/>
  <c r="B343"/>
  <c r="C343"/>
  <c r="A344"/>
  <c r="B344"/>
  <c r="C344"/>
  <c r="A345"/>
  <c r="B345"/>
  <c r="C345"/>
  <c r="A346"/>
  <c r="B346"/>
  <c r="C346"/>
  <c r="A323" i="6"/>
  <c r="B323"/>
  <c r="C323"/>
  <c r="H323"/>
  <c r="J323"/>
  <c r="K323"/>
  <c r="O323"/>
  <c r="T323"/>
  <c r="W323"/>
  <c r="X323"/>
  <c r="Z323"/>
  <c r="AA323"/>
  <c r="AB323"/>
  <c r="AC323"/>
  <c r="AD323"/>
  <c r="AE323"/>
  <c r="AF323"/>
  <c r="AH323"/>
  <c r="AJ323"/>
  <c r="AK323"/>
  <c r="AL323"/>
  <c r="AM323"/>
  <c r="AN323"/>
  <c r="AO323"/>
  <c r="AP323"/>
  <c r="AQ323"/>
  <c r="AR323"/>
  <c r="AV323"/>
  <c r="AW323"/>
  <c r="AX323"/>
  <c r="BB323"/>
  <c r="BC323"/>
  <c r="BE323"/>
  <c r="BF323"/>
  <c r="BH323"/>
  <c r="BJ323"/>
  <c r="BK323"/>
  <c r="BL323"/>
  <c r="BM323"/>
  <c r="BP323"/>
  <c r="BQ323"/>
  <c r="BR323"/>
  <c r="BS323"/>
  <c r="BT323"/>
  <c r="BV323"/>
  <c r="BW323"/>
  <c r="BX323"/>
  <c r="A324"/>
  <c r="B324"/>
  <c r="C324"/>
  <c r="H324"/>
  <c r="J324"/>
  <c r="K324"/>
  <c r="O324"/>
  <c r="T324"/>
  <c r="W324"/>
  <c r="X324"/>
  <c r="Z324"/>
  <c r="AA324"/>
  <c r="AB324"/>
  <c r="AC324"/>
  <c r="AD324"/>
  <c r="AE324"/>
  <c r="AF324"/>
  <c r="AH324"/>
  <c r="AJ324"/>
  <c r="AK324"/>
  <c r="AL324"/>
  <c r="AM324"/>
  <c r="AN324"/>
  <c r="AO324"/>
  <c r="AP324"/>
  <c r="AQ324"/>
  <c r="AR324"/>
  <c r="AV324"/>
  <c r="AW324"/>
  <c r="AX324"/>
  <c r="BB324"/>
  <c r="BC324"/>
  <c r="BE324"/>
  <c r="BF324"/>
  <c r="BH324"/>
  <c r="BJ324"/>
  <c r="BK324"/>
  <c r="BL324"/>
  <c r="BM324"/>
  <c r="BP324"/>
  <c r="BQ324"/>
  <c r="BR324"/>
  <c r="BS324"/>
  <c r="BT324"/>
  <c r="BV324"/>
  <c r="BW324"/>
  <c r="BX324"/>
  <c r="A325"/>
  <c r="B325"/>
  <c r="C325"/>
  <c r="H325"/>
  <c r="J325"/>
  <c r="K325"/>
  <c r="O325"/>
  <c r="T325"/>
  <c r="W325"/>
  <c r="X325"/>
  <c r="Z325"/>
  <c r="AA325"/>
  <c r="AB325"/>
  <c r="AC325"/>
  <c r="AD325"/>
  <c r="AE325"/>
  <c r="AF325"/>
  <c r="AH325"/>
  <c r="AJ325"/>
  <c r="AK325"/>
  <c r="AL325"/>
  <c r="AM325"/>
  <c r="AN325"/>
  <c r="AO325"/>
  <c r="AP325"/>
  <c r="AQ325"/>
  <c r="AR325"/>
  <c r="AV325"/>
  <c r="AW325"/>
  <c r="AX325"/>
  <c r="BB325"/>
  <c r="BC325"/>
  <c r="BE325"/>
  <c r="BF325"/>
  <c r="BH325"/>
  <c r="BJ325"/>
  <c r="BK325"/>
  <c r="BL325"/>
  <c r="BM325"/>
  <c r="BP325"/>
  <c r="BQ325"/>
  <c r="BR325"/>
  <c r="BS325"/>
  <c r="BT325"/>
  <c r="BV325"/>
  <c r="BW325"/>
  <c r="BX325"/>
  <c r="A326"/>
  <c r="B326"/>
  <c r="C326"/>
  <c r="H326"/>
  <c r="J326"/>
  <c r="K326"/>
  <c r="O326"/>
  <c r="T326"/>
  <c r="W326"/>
  <c r="X326"/>
  <c r="Z326"/>
  <c r="AA326"/>
  <c r="AB326"/>
  <c r="AC326"/>
  <c r="AD326"/>
  <c r="AE326"/>
  <c r="AF326"/>
  <c r="AH326"/>
  <c r="AJ326"/>
  <c r="AK326"/>
  <c r="AL326"/>
  <c r="AM326"/>
  <c r="AN326"/>
  <c r="AO326"/>
  <c r="AP326"/>
  <c r="AQ326"/>
  <c r="AR326"/>
  <c r="AV326"/>
  <c r="AW326"/>
  <c r="AX326"/>
  <c r="BB326"/>
  <c r="BC326"/>
  <c r="BE326"/>
  <c r="BF326"/>
  <c r="BH326"/>
  <c r="BJ326"/>
  <c r="BK326"/>
  <c r="BL326"/>
  <c r="BM326"/>
  <c r="BP326"/>
  <c r="BQ326"/>
  <c r="BR326"/>
  <c r="BS326"/>
  <c r="BT326"/>
  <c r="BV326"/>
  <c r="BW326"/>
  <c r="BX326"/>
  <c r="A327"/>
  <c r="B327"/>
  <c r="C327"/>
  <c r="H327"/>
  <c r="J327"/>
  <c r="K327"/>
  <c r="O327"/>
  <c r="T327"/>
  <c r="W327"/>
  <c r="X327"/>
  <c r="Z327"/>
  <c r="AA327"/>
  <c r="AB327"/>
  <c r="AC327"/>
  <c r="AD327"/>
  <c r="AE327"/>
  <c r="AF327"/>
  <c r="AH327"/>
  <c r="AJ327"/>
  <c r="AK327"/>
  <c r="AL327"/>
  <c r="AM327"/>
  <c r="AN327"/>
  <c r="AO327"/>
  <c r="AP327"/>
  <c r="AQ327"/>
  <c r="AR327"/>
  <c r="AV327"/>
  <c r="AW327"/>
  <c r="AX327"/>
  <c r="BB327"/>
  <c r="BC327"/>
  <c r="BE327"/>
  <c r="BF327"/>
  <c r="BH327"/>
  <c r="BJ327"/>
  <c r="BK327"/>
  <c r="BL327"/>
  <c r="BM327"/>
  <c r="BP327"/>
  <c r="BQ327"/>
  <c r="BR327"/>
  <c r="BS327"/>
  <c r="BT327"/>
  <c r="BV327"/>
  <c r="BW327"/>
  <c r="BX327"/>
  <c r="A328"/>
  <c r="B328"/>
  <c r="C328"/>
  <c r="H328"/>
  <c r="J328"/>
  <c r="K328"/>
  <c r="O328"/>
  <c r="T328"/>
  <c r="W328"/>
  <c r="X328"/>
  <c r="Z328"/>
  <c r="AA328"/>
  <c r="AB328"/>
  <c r="AC328"/>
  <c r="AD328"/>
  <c r="AE328"/>
  <c r="AF328"/>
  <c r="AH328"/>
  <c r="AJ328"/>
  <c r="AK328"/>
  <c r="AL328"/>
  <c r="AM328"/>
  <c r="AN328"/>
  <c r="AO328"/>
  <c r="AP328"/>
  <c r="AQ328"/>
  <c r="AR328"/>
  <c r="AV328"/>
  <c r="AW328"/>
  <c r="AX328"/>
  <c r="BB328"/>
  <c r="BC328"/>
  <c r="BE328"/>
  <c r="BF328"/>
  <c r="BH328"/>
  <c r="BJ328"/>
  <c r="BK328"/>
  <c r="BL328"/>
  <c r="BM328"/>
  <c r="BP328"/>
  <c r="BQ328"/>
  <c r="BR328"/>
  <c r="BS328"/>
  <c r="BT328"/>
  <c r="BV328"/>
  <c r="BW328"/>
  <c r="BX328"/>
  <c r="A329"/>
  <c r="B329"/>
  <c r="C329"/>
  <c r="H329"/>
  <c r="J329"/>
  <c r="K329"/>
  <c r="O329"/>
  <c r="T329"/>
  <c r="W329"/>
  <c r="X329"/>
  <c r="Z329"/>
  <c r="AA329"/>
  <c r="AB329"/>
  <c r="AC329"/>
  <c r="AD329"/>
  <c r="AE329"/>
  <c r="AF329"/>
  <c r="AH329"/>
  <c r="AJ329"/>
  <c r="AK329"/>
  <c r="AL329"/>
  <c r="AM329"/>
  <c r="AN329"/>
  <c r="AO329"/>
  <c r="AP329"/>
  <c r="AQ329"/>
  <c r="AR329"/>
  <c r="AV329"/>
  <c r="AW329"/>
  <c r="AX329"/>
  <c r="BB329"/>
  <c r="BC329"/>
  <c r="BE329"/>
  <c r="BF329"/>
  <c r="BH329"/>
  <c r="BJ329"/>
  <c r="BK329"/>
  <c r="BL329"/>
  <c r="BM329"/>
  <c r="BP329"/>
  <c r="BQ329"/>
  <c r="BR329"/>
  <c r="BS329"/>
  <c r="BT329"/>
  <c r="BV329"/>
  <c r="BW329"/>
  <c r="BX329"/>
  <c r="A330"/>
  <c r="B330"/>
  <c r="C330"/>
  <c r="H330"/>
  <c r="J330"/>
  <c r="K330"/>
  <c r="O330"/>
  <c r="T330"/>
  <c r="W330"/>
  <c r="X330"/>
  <c r="Z330"/>
  <c r="AA330"/>
  <c r="AB330"/>
  <c r="AC330"/>
  <c r="AD330"/>
  <c r="AE330"/>
  <c r="AF330"/>
  <c r="AH330"/>
  <c r="AJ330"/>
  <c r="AK330"/>
  <c r="AL330"/>
  <c r="AM330"/>
  <c r="AN330"/>
  <c r="AO330"/>
  <c r="AP330"/>
  <c r="AQ330"/>
  <c r="AR330"/>
  <c r="AV330"/>
  <c r="AW330"/>
  <c r="AX330"/>
  <c r="BB330"/>
  <c r="BC330"/>
  <c r="BE330"/>
  <c r="BF330"/>
  <c r="BH330"/>
  <c r="BJ330"/>
  <c r="BK330"/>
  <c r="BL330"/>
  <c r="BM330"/>
  <c r="BP330"/>
  <c r="BQ330"/>
  <c r="BR330"/>
  <c r="BS330"/>
  <c r="BT330"/>
  <c r="BV330"/>
  <c r="BW330"/>
  <c r="BX330"/>
  <c r="A331"/>
  <c r="B331"/>
  <c r="C331"/>
  <c r="H331"/>
  <c r="J331"/>
  <c r="K331"/>
  <c r="O331"/>
  <c r="T331"/>
  <c r="W331"/>
  <c r="X331"/>
  <c r="Z331"/>
  <c r="AA331"/>
  <c r="AB331"/>
  <c r="AC331"/>
  <c r="AD331"/>
  <c r="AE331"/>
  <c r="AF331"/>
  <c r="AH331"/>
  <c r="AJ331"/>
  <c r="AK331"/>
  <c r="AL331"/>
  <c r="AM331"/>
  <c r="AN331"/>
  <c r="AO331"/>
  <c r="AP331"/>
  <c r="AQ331"/>
  <c r="AR331"/>
  <c r="AV331"/>
  <c r="AW331"/>
  <c r="AX331"/>
  <c r="BB331"/>
  <c r="BC331"/>
  <c r="BE331"/>
  <c r="BF331"/>
  <c r="BH331"/>
  <c r="BJ331"/>
  <c r="BK331"/>
  <c r="BL331"/>
  <c r="BM331"/>
  <c r="BP331"/>
  <c r="BQ331"/>
  <c r="BR331"/>
  <c r="BS331"/>
  <c r="BT331"/>
  <c r="BV331"/>
  <c r="BW331"/>
  <c r="BX331"/>
  <c r="A332"/>
  <c r="B332"/>
  <c r="C332"/>
  <c r="H332"/>
  <c r="J332"/>
  <c r="K332"/>
  <c r="O332"/>
  <c r="T332"/>
  <c r="W332"/>
  <c r="X332"/>
  <c r="Z332"/>
  <c r="AA332"/>
  <c r="AB332"/>
  <c r="AC332"/>
  <c r="AD332"/>
  <c r="AE332"/>
  <c r="AF332"/>
  <c r="AH332"/>
  <c r="AJ332"/>
  <c r="AK332"/>
  <c r="AL332"/>
  <c r="AM332"/>
  <c r="AN332"/>
  <c r="AO332"/>
  <c r="AP332"/>
  <c r="AQ332"/>
  <c r="AR332"/>
  <c r="AV332"/>
  <c r="AW332"/>
  <c r="AX332"/>
  <c r="BB332"/>
  <c r="BC332"/>
  <c r="BE332"/>
  <c r="BF332"/>
  <c r="BH332"/>
  <c r="BJ332"/>
  <c r="BK332"/>
  <c r="BL332"/>
  <c r="BM332"/>
  <c r="BP332"/>
  <c r="BQ332"/>
  <c r="BR332"/>
  <c r="BS332"/>
  <c r="BT332"/>
  <c r="BV332"/>
  <c r="BW332"/>
  <c r="BX332"/>
  <c r="A333"/>
  <c r="B333"/>
  <c r="C333"/>
  <c r="H333"/>
  <c r="J333"/>
  <c r="K333"/>
  <c r="O333"/>
  <c r="T333"/>
  <c r="W333"/>
  <c r="X333"/>
  <c r="Z333"/>
  <c r="AA333"/>
  <c r="AB333"/>
  <c r="AC333"/>
  <c r="AD333"/>
  <c r="AE333"/>
  <c r="AF333"/>
  <c r="AH333"/>
  <c r="AJ333"/>
  <c r="AK333"/>
  <c r="AL333"/>
  <c r="AM333"/>
  <c r="AN333"/>
  <c r="AO333"/>
  <c r="AP333"/>
  <c r="AQ333"/>
  <c r="AR333"/>
  <c r="AV333"/>
  <c r="AW333"/>
  <c r="AX333"/>
  <c r="BB333"/>
  <c r="BC333"/>
  <c r="BE333"/>
  <c r="BF333"/>
  <c r="BH333"/>
  <c r="BJ333"/>
  <c r="BK333"/>
  <c r="BL333"/>
  <c r="BM333"/>
  <c r="BP333"/>
  <c r="BQ333"/>
  <c r="BR333"/>
  <c r="BS333"/>
  <c r="BT333"/>
  <c r="BV333"/>
  <c r="BW333"/>
  <c r="BX333"/>
  <c r="A334"/>
  <c r="B334"/>
  <c r="C334"/>
  <c r="H334"/>
  <c r="J334"/>
  <c r="K334"/>
  <c r="O334"/>
  <c r="T334"/>
  <c r="W334"/>
  <c r="X334"/>
  <c r="Z334"/>
  <c r="AA334"/>
  <c r="AB334"/>
  <c r="AC334"/>
  <c r="AD334"/>
  <c r="AE334"/>
  <c r="AF334"/>
  <c r="AH334"/>
  <c r="AJ334"/>
  <c r="AK334"/>
  <c r="AL334"/>
  <c r="AM334"/>
  <c r="AN334"/>
  <c r="AO334"/>
  <c r="AP334"/>
  <c r="AQ334"/>
  <c r="AR334"/>
  <c r="AV334"/>
  <c r="AW334"/>
  <c r="AX334"/>
  <c r="BB334"/>
  <c r="BC334"/>
  <c r="BE334"/>
  <c r="BF334"/>
  <c r="BH334"/>
  <c r="BJ334"/>
  <c r="BK334"/>
  <c r="BL334"/>
  <c r="BM334"/>
  <c r="BP334"/>
  <c r="BQ334"/>
  <c r="BR334"/>
  <c r="BS334"/>
  <c r="BT334"/>
  <c r="BV334"/>
  <c r="BW334"/>
  <c r="BX334"/>
  <c r="A335"/>
  <c r="B335"/>
  <c r="C335"/>
  <c r="H335"/>
  <c r="J335"/>
  <c r="K335"/>
  <c r="O335"/>
  <c r="T335"/>
  <c r="W335"/>
  <c r="X335"/>
  <c r="Z335"/>
  <c r="AA335"/>
  <c r="AB335"/>
  <c r="AC335"/>
  <c r="AD335"/>
  <c r="AE335"/>
  <c r="AF335"/>
  <c r="AH335"/>
  <c r="AJ335"/>
  <c r="AK335"/>
  <c r="AL335"/>
  <c r="AM335"/>
  <c r="AN335"/>
  <c r="AO335"/>
  <c r="AP335"/>
  <c r="AQ335"/>
  <c r="AR335"/>
  <c r="AV335"/>
  <c r="AW335"/>
  <c r="AX335"/>
  <c r="BB335"/>
  <c r="BC335"/>
  <c r="BE335"/>
  <c r="BF335"/>
  <c r="BH335"/>
  <c r="BJ335"/>
  <c r="BK335"/>
  <c r="BL335"/>
  <c r="BM335"/>
  <c r="BP335"/>
  <c r="BQ335"/>
  <c r="BR335"/>
  <c r="BS335"/>
  <c r="BT335"/>
  <c r="BV335"/>
  <c r="BW335"/>
  <c r="BX335"/>
  <c r="A336"/>
  <c r="B336"/>
  <c r="C336"/>
  <c r="H336"/>
  <c r="J336"/>
  <c r="K336"/>
  <c r="O336"/>
  <c r="T336"/>
  <c r="W336"/>
  <c r="X336"/>
  <c r="Z336"/>
  <c r="AA336"/>
  <c r="AB336"/>
  <c r="AC336"/>
  <c r="AD336"/>
  <c r="AE336"/>
  <c r="AF336"/>
  <c r="AH336"/>
  <c r="AJ336"/>
  <c r="AK336"/>
  <c r="AL336"/>
  <c r="AM336"/>
  <c r="AN336"/>
  <c r="AO336"/>
  <c r="AP336"/>
  <c r="AQ336"/>
  <c r="AR336"/>
  <c r="AV336"/>
  <c r="AW336"/>
  <c r="AX336"/>
  <c r="BB336"/>
  <c r="BC336"/>
  <c r="BE336"/>
  <c r="BF336"/>
  <c r="BH336"/>
  <c r="BJ336"/>
  <c r="BK336"/>
  <c r="BL336"/>
  <c r="BM336"/>
  <c r="BP336"/>
  <c r="BQ336"/>
  <c r="BR336"/>
  <c r="BS336"/>
  <c r="BT336"/>
  <c r="BV336"/>
  <c r="BW336"/>
  <c r="BX336"/>
  <c r="A337"/>
  <c r="B337"/>
  <c r="C337"/>
  <c r="H337"/>
  <c r="J337"/>
  <c r="K337"/>
  <c r="O337"/>
  <c r="T337"/>
  <c r="W337"/>
  <c r="X337"/>
  <c r="Z337"/>
  <c r="AA337"/>
  <c r="AB337"/>
  <c r="AC337"/>
  <c r="AD337"/>
  <c r="AE337"/>
  <c r="AF337"/>
  <c r="AH337"/>
  <c r="AJ337"/>
  <c r="AK337"/>
  <c r="AL337"/>
  <c r="AM337"/>
  <c r="AN337"/>
  <c r="AO337"/>
  <c r="AP337"/>
  <c r="AQ337"/>
  <c r="AR337"/>
  <c r="AV337"/>
  <c r="AW337"/>
  <c r="AX337"/>
  <c r="BB337"/>
  <c r="BC337"/>
  <c r="BE337"/>
  <c r="BF337"/>
  <c r="BH337"/>
  <c r="BJ337"/>
  <c r="BK337"/>
  <c r="BL337"/>
  <c r="BM337"/>
  <c r="BP337"/>
  <c r="BQ337"/>
  <c r="BR337"/>
  <c r="BS337"/>
  <c r="BT337"/>
  <c r="BV337"/>
  <c r="BW337"/>
  <c r="BX337"/>
  <c r="A338"/>
  <c r="B338"/>
  <c r="C338"/>
  <c r="H338"/>
  <c r="J338"/>
  <c r="K338"/>
  <c r="O338"/>
  <c r="T338"/>
  <c r="W338"/>
  <c r="X338"/>
  <c r="Z338"/>
  <c r="AA338"/>
  <c r="AB338"/>
  <c r="AC338"/>
  <c r="AD338"/>
  <c r="AE338"/>
  <c r="AF338"/>
  <c r="AH338"/>
  <c r="AJ338"/>
  <c r="AK338"/>
  <c r="AL338"/>
  <c r="AM338"/>
  <c r="AN338"/>
  <c r="AO338"/>
  <c r="AP338"/>
  <c r="AQ338"/>
  <c r="AR338"/>
  <c r="AT338"/>
  <c r="AU338"/>
  <c r="AV338"/>
  <c r="AW338"/>
  <c r="AX338"/>
  <c r="BB338"/>
  <c r="BC338"/>
  <c r="BE338"/>
  <c r="BF338"/>
  <c r="BH338"/>
  <c r="BJ338"/>
  <c r="BK338"/>
  <c r="BL338"/>
  <c r="BM338"/>
  <c r="BP338"/>
  <c r="BQ338"/>
  <c r="BR338"/>
  <c r="BS338"/>
  <c r="BT338"/>
  <c r="BV338"/>
  <c r="BW338"/>
  <c r="BX338"/>
  <c r="A339"/>
  <c r="B339"/>
  <c r="C339"/>
  <c r="H339"/>
  <c r="J339"/>
  <c r="K339"/>
  <c r="O339"/>
  <c r="T339"/>
  <c r="W339"/>
  <c r="X339"/>
  <c r="Z339"/>
  <c r="AA339"/>
  <c r="AB339"/>
  <c r="AC339"/>
  <c r="AD339"/>
  <c r="AE339"/>
  <c r="AF339"/>
  <c r="AH339"/>
  <c r="AJ339"/>
  <c r="AK339"/>
  <c r="AL339"/>
  <c r="AM339"/>
  <c r="AN339"/>
  <c r="AO339"/>
  <c r="AP339"/>
  <c r="AQ339"/>
  <c r="AR339"/>
  <c r="AT339"/>
  <c r="AV339"/>
  <c r="AW339"/>
  <c r="AX339"/>
  <c r="BB339"/>
  <c r="BC339"/>
  <c r="BE339"/>
  <c r="BF339"/>
  <c r="BH339"/>
  <c r="BJ339"/>
  <c r="BK339"/>
  <c r="BL339"/>
  <c r="BM339"/>
  <c r="BP339"/>
  <c r="BQ339"/>
  <c r="BR339"/>
  <c r="BS339"/>
  <c r="BT339"/>
  <c r="BV339"/>
  <c r="BW339"/>
  <c r="BX339"/>
  <c r="A340"/>
  <c r="B340"/>
  <c r="C340"/>
  <c r="H340"/>
  <c r="J340"/>
  <c r="K340"/>
  <c r="O340"/>
  <c r="T340"/>
  <c r="W340"/>
  <c r="X340"/>
  <c r="Z340"/>
  <c r="AA340"/>
  <c r="AB340"/>
  <c r="AC340"/>
  <c r="AD340"/>
  <c r="AE340"/>
  <c r="AF340"/>
  <c r="AH340"/>
  <c r="AJ340"/>
  <c r="AK340"/>
  <c r="AL340"/>
  <c r="AM340"/>
  <c r="AN340"/>
  <c r="AO340"/>
  <c r="AP340"/>
  <c r="AQ340"/>
  <c r="AR340"/>
  <c r="AT340"/>
  <c r="AV340"/>
  <c r="AW340"/>
  <c r="AX340"/>
  <c r="BB340"/>
  <c r="BC340"/>
  <c r="BE340"/>
  <c r="BF340"/>
  <c r="BH340"/>
  <c r="BI340"/>
  <c r="BJ340"/>
  <c r="BK340"/>
  <c r="BL340"/>
  <c r="BM340"/>
  <c r="BP340"/>
  <c r="BQ340"/>
  <c r="BR340"/>
  <c r="BS340"/>
  <c r="BT340"/>
  <c r="BV340"/>
  <c r="BW340"/>
  <c r="BX340"/>
  <c r="A341"/>
  <c r="B341"/>
  <c r="C341"/>
  <c r="H341"/>
  <c r="J341"/>
  <c r="K341"/>
  <c r="O341"/>
  <c r="T341"/>
  <c r="W341"/>
  <c r="X341"/>
  <c r="Z341"/>
  <c r="AA341"/>
  <c r="AB341"/>
  <c r="AC341"/>
  <c r="AD341"/>
  <c r="AE341"/>
  <c r="AF341"/>
  <c r="AH341"/>
  <c r="AJ341"/>
  <c r="AK341"/>
  <c r="AL341"/>
  <c r="AM341"/>
  <c r="AN341"/>
  <c r="AO341"/>
  <c r="AP341"/>
  <c r="AQ341"/>
  <c r="AR341"/>
  <c r="AT341"/>
  <c r="AV341"/>
  <c r="AW341"/>
  <c r="AX341"/>
  <c r="BB341"/>
  <c r="BC341"/>
  <c r="BE341"/>
  <c r="BF341"/>
  <c r="BH341"/>
  <c r="BJ341"/>
  <c r="BK341"/>
  <c r="BL341"/>
  <c r="BM341"/>
  <c r="BP341"/>
  <c r="BQ341"/>
  <c r="BR341"/>
  <c r="BS341"/>
  <c r="BT341"/>
  <c r="BV341"/>
  <c r="BW341"/>
  <c r="BX341"/>
  <c r="A342"/>
  <c r="B342"/>
  <c r="C342"/>
  <c r="H342"/>
  <c r="J342"/>
  <c r="K342"/>
  <c r="O342"/>
  <c r="T342"/>
  <c r="W342"/>
  <c r="X342"/>
  <c r="Z342"/>
  <c r="AA342"/>
  <c r="AB342"/>
  <c r="AC342"/>
  <c r="AD342"/>
  <c r="AE342"/>
  <c r="AF342"/>
  <c r="AH342"/>
  <c r="AJ342"/>
  <c r="AK342"/>
  <c r="AL342"/>
  <c r="AM342"/>
  <c r="AN342"/>
  <c r="AO342"/>
  <c r="AP342"/>
  <c r="AQ342"/>
  <c r="AR342"/>
  <c r="AT342"/>
  <c r="AV342"/>
  <c r="AW342"/>
  <c r="AX342"/>
  <c r="BB342"/>
  <c r="BC342"/>
  <c r="BE342"/>
  <c r="BF342"/>
  <c r="BH342"/>
  <c r="BI342"/>
  <c r="BJ342"/>
  <c r="BK342"/>
  <c r="BL342"/>
  <c r="BM342"/>
  <c r="BP342"/>
  <c r="BQ342"/>
  <c r="BR342"/>
  <c r="BS342"/>
  <c r="BT342"/>
  <c r="BV342"/>
  <c r="BW342"/>
  <c r="BX342"/>
  <c r="A343"/>
  <c r="B343"/>
  <c r="C343"/>
  <c r="H343"/>
  <c r="J343"/>
  <c r="K343"/>
  <c r="O343"/>
  <c r="T343"/>
  <c r="W343"/>
  <c r="X343"/>
  <c r="Z343"/>
  <c r="AA343"/>
  <c r="AB343"/>
  <c r="AC343"/>
  <c r="AD343"/>
  <c r="AE343"/>
  <c r="AF343"/>
  <c r="AH343"/>
  <c r="AJ343"/>
  <c r="AK343"/>
  <c r="AL343"/>
  <c r="AM343"/>
  <c r="AN343"/>
  <c r="AO343"/>
  <c r="AP343"/>
  <c r="AQ343"/>
  <c r="AR343"/>
  <c r="AT343"/>
  <c r="AV343"/>
  <c r="AW343"/>
  <c r="AX343"/>
  <c r="BB343"/>
  <c r="BC343"/>
  <c r="BE343"/>
  <c r="BF343"/>
  <c r="BH343"/>
  <c r="BI343"/>
  <c r="BJ343"/>
  <c r="BK343"/>
  <c r="BL343"/>
  <c r="BM343"/>
  <c r="BP343"/>
  <c r="BQ343"/>
  <c r="BR343"/>
  <c r="BS343"/>
  <c r="BT343"/>
  <c r="BV343"/>
  <c r="BW343"/>
  <c r="BX343"/>
  <c r="A344"/>
  <c r="B344"/>
  <c r="C344"/>
  <c r="H344"/>
  <c r="J344"/>
  <c r="K344"/>
  <c r="O344"/>
  <c r="T344"/>
  <c r="V344"/>
  <c r="W344"/>
  <c r="X344"/>
  <c r="Z344"/>
  <c r="AA344"/>
  <c r="AB344"/>
  <c r="AC344"/>
  <c r="AD344"/>
  <c r="AE344"/>
  <c r="AF344"/>
  <c r="AH344"/>
  <c r="AJ344"/>
  <c r="AK344"/>
  <c r="AL344"/>
  <c r="AM344"/>
  <c r="AN344"/>
  <c r="AO344"/>
  <c r="AP344"/>
  <c r="AQ344"/>
  <c r="AR344"/>
  <c r="AT344"/>
  <c r="AV344"/>
  <c r="AW344"/>
  <c r="AX344"/>
  <c r="BB344"/>
  <c r="BC344"/>
  <c r="BE344"/>
  <c r="BF344"/>
  <c r="BH344"/>
  <c r="BI344"/>
  <c r="BJ344"/>
  <c r="BK344"/>
  <c r="BL344"/>
  <c r="BM344"/>
  <c r="BP344"/>
  <c r="BQ344"/>
  <c r="BR344"/>
  <c r="BS344"/>
  <c r="BT344"/>
  <c r="BV344"/>
  <c r="BW344"/>
  <c r="BX344"/>
  <c r="A345"/>
  <c r="B345"/>
  <c r="C345"/>
  <c r="H345"/>
  <c r="J345"/>
  <c r="K345"/>
  <c r="O345"/>
  <c r="T345"/>
  <c r="W345"/>
  <c r="X345"/>
  <c r="Z345"/>
  <c r="AA345"/>
  <c r="AB345"/>
  <c r="AC345"/>
  <c r="AD345"/>
  <c r="AE345"/>
  <c r="AF345"/>
  <c r="AH345"/>
  <c r="AJ345"/>
  <c r="AK345"/>
  <c r="AL345"/>
  <c r="AM345"/>
  <c r="AN345"/>
  <c r="AO345"/>
  <c r="AP345"/>
  <c r="AQ345"/>
  <c r="AR345"/>
  <c r="AT345"/>
  <c r="AU345"/>
  <c r="AV345"/>
  <c r="AW345"/>
  <c r="AX345"/>
  <c r="BB345"/>
  <c r="BC345"/>
  <c r="BE345"/>
  <c r="BF345"/>
  <c r="BH345"/>
  <c r="BI345"/>
  <c r="BJ345"/>
  <c r="BK345"/>
  <c r="BL345"/>
  <c r="BM345"/>
  <c r="BP345"/>
  <c r="BQ345"/>
  <c r="BR345"/>
  <c r="BS345"/>
  <c r="BT345"/>
  <c r="BV345"/>
  <c r="BW345"/>
  <c r="BX345"/>
  <c r="A330" i="5"/>
  <c r="B330"/>
  <c r="C330"/>
  <c r="H330"/>
  <c r="J330"/>
  <c r="K330"/>
  <c r="M330"/>
  <c r="O330"/>
  <c r="T330"/>
  <c r="W330"/>
  <c r="X330"/>
  <c r="Z330"/>
  <c r="AA330"/>
  <c r="AB330"/>
  <c r="AC330"/>
  <c r="AD330"/>
  <c r="AE330"/>
  <c r="AF330"/>
  <c r="AH330"/>
  <c r="AJ330"/>
  <c r="AK330"/>
  <c r="AL330"/>
  <c r="AM330"/>
  <c r="AN330"/>
  <c r="AO330"/>
  <c r="AP330"/>
  <c r="AQ330"/>
  <c r="AR330"/>
  <c r="AV330"/>
  <c r="AW330"/>
  <c r="AX330"/>
  <c r="BB330"/>
  <c r="BC330"/>
  <c r="BE330"/>
  <c r="BF330"/>
  <c r="BH330"/>
  <c r="BJ330"/>
  <c r="BK330"/>
  <c r="BL330"/>
  <c r="BM330"/>
  <c r="BP330"/>
  <c r="BQ330"/>
  <c r="BR330"/>
  <c r="BV330"/>
  <c r="BW330"/>
  <c r="BX330"/>
  <c r="O330" i="9" s="1"/>
  <c r="A331" i="5"/>
  <c r="B331"/>
  <c r="C331"/>
  <c r="H331"/>
  <c r="J331"/>
  <c r="K331"/>
  <c r="M331"/>
  <c r="O331"/>
  <c r="T331"/>
  <c r="W331"/>
  <c r="X331"/>
  <c r="Z331"/>
  <c r="AA331"/>
  <c r="AB331"/>
  <c r="AC331"/>
  <c r="AD331"/>
  <c r="AE331"/>
  <c r="AF331"/>
  <c r="AH331"/>
  <c r="AJ331"/>
  <c r="AK331"/>
  <c r="AL331"/>
  <c r="AM331"/>
  <c r="AN331"/>
  <c r="AO331"/>
  <c r="AP331"/>
  <c r="AQ331"/>
  <c r="AR331"/>
  <c r="AV331"/>
  <c r="AW331"/>
  <c r="AX331"/>
  <c r="BB331"/>
  <c r="BC331"/>
  <c r="BE331"/>
  <c r="BF331"/>
  <c r="BH331"/>
  <c r="BJ331"/>
  <c r="BK331"/>
  <c r="BL331"/>
  <c r="BM331"/>
  <c r="BP331"/>
  <c r="BQ331"/>
  <c r="BR331"/>
  <c r="BV331"/>
  <c r="BW331"/>
  <c r="BX331"/>
  <c r="AL331" i="9" s="1"/>
  <c r="A332" i="5"/>
  <c r="B332"/>
  <c r="C332"/>
  <c r="H332"/>
  <c r="J332"/>
  <c r="K332"/>
  <c r="M332"/>
  <c r="O332"/>
  <c r="T332"/>
  <c r="W332"/>
  <c r="X332"/>
  <c r="Z332"/>
  <c r="AA332"/>
  <c r="AB332"/>
  <c r="AC332"/>
  <c r="AD332"/>
  <c r="AE332"/>
  <c r="AF332"/>
  <c r="AH332"/>
  <c r="AJ332"/>
  <c r="AK332"/>
  <c r="AL332"/>
  <c r="AM332"/>
  <c r="AN332"/>
  <c r="AO332"/>
  <c r="AP332"/>
  <c r="AQ332"/>
  <c r="AR332"/>
  <c r="AV332"/>
  <c r="AW332"/>
  <c r="AX332"/>
  <c r="BB332"/>
  <c r="BC332"/>
  <c r="BE332"/>
  <c r="BF332"/>
  <c r="BH332"/>
  <c r="BJ332"/>
  <c r="BK332"/>
  <c r="BL332"/>
  <c r="BM332"/>
  <c r="BP332"/>
  <c r="BQ332"/>
  <c r="BR332"/>
  <c r="BV332"/>
  <c r="BW332"/>
  <c r="BX332"/>
  <c r="AL332" i="9" s="1"/>
  <c r="A333" i="5"/>
  <c r="B333"/>
  <c r="C333"/>
  <c r="H333"/>
  <c r="J333"/>
  <c r="K333"/>
  <c r="M333"/>
  <c r="O333"/>
  <c r="T333"/>
  <c r="W333"/>
  <c r="X333"/>
  <c r="Z333"/>
  <c r="AA333"/>
  <c r="AB333"/>
  <c r="AC333"/>
  <c r="AD333"/>
  <c r="AE333"/>
  <c r="AF333"/>
  <c r="AH333"/>
  <c r="AJ333"/>
  <c r="AK333"/>
  <c r="AL333"/>
  <c r="AM333"/>
  <c r="AN333"/>
  <c r="AO333"/>
  <c r="AP333"/>
  <c r="AQ333"/>
  <c r="AR333"/>
  <c r="AV333"/>
  <c r="AW333"/>
  <c r="AX333"/>
  <c r="BB333"/>
  <c r="BC333"/>
  <c r="BE333"/>
  <c r="BF333"/>
  <c r="BH333"/>
  <c r="BJ333"/>
  <c r="BK333"/>
  <c r="BL333"/>
  <c r="BM333"/>
  <c r="BP333"/>
  <c r="BQ333"/>
  <c r="BR333"/>
  <c r="BV333"/>
  <c r="BW333"/>
  <c r="BX333"/>
  <c r="O333" i="9" s="1"/>
  <c r="A334" i="5"/>
  <c r="B334"/>
  <c r="C334"/>
  <c r="H334"/>
  <c r="J334"/>
  <c r="K334"/>
  <c r="M334"/>
  <c r="O334"/>
  <c r="T334"/>
  <c r="W334"/>
  <c r="X334"/>
  <c r="Z334"/>
  <c r="AA334"/>
  <c r="AB334"/>
  <c r="AC334"/>
  <c r="AD334"/>
  <c r="AE334"/>
  <c r="AF334"/>
  <c r="AH334"/>
  <c r="AJ334"/>
  <c r="AK334"/>
  <c r="AL334"/>
  <c r="AM334"/>
  <c r="AN334"/>
  <c r="AO334"/>
  <c r="AP334"/>
  <c r="AQ334"/>
  <c r="AR334"/>
  <c r="AV334"/>
  <c r="AW334"/>
  <c r="AX334"/>
  <c r="BB334"/>
  <c r="BC334"/>
  <c r="BE334"/>
  <c r="BF334"/>
  <c r="BH334"/>
  <c r="BJ334"/>
  <c r="BK334"/>
  <c r="BL334"/>
  <c r="BM334"/>
  <c r="BP334"/>
  <c r="BQ334"/>
  <c r="BR334"/>
  <c r="BV334"/>
  <c r="BW334"/>
  <c r="BX334"/>
  <c r="AL334" i="9" s="1"/>
  <c r="A335" i="5"/>
  <c r="B335"/>
  <c r="C335"/>
  <c r="H335"/>
  <c r="J335"/>
  <c r="K335"/>
  <c r="M335"/>
  <c r="O335"/>
  <c r="T335"/>
  <c r="W335"/>
  <c r="X335"/>
  <c r="Z335"/>
  <c r="AA335"/>
  <c r="AB335"/>
  <c r="AC335"/>
  <c r="AD335"/>
  <c r="AE335"/>
  <c r="AF335"/>
  <c r="AH335"/>
  <c r="AJ335"/>
  <c r="AK335"/>
  <c r="AL335"/>
  <c r="AM335"/>
  <c r="AN335"/>
  <c r="AO335"/>
  <c r="AP335"/>
  <c r="AQ335"/>
  <c r="AR335"/>
  <c r="AV335"/>
  <c r="AW335"/>
  <c r="AX335"/>
  <c r="BB335"/>
  <c r="BC335"/>
  <c r="BE335"/>
  <c r="BF335"/>
  <c r="BH335"/>
  <c r="BJ335"/>
  <c r="BK335"/>
  <c r="BL335"/>
  <c r="BM335"/>
  <c r="BP335"/>
  <c r="BQ335"/>
  <c r="BR335"/>
  <c r="BV335"/>
  <c r="BW335"/>
  <c r="BX335"/>
  <c r="O335" i="9" s="1"/>
  <c r="A336" i="5"/>
  <c r="B336"/>
  <c r="C336"/>
  <c r="H336"/>
  <c r="J336"/>
  <c r="K336"/>
  <c r="M336"/>
  <c r="O336"/>
  <c r="T336"/>
  <c r="W336"/>
  <c r="X336"/>
  <c r="Z336"/>
  <c r="AA336"/>
  <c r="AB336"/>
  <c r="AC336"/>
  <c r="AD336"/>
  <c r="AE336"/>
  <c r="AF336"/>
  <c r="AH336"/>
  <c r="AJ336"/>
  <c r="AK336"/>
  <c r="AL336"/>
  <c r="AM336"/>
  <c r="AN336"/>
  <c r="AO336"/>
  <c r="AP336"/>
  <c r="AQ336"/>
  <c r="AR336"/>
  <c r="AV336"/>
  <c r="AW336"/>
  <c r="AX336"/>
  <c r="BB336"/>
  <c r="BC336"/>
  <c r="BE336"/>
  <c r="BF336"/>
  <c r="BH336"/>
  <c r="BJ336"/>
  <c r="BK336"/>
  <c r="BL336"/>
  <c r="BM336"/>
  <c r="BP336"/>
  <c r="BQ336"/>
  <c r="BR336"/>
  <c r="BV336"/>
  <c r="BW336"/>
  <c r="BX336"/>
  <c r="AL336" i="9" s="1"/>
  <c r="A337" i="5"/>
  <c r="B337"/>
  <c r="C337"/>
  <c r="H337"/>
  <c r="J337"/>
  <c r="K337"/>
  <c r="M337"/>
  <c r="O337"/>
  <c r="T337"/>
  <c r="W337"/>
  <c r="X337"/>
  <c r="Z337"/>
  <c r="AA337"/>
  <c r="AB337"/>
  <c r="AC337"/>
  <c r="AD337"/>
  <c r="AE337"/>
  <c r="AF337"/>
  <c r="AH337"/>
  <c r="AJ337"/>
  <c r="AK337"/>
  <c r="AL337"/>
  <c r="AM337"/>
  <c r="AN337"/>
  <c r="AO337"/>
  <c r="AP337"/>
  <c r="AQ337"/>
  <c r="AR337"/>
  <c r="AV337"/>
  <c r="AW337"/>
  <c r="AX337"/>
  <c r="BB337"/>
  <c r="BC337"/>
  <c r="BE337"/>
  <c r="BF337"/>
  <c r="BH337"/>
  <c r="BJ337"/>
  <c r="BK337"/>
  <c r="BL337"/>
  <c r="BM337"/>
  <c r="BP337"/>
  <c r="BQ337"/>
  <c r="BR337"/>
  <c r="BV337"/>
  <c r="BW337"/>
  <c r="BX337"/>
  <c r="AL337" i="9" s="1"/>
  <c r="A338" i="5"/>
  <c r="B338"/>
  <c r="C338"/>
  <c r="H338"/>
  <c r="J338"/>
  <c r="K338"/>
  <c r="M338"/>
  <c r="O338"/>
  <c r="T338"/>
  <c r="W338"/>
  <c r="X338"/>
  <c r="Z338"/>
  <c r="AA338"/>
  <c r="AB338"/>
  <c r="AC338"/>
  <c r="AD338"/>
  <c r="AE338"/>
  <c r="AF338"/>
  <c r="AH338"/>
  <c r="AJ338"/>
  <c r="AK338"/>
  <c r="AL338"/>
  <c r="AM338"/>
  <c r="AN338"/>
  <c r="AO338"/>
  <c r="AP338"/>
  <c r="AQ338"/>
  <c r="AR338"/>
  <c r="AT338"/>
  <c r="AV338"/>
  <c r="AW338"/>
  <c r="AX338"/>
  <c r="BB338"/>
  <c r="BC338"/>
  <c r="BE338"/>
  <c r="BF338"/>
  <c r="BH338"/>
  <c r="BI338"/>
  <c r="BJ338"/>
  <c r="BK338"/>
  <c r="BL338"/>
  <c r="BM338"/>
  <c r="BP338"/>
  <c r="BQ338"/>
  <c r="BR338"/>
  <c r="BV338"/>
  <c r="BW338"/>
  <c r="BX338"/>
  <c r="AL338" i="9" s="1"/>
  <c r="A339" i="5"/>
  <c r="B339"/>
  <c r="C339"/>
  <c r="H339"/>
  <c r="J339"/>
  <c r="K339"/>
  <c r="M339"/>
  <c r="O339"/>
  <c r="T339"/>
  <c r="W339"/>
  <c r="X339"/>
  <c r="Z339"/>
  <c r="AA339"/>
  <c r="AB339"/>
  <c r="AC339"/>
  <c r="AD339"/>
  <c r="AE339"/>
  <c r="AF339"/>
  <c r="AH339"/>
  <c r="AJ339"/>
  <c r="AK339"/>
  <c r="AL339"/>
  <c r="AM339"/>
  <c r="AN339"/>
  <c r="AO339"/>
  <c r="AP339"/>
  <c r="AQ339"/>
  <c r="AR339"/>
  <c r="AT339"/>
  <c r="AV339"/>
  <c r="AW339"/>
  <c r="AX339"/>
  <c r="BB339"/>
  <c r="BC339"/>
  <c r="BE339"/>
  <c r="BF339"/>
  <c r="BH339"/>
  <c r="BJ339"/>
  <c r="BK339"/>
  <c r="BL339"/>
  <c r="BM339"/>
  <c r="BP339"/>
  <c r="BQ339"/>
  <c r="BR339"/>
  <c r="BV339"/>
  <c r="BW339"/>
  <c r="BX339"/>
  <c r="AL339" i="9" s="1"/>
  <c r="A340" i="5"/>
  <c r="B340"/>
  <c r="C340"/>
  <c r="H340"/>
  <c r="J340"/>
  <c r="K340"/>
  <c r="M340"/>
  <c r="O340"/>
  <c r="T340"/>
  <c r="W340"/>
  <c r="X340"/>
  <c r="Z340"/>
  <c r="AA340"/>
  <c r="AB340"/>
  <c r="AC340"/>
  <c r="AD340"/>
  <c r="AE340"/>
  <c r="AF340"/>
  <c r="AH340"/>
  <c r="AJ340"/>
  <c r="AK340"/>
  <c r="AL340"/>
  <c r="AM340"/>
  <c r="AN340"/>
  <c r="AO340"/>
  <c r="AP340"/>
  <c r="AQ340"/>
  <c r="AR340"/>
  <c r="AT340"/>
  <c r="AV340"/>
  <c r="AW340"/>
  <c r="AX340"/>
  <c r="BB340"/>
  <c r="BC340"/>
  <c r="BE340"/>
  <c r="BF340"/>
  <c r="BH340"/>
  <c r="BI340"/>
  <c r="BJ340"/>
  <c r="BK340"/>
  <c r="BL340"/>
  <c r="BM340"/>
  <c r="BP340"/>
  <c r="BQ340"/>
  <c r="BR340"/>
  <c r="BV340"/>
  <c r="BW340"/>
  <c r="BX340"/>
  <c r="AL340" i="9" s="1"/>
  <c r="A341" i="5"/>
  <c r="B341"/>
  <c r="C341"/>
  <c r="H341"/>
  <c r="J341"/>
  <c r="K341"/>
  <c r="M341"/>
  <c r="O341"/>
  <c r="T341"/>
  <c r="W341"/>
  <c r="X341"/>
  <c r="Z341"/>
  <c r="AA341"/>
  <c r="AB341"/>
  <c r="AC341"/>
  <c r="AD341"/>
  <c r="AE341"/>
  <c r="AF341"/>
  <c r="AH341"/>
  <c r="AJ341"/>
  <c r="AK341"/>
  <c r="AL341"/>
  <c r="AM341"/>
  <c r="AN341"/>
  <c r="AO341"/>
  <c r="AP341"/>
  <c r="AQ341"/>
  <c r="AR341"/>
  <c r="AT341"/>
  <c r="AV341"/>
  <c r="AW341"/>
  <c r="AX341"/>
  <c r="BB341"/>
  <c r="BC341"/>
  <c r="BE341"/>
  <c r="BF341"/>
  <c r="BH341"/>
  <c r="BJ341"/>
  <c r="BK341"/>
  <c r="BL341"/>
  <c r="BM341"/>
  <c r="BP341"/>
  <c r="BQ341"/>
  <c r="BR341"/>
  <c r="BV341"/>
  <c r="BW341"/>
  <c r="BX341"/>
  <c r="AL341" i="9" s="1"/>
  <c r="A342" i="5"/>
  <c r="B342"/>
  <c r="C342"/>
  <c r="H342"/>
  <c r="J342"/>
  <c r="K342"/>
  <c r="M342"/>
  <c r="O342"/>
  <c r="T342"/>
  <c r="W342"/>
  <c r="X342"/>
  <c r="Z342"/>
  <c r="AA342"/>
  <c r="AB342"/>
  <c r="AC342"/>
  <c r="AD342"/>
  <c r="AE342"/>
  <c r="AF342"/>
  <c r="AH342"/>
  <c r="AJ342"/>
  <c r="AK342"/>
  <c r="AL342"/>
  <c r="AM342"/>
  <c r="AN342"/>
  <c r="AO342"/>
  <c r="AP342"/>
  <c r="AQ342"/>
  <c r="AR342"/>
  <c r="AT342"/>
  <c r="AU342"/>
  <c r="AV342"/>
  <c r="AW342"/>
  <c r="AX342"/>
  <c r="BB342"/>
  <c r="BC342"/>
  <c r="BE342"/>
  <c r="BF342"/>
  <c r="BH342"/>
  <c r="BJ342"/>
  <c r="BK342"/>
  <c r="BL342"/>
  <c r="BM342"/>
  <c r="BP342"/>
  <c r="BQ342"/>
  <c r="BR342"/>
  <c r="BV342"/>
  <c r="BW342"/>
  <c r="BX342"/>
  <c r="AL342" i="9" s="1"/>
  <c r="A343" i="5"/>
  <c r="B343"/>
  <c r="C343"/>
  <c r="H343"/>
  <c r="J343"/>
  <c r="K343"/>
  <c r="M343"/>
  <c r="O343"/>
  <c r="T343"/>
  <c r="W343"/>
  <c r="X343"/>
  <c r="Z343"/>
  <c r="AA343"/>
  <c r="AB343"/>
  <c r="AC343"/>
  <c r="AD343"/>
  <c r="AE343"/>
  <c r="AF343"/>
  <c r="AH343"/>
  <c r="AJ343"/>
  <c r="AK343"/>
  <c r="AL343"/>
  <c r="AM343"/>
  <c r="AN343"/>
  <c r="AO343"/>
  <c r="AP343"/>
  <c r="AQ343"/>
  <c r="AR343"/>
  <c r="AT343"/>
  <c r="AV343"/>
  <c r="AW343"/>
  <c r="AX343"/>
  <c r="BB343"/>
  <c r="BC343"/>
  <c r="BE343"/>
  <c r="BF343"/>
  <c r="BH343"/>
  <c r="BI343"/>
  <c r="BJ343"/>
  <c r="BK343"/>
  <c r="BL343"/>
  <c r="BM343"/>
  <c r="BP343"/>
  <c r="BQ343"/>
  <c r="BR343"/>
  <c r="BV343"/>
  <c r="BW343"/>
  <c r="BX343"/>
  <c r="O343" i="9"/>
  <c r="A344" i="5"/>
  <c r="B344"/>
  <c r="C344"/>
  <c r="H344"/>
  <c r="J344"/>
  <c r="K344"/>
  <c r="M344"/>
  <c r="O344"/>
  <c r="T344"/>
  <c r="W344"/>
  <c r="X344"/>
  <c r="Z344"/>
  <c r="AA344"/>
  <c r="AB344"/>
  <c r="AC344"/>
  <c r="AD344"/>
  <c r="AE344"/>
  <c r="AF344"/>
  <c r="AH344"/>
  <c r="AJ344"/>
  <c r="AK344"/>
  <c r="AL344"/>
  <c r="AM344"/>
  <c r="AN344"/>
  <c r="AO344"/>
  <c r="AP344"/>
  <c r="AQ344"/>
  <c r="AR344"/>
  <c r="AT344"/>
  <c r="AV344"/>
  <c r="AW344"/>
  <c r="AX344"/>
  <c r="BB344"/>
  <c r="BC344"/>
  <c r="BE344"/>
  <c r="BF344"/>
  <c r="BH344"/>
  <c r="BI344"/>
  <c r="BJ344"/>
  <c r="BK344"/>
  <c r="BL344"/>
  <c r="BM344"/>
  <c r="BP344"/>
  <c r="BQ344"/>
  <c r="BR344"/>
  <c r="BV344"/>
  <c r="BW344"/>
  <c r="BX344"/>
  <c r="AL344" i="9" s="1"/>
  <c r="A345" i="5"/>
  <c r="B345"/>
  <c r="C345"/>
  <c r="H345"/>
  <c r="J345"/>
  <c r="K345"/>
  <c r="M345"/>
  <c r="O345"/>
  <c r="T345"/>
  <c r="W345"/>
  <c r="X345"/>
  <c r="Z345"/>
  <c r="AA345"/>
  <c r="AB345"/>
  <c r="AC345"/>
  <c r="AD345"/>
  <c r="AE345"/>
  <c r="AF345"/>
  <c r="AH345"/>
  <c r="AJ345"/>
  <c r="AK345"/>
  <c r="AL345"/>
  <c r="AM345"/>
  <c r="AN345"/>
  <c r="AO345"/>
  <c r="AP345"/>
  <c r="AQ345"/>
  <c r="AR345"/>
  <c r="AT345"/>
  <c r="AU345"/>
  <c r="AV345"/>
  <c r="AW345"/>
  <c r="AX345"/>
  <c r="BB345"/>
  <c r="BC345"/>
  <c r="BE345"/>
  <c r="BF345"/>
  <c r="BH345"/>
  <c r="BI345"/>
  <c r="BJ345"/>
  <c r="BK345"/>
  <c r="BL345"/>
  <c r="BM345"/>
  <c r="BP345"/>
  <c r="BQ345"/>
  <c r="BR345"/>
  <c r="BV345"/>
  <c r="BW345"/>
  <c r="BX345"/>
  <c r="AL345" i="9" s="1"/>
  <c r="A346" i="5"/>
  <c r="B346"/>
  <c r="C346"/>
  <c r="H346"/>
  <c r="J346"/>
  <c r="K346"/>
  <c r="M346"/>
  <c r="O346"/>
  <c r="T346"/>
  <c r="W346"/>
  <c r="X346"/>
  <c r="Z346"/>
  <c r="AA346"/>
  <c r="AB346"/>
  <c r="AC346"/>
  <c r="AD346"/>
  <c r="AE346"/>
  <c r="AF346"/>
  <c r="AH346"/>
  <c r="AJ346"/>
  <c r="AK346"/>
  <c r="AL346"/>
  <c r="AM346"/>
  <c r="AN346"/>
  <c r="AO346"/>
  <c r="AP346"/>
  <c r="AQ346"/>
  <c r="AR346"/>
  <c r="AT346"/>
  <c r="AU346"/>
  <c r="AV346"/>
  <c r="AW346"/>
  <c r="AX346"/>
  <c r="BB346"/>
  <c r="BC346"/>
  <c r="BE346"/>
  <c r="BF346"/>
  <c r="BH346"/>
  <c r="BI346"/>
  <c r="BJ346"/>
  <c r="BK346"/>
  <c r="BL346"/>
  <c r="BM346"/>
  <c r="BP346"/>
  <c r="BQ346"/>
  <c r="BR346"/>
  <c r="BV346"/>
  <c r="BW346"/>
  <c r="BX346"/>
  <c r="AL346" i="9" s="1"/>
  <c r="A327" i="5"/>
  <c r="B327"/>
  <c r="C327"/>
  <c r="H327"/>
  <c r="J327"/>
  <c r="K327"/>
  <c r="M327"/>
  <c r="O327"/>
  <c r="T327"/>
  <c r="W327"/>
  <c r="X327"/>
  <c r="Z327"/>
  <c r="AA327"/>
  <c r="AB327"/>
  <c r="AC327"/>
  <c r="AD327"/>
  <c r="AE327"/>
  <c r="AF327"/>
  <c r="AH327"/>
  <c r="AJ327"/>
  <c r="AK327"/>
  <c r="AL327"/>
  <c r="AM327"/>
  <c r="AN327"/>
  <c r="AO327"/>
  <c r="AP327"/>
  <c r="AQ327"/>
  <c r="AR327"/>
  <c r="AV327"/>
  <c r="AW327"/>
  <c r="AX327"/>
  <c r="BB327"/>
  <c r="BC327"/>
  <c r="BE327"/>
  <c r="BF327"/>
  <c r="BH327"/>
  <c r="BJ327"/>
  <c r="BK327"/>
  <c r="BL327"/>
  <c r="BM327"/>
  <c r="BP327"/>
  <c r="BQ327"/>
  <c r="BR327"/>
  <c r="BV327"/>
  <c r="BW327"/>
  <c r="BX327"/>
  <c r="AL327" i="9" s="1"/>
  <c r="A328" i="5"/>
  <c r="B328"/>
  <c r="C328"/>
  <c r="H328"/>
  <c r="J328"/>
  <c r="K328"/>
  <c r="M328"/>
  <c r="O328"/>
  <c r="T328"/>
  <c r="W328"/>
  <c r="X328"/>
  <c r="Z328"/>
  <c r="AA328"/>
  <c r="AB328"/>
  <c r="AC328"/>
  <c r="AD328"/>
  <c r="AE328"/>
  <c r="AF328"/>
  <c r="AH328"/>
  <c r="AJ328"/>
  <c r="AK328"/>
  <c r="AL328"/>
  <c r="AM328"/>
  <c r="AN328"/>
  <c r="AO328"/>
  <c r="AP328"/>
  <c r="AQ328"/>
  <c r="AR328"/>
  <c r="AV328"/>
  <c r="AW328"/>
  <c r="AX328"/>
  <c r="BB328"/>
  <c r="BC328"/>
  <c r="BE328"/>
  <c r="BF328"/>
  <c r="BH328"/>
  <c r="BJ328"/>
  <c r="BK328"/>
  <c r="BL328"/>
  <c r="BM328"/>
  <c r="BP328"/>
  <c r="BQ328"/>
  <c r="BR328"/>
  <c r="BV328"/>
  <c r="BW328"/>
  <c r="BX328"/>
  <c r="O328" i="9" s="1"/>
  <c r="A329" i="5"/>
  <c r="B329"/>
  <c r="C329"/>
  <c r="H329"/>
  <c r="J329"/>
  <c r="K329"/>
  <c r="M329"/>
  <c r="O329"/>
  <c r="T329"/>
  <c r="W329"/>
  <c r="X329"/>
  <c r="Z329"/>
  <c r="AA329"/>
  <c r="AB329"/>
  <c r="AC329"/>
  <c r="AD329"/>
  <c r="AE329"/>
  <c r="AF329"/>
  <c r="AH329"/>
  <c r="AJ329"/>
  <c r="AK329"/>
  <c r="AL329"/>
  <c r="AM329"/>
  <c r="AN329"/>
  <c r="AO329"/>
  <c r="AP329"/>
  <c r="AQ329"/>
  <c r="AR329"/>
  <c r="AV329"/>
  <c r="AW329"/>
  <c r="AX329"/>
  <c r="BB329"/>
  <c r="BC329"/>
  <c r="BE329"/>
  <c r="BF329"/>
  <c r="BH329"/>
  <c r="BJ329"/>
  <c r="BK329"/>
  <c r="BL329"/>
  <c r="BM329"/>
  <c r="BP329"/>
  <c r="BQ329"/>
  <c r="BR329"/>
  <c r="BV329"/>
  <c r="BW329"/>
  <c r="BX329"/>
  <c r="AL329" i="9" s="1"/>
  <c r="A325" i="5"/>
  <c r="B325"/>
  <c r="C325"/>
  <c r="H325"/>
  <c r="J325"/>
  <c r="K325"/>
  <c r="M325"/>
  <c r="O325"/>
  <c r="T325"/>
  <c r="W325"/>
  <c r="X325"/>
  <c r="Z325"/>
  <c r="AA325"/>
  <c r="AB325"/>
  <c r="AC325"/>
  <c r="AD325"/>
  <c r="AE325"/>
  <c r="AF325"/>
  <c r="AH325"/>
  <c r="AJ325"/>
  <c r="AK325"/>
  <c r="AL325"/>
  <c r="AM325"/>
  <c r="AN325"/>
  <c r="AO325"/>
  <c r="AP325"/>
  <c r="AQ325"/>
  <c r="AR325"/>
  <c r="AV325"/>
  <c r="AW325"/>
  <c r="AX325"/>
  <c r="BB325"/>
  <c r="BC325"/>
  <c r="BE325"/>
  <c r="BF325"/>
  <c r="BH325"/>
  <c r="BJ325"/>
  <c r="BK325"/>
  <c r="BL325"/>
  <c r="BM325"/>
  <c r="BP325"/>
  <c r="BQ325"/>
  <c r="BR325"/>
  <c r="BV325"/>
  <c r="BW325"/>
  <c r="BX325"/>
  <c r="AL325" i="9" s="1"/>
  <c r="A326" i="5"/>
  <c r="B326"/>
  <c r="C326"/>
  <c r="H326"/>
  <c r="J326"/>
  <c r="K326"/>
  <c r="M326"/>
  <c r="O326"/>
  <c r="T326"/>
  <c r="W326"/>
  <c r="X326"/>
  <c r="Z326"/>
  <c r="AA326"/>
  <c r="AB326"/>
  <c r="AC326"/>
  <c r="AD326"/>
  <c r="AE326"/>
  <c r="AF326"/>
  <c r="AH326"/>
  <c r="AJ326"/>
  <c r="AK326"/>
  <c r="AL326"/>
  <c r="AM326"/>
  <c r="AN326"/>
  <c r="AO326"/>
  <c r="AP326"/>
  <c r="AQ326"/>
  <c r="AR326"/>
  <c r="AV326"/>
  <c r="AW326"/>
  <c r="AX326"/>
  <c r="BB326"/>
  <c r="BC326"/>
  <c r="BE326"/>
  <c r="BF326"/>
  <c r="BH326"/>
  <c r="BJ326"/>
  <c r="BK326"/>
  <c r="BL326"/>
  <c r="BM326"/>
  <c r="BP326"/>
  <c r="BQ326"/>
  <c r="BR326"/>
  <c r="BV326"/>
  <c r="BW326"/>
  <c r="BX326"/>
  <c r="O326" i="9" s="1"/>
  <c r="A323" i="5"/>
  <c r="B323"/>
  <c r="C323"/>
  <c r="H323"/>
  <c r="J323"/>
  <c r="K323"/>
  <c r="M323"/>
  <c r="O323"/>
  <c r="T323"/>
  <c r="W323"/>
  <c r="X323"/>
  <c r="Z323"/>
  <c r="AA323"/>
  <c r="AB323"/>
  <c r="AC323"/>
  <c r="AD323"/>
  <c r="AE323"/>
  <c r="AF323"/>
  <c r="AH323"/>
  <c r="AJ323"/>
  <c r="AK323"/>
  <c r="AL323"/>
  <c r="AM323"/>
  <c r="AN323"/>
  <c r="AO323"/>
  <c r="AP323"/>
  <c r="AQ323"/>
  <c r="AR323"/>
  <c r="AV323"/>
  <c r="AW323"/>
  <c r="AX323"/>
  <c r="BB323"/>
  <c r="BC323"/>
  <c r="BE323"/>
  <c r="BF323"/>
  <c r="BH323"/>
  <c r="BJ323"/>
  <c r="BK323"/>
  <c r="BL323"/>
  <c r="BM323"/>
  <c r="BP323"/>
  <c r="BQ323"/>
  <c r="BR323"/>
  <c r="BV323"/>
  <c r="BW323"/>
  <c r="BX323"/>
  <c r="O323" i="9" s="1"/>
  <c r="A324" i="5"/>
  <c r="B324"/>
  <c r="C324"/>
  <c r="H324"/>
  <c r="J324"/>
  <c r="K324"/>
  <c r="M324"/>
  <c r="O324"/>
  <c r="T324"/>
  <c r="W324"/>
  <c r="X324"/>
  <c r="Z324"/>
  <c r="AA324"/>
  <c r="AB324"/>
  <c r="AC324"/>
  <c r="AD324"/>
  <c r="AE324"/>
  <c r="AF324"/>
  <c r="AH324"/>
  <c r="AJ324"/>
  <c r="AK324"/>
  <c r="AL324"/>
  <c r="AM324"/>
  <c r="AN324"/>
  <c r="AO324"/>
  <c r="AP324"/>
  <c r="AQ324"/>
  <c r="AR324"/>
  <c r="AV324"/>
  <c r="AW324"/>
  <c r="AX324"/>
  <c r="BB324"/>
  <c r="BC324"/>
  <c r="BE324"/>
  <c r="BF324"/>
  <c r="BH324"/>
  <c r="BJ324"/>
  <c r="BK324"/>
  <c r="BL324"/>
  <c r="BM324"/>
  <c r="BP324"/>
  <c r="BQ324"/>
  <c r="BR324"/>
  <c r="BV324"/>
  <c r="BW324"/>
  <c r="BX324"/>
  <c r="AL324" i="9" s="1"/>
  <c r="D346" i="6"/>
  <c r="E346"/>
  <c r="G346"/>
  <c r="I346"/>
  <c r="L346"/>
  <c r="P346"/>
  <c r="Q346"/>
  <c r="R346"/>
  <c r="S346"/>
  <c r="BG346"/>
  <c r="AU341" i="5"/>
  <c r="BI339" i="6"/>
  <c r="Y344" i="5"/>
  <c r="AU343"/>
  <c r="AU340"/>
  <c r="V345"/>
  <c r="AU344"/>
  <c r="V343"/>
  <c r="AU339"/>
  <c r="V346"/>
  <c r="BI341"/>
  <c r="O342" i="9"/>
  <c r="O341"/>
  <c r="O340"/>
  <c r="O339"/>
  <c r="O338"/>
  <c r="O337"/>
  <c r="O336"/>
  <c r="AL335"/>
  <c r="O334"/>
  <c r="AL333"/>
  <c r="O332"/>
  <c r="O331"/>
  <c r="AL330"/>
  <c r="O329"/>
  <c r="AL328"/>
  <c r="O327"/>
  <c r="AL326"/>
  <c r="O325"/>
  <c r="O324"/>
  <c r="AL323"/>
  <c r="Y346" i="6"/>
  <c r="Y345"/>
  <c r="N346"/>
  <c r="AY346" s="1"/>
  <c r="O346" i="9"/>
  <c r="O344"/>
  <c r="AL343"/>
  <c r="O345"/>
  <c r="BD346" i="5"/>
  <c r="AS346"/>
  <c r="S346"/>
  <c r="Q346"/>
  <c r="BO346" s="1"/>
  <c r="N346"/>
  <c r="M346" i="9" s="1"/>
  <c r="I346" i="5"/>
  <c r="G346" i="9" s="1"/>
  <c r="E346"/>
  <c r="E346" i="8"/>
  <c r="E346" i="5"/>
  <c r="BD345"/>
  <c r="BD345" i="6"/>
  <c r="AS345"/>
  <c r="AS345" i="5"/>
  <c r="Y345"/>
  <c r="S345" i="6"/>
  <c r="S345" i="5"/>
  <c r="Q345" i="6"/>
  <c r="Q345" i="5"/>
  <c r="BO345" s="1"/>
  <c r="N345"/>
  <c r="M345" i="9" s="1"/>
  <c r="N345" i="6"/>
  <c r="I345"/>
  <c r="I345" i="5"/>
  <c r="G345" i="9" s="1"/>
  <c r="E345" i="8"/>
  <c r="E345" i="9"/>
  <c r="E345" i="6"/>
  <c r="E345" i="5"/>
  <c r="BD344" i="6"/>
  <c r="BD344" i="5"/>
  <c r="AS344" i="6"/>
  <c r="AS344" i="5"/>
  <c r="Y344" i="6"/>
  <c r="S344"/>
  <c r="S344" i="5"/>
  <c r="Q344" i="6"/>
  <c r="Q344" i="5"/>
  <c r="BO344"/>
  <c r="N344" i="6"/>
  <c r="N344" i="5"/>
  <c r="M344" i="9"/>
  <c r="I344" i="6"/>
  <c r="I344" i="5"/>
  <c r="G344" i="9" s="1"/>
  <c r="E344"/>
  <c r="E344" i="8"/>
  <c r="E344" i="5"/>
  <c r="E344" i="6"/>
  <c r="BD343" i="5"/>
  <c r="BD343" i="6"/>
  <c r="AS343"/>
  <c r="AS343" i="5"/>
  <c r="Y343"/>
  <c r="Y343" i="6"/>
  <c r="S343"/>
  <c r="S343" i="5"/>
  <c r="Q343" i="6"/>
  <c r="Q343" i="5"/>
  <c r="BO343" s="1"/>
  <c r="N343"/>
  <c r="M343" i="9" s="1"/>
  <c r="N343" i="6"/>
  <c r="I343"/>
  <c r="I343" i="5"/>
  <c r="G343" i="9" s="1"/>
  <c r="E343"/>
  <c r="E343" i="8"/>
  <c r="E343" i="6"/>
  <c r="E343" i="5"/>
  <c r="BA346"/>
  <c r="AI346"/>
  <c r="R346"/>
  <c r="P346"/>
  <c r="L346"/>
  <c r="G346"/>
  <c r="D346" i="9"/>
  <c r="D346" i="8"/>
  <c r="D346" i="5"/>
  <c r="BA345" i="6"/>
  <c r="BA345" i="5"/>
  <c r="AI345" i="6"/>
  <c r="AI345" i="5"/>
  <c r="R345"/>
  <c r="R345" i="6"/>
  <c r="P345" i="5"/>
  <c r="P345" i="6"/>
  <c r="L345"/>
  <c r="L345" i="5"/>
  <c r="G345" i="6"/>
  <c r="G345" i="5"/>
  <c r="D345" i="9"/>
  <c r="D345" i="8"/>
  <c r="D345" i="6"/>
  <c r="D345" i="5"/>
  <c r="BA344" i="6"/>
  <c r="BA344" i="5"/>
  <c r="AI344" i="6"/>
  <c r="AI344" i="5"/>
  <c r="R344" i="6"/>
  <c r="R344" i="5"/>
  <c r="P344" i="6"/>
  <c r="P344" i="5"/>
  <c r="L344"/>
  <c r="L344" i="6"/>
  <c r="G344"/>
  <c r="G344" i="5"/>
  <c r="D344" i="8"/>
  <c r="D344" i="9"/>
  <c r="D344" i="6"/>
  <c r="D344" i="5"/>
  <c r="BA343" i="6"/>
  <c r="BA343" i="5"/>
  <c r="AI343" i="6"/>
  <c r="AI343" i="5"/>
  <c r="R343"/>
  <c r="R343" i="6"/>
  <c r="P343" i="5"/>
  <c r="P343" i="6"/>
  <c r="L343"/>
  <c r="L343" i="5"/>
  <c r="G343" i="6"/>
  <c r="G343" i="5"/>
  <c r="D343" i="9"/>
  <c r="D343" i="8"/>
  <c r="D343" i="6"/>
  <c r="D343" i="5"/>
  <c r="U346" i="6"/>
  <c r="BU346" s="1"/>
  <c r="U345"/>
  <c r="BU345" s="1"/>
  <c r="U344"/>
  <c r="BU344" s="1"/>
  <c r="U343"/>
  <c r="BU343" s="1"/>
  <c r="AY346" i="5"/>
  <c r="L346" i="9" s="1"/>
  <c r="AY343" i="5"/>
  <c r="L343" i="9" s="1"/>
  <c r="BG343" i="6"/>
  <c r="AY344"/>
  <c r="BG344"/>
  <c r="AY345" i="5"/>
  <c r="L345" i="9" s="1"/>
  <c r="BG345" i="6"/>
  <c r="BG346" i="5"/>
  <c r="AY343" i="6"/>
  <c r="BG343" i="5"/>
  <c r="AY344"/>
  <c r="L344" i="9" s="1"/>
  <c r="BG344" i="5"/>
  <c r="AY345" i="6"/>
  <c r="BG345" i="5"/>
  <c r="AG345" i="6"/>
  <c r="U344" i="5"/>
  <c r="H344" i="9" s="1"/>
  <c r="U343" i="5"/>
  <c r="AG343" s="1"/>
  <c r="K343" i="9" s="1"/>
  <c r="U346" i="5"/>
  <c r="BU346" s="1"/>
  <c r="U345"/>
  <c r="BU345" s="1"/>
  <c r="Y346"/>
  <c r="I343" i="9"/>
  <c r="J343"/>
  <c r="J344"/>
  <c r="I344"/>
  <c r="I345"/>
  <c r="J345"/>
  <c r="J346"/>
  <c r="I346"/>
  <c r="H346"/>
  <c r="AG344" i="5"/>
  <c r="K344" i="9" s="1"/>
  <c r="H345"/>
  <c r="BU343" i="5"/>
  <c r="A290" i="9"/>
  <c r="B290"/>
  <c r="C290"/>
  <c r="F290"/>
  <c r="B290" i="8"/>
  <c r="C290"/>
  <c r="A290" i="6"/>
  <c r="B290"/>
  <c r="C290"/>
  <c r="H290"/>
  <c r="J290"/>
  <c r="K290"/>
  <c r="O290"/>
  <c r="T290"/>
  <c r="W290"/>
  <c r="X290"/>
  <c r="Z290"/>
  <c r="AA290"/>
  <c r="AB290"/>
  <c r="AC290"/>
  <c r="AD290"/>
  <c r="AE290"/>
  <c r="AF290"/>
  <c r="AH290"/>
  <c r="AJ290"/>
  <c r="AK290"/>
  <c r="AL290"/>
  <c r="AM290"/>
  <c r="AN290"/>
  <c r="AO290"/>
  <c r="AP290"/>
  <c r="AR290"/>
  <c r="AV290"/>
  <c r="AW290"/>
  <c r="AX290"/>
  <c r="BB290"/>
  <c r="BC290"/>
  <c r="BE290"/>
  <c r="BF290"/>
  <c r="BH290"/>
  <c r="BI290"/>
  <c r="BJ290"/>
  <c r="BK290"/>
  <c r="BL290"/>
  <c r="BM290"/>
  <c r="BP290"/>
  <c r="BQ290"/>
  <c r="BR290"/>
  <c r="BS290"/>
  <c r="BT290"/>
  <c r="BV290"/>
  <c r="BW290"/>
  <c r="BX290"/>
  <c r="A290" i="5"/>
  <c r="B290"/>
  <c r="C290"/>
  <c r="H290"/>
  <c r="J290"/>
  <c r="K290"/>
  <c r="M290"/>
  <c r="O290"/>
  <c r="T290"/>
  <c r="W290"/>
  <c r="X290"/>
  <c r="Z290"/>
  <c r="AA290"/>
  <c r="AB290"/>
  <c r="AC290"/>
  <c r="AD290"/>
  <c r="AE290"/>
  <c r="AF290"/>
  <c r="AH290"/>
  <c r="AJ290"/>
  <c r="AK290"/>
  <c r="AL290"/>
  <c r="AM290"/>
  <c r="AN290"/>
  <c r="AO290"/>
  <c r="AP290"/>
  <c r="AR290"/>
  <c r="AV290"/>
  <c r="AW290"/>
  <c r="AX290"/>
  <c r="BB290"/>
  <c r="BC290"/>
  <c r="BE290"/>
  <c r="BF290"/>
  <c r="BH290"/>
  <c r="BI290"/>
  <c r="BJ290"/>
  <c r="BK290"/>
  <c r="BL290"/>
  <c r="BM290"/>
  <c r="BP290"/>
  <c r="BQ290"/>
  <c r="BR290"/>
  <c r="BV290"/>
  <c r="BW290"/>
  <c r="BX290"/>
  <c r="O290" i="9" s="1"/>
  <c r="BD290" i="6"/>
  <c r="BA290"/>
  <c r="AU290"/>
  <c r="AS290"/>
  <c r="AY290" s="1"/>
  <c r="AQ290"/>
  <c r="AI290"/>
  <c r="V290"/>
  <c r="S290"/>
  <c r="R290"/>
  <c r="Q290"/>
  <c r="N290"/>
  <c r="I290" i="5"/>
  <c r="G290" i="9" s="1"/>
  <c r="G290" i="5"/>
  <c r="E290" i="6"/>
  <c r="D290" i="9"/>
  <c r="BD334" i="6"/>
  <c r="BD334" i="5"/>
  <c r="AS334" i="6"/>
  <c r="AS334" i="5"/>
  <c r="V334" i="6"/>
  <c r="V334" i="5"/>
  <c r="R334" i="6"/>
  <c r="R334" i="5"/>
  <c r="P334" i="6"/>
  <c r="P334" i="5"/>
  <c r="L334" i="6"/>
  <c r="L334" i="5"/>
  <c r="G334" i="6"/>
  <c r="G334" i="5"/>
  <c r="D334" i="8"/>
  <c r="D334" i="9"/>
  <c r="D334" i="6"/>
  <c r="D334" i="5"/>
  <c r="BD333" i="6"/>
  <c r="BD333" i="5"/>
  <c r="AS333" i="6"/>
  <c r="AS333" i="5"/>
  <c r="V333" i="6"/>
  <c r="V333" i="5"/>
  <c r="R333"/>
  <c r="R333" i="6"/>
  <c r="P333" i="5"/>
  <c r="P333" i="6"/>
  <c r="L333"/>
  <c r="L333" i="5"/>
  <c r="G333" i="6"/>
  <c r="G333" i="5"/>
  <c r="D333" i="9"/>
  <c r="D333" i="8"/>
  <c r="D333" i="6"/>
  <c r="D333" i="5"/>
  <c r="BD332" i="6"/>
  <c r="BD332" i="5"/>
  <c r="AS332" i="6"/>
  <c r="AS332" i="5"/>
  <c r="V332" i="6"/>
  <c r="V332" i="5"/>
  <c r="R332" i="6"/>
  <c r="R332" i="5"/>
  <c r="P332" i="6"/>
  <c r="P332" i="5"/>
  <c r="L332" i="6"/>
  <c r="L332" i="5"/>
  <c r="G332" i="6"/>
  <c r="G332" i="5"/>
  <c r="D332" i="8"/>
  <c r="D332" i="9"/>
  <c r="D332" i="6"/>
  <c r="D332" i="5"/>
  <c r="BA323" i="6"/>
  <c r="BA323" i="5"/>
  <c r="BA333" i="6"/>
  <c r="BA333" i="5"/>
  <c r="BA330" i="6"/>
  <c r="BA330" i="5"/>
  <c r="BA328" i="6"/>
  <c r="BA328" i="5"/>
  <c r="BA326" i="6"/>
  <c r="BA326" i="5"/>
  <c r="G336" i="6"/>
  <c r="G336" i="5"/>
  <c r="D336" i="8"/>
  <c r="D336" i="9"/>
  <c r="D336" i="6"/>
  <c r="D336" i="5"/>
  <c r="E335" i="9"/>
  <c r="E335" i="8"/>
  <c r="E335" i="6"/>
  <c r="E335" i="5"/>
  <c r="I336" i="6"/>
  <c r="I336" i="5"/>
  <c r="G336" i="9" s="1"/>
  <c r="L336" i="6"/>
  <c r="L336" i="5"/>
  <c r="N336" i="6"/>
  <c r="N336" i="5"/>
  <c r="M336" i="9" s="1"/>
  <c r="S336" i="5"/>
  <c r="S336" i="6"/>
  <c r="Q336" i="5"/>
  <c r="BO336" s="1"/>
  <c r="Q336" i="6"/>
  <c r="S335"/>
  <c r="S335" i="5"/>
  <c r="Q335" i="6"/>
  <c r="Q335" i="5"/>
  <c r="BO335" s="1"/>
  <c r="V336" i="6"/>
  <c r="V336" i="5"/>
  <c r="AI336" i="6"/>
  <c r="AI336" i="5"/>
  <c r="AS336" i="6"/>
  <c r="AS336" i="5"/>
  <c r="AU336" i="6"/>
  <c r="AU336" i="5"/>
  <c r="BA336" i="6"/>
  <c r="BA336" i="5"/>
  <c r="BD336" i="6"/>
  <c r="BD336" i="5"/>
  <c r="BI336" i="6"/>
  <c r="BI336" i="5"/>
  <c r="E337" i="9"/>
  <c r="E337" i="8"/>
  <c r="E337" i="6"/>
  <c r="E337" i="5"/>
  <c r="I337" i="6"/>
  <c r="I337" i="5"/>
  <c r="G337" i="9" s="1"/>
  <c r="R337" i="6"/>
  <c r="R337" i="5"/>
  <c r="P337" i="6"/>
  <c r="P337" i="5"/>
  <c r="G341" i="6"/>
  <c r="G341" i="5"/>
  <c r="D341" i="9"/>
  <c r="D341" i="8"/>
  <c r="D341" i="6"/>
  <c r="D341" i="5"/>
  <c r="E340" i="8"/>
  <c r="E340" i="9"/>
  <c r="E340" i="6"/>
  <c r="E340" i="5"/>
  <c r="G339" i="6"/>
  <c r="G339" i="5"/>
  <c r="D339" i="8"/>
  <c r="D339" i="9"/>
  <c r="D339" i="6"/>
  <c r="D339" i="5"/>
  <c r="E338" i="9"/>
  <c r="E338" i="8"/>
  <c r="E338" i="6"/>
  <c r="E338" i="5"/>
  <c r="I341" i="6"/>
  <c r="I341" i="5"/>
  <c r="G341" i="9" s="1"/>
  <c r="I339" i="6"/>
  <c r="I339" i="5"/>
  <c r="G339" i="9"/>
  <c r="L341" i="6"/>
  <c r="L341" i="5"/>
  <c r="L339" i="6"/>
  <c r="L339" i="5"/>
  <c r="N341" i="6"/>
  <c r="N341" i="5"/>
  <c r="N339" i="6"/>
  <c r="N339" i="5"/>
  <c r="S341"/>
  <c r="S341" i="6"/>
  <c r="Q341" i="5"/>
  <c r="BO341"/>
  <c r="Q341" i="6"/>
  <c r="S340"/>
  <c r="S340" i="5"/>
  <c r="Q340" i="6"/>
  <c r="Q340" i="5"/>
  <c r="BO340"/>
  <c r="S339"/>
  <c r="S339" i="6"/>
  <c r="Q339" i="5"/>
  <c r="BO339"/>
  <c r="Q339" i="6"/>
  <c r="S338"/>
  <c r="S338" i="5"/>
  <c r="Q338" i="6"/>
  <c r="Q338" i="5"/>
  <c r="BO338"/>
  <c r="V341" i="6"/>
  <c r="V341" i="5"/>
  <c r="V339" i="6"/>
  <c r="V339" i="5"/>
  <c r="AI338" i="6"/>
  <c r="AI338" i="5"/>
  <c r="AI340" i="6"/>
  <c r="AI340" i="5"/>
  <c r="AS341" i="6"/>
  <c r="AY341"/>
  <c r="AS341" i="5"/>
  <c r="AY341"/>
  <c r="AS339" i="6"/>
  <c r="AY339"/>
  <c r="AS339" i="5"/>
  <c r="AY339"/>
  <c r="BA341" i="6"/>
  <c r="BA341" i="5"/>
  <c r="BA339" i="6"/>
  <c r="BA339" i="5"/>
  <c r="BD341" i="6"/>
  <c r="BD341" i="5"/>
  <c r="BD339" i="6"/>
  <c r="BD339" i="5"/>
  <c r="G342" i="6"/>
  <c r="G342" i="5"/>
  <c r="D342" i="9"/>
  <c r="D342" i="8"/>
  <c r="D342" i="6"/>
  <c r="D342" i="5"/>
  <c r="I342" i="6"/>
  <c r="I342" i="5"/>
  <c r="G342" i="9" s="1"/>
  <c r="L342" i="6"/>
  <c r="L342" i="5"/>
  <c r="N342"/>
  <c r="M342" i="9" s="1"/>
  <c r="N342" i="6"/>
  <c r="R342" i="5"/>
  <c r="R342" i="6"/>
  <c r="P342" i="5"/>
  <c r="P342" i="6"/>
  <c r="V342"/>
  <c r="V342" i="5"/>
  <c r="AI342" i="6"/>
  <c r="AI342" i="5"/>
  <c r="AS342" i="6"/>
  <c r="AS342" i="5"/>
  <c r="BA342" i="6"/>
  <c r="BA342" i="5"/>
  <c r="BD342" i="6"/>
  <c r="BD342" i="5"/>
  <c r="BI334" i="6"/>
  <c r="BI334" i="5"/>
  <c r="AU334" i="6"/>
  <c r="AU334" i="5"/>
  <c r="AI334" i="6"/>
  <c r="AI334" i="5"/>
  <c r="S334"/>
  <c r="S334" i="6"/>
  <c r="Q334" i="5"/>
  <c r="BO334" s="1"/>
  <c r="Q334" i="6"/>
  <c r="N334"/>
  <c r="N334" i="5"/>
  <c r="M334" i="9" s="1"/>
  <c r="I334" i="6"/>
  <c r="I334" i="5"/>
  <c r="G334" i="9" s="1"/>
  <c r="E334"/>
  <c r="E334" i="8"/>
  <c r="E334" i="6"/>
  <c r="E334" i="5"/>
  <c r="BI333" i="6"/>
  <c r="BI333" i="5"/>
  <c r="AU333" i="6"/>
  <c r="AU333" i="5"/>
  <c r="AI333" i="6"/>
  <c r="AI333" i="5"/>
  <c r="S333" i="6"/>
  <c r="S333" i="5"/>
  <c r="Q333" i="6"/>
  <c r="Q333" i="5"/>
  <c r="BO333" s="1"/>
  <c r="N333"/>
  <c r="M333" i="9" s="1"/>
  <c r="N333" i="6"/>
  <c r="I333"/>
  <c r="I333" i="5"/>
  <c r="G333" i="9" s="1"/>
  <c r="E333"/>
  <c r="E333" i="8"/>
  <c r="E333" i="6"/>
  <c r="E333" i="5"/>
  <c r="BI332" i="6"/>
  <c r="BI332" i="5"/>
  <c r="AU332" i="6"/>
  <c r="AU332" i="5"/>
  <c r="AI332" i="6"/>
  <c r="AI332" i="5"/>
  <c r="S332"/>
  <c r="S332" i="6"/>
  <c r="Q332" i="5"/>
  <c r="BO332" s="1"/>
  <c r="Q332" i="6"/>
  <c r="N332"/>
  <c r="N332" i="5"/>
  <c r="M332" i="9" s="1"/>
  <c r="I332" i="6"/>
  <c r="I332" i="5"/>
  <c r="G332" i="9" s="1"/>
  <c r="E332"/>
  <c r="E332" i="8"/>
  <c r="E332" i="6"/>
  <c r="E332" i="5"/>
  <c r="BA334" i="6"/>
  <c r="BA334" i="5"/>
  <c r="BA332" i="6"/>
  <c r="BA332" i="5"/>
  <c r="BA331" i="6"/>
  <c r="BA331" i="5"/>
  <c r="BA329" i="6"/>
  <c r="BA329" i="5"/>
  <c r="BA327" i="6"/>
  <c r="BA327" i="5"/>
  <c r="BA325" i="6"/>
  <c r="BA325" i="5"/>
  <c r="BA324" i="6"/>
  <c r="BA324" i="5"/>
  <c r="E336" i="9"/>
  <c r="E336" i="8"/>
  <c r="E336" i="6"/>
  <c r="E336" i="5"/>
  <c r="G335" i="6"/>
  <c r="G335" i="5"/>
  <c r="D335" i="9"/>
  <c r="D335" i="8"/>
  <c r="D335" i="6"/>
  <c r="D335" i="5"/>
  <c r="I335" i="6"/>
  <c r="I335" i="5"/>
  <c r="G335" i="9" s="1"/>
  <c r="L335" i="6"/>
  <c r="L335" i="5"/>
  <c r="N335"/>
  <c r="M335" i="9" s="1"/>
  <c r="N335" i="6"/>
  <c r="R336"/>
  <c r="R336" i="5"/>
  <c r="P336" i="6"/>
  <c r="P336" i="5"/>
  <c r="R335"/>
  <c r="R335" i="6"/>
  <c r="P335" i="5"/>
  <c r="P335" i="6"/>
  <c r="V335"/>
  <c r="V335" i="5"/>
  <c r="AI335" i="6"/>
  <c r="AI335" i="5"/>
  <c r="AS335" i="6"/>
  <c r="AS335" i="5"/>
  <c r="AU335" i="6"/>
  <c r="AU335" i="5"/>
  <c r="BA335" i="6"/>
  <c r="BA335" i="5"/>
  <c r="BD335" i="6"/>
  <c r="BG335" s="1"/>
  <c r="BD335" i="5"/>
  <c r="BG335" s="1"/>
  <c r="BI335" i="6"/>
  <c r="BI335" i="5"/>
  <c r="G337" i="6"/>
  <c r="G337" i="5"/>
  <c r="D337" i="8"/>
  <c r="D337" i="9"/>
  <c r="D337" i="6"/>
  <c r="D337" i="5"/>
  <c r="L337" i="6"/>
  <c r="L337" i="5"/>
  <c r="N337" i="6"/>
  <c r="N337" i="5"/>
  <c r="M337" i="9" s="1"/>
  <c r="S337" i="5"/>
  <c r="S337" i="6"/>
  <c r="Q337" i="5"/>
  <c r="BO337" s="1"/>
  <c r="Q337" i="6"/>
  <c r="V337"/>
  <c r="V337" i="5"/>
  <c r="AI337" i="6"/>
  <c r="AI337" i="5"/>
  <c r="AS337" i="6"/>
  <c r="AS337" i="5"/>
  <c r="AU337" i="6"/>
  <c r="AU337" i="5"/>
  <c r="BA337" i="6"/>
  <c r="BA337" i="5"/>
  <c r="BD337" i="6"/>
  <c r="BD337" i="5"/>
  <c r="BI337" i="6"/>
  <c r="BI337" i="5"/>
  <c r="E341" i="9"/>
  <c r="E341" i="8"/>
  <c r="E341" i="6"/>
  <c r="E341" i="5"/>
  <c r="G340" i="6"/>
  <c r="G340" i="5"/>
  <c r="D340" i="9"/>
  <c r="D340" i="8"/>
  <c r="D340" i="6"/>
  <c r="D340" i="5"/>
  <c r="E339" i="9"/>
  <c r="E339" i="8"/>
  <c r="E339" i="6"/>
  <c r="E339" i="5"/>
  <c r="G338" i="6"/>
  <c r="G338" i="5"/>
  <c r="D338" i="9"/>
  <c r="D338" i="8"/>
  <c r="D338" i="6"/>
  <c r="D338" i="5"/>
  <c r="I340" i="6"/>
  <c r="I340" i="5"/>
  <c r="G340" i="9" s="1"/>
  <c r="I338" i="6"/>
  <c r="I338" i="5"/>
  <c r="G338" i="9" s="1"/>
  <c r="L340" i="6"/>
  <c r="L340" i="5"/>
  <c r="L338" i="6"/>
  <c r="L338" i="5"/>
  <c r="N340"/>
  <c r="M340" i="9" s="1"/>
  <c r="N340" i="6"/>
  <c r="N338" i="5"/>
  <c r="M338" i="9" s="1"/>
  <c r="N338" i="6"/>
  <c r="R341"/>
  <c r="R341" i="5"/>
  <c r="P341" i="6"/>
  <c r="P341" i="5"/>
  <c r="R340"/>
  <c r="R340" i="6"/>
  <c r="P340" i="5"/>
  <c r="P340" i="6"/>
  <c r="R339"/>
  <c r="R339" i="5"/>
  <c r="P339" i="6"/>
  <c r="P339" i="5"/>
  <c r="R338"/>
  <c r="R338" i="6"/>
  <c r="P338" i="5"/>
  <c r="P338" i="6"/>
  <c r="V340"/>
  <c r="V340" i="5"/>
  <c r="V338" i="6"/>
  <c r="V338" i="5"/>
  <c r="AI339" i="6"/>
  <c r="AI339" i="5"/>
  <c r="AI341" i="6"/>
  <c r="AI341" i="5"/>
  <c r="AS340" i="6"/>
  <c r="AY340" s="1"/>
  <c r="AS340" i="5"/>
  <c r="AS338" i="6"/>
  <c r="AS338" i="5"/>
  <c r="BA340" i="6"/>
  <c r="BA340" i="5"/>
  <c r="BA338" i="6"/>
  <c r="BA338" i="5"/>
  <c r="BD340" i="6"/>
  <c r="BG340" s="1"/>
  <c r="BD340" i="5"/>
  <c r="BD338" i="6"/>
  <c r="BG338" s="1"/>
  <c r="BD338" i="5"/>
  <c r="E342" i="9"/>
  <c r="E342" i="8"/>
  <c r="E342" i="6"/>
  <c r="E342" i="5"/>
  <c r="S342" i="6"/>
  <c r="S342" i="5"/>
  <c r="Q342" i="6"/>
  <c r="BG342" s="1"/>
  <c r="Q342" i="5"/>
  <c r="BO342" s="1"/>
  <c r="L290" i="6"/>
  <c r="U337"/>
  <c r="BU337" s="1"/>
  <c r="Y290"/>
  <c r="U341"/>
  <c r="BU341" s="1"/>
  <c r="BA290" i="5"/>
  <c r="AL290" i="9"/>
  <c r="BD290" i="5"/>
  <c r="V290"/>
  <c r="R290"/>
  <c r="P290"/>
  <c r="N290"/>
  <c r="L290"/>
  <c r="E290"/>
  <c r="P290" i="6"/>
  <c r="I290"/>
  <c r="G290"/>
  <c r="D290"/>
  <c r="E290" i="8"/>
  <c r="E290" i="9"/>
  <c r="AU290" i="5"/>
  <c r="AS290"/>
  <c r="AQ290"/>
  <c r="AI290"/>
  <c r="S290"/>
  <c r="Q290"/>
  <c r="BO290" s="1"/>
  <c r="D290"/>
  <c r="D290" i="8"/>
  <c r="BG338" i="5"/>
  <c r="BG340"/>
  <c r="BG336" i="6"/>
  <c r="AY342" i="5"/>
  <c r="L342" i="9" s="1"/>
  <c r="BG339" i="5"/>
  <c r="BG341"/>
  <c r="BG336"/>
  <c r="AY342" i="6"/>
  <c r="BG339"/>
  <c r="BG341"/>
  <c r="AY336"/>
  <c r="AY332"/>
  <c r="BG332"/>
  <c r="AY333"/>
  <c r="BG333"/>
  <c r="AY334"/>
  <c r="BG334"/>
  <c r="AY338"/>
  <c r="BG337"/>
  <c r="AY337"/>
  <c r="AY335"/>
  <c r="BG337" i="5"/>
  <c r="AY337"/>
  <c r="L337" i="9" s="1"/>
  <c r="AY335" i="5"/>
  <c r="L335" i="9" s="1"/>
  <c r="AY290" i="5"/>
  <c r="L290" i="9" s="1"/>
  <c r="BG342" i="5"/>
  <c r="AY336"/>
  <c r="L336" i="9" s="1"/>
  <c r="AY332" i="5"/>
  <c r="L332" i="9" s="1"/>
  <c r="BG332" i="5"/>
  <c r="AY333"/>
  <c r="BG333"/>
  <c r="AY334"/>
  <c r="L334" i="9" s="1"/>
  <c r="BG334" i="5"/>
  <c r="U332"/>
  <c r="U340"/>
  <c r="U337"/>
  <c r="U333"/>
  <c r="BU333" s="1"/>
  <c r="D326" i="9"/>
  <c r="D326" i="8"/>
  <c r="D326" i="6"/>
  <c r="D326" i="5"/>
  <c r="D325" i="8"/>
  <c r="D325" i="9"/>
  <c r="D325" i="6"/>
  <c r="D325" i="5"/>
  <c r="D330" i="9"/>
  <c r="D330" i="8"/>
  <c r="D330" i="6"/>
  <c r="D330" i="5"/>
  <c r="D329" i="8"/>
  <c r="D329" i="9"/>
  <c r="D329" i="6"/>
  <c r="D329" i="5"/>
  <c r="D328" i="9"/>
  <c r="D328" i="8"/>
  <c r="D328" i="6"/>
  <c r="D328" i="5"/>
  <c r="D327" i="8"/>
  <c r="D327" i="9"/>
  <c r="D327" i="6"/>
  <c r="D327" i="5"/>
  <c r="D331" i="8"/>
  <c r="D331" i="9"/>
  <c r="D331" i="6"/>
  <c r="D331" i="5"/>
  <c r="G331" i="6"/>
  <c r="G331" i="5"/>
  <c r="G330" i="6"/>
  <c r="G330" i="5"/>
  <c r="G329" i="6"/>
  <c r="G329" i="5"/>
  <c r="G328" i="6"/>
  <c r="G328" i="5"/>
  <c r="I327" i="6"/>
  <c r="I327" i="5"/>
  <c r="G327" i="9" s="1"/>
  <c r="L326" i="6"/>
  <c r="L326" i="5"/>
  <c r="G326" i="6"/>
  <c r="G326" i="5"/>
  <c r="I325" i="6"/>
  <c r="I325" i="5"/>
  <c r="G325" i="9" s="1"/>
  <c r="L330" i="6"/>
  <c r="L330" i="5"/>
  <c r="L328" i="6"/>
  <c r="L328" i="5"/>
  <c r="N330"/>
  <c r="M330" i="9" s="1"/>
  <c r="N330" i="6"/>
  <c r="N328"/>
  <c r="N328" i="5"/>
  <c r="M328" i="9" s="1"/>
  <c r="N326" i="6"/>
  <c r="N326" i="5"/>
  <c r="M326" i="9" s="1"/>
  <c r="R331" i="6"/>
  <c r="R331" i="5"/>
  <c r="P331" i="6"/>
  <c r="P331" i="5"/>
  <c r="R330" i="6"/>
  <c r="R330" i="5"/>
  <c r="P330"/>
  <c r="P330" i="6"/>
  <c r="R329"/>
  <c r="R329" i="5"/>
  <c r="P329" i="6"/>
  <c r="P329" i="5"/>
  <c r="R328" i="6"/>
  <c r="R328" i="5"/>
  <c r="P328" i="6"/>
  <c r="P328" i="5"/>
  <c r="R327" i="6"/>
  <c r="R327" i="5"/>
  <c r="P327" i="6"/>
  <c r="P327" i="5"/>
  <c r="R326" i="6"/>
  <c r="R326" i="5"/>
  <c r="P326" i="6"/>
  <c r="P326" i="5"/>
  <c r="R325" i="6"/>
  <c r="R325" i="5"/>
  <c r="P325" i="6"/>
  <c r="P325" i="5"/>
  <c r="V330" i="6"/>
  <c r="V330" i="5"/>
  <c r="V328" i="6"/>
  <c r="V328" i="5"/>
  <c r="V326" i="6"/>
  <c r="V326" i="5"/>
  <c r="AI330" i="6"/>
  <c r="AI330" i="5"/>
  <c r="AI328" i="6"/>
  <c r="AI328" i="5"/>
  <c r="AI326" i="6"/>
  <c r="AI326" i="5"/>
  <c r="AS330" i="6"/>
  <c r="AS330" i="5"/>
  <c r="AS328" i="6"/>
  <c r="AS328" i="5"/>
  <c r="AS326" i="6"/>
  <c r="AS326" i="5"/>
  <c r="AU330" i="6"/>
  <c r="AU330" i="5"/>
  <c r="AU328" i="6"/>
  <c r="AU328" i="5"/>
  <c r="AU326" i="6"/>
  <c r="AU326" i="5"/>
  <c r="BD330" i="6"/>
  <c r="BD330" i="5"/>
  <c r="BD328" i="6"/>
  <c r="BD328" i="5"/>
  <c r="BD326" i="6"/>
  <c r="BD326" i="5"/>
  <c r="BI330" i="6"/>
  <c r="BI330" i="5"/>
  <c r="BI328" i="6"/>
  <c r="BI328" i="5"/>
  <c r="BI326" i="6"/>
  <c r="BI326" i="5"/>
  <c r="Y332" i="6"/>
  <c r="Y332" i="5"/>
  <c r="Y334" i="6"/>
  <c r="Y334" i="5"/>
  <c r="U333" i="6"/>
  <c r="BU333" s="1"/>
  <c r="AT332"/>
  <c r="AT332" i="5"/>
  <c r="Y336" i="6"/>
  <c r="Y336" i="5"/>
  <c r="Y337" i="6"/>
  <c r="AG337" s="1"/>
  <c r="Y337" i="5"/>
  <c r="U336" i="6"/>
  <c r="BU336" s="1"/>
  <c r="Y341"/>
  <c r="AG341" s="1"/>
  <c r="Y341" i="5"/>
  <c r="M339" i="9"/>
  <c r="Y338" i="6"/>
  <c r="Y338" i="5"/>
  <c r="U338" i="6"/>
  <c r="BU338" s="1"/>
  <c r="U340"/>
  <c r="BU340" s="1"/>
  <c r="L339" i="9"/>
  <c r="AT337" i="6"/>
  <c r="AT337" i="5"/>
  <c r="AT336" i="6"/>
  <c r="AT336" i="5"/>
  <c r="Y342" i="6"/>
  <c r="Y342" i="5"/>
  <c r="I337" i="9"/>
  <c r="J337"/>
  <c r="J333"/>
  <c r="I333"/>
  <c r="J338"/>
  <c r="I338"/>
  <c r="J340"/>
  <c r="I340"/>
  <c r="U338" i="5"/>
  <c r="U334"/>
  <c r="U339"/>
  <c r="BU339" s="1"/>
  <c r="U341"/>
  <c r="BU341" s="1"/>
  <c r="H339" i="9"/>
  <c r="U336" i="5"/>
  <c r="E326" i="9"/>
  <c r="E326" i="8"/>
  <c r="E326" i="6"/>
  <c r="E326" i="5"/>
  <c r="E325" i="9"/>
  <c r="E325" i="8"/>
  <c r="E325" i="6"/>
  <c r="E325" i="5"/>
  <c r="E330" i="9"/>
  <c r="E330" i="8"/>
  <c r="E330" i="6"/>
  <c r="E330" i="5"/>
  <c r="E329" i="9"/>
  <c r="E329" i="8"/>
  <c r="E329" i="6"/>
  <c r="E329" i="5"/>
  <c r="E328" i="9"/>
  <c r="E328" i="8"/>
  <c r="E328" i="6"/>
  <c r="E328" i="5"/>
  <c r="E327" i="9"/>
  <c r="E327" i="8"/>
  <c r="E327" i="6"/>
  <c r="E327" i="5"/>
  <c r="E331" i="9"/>
  <c r="E331" i="8"/>
  <c r="E331" i="6"/>
  <c r="E331" i="5"/>
  <c r="I331" i="6"/>
  <c r="I331" i="5"/>
  <c r="G331" i="9" s="1"/>
  <c r="I330" i="6"/>
  <c r="I330" i="5"/>
  <c r="G330" i="9" s="1"/>
  <c r="I329" i="6"/>
  <c r="I329" i="5"/>
  <c r="G329" i="9" s="1"/>
  <c r="I328" i="6"/>
  <c r="I328" i="5"/>
  <c r="G328" i="9" s="1"/>
  <c r="L327" i="6"/>
  <c r="L327" i="5"/>
  <c r="G327" i="6"/>
  <c r="G327" i="5"/>
  <c r="I326" i="6"/>
  <c r="I326" i="5"/>
  <c r="G326" i="9"/>
  <c r="L325" i="6"/>
  <c r="L325" i="5"/>
  <c r="G325" i="6"/>
  <c r="G325" i="5"/>
  <c r="L331" i="6"/>
  <c r="L331" i="5"/>
  <c r="L329" i="6"/>
  <c r="L329" i="5"/>
  <c r="N331" i="6"/>
  <c r="N331" i="5"/>
  <c r="M331" i="9"/>
  <c r="N329" i="6"/>
  <c r="N329" i="5"/>
  <c r="M329" i="9" s="1"/>
  <c r="N327" i="6"/>
  <c r="N327" i="5"/>
  <c r="M327" i="9" s="1"/>
  <c r="N325" i="6"/>
  <c r="N325" i="5"/>
  <c r="M325" i="9" s="1"/>
  <c r="S331" i="5"/>
  <c r="S331" i="6"/>
  <c r="Q331" i="5"/>
  <c r="BO331" s="1"/>
  <c r="Q331" i="6"/>
  <c r="S330"/>
  <c r="S330" i="5"/>
  <c r="Q330" i="6"/>
  <c r="Q330" i="5"/>
  <c r="BO330" s="1"/>
  <c r="S329" i="6"/>
  <c r="S329" i="5"/>
  <c r="Q329" i="6"/>
  <c r="Q329" i="5"/>
  <c r="BO329" s="1"/>
  <c r="S328" i="6"/>
  <c r="S328" i="5"/>
  <c r="Q328" i="6"/>
  <c r="Q328" i="5"/>
  <c r="BO328" s="1"/>
  <c r="S327" i="6"/>
  <c r="S327" i="5"/>
  <c r="Q327" i="6"/>
  <c r="Q327" i="5"/>
  <c r="BO327" s="1"/>
  <c r="S326" i="6"/>
  <c r="S326" i="5"/>
  <c r="Q326" i="6"/>
  <c r="Q326" i="5"/>
  <c r="BO326"/>
  <c r="S325" i="6"/>
  <c r="S325" i="5"/>
  <c r="Q325" i="6"/>
  <c r="Q325" i="5"/>
  <c r="BO325" s="1"/>
  <c r="V331" i="6"/>
  <c r="V331" i="5"/>
  <c r="V329" i="6"/>
  <c r="V329" i="5"/>
  <c r="V327" i="6"/>
  <c r="V327" i="5"/>
  <c r="V325" i="6"/>
  <c r="V325" i="5"/>
  <c r="AI331" i="6"/>
  <c r="AI331" i="5"/>
  <c r="AI329" i="6"/>
  <c r="AI329" i="5"/>
  <c r="AI327" i="6"/>
  <c r="AI327" i="5"/>
  <c r="AI325" i="6"/>
  <c r="AI325" i="5"/>
  <c r="AS331" i="6"/>
  <c r="AS331" i="5"/>
  <c r="AS329" i="6"/>
  <c r="AS329" i="5"/>
  <c r="AS327" i="6"/>
  <c r="AS327" i="5"/>
  <c r="AS325" i="6"/>
  <c r="AS325" i="5"/>
  <c r="AU331" i="6"/>
  <c r="AU331" i="5"/>
  <c r="AU329" i="6"/>
  <c r="AU329" i="5"/>
  <c r="AU327" i="6"/>
  <c r="AU327" i="5"/>
  <c r="AU325" i="6"/>
  <c r="AU325" i="5"/>
  <c r="BD331" i="6"/>
  <c r="BD331" i="5"/>
  <c r="BG331" s="1"/>
  <c r="BD329" i="6"/>
  <c r="BD329" i="5"/>
  <c r="BG329" s="1"/>
  <c r="BD327" i="6"/>
  <c r="BD327" i="5"/>
  <c r="BG327" s="1"/>
  <c r="BD325" i="6"/>
  <c r="BG325" s="1"/>
  <c r="BD325" i="5"/>
  <c r="BI331" i="6"/>
  <c r="BI331" i="5"/>
  <c r="BI329" i="6"/>
  <c r="BI329" i="5"/>
  <c r="BI327" i="6"/>
  <c r="BI327" i="5"/>
  <c r="BI325" i="6"/>
  <c r="BI325" i="5"/>
  <c r="Y333" i="6"/>
  <c r="Y333" i="5"/>
  <c r="AG333" s="1"/>
  <c r="K333" i="9" s="1"/>
  <c r="AT333" i="6"/>
  <c r="AT333" i="5"/>
  <c r="U334" i="6"/>
  <c r="BU334" s="1"/>
  <c r="U332"/>
  <c r="BU332" s="1"/>
  <c r="L333" i="9"/>
  <c r="AT334" i="6"/>
  <c r="AT334" i="5"/>
  <c r="Y335" i="6"/>
  <c r="Y335" i="5"/>
  <c r="Y339" i="6"/>
  <c r="Y339" i="5"/>
  <c r="U335" i="6"/>
  <c r="BU335" s="1"/>
  <c r="M341" i="9"/>
  <c r="Y340" i="6"/>
  <c r="AG340" s="1"/>
  <c r="Y340" i="5"/>
  <c r="AG340" s="1"/>
  <c r="K340" i="9" s="1"/>
  <c r="U339" i="6"/>
  <c r="BU339" s="1"/>
  <c r="L341" i="9"/>
  <c r="U342" i="6"/>
  <c r="BU342" s="1"/>
  <c r="J342" i="9"/>
  <c r="I342"/>
  <c r="AT335" i="6"/>
  <c r="AT335" i="5"/>
  <c r="I332" i="9"/>
  <c r="J332"/>
  <c r="I334"/>
  <c r="J334"/>
  <c r="I339"/>
  <c r="J339"/>
  <c r="I341"/>
  <c r="J341"/>
  <c r="J335"/>
  <c r="I335"/>
  <c r="I336"/>
  <c r="J336"/>
  <c r="U335" i="5"/>
  <c r="H335" i="9" s="1"/>
  <c r="U342" i="5"/>
  <c r="H342" i="9" s="1"/>
  <c r="H333"/>
  <c r="Y290" i="5"/>
  <c r="J290" i="9"/>
  <c r="I290"/>
  <c r="AT290" i="6"/>
  <c r="AT290" i="5"/>
  <c r="U290" i="6"/>
  <c r="AG290" s="1"/>
  <c r="U290" i="5"/>
  <c r="H290" i="9" s="1"/>
  <c r="AG333" i="6"/>
  <c r="AG335"/>
  <c r="AG339" i="5"/>
  <c r="AG332"/>
  <c r="K332" i="9" s="1"/>
  <c r="AG337" i="5"/>
  <c r="K337" i="9" s="1"/>
  <c r="H341"/>
  <c r="AG338" i="5"/>
  <c r="K338" i="9" s="1"/>
  <c r="BU335" i="5"/>
  <c r="H338" i="9"/>
  <c r="BU338" i="5"/>
  <c r="H337" i="9"/>
  <c r="BU337" i="5"/>
  <c r="AG338" i="6"/>
  <c r="BG326"/>
  <c r="BG328"/>
  <c r="BG330"/>
  <c r="H336" i="9"/>
  <c r="BU336" i="5"/>
  <c r="H334" i="9"/>
  <c r="BU334" i="5"/>
  <c r="H340" i="9"/>
  <c r="BU340" i="5"/>
  <c r="H332" i="9"/>
  <c r="BU332" i="5"/>
  <c r="BG326"/>
  <c r="BG328"/>
  <c r="BG330"/>
  <c r="BG331" i="6"/>
  <c r="AY327"/>
  <c r="AY331"/>
  <c r="AG342"/>
  <c r="AG336"/>
  <c r="AG332"/>
  <c r="AY326"/>
  <c r="AY328"/>
  <c r="AY330"/>
  <c r="AY329" i="5"/>
  <c r="L329" i="9" s="1"/>
  <c r="AG341" i="5"/>
  <c r="K341" i="9" s="1"/>
  <c r="AG290" i="5"/>
  <c r="K290" i="9" s="1"/>
  <c r="AG336" i="5"/>
  <c r="K336" i="9" s="1"/>
  <c r="AG334" i="5"/>
  <c r="K334" i="9"/>
  <c r="AY326" i="5"/>
  <c r="L326" i="9"/>
  <c r="AY328" i="5"/>
  <c r="AY330"/>
  <c r="L330" i="9" s="1"/>
  <c r="U325" i="5"/>
  <c r="U327"/>
  <c r="U329"/>
  <c r="BU329" s="1"/>
  <c r="U331"/>
  <c r="BU331" s="1"/>
  <c r="BD324" i="6"/>
  <c r="BD324" i="5"/>
  <c r="AS324" i="6"/>
  <c r="AS324" i="5"/>
  <c r="V324" i="6"/>
  <c r="V324" i="5"/>
  <c r="R324" i="6"/>
  <c r="R324" i="5"/>
  <c r="P324" i="6"/>
  <c r="P324" i="5"/>
  <c r="L324" i="6"/>
  <c r="L324" i="5"/>
  <c r="G324" i="6"/>
  <c r="G324" i="5"/>
  <c r="D324" i="8"/>
  <c r="D324" i="6"/>
  <c r="D324" i="9"/>
  <c r="D324" i="5"/>
  <c r="BD323" i="6"/>
  <c r="BD323" i="5"/>
  <c r="AS323" i="6"/>
  <c r="AS323" i="5"/>
  <c r="V323" i="6"/>
  <c r="V323" i="5"/>
  <c r="R323" i="6"/>
  <c r="R323" i="5"/>
  <c r="P323" i="6"/>
  <c r="P323" i="5"/>
  <c r="I323" i="6"/>
  <c r="I323" i="5"/>
  <c r="G323" i="9" s="1"/>
  <c r="E323"/>
  <c r="E323" i="8"/>
  <c r="E323" i="6"/>
  <c r="E323" i="5"/>
  <c r="AT327" i="6"/>
  <c r="AT327" i="5"/>
  <c r="AT331" i="6"/>
  <c r="AT331" i="5"/>
  <c r="Y325" i="6"/>
  <c r="Y325" i="5"/>
  <c r="Y329" i="6"/>
  <c r="Y329" i="5"/>
  <c r="U327" i="6"/>
  <c r="BU327" s="1"/>
  <c r="U331"/>
  <c r="BU331" s="1"/>
  <c r="AT328"/>
  <c r="AT328" i="5"/>
  <c r="Y328" i="6"/>
  <c r="Y328" i="5"/>
  <c r="U326" i="6"/>
  <c r="BU326" s="1"/>
  <c r="U330"/>
  <c r="BU330" s="1"/>
  <c r="I325" i="9"/>
  <c r="J325"/>
  <c r="J326"/>
  <c r="I326"/>
  <c r="I327"/>
  <c r="J327"/>
  <c r="J328"/>
  <c r="I328"/>
  <c r="I329"/>
  <c r="J329"/>
  <c r="J330"/>
  <c r="I330"/>
  <c r="U330" i="5"/>
  <c r="H330" i="9" s="1"/>
  <c r="BI324" i="6"/>
  <c r="BI324" i="5"/>
  <c r="AU324" i="6"/>
  <c r="AU324" i="5"/>
  <c r="AI324" i="6"/>
  <c r="AI324" i="5"/>
  <c r="S324" i="6"/>
  <c r="S324" i="5"/>
  <c r="Q324" i="6"/>
  <c r="Q324" i="5"/>
  <c r="BO324" s="1"/>
  <c r="N324" i="6"/>
  <c r="N324" i="5"/>
  <c r="I324" i="6"/>
  <c r="I324" i="5"/>
  <c r="G324" i="9" s="1"/>
  <c r="E324"/>
  <c r="E324" i="8"/>
  <c r="E324" i="6"/>
  <c r="E324" i="5"/>
  <c r="BI323" i="6"/>
  <c r="BI323" i="5"/>
  <c r="AU323" i="6"/>
  <c r="AU323" i="5"/>
  <c r="AI323" i="6"/>
  <c r="AI323" i="5"/>
  <c r="S323" i="6"/>
  <c r="S323" i="5"/>
  <c r="Q323" i="6"/>
  <c r="Q323" i="5"/>
  <c r="BO323" s="1"/>
  <c r="N323" i="6"/>
  <c r="N323" i="5"/>
  <c r="G323" i="6"/>
  <c r="G323" i="5"/>
  <c r="D323" i="9"/>
  <c r="D323" i="8"/>
  <c r="D323" i="6"/>
  <c r="D323" i="5"/>
  <c r="AT325" i="6"/>
  <c r="AT325" i="5"/>
  <c r="AT329" i="6"/>
  <c r="AT329" i="5"/>
  <c r="Y327" i="6"/>
  <c r="Y327" i="5"/>
  <c r="Y331" i="6"/>
  <c r="AG331" s="1"/>
  <c r="Y331" i="5"/>
  <c r="U325" i="6"/>
  <c r="BU325" s="1"/>
  <c r="U329"/>
  <c r="BU329" s="1"/>
  <c r="AT326"/>
  <c r="AT326" i="5"/>
  <c r="AT330" i="6"/>
  <c r="AT330" i="5"/>
  <c r="Y326" i="6"/>
  <c r="Y326" i="5"/>
  <c r="Y330" i="6"/>
  <c r="AG330" s="1"/>
  <c r="Y330" i="5"/>
  <c r="U328" i="6"/>
  <c r="BU328" s="1"/>
  <c r="L328" i="9"/>
  <c r="K339"/>
  <c r="I331"/>
  <c r="J331"/>
  <c r="U326" i="5"/>
  <c r="U328"/>
  <c r="H328" i="9" s="1"/>
  <c r="U323" i="6"/>
  <c r="BU323" s="1"/>
  <c r="U324"/>
  <c r="BU324" s="1"/>
  <c r="A143" i="9"/>
  <c r="B143"/>
  <c r="C143"/>
  <c r="F143"/>
  <c r="A144"/>
  <c r="B144"/>
  <c r="C144"/>
  <c r="F144"/>
  <c r="A143" i="8"/>
  <c r="B143"/>
  <c r="C143"/>
  <c r="A144"/>
  <c r="B144"/>
  <c r="C144"/>
  <c r="A143" i="5"/>
  <c r="B143"/>
  <c r="C143"/>
  <c r="H143"/>
  <c r="J143"/>
  <c r="K143"/>
  <c r="M143"/>
  <c r="O143"/>
  <c r="T143"/>
  <c r="W143"/>
  <c r="X143"/>
  <c r="Y143"/>
  <c r="Z143"/>
  <c r="AA143"/>
  <c r="AB143"/>
  <c r="AC143"/>
  <c r="AD143"/>
  <c r="AE143"/>
  <c r="AF143"/>
  <c r="AH143"/>
  <c r="AJ143"/>
  <c r="AK143"/>
  <c r="AL143"/>
  <c r="AM143"/>
  <c r="AN143"/>
  <c r="AO143"/>
  <c r="AP143"/>
  <c r="AR143"/>
  <c r="AT143"/>
  <c r="AV143"/>
  <c r="AW143"/>
  <c r="AX143"/>
  <c r="BB143"/>
  <c r="BC143"/>
  <c r="BE143"/>
  <c r="BF143"/>
  <c r="BH143"/>
  <c r="BJ143"/>
  <c r="BK143"/>
  <c r="BL143"/>
  <c r="BM143"/>
  <c r="BP143"/>
  <c r="BQ143"/>
  <c r="BR143"/>
  <c r="BV143"/>
  <c r="BW143"/>
  <c r="BX143"/>
  <c r="AL143" i="9" s="1"/>
  <c r="A144" i="5"/>
  <c r="B144"/>
  <c r="C144"/>
  <c r="H144"/>
  <c r="J144"/>
  <c r="K144"/>
  <c r="M144"/>
  <c r="O144"/>
  <c r="T144"/>
  <c r="W144"/>
  <c r="X144"/>
  <c r="Y144"/>
  <c r="Z144"/>
  <c r="AA144"/>
  <c r="AB144"/>
  <c r="AC144"/>
  <c r="AD144"/>
  <c r="AE144"/>
  <c r="AF144"/>
  <c r="AH144"/>
  <c r="AJ144"/>
  <c r="AK144"/>
  <c r="AL144"/>
  <c r="AM144"/>
  <c r="AN144"/>
  <c r="AO144"/>
  <c r="AP144"/>
  <c r="AR144"/>
  <c r="AT144"/>
  <c r="AV144"/>
  <c r="AW144"/>
  <c r="AX144"/>
  <c r="BB144"/>
  <c r="BC144"/>
  <c r="BE144"/>
  <c r="BF144"/>
  <c r="BH144"/>
  <c r="BJ144"/>
  <c r="BK144"/>
  <c r="BL144"/>
  <c r="BM144"/>
  <c r="BP144"/>
  <c r="BQ144"/>
  <c r="BR144"/>
  <c r="BV144"/>
  <c r="BW144"/>
  <c r="BX144"/>
  <c r="O144" i="9" s="1"/>
  <c r="A143" i="6"/>
  <c r="B143"/>
  <c r="C143"/>
  <c r="H143"/>
  <c r="J143"/>
  <c r="K143"/>
  <c r="O143"/>
  <c r="T143"/>
  <c r="U143"/>
  <c r="W143"/>
  <c r="X143"/>
  <c r="Y143"/>
  <c r="Z143"/>
  <c r="AA143"/>
  <c r="AB143"/>
  <c r="AC143"/>
  <c r="AD143"/>
  <c r="AE143"/>
  <c r="AF143"/>
  <c r="AH143"/>
  <c r="AJ143"/>
  <c r="AK143"/>
  <c r="AL143"/>
  <c r="AM143"/>
  <c r="AN143"/>
  <c r="AO143"/>
  <c r="AP143"/>
  <c r="AR143"/>
  <c r="AT143"/>
  <c r="AV143"/>
  <c r="AW143"/>
  <c r="AX143"/>
  <c r="BB143"/>
  <c r="BC143"/>
  <c r="BE143"/>
  <c r="BF143"/>
  <c r="BH143"/>
  <c r="BJ143"/>
  <c r="BK143"/>
  <c r="BL143"/>
  <c r="BM143"/>
  <c r="BP143"/>
  <c r="BQ143"/>
  <c r="BR143"/>
  <c r="BS143"/>
  <c r="BT143"/>
  <c r="BV143"/>
  <c r="BW143"/>
  <c r="BX143"/>
  <c r="A144"/>
  <c r="B144"/>
  <c r="C144"/>
  <c r="H144"/>
  <c r="J144"/>
  <c r="K144"/>
  <c r="O144"/>
  <c r="T144"/>
  <c r="U144"/>
  <c r="W144"/>
  <c r="X144"/>
  <c r="Y144"/>
  <c r="Z144"/>
  <c r="AA144"/>
  <c r="AB144"/>
  <c r="AC144"/>
  <c r="AD144"/>
  <c r="AE144"/>
  <c r="AF144"/>
  <c r="AH144"/>
  <c r="AJ144"/>
  <c r="AK144"/>
  <c r="AL144"/>
  <c r="AM144"/>
  <c r="AN144"/>
  <c r="AO144"/>
  <c r="AP144"/>
  <c r="AR144"/>
  <c r="AT144"/>
  <c r="AV144"/>
  <c r="AW144"/>
  <c r="AX144"/>
  <c r="BB144"/>
  <c r="BC144"/>
  <c r="BE144"/>
  <c r="BF144"/>
  <c r="BH144"/>
  <c r="BJ144"/>
  <c r="BK144"/>
  <c r="BL144"/>
  <c r="BM144"/>
  <c r="BP144"/>
  <c r="BQ144"/>
  <c r="BR144"/>
  <c r="BS144"/>
  <c r="BT144"/>
  <c r="BV144"/>
  <c r="BW144"/>
  <c r="BX144"/>
  <c r="BI143" i="5"/>
  <c r="BI144"/>
  <c r="BD143"/>
  <c r="BA143"/>
  <c r="BA144"/>
  <c r="AU143"/>
  <c r="AU144"/>
  <c r="AS143"/>
  <c r="AS144"/>
  <c r="AI143"/>
  <c r="AI144"/>
  <c r="V143"/>
  <c r="V144"/>
  <c r="S143" i="6"/>
  <c r="S144" i="5"/>
  <c r="J144" i="9" s="1"/>
  <c r="R143" i="5"/>
  <c r="R144" i="6"/>
  <c r="Q143"/>
  <c r="Q144" i="5"/>
  <c r="P143"/>
  <c r="P144" i="6"/>
  <c r="L143" i="5"/>
  <c r="I143"/>
  <c r="G143" i="9" s="1"/>
  <c r="I144" i="5"/>
  <c r="G144" i="9" s="1"/>
  <c r="G143" i="5"/>
  <c r="G144"/>
  <c r="E143" i="9"/>
  <c r="E144"/>
  <c r="D143" i="8"/>
  <c r="D144" i="9"/>
  <c r="AG327" i="6"/>
  <c r="H331" i="9"/>
  <c r="H329"/>
  <c r="AG329" i="5"/>
  <c r="K329" i="9" s="1"/>
  <c r="AG325" i="5"/>
  <c r="K325" i="9" s="1"/>
  <c r="AG330" i="5"/>
  <c r="K330" i="9" s="1"/>
  <c r="BU328" i="5"/>
  <c r="BU330"/>
  <c r="H327" i="9"/>
  <c r="BU327" i="5"/>
  <c r="H326" i="9"/>
  <c r="BU326" i="5"/>
  <c r="H325" i="9"/>
  <c r="BU325" i="5"/>
  <c r="BU143" i="6"/>
  <c r="AG328"/>
  <c r="AG325"/>
  <c r="AG326"/>
  <c r="AG329"/>
  <c r="AY323"/>
  <c r="BG323"/>
  <c r="AY324"/>
  <c r="BG324"/>
  <c r="AG326" i="5"/>
  <c r="K326" i="9" s="1"/>
  <c r="U323" i="5"/>
  <c r="BU323" s="1"/>
  <c r="M323" i="9"/>
  <c r="U324" i="5"/>
  <c r="BU324" s="1"/>
  <c r="M324" i="9"/>
  <c r="AY323" i="5"/>
  <c r="L323" i="9" s="1"/>
  <c r="BG323" i="5"/>
  <c r="AY324"/>
  <c r="L324" i="9" s="1"/>
  <c r="BG324" i="5"/>
  <c r="Y324" i="6"/>
  <c r="AG324" s="1"/>
  <c r="Y324" i="5"/>
  <c r="AT324" i="6"/>
  <c r="AT324" i="5"/>
  <c r="Y323" i="6"/>
  <c r="AG323" s="1"/>
  <c r="Y323" i="5"/>
  <c r="AT323" i="6"/>
  <c r="AT323" i="5"/>
  <c r="L323" i="6"/>
  <c r="L323" i="5"/>
  <c r="J323" i="9"/>
  <c r="I323"/>
  <c r="I324"/>
  <c r="J324"/>
  <c r="L144" i="5"/>
  <c r="BD143" i="6"/>
  <c r="BG143" s="1"/>
  <c r="R143"/>
  <c r="I143"/>
  <c r="G143"/>
  <c r="Q143" i="5"/>
  <c r="D143"/>
  <c r="D143" i="9"/>
  <c r="V143" i="6"/>
  <c r="AG143" s="1"/>
  <c r="P143"/>
  <c r="N143"/>
  <c r="D143"/>
  <c r="S143" i="5"/>
  <c r="BI144" i="6"/>
  <c r="BA144"/>
  <c r="AU144"/>
  <c r="AS144"/>
  <c r="AQ144"/>
  <c r="AI144"/>
  <c r="S144"/>
  <c r="Q144"/>
  <c r="E144"/>
  <c r="AQ144" i="5"/>
  <c r="R144"/>
  <c r="P144"/>
  <c r="N144"/>
  <c r="E144"/>
  <c r="E144" i="8"/>
  <c r="AL144" i="9"/>
  <c r="BD144" i="6"/>
  <c r="V144"/>
  <c r="AG144"/>
  <c r="N144"/>
  <c r="I144"/>
  <c r="G144"/>
  <c r="D144"/>
  <c r="BI143"/>
  <c r="BA143"/>
  <c r="AU143"/>
  <c r="AS143"/>
  <c r="AY143" s="1"/>
  <c r="AQ143"/>
  <c r="AI143"/>
  <c r="L143"/>
  <c r="E143"/>
  <c r="BD144" i="5"/>
  <c r="BG144" s="1"/>
  <c r="D144"/>
  <c r="AQ143"/>
  <c r="N143"/>
  <c r="E143"/>
  <c r="D144" i="8"/>
  <c r="E143"/>
  <c r="AG324" i="5"/>
  <c r="K324" i="9" s="1"/>
  <c r="BG144" i="6"/>
  <c r="L144"/>
  <c r="J143" i="9"/>
  <c r="BA306" i="6"/>
  <c r="BA307"/>
  <c r="BA308"/>
  <c r="BA309"/>
  <c r="BA310"/>
  <c r="BA311"/>
  <c r="BA312"/>
  <c r="BA313"/>
  <c r="BA314" i="5"/>
  <c r="BA315" i="6"/>
  <c r="BA316"/>
  <c r="BA317" i="5"/>
  <c r="BA318" i="6"/>
  <c r="BA319"/>
  <c r="BA320"/>
  <c r="BA321" i="5"/>
  <c r="BA322" i="6"/>
  <c r="AS320"/>
  <c r="AS321"/>
  <c r="AS322"/>
  <c r="AU316"/>
  <c r="AU318"/>
  <c r="AU320"/>
  <c r="AU321"/>
  <c r="AU322"/>
  <c r="A314" i="9"/>
  <c r="B314"/>
  <c r="C314"/>
  <c r="F314"/>
  <c r="A315"/>
  <c r="B315"/>
  <c r="C315"/>
  <c r="F315"/>
  <c r="A316"/>
  <c r="B316"/>
  <c r="C316"/>
  <c r="F316"/>
  <c r="A317"/>
  <c r="B317"/>
  <c r="C317"/>
  <c r="F317"/>
  <c r="A318"/>
  <c r="B318"/>
  <c r="C318"/>
  <c r="F318"/>
  <c r="A319"/>
  <c r="B319"/>
  <c r="C319"/>
  <c r="F319"/>
  <c r="A320"/>
  <c r="B320"/>
  <c r="C320"/>
  <c r="F320"/>
  <c r="A321"/>
  <c r="B321"/>
  <c r="C321"/>
  <c r="F321"/>
  <c r="A322"/>
  <c r="B322"/>
  <c r="C322"/>
  <c r="F322"/>
  <c r="A314" i="8"/>
  <c r="B314"/>
  <c r="C314"/>
  <c r="A315"/>
  <c r="B315"/>
  <c r="C315"/>
  <c r="A316"/>
  <c r="B316"/>
  <c r="C316"/>
  <c r="A317"/>
  <c r="B317"/>
  <c r="C317"/>
  <c r="A318"/>
  <c r="B318"/>
  <c r="C318"/>
  <c r="A319"/>
  <c r="B319"/>
  <c r="C319"/>
  <c r="A320"/>
  <c r="B320"/>
  <c r="C320"/>
  <c r="A321"/>
  <c r="B321"/>
  <c r="C321"/>
  <c r="A322"/>
  <c r="B322"/>
  <c r="C322"/>
  <c r="A306" i="6"/>
  <c r="B306"/>
  <c r="C306"/>
  <c r="H306"/>
  <c r="J306"/>
  <c r="K306"/>
  <c r="O306"/>
  <c r="T306"/>
  <c r="W306"/>
  <c r="X306"/>
  <c r="Z306"/>
  <c r="AA306"/>
  <c r="AB306"/>
  <c r="AC306"/>
  <c r="AD306"/>
  <c r="AE306"/>
  <c r="AF306"/>
  <c r="AH306"/>
  <c r="AJ306"/>
  <c r="AK306"/>
  <c r="AL306"/>
  <c r="AM306"/>
  <c r="AN306"/>
  <c r="AO306"/>
  <c r="AP306"/>
  <c r="AR306"/>
  <c r="AV306"/>
  <c r="AW306"/>
  <c r="AX306"/>
  <c r="BB306"/>
  <c r="BC306"/>
  <c r="BD306"/>
  <c r="BE306"/>
  <c r="BF306"/>
  <c r="BH306"/>
  <c r="BJ306"/>
  <c r="BK306"/>
  <c r="BL306"/>
  <c r="BM306"/>
  <c r="BP306"/>
  <c r="BQ306"/>
  <c r="BR306"/>
  <c r="BS306"/>
  <c r="BT306"/>
  <c r="BV306"/>
  <c r="BW306"/>
  <c r="BX306"/>
  <c r="A307"/>
  <c r="B307"/>
  <c r="C307"/>
  <c r="H307"/>
  <c r="J307"/>
  <c r="K307"/>
  <c r="O307"/>
  <c r="T307"/>
  <c r="W307"/>
  <c r="X307"/>
  <c r="Z307"/>
  <c r="AA307"/>
  <c r="AB307"/>
  <c r="AC307"/>
  <c r="AD307"/>
  <c r="AE307"/>
  <c r="AF307"/>
  <c r="AH307"/>
  <c r="AJ307"/>
  <c r="AK307"/>
  <c r="AL307"/>
  <c r="AM307"/>
  <c r="AN307"/>
  <c r="AO307"/>
  <c r="AP307"/>
  <c r="AR307"/>
  <c r="AV307"/>
  <c r="AW307"/>
  <c r="AX307"/>
  <c r="BB307"/>
  <c r="BC307"/>
  <c r="BD307"/>
  <c r="BE307"/>
  <c r="BF307"/>
  <c r="BH307"/>
  <c r="BJ307"/>
  <c r="BK307"/>
  <c r="BL307"/>
  <c r="BM307"/>
  <c r="BP307"/>
  <c r="BQ307"/>
  <c r="BR307"/>
  <c r="BS307"/>
  <c r="BT307"/>
  <c r="BV307"/>
  <c r="BW307"/>
  <c r="BX307"/>
  <c r="A308"/>
  <c r="B308"/>
  <c r="C308"/>
  <c r="H308"/>
  <c r="J308"/>
  <c r="K308"/>
  <c r="O308"/>
  <c r="T308"/>
  <c r="W308"/>
  <c r="X308"/>
  <c r="Z308"/>
  <c r="AA308"/>
  <c r="AB308"/>
  <c r="AC308"/>
  <c r="AD308"/>
  <c r="AE308"/>
  <c r="AF308"/>
  <c r="AH308"/>
  <c r="AJ308"/>
  <c r="AK308"/>
  <c r="AL308"/>
  <c r="AM308"/>
  <c r="AN308"/>
  <c r="AO308"/>
  <c r="AP308"/>
  <c r="AR308"/>
  <c r="AV308"/>
  <c r="AW308"/>
  <c r="AX308"/>
  <c r="BB308"/>
  <c r="BC308"/>
  <c r="BD308"/>
  <c r="BE308"/>
  <c r="BF308"/>
  <c r="BH308"/>
  <c r="BJ308"/>
  <c r="BK308"/>
  <c r="BL308"/>
  <c r="BM308"/>
  <c r="BP308"/>
  <c r="BQ308"/>
  <c r="BR308"/>
  <c r="BS308"/>
  <c r="BT308"/>
  <c r="BV308"/>
  <c r="BW308"/>
  <c r="BX308"/>
  <c r="A309"/>
  <c r="B309"/>
  <c r="C309"/>
  <c r="H309"/>
  <c r="J309"/>
  <c r="K309"/>
  <c r="O309"/>
  <c r="T309"/>
  <c r="W309"/>
  <c r="X309"/>
  <c r="Z309"/>
  <c r="AA309"/>
  <c r="AB309"/>
  <c r="AC309"/>
  <c r="AD309"/>
  <c r="AE309"/>
  <c r="AF309"/>
  <c r="AH309"/>
  <c r="AJ309"/>
  <c r="AK309"/>
  <c r="AL309"/>
  <c r="AM309"/>
  <c r="AN309"/>
  <c r="AO309"/>
  <c r="AP309"/>
  <c r="AR309"/>
  <c r="AV309"/>
  <c r="AW309"/>
  <c r="AX309"/>
  <c r="BB309"/>
  <c r="BC309"/>
  <c r="BD309"/>
  <c r="BE309"/>
  <c r="BF309"/>
  <c r="BH309"/>
  <c r="BJ309"/>
  <c r="BK309"/>
  <c r="BL309"/>
  <c r="BM309"/>
  <c r="BP309"/>
  <c r="BQ309"/>
  <c r="BR309"/>
  <c r="BS309"/>
  <c r="BT309"/>
  <c r="BV309"/>
  <c r="BW309"/>
  <c r="BX309"/>
  <c r="A310"/>
  <c r="B310"/>
  <c r="C310"/>
  <c r="H310"/>
  <c r="J310"/>
  <c r="K310"/>
  <c r="O310"/>
  <c r="T310"/>
  <c r="W310"/>
  <c r="X310"/>
  <c r="Z310"/>
  <c r="AA310"/>
  <c r="AB310"/>
  <c r="AC310"/>
  <c r="AD310"/>
  <c r="AE310"/>
  <c r="AF310"/>
  <c r="AH310"/>
  <c r="AJ310"/>
  <c r="AK310"/>
  <c r="AL310"/>
  <c r="AM310"/>
  <c r="AN310"/>
  <c r="AO310"/>
  <c r="AP310"/>
  <c r="AR310"/>
  <c r="AV310"/>
  <c r="AW310"/>
  <c r="AX310"/>
  <c r="BB310"/>
  <c r="BC310"/>
  <c r="BD310"/>
  <c r="BE310"/>
  <c r="BF310"/>
  <c r="BH310"/>
  <c r="BJ310"/>
  <c r="BK310"/>
  <c r="BL310"/>
  <c r="BM310"/>
  <c r="BP310"/>
  <c r="BQ310"/>
  <c r="BR310"/>
  <c r="BS310"/>
  <c r="BT310"/>
  <c r="BV310"/>
  <c r="BW310"/>
  <c r="BX310"/>
  <c r="A311"/>
  <c r="B311"/>
  <c r="C311"/>
  <c r="H311"/>
  <c r="J311"/>
  <c r="K311"/>
  <c r="O311"/>
  <c r="T311"/>
  <c r="W311"/>
  <c r="X311"/>
  <c r="Z311"/>
  <c r="AA311"/>
  <c r="AB311"/>
  <c r="AC311"/>
  <c r="AD311"/>
  <c r="AE311"/>
  <c r="AF311"/>
  <c r="AH311"/>
  <c r="AJ311"/>
  <c r="AK311"/>
  <c r="AL311"/>
  <c r="AM311"/>
  <c r="AN311"/>
  <c r="AO311"/>
  <c r="AP311"/>
  <c r="AR311"/>
  <c r="AV311"/>
  <c r="AW311"/>
  <c r="AX311"/>
  <c r="BC311"/>
  <c r="BD311"/>
  <c r="BE311"/>
  <c r="BF311"/>
  <c r="BH311"/>
  <c r="BJ311"/>
  <c r="BK311"/>
  <c r="BL311"/>
  <c r="BM311"/>
  <c r="BP311"/>
  <c r="BQ311"/>
  <c r="BR311"/>
  <c r="BS311"/>
  <c r="BT311"/>
  <c r="BV311"/>
  <c r="BW311"/>
  <c r="BX311"/>
  <c r="A312"/>
  <c r="B312"/>
  <c r="C312"/>
  <c r="H312"/>
  <c r="J312"/>
  <c r="K312"/>
  <c r="O312"/>
  <c r="T312"/>
  <c r="W312"/>
  <c r="X312"/>
  <c r="Z312"/>
  <c r="AA312"/>
  <c r="AB312"/>
  <c r="AC312"/>
  <c r="AD312"/>
  <c r="AE312"/>
  <c r="AF312"/>
  <c r="AH312"/>
  <c r="AJ312"/>
  <c r="AK312"/>
  <c r="AL312"/>
  <c r="AM312"/>
  <c r="AN312"/>
  <c r="AO312"/>
  <c r="AP312"/>
  <c r="AR312"/>
  <c r="AV312"/>
  <c r="AW312"/>
  <c r="AX312"/>
  <c r="BC312"/>
  <c r="BD312"/>
  <c r="BE312"/>
  <c r="BF312"/>
  <c r="BH312"/>
  <c r="BJ312"/>
  <c r="BK312"/>
  <c r="BL312"/>
  <c r="BM312"/>
  <c r="BP312"/>
  <c r="BQ312"/>
  <c r="BR312"/>
  <c r="BS312"/>
  <c r="BT312"/>
  <c r="BV312"/>
  <c r="BW312"/>
  <c r="BX312"/>
  <c r="A313"/>
  <c r="B313"/>
  <c r="C313"/>
  <c r="H313"/>
  <c r="J313"/>
  <c r="K313"/>
  <c r="O313"/>
  <c r="T313"/>
  <c r="W313"/>
  <c r="X313"/>
  <c r="Z313"/>
  <c r="AA313"/>
  <c r="AB313"/>
  <c r="AC313"/>
  <c r="AD313"/>
  <c r="AE313"/>
  <c r="AF313"/>
  <c r="AH313"/>
  <c r="AJ313"/>
  <c r="AK313"/>
  <c r="AL313"/>
  <c r="AM313"/>
  <c r="AN313"/>
  <c r="AO313"/>
  <c r="AP313"/>
  <c r="AR313"/>
  <c r="AV313"/>
  <c r="AW313"/>
  <c r="AX313"/>
  <c r="BC313"/>
  <c r="BD313"/>
  <c r="BE313"/>
  <c r="BF313"/>
  <c r="BH313"/>
  <c r="BJ313"/>
  <c r="BK313"/>
  <c r="BL313"/>
  <c r="BM313"/>
  <c r="BP313"/>
  <c r="BQ313"/>
  <c r="BR313"/>
  <c r="BS313"/>
  <c r="BT313"/>
  <c r="BV313"/>
  <c r="BW313"/>
  <c r="BX313"/>
  <c r="A314"/>
  <c r="B314"/>
  <c r="C314"/>
  <c r="H314"/>
  <c r="J314"/>
  <c r="K314"/>
  <c r="O314"/>
  <c r="T314"/>
  <c r="W314"/>
  <c r="X314"/>
  <c r="Z314"/>
  <c r="AA314"/>
  <c r="AB314"/>
  <c r="AC314"/>
  <c r="AD314"/>
  <c r="AE314"/>
  <c r="AF314"/>
  <c r="AH314"/>
  <c r="AJ314"/>
  <c r="AK314"/>
  <c r="AL314"/>
  <c r="AM314"/>
  <c r="AN314"/>
  <c r="AO314"/>
  <c r="AP314"/>
  <c r="AR314"/>
  <c r="AS314"/>
  <c r="AT314"/>
  <c r="AU314"/>
  <c r="AV314"/>
  <c r="AW314"/>
  <c r="AX314"/>
  <c r="BA314"/>
  <c r="BC314"/>
  <c r="BD314"/>
  <c r="BE314"/>
  <c r="BF314"/>
  <c r="BH314"/>
  <c r="BJ314"/>
  <c r="BK314"/>
  <c r="BL314"/>
  <c r="BM314"/>
  <c r="BP314"/>
  <c r="BQ314"/>
  <c r="BR314"/>
  <c r="BS314"/>
  <c r="BT314"/>
  <c r="BV314"/>
  <c r="BW314"/>
  <c r="BX314"/>
  <c r="A315"/>
  <c r="B315"/>
  <c r="C315"/>
  <c r="H315"/>
  <c r="J315"/>
  <c r="K315"/>
  <c r="O315"/>
  <c r="T315"/>
  <c r="W315"/>
  <c r="X315"/>
  <c r="Z315"/>
  <c r="AA315"/>
  <c r="AB315"/>
  <c r="AC315"/>
  <c r="AD315"/>
  <c r="AE315"/>
  <c r="AF315"/>
  <c r="AH315"/>
  <c r="AJ315"/>
  <c r="AK315"/>
  <c r="AL315"/>
  <c r="AM315"/>
  <c r="AN315"/>
  <c r="AO315"/>
  <c r="AP315"/>
  <c r="AR315"/>
  <c r="AS315"/>
  <c r="AT315"/>
  <c r="AU315"/>
  <c r="AV315"/>
  <c r="AW315"/>
  <c r="AX315"/>
  <c r="BB315"/>
  <c r="BC315"/>
  <c r="BD315"/>
  <c r="BE315"/>
  <c r="BF315"/>
  <c r="BH315"/>
  <c r="BJ315"/>
  <c r="BK315"/>
  <c r="BL315"/>
  <c r="BM315"/>
  <c r="BP315"/>
  <c r="BQ315"/>
  <c r="BR315"/>
  <c r="BS315"/>
  <c r="BT315"/>
  <c r="BV315"/>
  <c r="BW315"/>
  <c r="BX315"/>
  <c r="A316"/>
  <c r="B316"/>
  <c r="C316"/>
  <c r="H316"/>
  <c r="J316"/>
  <c r="K316"/>
  <c r="O316"/>
  <c r="T316"/>
  <c r="W316"/>
  <c r="X316"/>
  <c r="Y316"/>
  <c r="Z316"/>
  <c r="AA316"/>
  <c r="AB316"/>
  <c r="AC316"/>
  <c r="AD316"/>
  <c r="AE316"/>
  <c r="AF316"/>
  <c r="AH316"/>
  <c r="AJ316"/>
  <c r="AK316"/>
  <c r="AL316"/>
  <c r="AM316"/>
  <c r="AN316"/>
  <c r="AO316"/>
  <c r="AP316"/>
  <c r="AR316"/>
  <c r="AS316"/>
  <c r="AT316"/>
  <c r="AV316"/>
  <c r="AW316"/>
  <c r="AX316"/>
  <c r="BB316"/>
  <c r="BC316"/>
  <c r="BD316"/>
  <c r="BE316"/>
  <c r="BF316"/>
  <c r="BH316"/>
  <c r="BJ316"/>
  <c r="BK316"/>
  <c r="BL316"/>
  <c r="BM316"/>
  <c r="BP316"/>
  <c r="BQ316"/>
  <c r="BR316"/>
  <c r="BS316"/>
  <c r="BT316"/>
  <c r="BV316"/>
  <c r="BW316"/>
  <c r="BX316"/>
  <c r="A317"/>
  <c r="B317"/>
  <c r="C317"/>
  <c r="H317"/>
  <c r="J317"/>
  <c r="K317"/>
  <c r="O317"/>
  <c r="T317"/>
  <c r="W317"/>
  <c r="X317"/>
  <c r="Y317"/>
  <c r="Z317"/>
  <c r="AA317"/>
  <c r="AB317"/>
  <c r="AC317"/>
  <c r="AD317"/>
  <c r="AE317"/>
  <c r="AF317"/>
  <c r="AH317"/>
  <c r="AJ317"/>
  <c r="AK317"/>
  <c r="AL317"/>
  <c r="AM317"/>
  <c r="AN317"/>
  <c r="AO317"/>
  <c r="AP317"/>
  <c r="AR317"/>
  <c r="AS317"/>
  <c r="AT317"/>
  <c r="AU317"/>
  <c r="AV317"/>
  <c r="AW317"/>
  <c r="AX317"/>
  <c r="BA317"/>
  <c r="BC317"/>
  <c r="BD317"/>
  <c r="BE317"/>
  <c r="BF317"/>
  <c r="BH317"/>
  <c r="BJ317"/>
  <c r="BK317"/>
  <c r="BL317"/>
  <c r="BM317"/>
  <c r="BP317"/>
  <c r="BQ317"/>
  <c r="BR317"/>
  <c r="BS317"/>
  <c r="BT317"/>
  <c r="BV317"/>
  <c r="BW317"/>
  <c r="BX317"/>
  <c r="A318"/>
  <c r="B318"/>
  <c r="C318"/>
  <c r="H318"/>
  <c r="J318"/>
  <c r="K318"/>
  <c r="O318"/>
  <c r="T318"/>
  <c r="W318"/>
  <c r="X318"/>
  <c r="Z318"/>
  <c r="AA318"/>
  <c r="AB318"/>
  <c r="AC318"/>
  <c r="AD318"/>
  <c r="AE318"/>
  <c r="AF318"/>
  <c r="AH318"/>
  <c r="AJ318"/>
  <c r="AK318"/>
  <c r="AL318"/>
  <c r="AM318"/>
  <c r="AN318"/>
  <c r="AO318"/>
  <c r="AP318"/>
  <c r="AR318"/>
  <c r="AS318"/>
  <c r="AT318"/>
  <c r="AV318"/>
  <c r="AW318"/>
  <c r="AX318"/>
  <c r="BC318"/>
  <c r="BD318"/>
  <c r="BE318"/>
  <c r="BF318"/>
  <c r="BH318"/>
  <c r="BJ318"/>
  <c r="BK318"/>
  <c r="BL318"/>
  <c r="BM318"/>
  <c r="BP318"/>
  <c r="BQ318"/>
  <c r="BR318"/>
  <c r="BS318"/>
  <c r="BT318"/>
  <c r="BV318"/>
  <c r="BW318"/>
  <c r="BX318"/>
  <c r="A319"/>
  <c r="B319"/>
  <c r="C319"/>
  <c r="H319"/>
  <c r="J319"/>
  <c r="K319"/>
  <c r="O319"/>
  <c r="T319"/>
  <c r="W319"/>
  <c r="X319"/>
  <c r="Z319"/>
  <c r="AA319"/>
  <c r="AB319"/>
  <c r="AC319"/>
  <c r="AD319"/>
  <c r="AE319"/>
  <c r="AF319"/>
  <c r="AH319"/>
  <c r="AJ319"/>
  <c r="AK319"/>
  <c r="AL319"/>
  <c r="AM319"/>
  <c r="AN319"/>
  <c r="AO319"/>
  <c r="AP319"/>
  <c r="AR319"/>
  <c r="AS319"/>
  <c r="AT319"/>
  <c r="AU319"/>
  <c r="AV319"/>
  <c r="AW319"/>
  <c r="AX319"/>
  <c r="BB319"/>
  <c r="BC319"/>
  <c r="BD319"/>
  <c r="BE319"/>
  <c r="BF319"/>
  <c r="BH319"/>
  <c r="BJ319"/>
  <c r="BK319"/>
  <c r="BL319"/>
  <c r="BM319"/>
  <c r="BP319"/>
  <c r="BQ319"/>
  <c r="BR319"/>
  <c r="BS319"/>
  <c r="BU319" s="1"/>
  <c r="BT319"/>
  <c r="BV319"/>
  <c r="BW319"/>
  <c r="BX319"/>
  <c r="A320"/>
  <c r="B320"/>
  <c r="C320"/>
  <c r="H320"/>
  <c r="J320"/>
  <c r="K320"/>
  <c r="O320"/>
  <c r="T320"/>
  <c r="W320"/>
  <c r="X320"/>
  <c r="Z320"/>
  <c r="AA320"/>
  <c r="AB320"/>
  <c r="AC320"/>
  <c r="AD320"/>
  <c r="AE320"/>
  <c r="AF320"/>
  <c r="AH320"/>
  <c r="AJ320"/>
  <c r="AK320"/>
  <c r="AL320"/>
  <c r="AM320"/>
  <c r="AN320"/>
  <c r="AO320"/>
  <c r="AP320"/>
  <c r="AR320"/>
  <c r="AT320"/>
  <c r="AV320"/>
  <c r="AW320"/>
  <c r="AX320"/>
  <c r="BB320"/>
  <c r="BC320"/>
  <c r="BD320"/>
  <c r="BE320"/>
  <c r="BF320"/>
  <c r="BH320"/>
  <c r="BJ320"/>
  <c r="BK320"/>
  <c r="BL320"/>
  <c r="BM320"/>
  <c r="BP320"/>
  <c r="BQ320"/>
  <c r="BR320"/>
  <c r="BS320"/>
  <c r="BT320"/>
  <c r="BV320"/>
  <c r="BW320"/>
  <c r="BX320"/>
  <c r="A321"/>
  <c r="B321"/>
  <c r="C321"/>
  <c r="H321"/>
  <c r="J321"/>
  <c r="K321"/>
  <c r="O321"/>
  <c r="T321"/>
  <c r="W321"/>
  <c r="X321"/>
  <c r="Z321"/>
  <c r="AA321"/>
  <c r="AB321"/>
  <c r="AC321"/>
  <c r="AD321"/>
  <c r="AE321"/>
  <c r="AF321"/>
  <c r="AH321"/>
  <c r="AJ321"/>
  <c r="AK321"/>
  <c r="AL321"/>
  <c r="AM321"/>
  <c r="AN321"/>
  <c r="AO321"/>
  <c r="AP321"/>
  <c r="AR321"/>
  <c r="AT321"/>
  <c r="AV321"/>
  <c r="AW321"/>
  <c r="AX321"/>
  <c r="BA321"/>
  <c r="BC321"/>
  <c r="BD321"/>
  <c r="BE321"/>
  <c r="BF321"/>
  <c r="BH321"/>
  <c r="BJ321"/>
  <c r="BK321"/>
  <c r="BL321"/>
  <c r="BM321"/>
  <c r="BP321"/>
  <c r="BQ321"/>
  <c r="BR321"/>
  <c r="BS321"/>
  <c r="BT321"/>
  <c r="BU321" s="1"/>
  <c r="BV321"/>
  <c r="BW321"/>
  <c r="BX321"/>
  <c r="A322"/>
  <c r="B322"/>
  <c r="C322"/>
  <c r="H322"/>
  <c r="J322"/>
  <c r="K322"/>
  <c r="O322"/>
  <c r="T322"/>
  <c r="W322"/>
  <c r="X322"/>
  <c r="Z322"/>
  <c r="AA322"/>
  <c r="AB322"/>
  <c r="AC322"/>
  <c r="AD322"/>
  <c r="AE322"/>
  <c r="AF322"/>
  <c r="AH322"/>
  <c r="AJ322"/>
  <c r="AK322"/>
  <c r="AL322"/>
  <c r="AM322"/>
  <c r="AN322"/>
  <c r="AO322"/>
  <c r="AP322"/>
  <c r="AR322"/>
  <c r="AT322"/>
  <c r="AV322"/>
  <c r="AW322"/>
  <c r="AX322"/>
  <c r="BC322"/>
  <c r="BD322"/>
  <c r="BE322"/>
  <c r="BF322"/>
  <c r="BG322" s="1"/>
  <c r="BH322"/>
  <c r="BJ322"/>
  <c r="BK322"/>
  <c r="BL322"/>
  <c r="BM322"/>
  <c r="BP322"/>
  <c r="BQ322"/>
  <c r="BR322"/>
  <c r="BS322"/>
  <c r="BT322"/>
  <c r="BV322"/>
  <c r="BW322"/>
  <c r="BX322"/>
  <c r="A314" i="5"/>
  <c r="B314"/>
  <c r="C314"/>
  <c r="H314"/>
  <c r="J314"/>
  <c r="K314"/>
  <c r="M314"/>
  <c r="O314"/>
  <c r="T314"/>
  <c r="W314"/>
  <c r="X314"/>
  <c r="Z314"/>
  <c r="AA314"/>
  <c r="AB314"/>
  <c r="AC314"/>
  <c r="AD314"/>
  <c r="AE314"/>
  <c r="AF314"/>
  <c r="AH314"/>
  <c r="AJ314"/>
  <c r="AK314"/>
  <c r="AL314"/>
  <c r="AM314"/>
  <c r="AN314"/>
  <c r="AO314"/>
  <c r="AP314"/>
  <c r="AR314"/>
  <c r="AS314"/>
  <c r="AT314"/>
  <c r="AU314"/>
  <c r="AV314"/>
  <c r="AW314"/>
  <c r="AX314"/>
  <c r="BB314"/>
  <c r="BC314"/>
  <c r="BD314"/>
  <c r="BE314"/>
  <c r="BF314"/>
  <c r="BH314"/>
  <c r="BJ314"/>
  <c r="BK314"/>
  <c r="BL314"/>
  <c r="BM314"/>
  <c r="BP314"/>
  <c r="BQ314"/>
  <c r="BR314"/>
  <c r="BV314"/>
  <c r="BW314"/>
  <c r="BX314"/>
  <c r="O314" i="9" s="1"/>
  <c r="A315" i="5"/>
  <c r="B315"/>
  <c r="C315"/>
  <c r="H315"/>
  <c r="J315"/>
  <c r="K315"/>
  <c r="M315"/>
  <c r="O315"/>
  <c r="T315"/>
  <c r="W315"/>
  <c r="X315"/>
  <c r="Z315"/>
  <c r="AA315"/>
  <c r="AB315"/>
  <c r="AC315"/>
  <c r="AD315"/>
  <c r="AE315"/>
  <c r="AF315"/>
  <c r="AH315"/>
  <c r="AJ315"/>
  <c r="AK315"/>
  <c r="AL315"/>
  <c r="AM315"/>
  <c r="AN315"/>
  <c r="AO315"/>
  <c r="AP315"/>
  <c r="AR315"/>
  <c r="AS315"/>
  <c r="AT315"/>
  <c r="AU315"/>
  <c r="AV315"/>
  <c r="AW315"/>
  <c r="AX315"/>
  <c r="BB315"/>
  <c r="BC315"/>
  <c r="BD315"/>
  <c r="BE315"/>
  <c r="BF315"/>
  <c r="BH315"/>
  <c r="BJ315"/>
  <c r="BK315"/>
  <c r="BL315"/>
  <c r="BM315"/>
  <c r="BP315"/>
  <c r="BQ315"/>
  <c r="BR315"/>
  <c r="BV315"/>
  <c r="BW315"/>
  <c r="BX315"/>
  <c r="O315" i="9" s="1"/>
  <c r="A316" i="5"/>
  <c r="B316"/>
  <c r="C316"/>
  <c r="H316"/>
  <c r="J316"/>
  <c r="K316"/>
  <c r="M316"/>
  <c r="O316"/>
  <c r="T316"/>
  <c r="W316"/>
  <c r="X316"/>
  <c r="Y316"/>
  <c r="Z316"/>
  <c r="AA316"/>
  <c r="AB316"/>
  <c r="AC316"/>
  <c r="AD316"/>
  <c r="AE316"/>
  <c r="AF316"/>
  <c r="AH316"/>
  <c r="AJ316"/>
  <c r="AK316"/>
  <c r="AL316"/>
  <c r="AM316"/>
  <c r="AN316"/>
  <c r="AO316"/>
  <c r="AP316"/>
  <c r="AR316"/>
  <c r="AS316"/>
  <c r="AT316"/>
  <c r="AV316"/>
  <c r="AW316"/>
  <c r="AX316"/>
  <c r="BB316"/>
  <c r="BC316"/>
  <c r="BD316"/>
  <c r="BE316"/>
  <c r="BF316"/>
  <c r="BH316"/>
  <c r="BJ316"/>
  <c r="BK316"/>
  <c r="BL316"/>
  <c r="BM316"/>
  <c r="BP316"/>
  <c r="BQ316"/>
  <c r="BR316"/>
  <c r="BV316"/>
  <c r="BW316"/>
  <c r="BX316"/>
  <c r="O316" i="9" s="1"/>
  <c r="A317" i="5"/>
  <c r="B317"/>
  <c r="C317"/>
  <c r="H317"/>
  <c r="J317"/>
  <c r="K317"/>
  <c r="M317"/>
  <c r="O317"/>
  <c r="T317"/>
  <c r="W317"/>
  <c r="X317"/>
  <c r="Y317"/>
  <c r="Z317"/>
  <c r="AA317"/>
  <c r="AB317"/>
  <c r="AC317"/>
  <c r="AD317"/>
  <c r="AE317"/>
  <c r="AF317"/>
  <c r="AH317"/>
  <c r="AJ317"/>
  <c r="AK317"/>
  <c r="AL317"/>
  <c r="AM317"/>
  <c r="AN317"/>
  <c r="AO317"/>
  <c r="AP317"/>
  <c r="AR317"/>
  <c r="AS317"/>
  <c r="AT317"/>
  <c r="AU317"/>
  <c r="AV317"/>
  <c r="AW317"/>
  <c r="AX317"/>
  <c r="BB317"/>
  <c r="BC317"/>
  <c r="BD317"/>
  <c r="BE317"/>
  <c r="BF317"/>
  <c r="BH317"/>
  <c r="BJ317"/>
  <c r="BK317"/>
  <c r="BL317"/>
  <c r="BM317"/>
  <c r="BP317"/>
  <c r="BQ317"/>
  <c r="BR317"/>
  <c r="BV317"/>
  <c r="BW317"/>
  <c r="BX317"/>
  <c r="O317" i="9" s="1"/>
  <c r="A318" i="5"/>
  <c r="B318"/>
  <c r="C318"/>
  <c r="H318"/>
  <c r="J318"/>
  <c r="K318"/>
  <c r="M318"/>
  <c r="O318"/>
  <c r="T318"/>
  <c r="W318"/>
  <c r="X318"/>
  <c r="Z318"/>
  <c r="AA318"/>
  <c r="AB318"/>
  <c r="AC318"/>
  <c r="AD318"/>
  <c r="AE318"/>
  <c r="AF318"/>
  <c r="AH318"/>
  <c r="AJ318"/>
  <c r="AK318"/>
  <c r="AL318"/>
  <c r="AM318"/>
  <c r="AN318"/>
  <c r="AO318"/>
  <c r="AP318"/>
  <c r="AR318"/>
  <c r="AS318"/>
  <c r="AT318"/>
  <c r="AV318"/>
  <c r="AW318"/>
  <c r="AX318"/>
  <c r="BB318"/>
  <c r="BC318"/>
  <c r="BD318"/>
  <c r="BE318"/>
  <c r="BF318"/>
  <c r="BH318"/>
  <c r="BJ318"/>
  <c r="BK318"/>
  <c r="BL318"/>
  <c r="BM318"/>
  <c r="BP318"/>
  <c r="BQ318"/>
  <c r="BR318"/>
  <c r="BV318"/>
  <c r="BW318"/>
  <c r="BX318"/>
  <c r="O318" i="9" s="1"/>
  <c r="A319" i="5"/>
  <c r="B319"/>
  <c r="C319"/>
  <c r="H319"/>
  <c r="J319"/>
  <c r="K319"/>
  <c r="M319"/>
  <c r="O319"/>
  <c r="T319"/>
  <c r="W319"/>
  <c r="X319"/>
  <c r="Z319"/>
  <c r="AA319"/>
  <c r="AB319"/>
  <c r="AC319"/>
  <c r="AD319"/>
  <c r="AE319"/>
  <c r="AF319"/>
  <c r="AH319"/>
  <c r="AJ319"/>
  <c r="AK319"/>
  <c r="AL319"/>
  <c r="AM319"/>
  <c r="AN319"/>
  <c r="AO319"/>
  <c r="AP319"/>
  <c r="AR319"/>
  <c r="AS319"/>
  <c r="AT319"/>
  <c r="AU319"/>
  <c r="AV319"/>
  <c r="AW319"/>
  <c r="AX319"/>
  <c r="BB319"/>
  <c r="BC319"/>
  <c r="BD319"/>
  <c r="BE319"/>
  <c r="BF319"/>
  <c r="BH319"/>
  <c r="BJ319"/>
  <c r="BK319"/>
  <c r="BL319"/>
  <c r="BM319"/>
  <c r="BP319"/>
  <c r="BQ319"/>
  <c r="BR319"/>
  <c r="BV319"/>
  <c r="BW319"/>
  <c r="BX319"/>
  <c r="O319" i="9" s="1"/>
  <c r="A320" i="5"/>
  <c r="B320"/>
  <c r="C320"/>
  <c r="H320"/>
  <c r="J320"/>
  <c r="K320"/>
  <c r="M320"/>
  <c r="O320"/>
  <c r="T320"/>
  <c r="W320"/>
  <c r="X320"/>
  <c r="Z320"/>
  <c r="AA320"/>
  <c r="AB320"/>
  <c r="AC320"/>
  <c r="AD320"/>
  <c r="AE320"/>
  <c r="AF320"/>
  <c r="AH320"/>
  <c r="AJ320"/>
  <c r="AK320"/>
  <c r="AL320"/>
  <c r="AM320"/>
  <c r="AN320"/>
  <c r="AO320"/>
  <c r="AP320"/>
  <c r="AR320"/>
  <c r="AT320"/>
  <c r="AV320"/>
  <c r="AW320"/>
  <c r="AX320"/>
  <c r="BB320"/>
  <c r="BC320"/>
  <c r="BD320"/>
  <c r="BE320"/>
  <c r="BF320"/>
  <c r="BH320"/>
  <c r="BJ320"/>
  <c r="BK320"/>
  <c r="BL320"/>
  <c r="BM320"/>
  <c r="BP320"/>
  <c r="BQ320"/>
  <c r="BR320"/>
  <c r="BV320"/>
  <c r="BW320"/>
  <c r="BX320"/>
  <c r="O320" i="9" s="1"/>
  <c r="A321" i="5"/>
  <c r="B321"/>
  <c r="C321"/>
  <c r="H321"/>
  <c r="J321"/>
  <c r="K321"/>
  <c r="M321"/>
  <c r="O321"/>
  <c r="T321"/>
  <c r="W321"/>
  <c r="X321"/>
  <c r="Z321"/>
  <c r="AA321"/>
  <c r="AB321"/>
  <c r="AC321"/>
  <c r="AD321"/>
  <c r="AE321"/>
  <c r="AF321"/>
  <c r="AH321"/>
  <c r="AJ321"/>
  <c r="AK321"/>
  <c r="AL321"/>
  <c r="AM321"/>
  <c r="AN321"/>
  <c r="AO321"/>
  <c r="AP321"/>
  <c r="AR321"/>
  <c r="AT321"/>
  <c r="AV321"/>
  <c r="AW321"/>
  <c r="AX321"/>
  <c r="BB321"/>
  <c r="BC321"/>
  <c r="BD321"/>
  <c r="BE321"/>
  <c r="BF321"/>
  <c r="BH321"/>
  <c r="BJ321"/>
  <c r="BK321"/>
  <c r="BL321"/>
  <c r="BM321"/>
  <c r="BP321"/>
  <c r="BQ321"/>
  <c r="BR321"/>
  <c r="BV321"/>
  <c r="BW321"/>
  <c r="BX321"/>
  <c r="O321" i="9" s="1"/>
  <c r="A322" i="5"/>
  <c r="B322"/>
  <c r="C322"/>
  <c r="H322"/>
  <c r="J322"/>
  <c r="K322"/>
  <c r="M322"/>
  <c r="O322"/>
  <c r="T322"/>
  <c r="W322"/>
  <c r="X322"/>
  <c r="Z322"/>
  <c r="AA322"/>
  <c r="AB322"/>
  <c r="AC322"/>
  <c r="AD322"/>
  <c r="AE322"/>
  <c r="AF322"/>
  <c r="AH322"/>
  <c r="AJ322"/>
  <c r="AK322"/>
  <c r="AL322"/>
  <c r="AM322"/>
  <c r="AN322"/>
  <c r="AO322"/>
  <c r="AP322"/>
  <c r="AR322"/>
  <c r="AT322"/>
  <c r="AV322"/>
  <c r="AW322"/>
  <c r="AX322"/>
  <c r="BB322"/>
  <c r="BC322"/>
  <c r="BD322"/>
  <c r="BE322"/>
  <c r="BF322"/>
  <c r="BH322"/>
  <c r="BJ322"/>
  <c r="BK322"/>
  <c r="BL322"/>
  <c r="BM322"/>
  <c r="BP322"/>
  <c r="BQ322"/>
  <c r="BR322"/>
  <c r="BV322"/>
  <c r="BW322"/>
  <c r="BX322"/>
  <c r="O322" i="9" s="1"/>
  <c r="E314" i="6"/>
  <c r="I314"/>
  <c r="AI314"/>
  <c r="E315" i="9"/>
  <c r="E316"/>
  <c r="V316" i="6"/>
  <c r="E317" i="9"/>
  <c r="V317" i="6"/>
  <c r="E318" i="9"/>
  <c r="E319"/>
  <c r="E320"/>
  <c r="E321"/>
  <c r="E322"/>
  <c r="I322" i="6"/>
  <c r="V322"/>
  <c r="BI322"/>
  <c r="S314"/>
  <c r="S319" i="5"/>
  <c r="J319" i="9" s="1"/>
  <c r="S317" i="6"/>
  <c r="S315"/>
  <c r="S322"/>
  <c r="S320" i="5"/>
  <c r="J320" i="9" s="1"/>
  <c r="S318" i="6"/>
  <c r="S316"/>
  <c r="S321" i="5"/>
  <c r="J321" i="9" s="1"/>
  <c r="AS321" i="5"/>
  <c r="BA319"/>
  <c r="BA315"/>
  <c r="BA322"/>
  <c r="AS322"/>
  <c r="BA316"/>
  <c r="AU321"/>
  <c r="BA318"/>
  <c r="Q314" i="6"/>
  <c r="BG314" s="1"/>
  <c r="Q322"/>
  <c r="BA320" i="5"/>
  <c r="AS320"/>
  <c r="U319" i="6"/>
  <c r="U321"/>
  <c r="Y319"/>
  <c r="U315"/>
  <c r="BU315" s="1"/>
  <c r="U317"/>
  <c r="AG317" s="1"/>
  <c r="AI322"/>
  <c r="AI322" i="5"/>
  <c r="N322" i="6"/>
  <c r="N322" i="5"/>
  <c r="BI321" i="6"/>
  <c r="BI321" i="5"/>
  <c r="AI321" i="6"/>
  <c r="AI321" i="5"/>
  <c r="R321" i="6"/>
  <c r="R321" i="5"/>
  <c r="P321" i="6"/>
  <c r="P321" i="5"/>
  <c r="L321" i="6"/>
  <c r="L321" i="5"/>
  <c r="G321"/>
  <c r="G321" i="6"/>
  <c r="D321"/>
  <c r="D321" i="9"/>
  <c r="D321" i="8"/>
  <c r="D321" i="5"/>
  <c r="BI320" i="6"/>
  <c r="BI320" i="5"/>
  <c r="AQ320" i="6"/>
  <c r="AQ320" i="5"/>
  <c r="V320" i="6"/>
  <c r="V320" i="5"/>
  <c r="R320" i="6"/>
  <c r="R320" i="5"/>
  <c r="P320" i="6"/>
  <c r="P320" i="5"/>
  <c r="L320"/>
  <c r="L320" i="6"/>
  <c r="G320"/>
  <c r="G320" i="5"/>
  <c r="D320" i="9"/>
  <c r="D320" i="5"/>
  <c r="D320" i="8"/>
  <c r="D320" i="6"/>
  <c r="BI319"/>
  <c r="BI319" i="5"/>
  <c r="AI319" i="6"/>
  <c r="AI319" i="5"/>
  <c r="V319" i="6"/>
  <c r="V319" i="5"/>
  <c r="S319" i="6"/>
  <c r="Q319"/>
  <c r="BG319" s="1"/>
  <c r="N319"/>
  <c r="N319" i="5"/>
  <c r="I319" i="6"/>
  <c r="I319" i="5"/>
  <c r="G319" i="9" s="1"/>
  <c r="AI318" i="6"/>
  <c r="AI318" i="5"/>
  <c r="S318"/>
  <c r="J318" i="9" s="1"/>
  <c r="Q318" i="6"/>
  <c r="BG318" s="1"/>
  <c r="N318"/>
  <c r="N318" i="5"/>
  <c r="I318"/>
  <c r="G318" i="9" s="1"/>
  <c r="I318" i="6"/>
  <c r="BI317"/>
  <c r="BI317" i="5"/>
  <c r="AI317" i="6"/>
  <c r="AI317" i="5"/>
  <c r="R317" i="6"/>
  <c r="R317" i="5"/>
  <c r="P317" i="6"/>
  <c r="P317" i="5"/>
  <c r="L317" i="6"/>
  <c r="L317" i="5"/>
  <c r="G317"/>
  <c r="G317" i="6"/>
  <c r="D317"/>
  <c r="D317" i="9"/>
  <c r="D317" i="8"/>
  <c r="D317" i="5"/>
  <c r="BI316" i="6"/>
  <c r="BI316" i="5"/>
  <c r="AQ316" i="6"/>
  <c r="AQ316" i="5"/>
  <c r="R316" i="6"/>
  <c r="R316" i="5"/>
  <c r="P316" i="6"/>
  <c r="P316" i="5"/>
  <c r="L316"/>
  <c r="L316" i="6"/>
  <c r="G316"/>
  <c r="G316" i="5"/>
  <c r="D316" i="9"/>
  <c r="D316" i="5"/>
  <c r="D316" i="8"/>
  <c r="D316" i="6"/>
  <c r="AQ315"/>
  <c r="AQ315" i="5"/>
  <c r="V315" i="6"/>
  <c r="V315" i="5"/>
  <c r="S315"/>
  <c r="J315" i="9" s="1"/>
  <c r="Q315" i="5"/>
  <c r="BG315" s="1"/>
  <c r="N315" i="6"/>
  <c r="N315" i="5"/>
  <c r="I315" i="6"/>
  <c r="I315" i="5"/>
  <c r="G315" i="9" s="1"/>
  <c r="BI322" i="5"/>
  <c r="V322"/>
  <c r="S322"/>
  <c r="J322" i="9" s="1"/>
  <c r="I322" i="5"/>
  <c r="G322" i="9" s="1"/>
  <c r="AQ322" i="6"/>
  <c r="AQ322" i="5"/>
  <c r="R322" i="6"/>
  <c r="R322" i="5"/>
  <c r="P322" i="6"/>
  <c r="P322" i="5"/>
  <c r="L322" i="6"/>
  <c r="L322" i="5"/>
  <c r="G322"/>
  <c r="G322" i="6"/>
  <c r="D322" i="9"/>
  <c r="D322" i="6"/>
  <c r="D322" i="8"/>
  <c r="D322" i="5"/>
  <c r="AQ321" i="6"/>
  <c r="AQ321" i="5"/>
  <c r="V321" i="6"/>
  <c r="V321" i="5"/>
  <c r="S321" i="6"/>
  <c r="Q321"/>
  <c r="N321"/>
  <c r="N321" i="5"/>
  <c r="I321"/>
  <c r="G321" i="9" s="1"/>
  <c r="I321" i="6"/>
  <c r="AI320"/>
  <c r="AI320" i="5"/>
  <c r="S320" i="6"/>
  <c r="Q320"/>
  <c r="N320"/>
  <c r="AY320" s="1"/>
  <c r="N320" i="5"/>
  <c r="I320" i="6"/>
  <c r="I320" i="5"/>
  <c r="G320" i="9" s="1"/>
  <c r="AQ319" i="6"/>
  <c r="AQ319" i="5"/>
  <c r="R319" i="6"/>
  <c r="R319" i="5"/>
  <c r="P319" i="6"/>
  <c r="P319" i="5"/>
  <c r="L319"/>
  <c r="L319" i="6"/>
  <c r="G319"/>
  <c r="G319" i="5"/>
  <c r="D319"/>
  <c r="D319" i="9"/>
  <c r="D319" i="8"/>
  <c r="D319" i="6"/>
  <c r="BI318"/>
  <c r="BI318" i="5"/>
  <c r="AQ318" i="6"/>
  <c r="AQ318" i="5"/>
  <c r="V318" i="6"/>
  <c r="V318" i="5"/>
  <c r="R318" i="6"/>
  <c r="R318" i="5"/>
  <c r="P318" i="6"/>
  <c r="P318" i="5"/>
  <c r="L318" i="6"/>
  <c r="L318" i="5"/>
  <c r="G318"/>
  <c r="G318" i="6"/>
  <c r="D318" i="9"/>
  <c r="D318" i="6"/>
  <c r="D318" i="8"/>
  <c r="D318" i="5"/>
  <c r="AQ317" i="6"/>
  <c r="AY317" s="1"/>
  <c r="AQ317" i="5"/>
  <c r="S317"/>
  <c r="I317" i="9" s="1"/>
  <c r="Q317" i="5"/>
  <c r="BG317" s="1"/>
  <c r="N317" i="6"/>
  <c r="N317" i="5"/>
  <c r="I317"/>
  <c r="G317" i="9" s="1"/>
  <c r="I317" i="6"/>
  <c r="AI316"/>
  <c r="AI316" i="5"/>
  <c r="S316"/>
  <c r="J316" i="9" s="1"/>
  <c r="Q316" i="5"/>
  <c r="BG316" s="1"/>
  <c r="N316" i="6"/>
  <c r="N316" i="5"/>
  <c r="I316" i="6"/>
  <c r="I316" i="5"/>
  <c r="G316" i="9" s="1"/>
  <c r="BI315" i="6"/>
  <c r="BI315" i="5"/>
  <c r="AI315" i="6"/>
  <c r="AI315" i="5"/>
  <c r="R315" i="6"/>
  <c r="R315" i="5"/>
  <c r="P315" i="6"/>
  <c r="P315" i="5"/>
  <c r="L315"/>
  <c r="L315" i="6"/>
  <c r="G315"/>
  <c r="G315" i="5"/>
  <c r="D315"/>
  <c r="D315" i="9"/>
  <c r="D315" i="8"/>
  <c r="D315" i="6"/>
  <c r="BI314"/>
  <c r="BI314" i="5"/>
  <c r="AQ314" i="6"/>
  <c r="AQ314" i="5"/>
  <c r="V314" i="6"/>
  <c r="V314" i="5"/>
  <c r="R314" i="6"/>
  <c r="R314" i="5"/>
  <c r="P314" i="6"/>
  <c r="P314" i="5"/>
  <c r="L314"/>
  <c r="L314" i="6"/>
  <c r="G314"/>
  <c r="G314" i="5"/>
  <c r="D314" i="9"/>
  <c r="D314" i="5"/>
  <c r="D314" i="8"/>
  <c r="D314" i="6"/>
  <c r="S314" i="5"/>
  <c r="Q314"/>
  <c r="BG314" s="1"/>
  <c r="I314"/>
  <c r="G314" i="9" s="1"/>
  <c r="Y321" i="5"/>
  <c r="Y315"/>
  <c r="AI314"/>
  <c r="N314"/>
  <c r="N314" i="6"/>
  <c r="E322" i="5"/>
  <c r="E319"/>
  <c r="E318"/>
  <c r="E315"/>
  <c r="E321" i="6"/>
  <c r="E320"/>
  <c r="E317"/>
  <c r="E316"/>
  <c r="E322" i="8"/>
  <c r="E320"/>
  <c r="E318"/>
  <c r="E316"/>
  <c r="E321" i="5"/>
  <c r="E320"/>
  <c r="E317"/>
  <c r="E316"/>
  <c r="E322" i="6"/>
  <c r="E319"/>
  <c r="E318"/>
  <c r="E315"/>
  <c r="E321" i="8"/>
  <c r="E319"/>
  <c r="E317"/>
  <c r="E315"/>
  <c r="E314"/>
  <c r="E314" i="9"/>
  <c r="E314" i="5"/>
  <c r="AL322" i="9"/>
  <c r="AL321"/>
  <c r="AL320"/>
  <c r="AL319"/>
  <c r="AL318"/>
  <c r="AL317"/>
  <c r="AL316"/>
  <c r="AL315"/>
  <c r="AL314"/>
  <c r="AU322" i="5"/>
  <c r="AY322" s="1"/>
  <c r="L322" i="9" s="1"/>
  <c r="AU320" i="5"/>
  <c r="AU318"/>
  <c r="AY318" s="1"/>
  <c r="L318" i="9" s="1"/>
  <c r="AU316" i="5"/>
  <c r="V317"/>
  <c r="V316"/>
  <c r="U316" i="6"/>
  <c r="AG316" s="1"/>
  <c r="U314"/>
  <c r="BU314" s="1"/>
  <c r="AQ306"/>
  <c r="AQ307"/>
  <c r="AQ308"/>
  <c r="AQ309"/>
  <c r="AQ310"/>
  <c r="AQ311"/>
  <c r="AQ312"/>
  <c r="AQ313"/>
  <c r="BO316" i="5"/>
  <c r="BO315"/>
  <c r="BO317"/>
  <c r="AY322" i="6"/>
  <c r="AY316"/>
  <c r="AG319"/>
  <c r="AY318"/>
  <c r="AY321"/>
  <c r="M314" i="9"/>
  <c r="AY314" i="5"/>
  <c r="L314" i="9" s="1"/>
  <c r="AY317" i="5"/>
  <c r="L317" i="9" s="1"/>
  <c r="M317"/>
  <c r="M318"/>
  <c r="AY319" i="5"/>
  <c r="L319" i="9" s="1"/>
  <c r="M319"/>
  <c r="AY321" i="5"/>
  <c r="L321" i="9" s="1"/>
  <c r="M321"/>
  <c r="M322"/>
  <c r="AY315" i="5"/>
  <c r="L315" i="9" s="1"/>
  <c r="M315"/>
  <c r="M316"/>
  <c r="AY316" i="5"/>
  <c r="L316" i="9" s="1"/>
  <c r="M320"/>
  <c r="AY320" i="5"/>
  <c r="L320" i="9" s="1"/>
  <c r="Y321" i="6"/>
  <c r="U314" i="5"/>
  <c r="BU314" s="1"/>
  <c r="I314" i="9"/>
  <c r="Q322" i="5"/>
  <c r="BO322" s="1"/>
  <c r="Q316" i="6"/>
  <c r="BG316"/>
  <c r="Q317"/>
  <c r="BG317"/>
  <c r="Q321" i="5"/>
  <c r="BO321" s="1"/>
  <c r="Q320"/>
  <c r="Q315" i="6"/>
  <c r="BG315"/>
  <c r="Q318" i="5"/>
  <c r="Q319"/>
  <c r="U319"/>
  <c r="BU319" s="1"/>
  <c r="U320"/>
  <c r="BU320" s="1"/>
  <c r="U322" i="6"/>
  <c r="BU322"/>
  <c r="Y319" i="5"/>
  <c r="AG319" s="1"/>
  <c r="K319" i="9" s="1"/>
  <c r="I321"/>
  <c r="U318" i="6"/>
  <c r="BU318"/>
  <c r="U315" i="5"/>
  <c r="U318"/>
  <c r="Y315" i="6"/>
  <c r="AG315"/>
  <c r="U316" i="5"/>
  <c r="U320" i="6"/>
  <c r="BU320" s="1"/>
  <c r="J317" i="9"/>
  <c r="I316"/>
  <c r="U317" i="5"/>
  <c r="H320" i="9"/>
  <c r="I319"/>
  <c r="J314"/>
  <c r="I318"/>
  <c r="I322"/>
  <c r="I320"/>
  <c r="I315"/>
  <c r="Y318" i="5"/>
  <c r="Y318" i="6"/>
  <c r="Y320" i="5"/>
  <c r="Y320" i="6"/>
  <c r="Y322" i="5"/>
  <c r="Y322" i="6"/>
  <c r="AG322" s="1"/>
  <c r="Y314"/>
  <c r="Y314" i="5"/>
  <c r="BD309"/>
  <c r="BD310"/>
  <c r="BD312"/>
  <c r="A306" i="9"/>
  <c r="B306"/>
  <c r="C306"/>
  <c r="F306"/>
  <c r="A307"/>
  <c r="B307"/>
  <c r="C307"/>
  <c r="F307"/>
  <c r="A308"/>
  <c r="B308"/>
  <c r="C308"/>
  <c r="F308"/>
  <c r="A309"/>
  <c r="B309"/>
  <c r="C309"/>
  <c r="F309"/>
  <c r="A310"/>
  <c r="B310"/>
  <c r="C310"/>
  <c r="F310"/>
  <c r="A311"/>
  <c r="B311"/>
  <c r="C311"/>
  <c r="F311"/>
  <c r="A312"/>
  <c r="B312"/>
  <c r="C312"/>
  <c r="F312"/>
  <c r="A313"/>
  <c r="B313"/>
  <c r="C313"/>
  <c r="F313"/>
  <c r="A306" i="8"/>
  <c r="B306"/>
  <c r="C306"/>
  <c r="A307"/>
  <c r="B307"/>
  <c r="C307"/>
  <c r="A308"/>
  <c r="B308"/>
  <c r="C308"/>
  <c r="A309"/>
  <c r="B309"/>
  <c r="C309"/>
  <c r="A310"/>
  <c r="B310"/>
  <c r="C310"/>
  <c r="A311"/>
  <c r="B311"/>
  <c r="C311"/>
  <c r="A312"/>
  <c r="B312"/>
  <c r="C312"/>
  <c r="A313"/>
  <c r="B313"/>
  <c r="C313"/>
  <c r="A313" i="5"/>
  <c r="B313"/>
  <c r="C313"/>
  <c r="H313"/>
  <c r="J313"/>
  <c r="K313"/>
  <c r="M313"/>
  <c r="O313"/>
  <c r="T313"/>
  <c r="W313"/>
  <c r="X313"/>
  <c r="Z313"/>
  <c r="AA313"/>
  <c r="AB313"/>
  <c r="AC313"/>
  <c r="AD313"/>
  <c r="AE313"/>
  <c r="AF313"/>
  <c r="AH313"/>
  <c r="AJ313"/>
  <c r="AK313"/>
  <c r="AL313"/>
  <c r="AM313"/>
  <c r="AN313"/>
  <c r="AO313"/>
  <c r="AP313"/>
  <c r="AR313"/>
  <c r="AV313"/>
  <c r="AW313"/>
  <c r="AX313"/>
  <c r="BB313"/>
  <c r="BC313"/>
  <c r="BD313"/>
  <c r="BE313"/>
  <c r="BF313"/>
  <c r="BH313"/>
  <c r="BJ313"/>
  <c r="BK313"/>
  <c r="BL313"/>
  <c r="BM313"/>
  <c r="BP313"/>
  <c r="BQ313"/>
  <c r="BR313"/>
  <c r="BV313"/>
  <c r="BW313"/>
  <c r="BX313"/>
  <c r="O313" i="9" s="1"/>
  <c r="A309" i="5"/>
  <c r="B309"/>
  <c r="C309"/>
  <c r="H309"/>
  <c r="J309"/>
  <c r="K309"/>
  <c r="M309"/>
  <c r="O309"/>
  <c r="T309"/>
  <c r="W309"/>
  <c r="X309"/>
  <c r="Z309"/>
  <c r="AA309"/>
  <c r="AB309"/>
  <c r="AC309"/>
  <c r="AD309"/>
  <c r="AE309"/>
  <c r="AF309"/>
  <c r="AH309"/>
  <c r="AJ309"/>
  <c r="AK309"/>
  <c r="AL309"/>
  <c r="AM309"/>
  <c r="AN309"/>
  <c r="AO309"/>
  <c r="AP309"/>
  <c r="AR309"/>
  <c r="AV309"/>
  <c r="AW309"/>
  <c r="AX309"/>
  <c r="BB309"/>
  <c r="BC309"/>
  <c r="BE309"/>
  <c r="BF309"/>
  <c r="BH309"/>
  <c r="BJ309"/>
  <c r="BK309"/>
  <c r="BL309"/>
  <c r="BM309"/>
  <c r="BP309"/>
  <c r="BQ309"/>
  <c r="BR309"/>
  <c r="BV309"/>
  <c r="BW309"/>
  <c r="BX309"/>
  <c r="O309" i="9" s="1"/>
  <c r="A310" i="5"/>
  <c r="B310"/>
  <c r="C310"/>
  <c r="H310"/>
  <c r="J310"/>
  <c r="K310"/>
  <c r="M310"/>
  <c r="O310"/>
  <c r="T310"/>
  <c r="W310"/>
  <c r="X310"/>
  <c r="Z310"/>
  <c r="AA310"/>
  <c r="AB310"/>
  <c r="AC310"/>
  <c r="AD310"/>
  <c r="AE310"/>
  <c r="AF310"/>
  <c r="AH310"/>
  <c r="AJ310"/>
  <c r="AK310"/>
  <c r="AL310"/>
  <c r="AM310"/>
  <c r="AN310"/>
  <c r="AO310"/>
  <c r="AP310"/>
  <c r="AR310"/>
  <c r="AV310"/>
  <c r="AW310"/>
  <c r="AX310"/>
  <c r="BB310"/>
  <c r="BC310"/>
  <c r="BE310"/>
  <c r="BF310"/>
  <c r="BH310"/>
  <c r="BJ310"/>
  <c r="BK310"/>
  <c r="BL310"/>
  <c r="BM310"/>
  <c r="BP310"/>
  <c r="BQ310"/>
  <c r="BR310"/>
  <c r="BV310"/>
  <c r="BW310"/>
  <c r="BX310"/>
  <c r="O310" i="9" s="1"/>
  <c r="A311" i="5"/>
  <c r="B311"/>
  <c r="C311"/>
  <c r="H311"/>
  <c r="J311"/>
  <c r="K311"/>
  <c r="M311"/>
  <c r="O311"/>
  <c r="T311"/>
  <c r="W311"/>
  <c r="X311"/>
  <c r="Z311"/>
  <c r="AA311"/>
  <c r="AB311"/>
  <c r="AC311"/>
  <c r="AD311"/>
  <c r="AE311"/>
  <c r="AF311"/>
  <c r="AH311"/>
  <c r="AJ311"/>
  <c r="AK311"/>
  <c r="AL311"/>
  <c r="AM311"/>
  <c r="AN311"/>
  <c r="AO311"/>
  <c r="AP311"/>
  <c r="AR311"/>
  <c r="AV311"/>
  <c r="AW311"/>
  <c r="AX311"/>
  <c r="BB311"/>
  <c r="BC311"/>
  <c r="BD311"/>
  <c r="BE311"/>
  <c r="BF311"/>
  <c r="BH311"/>
  <c r="BJ311"/>
  <c r="BK311"/>
  <c r="BL311"/>
  <c r="BM311"/>
  <c r="BP311"/>
  <c r="BQ311"/>
  <c r="BR311"/>
  <c r="BV311"/>
  <c r="BW311"/>
  <c r="BX311"/>
  <c r="O311" i="9" s="1"/>
  <c r="A312" i="5"/>
  <c r="B312"/>
  <c r="C312"/>
  <c r="H312"/>
  <c r="J312"/>
  <c r="K312"/>
  <c r="M312"/>
  <c r="O312"/>
  <c r="T312"/>
  <c r="W312"/>
  <c r="X312"/>
  <c r="Z312"/>
  <c r="AA312"/>
  <c r="AB312"/>
  <c r="AC312"/>
  <c r="AD312"/>
  <c r="AE312"/>
  <c r="AF312"/>
  <c r="AH312"/>
  <c r="AJ312"/>
  <c r="AK312"/>
  <c r="AL312"/>
  <c r="AM312"/>
  <c r="AN312"/>
  <c r="AO312"/>
  <c r="AP312"/>
  <c r="AR312"/>
  <c r="AV312"/>
  <c r="AW312"/>
  <c r="AX312"/>
  <c r="BB312"/>
  <c r="BC312"/>
  <c r="BE312"/>
  <c r="BF312"/>
  <c r="BH312"/>
  <c r="BJ312"/>
  <c r="BK312"/>
  <c r="BL312"/>
  <c r="BM312"/>
  <c r="BP312"/>
  <c r="BQ312"/>
  <c r="BR312"/>
  <c r="BV312"/>
  <c r="BW312"/>
  <c r="BX312"/>
  <c r="O312" i="9" s="1"/>
  <c r="A306" i="5"/>
  <c r="B306"/>
  <c r="C306"/>
  <c r="H306"/>
  <c r="J306"/>
  <c r="K306"/>
  <c r="M306"/>
  <c r="O306"/>
  <c r="T306"/>
  <c r="W306"/>
  <c r="X306"/>
  <c r="Z306"/>
  <c r="AA306"/>
  <c r="AB306"/>
  <c r="AC306"/>
  <c r="AD306"/>
  <c r="AE306"/>
  <c r="AF306"/>
  <c r="AH306"/>
  <c r="AJ306"/>
  <c r="AK306"/>
  <c r="AL306"/>
  <c r="AM306"/>
  <c r="AN306"/>
  <c r="AO306"/>
  <c r="AP306"/>
  <c r="AR306"/>
  <c r="AV306"/>
  <c r="AW306"/>
  <c r="AX306"/>
  <c r="BB306"/>
  <c r="BC306"/>
  <c r="BD306"/>
  <c r="BE306"/>
  <c r="BF306"/>
  <c r="BH306"/>
  <c r="BJ306"/>
  <c r="BK306"/>
  <c r="BL306"/>
  <c r="BM306"/>
  <c r="BP306"/>
  <c r="BQ306"/>
  <c r="BR306"/>
  <c r="BV306"/>
  <c r="BW306"/>
  <c r="BX306"/>
  <c r="O306" i="9" s="1"/>
  <c r="A307" i="5"/>
  <c r="B307"/>
  <c r="C307"/>
  <c r="H307"/>
  <c r="J307"/>
  <c r="K307"/>
  <c r="M307"/>
  <c r="O307"/>
  <c r="T307"/>
  <c r="W307"/>
  <c r="X307"/>
  <c r="Z307"/>
  <c r="AA307"/>
  <c r="AB307"/>
  <c r="AC307"/>
  <c r="AD307"/>
  <c r="AE307"/>
  <c r="AF307"/>
  <c r="AH307"/>
  <c r="AJ307"/>
  <c r="AK307"/>
  <c r="AL307"/>
  <c r="AM307"/>
  <c r="AN307"/>
  <c r="AO307"/>
  <c r="AP307"/>
  <c r="AR307"/>
  <c r="AV307"/>
  <c r="AW307"/>
  <c r="AX307"/>
  <c r="BB307"/>
  <c r="BC307"/>
  <c r="BD307"/>
  <c r="BE307"/>
  <c r="BF307"/>
  <c r="BH307"/>
  <c r="BJ307"/>
  <c r="BK307"/>
  <c r="BL307"/>
  <c r="BM307"/>
  <c r="BP307"/>
  <c r="BQ307"/>
  <c r="BR307"/>
  <c r="BV307"/>
  <c r="BW307"/>
  <c r="BX307"/>
  <c r="O307" i="9" s="1"/>
  <c r="A308" i="5"/>
  <c r="B308"/>
  <c r="C308"/>
  <c r="H308"/>
  <c r="J308"/>
  <c r="K308"/>
  <c r="M308"/>
  <c r="O308"/>
  <c r="T308"/>
  <c r="W308"/>
  <c r="X308"/>
  <c r="Z308"/>
  <c r="AA308"/>
  <c r="AB308"/>
  <c r="AC308"/>
  <c r="AD308"/>
  <c r="AE308"/>
  <c r="AF308"/>
  <c r="AH308"/>
  <c r="AJ308"/>
  <c r="AK308"/>
  <c r="AL308"/>
  <c r="AM308"/>
  <c r="AN308"/>
  <c r="AO308"/>
  <c r="AP308"/>
  <c r="AR308"/>
  <c r="AV308"/>
  <c r="AW308"/>
  <c r="AX308"/>
  <c r="BB308"/>
  <c r="BC308"/>
  <c r="BD308"/>
  <c r="BE308"/>
  <c r="BF308"/>
  <c r="BH308"/>
  <c r="BJ308"/>
  <c r="BK308"/>
  <c r="BL308"/>
  <c r="BM308"/>
  <c r="BP308"/>
  <c r="BQ308"/>
  <c r="BR308"/>
  <c r="BV308"/>
  <c r="BW308"/>
  <c r="BX308"/>
  <c r="O308" i="9"/>
  <c r="P313" i="6"/>
  <c r="AQ313" i="5"/>
  <c r="AS313" i="6"/>
  <c r="BA313" i="5"/>
  <c r="N309" i="6"/>
  <c r="AQ309" i="5"/>
  <c r="AS309" i="6"/>
  <c r="BA309" i="5"/>
  <c r="P310" i="6"/>
  <c r="AQ310" i="5"/>
  <c r="AS310" i="6"/>
  <c r="BA310" i="5"/>
  <c r="N311" i="6"/>
  <c r="AQ311" i="5"/>
  <c r="AS311" i="6"/>
  <c r="BA311" i="5"/>
  <c r="P312" i="6"/>
  <c r="AQ312" i="5"/>
  <c r="AS312" i="6"/>
  <c r="BA312" i="5"/>
  <c r="AQ306"/>
  <c r="AS306" i="6"/>
  <c r="BA306" i="5"/>
  <c r="P307" i="6"/>
  <c r="AQ307" i="5"/>
  <c r="AS307" i="6"/>
  <c r="BA307" i="5"/>
  <c r="N308" i="6"/>
  <c r="AQ308" i="5"/>
  <c r="AS308" i="6"/>
  <c r="BA308" i="5"/>
  <c r="H319" i="9"/>
  <c r="AG314" i="5"/>
  <c r="K314" i="9" s="1"/>
  <c r="AG320" i="5"/>
  <c r="K320" i="9" s="1"/>
  <c r="AG318" i="5"/>
  <c r="K318" i="9" s="1"/>
  <c r="AG318" i="6"/>
  <c r="H314" i="9"/>
  <c r="AG320" i="6"/>
  <c r="H316" i="9"/>
  <c r="BU316" i="5"/>
  <c r="H318" i="9"/>
  <c r="BU318" i="5"/>
  <c r="BG318"/>
  <c r="BO318"/>
  <c r="BG320"/>
  <c r="BO320"/>
  <c r="H317" i="9"/>
  <c r="BU317" i="5"/>
  <c r="H315" i="9"/>
  <c r="BU315" i="5"/>
  <c r="BG319"/>
  <c r="BO319"/>
  <c r="U321"/>
  <c r="BU321" s="1"/>
  <c r="BG321"/>
  <c r="AG315"/>
  <c r="K315" i="9"/>
  <c r="AG316" i="5"/>
  <c r="K316" i="9"/>
  <c r="U322" i="5"/>
  <c r="AG322"/>
  <c r="K322" i="9" s="1"/>
  <c r="BG322" i="5"/>
  <c r="AG317"/>
  <c r="K317" i="9" s="1"/>
  <c r="S311" i="5"/>
  <c r="J311" i="9" s="1"/>
  <c r="Q312" i="6"/>
  <c r="BG312" s="1"/>
  <c r="S310" i="5"/>
  <c r="J310" i="9" s="1"/>
  <c r="S313" i="5"/>
  <c r="J313" i="9" s="1"/>
  <c r="AT307" i="6"/>
  <c r="N306"/>
  <c r="AT308"/>
  <c r="AT306"/>
  <c r="AT309"/>
  <c r="AT308" i="5"/>
  <c r="S311" i="6"/>
  <c r="S313"/>
  <c r="S310"/>
  <c r="BI308" i="5"/>
  <c r="BI308" i="6"/>
  <c r="AU308" i="5"/>
  <c r="AU308" i="6"/>
  <c r="V308" i="5"/>
  <c r="V308" i="6"/>
  <c r="P308" i="5"/>
  <c r="P308" i="6"/>
  <c r="L308" i="5"/>
  <c r="L308" i="6"/>
  <c r="G308" i="5"/>
  <c r="G308" i="6"/>
  <c r="D308" i="9"/>
  <c r="D308" i="6"/>
  <c r="AI307" i="5"/>
  <c r="AI307" i="6"/>
  <c r="R307" i="5"/>
  <c r="R307" i="6"/>
  <c r="N307" i="5"/>
  <c r="M307" i="9"/>
  <c r="N307" i="6"/>
  <c r="I307" i="5"/>
  <c r="G307" i="9" s="1"/>
  <c r="I307" i="6"/>
  <c r="E307" i="9"/>
  <c r="E307" i="6"/>
  <c r="BI306" i="5"/>
  <c r="BI306" i="6"/>
  <c r="AU306" i="5"/>
  <c r="AU306" i="6"/>
  <c r="V306" i="5"/>
  <c r="V306" i="6"/>
  <c r="P306" i="5"/>
  <c r="P306" i="6"/>
  <c r="L306" i="5"/>
  <c r="L306" i="6"/>
  <c r="G306" i="5"/>
  <c r="G306" i="6"/>
  <c r="D306" i="9"/>
  <c r="D306" i="6"/>
  <c r="AI312" i="5"/>
  <c r="AI312" i="6"/>
  <c r="R312" i="5"/>
  <c r="R312" i="6"/>
  <c r="N312" i="5"/>
  <c r="M312" i="9" s="1"/>
  <c r="N312" i="6"/>
  <c r="I312" i="5"/>
  <c r="G312" i="9" s="1"/>
  <c r="I312" i="6"/>
  <c r="E312" i="9"/>
  <c r="E312" i="6"/>
  <c r="BI311" i="5"/>
  <c r="BI311" i="6"/>
  <c r="AU311" i="5"/>
  <c r="AU311" i="6"/>
  <c r="V311" i="5"/>
  <c r="V311" i="6"/>
  <c r="P311" i="5"/>
  <c r="P311" i="6"/>
  <c r="L311" i="5"/>
  <c r="L311" i="6"/>
  <c r="G311" i="5"/>
  <c r="G311" i="6"/>
  <c r="D311" i="8"/>
  <c r="D311" i="6"/>
  <c r="AI310" i="5"/>
  <c r="AI310" i="6"/>
  <c r="R310" i="5"/>
  <c r="R310" i="6"/>
  <c r="N310" i="5"/>
  <c r="M310" i="9" s="1"/>
  <c r="N310" i="6"/>
  <c r="I310" i="5"/>
  <c r="G310" i="9" s="1"/>
  <c r="I310" i="6"/>
  <c r="E310" i="9"/>
  <c r="E310" i="6"/>
  <c r="BI309" i="5"/>
  <c r="BI309" i="6"/>
  <c r="AU309" i="5"/>
  <c r="AU309" i="6"/>
  <c r="V309" i="5"/>
  <c r="V309" i="6"/>
  <c r="P309" i="5"/>
  <c r="P309" i="6"/>
  <c r="L309" i="5"/>
  <c r="L309" i="6"/>
  <c r="G309" i="5"/>
  <c r="G309" i="6"/>
  <c r="D309" i="8"/>
  <c r="D309" i="6"/>
  <c r="AI313" i="5"/>
  <c r="AI313" i="6"/>
  <c r="R313" i="5"/>
  <c r="R313" i="6"/>
  <c r="N313" i="5"/>
  <c r="M313" i="9" s="1"/>
  <c r="N313" i="6"/>
  <c r="I313" i="5"/>
  <c r="G313" i="9"/>
  <c r="I313" i="6"/>
  <c r="E313" i="9"/>
  <c r="E313" i="6"/>
  <c r="AI308" i="5"/>
  <c r="AI308" i="6"/>
  <c r="R308" i="5"/>
  <c r="R308" i="6"/>
  <c r="I308" i="5"/>
  <c r="G308" i="9" s="1"/>
  <c r="I308" i="6"/>
  <c r="E308" i="9"/>
  <c r="E308" i="6"/>
  <c r="BI307" i="5"/>
  <c r="BI307" i="6"/>
  <c r="AU307" i="5"/>
  <c r="AU307" i="6"/>
  <c r="V307" i="5"/>
  <c r="V307" i="6"/>
  <c r="L307" i="5"/>
  <c r="L307" i="6"/>
  <c r="G307" i="5"/>
  <c r="G307" i="6"/>
  <c r="D307" i="8"/>
  <c r="D307" i="6"/>
  <c r="AI306" i="5"/>
  <c r="AI306" i="6"/>
  <c r="R306" i="5"/>
  <c r="R306" i="6"/>
  <c r="I306" i="5"/>
  <c r="G306" i="9" s="1"/>
  <c r="I306" i="6"/>
  <c r="E306" i="9"/>
  <c r="E306" i="6"/>
  <c r="BI312" i="5"/>
  <c r="BI312" i="6"/>
  <c r="AU312" i="5"/>
  <c r="AU312" i="6"/>
  <c r="V312" i="5"/>
  <c r="V312" i="6"/>
  <c r="L312" i="5"/>
  <c r="L312" i="6"/>
  <c r="G312" i="5"/>
  <c r="G312" i="6"/>
  <c r="D312" i="5"/>
  <c r="D312" i="6"/>
  <c r="AI311" i="5"/>
  <c r="AI311" i="6"/>
  <c r="R311" i="5"/>
  <c r="R311" i="6"/>
  <c r="I311" i="5"/>
  <c r="G311" i="9" s="1"/>
  <c r="I311" i="6"/>
  <c r="E311" i="9"/>
  <c r="E311" i="6"/>
  <c r="BI310" i="5"/>
  <c r="BI310" i="6"/>
  <c r="AU310" i="5"/>
  <c r="AU310" i="6"/>
  <c r="V310" i="5"/>
  <c r="V310" i="6"/>
  <c r="L310" i="5"/>
  <c r="L310" i="6"/>
  <c r="G310" i="5"/>
  <c r="G310" i="6"/>
  <c r="D310" i="5"/>
  <c r="D310" i="6"/>
  <c r="AI309" i="5"/>
  <c r="AI309" i="6"/>
  <c r="R309" i="5"/>
  <c r="R309" i="6"/>
  <c r="I309" i="5"/>
  <c r="G309" i="9" s="1"/>
  <c r="I309" i="6"/>
  <c r="E309" i="9"/>
  <c r="E309" i="6"/>
  <c r="BI313" i="5"/>
  <c r="BI313" i="6"/>
  <c r="AU313" i="5"/>
  <c r="AU313" i="6"/>
  <c r="V313" i="5"/>
  <c r="V313" i="6"/>
  <c r="L313" i="5"/>
  <c r="L313" i="6"/>
  <c r="G313" i="5"/>
  <c r="G313" i="6"/>
  <c r="D313" i="8"/>
  <c r="D313" i="6"/>
  <c r="Q311"/>
  <c r="BG311" s="1"/>
  <c r="AS308" i="5"/>
  <c r="AS307"/>
  <c r="AY307" s="1"/>
  <c r="L307" i="9" s="1"/>
  <c r="AS306" i="5"/>
  <c r="AY306" s="1"/>
  <c r="L306" i="9" s="1"/>
  <c r="AS312" i="5"/>
  <c r="AS311"/>
  <c r="AS310"/>
  <c r="AS309"/>
  <c r="AY309" s="1"/>
  <c r="L309" i="9" s="1"/>
  <c r="AS313" i="5"/>
  <c r="AY313" s="1"/>
  <c r="L313" i="9" s="1"/>
  <c r="D308" i="5"/>
  <c r="P307"/>
  <c r="E307"/>
  <c r="D306"/>
  <c r="P312"/>
  <c r="E312"/>
  <c r="D311"/>
  <c r="P310"/>
  <c r="E310"/>
  <c r="D309"/>
  <c r="D313"/>
  <c r="E313" i="8"/>
  <c r="D312"/>
  <c r="E311"/>
  <c r="D310"/>
  <c r="E309"/>
  <c r="D308"/>
  <c r="E307"/>
  <c r="D306"/>
  <c r="AL313" i="9"/>
  <c r="D313"/>
  <c r="AL312"/>
  <c r="D312"/>
  <c r="AL311"/>
  <c r="D311"/>
  <c r="AL310"/>
  <c r="D310"/>
  <c r="AL309"/>
  <c r="D309"/>
  <c r="AL308"/>
  <c r="AL307"/>
  <c r="D307"/>
  <c r="AL306"/>
  <c r="N308" i="5"/>
  <c r="M308" i="9"/>
  <c r="E308" i="5"/>
  <c r="D307"/>
  <c r="N306"/>
  <c r="M306" i="9" s="1"/>
  <c r="E306" i="5"/>
  <c r="N311"/>
  <c r="M311" i="9" s="1"/>
  <c r="E311" i="5"/>
  <c r="N309"/>
  <c r="M309" i="9" s="1"/>
  <c r="E309" i="5"/>
  <c r="P313"/>
  <c r="E313"/>
  <c r="E312" i="8"/>
  <c r="E310"/>
  <c r="E308"/>
  <c r="E306"/>
  <c r="H322" i="9"/>
  <c r="BU322" i="5"/>
  <c r="AY311"/>
  <c r="L311" i="9" s="1"/>
  <c r="AY308" i="5"/>
  <c r="L308" i="9"/>
  <c r="AY310" i="6"/>
  <c r="H321" i="9"/>
  <c r="AG321" i="5"/>
  <c r="K321" i="9"/>
  <c r="Q312" i="5"/>
  <c r="AT307"/>
  <c r="AT310" i="6"/>
  <c r="AT310" i="5"/>
  <c r="AT311" i="6"/>
  <c r="AT311" i="5"/>
  <c r="AT306"/>
  <c r="AT313" i="6"/>
  <c r="AT313" i="5"/>
  <c r="AT312" i="6"/>
  <c r="AT312" i="5"/>
  <c r="I310" i="9"/>
  <c r="Q311" i="5"/>
  <c r="AT309"/>
  <c r="U311" i="6"/>
  <c r="BU311" s="1"/>
  <c r="I311" i="9"/>
  <c r="I313"/>
  <c r="U311" i="5"/>
  <c r="Y313"/>
  <c r="Y313" i="6"/>
  <c r="Y311" i="5"/>
  <c r="Y311" i="6"/>
  <c r="S312" i="5"/>
  <c r="J312" i="9" s="1"/>
  <c r="S312" i="6"/>
  <c r="Q313" i="5"/>
  <c r="Q313" i="6"/>
  <c r="BG313" s="1"/>
  <c r="Y310" i="5"/>
  <c r="Y310" i="6"/>
  <c r="Q310" i="5"/>
  <c r="Q310" i="6"/>
  <c r="BG310"/>
  <c r="U313"/>
  <c r="BU313"/>
  <c r="Y312" i="5"/>
  <c r="Y312" i="6"/>
  <c r="U312"/>
  <c r="BU312"/>
  <c r="U310"/>
  <c r="BU310"/>
  <c r="U313" i="5"/>
  <c r="U312"/>
  <c r="U310"/>
  <c r="A7" i="9"/>
  <c r="B7"/>
  <c r="C7"/>
  <c r="F7"/>
  <c r="A8"/>
  <c r="B8"/>
  <c r="C8"/>
  <c r="F8"/>
  <c r="A9"/>
  <c r="B9"/>
  <c r="C9"/>
  <c r="F9"/>
  <c r="A10"/>
  <c r="B10"/>
  <c r="C10"/>
  <c r="F10"/>
  <c r="A11"/>
  <c r="B11"/>
  <c r="C11"/>
  <c r="F11"/>
  <c r="A12"/>
  <c r="B12"/>
  <c r="C12"/>
  <c r="F12"/>
  <c r="A13"/>
  <c r="B13"/>
  <c r="C13"/>
  <c r="F13"/>
  <c r="A14"/>
  <c r="B14"/>
  <c r="C14"/>
  <c r="F14"/>
  <c r="A15"/>
  <c r="B15"/>
  <c r="C15"/>
  <c r="F15"/>
  <c r="A16"/>
  <c r="B16"/>
  <c r="C16"/>
  <c r="F16"/>
  <c r="A17"/>
  <c r="B17"/>
  <c r="C17"/>
  <c r="F17"/>
  <c r="A18"/>
  <c r="B18"/>
  <c r="C18"/>
  <c r="F18"/>
  <c r="A19"/>
  <c r="B19"/>
  <c r="C19"/>
  <c r="F19"/>
  <c r="A20"/>
  <c r="B20"/>
  <c r="C20"/>
  <c r="F20"/>
  <c r="A21"/>
  <c r="B21"/>
  <c r="C21"/>
  <c r="F21"/>
  <c r="A22"/>
  <c r="B22"/>
  <c r="C22"/>
  <c r="F22"/>
  <c r="A23"/>
  <c r="B23"/>
  <c r="C23"/>
  <c r="F23"/>
  <c r="A24"/>
  <c r="B24"/>
  <c r="C24"/>
  <c r="F24"/>
  <c r="A25"/>
  <c r="B25"/>
  <c r="C25"/>
  <c r="F25"/>
  <c r="A26"/>
  <c r="B26"/>
  <c r="C26"/>
  <c r="F26"/>
  <c r="A27"/>
  <c r="B27"/>
  <c r="C27"/>
  <c r="F27"/>
  <c r="A28"/>
  <c r="B28"/>
  <c r="C28"/>
  <c r="F28"/>
  <c r="A29"/>
  <c r="B29"/>
  <c r="C29"/>
  <c r="F29"/>
  <c r="A30"/>
  <c r="B30"/>
  <c r="C30"/>
  <c r="F30"/>
  <c r="A31"/>
  <c r="B31"/>
  <c r="C31"/>
  <c r="F31"/>
  <c r="A32"/>
  <c r="B32"/>
  <c r="C32"/>
  <c r="F32"/>
  <c r="A33"/>
  <c r="B33"/>
  <c r="C33"/>
  <c r="F33"/>
  <c r="A34"/>
  <c r="B34"/>
  <c r="C34"/>
  <c r="F34"/>
  <c r="A35"/>
  <c r="B35"/>
  <c r="C35"/>
  <c r="F35"/>
  <c r="A36"/>
  <c r="B36"/>
  <c r="C36"/>
  <c r="F36"/>
  <c r="A37"/>
  <c r="B37"/>
  <c r="C37"/>
  <c r="F37"/>
  <c r="A38"/>
  <c r="B38"/>
  <c r="C38"/>
  <c r="F38"/>
  <c r="A39"/>
  <c r="B39"/>
  <c r="C39"/>
  <c r="F39"/>
  <c r="A40"/>
  <c r="B40"/>
  <c r="C40"/>
  <c r="F40"/>
  <c r="A41"/>
  <c r="B41"/>
  <c r="C41"/>
  <c r="F41"/>
  <c r="A42"/>
  <c r="B42"/>
  <c r="C42"/>
  <c r="F42"/>
  <c r="A43"/>
  <c r="B43"/>
  <c r="C43"/>
  <c r="F43"/>
  <c r="A44"/>
  <c r="B44"/>
  <c r="C44"/>
  <c r="F44"/>
  <c r="A45"/>
  <c r="B45"/>
  <c r="C45"/>
  <c r="F45"/>
  <c r="A46"/>
  <c r="B46"/>
  <c r="C46"/>
  <c r="F46"/>
  <c r="A47"/>
  <c r="B47"/>
  <c r="C47"/>
  <c r="F47"/>
  <c r="A48"/>
  <c r="B48"/>
  <c r="C48"/>
  <c r="F48"/>
  <c r="A49"/>
  <c r="B49"/>
  <c r="C49"/>
  <c r="F49"/>
  <c r="A50"/>
  <c r="B50"/>
  <c r="C50"/>
  <c r="F50"/>
  <c r="A51"/>
  <c r="B51"/>
  <c r="C51"/>
  <c r="F51"/>
  <c r="A52"/>
  <c r="B52"/>
  <c r="C52"/>
  <c r="F52"/>
  <c r="A53"/>
  <c r="B53"/>
  <c r="C53"/>
  <c r="F53"/>
  <c r="A54"/>
  <c r="B54"/>
  <c r="C54"/>
  <c r="F54"/>
  <c r="A55"/>
  <c r="B55"/>
  <c r="C55"/>
  <c r="F55"/>
  <c r="A56"/>
  <c r="B56"/>
  <c r="C56"/>
  <c r="F56"/>
  <c r="A57"/>
  <c r="B57"/>
  <c r="C57"/>
  <c r="F57"/>
  <c r="A58"/>
  <c r="B58"/>
  <c r="C58"/>
  <c r="F58"/>
  <c r="A59"/>
  <c r="B59"/>
  <c r="C59"/>
  <c r="F59"/>
  <c r="A60"/>
  <c r="B60"/>
  <c r="C60"/>
  <c r="F60"/>
  <c r="A61"/>
  <c r="B61"/>
  <c r="C61"/>
  <c r="F61"/>
  <c r="A62"/>
  <c r="B62"/>
  <c r="C62"/>
  <c r="F62"/>
  <c r="A63"/>
  <c r="B63"/>
  <c r="C63"/>
  <c r="F63"/>
  <c r="A64"/>
  <c r="B64"/>
  <c r="C64"/>
  <c r="F64"/>
  <c r="A65"/>
  <c r="B65"/>
  <c r="C65"/>
  <c r="F65"/>
  <c r="A66"/>
  <c r="B66"/>
  <c r="C66"/>
  <c r="F66"/>
  <c r="A67"/>
  <c r="B67"/>
  <c r="C67"/>
  <c r="F67"/>
  <c r="A68"/>
  <c r="B68"/>
  <c r="C68"/>
  <c r="F68"/>
  <c r="A69"/>
  <c r="B69"/>
  <c r="C69"/>
  <c r="F69"/>
  <c r="A70"/>
  <c r="B70"/>
  <c r="C70"/>
  <c r="F70"/>
  <c r="A71"/>
  <c r="B71"/>
  <c r="C71"/>
  <c r="F71"/>
  <c r="A72"/>
  <c r="B72"/>
  <c r="C72"/>
  <c r="F72"/>
  <c r="A73"/>
  <c r="B73"/>
  <c r="C73"/>
  <c r="F73"/>
  <c r="A74"/>
  <c r="B74"/>
  <c r="C74"/>
  <c r="F74"/>
  <c r="A75"/>
  <c r="B75"/>
  <c r="C75"/>
  <c r="F75"/>
  <c r="A76"/>
  <c r="B76"/>
  <c r="C76"/>
  <c r="F76"/>
  <c r="A77"/>
  <c r="B77"/>
  <c r="C77"/>
  <c r="F77"/>
  <c r="A78"/>
  <c r="B78"/>
  <c r="C78"/>
  <c r="F78"/>
  <c r="A79"/>
  <c r="B79"/>
  <c r="C79"/>
  <c r="F79"/>
  <c r="A80"/>
  <c r="B80"/>
  <c r="C80"/>
  <c r="F80"/>
  <c r="A81"/>
  <c r="B81"/>
  <c r="C81"/>
  <c r="F81"/>
  <c r="A82"/>
  <c r="B82"/>
  <c r="C82"/>
  <c r="F82"/>
  <c r="A83"/>
  <c r="B83"/>
  <c r="C83"/>
  <c r="F83"/>
  <c r="A84"/>
  <c r="B84"/>
  <c r="C84"/>
  <c r="F84"/>
  <c r="A85"/>
  <c r="B85"/>
  <c r="C85"/>
  <c r="F85"/>
  <c r="A86"/>
  <c r="B86"/>
  <c r="C86"/>
  <c r="F86"/>
  <c r="A87"/>
  <c r="B87"/>
  <c r="C87"/>
  <c r="F87"/>
  <c r="A88"/>
  <c r="B88"/>
  <c r="C88"/>
  <c r="F88"/>
  <c r="A89"/>
  <c r="B89"/>
  <c r="C89"/>
  <c r="F89"/>
  <c r="A90"/>
  <c r="B90"/>
  <c r="C90"/>
  <c r="F90"/>
  <c r="A91"/>
  <c r="B91"/>
  <c r="C91"/>
  <c r="F91"/>
  <c r="A92"/>
  <c r="B92"/>
  <c r="C92"/>
  <c r="F92"/>
  <c r="A93"/>
  <c r="B93"/>
  <c r="C93"/>
  <c r="F93"/>
  <c r="A94"/>
  <c r="B94"/>
  <c r="C94"/>
  <c r="F94"/>
  <c r="A95"/>
  <c r="B95"/>
  <c r="C95"/>
  <c r="F95"/>
  <c r="A96"/>
  <c r="B96"/>
  <c r="C96"/>
  <c r="F96"/>
  <c r="A97"/>
  <c r="B97"/>
  <c r="C97"/>
  <c r="F97"/>
  <c r="A98"/>
  <c r="B98"/>
  <c r="C98"/>
  <c r="F98"/>
  <c r="A99"/>
  <c r="B99"/>
  <c r="C99"/>
  <c r="F99"/>
  <c r="A100"/>
  <c r="B100"/>
  <c r="C100"/>
  <c r="F100"/>
  <c r="A101"/>
  <c r="B101"/>
  <c r="C101"/>
  <c r="F101"/>
  <c r="A102"/>
  <c r="B102"/>
  <c r="C102"/>
  <c r="F102"/>
  <c r="A103"/>
  <c r="B103"/>
  <c r="C103"/>
  <c r="F103"/>
  <c r="A104"/>
  <c r="B104"/>
  <c r="C104"/>
  <c r="F104"/>
  <c r="A105"/>
  <c r="B105"/>
  <c r="C105"/>
  <c r="F105"/>
  <c r="A106"/>
  <c r="B106"/>
  <c r="C106"/>
  <c r="F106"/>
  <c r="A107"/>
  <c r="B107"/>
  <c r="C107"/>
  <c r="F107"/>
  <c r="A108"/>
  <c r="B108"/>
  <c r="C108"/>
  <c r="F108"/>
  <c r="A109"/>
  <c r="B109"/>
  <c r="C109"/>
  <c r="F109"/>
  <c r="A110"/>
  <c r="B110"/>
  <c r="C110"/>
  <c r="F110"/>
  <c r="A111"/>
  <c r="B111"/>
  <c r="C111"/>
  <c r="F111"/>
  <c r="A112"/>
  <c r="B112"/>
  <c r="C112"/>
  <c r="F112"/>
  <c r="A113"/>
  <c r="B113"/>
  <c r="C113"/>
  <c r="F113"/>
  <c r="A114"/>
  <c r="B114"/>
  <c r="C114"/>
  <c r="F114"/>
  <c r="A115"/>
  <c r="B115"/>
  <c r="C115"/>
  <c r="F115"/>
  <c r="A116"/>
  <c r="B116"/>
  <c r="C116"/>
  <c r="F116"/>
  <c r="A117"/>
  <c r="B117"/>
  <c r="C117"/>
  <c r="F117"/>
  <c r="A118"/>
  <c r="B118"/>
  <c r="C118"/>
  <c r="F118"/>
  <c r="A119"/>
  <c r="B119"/>
  <c r="C119"/>
  <c r="F119"/>
  <c r="A120"/>
  <c r="B120"/>
  <c r="C120"/>
  <c r="F120"/>
  <c r="A121"/>
  <c r="B121"/>
  <c r="C121"/>
  <c r="F121"/>
  <c r="A122"/>
  <c r="B122"/>
  <c r="C122"/>
  <c r="F122"/>
  <c r="A123"/>
  <c r="B123"/>
  <c r="C123"/>
  <c r="F123"/>
  <c r="A124"/>
  <c r="B124"/>
  <c r="C124"/>
  <c r="F124"/>
  <c r="A125"/>
  <c r="B125"/>
  <c r="C125"/>
  <c r="F125"/>
  <c r="A126"/>
  <c r="B126"/>
  <c r="C126"/>
  <c r="F126"/>
  <c r="A127"/>
  <c r="B127"/>
  <c r="C127"/>
  <c r="F127"/>
  <c r="A128"/>
  <c r="B128"/>
  <c r="C128"/>
  <c r="F128"/>
  <c r="A129"/>
  <c r="B129"/>
  <c r="C129"/>
  <c r="F129"/>
  <c r="A130"/>
  <c r="B130"/>
  <c r="C130"/>
  <c r="F130"/>
  <c r="A131"/>
  <c r="B131"/>
  <c r="C131"/>
  <c r="F131"/>
  <c r="A132"/>
  <c r="B132"/>
  <c r="C132"/>
  <c r="F132"/>
  <c r="A133"/>
  <c r="B133"/>
  <c r="C133"/>
  <c r="F133"/>
  <c r="A134"/>
  <c r="B134"/>
  <c r="C134"/>
  <c r="F134"/>
  <c r="A135"/>
  <c r="B135"/>
  <c r="C135"/>
  <c r="F135"/>
  <c r="A136"/>
  <c r="B136"/>
  <c r="C136"/>
  <c r="F136"/>
  <c r="A137"/>
  <c r="B137"/>
  <c r="C137"/>
  <c r="F137"/>
  <c r="A138"/>
  <c r="B138"/>
  <c r="C138"/>
  <c r="F138"/>
  <c r="A139"/>
  <c r="B139"/>
  <c r="C139"/>
  <c r="F139"/>
  <c r="A140"/>
  <c r="B140"/>
  <c r="C140"/>
  <c r="F140"/>
  <c r="A141"/>
  <c r="B141"/>
  <c r="C141"/>
  <c r="F141"/>
  <c r="A142"/>
  <c r="B142"/>
  <c r="C142"/>
  <c r="F142"/>
  <c r="A145"/>
  <c r="B145"/>
  <c r="C145"/>
  <c r="F145"/>
  <c r="A146"/>
  <c r="B146"/>
  <c r="C146"/>
  <c r="F146"/>
  <c r="A147"/>
  <c r="B147"/>
  <c r="C147"/>
  <c r="F147"/>
  <c r="A148"/>
  <c r="B148"/>
  <c r="C148"/>
  <c r="F148"/>
  <c r="A149"/>
  <c r="B149"/>
  <c r="C149"/>
  <c r="F149"/>
  <c r="A150"/>
  <c r="B150"/>
  <c r="C150"/>
  <c r="F150"/>
  <c r="A151"/>
  <c r="B151"/>
  <c r="C151"/>
  <c r="F151"/>
  <c r="A152"/>
  <c r="B152"/>
  <c r="C152"/>
  <c r="F152"/>
  <c r="A153"/>
  <c r="B153"/>
  <c r="C153"/>
  <c r="F153"/>
  <c r="A154"/>
  <c r="B154"/>
  <c r="C154"/>
  <c r="F154"/>
  <c r="A155"/>
  <c r="B155"/>
  <c r="C155"/>
  <c r="F155"/>
  <c r="A156"/>
  <c r="B156"/>
  <c r="C156"/>
  <c r="F156"/>
  <c r="A157"/>
  <c r="B157"/>
  <c r="C157"/>
  <c r="F157"/>
  <c r="A158"/>
  <c r="B158"/>
  <c r="C158"/>
  <c r="F158"/>
  <c r="A159"/>
  <c r="B159"/>
  <c r="C159"/>
  <c r="F159"/>
  <c r="A160"/>
  <c r="B160"/>
  <c r="C160"/>
  <c r="F160"/>
  <c r="A161"/>
  <c r="B161"/>
  <c r="C161"/>
  <c r="F161"/>
  <c r="A162"/>
  <c r="B162"/>
  <c r="C162"/>
  <c r="F162"/>
  <c r="A163"/>
  <c r="B163"/>
  <c r="C163"/>
  <c r="F163"/>
  <c r="A164"/>
  <c r="B164"/>
  <c r="C164"/>
  <c r="F164"/>
  <c r="A165"/>
  <c r="B165"/>
  <c r="C165"/>
  <c r="F165"/>
  <c r="A166"/>
  <c r="B166"/>
  <c r="C166"/>
  <c r="F166"/>
  <c r="A167"/>
  <c r="B167"/>
  <c r="C167"/>
  <c r="F167"/>
  <c r="A168"/>
  <c r="B168"/>
  <c r="C168"/>
  <c r="F168"/>
  <c r="A169"/>
  <c r="B169"/>
  <c r="C169"/>
  <c r="F169"/>
  <c r="A170"/>
  <c r="B170"/>
  <c r="C170"/>
  <c r="F170"/>
  <c r="A171"/>
  <c r="B171"/>
  <c r="C171"/>
  <c r="F171"/>
  <c r="A172"/>
  <c r="B172"/>
  <c r="C172"/>
  <c r="F172"/>
  <c r="A173"/>
  <c r="B173"/>
  <c r="C173"/>
  <c r="F173"/>
  <c r="A174"/>
  <c r="B174"/>
  <c r="C174"/>
  <c r="F174"/>
  <c r="A175"/>
  <c r="B175"/>
  <c r="C175"/>
  <c r="F175"/>
  <c r="A176"/>
  <c r="B176"/>
  <c r="C176"/>
  <c r="F176"/>
  <c r="A177"/>
  <c r="B177"/>
  <c r="C177"/>
  <c r="F177"/>
  <c r="A178"/>
  <c r="B178"/>
  <c r="C178"/>
  <c r="F178"/>
  <c r="A179"/>
  <c r="B179"/>
  <c r="C179"/>
  <c r="F179"/>
  <c r="A180"/>
  <c r="B180"/>
  <c r="C180"/>
  <c r="F180"/>
  <c r="A181"/>
  <c r="B181"/>
  <c r="C181"/>
  <c r="F181"/>
  <c r="A182"/>
  <c r="B182"/>
  <c r="C182"/>
  <c r="F182"/>
  <c r="A183"/>
  <c r="B183"/>
  <c r="C183"/>
  <c r="F183"/>
  <c r="A184"/>
  <c r="B184"/>
  <c r="C184"/>
  <c r="F184"/>
  <c r="A185"/>
  <c r="B185"/>
  <c r="C185"/>
  <c r="F185"/>
  <c r="A186"/>
  <c r="B186"/>
  <c r="C186"/>
  <c r="F186"/>
  <c r="A187"/>
  <c r="B187"/>
  <c r="C187"/>
  <c r="F187"/>
  <c r="A188"/>
  <c r="B188"/>
  <c r="C188"/>
  <c r="F188"/>
  <c r="A189"/>
  <c r="B189"/>
  <c r="C189"/>
  <c r="F189"/>
  <c r="A190"/>
  <c r="B190"/>
  <c r="C190"/>
  <c r="F190"/>
  <c r="A191"/>
  <c r="B191"/>
  <c r="C191"/>
  <c r="F191"/>
  <c r="A192"/>
  <c r="B192"/>
  <c r="C192"/>
  <c r="F192"/>
  <c r="A193"/>
  <c r="B193"/>
  <c r="C193"/>
  <c r="F193"/>
  <c r="A194"/>
  <c r="B194"/>
  <c r="C194"/>
  <c r="F194"/>
  <c r="A195"/>
  <c r="B195"/>
  <c r="C195"/>
  <c r="F195"/>
  <c r="A196"/>
  <c r="B196"/>
  <c r="C196"/>
  <c r="F196"/>
  <c r="A197"/>
  <c r="B197"/>
  <c r="C197"/>
  <c r="F197"/>
  <c r="A198"/>
  <c r="B198"/>
  <c r="C198"/>
  <c r="F198"/>
  <c r="A199"/>
  <c r="B199"/>
  <c r="C199"/>
  <c r="F199"/>
  <c r="A200"/>
  <c r="B200"/>
  <c r="C200"/>
  <c r="F200"/>
  <c r="A201"/>
  <c r="B201"/>
  <c r="C201"/>
  <c r="F201"/>
  <c r="A202"/>
  <c r="B202"/>
  <c r="C202"/>
  <c r="F202"/>
  <c r="A203"/>
  <c r="B203"/>
  <c r="C203"/>
  <c r="F203"/>
  <c r="A204"/>
  <c r="B204"/>
  <c r="C204"/>
  <c r="F204"/>
  <c r="A205"/>
  <c r="B205"/>
  <c r="C205"/>
  <c r="F205"/>
  <c r="A206"/>
  <c r="B206"/>
  <c r="C206"/>
  <c r="F206"/>
  <c r="A207"/>
  <c r="B207"/>
  <c r="C207"/>
  <c r="F207"/>
  <c r="A208"/>
  <c r="B208"/>
  <c r="C208"/>
  <c r="F208"/>
  <c r="A209"/>
  <c r="B209"/>
  <c r="C209"/>
  <c r="F209"/>
  <c r="A210"/>
  <c r="B210"/>
  <c r="C210"/>
  <c r="F210"/>
  <c r="A211"/>
  <c r="B211"/>
  <c r="C211"/>
  <c r="F211"/>
  <c r="A212"/>
  <c r="B212"/>
  <c r="C212"/>
  <c r="F212"/>
  <c r="A213"/>
  <c r="B213"/>
  <c r="C213"/>
  <c r="F213"/>
  <c r="A214"/>
  <c r="B214"/>
  <c r="C214"/>
  <c r="F214"/>
  <c r="A215"/>
  <c r="B215"/>
  <c r="C215"/>
  <c r="F215"/>
  <c r="A216"/>
  <c r="B216"/>
  <c r="C216"/>
  <c r="F216"/>
  <c r="A217"/>
  <c r="B217"/>
  <c r="C217"/>
  <c r="F217"/>
  <c r="A218"/>
  <c r="B218"/>
  <c r="C218"/>
  <c r="F218"/>
  <c r="A219"/>
  <c r="B219"/>
  <c r="C219"/>
  <c r="F219"/>
  <c r="A220"/>
  <c r="B220"/>
  <c r="C220"/>
  <c r="F220"/>
  <c r="A221"/>
  <c r="B221"/>
  <c r="C221"/>
  <c r="F221"/>
  <c r="A222"/>
  <c r="B222"/>
  <c r="C222"/>
  <c r="F222"/>
  <c r="A223"/>
  <c r="B223"/>
  <c r="C223"/>
  <c r="F223"/>
  <c r="A224"/>
  <c r="B224"/>
  <c r="C224"/>
  <c r="F224"/>
  <c r="A225"/>
  <c r="B225"/>
  <c r="C225"/>
  <c r="F225"/>
  <c r="A226"/>
  <c r="B226"/>
  <c r="C226"/>
  <c r="F226"/>
  <c r="A227"/>
  <c r="B227"/>
  <c r="C227"/>
  <c r="F227"/>
  <c r="A228"/>
  <c r="B228"/>
  <c r="C228"/>
  <c r="F228"/>
  <c r="A229"/>
  <c r="B229"/>
  <c r="C229"/>
  <c r="F229"/>
  <c r="A230"/>
  <c r="B230"/>
  <c r="C230"/>
  <c r="F230"/>
  <c r="A231"/>
  <c r="B231"/>
  <c r="C231"/>
  <c r="F231"/>
  <c r="A232"/>
  <c r="B232"/>
  <c r="C232"/>
  <c r="F232"/>
  <c r="A233"/>
  <c r="B233"/>
  <c r="C233"/>
  <c r="F233"/>
  <c r="A234"/>
  <c r="B234"/>
  <c r="C234"/>
  <c r="F234"/>
  <c r="A235"/>
  <c r="B235"/>
  <c r="C235"/>
  <c r="F235"/>
  <c r="A236"/>
  <c r="B236"/>
  <c r="C236"/>
  <c r="F236"/>
  <c r="A237"/>
  <c r="B237"/>
  <c r="C237"/>
  <c r="F237"/>
  <c r="A238"/>
  <c r="B238"/>
  <c r="C238"/>
  <c r="F238"/>
  <c r="A239"/>
  <c r="B239"/>
  <c r="C239"/>
  <c r="F239"/>
  <c r="A240"/>
  <c r="B240"/>
  <c r="C240"/>
  <c r="F240"/>
  <c r="A241"/>
  <c r="B241"/>
  <c r="C241"/>
  <c r="F241"/>
  <c r="A242"/>
  <c r="B242"/>
  <c r="C242"/>
  <c r="F242"/>
  <c r="A243"/>
  <c r="B243"/>
  <c r="C243"/>
  <c r="F243"/>
  <c r="A244"/>
  <c r="B244"/>
  <c r="C244"/>
  <c r="F244"/>
  <c r="A245"/>
  <c r="B245"/>
  <c r="C245"/>
  <c r="F245"/>
  <c r="A246"/>
  <c r="B246"/>
  <c r="C246"/>
  <c r="F246"/>
  <c r="A247"/>
  <c r="B247"/>
  <c r="C247"/>
  <c r="F247"/>
  <c r="A248"/>
  <c r="B248"/>
  <c r="C248"/>
  <c r="F248"/>
  <c r="A249"/>
  <c r="B249"/>
  <c r="C249"/>
  <c r="F249"/>
  <c r="A250"/>
  <c r="B250"/>
  <c r="C250"/>
  <c r="F250"/>
  <c r="A251"/>
  <c r="B251"/>
  <c r="C251"/>
  <c r="F251"/>
  <c r="A252"/>
  <c r="B252"/>
  <c r="C252"/>
  <c r="F252"/>
  <c r="A253"/>
  <c r="B253"/>
  <c r="C253"/>
  <c r="F253"/>
  <c r="A254"/>
  <c r="B254"/>
  <c r="C254"/>
  <c r="F254"/>
  <c r="A255"/>
  <c r="B255"/>
  <c r="C255"/>
  <c r="F255"/>
  <c r="A256"/>
  <c r="B256"/>
  <c r="C256"/>
  <c r="F256"/>
  <c r="A257"/>
  <c r="B257"/>
  <c r="C257"/>
  <c r="F257"/>
  <c r="A258"/>
  <c r="B258"/>
  <c r="C258"/>
  <c r="F258"/>
  <c r="A259"/>
  <c r="B259"/>
  <c r="C259"/>
  <c r="F259"/>
  <c r="A260"/>
  <c r="B260"/>
  <c r="C260"/>
  <c r="F260"/>
  <c r="A261"/>
  <c r="B261"/>
  <c r="C261"/>
  <c r="F261"/>
  <c r="A262"/>
  <c r="B262"/>
  <c r="C262"/>
  <c r="F262"/>
  <c r="A263"/>
  <c r="B263"/>
  <c r="C263"/>
  <c r="F263"/>
  <c r="A264"/>
  <c r="B264"/>
  <c r="C264"/>
  <c r="F264"/>
  <c r="A265"/>
  <c r="B265"/>
  <c r="C265"/>
  <c r="F265"/>
  <c r="A266"/>
  <c r="B266"/>
  <c r="C266"/>
  <c r="F266"/>
  <c r="A267"/>
  <c r="B267"/>
  <c r="C267"/>
  <c r="F267"/>
  <c r="A268"/>
  <c r="B268"/>
  <c r="C268"/>
  <c r="F268"/>
  <c r="A269"/>
  <c r="B269"/>
  <c r="C269"/>
  <c r="F269"/>
  <c r="A270"/>
  <c r="B270"/>
  <c r="C270"/>
  <c r="F270"/>
  <c r="A271"/>
  <c r="B271"/>
  <c r="C271"/>
  <c r="F271"/>
  <c r="A272"/>
  <c r="B272"/>
  <c r="C272"/>
  <c r="F272"/>
  <c r="A273"/>
  <c r="B273"/>
  <c r="C273"/>
  <c r="F273"/>
  <c r="A274"/>
  <c r="B274"/>
  <c r="C274"/>
  <c r="F274"/>
  <c r="A275"/>
  <c r="B275"/>
  <c r="C275"/>
  <c r="F275"/>
  <c r="A276"/>
  <c r="B276"/>
  <c r="C276"/>
  <c r="F276"/>
  <c r="A277"/>
  <c r="B277"/>
  <c r="C277"/>
  <c r="F277"/>
  <c r="A278"/>
  <c r="B278"/>
  <c r="C278"/>
  <c r="F278"/>
  <c r="A279"/>
  <c r="B279"/>
  <c r="C279"/>
  <c r="F279"/>
  <c r="A280"/>
  <c r="B280"/>
  <c r="C280"/>
  <c r="F280"/>
  <c r="A281"/>
  <c r="B281"/>
  <c r="C281"/>
  <c r="F281"/>
  <c r="A282"/>
  <c r="B282"/>
  <c r="C282"/>
  <c r="F282"/>
  <c r="A283"/>
  <c r="B283"/>
  <c r="C283"/>
  <c r="F283"/>
  <c r="A284"/>
  <c r="B284"/>
  <c r="C284"/>
  <c r="F284"/>
  <c r="A285"/>
  <c r="B285"/>
  <c r="C285"/>
  <c r="F285"/>
  <c r="A286"/>
  <c r="B286"/>
  <c r="C286"/>
  <c r="F286"/>
  <c r="A287"/>
  <c r="B287"/>
  <c r="C287"/>
  <c r="F287"/>
  <c r="A288"/>
  <c r="B288"/>
  <c r="C288"/>
  <c r="F288"/>
  <c r="A289"/>
  <c r="B289"/>
  <c r="C289"/>
  <c r="F289"/>
  <c r="A291"/>
  <c r="B291"/>
  <c r="C291"/>
  <c r="F291"/>
  <c r="A292"/>
  <c r="B292"/>
  <c r="C292"/>
  <c r="F292"/>
  <c r="A293"/>
  <c r="B293"/>
  <c r="C293"/>
  <c r="F293"/>
  <c r="A294"/>
  <c r="B294"/>
  <c r="C294"/>
  <c r="F294"/>
  <c r="A295"/>
  <c r="B295"/>
  <c r="C295"/>
  <c r="F295"/>
  <c r="A296"/>
  <c r="B296"/>
  <c r="C296"/>
  <c r="F296"/>
  <c r="A297"/>
  <c r="B297"/>
  <c r="C297"/>
  <c r="F297"/>
  <c r="A298"/>
  <c r="B298"/>
  <c r="C298"/>
  <c r="F298"/>
  <c r="A299"/>
  <c r="B299"/>
  <c r="C299"/>
  <c r="F299"/>
  <c r="A300"/>
  <c r="B300"/>
  <c r="C300"/>
  <c r="F300"/>
  <c r="A301"/>
  <c r="B301"/>
  <c r="C301"/>
  <c r="F301"/>
  <c r="A302"/>
  <c r="B302"/>
  <c r="C302"/>
  <c r="F302"/>
  <c r="A303"/>
  <c r="B303"/>
  <c r="C303"/>
  <c r="F303"/>
  <c r="A304"/>
  <c r="B304"/>
  <c r="C304"/>
  <c r="F304"/>
  <c r="A305"/>
  <c r="B305"/>
  <c r="C305"/>
  <c r="F305"/>
  <c r="A7" i="8"/>
  <c r="B7"/>
  <c r="C7"/>
  <c r="A8"/>
  <c r="B8"/>
  <c r="C8"/>
  <c r="A9"/>
  <c r="B9"/>
  <c r="C9"/>
  <c r="A10"/>
  <c r="B10"/>
  <c r="C10"/>
  <c r="A11"/>
  <c r="B11"/>
  <c r="C11"/>
  <c r="A12"/>
  <c r="B12"/>
  <c r="C12"/>
  <c r="A13"/>
  <c r="B13"/>
  <c r="C13"/>
  <c r="A14"/>
  <c r="B14"/>
  <c r="C14"/>
  <c r="A15"/>
  <c r="B15"/>
  <c r="C15"/>
  <c r="A16"/>
  <c r="B16"/>
  <c r="C16"/>
  <c r="A17"/>
  <c r="B17"/>
  <c r="C17"/>
  <c r="A18"/>
  <c r="B18"/>
  <c r="C18"/>
  <c r="A19"/>
  <c r="B19"/>
  <c r="C19"/>
  <c r="A20"/>
  <c r="B20"/>
  <c r="C20"/>
  <c r="A21"/>
  <c r="B21"/>
  <c r="C21"/>
  <c r="A22"/>
  <c r="B22"/>
  <c r="C22"/>
  <c r="A23"/>
  <c r="B23"/>
  <c r="C23"/>
  <c r="A24"/>
  <c r="B24"/>
  <c r="C24"/>
  <c r="A25"/>
  <c r="B25"/>
  <c r="C25"/>
  <c r="A26"/>
  <c r="B26"/>
  <c r="C26"/>
  <c r="A27"/>
  <c r="B27"/>
  <c r="C27"/>
  <c r="A28"/>
  <c r="B28"/>
  <c r="C28"/>
  <c r="A29"/>
  <c r="B29"/>
  <c r="C29"/>
  <c r="A30"/>
  <c r="B30"/>
  <c r="C30"/>
  <c r="A31"/>
  <c r="B31"/>
  <c r="C31"/>
  <c r="A32"/>
  <c r="B32"/>
  <c r="C32"/>
  <c r="A33"/>
  <c r="B33"/>
  <c r="C33"/>
  <c r="A34"/>
  <c r="B34"/>
  <c r="C34"/>
  <c r="A35"/>
  <c r="B35"/>
  <c r="C35"/>
  <c r="A36"/>
  <c r="B36"/>
  <c r="C36"/>
  <c r="A37"/>
  <c r="B37"/>
  <c r="C37"/>
  <c r="A38"/>
  <c r="B38"/>
  <c r="C38"/>
  <c r="A39"/>
  <c r="B39"/>
  <c r="C39"/>
  <c r="A40"/>
  <c r="B40"/>
  <c r="C40"/>
  <c r="A41"/>
  <c r="B41"/>
  <c r="C41"/>
  <c r="A42"/>
  <c r="B42"/>
  <c r="C42"/>
  <c r="A43"/>
  <c r="B43"/>
  <c r="C43"/>
  <c r="A44"/>
  <c r="B44"/>
  <c r="C44"/>
  <c r="A45"/>
  <c r="B45"/>
  <c r="C45"/>
  <c r="A46"/>
  <c r="B46"/>
  <c r="C46"/>
  <c r="A47"/>
  <c r="B47"/>
  <c r="C47"/>
  <c r="A48"/>
  <c r="B48"/>
  <c r="C48"/>
  <c r="A49"/>
  <c r="B49"/>
  <c r="C49"/>
  <c r="A50"/>
  <c r="B50"/>
  <c r="C50"/>
  <c r="A51"/>
  <c r="B51"/>
  <c r="C51"/>
  <c r="A52"/>
  <c r="B52"/>
  <c r="C52"/>
  <c r="A53"/>
  <c r="B53"/>
  <c r="C53"/>
  <c r="A54"/>
  <c r="B54"/>
  <c r="C54"/>
  <c r="A55"/>
  <c r="B55"/>
  <c r="C55"/>
  <c r="A56"/>
  <c r="B56"/>
  <c r="C56"/>
  <c r="A57"/>
  <c r="B57"/>
  <c r="C57"/>
  <c r="A58"/>
  <c r="B58"/>
  <c r="C58"/>
  <c r="A59"/>
  <c r="B59"/>
  <c r="C59"/>
  <c r="A60"/>
  <c r="B60"/>
  <c r="C60"/>
  <c r="A61"/>
  <c r="B61"/>
  <c r="C61"/>
  <c r="A62"/>
  <c r="B62"/>
  <c r="C62"/>
  <c r="A63"/>
  <c r="B63"/>
  <c r="C63"/>
  <c r="A64"/>
  <c r="B64"/>
  <c r="C64"/>
  <c r="A65"/>
  <c r="B65"/>
  <c r="C65"/>
  <c r="A66"/>
  <c r="B66"/>
  <c r="C66"/>
  <c r="A67"/>
  <c r="B67"/>
  <c r="C67"/>
  <c r="A68"/>
  <c r="B68"/>
  <c r="C68"/>
  <c r="A69"/>
  <c r="B69"/>
  <c r="C69"/>
  <c r="A70"/>
  <c r="B70"/>
  <c r="C70"/>
  <c r="A71"/>
  <c r="B71"/>
  <c r="C71"/>
  <c r="A72"/>
  <c r="B72"/>
  <c r="C72"/>
  <c r="A73"/>
  <c r="B73"/>
  <c r="C73"/>
  <c r="A74"/>
  <c r="B74"/>
  <c r="C74"/>
  <c r="A75"/>
  <c r="B75"/>
  <c r="C75"/>
  <c r="A76"/>
  <c r="B76"/>
  <c r="C76"/>
  <c r="A77"/>
  <c r="B77"/>
  <c r="C77"/>
  <c r="A78"/>
  <c r="B78"/>
  <c r="C78"/>
  <c r="A79"/>
  <c r="B79"/>
  <c r="C79"/>
  <c r="A80"/>
  <c r="B80"/>
  <c r="C80"/>
  <c r="A81"/>
  <c r="B81"/>
  <c r="C81"/>
  <c r="A82"/>
  <c r="B82"/>
  <c r="C82"/>
  <c r="A83"/>
  <c r="B83"/>
  <c r="C83"/>
  <c r="A84"/>
  <c r="B84"/>
  <c r="C84"/>
  <c r="A85"/>
  <c r="B85"/>
  <c r="C85"/>
  <c r="A86"/>
  <c r="B86"/>
  <c r="C86"/>
  <c r="A87"/>
  <c r="B87"/>
  <c r="C87"/>
  <c r="A88"/>
  <c r="B88"/>
  <c r="C88"/>
  <c r="A89"/>
  <c r="B89"/>
  <c r="C89"/>
  <c r="A90"/>
  <c r="B90"/>
  <c r="C90"/>
  <c r="A91"/>
  <c r="B91"/>
  <c r="C91"/>
  <c r="A92"/>
  <c r="B92"/>
  <c r="C92"/>
  <c r="A93"/>
  <c r="B93"/>
  <c r="C93"/>
  <c r="A94"/>
  <c r="B94"/>
  <c r="C94"/>
  <c r="A95"/>
  <c r="B95"/>
  <c r="C95"/>
  <c r="A96"/>
  <c r="B96"/>
  <c r="C96"/>
  <c r="A97"/>
  <c r="B97"/>
  <c r="C97"/>
  <c r="A98"/>
  <c r="B98"/>
  <c r="C98"/>
  <c r="A99"/>
  <c r="B99"/>
  <c r="C99"/>
  <c r="A100"/>
  <c r="B100"/>
  <c r="C100"/>
  <c r="A101"/>
  <c r="B101"/>
  <c r="C101"/>
  <c r="A102"/>
  <c r="B102"/>
  <c r="C102"/>
  <c r="A103"/>
  <c r="B103"/>
  <c r="C103"/>
  <c r="A104"/>
  <c r="B104"/>
  <c r="C104"/>
  <c r="A105"/>
  <c r="B105"/>
  <c r="C105"/>
  <c r="A106"/>
  <c r="B106"/>
  <c r="C106"/>
  <c r="A107"/>
  <c r="B107"/>
  <c r="C107"/>
  <c r="A108"/>
  <c r="B108"/>
  <c r="C108"/>
  <c r="A109"/>
  <c r="B109"/>
  <c r="C109"/>
  <c r="A110"/>
  <c r="B110"/>
  <c r="C110"/>
  <c r="A111"/>
  <c r="B111"/>
  <c r="C111"/>
  <c r="A112"/>
  <c r="B112"/>
  <c r="C112"/>
  <c r="A113"/>
  <c r="B113"/>
  <c r="C113"/>
  <c r="A114"/>
  <c r="B114"/>
  <c r="C114"/>
  <c r="A115"/>
  <c r="B115"/>
  <c r="C115"/>
  <c r="A116"/>
  <c r="B116"/>
  <c r="C116"/>
  <c r="A117"/>
  <c r="B117"/>
  <c r="C117"/>
  <c r="A118"/>
  <c r="B118"/>
  <c r="C118"/>
  <c r="A119"/>
  <c r="B119"/>
  <c r="C119"/>
  <c r="A120"/>
  <c r="B120"/>
  <c r="C120"/>
  <c r="A121"/>
  <c r="B121"/>
  <c r="C121"/>
  <c r="A122"/>
  <c r="B122"/>
  <c r="C122"/>
  <c r="A123"/>
  <c r="B123"/>
  <c r="C123"/>
  <c r="A124"/>
  <c r="B124"/>
  <c r="C124"/>
  <c r="A125"/>
  <c r="B125"/>
  <c r="C125"/>
  <c r="A126"/>
  <c r="B126"/>
  <c r="C126"/>
  <c r="A127"/>
  <c r="B127"/>
  <c r="C127"/>
  <c r="A128"/>
  <c r="B128"/>
  <c r="C128"/>
  <c r="A129"/>
  <c r="B129"/>
  <c r="C129"/>
  <c r="A130"/>
  <c r="B130"/>
  <c r="C130"/>
  <c r="A131"/>
  <c r="B131"/>
  <c r="C131"/>
  <c r="A132"/>
  <c r="B132"/>
  <c r="C132"/>
  <c r="A133"/>
  <c r="B133"/>
  <c r="C133"/>
  <c r="A134"/>
  <c r="B134"/>
  <c r="C134"/>
  <c r="A135"/>
  <c r="B135"/>
  <c r="C135"/>
  <c r="A136"/>
  <c r="B136"/>
  <c r="C136"/>
  <c r="A137"/>
  <c r="B137"/>
  <c r="C137"/>
  <c r="A138"/>
  <c r="B138"/>
  <c r="C138"/>
  <c r="A139"/>
  <c r="B139"/>
  <c r="C139"/>
  <c r="A140"/>
  <c r="B140"/>
  <c r="C140"/>
  <c r="A141"/>
  <c r="B141"/>
  <c r="C141"/>
  <c r="A142"/>
  <c r="B142"/>
  <c r="C142"/>
  <c r="A145"/>
  <c r="B145"/>
  <c r="C145"/>
  <c r="A146"/>
  <c r="B146"/>
  <c r="C146"/>
  <c r="A147"/>
  <c r="B147"/>
  <c r="C147"/>
  <c r="A148"/>
  <c r="B148"/>
  <c r="C148"/>
  <c r="A149"/>
  <c r="B149"/>
  <c r="C149"/>
  <c r="A150"/>
  <c r="B150"/>
  <c r="C150"/>
  <c r="A151"/>
  <c r="B151"/>
  <c r="C151"/>
  <c r="A152"/>
  <c r="B152"/>
  <c r="C152"/>
  <c r="A153"/>
  <c r="B153"/>
  <c r="C153"/>
  <c r="A154"/>
  <c r="B154"/>
  <c r="C154"/>
  <c r="A155"/>
  <c r="B155"/>
  <c r="C155"/>
  <c r="A156"/>
  <c r="B156"/>
  <c r="C156"/>
  <c r="A157"/>
  <c r="B157"/>
  <c r="C157"/>
  <c r="A158"/>
  <c r="B158"/>
  <c r="C158"/>
  <c r="A159"/>
  <c r="B159"/>
  <c r="C159"/>
  <c r="A160"/>
  <c r="B160"/>
  <c r="C160"/>
  <c r="A161"/>
  <c r="B161"/>
  <c r="C161"/>
  <c r="A162"/>
  <c r="B162"/>
  <c r="C162"/>
  <c r="A163"/>
  <c r="B163"/>
  <c r="C163"/>
  <c r="A164"/>
  <c r="B164"/>
  <c r="C164"/>
  <c r="A165"/>
  <c r="B165"/>
  <c r="C165"/>
  <c r="A166"/>
  <c r="B166"/>
  <c r="C166"/>
  <c r="A167"/>
  <c r="B167"/>
  <c r="C167"/>
  <c r="A168"/>
  <c r="B168"/>
  <c r="C168"/>
  <c r="A169"/>
  <c r="B169"/>
  <c r="C169"/>
  <c r="A170"/>
  <c r="B170"/>
  <c r="C170"/>
  <c r="A171"/>
  <c r="B171"/>
  <c r="C171"/>
  <c r="A172"/>
  <c r="B172"/>
  <c r="C172"/>
  <c r="A173"/>
  <c r="B173"/>
  <c r="C173"/>
  <c r="A174"/>
  <c r="B174"/>
  <c r="C174"/>
  <c r="A175"/>
  <c r="B175"/>
  <c r="C175"/>
  <c r="A176"/>
  <c r="B176"/>
  <c r="C176"/>
  <c r="A177"/>
  <c r="B177"/>
  <c r="C177"/>
  <c r="A178"/>
  <c r="B178"/>
  <c r="C178"/>
  <c r="A179"/>
  <c r="B179"/>
  <c r="C179"/>
  <c r="A180"/>
  <c r="B180"/>
  <c r="C180"/>
  <c r="A181"/>
  <c r="B181"/>
  <c r="C181"/>
  <c r="A182"/>
  <c r="B182"/>
  <c r="C182"/>
  <c r="A183"/>
  <c r="B183"/>
  <c r="C183"/>
  <c r="A184"/>
  <c r="B184"/>
  <c r="C184"/>
  <c r="A185"/>
  <c r="B185"/>
  <c r="C185"/>
  <c r="A186"/>
  <c r="B186"/>
  <c r="C186"/>
  <c r="A187"/>
  <c r="B187"/>
  <c r="C187"/>
  <c r="A188"/>
  <c r="B188"/>
  <c r="C188"/>
  <c r="A189"/>
  <c r="B189"/>
  <c r="C189"/>
  <c r="A190"/>
  <c r="B190"/>
  <c r="C190"/>
  <c r="A191"/>
  <c r="B191"/>
  <c r="C191"/>
  <c r="A192"/>
  <c r="B192"/>
  <c r="C192"/>
  <c r="A193"/>
  <c r="B193"/>
  <c r="C193"/>
  <c r="A194"/>
  <c r="B194"/>
  <c r="C194"/>
  <c r="A195"/>
  <c r="B195"/>
  <c r="C195"/>
  <c r="A196"/>
  <c r="B196"/>
  <c r="C196"/>
  <c r="A197"/>
  <c r="B197"/>
  <c r="C197"/>
  <c r="A198"/>
  <c r="B198"/>
  <c r="C198"/>
  <c r="A199"/>
  <c r="B199"/>
  <c r="C199"/>
  <c r="A200"/>
  <c r="B200"/>
  <c r="C200"/>
  <c r="A201"/>
  <c r="B201"/>
  <c r="C201"/>
  <c r="A202"/>
  <c r="B202"/>
  <c r="C202"/>
  <c r="A203"/>
  <c r="B203"/>
  <c r="C203"/>
  <c r="A204"/>
  <c r="B204"/>
  <c r="C204"/>
  <c r="A205"/>
  <c r="B205"/>
  <c r="C205"/>
  <c r="A206"/>
  <c r="B206"/>
  <c r="C206"/>
  <c r="A207"/>
  <c r="B207"/>
  <c r="C207"/>
  <c r="A208"/>
  <c r="B208"/>
  <c r="C208"/>
  <c r="A209"/>
  <c r="B209"/>
  <c r="C209"/>
  <c r="A210"/>
  <c r="B210"/>
  <c r="C210"/>
  <c r="A211"/>
  <c r="B211"/>
  <c r="C211"/>
  <c r="A212"/>
  <c r="B212"/>
  <c r="C212"/>
  <c r="A213"/>
  <c r="B213"/>
  <c r="C213"/>
  <c r="A214"/>
  <c r="B214"/>
  <c r="C214"/>
  <c r="A215"/>
  <c r="B215"/>
  <c r="C215"/>
  <c r="A216"/>
  <c r="B216"/>
  <c r="C216"/>
  <c r="A217"/>
  <c r="B217"/>
  <c r="C217"/>
  <c r="A218"/>
  <c r="B218"/>
  <c r="C218"/>
  <c r="A219"/>
  <c r="B219"/>
  <c r="C219"/>
  <c r="A220"/>
  <c r="B220"/>
  <c r="C220"/>
  <c r="A221"/>
  <c r="B221"/>
  <c r="C221"/>
  <c r="A222"/>
  <c r="B222"/>
  <c r="C222"/>
  <c r="A223"/>
  <c r="B223"/>
  <c r="C223"/>
  <c r="A224"/>
  <c r="B224"/>
  <c r="C224"/>
  <c r="A225"/>
  <c r="B225"/>
  <c r="C225"/>
  <c r="A226"/>
  <c r="B226"/>
  <c r="C226"/>
  <c r="A227"/>
  <c r="B227"/>
  <c r="C227"/>
  <c r="A228"/>
  <c r="B228"/>
  <c r="C228"/>
  <c r="A229"/>
  <c r="B229"/>
  <c r="C229"/>
  <c r="A230"/>
  <c r="B230"/>
  <c r="C230"/>
  <c r="A231"/>
  <c r="B231"/>
  <c r="C231"/>
  <c r="A232"/>
  <c r="B232"/>
  <c r="C232"/>
  <c r="A233"/>
  <c r="B233"/>
  <c r="C233"/>
  <c r="A234"/>
  <c r="B234"/>
  <c r="C234"/>
  <c r="A235"/>
  <c r="B235"/>
  <c r="C235"/>
  <c r="A236"/>
  <c r="B236"/>
  <c r="C236"/>
  <c r="A237"/>
  <c r="B237"/>
  <c r="C237"/>
  <c r="A238"/>
  <c r="B238"/>
  <c r="C238"/>
  <c r="A239"/>
  <c r="B239"/>
  <c r="C239"/>
  <c r="A240"/>
  <c r="B240"/>
  <c r="C240"/>
  <c r="A241"/>
  <c r="B241"/>
  <c r="C241"/>
  <c r="A242"/>
  <c r="B242"/>
  <c r="C242"/>
  <c r="A243"/>
  <c r="B243"/>
  <c r="C243"/>
  <c r="A244"/>
  <c r="B244"/>
  <c r="C244"/>
  <c r="A245"/>
  <c r="B245"/>
  <c r="C245"/>
  <c r="A246"/>
  <c r="B246"/>
  <c r="C246"/>
  <c r="A247"/>
  <c r="B247"/>
  <c r="C247"/>
  <c r="A248"/>
  <c r="B248"/>
  <c r="C248"/>
  <c r="A249"/>
  <c r="B249"/>
  <c r="C249"/>
  <c r="A250"/>
  <c r="B250"/>
  <c r="C250"/>
  <c r="A251"/>
  <c r="B251"/>
  <c r="C251"/>
  <c r="A252"/>
  <c r="B252"/>
  <c r="C252"/>
  <c r="A253"/>
  <c r="B253"/>
  <c r="C253"/>
  <c r="A254"/>
  <c r="B254"/>
  <c r="C254"/>
  <c r="A255"/>
  <c r="B255"/>
  <c r="C255"/>
  <c r="A256"/>
  <c r="B256"/>
  <c r="C256"/>
  <c r="A257"/>
  <c r="B257"/>
  <c r="C257"/>
  <c r="A258"/>
  <c r="B258"/>
  <c r="C258"/>
  <c r="A259"/>
  <c r="B259"/>
  <c r="C259"/>
  <c r="A260"/>
  <c r="B260"/>
  <c r="C260"/>
  <c r="A261"/>
  <c r="B261"/>
  <c r="C261"/>
  <c r="A262"/>
  <c r="B262"/>
  <c r="C262"/>
  <c r="A263"/>
  <c r="B263"/>
  <c r="C263"/>
  <c r="A264"/>
  <c r="B264"/>
  <c r="C264"/>
  <c r="A265"/>
  <c r="B265"/>
  <c r="C265"/>
  <c r="A266"/>
  <c r="B266"/>
  <c r="C266"/>
  <c r="A267"/>
  <c r="B267"/>
  <c r="C267"/>
  <c r="A268"/>
  <c r="B268"/>
  <c r="C268"/>
  <c r="A269"/>
  <c r="B269"/>
  <c r="C269"/>
  <c r="A270"/>
  <c r="B270"/>
  <c r="C270"/>
  <c r="A271"/>
  <c r="B271"/>
  <c r="C271"/>
  <c r="A272"/>
  <c r="B272"/>
  <c r="C272"/>
  <c r="A273"/>
  <c r="B273"/>
  <c r="C273"/>
  <c r="A274"/>
  <c r="B274"/>
  <c r="C274"/>
  <c r="A275"/>
  <c r="B275"/>
  <c r="C275"/>
  <c r="A276"/>
  <c r="B276"/>
  <c r="C276"/>
  <c r="A277"/>
  <c r="B277"/>
  <c r="C277"/>
  <c r="A278"/>
  <c r="B278"/>
  <c r="C278"/>
  <c r="A279"/>
  <c r="B279"/>
  <c r="C279"/>
  <c r="A280"/>
  <c r="B280"/>
  <c r="C280"/>
  <c r="A281"/>
  <c r="B281"/>
  <c r="C281"/>
  <c r="A282"/>
  <c r="B282"/>
  <c r="C282"/>
  <c r="A283"/>
  <c r="B283"/>
  <c r="C283"/>
  <c r="A284"/>
  <c r="B284"/>
  <c r="C284"/>
  <c r="A285"/>
  <c r="B285"/>
  <c r="C285"/>
  <c r="A286"/>
  <c r="B286"/>
  <c r="C286"/>
  <c r="A287"/>
  <c r="B287"/>
  <c r="C287"/>
  <c r="A288"/>
  <c r="B288"/>
  <c r="C288"/>
  <c r="A289"/>
  <c r="B289"/>
  <c r="C289"/>
  <c r="A291"/>
  <c r="B291"/>
  <c r="C291"/>
  <c r="A292"/>
  <c r="B292"/>
  <c r="C292"/>
  <c r="A293"/>
  <c r="B293"/>
  <c r="C293"/>
  <c r="A294"/>
  <c r="B294"/>
  <c r="C294"/>
  <c r="A295"/>
  <c r="B295"/>
  <c r="C295"/>
  <c r="A296"/>
  <c r="B296"/>
  <c r="C296"/>
  <c r="A297"/>
  <c r="B297"/>
  <c r="C297"/>
  <c r="A298"/>
  <c r="B298"/>
  <c r="C298"/>
  <c r="A299"/>
  <c r="B299"/>
  <c r="C299"/>
  <c r="A300"/>
  <c r="B300"/>
  <c r="C300"/>
  <c r="A301"/>
  <c r="B301"/>
  <c r="C301"/>
  <c r="A302"/>
  <c r="B302"/>
  <c r="C302"/>
  <c r="A303"/>
  <c r="B303"/>
  <c r="C303"/>
  <c r="A304"/>
  <c r="B304"/>
  <c r="C304"/>
  <c r="A305"/>
  <c r="B305"/>
  <c r="C305"/>
  <c r="A7" i="6"/>
  <c r="B7"/>
  <c r="C7"/>
  <c r="H7"/>
  <c r="J7"/>
  <c r="K7"/>
  <c r="O7"/>
  <c r="T7"/>
  <c r="W7"/>
  <c r="X7"/>
  <c r="Z7"/>
  <c r="AA7"/>
  <c r="AB7"/>
  <c r="AC7"/>
  <c r="AD7"/>
  <c r="AE7"/>
  <c r="AF7"/>
  <c r="AH7"/>
  <c r="AJ7"/>
  <c r="AK7"/>
  <c r="AL7"/>
  <c r="AM7"/>
  <c r="AN7"/>
  <c r="AO7"/>
  <c r="AP7"/>
  <c r="AR7"/>
  <c r="AT7"/>
  <c r="AV7"/>
  <c r="AW7"/>
  <c r="AX7"/>
  <c r="BB7"/>
  <c r="BC7"/>
  <c r="BD7"/>
  <c r="BE7"/>
  <c r="BF7"/>
  <c r="BH7"/>
  <c r="BJ7"/>
  <c r="BK7"/>
  <c r="BL7"/>
  <c r="BM7"/>
  <c r="BP7"/>
  <c r="BQ7"/>
  <c r="BR7"/>
  <c r="BS7"/>
  <c r="BT7"/>
  <c r="BV7"/>
  <c r="BW7"/>
  <c r="BX7"/>
  <c r="A8"/>
  <c r="B8"/>
  <c r="C8"/>
  <c r="H8"/>
  <c r="J8"/>
  <c r="K8"/>
  <c r="O8"/>
  <c r="T8"/>
  <c r="W8"/>
  <c r="X8"/>
  <c r="Z8"/>
  <c r="AA8"/>
  <c r="AB8"/>
  <c r="AC8"/>
  <c r="AD8"/>
  <c r="AE8"/>
  <c r="AF8"/>
  <c r="AH8"/>
  <c r="AJ8"/>
  <c r="AK8"/>
  <c r="AL8"/>
  <c r="AM8"/>
  <c r="AN8"/>
  <c r="AO8"/>
  <c r="AP8"/>
  <c r="AR8"/>
  <c r="AT8"/>
  <c r="AV8"/>
  <c r="AW8"/>
  <c r="AX8"/>
  <c r="BB8"/>
  <c r="BC8"/>
  <c r="BD8"/>
  <c r="BE8"/>
  <c r="BF8"/>
  <c r="BH8"/>
  <c r="BJ8"/>
  <c r="BK8"/>
  <c r="BL8"/>
  <c r="BM8"/>
  <c r="BP8"/>
  <c r="BQ8"/>
  <c r="BR8"/>
  <c r="BS8"/>
  <c r="BT8"/>
  <c r="BV8"/>
  <c r="BW8"/>
  <c r="BX8"/>
  <c r="A9"/>
  <c r="B9"/>
  <c r="C9"/>
  <c r="H9"/>
  <c r="J9"/>
  <c r="K9"/>
  <c r="O9"/>
  <c r="T9"/>
  <c r="W9"/>
  <c r="X9"/>
  <c r="Z9"/>
  <c r="AA9"/>
  <c r="AB9"/>
  <c r="AC9"/>
  <c r="AD9"/>
  <c r="AE9"/>
  <c r="AF9"/>
  <c r="AH9"/>
  <c r="AJ9"/>
  <c r="AK9"/>
  <c r="AL9"/>
  <c r="AM9"/>
  <c r="AN9"/>
  <c r="AO9"/>
  <c r="AP9"/>
  <c r="AR9"/>
  <c r="AT9"/>
  <c r="AV9"/>
  <c r="AW9"/>
  <c r="AX9"/>
  <c r="BB9"/>
  <c r="BC9"/>
  <c r="BD9"/>
  <c r="BE9"/>
  <c r="BF9"/>
  <c r="BH9"/>
  <c r="BJ9"/>
  <c r="BK9"/>
  <c r="BL9"/>
  <c r="BM9"/>
  <c r="BP9"/>
  <c r="BQ9"/>
  <c r="BR9"/>
  <c r="BS9"/>
  <c r="BT9"/>
  <c r="BV9"/>
  <c r="BW9"/>
  <c r="BX9"/>
  <c r="A10"/>
  <c r="B10"/>
  <c r="C10"/>
  <c r="H10"/>
  <c r="J10"/>
  <c r="K10"/>
  <c r="O10"/>
  <c r="T10"/>
  <c r="W10"/>
  <c r="X10"/>
  <c r="Z10"/>
  <c r="AA10"/>
  <c r="AB10"/>
  <c r="AC10"/>
  <c r="AD10"/>
  <c r="AE10"/>
  <c r="AF10"/>
  <c r="AH10"/>
  <c r="AJ10"/>
  <c r="AK10"/>
  <c r="AL10"/>
  <c r="AM10"/>
  <c r="AN10"/>
  <c r="AO10"/>
  <c r="AP10"/>
  <c r="AR10"/>
  <c r="AT10"/>
  <c r="AV10"/>
  <c r="AW10"/>
  <c r="AX10"/>
  <c r="BB10"/>
  <c r="BC10"/>
  <c r="BD10"/>
  <c r="BE10"/>
  <c r="BF10"/>
  <c r="BH10"/>
  <c r="BJ10"/>
  <c r="BK10"/>
  <c r="BL10"/>
  <c r="BM10"/>
  <c r="BP10"/>
  <c r="BQ10"/>
  <c r="BR10"/>
  <c r="BS10"/>
  <c r="BT10"/>
  <c r="BV10"/>
  <c r="BW10"/>
  <c r="BX10"/>
  <c r="A11"/>
  <c r="B11"/>
  <c r="C11"/>
  <c r="H11"/>
  <c r="J11"/>
  <c r="K11"/>
  <c r="O11"/>
  <c r="T11"/>
  <c r="W11"/>
  <c r="X11"/>
  <c r="Z11"/>
  <c r="AA11"/>
  <c r="AB11"/>
  <c r="AC11"/>
  <c r="AD11"/>
  <c r="AE11"/>
  <c r="AF11"/>
  <c r="AH11"/>
  <c r="AJ11"/>
  <c r="AK11"/>
  <c r="AL11"/>
  <c r="AM11"/>
  <c r="AN11"/>
  <c r="AO11"/>
  <c r="AP11"/>
  <c r="AR11"/>
  <c r="AT11"/>
  <c r="AV11"/>
  <c r="AW11"/>
  <c r="AX11"/>
  <c r="BB11"/>
  <c r="BC11"/>
  <c r="BD11"/>
  <c r="BE11"/>
  <c r="BF11"/>
  <c r="BH11"/>
  <c r="BJ11"/>
  <c r="BK11"/>
  <c r="BL11"/>
  <c r="BM11"/>
  <c r="BP11"/>
  <c r="BQ11"/>
  <c r="BR11"/>
  <c r="BS11"/>
  <c r="BT11"/>
  <c r="BV11"/>
  <c r="BW11"/>
  <c r="BX11"/>
  <c r="A12"/>
  <c r="B12"/>
  <c r="C12"/>
  <c r="H12"/>
  <c r="J12"/>
  <c r="K12"/>
  <c r="O12"/>
  <c r="T12"/>
  <c r="W12"/>
  <c r="X12"/>
  <c r="Z12"/>
  <c r="AA12"/>
  <c r="AB12"/>
  <c r="AC12"/>
  <c r="AD12"/>
  <c r="AE12"/>
  <c r="AF12"/>
  <c r="AH12"/>
  <c r="AJ12"/>
  <c r="AK12"/>
  <c r="AL12"/>
  <c r="AM12"/>
  <c r="AN12"/>
  <c r="AO12"/>
  <c r="AP12"/>
  <c r="AR12"/>
  <c r="AT12"/>
  <c r="AV12"/>
  <c r="AW12"/>
  <c r="AX12"/>
  <c r="BB12"/>
  <c r="BC12"/>
  <c r="BD12"/>
  <c r="BE12"/>
  <c r="BF12"/>
  <c r="BH12"/>
  <c r="BJ12"/>
  <c r="BK12"/>
  <c r="BL12"/>
  <c r="BM12"/>
  <c r="BP12"/>
  <c r="BQ12"/>
  <c r="BR12"/>
  <c r="BS12"/>
  <c r="BT12"/>
  <c r="BV12"/>
  <c r="BW12"/>
  <c r="BX12"/>
  <c r="A13"/>
  <c r="B13"/>
  <c r="C13"/>
  <c r="H13"/>
  <c r="J13"/>
  <c r="K13"/>
  <c r="O13"/>
  <c r="T13"/>
  <c r="W13"/>
  <c r="X13"/>
  <c r="Z13"/>
  <c r="AA13"/>
  <c r="AB13"/>
  <c r="AC13"/>
  <c r="AD13"/>
  <c r="AE13"/>
  <c r="AF13"/>
  <c r="AH13"/>
  <c r="AJ13"/>
  <c r="AK13"/>
  <c r="AL13"/>
  <c r="AM13"/>
  <c r="AN13"/>
  <c r="AO13"/>
  <c r="AP13"/>
  <c r="AR13"/>
  <c r="AT13"/>
  <c r="AV13"/>
  <c r="AW13"/>
  <c r="AX13"/>
  <c r="BB13"/>
  <c r="BC13"/>
  <c r="BD13"/>
  <c r="BE13"/>
  <c r="BF13"/>
  <c r="BH13"/>
  <c r="BJ13"/>
  <c r="BK13"/>
  <c r="BL13"/>
  <c r="BM13"/>
  <c r="BP13"/>
  <c r="BQ13"/>
  <c r="BR13"/>
  <c r="BS13"/>
  <c r="BT13"/>
  <c r="BV13"/>
  <c r="BW13"/>
  <c r="BX13"/>
  <c r="A14"/>
  <c r="B14"/>
  <c r="C14"/>
  <c r="H14"/>
  <c r="J14"/>
  <c r="K14"/>
  <c r="O14"/>
  <c r="T14"/>
  <c r="W14"/>
  <c r="X14"/>
  <c r="Z14"/>
  <c r="AA14"/>
  <c r="AB14"/>
  <c r="AC14"/>
  <c r="AD14"/>
  <c r="AE14"/>
  <c r="AF14"/>
  <c r="AH14"/>
  <c r="AJ14"/>
  <c r="AK14"/>
  <c r="AL14"/>
  <c r="AM14"/>
  <c r="AN14"/>
  <c r="AO14"/>
  <c r="AP14"/>
  <c r="AR14"/>
  <c r="AT14"/>
  <c r="AV14"/>
  <c r="AW14"/>
  <c r="AX14"/>
  <c r="BB14"/>
  <c r="BC14"/>
  <c r="BD14"/>
  <c r="BE14"/>
  <c r="BF14"/>
  <c r="BH14"/>
  <c r="BJ14"/>
  <c r="BK14"/>
  <c r="BL14"/>
  <c r="BM14"/>
  <c r="BP14"/>
  <c r="BQ14"/>
  <c r="BR14"/>
  <c r="BS14"/>
  <c r="BT14"/>
  <c r="BV14"/>
  <c r="BW14"/>
  <c r="BX14"/>
  <c r="A15"/>
  <c r="B15"/>
  <c r="C15"/>
  <c r="H15"/>
  <c r="J15"/>
  <c r="K15"/>
  <c r="O15"/>
  <c r="T15"/>
  <c r="W15"/>
  <c r="X15"/>
  <c r="Z15"/>
  <c r="AA15"/>
  <c r="AB15"/>
  <c r="AC15"/>
  <c r="AD15"/>
  <c r="AE15"/>
  <c r="AF15"/>
  <c r="AH15"/>
  <c r="AJ15"/>
  <c r="AK15"/>
  <c r="AL15"/>
  <c r="AM15"/>
  <c r="AN15"/>
  <c r="AO15"/>
  <c r="AP15"/>
  <c r="AR15"/>
  <c r="AT15"/>
  <c r="AV15"/>
  <c r="AW15"/>
  <c r="AX15"/>
  <c r="BB15"/>
  <c r="BC15"/>
  <c r="BD15"/>
  <c r="BE15"/>
  <c r="BF15"/>
  <c r="BH15"/>
  <c r="BJ15"/>
  <c r="BK15"/>
  <c r="BL15"/>
  <c r="BM15"/>
  <c r="BP15"/>
  <c r="BQ15"/>
  <c r="BR15"/>
  <c r="BS15"/>
  <c r="BT15"/>
  <c r="BV15"/>
  <c r="BW15"/>
  <c r="BX15"/>
  <c r="A16"/>
  <c r="B16"/>
  <c r="C16"/>
  <c r="H16"/>
  <c r="J16"/>
  <c r="K16"/>
  <c r="O16"/>
  <c r="T16"/>
  <c r="W16"/>
  <c r="X16"/>
  <c r="Z16"/>
  <c r="AA16"/>
  <c r="AB16"/>
  <c r="AC16"/>
  <c r="AD16"/>
  <c r="AE16"/>
  <c r="AF16"/>
  <c r="AH16"/>
  <c r="AJ16"/>
  <c r="AK16"/>
  <c r="AL16"/>
  <c r="AM16"/>
  <c r="AN16"/>
  <c r="AO16"/>
  <c r="AP16"/>
  <c r="AR16"/>
  <c r="AT16"/>
  <c r="AV16"/>
  <c r="AW16"/>
  <c r="AX16"/>
  <c r="BB16"/>
  <c r="BC16"/>
  <c r="BD16"/>
  <c r="BE16"/>
  <c r="BF16"/>
  <c r="BH16"/>
  <c r="BJ16"/>
  <c r="BK16"/>
  <c r="BL16"/>
  <c r="BM16"/>
  <c r="BP16"/>
  <c r="BQ16"/>
  <c r="BR16"/>
  <c r="BS16"/>
  <c r="BT16"/>
  <c r="BV16"/>
  <c r="BW16"/>
  <c r="BX16"/>
  <c r="A17"/>
  <c r="B17"/>
  <c r="C17"/>
  <c r="H17"/>
  <c r="J17"/>
  <c r="K17"/>
  <c r="O17"/>
  <c r="T17"/>
  <c r="W17"/>
  <c r="X17"/>
  <c r="Z17"/>
  <c r="AA17"/>
  <c r="AB17"/>
  <c r="AC17"/>
  <c r="AD17"/>
  <c r="AE17"/>
  <c r="AF17"/>
  <c r="AH17"/>
  <c r="AJ17"/>
  <c r="AK17"/>
  <c r="AL17"/>
  <c r="AM17"/>
  <c r="AN17"/>
  <c r="AO17"/>
  <c r="AP17"/>
  <c r="AR17"/>
  <c r="AT17"/>
  <c r="AV17"/>
  <c r="AW17"/>
  <c r="AX17"/>
  <c r="BB17"/>
  <c r="BC17"/>
  <c r="BD17"/>
  <c r="BE17"/>
  <c r="BF17"/>
  <c r="BH17"/>
  <c r="BJ17"/>
  <c r="BK17"/>
  <c r="BL17"/>
  <c r="BM17"/>
  <c r="BP17"/>
  <c r="BQ17"/>
  <c r="BR17"/>
  <c r="BS17"/>
  <c r="BT17"/>
  <c r="BV17"/>
  <c r="BW17"/>
  <c r="BX17"/>
  <c r="A18"/>
  <c r="B18"/>
  <c r="C18"/>
  <c r="H18"/>
  <c r="J18"/>
  <c r="K18"/>
  <c r="O18"/>
  <c r="T18"/>
  <c r="W18"/>
  <c r="X18"/>
  <c r="Z18"/>
  <c r="AA18"/>
  <c r="AB18"/>
  <c r="AC18"/>
  <c r="AD18"/>
  <c r="AE18"/>
  <c r="AF18"/>
  <c r="AH18"/>
  <c r="AJ18"/>
  <c r="AK18"/>
  <c r="AL18"/>
  <c r="AM18"/>
  <c r="AN18"/>
  <c r="AO18"/>
  <c r="AP18"/>
  <c r="AR18"/>
  <c r="AT18"/>
  <c r="AV18"/>
  <c r="AW18"/>
  <c r="AX18"/>
  <c r="BB18"/>
  <c r="BC18"/>
  <c r="BD18"/>
  <c r="BE18"/>
  <c r="BF18"/>
  <c r="BH18"/>
  <c r="BJ18"/>
  <c r="BK18"/>
  <c r="BL18"/>
  <c r="BM18"/>
  <c r="BP18"/>
  <c r="BQ18"/>
  <c r="BR18"/>
  <c r="BS18"/>
  <c r="BT18"/>
  <c r="BV18"/>
  <c r="BW18"/>
  <c r="BX18"/>
  <c r="A19"/>
  <c r="B19"/>
  <c r="C19"/>
  <c r="H19"/>
  <c r="J19"/>
  <c r="K19"/>
  <c r="O19"/>
  <c r="T19"/>
  <c r="W19"/>
  <c r="X19"/>
  <c r="Z19"/>
  <c r="AA19"/>
  <c r="AB19"/>
  <c r="AC19"/>
  <c r="AD19"/>
  <c r="AE19"/>
  <c r="AF19"/>
  <c r="AH19"/>
  <c r="AJ19"/>
  <c r="AK19"/>
  <c r="AL19"/>
  <c r="AM19"/>
  <c r="AN19"/>
  <c r="AO19"/>
  <c r="AP19"/>
  <c r="AR19"/>
  <c r="AT19"/>
  <c r="AV19"/>
  <c r="AW19"/>
  <c r="AX19"/>
  <c r="BB19"/>
  <c r="BC19"/>
  <c r="BD19"/>
  <c r="BE19"/>
  <c r="BF19"/>
  <c r="BH19"/>
  <c r="BJ19"/>
  <c r="BK19"/>
  <c r="BL19"/>
  <c r="BM19"/>
  <c r="BP19"/>
  <c r="BQ19"/>
  <c r="BR19"/>
  <c r="BS19"/>
  <c r="BT19"/>
  <c r="BV19"/>
  <c r="BW19"/>
  <c r="BX19"/>
  <c r="A20"/>
  <c r="B20"/>
  <c r="C20"/>
  <c r="H20"/>
  <c r="J20"/>
  <c r="K20"/>
  <c r="O20"/>
  <c r="T20"/>
  <c r="W20"/>
  <c r="X20"/>
  <c r="Z20"/>
  <c r="AA20"/>
  <c r="AB20"/>
  <c r="AC20"/>
  <c r="AD20"/>
  <c r="AE20"/>
  <c r="AF20"/>
  <c r="AH20"/>
  <c r="AJ20"/>
  <c r="AK20"/>
  <c r="AL20"/>
  <c r="AM20"/>
  <c r="AN20"/>
  <c r="AO20"/>
  <c r="AP20"/>
  <c r="AR20"/>
  <c r="AT20"/>
  <c r="AV20"/>
  <c r="AW20"/>
  <c r="AX20"/>
  <c r="BB20"/>
  <c r="BC20"/>
  <c r="BD20"/>
  <c r="BE20"/>
  <c r="BF20"/>
  <c r="BH20"/>
  <c r="BJ20"/>
  <c r="BK20"/>
  <c r="BL20"/>
  <c r="BM20"/>
  <c r="BP20"/>
  <c r="BQ20"/>
  <c r="BR20"/>
  <c r="BS20"/>
  <c r="BT20"/>
  <c r="BV20"/>
  <c r="BW20"/>
  <c r="BX20"/>
  <c r="A21"/>
  <c r="B21"/>
  <c r="C21"/>
  <c r="H21"/>
  <c r="J21"/>
  <c r="K21"/>
  <c r="O21"/>
  <c r="T21"/>
  <c r="W21"/>
  <c r="X21"/>
  <c r="Z21"/>
  <c r="AA21"/>
  <c r="AB21"/>
  <c r="AC21"/>
  <c r="AD21"/>
  <c r="AE21"/>
  <c r="AF21"/>
  <c r="AH21"/>
  <c r="AJ21"/>
  <c r="AK21"/>
  <c r="AL21"/>
  <c r="AM21"/>
  <c r="AN21"/>
  <c r="AO21"/>
  <c r="AP21"/>
  <c r="AR21"/>
  <c r="AT21"/>
  <c r="AV21"/>
  <c r="AW21"/>
  <c r="AX21"/>
  <c r="BB21"/>
  <c r="BC21"/>
  <c r="BD21"/>
  <c r="BE21"/>
  <c r="BF21"/>
  <c r="BH21"/>
  <c r="BJ21"/>
  <c r="BK21"/>
  <c r="BL21"/>
  <c r="BM21"/>
  <c r="BP21"/>
  <c r="BQ21"/>
  <c r="BR21"/>
  <c r="BS21"/>
  <c r="BT21"/>
  <c r="BV21"/>
  <c r="BW21"/>
  <c r="BX21"/>
  <c r="A22"/>
  <c r="B22"/>
  <c r="C22"/>
  <c r="H22"/>
  <c r="J22"/>
  <c r="K22"/>
  <c r="O22"/>
  <c r="T22"/>
  <c r="W22"/>
  <c r="X22"/>
  <c r="Z22"/>
  <c r="AA22"/>
  <c r="AB22"/>
  <c r="AC22"/>
  <c r="AD22"/>
  <c r="AE22"/>
  <c r="AF22"/>
  <c r="AH22"/>
  <c r="AJ22"/>
  <c r="AK22"/>
  <c r="AL22"/>
  <c r="AM22"/>
  <c r="AN22"/>
  <c r="AO22"/>
  <c r="AP22"/>
  <c r="AR22"/>
  <c r="AT22"/>
  <c r="AV22"/>
  <c r="AW22"/>
  <c r="AX22"/>
  <c r="BB22"/>
  <c r="BC22"/>
  <c r="BD22"/>
  <c r="BE22"/>
  <c r="BF22"/>
  <c r="BH22"/>
  <c r="BJ22"/>
  <c r="BK22"/>
  <c r="BL22"/>
  <c r="BM22"/>
  <c r="BP22"/>
  <c r="BQ22"/>
  <c r="BR22"/>
  <c r="BS22"/>
  <c r="BT22"/>
  <c r="BV22"/>
  <c r="BW22"/>
  <c r="BX22"/>
  <c r="A23"/>
  <c r="B23"/>
  <c r="C23"/>
  <c r="H23"/>
  <c r="J23"/>
  <c r="K23"/>
  <c r="O23"/>
  <c r="T23"/>
  <c r="W23"/>
  <c r="X23"/>
  <c r="Z23"/>
  <c r="AA23"/>
  <c r="AB23"/>
  <c r="AC23"/>
  <c r="AD23"/>
  <c r="AE23"/>
  <c r="AF23"/>
  <c r="AH23"/>
  <c r="AJ23"/>
  <c r="AK23"/>
  <c r="AL23"/>
  <c r="AM23"/>
  <c r="AN23"/>
  <c r="AO23"/>
  <c r="AP23"/>
  <c r="AR23"/>
  <c r="AT23"/>
  <c r="AV23"/>
  <c r="AW23"/>
  <c r="AX23"/>
  <c r="BB23"/>
  <c r="BC23"/>
  <c r="BD23"/>
  <c r="BE23"/>
  <c r="BF23"/>
  <c r="BH23"/>
  <c r="BJ23"/>
  <c r="BK23"/>
  <c r="BL23"/>
  <c r="BM23"/>
  <c r="BP23"/>
  <c r="BQ23"/>
  <c r="BR23"/>
  <c r="BS23"/>
  <c r="BT23"/>
  <c r="BV23"/>
  <c r="BW23"/>
  <c r="BX23"/>
  <c r="A24"/>
  <c r="B24"/>
  <c r="C24"/>
  <c r="H24"/>
  <c r="J24"/>
  <c r="K24"/>
  <c r="O24"/>
  <c r="T24"/>
  <c r="W24"/>
  <c r="X24"/>
  <c r="Z24"/>
  <c r="AA24"/>
  <c r="AB24"/>
  <c r="AC24"/>
  <c r="AD24"/>
  <c r="AE24"/>
  <c r="AF24"/>
  <c r="AH24"/>
  <c r="AJ24"/>
  <c r="AK24"/>
  <c r="AL24"/>
  <c r="AM24"/>
  <c r="AN24"/>
  <c r="AO24"/>
  <c r="AP24"/>
  <c r="AR24"/>
  <c r="AT24"/>
  <c r="AV24"/>
  <c r="AW24"/>
  <c r="AX24"/>
  <c r="BB24"/>
  <c r="BC24"/>
  <c r="BD24"/>
  <c r="BE24"/>
  <c r="BF24"/>
  <c r="BH24"/>
  <c r="BJ24"/>
  <c r="BK24"/>
  <c r="BL24"/>
  <c r="BM24"/>
  <c r="BP24"/>
  <c r="BQ24"/>
  <c r="BR24"/>
  <c r="BS24"/>
  <c r="BT24"/>
  <c r="BV24"/>
  <c r="BW24"/>
  <c r="BX24"/>
  <c r="A25"/>
  <c r="B25"/>
  <c r="C25"/>
  <c r="H25"/>
  <c r="J25"/>
  <c r="K25"/>
  <c r="O25"/>
  <c r="T25"/>
  <c r="W25"/>
  <c r="X25"/>
  <c r="Z25"/>
  <c r="AA25"/>
  <c r="AB25"/>
  <c r="AC25"/>
  <c r="AD25"/>
  <c r="AE25"/>
  <c r="AF25"/>
  <c r="AH25"/>
  <c r="AJ25"/>
  <c r="AK25"/>
  <c r="AL25"/>
  <c r="AM25"/>
  <c r="AN25"/>
  <c r="AO25"/>
  <c r="AP25"/>
  <c r="AR25"/>
  <c r="AV25"/>
  <c r="AW25"/>
  <c r="AX25"/>
  <c r="BB25"/>
  <c r="BC25"/>
  <c r="BD25"/>
  <c r="BE25"/>
  <c r="BF25"/>
  <c r="BH25"/>
  <c r="BJ25"/>
  <c r="BK25"/>
  <c r="BL25"/>
  <c r="BM25"/>
  <c r="BP25"/>
  <c r="BQ25"/>
  <c r="BR25"/>
  <c r="BS25"/>
  <c r="BT25"/>
  <c r="BV25"/>
  <c r="BW25"/>
  <c r="BX25"/>
  <c r="A26"/>
  <c r="B26"/>
  <c r="C26"/>
  <c r="H26"/>
  <c r="J26"/>
  <c r="K26"/>
  <c r="O26"/>
  <c r="T26"/>
  <c r="W26"/>
  <c r="X26"/>
  <c r="Z26"/>
  <c r="AA26"/>
  <c r="AB26"/>
  <c r="AC26"/>
  <c r="AD26"/>
  <c r="AE26"/>
  <c r="AF26"/>
  <c r="AH26"/>
  <c r="AJ26"/>
  <c r="AK26"/>
  <c r="AL26"/>
  <c r="AM26"/>
  <c r="AN26"/>
  <c r="AO26"/>
  <c r="AP26"/>
  <c r="AR26"/>
  <c r="AV26"/>
  <c r="AW26"/>
  <c r="AX26"/>
  <c r="BB26"/>
  <c r="BC26"/>
  <c r="BD26"/>
  <c r="BE26"/>
  <c r="BF26"/>
  <c r="BH26"/>
  <c r="BJ26"/>
  <c r="BK26"/>
  <c r="BL26"/>
  <c r="BM26"/>
  <c r="BP26"/>
  <c r="BQ26"/>
  <c r="BR26"/>
  <c r="BS26"/>
  <c r="BT26"/>
  <c r="BV26"/>
  <c r="BW26"/>
  <c r="BX26"/>
  <c r="A27"/>
  <c r="B27"/>
  <c r="C27"/>
  <c r="H27"/>
  <c r="J27"/>
  <c r="K27"/>
  <c r="O27"/>
  <c r="T27"/>
  <c r="W27"/>
  <c r="X27"/>
  <c r="Z27"/>
  <c r="AA27"/>
  <c r="AB27"/>
  <c r="AC27"/>
  <c r="AD27"/>
  <c r="AE27"/>
  <c r="AF27"/>
  <c r="AH27"/>
  <c r="AJ27"/>
  <c r="AK27"/>
  <c r="AL27"/>
  <c r="AM27"/>
  <c r="AN27"/>
  <c r="AO27"/>
  <c r="AP27"/>
  <c r="AR27"/>
  <c r="AV27"/>
  <c r="AW27"/>
  <c r="AX27"/>
  <c r="BB27"/>
  <c r="BC27"/>
  <c r="BD27"/>
  <c r="BE27"/>
  <c r="BF27"/>
  <c r="BH27"/>
  <c r="BJ27"/>
  <c r="BK27"/>
  <c r="BL27"/>
  <c r="BM27"/>
  <c r="BP27"/>
  <c r="BQ27"/>
  <c r="BR27"/>
  <c r="BS27"/>
  <c r="BT27"/>
  <c r="BV27"/>
  <c r="BW27"/>
  <c r="BX27"/>
  <c r="A28"/>
  <c r="B28"/>
  <c r="C28"/>
  <c r="H28"/>
  <c r="J28"/>
  <c r="K28"/>
  <c r="O28"/>
  <c r="T28"/>
  <c r="W28"/>
  <c r="X28"/>
  <c r="Z28"/>
  <c r="AA28"/>
  <c r="AB28"/>
  <c r="AC28"/>
  <c r="AD28"/>
  <c r="AE28"/>
  <c r="AF28"/>
  <c r="AH28"/>
  <c r="AJ28"/>
  <c r="AK28"/>
  <c r="AL28"/>
  <c r="AM28"/>
  <c r="AN28"/>
  <c r="AO28"/>
  <c r="AP28"/>
  <c r="AR28"/>
  <c r="AV28"/>
  <c r="AW28"/>
  <c r="AX28"/>
  <c r="BB28"/>
  <c r="BC28"/>
  <c r="BD28"/>
  <c r="BE28"/>
  <c r="BF28"/>
  <c r="BH28"/>
  <c r="BJ28"/>
  <c r="BK28"/>
  <c r="BL28"/>
  <c r="BM28"/>
  <c r="BP28"/>
  <c r="BQ28"/>
  <c r="BR28"/>
  <c r="BS28"/>
  <c r="BT28"/>
  <c r="BV28"/>
  <c r="BW28"/>
  <c r="BX28"/>
  <c r="A29"/>
  <c r="B29"/>
  <c r="C29"/>
  <c r="H29"/>
  <c r="J29"/>
  <c r="K29"/>
  <c r="O29"/>
  <c r="T29"/>
  <c r="W29"/>
  <c r="X29"/>
  <c r="Z29"/>
  <c r="AA29"/>
  <c r="AB29"/>
  <c r="AC29"/>
  <c r="AD29"/>
  <c r="AE29"/>
  <c r="AF29"/>
  <c r="AH29"/>
  <c r="AJ29"/>
  <c r="AK29"/>
  <c r="AL29"/>
  <c r="AM29"/>
  <c r="AN29"/>
  <c r="AO29"/>
  <c r="AP29"/>
  <c r="AR29"/>
  <c r="AV29"/>
  <c r="AW29"/>
  <c r="AX29"/>
  <c r="BB29"/>
  <c r="BC29"/>
  <c r="BD29"/>
  <c r="BE29"/>
  <c r="BF29"/>
  <c r="BH29"/>
  <c r="BJ29"/>
  <c r="BK29"/>
  <c r="BL29"/>
  <c r="BM29"/>
  <c r="BP29"/>
  <c r="BQ29"/>
  <c r="BR29"/>
  <c r="BS29"/>
  <c r="BT29"/>
  <c r="BV29"/>
  <c r="BW29"/>
  <c r="BX29"/>
  <c r="A30"/>
  <c r="B30"/>
  <c r="C30"/>
  <c r="H30"/>
  <c r="J30"/>
  <c r="K30"/>
  <c r="O30"/>
  <c r="T30"/>
  <c r="W30"/>
  <c r="X30"/>
  <c r="Z30"/>
  <c r="AA30"/>
  <c r="AB30"/>
  <c r="AC30"/>
  <c r="AD30"/>
  <c r="AE30"/>
  <c r="AF30"/>
  <c r="AH30"/>
  <c r="AJ30"/>
  <c r="AK30"/>
  <c r="AL30"/>
  <c r="AM30"/>
  <c r="AN30"/>
  <c r="AO30"/>
  <c r="AP30"/>
  <c r="AR30"/>
  <c r="AV30"/>
  <c r="AW30"/>
  <c r="AX30"/>
  <c r="BB30"/>
  <c r="BC30"/>
  <c r="BD30"/>
  <c r="BE30"/>
  <c r="BF30"/>
  <c r="BH30"/>
  <c r="BJ30"/>
  <c r="BK30"/>
  <c r="BL30"/>
  <c r="BM30"/>
  <c r="BP30"/>
  <c r="BQ30"/>
  <c r="BR30"/>
  <c r="BS30"/>
  <c r="BT30"/>
  <c r="BV30"/>
  <c r="BW30"/>
  <c r="BX30"/>
  <c r="A31"/>
  <c r="B31"/>
  <c r="C31"/>
  <c r="H31"/>
  <c r="J31"/>
  <c r="K31"/>
  <c r="O31"/>
  <c r="T31"/>
  <c r="W31"/>
  <c r="X31"/>
  <c r="Z31"/>
  <c r="AA31"/>
  <c r="AB31"/>
  <c r="AC31"/>
  <c r="AD31"/>
  <c r="AE31"/>
  <c r="AF31"/>
  <c r="AH31"/>
  <c r="AJ31"/>
  <c r="AK31"/>
  <c r="AL31"/>
  <c r="AM31"/>
  <c r="AN31"/>
  <c r="AO31"/>
  <c r="AP31"/>
  <c r="AR31"/>
  <c r="AV31"/>
  <c r="AW31"/>
  <c r="AX31"/>
  <c r="BB31"/>
  <c r="BC31"/>
  <c r="BD31"/>
  <c r="BE31"/>
  <c r="BF31"/>
  <c r="BH31"/>
  <c r="BJ31"/>
  <c r="BK31"/>
  <c r="BL31"/>
  <c r="BM31"/>
  <c r="BP31"/>
  <c r="BQ31"/>
  <c r="BR31"/>
  <c r="BS31"/>
  <c r="BT31"/>
  <c r="BV31"/>
  <c r="BW31"/>
  <c r="BX31"/>
  <c r="A32"/>
  <c r="B32"/>
  <c r="C32"/>
  <c r="H32"/>
  <c r="J32"/>
  <c r="K32"/>
  <c r="O32"/>
  <c r="T32"/>
  <c r="W32"/>
  <c r="X32"/>
  <c r="Z32"/>
  <c r="AA32"/>
  <c r="AB32"/>
  <c r="AC32"/>
  <c r="AD32"/>
  <c r="AE32"/>
  <c r="AF32"/>
  <c r="AH32"/>
  <c r="AJ32"/>
  <c r="AK32"/>
  <c r="AL32"/>
  <c r="AM32"/>
  <c r="AN32"/>
  <c r="AO32"/>
  <c r="AP32"/>
  <c r="AR32"/>
  <c r="AV32"/>
  <c r="AW32"/>
  <c r="AX32"/>
  <c r="BB32"/>
  <c r="BC32"/>
  <c r="BD32"/>
  <c r="BE32"/>
  <c r="BF32"/>
  <c r="BH32"/>
  <c r="BJ32"/>
  <c r="BK32"/>
  <c r="BL32"/>
  <c r="BM32"/>
  <c r="BP32"/>
  <c r="BQ32"/>
  <c r="BR32"/>
  <c r="BS32"/>
  <c r="BT32"/>
  <c r="BV32"/>
  <c r="BW32"/>
  <c r="BX32"/>
  <c r="A33"/>
  <c r="B33"/>
  <c r="C33"/>
  <c r="H33"/>
  <c r="J33"/>
  <c r="K33"/>
  <c r="O33"/>
  <c r="T33"/>
  <c r="W33"/>
  <c r="X33"/>
  <c r="Z33"/>
  <c r="AA33"/>
  <c r="AB33"/>
  <c r="AC33"/>
  <c r="AD33"/>
  <c r="AE33"/>
  <c r="AF33"/>
  <c r="AH33"/>
  <c r="AJ33"/>
  <c r="AK33"/>
  <c r="AL33"/>
  <c r="AM33"/>
  <c r="AN33"/>
  <c r="AO33"/>
  <c r="AP33"/>
  <c r="AR33"/>
  <c r="AV33"/>
  <c r="AW33"/>
  <c r="AX33"/>
  <c r="BB33"/>
  <c r="BC33"/>
  <c r="BD33"/>
  <c r="BE33"/>
  <c r="BF33"/>
  <c r="BH33"/>
  <c r="BJ33"/>
  <c r="BK33"/>
  <c r="BL33"/>
  <c r="BM33"/>
  <c r="BP33"/>
  <c r="BQ33"/>
  <c r="BR33"/>
  <c r="BS33"/>
  <c r="BT33"/>
  <c r="BV33"/>
  <c r="BW33"/>
  <c r="BX33"/>
  <c r="A34"/>
  <c r="B34"/>
  <c r="C34"/>
  <c r="H34"/>
  <c r="J34"/>
  <c r="K34"/>
  <c r="O34"/>
  <c r="T34"/>
  <c r="W34"/>
  <c r="X34"/>
  <c r="Z34"/>
  <c r="AA34"/>
  <c r="AB34"/>
  <c r="AC34"/>
  <c r="AD34"/>
  <c r="AE34"/>
  <c r="AF34"/>
  <c r="AH34"/>
  <c r="AJ34"/>
  <c r="AK34"/>
  <c r="AL34"/>
  <c r="AM34"/>
  <c r="AN34"/>
  <c r="AO34"/>
  <c r="AP34"/>
  <c r="AR34"/>
  <c r="AV34"/>
  <c r="AW34"/>
  <c r="AX34"/>
  <c r="BB34"/>
  <c r="BC34"/>
  <c r="BD34"/>
  <c r="BE34"/>
  <c r="BF34"/>
  <c r="BH34"/>
  <c r="BJ34"/>
  <c r="BK34"/>
  <c r="BL34"/>
  <c r="BM34"/>
  <c r="BP34"/>
  <c r="BQ34"/>
  <c r="BR34"/>
  <c r="BS34"/>
  <c r="BT34"/>
  <c r="BV34"/>
  <c r="BW34"/>
  <c r="BX34"/>
  <c r="A35"/>
  <c r="B35"/>
  <c r="C35"/>
  <c r="H35"/>
  <c r="J35"/>
  <c r="K35"/>
  <c r="O35"/>
  <c r="T35"/>
  <c r="W35"/>
  <c r="X35"/>
  <c r="Z35"/>
  <c r="AA35"/>
  <c r="AB35"/>
  <c r="AC35"/>
  <c r="AD35"/>
  <c r="AE35"/>
  <c r="AF35"/>
  <c r="AH35"/>
  <c r="AJ35"/>
  <c r="AK35"/>
  <c r="AL35"/>
  <c r="AM35"/>
  <c r="AN35"/>
  <c r="AO35"/>
  <c r="AP35"/>
  <c r="AR35"/>
  <c r="AV35"/>
  <c r="AW35"/>
  <c r="AX35"/>
  <c r="BB35"/>
  <c r="BC35"/>
  <c r="BD35"/>
  <c r="BE35"/>
  <c r="BF35"/>
  <c r="BH35"/>
  <c r="BJ35"/>
  <c r="BK35"/>
  <c r="BL35"/>
  <c r="BM35"/>
  <c r="BP35"/>
  <c r="BQ35"/>
  <c r="BR35"/>
  <c r="BS35"/>
  <c r="BT35"/>
  <c r="BV35"/>
  <c r="BW35"/>
  <c r="BX35"/>
  <c r="A36"/>
  <c r="B36"/>
  <c r="C36"/>
  <c r="H36"/>
  <c r="J36"/>
  <c r="K36"/>
  <c r="O36"/>
  <c r="T36"/>
  <c r="W36"/>
  <c r="X36"/>
  <c r="Z36"/>
  <c r="AA36"/>
  <c r="AB36"/>
  <c r="AC36"/>
  <c r="AD36"/>
  <c r="AE36"/>
  <c r="AF36"/>
  <c r="AH36"/>
  <c r="AJ36"/>
  <c r="AK36"/>
  <c r="AL36"/>
  <c r="AM36"/>
  <c r="AN36"/>
  <c r="AO36"/>
  <c r="AP36"/>
  <c r="AR36"/>
  <c r="AV36"/>
  <c r="AW36"/>
  <c r="AX36"/>
  <c r="BB36"/>
  <c r="BC36"/>
  <c r="BD36"/>
  <c r="BE36"/>
  <c r="BF36"/>
  <c r="BH36"/>
  <c r="BJ36"/>
  <c r="BK36"/>
  <c r="BL36"/>
  <c r="BM36"/>
  <c r="BP36"/>
  <c r="BQ36"/>
  <c r="BR36"/>
  <c r="BS36"/>
  <c r="BT36"/>
  <c r="BV36"/>
  <c r="BW36"/>
  <c r="BX36"/>
  <c r="A37"/>
  <c r="B37"/>
  <c r="C37"/>
  <c r="H37"/>
  <c r="J37"/>
  <c r="K37"/>
  <c r="O37"/>
  <c r="T37"/>
  <c r="W37"/>
  <c r="X37"/>
  <c r="Z37"/>
  <c r="AA37"/>
  <c r="AB37"/>
  <c r="AC37"/>
  <c r="AD37"/>
  <c r="AE37"/>
  <c r="AF37"/>
  <c r="AH37"/>
  <c r="AJ37"/>
  <c r="AK37"/>
  <c r="AL37"/>
  <c r="AM37"/>
  <c r="AN37"/>
  <c r="AO37"/>
  <c r="AP37"/>
  <c r="AR37"/>
  <c r="AV37"/>
  <c r="AW37"/>
  <c r="AX37"/>
  <c r="BB37"/>
  <c r="BC37"/>
  <c r="BD37"/>
  <c r="BE37"/>
  <c r="BF37"/>
  <c r="BH37"/>
  <c r="BJ37"/>
  <c r="BK37"/>
  <c r="BL37"/>
  <c r="BM37"/>
  <c r="BP37"/>
  <c r="BQ37"/>
  <c r="BR37"/>
  <c r="BS37"/>
  <c r="BT37"/>
  <c r="BV37"/>
  <c r="BW37"/>
  <c r="BX37"/>
  <c r="A38"/>
  <c r="B38"/>
  <c r="C38"/>
  <c r="H38"/>
  <c r="J38"/>
  <c r="K38"/>
  <c r="O38"/>
  <c r="T38"/>
  <c r="W38"/>
  <c r="X38"/>
  <c r="Z38"/>
  <c r="AA38"/>
  <c r="AB38"/>
  <c r="AC38"/>
  <c r="AD38"/>
  <c r="AE38"/>
  <c r="AF38"/>
  <c r="AH38"/>
  <c r="AJ38"/>
  <c r="AK38"/>
  <c r="AL38"/>
  <c r="AM38"/>
  <c r="AN38"/>
  <c r="AO38"/>
  <c r="AP38"/>
  <c r="AR38"/>
  <c r="AV38"/>
  <c r="AW38"/>
  <c r="AX38"/>
  <c r="BB38"/>
  <c r="BC38"/>
  <c r="BD38"/>
  <c r="BE38"/>
  <c r="BF38"/>
  <c r="BH38"/>
  <c r="BJ38"/>
  <c r="BK38"/>
  <c r="BL38"/>
  <c r="BM38"/>
  <c r="BP38"/>
  <c r="BQ38"/>
  <c r="BR38"/>
  <c r="BS38"/>
  <c r="BT38"/>
  <c r="BV38"/>
  <c r="BW38"/>
  <c r="BX38"/>
  <c r="A39"/>
  <c r="B39"/>
  <c r="C39"/>
  <c r="H39"/>
  <c r="J39"/>
  <c r="K39"/>
  <c r="O39"/>
  <c r="T39"/>
  <c r="W39"/>
  <c r="X39"/>
  <c r="Z39"/>
  <c r="AA39"/>
  <c r="AB39"/>
  <c r="AC39"/>
  <c r="AD39"/>
  <c r="AE39"/>
  <c r="AF39"/>
  <c r="AH39"/>
  <c r="AJ39"/>
  <c r="AK39"/>
  <c r="AL39"/>
  <c r="AM39"/>
  <c r="AN39"/>
  <c r="AO39"/>
  <c r="AP39"/>
  <c r="AR39"/>
  <c r="AV39"/>
  <c r="AW39"/>
  <c r="AX39"/>
  <c r="BB39"/>
  <c r="BC39"/>
  <c r="BD39"/>
  <c r="BE39"/>
  <c r="BF39"/>
  <c r="BH39"/>
  <c r="BJ39"/>
  <c r="BK39"/>
  <c r="BL39"/>
  <c r="BM39"/>
  <c r="BP39"/>
  <c r="BQ39"/>
  <c r="BR39"/>
  <c r="BS39"/>
  <c r="BT39"/>
  <c r="BV39"/>
  <c r="BW39"/>
  <c r="BX39"/>
  <c r="A40"/>
  <c r="B40"/>
  <c r="C40"/>
  <c r="H40"/>
  <c r="J40"/>
  <c r="K40"/>
  <c r="O40"/>
  <c r="T40"/>
  <c r="W40"/>
  <c r="X40"/>
  <c r="Z40"/>
  <c r="AA40"/>
  <c r="AB40"/>
  <c r="AC40"/>
  <c r="AD40"/>
  <c r="AE40"/>
  <c r="AF40"/>
  <c r="AH40"/>
  <c r="AJ40"/>
  <c r="AK40"/>
  <c r="AL40"/>
  <c r="AM40"/>
  <c r="AN40"/>
  <c r="AO40"/>
  <c r="AP40"/>
  <c r="AR40"/>
  <c r="AV40"/>
  <c r="AW40"/>
  <c r="AX40"/>
  <c r="BB40"/>
  <c r="BC40"/>
  <c r="BD40"/>
  <c r="BE40"/>
  <c r="BF40"/>
  <c r="BH40"/>
  <c r="BJ40"/>
  <c r="BK40"/>
  <c r="BL40"/>
  <c r="BM40"/>
  <c r="BP40"/>
  <c r="BQ40"/>
  <c r="BR40"/>
  <c r="BS40"/>
  <c r="BT40"/>
  <c r="BV40"/>
  <c r="BW40"/>
  <c r="BX40"/>
  <c r="A41"/>
  <c r="B41"/>
  <c r="C41"/>
  <c r="H41"/>
  <c r="J41"/>
  <c r="K41"/>
  <c r="O41"/>
  <c r="T41"/>
  <c r="W41"/>
  <c r="X41"/>
  <c r="Z41"/>
  <c r="AA41"/>
  <c r="AB41"/>
  <c r="AC41"/>
  <c r="AD41"/>
  <c r="AE41"/>
  <c r="AF41"/>
  <c r="AH41"/>
  <c r="AJ41"/>
  <c r="AK41"/>
  <c r="AL41"/>
  <c r="AM41"/>
  <c r="AN41"/>
  <c r="AO41"/>
  <c r="AP41"/>
  <c r="AR41"/>
  <c r="AV41"/>
  <c r="AW41"/>
  <c r="AX41"/>
  <c r="BB41"/>
  <c r="BC41"/>
  <c r="BD41"/>
  <c r="BE41"/>
  <c r="BF41"/>
  <c r="BH41"/>
  <c r="BJ41"/>
  <c r="BK41"/>
  <c r="BL41"/>
  <c r="BM41"/>
  <c r="BP41"/>
  <c r="BQ41"/>
  <c r="BR41"/>
  <c r="BS41"/>
  <c r="BT41"/>
  <c r="BV41"/>
  <c r="BW41"/>
  <c r="BX41"/>
  <c r="A42"/>
  <c r="B42"/>
  <c r="C42"/>
  <c r="H42"/>
  <c r="J42"/>
  <c r="K42"/>
  <c r="O42"/>
  <c r="T42"/>
  <c r="W42"/>
  <c r="X42"/>
  <c r="Z42"/>
  <c r="AA42"/>
  <c r="AB42"/>
  <c r="AC42"/>
  <c r="AD42"/>
  <c r="AE42"/>
  <c r="AF42"/>
  <c r="AH42"/>
  <c r="AJ42"/>
  <c r="AK42"/>
  <c r="AL42"/>
  <c r="AM42"/>
  <c r="AN42"/>
  <c r="AO42"/>
  <c r="AP42"/>
  <c r="AR42"/>
  <c r="AV42"/>
  <c r="AW42"/>
  <c r="AX42"/>
  <c r="BB42"/>
  <c r="BC42"/>
  <c r="BD42"/>
  <c r="BE42"/>
  <c r="BF42"/>
  <c r="BH42"/>
  <c r="BJ42"/>
  <c r="BK42"/>
  <c r="BL42"/>
  <c r="BM42"/>
  <c r="BP42"/>
  <c r="BQ42"/>
  <c r="BR42"/>
  <c r="BS42"/>
  <c r="BT42"/>
  <c r="BV42"/>
  <c r="BW42"/>
  <c r="BX42"/>
  <c r="A43"/>
  <c r="B43"/>
  <c r="C43"/>
  <c r="H43"/>
  <c r="J43"/>
  <c r="K43"/>
  <c r="O43"/>
  <c r="T43"/>
  <c r="W43"/>
  <c r="X43"/>
  <c r="Z43"/>
  <c r="AA43"/>
  <c r="AB43"/>
  <c r="AC43"/>
  <c r="AD43"/>
  <c r="AE43"/>
  <c r="AF43"/>
  <c r="AH43"/>
  <c r="AJ43"/>
  <c r="AK43"/>
  <c r="AL43"/>
  <c r="AM43"/>
  <c r="AN43"/>
  <c r="AO43"/>
  <c r="AP43"/>
  <c r="AR43"/>
  <c r="AT43"/>
  <c r="AV43"/>
  <c r="AW43"/>
  <c r="AX43"/>
  <c r="BB43"/>
  <c r="BC43"/>
  <c r="BD43"/>
  <c r="BE43"/>
  <c r="BF43"/>
  <c r="BH43"/>
  <c r="BJ43"/>
  <c r="BK43"/>
  <c r="BL43"/>
  <c r="BM43"/>
  <c r="BP43"/>
  <c r="BQ43"/>
  <c r="BR43"/>
  <c r="BS43"/>
  <c r="BT43"/>
  <c r="BV43"/>
  <c r="BW43"/>
  <c r="BX43"/>
  <c r="A44"/>
  <c r="B44"/>
  <c r="C44"/>
  <c r="H44"/>
  <c r="J44"/>
  <c r="K44"/>
  <c r="O44"/>
  <c r="T44"/>
  <c r="W44"/>
  <c r="X44"/>
  <c r="Z44"/>
  <c r="AA44"/>
  <c r="AB44"/>
  <c r="AC44"/>
  <c r="AD44"/>
  <c r="AE44"/>
  <c r="AF44"/>
  <c r="AH44"/>
  <c r="AJ44"/>
  <c r="AK44"/>
  <c r="AL44"/>
  <c r="AM44"/>
  <c r="AN44"/>
  <c r="AO44"/>
  <c r="AP44"/>
  <c r="AR44"/>
  <c r="AV44"/>
  <c r="AW44"/>
  <c r="AX44"/>
  <c r="BC44"/>
  <c r="BD44"/>
  <c r="BE44"/>
  <c r="BF44"/>
  <c r="BH44"/>
  <c r="BJ44"/>
  <c r="BK44"/>
  <c r="BL44"/>
  <c r="BM44"/>
  <c r="BP44"/>
  <c r="BQ44"/>
  <c r="BR44"/>
  <c r="BS44"/>
  <c r="BT44"/>
  <c r="BV44"/>
  <c r="BW44"/>
  <c r="BX44"/>
  <c r="A45"/>
  <c r="B45"/>
  <c r="C45"/>
  <c r="H45"/>
  <c r="J45"/>
  <c r="K45"/>
  <c r="O45"/>
  <c r="T45"/>
  <c r="W45"/>
  <c r="X45"/>
  <c r="Z45"/>
  <c r="AA45"/>
  <c r="AB45"/>
  <c r="AC45"/>
  <c r="AD45"/>
  <c r="AE45"/>
  <c r="AF45"/>
  <c r="AH45"/>
  <c r="AJ45"/>
  <c r="AK45"/>
  <c r="AL45"/>
  <c r="AM45"/>
  <c r="AN45"/>
  <c r="AO45"/>
  <c r="AP45"/>
  <c r="AR45"/>
  <c r="AV45"/>
  <c r="AW45"/>
  <c r="AX45"/>
  <c r="BC45"/>
  <c r="BD45"/>
  <c r="BE45"/>
  <c r="BF45"/>
  <c r="BH45"/>
  <c r="BJ45"/>
  <c r="BK45"/>
  <c r="BL45"/>
  <c r="BM45"/>
  <c r="BP45"/>
  <c r="BQ45"/>
  <c r="BR45"/>
  <c r="BS45"/>
  <c r="BT45"/>
  <c r="BV45"/>
  <c r="BW45"/>
  <c r="BX45"/>
  <c r="A46"/>
  <c r="B46"/>
  <c r="C46"/>
  <c r="H46"/>
  <c r="J46"/>
  <c r="K46"/>
  <c r="O46"/>
  <c r="T46"/>
  <c r="W46"/>
  <c r="X46"/>
  <c r="Z46"/>
  <c r="AA46"/>
  <c r="AB46"/>
  <c r="AC46"/>
  <c r="AD46"/>
  <c r="AE46"/>
  <c r="AF46"/>
  <c r="AH46"/>
  <c r="AJ46"/>
  <c r="AK46"/>
  <c r="AL46"/>
  <c r="AM46"/>
  <c r="AN46"/>
  <c r="AO46"/>
  <c r="AP46"/>
  <c r="AR46"/>
  <c r="AT46"/>
  <c r="AV46"/>
  <c r="AW46"/>
  <c r="AX46"/>
  <c r="BC46"/>
  <c r="BD46"/>
  <c r="BE46"/>
  <c r="BF46"/>
  <c r="BH46"/>
  <c r="BJ46"/>
  <c r="BK46"/>
  <c r="BL46"/>
  <c r="BM46"/>
  <c r="BP46"/>
  <c r="BQ46"/>
  <c r="BR46"/>
  <c r="BS46"/>
  <c r="BT46"/>
  <c r="BV46"/>
  <c r="BW46"/>
  <c r="BX46"/>
  <c r="A47"/>
  <c r="B47"/>
  <c r="C47"/>
  <c r="H47"/>
  <c r="J47"/>
  <c r="K47"/>
  <c r="O47"/>
  <c r="T47"/>
  <c r="W47"/>
  <c r="X47"/>
  <c r="Z47"/>
  <c r="AA47"/>
  <c r="AB47"/>
  <c r="AC47"/>
  <c r="AD47"/>
  <c r="AE47"/>
  <c r="AF47"/>
  <c r="AH47"/>
  <c r="AJ47"/>
  <c r="AK47"/>
  <c r="AL47"/>
  <c r="AM47"/>
  <c r="AN47"/>
  <c r="AO47"/>
  <c r="AP47"/>
  <c r="AR47"/>
  <c r="AT47"/>
  <c r="AV47"/>
  <c r="AW47"/>
  <c r="AX47"/>
  <c r="BB47"/>
  <c r="BC47"/>
  <c r="BD47"/>
  <c r="BE47"/>
  <c r="BF47"/>
  <c r="BH47"/>
  <c r="BJ47"/>
  <c r="BK47"/>
  <c r="BL47"/>
  <c r="BM47"/>
  <c r="BP47"/>
  <c r="BQ47"/>
  <c r="BR47"/>
  <c r="BS47"/>
  <c r="BT47"/>
  <c r="BV47"/>
  <c r="BW47"/>
  <c r="BX47"/>
  <c r="A48"/>
  <c r="B48"/>
  <c r="C48"/>
  <c r="H48"/>
  <c r="J48"/>
  <c r="K48"/>
  <c r="O48"/>
  <c r="T48"/>
  <c r="W48"/>
  <c r="X48"/>
  <c r="Z48"/>
  <c r="AA48"/>
  <c r="AB48"/>
  <c r="AC48"/>
  <c r="AD48"/>
  <c r="AE48"/>
  <c r="AF48"/>
  <c r="AH48"/>
  <c r="AJ48"/>
  <c r="AK48"/>
  <c r="AL48"/>
  <c r="AM48"/>
  <c r="AN48"/>
  <c r="AO48"/>
  <c r="AP48"/>
  <c r="AR48"/>
  <c r="AT48"/>
  <c r="AV48"/>
  <c r="AW48"/>
  <c r="AX48"/>
  <c r="BB48"/>
  <c r="BC48"/>
  <c r="BD48"/>
  <c r="BE48"/>
  <c r="BF48"/>
  <c r="BH48"/>
  <c r="BJ48"/>
  <c r="BK48"/>
  <c r="BL48"/>
  <c r="BM48"/>
  <c r="BP48"/>
  <c r="BQ48"/>
  <c r="BR48"/>
  <c r="BS48"/>
  <c r="BT48"/>
  <c r="BV48"/>
  <c r="BW48"/>
  <c r="BX48"/>
  <c r="A49"/>
  <c r="B49"/>
  <c r="C49"/>
  <c r="H49"/>
  <c r="J49"/>
  <c r="K49"/>
  <c r="O49"/>
  <c r="T49"/>
  <c r="W49"/>
  <c r="X49"/>
  <c r="Z49"/>
  <c r="AA49"/>
  <c r="AB49"/>
  <c r="AC49"/>
  <c r="AD49"/>
  <c r="AE49"/>
  <c r="AF49"/>
  <c r="AH49"/>
  <c r="AJ49"/>
  <c r="AK49"/>
  <c r="AL49"/>
  <c r="AM49"/>
  <c r="AN49"/>
  <c r="AO49"/>
  <c r="AP49"/>
  <c r="AR49"/>
  <c r="AV49"/>
  <c r="AW49"/>
  <c r="AX49"/>
  <c r="BB49"/>
  <c r="BC49"/>
  <c r="BD49"/>
  <c r="BE49"/>
  <c r="BF49"/>
  <c r="BH49"/>
  <c r="BJ49"/>
  <c r="BK49"/>
  <c r="BL49"/>
  <c r="BM49"/>
  <c r="BP49"/>
  <c r="BQ49"/>
  <c r="BR49"/>
  <c r="BS49"/>
  <c r="BT49"/>
  <c r="BV49"/>
  <c r="BW49"/>
  <c r="BX49"/>
  <c r="A50"/>
  <c r="B50"/>
  <c r="C50"/>
  <c r="H50"/>
  <c r="J50"/>
  <c r="K50"/>
  <c r="O50"/>
  <c r="T50"/>
  <c r="W50"/>
  <c r="X50"/>
  <c r="Z50"/>
  <c r="AA50"/>
  <c r="AB50"/>
  <c r="AC50"/>
  <c r="AD50"/>
  <c r="AE50"/>
  <c r="AF50"/>
  <c r="AH50"/>
  <c r="AJ50"/>
  <c r="AK50"/>
  <c r="AL50"/>
  <c r="AM50"/>
  <c r="AN50"/>
  <c r="AO50"/>
  <c r="AP50"/>
  <c r="AR50"/>
  <c r="AV50"/>
  <c r="AW50"/>
  <c r="AX50"/>
  <c r="BB50"/>
  <c r="BC50"/>
  <c r="BD50"/>
  <c r="BE50"/>
  <c r="BF50"/>
  <c r="BH50"/>
  <c r="BJ50"/>
  <c r="BK50"/>
  <c r="BL50"/>
  <c r="BM50"/>
  <c r="BP50"/>
  <c r="BQ50"/>
  <c r="BR50"/>
  <c r="BS50"/>
  <c r="BT50"/>
  <c r="BV50"/>
  <c r="BW50"/>
  <c r="BX50"/>
  <c r="A51"/>
  <c r="B51"/>
  <c r="C51"/>
  <c r="H51"/>
  <c r="J51"/>
  <c r="K51"/>
  <c r="O51"/>
  <c r="T51"/>
  <c r="W51"/>
  <c r="X51"/>
  <c r="Z51"/>
  <c r="AA51"/>
  <c r="AB51"/>
  <c r="AC51"/>
  <c r="AD51"/>
  <c r="AE51"/>
  <c r="AF51"/>
  <c r="AH51"/>
  <c r="AJ51"/>
  <c r="AK51"/>
  <c r="AL51"/>
  <c r="AM51"/>
  <c r="AN51"/>
  <c r="AO51"/>
  <c r="AP51"/>
  <c r="AR51"/>
  <c r="AV51"/>
  <c r="AW51"/>
  <c r="AX51"/>
  <c r="BB51"/>
  <c r="BC51"/>
  <c r="BD51"/>
  <c r="BE51"/>
  <c r="BF51"/>
  <c r="BH51"/>
  <c r="BJ51"/>
  <c r="BK51"/>
  <c r="BL51"/>
  <c r="BM51"/>
  <c r="BP51"/>
  <c r="BQ51"/>
  <c r="BR51"/>
  <c r="BS51"/>
  <c r="BT51"/>
  <c r="BV51"/>
  <c r="BW51"/>
  <c r="BX51"/>
  <c r="A52"/>
  <c r="B52"/>
  <c r="C52"/>
  <c r="H52"/>
  <c r="J52"/>
  <c r="K52"/>
  <c r="O52"/>
  <c r="T52"/>
  <c r="W52"/>
  <c r="X52"/>
  <c r="Z52"/>
  <c r="AA52"/>
  <c r="AB52"/>
  <c r="AC52"/>
  <c r="AD52"/>
  <c r="AE52"/>
  <c r="AF52"/>
  <c r="AH52"/>
  <c r="AJ52"/>
  <c r="AK52"/>
  <c r="AL52"/>
  <c r="AM52"/>
  <c r="AN52"/>
  <c r="AO52"/>
  <c r="AP52"/>
  <c r="AR52"/>
  <c r="AV52"/>
  <c r="AW52"/>
  <c r="AX52"/>
  <c r="BB52"/>
  <c r="BC52"/>
  <c r="BD52"/>
  <c r="BE52"/>
  <c r="BF52"/>
  <c r="BH52"/>
  <c r="BJ52"/>
  <c r="BK52"/>
  <c r="BL52"/>
  <c r="BM52"/>
  <c r="BP52"/>
  <c r="BQ52"/>
  <c r="BR52"/>
  <c r="BS52"/>
  <c r="BT52"/>
  <c r="BV52"/>
  <c r="BW52"/>
  <c r="BX52"/>
  <c r="A53"/>
  <c r="B53"/>
  <c r="C53"/>
  <c r="H53"/>
  <c r="J53"/>
  <c r="K53"/>
  <c r="O53"/>
  <c r="T53"/>
  <c r="W53"/>
  <c r="X53"/>
  <c r="Z53"/>
  <c r="AA53"/>
  <c r="AB53"/>
  <c r="AC53"/>
  <c r="AD53"/>
  <c r="AE53"/>
  <c r="AF53"/>
  <c r="AH53"/>
  <c r="AJ53"/>
  <c r="AK53"/>
  <c r="AL53"/>
  <c r="AM53"/>
  <c r="AN53"/>
  <c r="AO53"/>
  <c r="AP53"/>
  <c r="AR53"/>
  <c r="AT53"/>
  <c r="AV53"/>
  <c r="AW53"/>
  <c r="AX53"/>
  <c r="BB53"/>
  <c r="BC53"/>
  <c r="BD53"/>
  <c r="BE53"/>
  <c r="BF53"/>
  <c r="BH53"/>
  <c r="BJ53"/>
  <c r="BK53"/>
  <c r="BL53"/>
  <c r="BM53"/>
  <c r="BP53"/>
  <c r="BQ53"/>
  <c r="BR53"/>
  <c r="BS53"/>
  <c r="BT53"/>
  <c r="BV53"/>
  <c r="BW53"/>
  <c r="BX53"/>
  <c r="A54"/>
  <c r="B54"/>
  <c r="C54"/>
  <c r="H54"/>
  <c r="J54"/>
  <c r="K54"/>
  <c r="O54"/>
  <c r="T54"/>
  <c r="W54"/>
  <c r="X54"/>
  <c r="Z54"/>
  <c r="AA54"/>
  <c r="AB54"/>
  <c r="AC54"/>
  <c r="AD54"/>
  <c r="AE54"/>
  <c r="AF54"/>
  <c r="AH54"/>
  <c r="AJ54"/>
  <c r="AK54"/>
  <c r="AL54"/>
  <c r="AM54"/>
  <c r="AN54"/>
  <c r="AO54"/>
  <c r="AP54"/>
  <c r="AR54"/>
  <c r="AT54"/>
  <c r="AV54"/>
  <c r="AW54"/>
  <c r="AX54"/>
  <c r="BB54"/>
  <c r="BC54"/>
  <c r="BD54"/>
  <c r="BE54"/>
  <c r="BF54"/>
  <c r="BH54"/>
  <c r="BJ54"/>
  <c r="BK54"/>
  <c r="BL54"/>
  <c r="BM54"/>
  <c r="BP54"/>
  <c r="BQ54"/>
  <c r="BR54"/>
  <c r="BS54"/>
  <c r="BT54"/>
  <c r="BV54"/>
  <c r="BW54"/>
  <c r="BX54"/>
  <c r="A55"/>
  <c r="B55"/>
  <c r="C55"/>
  <c r="H55"/>
  <c r="J55"/>
  <c r="K55"/>
  <c r="O55"/>
  <c r="T55"/>
  <c r="W55"/>
  <c r="X55"/>
  <c r="Z55"/>
  <c r="AA55"/>
  <c r="AB55"/>
  <c r="AC55"/>
  <c r="AD55"/>
  <c r="AE55"/>
  <c r="AF55"/>
  <c r="AH55"/>
  <c r="AJ55"/>
  <c r="AK55"/>
  <c r="AL55"/>
  <c r="AM55"/>
  <c r="AN55"/>
  <c r="AO55"/>
  <c r="AP55"/>
  <c r="AR55"/>
  <c r="AT55"/>
  <c r="AV55"/>
  <c r="AW55"/>
  <c r="AX55"/>
  <c r="BB55"/>
  <c r="BC55"/>
  <c r="BD55"/>
  <c r="BE55"/>
  <c r="BF55"/>
  <c r="BH55"/>
  <c r="BJ55"/>
  <c r="BK55"/>
  <c r="BL55"/>
  <c r="BM55"/>
  <c r="BP55"/>
  <c r="BQ55"/>
  <c r="BR55"/>
  <c r="BS55"/>
  <c r="BT55"/>
  <c r="BV55"/>
  <c r="BW55"/>
  <c r="BX55"/>
  <c r="A56"/>
  <c r="B56"/>
  <c r="C56"/>
  <c r="H56"/>
  <c r="J56"/>
  <c r="K56"/>
  <c r="O56"/>
  <c r="T56"/>
  <c r="W56"/>
  <c r="X56"/>
  <c r="Z56"/>
  <c r="AA56"/>
  <c r="AB56"/>
  <c r="AC56"/>
  <c r="AD56"/>
  <c r="AE56"/>
  <c r="AF56"/>
  <c r="AH56"/>
  <c r="AJ56"/>
  <c r="AK56"/>
  <c r="AL56"/>
  <c r="AM56"/>
  <c r="AN56"/>
  <c r="AO56"/>
  <c r="AP56"/>
  <c r="AR56"/>
  <c r="AT56"/>
  <c r="AV56"/>
  <c r="AW56"/>
  <c r="AX56"/>
  <c r="BB56"/>
  <c r="BC56"/>
  <c r="BD56"/>
  <c r="BE56"/>
  <c r="BF56"/>
  <c r="BH56"/>
  <c r="BJ56"/>
  <c r="BK56"/>
  <c r="BL56"/>
  <c r="BM56"/>
  <c r="BP56"/>
  <c r="BQ56"/>
  <c r="BR56"/>
  <c r="BS56"/>
  <c r="BT56"/>
  <c r="BV56"/>
  <c r="BW56"/>
  <c r="BX56"/>
  <c r="A57"/>
  <c r="B57"/>
  <c r="C57"/>
  <c r="H57"/>
  <c r="J57"/>
  <c r="K57"/>
  <c r="O57"/>
  <c r="T57"/>
  <c r="W57"/>
  <c r="X57"/>
  <c r="Z57"/>
  <c r="AA57"/>
  <c r="AB57"/>
  <c r="AC57"/>
  <c r="AD57"/>
  <c r="AE57"/>
  <c r="AF57"/>
  <c r="AH57"/>
  <c r="AJ57"/>
  <c r="AK57"/>
  <c r="AL57"/>
  <c r="AM57"/>
  <c r="AN57"/>
  <c r="AO57"/>
  <c r="AP57"/>
  <c r="AR57"/>
  <c r="AT57"/>
  <c r="AV57"/>
  <c r="AW57"/>
  <c r="AX57"/>
  <c r="BB57"/>
  <c r="BC57"/>
  <c r="BD57"/>
  <c r="BE57"/>
  <c r="BF57"/>
  <c r="BH57"/>
  <c r="BJ57"/>
  <c r="BK57"/>
  <c r="BL57"/>
  <c r="BM57"/>
  <c r="BP57"/>
  <c r="BQ57"/>
  <c r="BR57"/>
  <c r="BS57"/>
  <c r="BT57"/>
  <c r="BV57"/>
  <c r="BW57"/>
  <c r="BX57"/>
  <c r="A58"/>
  <c r="B58"/>
  <c r="C58"/>
  <c r="H58"/>
  <c r="J58"/>
  <c r="K58"/>
  <c r="O58"/>
  <c r="T58"/>
  <c r="W58"/>
  <c r="X58"/>
  <c r="Z58"/>
  <c r="AA58"/>
  <c r="AB58"/>
  <c r="AC58"/>
  <c r="AD58"/>
  <c r="AE58"/>
  <c r="AF58"/>
  <c r="AH58"/>
  <c r="AJ58"/>
  <c r="AK58"/>
  <c r="AL58"/>
  <c r="AM58"/>
  <c r="AN58"/>
  <c r="AO58"/>
  <c r="AP58"/>
  <c r="AR58"/>
  <c r="AT58"/>
  <c r="AV58"/>
  <c r="AW58"/>
  <c r="AX58"/>
  <c r="BC58"/>
  <c r="BD58"/>
  <c r="BE58"/>
  <c r="BF58"/>
  <c r="BH58"/>
  <c r="BJ58"/>
  <c r="BK58"/>
  <c r="BL58"/>
  <c r="BM58"/>
  <c r="BP58"/>
  <c r="BQ58"/>
  <c r="BR58"/>
  <c r="BS58"/>
  <c r="BT58"/>
  <c r="BV58"/>
  <c r="BW58"/>
  <c r="BX58"/>
  <c r="A59"/>
  <c r="B59"/>
  <c r="C59"/>
  <c r="H59"/>
  <c r="J59"/>
  <c r="K59"/>
  <c r="O59"/>
  <c r="T59"/>
  <c r="W59"/>
  <c r="X59"/>
  <c r="Z59"/>
  <c r="AA59"/>
  <c r="AB59"/>
  <c r="AC59"/>
  <c r="AD59"/>
  <c r="AE59"/>
  <c r="AF59"/>
  <c r="AH59"/>
  <c r="AJ59"/>
  <c r="AK59"/>
  <c r="AL59"/>
  <c r="AM59"/>
  <c r="AN59"/>
  <c r="AO59"/>
  <c r="AP59"/>
  <c r="AR59"/>
  <c r="AT59"/>
  <c r="AV59"/>
  <c r="AW59"/>
  <c r="AX59"/>
  <c r="BC59"/>
  <c r="BD59"/>
  <c r="BE59"/>
  <c r="BF59"/>
  <c r="BH59"/>
  <c r="BJ59"/>
  <c r="BK59"/>
  <c r="BL59"/>
  <c r="BM59"/>
  <c r="BP59"/>
  <c r="BQ59"/>
  <c r="BR59"/>
  <c r="BS59"/>
  <c r="BT59"/>
  <c r="BV59"/>
  <c r="BW59"/>
  <c r="BX59"/>
  <c r="A60"/>
  <c r="B60"/>
  <c r="C60"/>
  <c r="H60"/>
  <c r="J60"/>
  <c r="K60"/>
  <c r="O60"/>
  <c r="T60"/>
  <c r="W60"/>
  <c r="X60"/>
  <c r="Z60"/>
  <c r="AA60"/>
  <c r="AB60"/>
  <c r="AC60"/>
  <c r="AD60"/>
  <c r="AE60"/>
  <c r="AF60"/>
  <c r="AH60"/>
  <c r="AJ60"/>
  <c r="AK60"/>
  <c r="AL60"/>
  <c r="AM60"/>
  <c r="AN60"/>
  <c r="AO60"/>
  <c r="AP60"/>
  <c r="AR60"/>
  <c r="AT60"/>
  <c r="AV60"/>
  <c r="AW60"/>
  <c r="AX60"/>
  <c r="BC60"/>
  <c r="BD60"/>
  <c r="BE60"/>
  <c r="BF60"/>
  <c r="BH60"/>
  <c r="BJ60"/>
  <c r="BK60"/>
  <c r="BL60"/>
  <c r="BM60"/>
  <c r="BP60"/>
  <c r="BQ60"/>
  <c r="BR60"/>
  <c r="BS60"/>
  <c r="BT60"/>
  <c r="BV60"/>
  <c r="BW60"/>
  <c r="BX60"/>
  <c r="A61"/>
  <c r="B61"/>
  <c r="C61"/>
  <c r="H61"/>
  <c r="J61"/>
  <c r="K61"/>
  <c r="O61"/>
  <c r="T61"/>
  <c r="W61"/>
  <c r="X61"/>
  <c r="Z61"/>
  <c r="AA61"/>
  <c r="AB61"/>
  <c r="AC61"/>
  <c r="AD61"/>
  <c r="AE61"/>
  <c r="AF61"/>
  <c r="AH61"/>
  <c r="AJ61"/>
  <c r="AK61"/>
  <c r="AL61"/>
  <c r="AM61"/>
  <c r="AN61"/>
  <c r="AO61"/>
  <c r="AP61"/>
  <c r="AR61"/>
  <c r="AT61"/>
  <c r="AV61"/>
  <c r="AW61"/>
  <c r="AX61"/>
  <c r="BC61"/>
  <c r="BD61"/>
  <c r="BE61"/>
  <c r="BF61"/>
  <c r="BH61"/>
  <c r="BJ61"/>
  <c r="BK61"/>
  <c r="BL61"/>
  <c r="BM61"/>
  <c r="BP61"/>
  <c r="BQ61"/>
  <c r="BR61"/>
  <c r="BS61"/>
  <c r="BT61"/>
  <c r="BV61"/>
  <c r="BW61"/>
  <c r="BX61"/>
  <c r="A62"/>
  <c r="B62"/>
  <c r="C62"/>
  <c r="H62"/>
  <c r="J62"/>
  <c r="K62"/>
  <c r="O62"/>
  <c r="T62"/>
  <c r="W62"/>
  <c r="X62"/>
  <c r="Z62"/>
  <c r="AA62"/>
  <c r="AB62"/>
  <c r="AC62"/>
  <c r="AD62"/>
  <c r="AE62"/>
  <c r="AF62"/>
  <c r="AH62"/>
  <c r="AJ62"/>
  <c r="AK62"/>
  <c r="AL62"/>
  <c r="AM62"/>
  <c r="AN62"/>
  <c r="AO62"/>
  <c r="AP62"/>
  <c r="AR62"/>
  <c r="AT62"/>
  <c r="AV62"/>
  <c r="AW62"/>
  <c r="AX62"/>
  <c r="BC62"/>
  <c r="BD62"/>
  <c r="BE62"/>
  <c r="BF62"/>
  <c r="BH62"/>
  <c r="BJ62"/>
  <c r="BK62"/>
  <c r="BL62"/>
  <c r="BM62"/>
  <c r="BP62"/>
  <c r="BQ62"/>
  <c r="BR62"/>
  <c r="BS62"/>
  <c r="BT62"/>
  <c r="BV62"/>
  <c r="BW62"/>
  <c r="BX62"/>
  <c r="A63"/>
  <c r="B63"/>
  <c r="C63"/>
  <c r="H63"/>
  <c r="J63"/>
  <c r="K63"/>
  <c r="O63"/>
  <c r="T63"/>
  <c r="W63"/>
  <c r="X63"/>
  <c r="Z63"/>
  <c r="AA63"/>
  <c r="AB63"/>
  <c r="AC63"/>
  <c r="AD63"/>
  <c r="AE63"/>
  <c r="AF63"/>
  <c r="AH63"/>
  <c r="AJ63"/>
  <c r="AK63"/>
  <c r="AL63"/>
  <c r="AM63"/>
  <c r="AN63"/>
  <c r="AO63"/>
  <c r="AP63"/>
  <c r="AR63"/>
  <c r="AV63"/>
  <c r="AW63"/>
  <c r="AX63"/>
  <c r="BC63"/>
  <c r="BD63"/>
  <c r="BE63"/>
  <c r="BF63"/>
  <c r="BH63"/>
  <c r="BJ63"/>
  <c r="BK63"/>
  <c r="BL63"/>
  <c r="BM63"/>
  <c r="BP63"/>
  <c r="BQ63"/>
  <c r="BR63"/>
  <c r="BS63"/>
  <c r="BT63"/>
  <c r="BV63"/>
  <c r="BW63"/>
  <c r="BX63"/>
  <c r="A64"/>
  <c r="B64"/>
  <c r="C64"/>
  <c r="H64"/>
  <c r="J64"/>
  <c r="K64"/>
  <c r="O64"/>
  <c r="T64"/>
  <c r="W64"/>
  <c r="X64"/>
  <c r="Z64"/>
  <c r="AA64"/>
  <c r="AB64"/>
  <c r="AC64"/>
  <c r="AD64"/>
  <c r="AE64"/>
  <c r="AF64"/>
  <c r="AH64"/>
  <c r="AJ64"/>
  <c r="AK64"/>
  <c r="AL64"/>
  <c r="AM64"/>
  <c r="AN64"/>
  <c r="AO64"/>
  <c r="AP64"/>
  <c r="AR64"/>
  <c r="AV64"/>
  <c r="AW64"/>
  <c r="AX64"/>
  <c r="BB64"/>
  <c r="BC64"/>
  <c r="BD64"/>
  <c r="BE64"/>
  <c r="BF64"/>
  <c r="BH64"/>
  <c r="BJ64"/>
  <c r="BK64"/>
  <c r="BL64"/>
  <c r="BM64"/>
  <c r="BP64"/>
  <c r="BQ64"/>
  <c r="BR64"/>
  <c r="BS64"/>
  <c r="BT64"/>
  <c r="BV64"/>
  <c r="BW64"/>
  <c r="BX64"/>
  <c r="A65"/>
  <c r="B65"/>
  <c r="C65"/>
  <c r="H65"/>
  <c r="J65"/>
  <c r="K65"/>
  <c r="O65"/>
  <c r="T65"/>
  <c r="W65"/>
  <c r="X65"/>
  <c r="Z65"/>
  <c r="AA65"/>
  <c r="AB65"/>
  <c r="AC65"/>
  <c r="AD65"/>
  <c r="AE65"/>
  <c r="AF65"/>
  <c r="AH65"/>
  <c r="AJ65"/>
  <c r="AK65"/>
  <c r="AL65"/>
  <c r="AM65"/>
  <c r="AN65"/>
  <c r="AO65"/>
  <c r="AP65"/>
  <c r="AR65"/>
  <c r="AV65"/>
  <c r="AW65"/>
  <c r="AX65"/>
  <c r="BB65"/>
  <c r="BC65"/>
  <c r="BD65"/>
  <c r="BE65"/>
  <c r="BF65"/>
  <c r="BH65"/>
  <c r="BJ65"/>
  <c r="BK65"/>
  <c r="BL65"/>
  <c r="BM65"/>
  <c r="BP65"/>
  <c r="BQ65"/>
  <c r="BR65"/>
  <c r="BS65"/>
  <c r="BT65"/>
  <c r="BV65"/>
  <c r="BW65"/>
  <c r="BX65"/>
  <c r="A66"/>
  <c r="B66"/>
  <c r="C66"/>
  <c r="H66"/>
  <c r="J66"/>
  <c r="K66"/>
  <c r="O66"/>
  <c r="T66"/>
  <c r="W66"/>
  <c r="X66"/>
  <c r="Z66"/>
  <c r="AA66"/>
  <c r="AB66"/>
  <c r="AC66"/>
  <c r="AD66"/>
  <c r="AE66"/>
  <c r="AF66"/>
  <c r="AH66"/>
  <c r="AJ66"/>
  <c r="AK66"/>
  <c r="AL66"/>
  <c r="AM66"/>
  <c r="AN66"/>
  <c r="AO66"/>
  <c r="AP66"/>
  <c r="AR66"/>
  <c r="AV66"/>
  <c r="AW66"/>
  <c r="AX66"/>
  <c r="BB66"/>
  <c r="BC66"/>
  <c r="BD66"/>
  <c r="BE66"/>
  <c r="BF66"/>
  <c r="BH66"/>
  <c r="BJ66"/>
  <c r="BK66"/>
  <c r="BL66"/>
  <c r="BM66"/>
  <c r="BP66"/>
  <c r="BQ66"/>
  <c r="BR66"/>
  <c r="BS66"/>
  <c r="BT66"/>
  <c r="BV66"/>
  <c r="BW66"/>
  <c r="BX66"/>
  <c r="A67"/>
  <c r="B67"/>
  <c r="C67"/>
  <c r="H67"/>
  <c r="J67"/>
  <c r="K67"/>
  <c r="O67"/>
  <c r="T67"/>
  <c r="W67"/>
  <c r="X67"/>
  <c r="Z67"/>
  <c r="AA67"/>
  <c r="AB67"/>
  <c r="AC67"/>
  <c r="AD67"/>
  <c r="AE67"/>
  <c r="AF67"/>
  <c r="AH67"/>
  <c r="AJ67"/>
  <c r="AK67"/>
  <c r="AL67"/>
  <c r="AM67"/>
  <c r="AN67"/>
  <c r="AO67"/>
  <c r="AP67"/>
  <c r="AR67"/>
  <c r="AV67"/>
  <c r="AW67"/>
  <c r="AX67"/>
  <c r="BB67"/>
  <c r="BC67"/>
  <c r="BD67"/>
  <c r="BE67"/>
  <c r="BF67"/>
  <c r="BH67"/>
  <c r="BJ67"/>
  <c r="BK67"/>
  <c r="BL67"/>
  <c r="BM67"/>
  <c r="BP67"/>
  <c r="BQ67"/>
  <c r="BR67"/>
  <c r="BS67"/>
  <c r="BT67"/>
  <c r="BV67"/>
  <c r="BW67"/>
  <c r="BX67"/>
  <c r="A68"/>
  <c r="B68"/>
  <c r="C68"/>
  <c r="H68"/>
  <c r="J68"/>
  <c r="K68"/>
  <c r="O68"/>
  <c r="T68"/>
  <c r="W68"/>
  <c r="X68"/>
  <c r="Z68"/>
  <c r="AA68"/>
  <c r="AB68"/>
  <c r="AC68"/>
  <c r="AD68"/>
  <c r="AE68"/>
  <c r="AF68"/>
  <c r="AH68"/>
  <c r="AJ68"/>
  <c r="AK68"/>
  <c r="AL68"/>
  <c r="AM68"/>
  <c r="AN68"/>
  <c r="AO68"/>
  <c r="AP68"/>
  <c r="AR68"/>
  <c r="AV68"/>
  <c r="AW68"/>
  <c r="AX68"/>
  <c r="BB68"/>
  <c r="BC68"/>
  <c r="BD68"/>
  <c r="BE68"/>
  <c r="BF68"/>
  <c r="BH68"/>
  <c r="BJ68"/>
  <c r="BK68"/>
  <c r="BL68"/>
  <c r="BM68"/>
  <c r="BP68"/>
  <c r="BQ68"/>
  <c r="BR68"/>
  <c r="BS68"/>
  <c r="BT68"/>
  <c r="BV68"/>
  <c r="BW68"/>
  <c r="BX68"/>
  <c r="A69"/>
  <c r="B69"/>
  <c r="C69"/>
  <c r="H69"/>
  <c r="J69"/>
  <c r="K69"/>
  <c r="O69"/>
  <c r="T69"/>
  <c r="W69"/>
  <c r="X69"/>
  <c r="Z69"/>
  <c r="AA69"/>
  <c r="AB69"/>
  <c r="AC69"/>
  <c r="AD69"/>
  <c r="AE69"/>
  <c r="AF69"/>
  <c r="AH69"/>
  <c r="AJ69"/>
  <c r="AK69"/>
  <c r="AL69"/>
  <c r="AM69"/>
  <c r="AN69"/>
  <c r="AO69"/>
  <c r="AP69"/>
  <c r="AR69"/>
  <c r="AV69"/>
  <c r="AW69"/>
  <c r="AX69"/>
  <c r="BB69"/>
  <c r="BC69"/>
  <c r="BD69"/>
  <c r="BE69"/>
  <c r="BF69"/>
  <c r="BH69"/>
  <c r="BJ69"/>
  <c r="BK69"/>
  <c r="BL69"/>
  <c r="BM69"/>
  <c r="BP69"/>
  <c r="BQ69"/>
  <c r="BR69"/>
  <c r="BS69"/>
  <c r="BT69"/>
  <c r="BV69"/>
  <c r="BW69"/>
  <c r="BX69"/>
  <c r="A70"/>
  <c r="B70"/>
  <c r="C70"/>
  <c r="H70"/>
  <c r="J70"/>
  <c r="K70"/>
  <c r="O70"/>
  <c r="T70"/>
  <c r="W70"/>
  <c r="X70"/>
  <c r="Z70"/>
  <c r="AA70"/>
  <c r="AB70"/>
  <c r="AC70"/>
  <c r="AD70"/>
  <c r="AE70"/>
  <c r="AF70"/>
  <c r="AH70"/>
  <c r="AJ70"/>
  <c r="AK70"/>
  <c r="AL70"/>
  <c r="AM70"/>
  <c r="AN70"/>
  <c r="AO70"/>
  <c r="AP70"/>
  <c r="AR70"/>
  <c r="AV70"/>
  <c r="AW70"/>
  <c r="AX70"/>
  <c r="BB70"/>
  <c r="BC70"/>
  <c r="BD70"/>
  <c r="BE70"/>
  <c r="BF70"/>
  <c r="BH70"/>
  <c r="BJ70"/>
  <c r="BK70"/>
  <c r="BL70"/>
  <c r="BM70"/>
  <c r="BP70"/>
  <c r="BQ70"/>
  <c r="BR70"/>
  <c r="BS70"/>
  <c r="BT70"/>
  <c r="BV70"/>
  <c r="BW70"/>
  <c r="BX70"/>
  <c r="A71"/>
  <c r="B71"/>
  <c r="C71"/>
  <c r="H71"/>
  <c r="J71"/>
  <c r="K71"/>
  <c r="O71"/>
  <c r="T71"/>
  <c r="W71"/>
  <c r="X71"/>
  <c r="Z71"/>
  <c r="AA71"/>
  <c r="AB71"/>
  <c r="AC71"/>
  <c r="AD71"/>
  <c r="AE71"/>
  <c r="AF71"/>
  <c r="AH71"/>
  <c r="AJ71"/>
  <c r="AK71"/>
  <c r="AL71"/>
  <c r="AM71"/>
  <c r="AN71"/>
  <c r="AO71"/>
  <c r="AP71"/>
  <c r="AR71"/>
  <c r="AV71"/>
  <c r="AW71"/>
  <c r="AX71"/>
  <c r="BB71"/>
  <c r="BC71"/>
  <c r="BD71"/>
  <c r="BE71"/>
  <c r="BF71"/>
  <c r="BH71"/>
  <c r="BJ71"/>
  <c r="BK71"/>
  <c r="BL71"/>
  <c r="BM71"/>
  <c r="BP71"/>
  <c r="BQ71"/>
  <c r="BR71"/>
  <c r="BS71"/>
  <c r="BT71"/>
  <c r="BV71"/>
  <c r="BW71"/>
  <c r="BX71"/>
  <c r="A72"/>
  <c r="B72"/>
  <c r="C72"/>
  <c r="H72"/>
  <c r="J72"/>
  <c r="K72"/>
  <c r="O72"/>
  <c r="T72"/>
  <c r="W72"/>
  <c r="X72"/>
  <c r="Z72"/>
  <c r="AA72"/>
  <c r="AB72"/>
  <c r="AC72"/>
  <c r="AD72"/>
  <c r="AE72"/>
  <c r="AF72"/>
  <c r="AH72"/>
  <c r="AJ72"/>
  <c r="AK72"/>
  <c r="AL72"/>
  <c r="AM72"/>
  <c r="AN72"/>
  <c r="AO72"/>
  <c r="AP72"/>
  <c r="AR72"/>
  <c r="AV72"/>
  <c r="AW72"/>
  <c r="AX72"/>
  <c r="BB72"/>
  <c r="BC72"/>
  <c r="BD72"/>
  <c r="BE72"/>
  <c r="BF72"/>
  <c r="BH72"/>
  <c r="BJ72"/>
  <c r="BK72"/>
  <c r="BL72"/>
  <c r="BM72"/>
  <c r="BP72"/>
  <c r="BQ72"/>
  <c r="BR72"/>
  <c r="BS72"/>
  <c r="BT72"/>
  <c r="BV72"/>
  <c r="BW72"/>
  <c r="BX72"/>
  <c r="A73"/>
  <c r="B73"/>
  <c r="C73"/>
  <c r="H73"/>
  <c r="J73"/>
  <c r="K73"/>
  <c r="O73"/>
  <c r="T73"/>
  <c r="W73"/>
  <c r="X73"/>
  <c r="Z73"/>
  <c r="AA73"/>
  <c r="AB73"/>
  <c r="AC73"/>
  <c r="AD73"/>
  <c r="AE73"/>
  <c r="AF73"/>
  <c r="AH73"/>
  <c r="AJ73"/>
  <c r="AK73"/>
  <c r="AL73"/>
  <c r="AM73"/>
  <c r="AN73"/>
  <c r="AO73"/>
  <c r="AP73"/>
  <c r="AR73"/>
  <c r="AV73"/>
  <c r="AW73"/>
  <c r="AX73"/>
  <c r="BB73"/>
  <c r="BC73"/>
  <c r="BD73"/>
  <c r="BE73"/>
  <c r="BF73"/>
  <c r="BH73"/>
  <c r="BJ73"/>
  <c r="BK73"/>
  <c r="BL73"/>
  <c r="BM73"/>
  <c r="BP73"/>
  <c r="BQ73"/>
  <c r="BR73"/>
  <c r="BS73"/>
  <c r="BT73"/>
  <c r="BV73"/>
  <c r="BW73"/>
  <c r="BX73"/>
  <c r="A74"/>
  <c r="B74"/>
  <c r="C74"/>
  <c r="H74"/>
  <c r="J74"/>
  <c r="K74"/>
  <c r="O74"/>
  <c r="T74"/>
  <c r="W74"/>
  <c r="X74"/>
  <c r="Z74"/>
  <c r="AA74"/>
  <c r="AB74"/>
  <c r="AC74"/>
  <c r="AD74"/>
  <c r="AE74"/>
  <c r="AF74"/>
  <c r="AH74"/>
  <c r="AJ74"/>
  <c r="AK74"/>
  <c r="AL74"/>
  <c r="AM74"/>
  <c r="AN74"/>
  <c r="AO74"/>
  <c r="AP74"/>
  <c r="AR74"/>
  <c r="AV74"/>
  <c r="AW74"/>
  <c r="AX74"/>
  <c r="BB74"/>
  <c r="BC74"/>
  <c r="BD74"/>
  <c r="BE74"/>
  <c r="BF74"/>
  <c r="BH74"/>
  <c r="BJ74"/>
  <c r="BK74"/>
  <c r="BL74"/>
  <c r="BM74"/>
  <c r="BP74"/>
  <c r="BQ74"/>
  <c r="BR74"/>
  <c r="BS74"/>
  <c r="BT74"/>
  <c r="BV74"/>
  <c r="BW74"/>
  <c r="BX74"/>
  <c r="A75"/>
  <c r="B75"/>
  <c r="C75"/>
  <c r="H75"/>
  <c r="J75"/>
  <c r="K75"/>
  <c r="O75"/>
  <c r="T75"/>
  <c r="W75"/>
  <c r="X75"/>
  <c r="Z75"/>
  <c r="AA75"/>
  <c r="AB75"/>
  <c r="AC75"/>
  <c r="AD75"/>
  <c r="AE75"/>
  <c r="AF75"/>
  <c r="AH75"/>
  <c r="AJ75"/>
  <c r="AK75"/>
  <c r="AL75"/>
  <c r="AM75"/>
  <c r="AN75"/>
  <c r="AO75"/>
  <c r="AP75"/>
  <c r="AR75"/>
  <c r="AV75"/>
  <c r="AW75"/>
  <c r="AX75"/>
  <c r="BB75"/>
  <c r="BC75"/>
  <c r="BD75"/>
  <c r="BE75"/>
  <c r="BF75"/>
  <c r="BH75"/>
  <c r="BJ75"/>
  <c r="BK75"/>
  <c r="BL75"/>
  <c r="BM75"/>
  <c r="BP75"/>
  <c r="BQ75"/>
  <c r="BR75"/>
  <c r="BS75"/>
  <c r="BT75"/>
  <c r="BV75"/>
  <c r="BW75"/>
  <c r="BX75"/>
  <c r="A76"/>
  <c r="B76"/>
  <c r="C76"/>
  <c r="H76"/>
  <c r="J76"/>
  <c r="K76"/>
  <c r="O76"/>
  <c r="T76"/>
  <c r="W76"/>
  <c r="X76"/>
  <c r="Z76"/>
  <c r="AA76"/>
  <c r="AB76"/>
  <c r="AC76"/>
  <c r="AD76"/>
  <c r="AE76"/>
  <c r="AF76"/>
  <c r="AH76"/>
  <c r="AJ76"/>
  <c r="AK76"/>
  <c r="AL76"/>
  <c r="AM76"/>
  <c r="AN76"/>
  <c r="AO76"/>
  <c r="AP76"/>
  <c r="AR76"/>
  <c r="AV76"/>
  <c r="AW76"/>
  <c r="AX76"/>
  <c r="BB76"/>
  <c r="BC76"/>
  <c r="BD76"/>
  <c r="BE76"/>
  <c r="BF76"/>
  <c r="BH76"/>
  <c r="BJ76"/>
  <c r="BK76"/>
  <c r="BL76"/>
  <c r="BM76"/>
  <c r="BP76"/>
  <c r="BQ76"/>
  <c r="BR76"/>
  <c r="BS76"/>
  <c r="BT76"/>
  <c r="BV76"/>
  <c r="BW76"/>
  <c r="BX76"/>
  <c r="A77"/>
  <c r="B77"/>
  <c r="C77"/>
  <c r="H77"/>
  <c r="J77"/>
  <c r="K77"/>
  <c r="O77"/>
  <c r="T77"/>
  <c r="W77"/>
  <c r="X77"/>
  <c r="Z77"/>
  <c r="AA77"/>
  <c r="AB77"/>
  <c r="AC77"/>
  <c r="AD77"/>
  <c r="AE77"/>
  <c r="AF77"/>
  <c r="AH77"/>
  <c r="AJ77"/>
  <c r="AK77"/>
  <c r="AL77"/>
  <c r="AM77"/>
  <c r="AN77"/>
  <c r="AO77"/>
  <c r="AP77"/>
  <c r="AR77"/>
  <c r="AT77"/>
  <c r="AV77"/>
  <c r="AW77"/>
  <c r="AX77"/>
  <c r="BB77"/>
  <c r="BC77"/>
  <c r="BD77"/>
  <c r="BE77"/>
  <c r="BF77"/>
  <c r="BH77"/>
  <c r="BJ77"/>
  <c r="BK77"/>
  <c r="BL77"/>
  <c r="BM77"/>
  <c r="BP77"/>
  <c r="BQ77"/>
  <c r="BR77"/>
  <c r="BS77"/>
  <c r="BT77"/>
  <c r="BV77"/>
  <c r="BW77"/>
  <c r="BX77"/>
  <c r="A78"/>
  <c r="B78"/>
  <c r="C78"/>
  <c r="H78"/>
  <c r="J78"/>
  <c r="K78"/>
  <c r="O78"/>
  <c r="T78"/>
  <c r="W78"/>
  <c r="X78"/>
  <c r="Z78"/>
  <c r="AA78"/>
  <c r="AB78"/>
  <c r="AC78"/>
  <c r="AD78"/>
  <c r="AE78"/>
  <c r="AF78"/>
  <c r="AH78"/>
  <c r="AJ78"/>
  <c r="AK78"/>
  <c r="AL78"/>
  <c r="AM78"/>
  <c r="AN78"/>
  <c r="AO78"/>
  <c r="AP78"/>
  <c r="AR78"/>
  <c r="AV78"/>
  <c r="AW78"/>
  <c r="AX78"/>
  <c r="BB78"/>
  <c r="BC78"/>
  <c r="BD78"/>
  <c r="BE78"/>
  <c r="BF78"/>
  <c r="BH78"/>
  <c r="BJ78"/>
  <c r="BK78"/>
  <c r="BL78"/>
  <c r="BM78"/>
  <c r="BP78"/>
  <c r="BQ78"/>
  <c r="BR78"/>
  <c r="BS78"/>
  <c r="BT78"/>
  <c r="BV78"/>
  <c r="BW78"/>
  <c r="BX78"/>
  <c r="A79"/>
  <c r="B79"/>
  <c r="C79"/>
  <c r="H79"/>
  <c r="J79"/>
  <c r="K79"/>
  <c r="O79"/>
  <c r="T79"/>
  <c r="W79"/>
  <c r="X79"/>
  <c r="Z79"/>
  <c r="AA79"/>
  <c r="AB79"/>
  <c r="AC79"/>
  <c r="AD79"/>
  <c r="AE79"/>
  <c r="AF79"/>
  <c r="AH79"/>
  <c r="AJ79"/>
  <c r="AK79"/>
  <c r="AL79"/>
  <c r="AM79"/>
  <c r="AN79"/>
  <c r="AO79"/>
  <c r="AP79"/>
  <c r="AR79"/>
  <c r="AV79"/>
  <c r="AW79"/>
  <c r="AX79"/>
  <c r="BB79"/>
  <c r="BC79"/>
  <c r="BD79"/>
  <c r="BE79"/>
  <c r="BF79"/>
  <c r="BH79"/>
  <c r="BJ79"/>
  <c r="BK79"/>
  <c r="BL79"/>
  <c r="BM79"/>
  <c r="BP79"/>
  <c r="BQ79"/>
  <c r="BR79"/>
  <c r="BS79"/>
  <c r="BT79"/>
  <c r="BV79"/>
  <c r="BW79"/>
  <c r="BX79"/>
  <c r="A80"/>
  <c r="B80"/>
  <c r="C80"/>
  <c r="H80"/>
  <c r="J80"/>
  <c r="K80"/>
  <c r="O80"/>
  <c r="T80"/>
  <c r="W80"/>
  <c r="X80"/>
  <c r="Z80"/>
  <c r="AA80"/>
  <c r="AB80"/>
  <c r="AC80"/>
  <c r="AD80"/>
  <c r="AE80"/>
  <c r="AF80"/>
  <c r="AH80"/>
  <c r="AJ80"/>
  <c r="AK80"/>
  <c r="AL80"/>
  <c r="AM80"/>
  <c r="AN80"/>
  <c r="AO80"/>
  <c r="AP80"/>
  <c r="AR80"/>
  <c r="AV80"/>
  <c r="AW80"/>
  <c r="AX80"/>
  <c r="BB80"/>
  <c r="BC80"/>
  <c r="BD80"/>
  <c r="BE80"/>
  <c r="BF80"/>
  <c r="BH80"/>
  <c r="BJ80"/>
  <c r="BK80"/>
  <c r="BL80"/>
  <c r="BM80"/>
  <c r="BP80"/>
  <c r="BQ80"/>
  <c r="BR80"/>
  <c r="BS80"/>
  <c r="BT80"/>
  <c r="BV80"/>
  <c r="BW80"/>
  <c r="BX80"/>
  <c r="A81"/>
  <c r="B81"/>
  <c r="C81"/>
  <c r="H81"/>
  <c r="J81"/>
  <c r="K81"/>
  <c r="O81"/>
  <c r="T81"/>
  <c r="W81"/>
  <c r="X81"/>
  <c r="Z81"/>
  <c r="AA81"/>
  <c r="AB81"/>
  <c r="AC81"/>
  <c r="AD81"/>
  <c r="AE81"/>
  <c r="AF81"/>
  <c r="AH81"/>
  <c r="AJ81"/>
  <c r="AK81"/>
  <c r="AL81"/>
  <c r="AM81"/>
  <c r="AN81"/>
  <c r="AO81"/>
  <c r="AP81"/>
  <c r="AR81"/>
  <c r="AV81"/>
  <c r="AW81"/>
  <c r="AX81"/>
  <c r="BB81"/>
  <c r="BC81"/>
  <c r="BD81"/>
  <c r="BE81"/>
  <c r="BF81"/>
  <c r="BH81"/>
  <c r="BJ81"/>
  <c r="BK81"/>
  <c r="BL81"/>
  <c r="BM81"/>
  <c r="BP81"/>
  <c r="BQ81"/>
  <c r="BR81"/>
  <c r="BS81"/>
  <c r="BT81"/>
  <c r="BV81"/>
  <c r="BW81"/>
  <c r="BX81"/>
  <c r="A82"/>
  <c r="B82"/>
  <c r="C82"/>
  <c r="H82"/>
  <c r="J82"/>
  <c r="K82"/>
  <c r="O82"/>
  <c r="T82"/>
  <c r="W82"/>
  <c r="X82"/>
  <c r="Z82"/>
  <c r="AA82"/>
  <c r="AB82"/>
  <c r="AC82"/>
  <c r="AD82"/>
  <c r="AE82"/>
  <c r="AF82"/>
  <c r="AH82"/>
  <c r="AJ82"/>
  <c r="AK82"/>
  <c r="AL82"/>
  <c r="AM82"/>
  <c r="AN82"/>
  <c r="AO82"/>
  <c r="AP82"/>
  <c r="AR82"/>
  <c r="AV82"/>
  <c r="AW82"/>
  <c r="AX82"/>
  <c r="BB82"/>
  <c r="BC82"/>
  <c r="BD82"/>
  <c r="BE82"/>
  <c r="BF82"/>
  <c r="BH82"/>
  <c r="BJ82"/>
  <c r="BK82"/>
  <c r="BL82"/>
  <c r="BM82"/>
  <c r="BP82"/>
  <c r="BQ82"/>
  <c r="BR82"/>
  <c r="BS82"/>
  <c r="BT82"/>
  <c r="BV82"/>
  <c r="BW82"/>
  <c r="BX82"/>
  <c r="A83"/>
  <c r="B83"/>
  <c r="C83"/>
  <c r="H83"/>
  <c r="J83"/>
  <c r="K83"/>
  <c r="O83"/>
  <c r="T83"/>
  <c r="W83"/>
  <c r="X83"/>
  <c r="Z83"/>
  <c r="AA83"/>
  <c r="AB83"/>
  <c r="AC83"/>
  <c r="AD83"/>
  <c r="AE83"/>
  <c r="AF83"/>
  <c r="AH83"/>
  <c r="AJ83"/>
  <c r="AK83"/>
  <c r="AL83"/>
  <c r="AM83"/>
  <c r="AN83"/>
  <c r="AO83"/>
  <c r="AP83"/>
  <c r="AR83"/>
  <c r="AT83"/>
  <c r="AV83"/>
  <c r="AW83"/>
  <c r="AX83"/>
  <c r="BB83"/>
  <c r="BC83"/>
  <c r="BD83"/>
  <c r="BE83"/>
  <c r="BF83"/>
  <c r="BH83"/>
  <c r="BJ83"/>
  <c r="BK83"/>
  <c r="BL83"/>
  <c r="BM83"/>
  <c r="BP83"/>
  <c r="BQ83"/>
  <c r="BR83"/>
  <c r="BS83"/>
  <c r="BT83"/>
  <c r="BV83"/>
  <c r="BW83"/>
  <c r="BX83"/>
  <c r="A84"/>
  <c r="B84"/>
  <c r="C84"/>
  <c r="H84"/>
  <c r="J84"/>
  <c r="K84"/>
  <c r="O84"/>
  <c r="T84"/>
  <c r="W84"/>
  <c r="X84"/>
  <c r="Z84"/>
  <c r="AA84"/>
  <c r="AB84"/>
  <c r="AC84"/>
  <c r="AD84"/>
  <c r="AE84"/>
  <c r="AF84"/>
  <c r="AH84"/>
  <c r="AJ84"/>
  <c r="AK84"/>
  <c r="AL84"/>
  <c r="AM84"/>
  <c r="AN84"/>
  <c r="AO84"/>
  <c r="AP84"/>
  <c r="AR84"/>
  <c r="AT84"/>
  <c r="AV84"/>
  <c r="AW84"/>
  <c r="AX84"/>
  <c r="BB84"/>
  <c r="BC84"/>
  <c r="BD84"/>
  <c r="BE84"/>
  <c r="BF84"/>
  <c r="BH84"/>
  <c r="BJ84"/>
  <c r="BK84"/>
  <c r="BL84"/>
  <c r="BM84"/>
  <c r="BP84"/>
  <c r="BQ84"/>
  <c r="BR84"/>
  <c r="BS84"/>
  <c r="BT84"/>
  <c r="BV84"/>
  <c r="BW84"/>
  <c r="BX84"/>
  <c r="A85"/>
  <c r="B85"/>
  <c r="C85"/>
  <c r="H85"/>
  <c r="J85"/>
  <c r="K85"/>
  <c r="O85"/>
  <c r="T85"/>
  <c r="W85"/>
  <c r="X85"/>
  <c r="Z85"/>
  <c r="AA85"/>
  <c r="AB85"/>
  <c r="AC85"/>
  <c r="AD85"/>
  <c r="AE85"/>
  <c r="AF85"/>
  <c r="AH85"/>
  <c r="AJ85"/>
  <c r="AK85"/>
  <c r="AL85"/>
  <c r="AM85"/>
  <c r="AN85"/>
  <c r="AO85"/>
  <c r="AP85"/>
  <c r="AR85"/>
  <c r="AT85"/>
  <c r="AV85"/>
  <c r="AW85"/>
  <c r="AX85"/>
  <c r="BB85"/>
  <c r="BC85"/>
  <c r="BD85"/>
  <c r="BE85"/>
  <c r="BF85"/>
  <c r="BH85"/>
  <c r="BJ85"/>
  <c r="BK85"/>
  <c r="BL85"/>
  <c r="BM85"/>
  <c r="BP85"/>
  <c r="BQ85"/>
  <c r="BR85"/>
  <c r="BS85"/>
  <c r="BT85"/>
  <c r="BV85"/>
  <c r="BW85"/>
  <c r="BX85"/>
  <c r="A86"/>
  <c r="B86"/>
  <c r="C86"/>
  <c r="H86"/>
  <c r="J86"/>
  <c r="K86"/>
  <c r="O86"/>
  <c r="T86"/>
  <c r="W86"/>
  <c r="X86"/>
  <c r="Z86"/>
  <c r="AA86"/>
  <c r="AB86"/>
  <c r="AC86"/>
  <c r="AD86"/>
  <c r="AE86"/>
  <c r="AF86"/>
  <c r="AH86"/>
  <c r="AJ86"/>
  <c r="AK86"/>
  <c r="AL86"/>
  <c r="AM86"/>
  <c r="AN86"/>
  <c r="AO86"/>
  <c r="AP86"/>
  <c r="AR86"/>
  <c r="AT86"/>
  <c r="AV86"/>
  <c r="AW86"/>
  <c r="AX86"/>
  <c r="BB86"/>
  <c r="BC86"/>
  <c r="BD86"/>
  <c r="BE86"/>
  <c r="BF86"/>
  <c r="BH86"/>
  <c r="BJ86"/>
  <c r="BK86"/>
  <c r="BL86"/>
  <c r="BM86"/>
  <c r="BP86"/>
  <c r="BQ86"/>
  <c r="BR86"/>
  <c r="BS86"/>
  <c r="BT86"/>
  <c r="BV86"/>
  <c r="BW86"/>
  <c r="BX86"/>
  <c r="A87"/>
  <c r="B87"/>
  <c r="C87"/>
  <c r="H87"/>
  <c r="J87"/>
  <c r="K87"/>
  <c r="O87"/>
  <c r="T87"/>
  <c r="W87"/>
  <c r="X87"/>
  <c r="Z87"/>
  <c r="AA87"/>
  <c r="AB87"/>
  <c r="AC87"/>
  <c r="AD87"/>
  <c r="AE87"/>
  <c r="AF87"/>
  <c r="AH87"/>
  <c r="AJ87"/>
  <c r="AK87"/>
  <c r="AL87"/>
  <c r="AM87"/>
  <c r="AN87"/>
  <c r="AO87"/>
  <c r="AP87"/>
  <c r="AR87"/>
  <c r="AT87"/>
  <c r="AV87"/>
  <c r="AW87"/>
  <c r="AX87"/>
  <c r="BB87"/>
  <c r="BC87"/>
  <c r="BD87"/>
  <c r="BE87"/>
  <c r="BF87"/>
  <c r="BH87"/>
  <c r="BJ87"/>
  <c r="BK87"/>
  <c r="BL87"/>
  <c r="BM87"/>
  <c r="BP87"/>
  <c r="BQ87"/>
  <c r="BR87"/>
  <c r="BS87"/>
  <c r="BT87"/>
  <c r="BV87"/>
  <c r="BW87"/>
  <c r="BX87"/>
  <c r="A88"/>
  <c r="B88"/>
  <c r="C88"/>
  <c r="H88"/>
  <c r="J88"/>
  <c r="K88"/>
  <c r="O88"/>
  <c r="T88"/>
  <c r="W88"/>
  <c r="X88"/>
  <c r="Z88"/>
  <c r="AA88"/>
  <c r="AB88"/>
  <c r="AC88"/>
  <c r="AD88"/>
  <c r="AE88"/>
  <c r="AF88"/>
  <c r="AH88"/>
  <c r="AJ88"/>
  <c r="AK88"/>
  <c r="AL88"/>
  <c r="AM88"/>
  <c r="AN88"/>
  <c r="AO88"/>
  <c r="AP88"/>
  <c r="AR88"/>
  <c r="AV88"/>
  <c r="AW88"/>
  <c r="AX88"/>
  <c r="BB88"/>
  <c r="BC88"/>
  <c r="BD88"/>
  <c r="BE88"/>
  <c r="BF88"/>
  <c r="BH88"/>
  <c r="BJ88"/>
  <c r="BK88"/>
  <c r="BL88"/>
  <c r="BM88"/>
  <c r="BP88"/>
  <c r="BQ88"/>
  <c r="BR88"/>
  <c r="BS88"/>
  <c r="BT88"/>
  <c r="BV88"/>
  <c r="BW88"/>
  <c r="BX88"/>
  <c r="A89"/>
  <c r="B89"/>
  <c r="C89"/>
  <c r="H89"/>
  <c r="J89"/>
  <c r="K89"/>
  <c r="O89"/>
  <c r="T89"/>
  <c r="W89"/>
  <c r="X89"/>
  <c r="Z89"/>
  <c r="AA89"/>
  <c r="AB89"/>
  <c r="AC89"/>
  <c r="AD89"/>
  <c r="AE89"/>
  <c r="AF89"/>
  <c r="AH89"/>
  <c r="AJ89"/>
  <c r="AK89"/>
  <c r="AL89"/>
  <c r="AM89"/>
  <c r="AN89"/>
  <c r="AO89"/>
  <c r="AP89"/>
  <c r="AR89"/>
  <c r="AV89"/>
  <c r="AW89"/>
  <c r="AX89"/>
  <c r="BB89"/>
  <c r="BC89"/>
  <c r="BD89"/>
  <c r="BE89"/>
  <c r="BF89"/>
  <c r="BH89"/>
  <c r="BJ89"/>
  <c r="BK89"/>
  <c r="BL89"/>
  <c r="BM89"/>
  <c r="BP89"/>
  <c r="BQ89"/>
  <c r="BR89"/>
  <c r="BS89"/>
  <c r="BT89"/>
  <c r="BV89"/>
  <c r="BW89"/>
  <c r="BX89"/>
  <c r="A90"/>
  <c r="B90"/>
  <c r="C90"/>
  <c r="H90"/>
  <c r="J90"/>
  <c r="K90"/>
  <c r="O90"/>
  <c r="T90"/>
  <c r="W90"/>
  <c r="X90"/>
  <c r="Z90"/>
  <c r="AA90"/>
  <c r="AB90"/>
  <c r="AC90"/>
  <c r="AD90"/>
  <c r="AE90"/>
  <c r="AF90"/>
  <c r="AH90"/>
  <c r="AJ90"/>
  <c r="AK90"/>
  <c r="AL90"/>
  <c r="AM90"/>
  <c r="AN90"/>
  <c r="AO90"/>
  <c r="AP90"/>
  <c r="AR90"/>
  <c r="AT90"/>
  <c r="AV90"/>
  <c r="AW90"/>
  <c r="AX90"/>
  <c r="BB90"/>
  <c r="BC90"/>
  <c r="BD90"/>
  <c r="BE90"/>
  <c r="BF90"/>
  <c r="BH90"/>
  <c r="BJ90"/>
  <c r="BK90"/>
  <c r="BL90"/>
  <c r="BM90"/>
  <c r="BP90"/>
  <c r="BQ90"/>
  <c r="BR90"/>
  <c r="BS90"/>
  <c r="BT90"/>
  <c r="BV90"/>
  <c r="BW90"/>
  <c r="BX90"/>
  <c r="A91"/>
  <c r="B91"/>
  <c r="C91"/>
  <c r="H91"/>
  <c r="J91"/>
  <c r="K91"/>
  <c r="O91"/>
  <c r="T91"/>
  <c r="W91"/>
  <c r="X91"/>
  <c r="Z91"/>
  <c r="AA91"/>
  <c r="AB91"/>
  <c r="AC91"/>
  <c r="AD91"/>
  <c r="AE91"/>
  <c r="AF91"/>
  <c r="AH91"/>
  <c r="AJ91"/>
  <c r="AK91"/>
  <c r="AL91"/>
  <c r="AM91"/>
  <c r="AN91"/>
  <c r="AO91"/>
  <c r="AP91"/>
  <c r="AR91"/>
  <c r="AT91"/>
  <c r="AV91"/>
  <c r="AW91"/>
  <c r="AX91"/>
  <c r="BB91"/>
  <c r="BC91"/>
  <c r="BD91"/>
  <c r="BE91"/>
  <c r="BF91"/>
  <c r="BH91"/>
  <c r="BJ91"/>
  <c r="BK91"/>
  <c r="BL91"/>
  <c r="BM91"/>
  <c r="BP91"/>
  <c r="BQ91"/>
  <c r="BR91"/>
  <c r="BS91"/>
  <c r="BT91"/>
  <c r="BV91"/>
  <c r="BW91"/>
  <c r="BX91"/>
  <c r="A92"/>
  <c r="B92"/>
  <c r="C92"/>
  <c r="H92"/>
  <c r="J92"/>
  <c r="K92"/>
  <c r="O92"/>
  <c r="T92"/>
  <c r="W92"/>
  <c r="X92"/>
  <c r="Z92"/>
  <c r="AA92"/>
  <c r="AB92"/>
  <c r="AC92"/>
  <c r="AD92"/>
  <c r="AE92"/>
  <c r="AF92"/>
  <c r="AH92"/>
  <c r="AJ92"/>
  <c r="AK92"/>
  <c r="AL92"/>
  <c r="AM92"/>
  <c r="AN92"/>
  <c r="AO92"/>
  <c r="AP92"/>
  <c r="AR92"/>
  <c r="AV92"/>
  <c r="AW92"/>
  <c r="AX92"/>
  <c r="BB92"/>
  <c r="BC92"/>
  <c r="BD92"/>
  <c r="BE92"/>
  <c r="BF92"/>
  <c r="BH92"/>
  <c r="BJ92"/>
  <c r="BK92"/>
  <c r="BL92"/>
  <c r="BM92"/>
  <c r="BP92"/>
  <c r="BQ92"/>
  <c r="BR92"/>
  <c r="BS92"/>
  <c r="BT92"/>
  <c r="BV92"/>
  <c r="BW92"/>
  <c r="BX92"/>
  <c r="A93"/>
  <c r="B93"/>
  <c r="C93"/>
  <c r="H93"/>
  <c r="J93"/>
  <c r="K93"/>
  <c r="O93"/>
  <c r="T93"/>
  <c r="W93"/>
  <c r="X93"/>
  <c r="Z93"/>
  <c r="AA93"/>
  <c r="AB93"/>
  <c r="AC93"/>
  <c r="AD93"/>
  <c r="AE93"/>
  <c r="AF93"/>
  <c r="AH93"/>
  <c r="AJ93"/>
  <c r="AK93"/>
  <c r="AL93"/>
  <c r="AM93"/>
  <c r="AN93"/>
  <c r="AO93"/>
  <c r="AP93"/>
  <c r="AR93"/>
  <c r="AV93"/>
  <c r="AW93"/>
  <c r="AX93"/>
  <c r="BB93"/>
  <c r="BC93"/>
  <c r="BD93"/>
  <c r="BE93"/>
  <c r="BF93"/>
  <c r="BH93"/>
  <c r="BJ93"/>
  <c r="BK93"/>
  <c r="BL93"/>
  <c r="BM93"/>
  <c r="BP93"/>
  <c r="BQ93"/>
  <c r="BR93"/>
  <c r="BS93"/>
  <c r="BT93"/>
  <c r="BV93"/>
  <c r="BW93"/>
  <c r="BX93"/>
  <c r="A94"/>
  <c r="B94"/>
  <c r="C94"/>
  <c r="H94"/>
  <c r="J94"/>
  <c r="K94"/>
  <c r="O94"/>
  <c r="T94"/>
  <c r="W94"/>
  <c r="X94"/>
  <c r="Z94"/>
  <c r="AA94"/>
  <c r="AB94"/>
  <c r="AC94"/>
  <c r="AD94"/>
  <c r="AE94"/>
  <c r="AF94"/>
  <c r="AH94"/>
  <c r="AJ94"/>
  <c r="AK94"/>
  <c r="AL94"/>
  <c r="AM94"/>
  <c r="AN94"/>
  <c r="AO94"/>
  <c r="AP94"/>
  <c r="AR94"/>
  <c r="AV94"/>
  <c r="AW94"/>
  <c r="AX94"/>
  <c r="BB94"/>
  <c r="BC94"/>
  <c r="BD94"/>
  <c r="BE94"/>
  <c r="BF94"/>
  <c r="BH94"/>
  <c r="BJ94"/>
  <c r="BK94"/>
  <c r="BL94"/>
  <c r="BM94"/>
  <c r="BP94"/>
  <c r="BQ94"/>
  <c r="BR94"/>
  <c r="BS94"/>
  <c r="BT94"/>
  <c r="BV94"/>
  <c r="BW94"/>
  <c r="BX94"/>
  <c r="A95"/>
  <c r="B95"/>
  <c r="C95"/>
  <c r="H95"/>
  <c r="J95"/>
  <c r="K95"/>
  <c r="O95"/>
  <c r="T95"/>
  <c r="W95"/>
  <c r="X95"/>
  <c r="Z95"/>
  <c r="AA95"/>
  <c r="AB95"/>
  <c r="AC95"/>
  <c r="AD95"/>
  <c r="AE95"/>
  <c r="AF95"/>
  <c r="AH95"/>
  <c r="AJ95"/>
  <c r="AK95"/>
  <c r="AL95"/>
  <c r="AM95"/>
  <c r="AN95"/>
  <c r="AO95"/>
  <c r="AP95"/>
  <c r="AR95"/>
  <c r="AV95"/>
  <c r="AW95"/>
  <c r="AX95"/>
  <c r="BB95"/>
  <c r="BC95"/>
  <c r="BD95"/>
  <c r="BE95"/>
  <c r="BF95"/>
  <c r="BH95"/>
  <c r="BJ95"/>
  <c r="BK95"/>
  <c r="BL95"/>
  <c r="BM95"/>
  <c r="BP95"/>
  <c r="BQ95"/>
  <c r="BR95"/>
  <c r="BS95"/>
  <c r="BT95"/>
  <c r="BV95"/>
  <c r="BW95"/>
  <c r="BX95"/>
  <c r="A96"/>
  <c r="B96"/>
  <c r="C96"/>
  <c r="H96"/>
  <c r="J96"/>
  <c r="K96"/>
  <c r="O96"/>
  <c r="T96"/>
  <c r="W96"/>
  <c r="X96"/>
  <c r="Z96"/>
  <c r="AA96"/>
  <c r="AB96"/>
  <c r="AC96"/>
  <c r="AD96"/>
  <c r="AE96"/>
  <c r="AF96"/>
  <c r="AH96"/>
  <c r="AJ96"/>
  <c r="AK96"/>
  <c r="AL96"/>
  <c r="AM96"/>
  <c r="AN96"/>
  <c r="AO96"/>
  <c r="AP96"/>
  <c r="AR96"/>
  <c r="AV96"/>
  <c r="AW96"/>
  <c r="AX96"/>
  <c r="BB96"/>
  <c r="BC96"/>
  <c r="BD96"/>
  <c r="BE96"/>
  <c r="BF96"/>
  <c r="BH96"/>
  <c r="BJ96"/>
  <c r="BK96"/>
  <c r="BL96"/>
  <c r="BM96"/>
  <c r="BP96"/>
  <c r="BQ96"/>
  <c r="BR96"/>
  <c r="BS96"/>
  <c r="BT96"/>
  <c r="BV96"/>
  <c r="BW96"/>
  <c r="BX96"/>
  <c r="A97"/>
  <c r="B97"/>
  <c r="C97"/>
  <c r="H97"/>
  <c r="J97"/>
  <c r="K97"/>
  <c r="O97"/>
  <c r="T97"/>
  <c r="W97"/>
  <c r="X97"/>
  <c r="Z97"/>
  <c r="AA97"/>
  <c r="AB97"/>
  <c r="AC97"/>
  <c r="AD97"/>
  <c r="AE97"/>
  <c r="AF97"/>
  <c r="AH97"/>
  <c r="AJ97"/>
  <c r="AK97"/>
  <c r="AL97"/>
  <c r="AM97"/>
  <c r="AN97"/>
  <c r="AO97"/>
  <c r="AP97"/>
  <c r="AR97"/>
  <c r="AV97"/>
  <c r="AW97"/>
  <c r="AX97"/>
  <c r="BB97"/>
  <c r="BC97"/>
  <c r="BD97"/>
  <c r="BE97"/>
  <c r="BF97"/>
  <c r="BH97"/>
  <c r="BJ97"/>
  <c r="BK97"/>
  <c r="BL97"/>
  <c r="BM97"/>
  <c r="BP97"/>
  <c r="BQ97"/>
  <c r="BR97"/>
  <c r="BS97"/>
  <c r="BT97"/>
  <c r="BV97"/>
  <c r="BW97"/>
  <c r="BX97"/>
  <c r="A98"/>
  <c r="B98"/>
  <c r="C98"/>
  <c r="H98"/>
  <c r="J98"/>
  <c r="K98"/>
  <c r="O98"/>
  <c r="T98"/>
  <c r="W98"/>
  <c r="X98"/>
  <c r="Z98"/>
  <c r="AA98"/>
  <c r="AB98"/>
  <c r="AC98"/>
  <c r="AD98"/>
  <c r="AE98"/>
  <c r="AF98"/>
  <c r="AH98"/>
  <c r="AJ98"/>
  <c r="AK98"/>
  <c r="AL98"/>
  <c r="AM98"/>
  <c r="AN98"/>
  <c r="AO98"/>
  <c r="AP98"/>
  <c r="AR98"/>
  <c r="AT98"/>
  <c r="AV98"/>
  <c r="AW98"/>
  <c r="AX98"/>
  <c r="BB98"/>
  <c r="BC98"/>
  <c r="BD98"/>
  <c r="BE98"/>
  <c r="BF98"/>
  <c r="BH98"/>
  <c r="BJ98"/>
  <c r="BK98"/>
  <c r="BL98"/>
  <c r="BM98"/>
  <c r="BP98"/>
  <c r="BQ98"/>
  <c r="BR98"/>
  <c r="BS98"/>
  <c r="BT98"/>
  <c r="BV98"/>
  <c r="BW98"/>
  <c r="BX98"/>
  <c r="A99"/>
  <c r="B99"/>
  <c r="C99"/>
  <c r="H99"/>
  <c r="J99"/>
  <c r="K99"/>
  <c r="O99"/>
  <c r="T99"/>
  <c r="W99"/>
  <c r="X99"/>
  <c r="Z99"/>
  <c r="AA99"/>
  <c r="AB99"/>
  <c r="AC99"/>
  <c r="AD99"/>
  <c r="AE99"/>
  <c r="AF99"/>
  <c r="AH99"/>
  <c r="AJ99"/>
  <c r="AK99"/>
  <c r="AL99"/>
  <c r="AM99"/>
  <c r="AN99"/>
  <c r="AO99"/>
  <c r="AP99"/>
  <c r="AR99"/>
  <c r="AT99"/>
  <c r="AV99"/>
  <c r="AW99"/>
  <c r="AX99"/>
  <c r="BB99"/>
  <c r="BC99"/>
  <c r="BD99"/>
  <c r="BE99"/>
  <c r="BF99"/>
  <c r="BH99"/>
  <c r="BJ99"/>
  <c r="BK99"/>
  <c r="BL99"/>
  <c r="BM99"/>
  <c r="BP99"/>
  <c r="BQ99"/>
  <c r="BR99"/>
  <c r="BS99"/>
  <c r="BT99"/>
  <c r="BV99"/>
  <c r="BW99"/>
  <c r="BX99"/>
  <c r="A100"/>
  <c r="B100"/>
  <c r="C100"/>
  <c r="H100"/>
  <c r="J100"/>
  <c r="K100"/>
  <c r="O100"/>
  <c r="T100"/>
  <c r="W100"/>
  <c r="X100"/>
  <c r="Z100"/>
  <c r="AA100"/>
  <c r="AB100"/>
  <c r="AC100"/>
  <c r="AD100"/>
  <c r="AE100"/>
  <c r="AF100"/>
  <c r="AH100"/>
  <c r="AJ100"/>
  <c r="AK100"/>
  <c r="AL100"/>
  <c r="AM100"/>
  <c r="AN100"/>
  <c r="AO100"/>
  <c r="AP100"/>
  <c r="AR100"/>
  <c r="AT100"/>
  <c r="AV100"/>
  <c r="AW100"/>
  <c r="AX100"/>
  <c r="BB100"/>
  <c r="BC100"/>
  <c r="BD100"/>
  <c r="BE100"/>
  <c r="BF100"/>
  <c r="BH100"/>
  <c r="BJ100"/>
  <c r="BK100"/>
  <c r="BL100"/>
  <c r="BM100"/>
  <c r="BP100"/>
  <c r="BQ100"/>
  <c r="BR100"/>
  <c r="BS100"/>
  <c r="BT100"/>
  <c r="BV100"/>
  <c r="BW100"/>
  <c r="BX100"/>
  <c r="A101"/>
  <c r="B101"/>
  <c r="C101"/>
  <c r="H101"/>
  <c r="J101"/>
  <c r="K101"/>
  <c r="O101"/>
  <c r="T101"/>
  <c r="W101"/>
  <c r="X101"/>
  <c r="Z101"/>
  <c r="AA101"/>
  <c r="AB101"/>
  <c r="AC101"/>
  <c r="AD101"/>
  <c r="AE101"/>
  <c r="AF101"/>
  <c r="AH101"/>
  <c r="AJ101"/>
  <c r="AK101"/>
  <c r="AL101"/>
  <c r="AM101"/>
  <c r="AN101"/>
  <c r="AO101"/>
  <c r="AP101"/>
  <c r="AR101"/>
  <c r="AV101"/>
  <c r="AW101"/>
  <c r="AX101"/>
  <c r="BB101"/>
  <c r="BC101"/>
  <c r="BD101"/>
  <c r="BE101"/>
  <c r="BF101"/>
  <c r="BH101"/>
  <c r="BJ101"/>
  <c r="BK101"/>
  <c r="BL101"/>
  <c r="BM101"/>
  <c r="BP101"/>
  <c r="BQ101"/>
  <c r="BR101"/>
  <c r="BS101"/>
  <c r="BT101"/>
  <c r="BV101"/>
  <c r="BW101"/>
  <c r="BX101"/>
  <c r="A102"/>
  <c r="B102"/>
  <c r="C102"/>
  <c r="H102"/>
  <c r="J102"/>
  <c r="K102"/>
  <c r="O102"/>
  <c r="T102"/>
  <c r="W102"/>
  <c r="X102"/>
  <c r="Z102"/>
  <c r="AA102"/>
  <c r="AB102"/>
  <c r="AC102"/>
  <c r="AD102"/>
  <c r="AE102"/>
  <c r="AF102"/>
  <c r="AH102"/>
  <c r="AJ102"/>
  <c r="AK102"/>
  <c r="AL102"/>
  <c r="AM102"/>
  <c r="AN102"/>
  <c r="AO102"/>
  <c r="AP102"/>
  <c r="AR102"/>
  <c r="AV102"/>
  <c r="AW102"/>
  <c r="AX102"/>
  <c r="BB102"/>
  <c r="BC102"/>
  <c r="BD102"/>
  <c r="BE102"/>
  <c r="BF102"/>
  <c r="BH102"/>
  <c r="BJ102"/>
  <c r="BK102"/>
  <c r="BL102"/>
  <c r="BM102"/>
  <c r="BP102"/>
  <c r="BQ102"/>
  <c r="BR102"/>
  <c r="BS102"/>
  <c r="BT102"/>
  <c r="BV102"/>
  <c r="BW102"/>
  <c r="BX102"/>
  <c r="A103"/>
  <c r="B103"/>
  <c r="C103"/>
  <c r="H103"/>
  <c r="J103"/>
  <c r="K103"/>
  <c r="O103"/>
  <c r="T103"/>
  <c r="W103"/>
  <c r="X103"/>
  <c r="Z103"/>
  <c r="AA103"/>
  <c r="AB103"/>
  <c r="AC103"/>
  <c r="AD103"/>
  <c r="AE103"/>
  <c r="AF103"/>
  <c r="AH103"/>
  <c r="AJ103"/>
  <c r="AK103"/>
  <c r="AL103"/>
  <c r="AM103"/>
  <c r="AN103"/>
  <c r="AO103"/>
  <c r="AP103"/>
  <c r="AR103"/>
  <c r="AV103"/>
  <c r="AW103"/>
  <c r="AX103"/>
  <c r="BB103"/>
  <c r="BC103"/>
  <c r="BD103"/>
  <c r="BE103"/>
  <c r="BF103"/>
  <c r="BH103"/>
  <c r="BJ103"/>
  <c r="BK103"/>
  <c r="BL103"/>
  <c r="BM103"/>
  <c r="BP103"/>
  <c r="BQ103"/>
  <c r="BR103"/>
  <c r="BS103"/>
  <c r="BT103"/>
  <c r="BV103"/>
  <c r="BW103"/>
  <c r="BX103"/>
  <c r="A104"/>
  <c r="B104"/>
  <c r="C104"/>
  <c r="H104"/>
  <c r="J104"/>
  <c r="K104"/>
  <c r="O104"/>
  <c r="T104"/>
  <c r="W104"/>
  <c r="X104"/>
  <c r="Z104"/>
  <c r="AA104"/>
  <c r="AB104"/>
  <c r="AC104"/>
  <c r="AD104"/>
  <c r="AE104"/>
  <c r="AF104"/>
  <c r="AH104"/>
  <c r="AJ104"/>
  <c r="AK104"/>
  <c r="AL104"/>
  <c r="AM104"/>
  <c r="AN104"/>
  <c r="AO104"/>
  <c r="AP104"/>
  <c r="AR104"/>
  <c r="AV104"/>
  <c r="AW104"/>
  <c r="AX104"/>
  <c r="BB104"/>
  <c r="BC104"/>
  <c r="BD104"/>
  <c r="BE104"/>
  <c r="BF104"/>
  <c r="BH104"/>
  <c r="BJ104"/>
  <c r="BK104"/>
  <c r="BL104"/>
  <c r="BM104"/>
  <c r="BP104"/>
  <c r="BQ104"/>
  <c r="BR104"/>
  <c r="BS104"/>
  <c r="BT104"/>
  <c r="BV104"/>
  <c r="BW104"/>
  <c r="BX104"/>
  <c r="A105"/>
  <c r="B105"/>
  <c r="C105"/>
  <c r="H105"/>
  <c r="J105"/>
  <c r="K105"/>
  <c r="O105"/>
  <c r="T105"/>
  <c r="W105"/>
  <c r="X105"/>
  <c r="Z105"/>
  <c r="AA105"/>
  <c r="AB105"/>
  <c r="AC105"/>
  <c r="AD105"/>
  <c r="AE105"/>
  <c r="AF105"/>
  <c r="AH105"/>
  <c r="AJ105"/>
  <c r="AK105"/>
  <c r="AL105"/>
  <c r="AM105"/>
  <c r="AN105"/>
  <c r="AO105"/>
  <c r="AP105"/>
  <c r="AR105"/>
  <c r="AV105"/>
  <c r="AW105"/>
  <c r="AX105"/>
  <c r="BB105"/>
  <c r="BC105"/>
  <c r="BD105"/>
  <c r="BE105"/>
  <c r="BF105"/>
  <c r="BH105"/>
  <c r="BJ105"/>
  <c r="BK105"/>
  <c r="BL105"/>
  <c r="BM105"/>
  <c r="BP105"/>
  <c r="BQ105"/>
  <c r="BR105"/>
  <c r="BS105"/>
  <c r="BT105"/>
  <c r="BV105"/>
  <c r="BW105"/>
  <c r="BX105"/>
  <c r="A106"/>
  <c r="B106"/>
  <c r="C106"/>
  <c r="H106"/>
  <c r="J106"/>
  <c r="K106"/>
  <c r="O106"/>
  <c r="T106"/>
  <c r="W106"/>
  <c r="X106"/>
  <c r="Z106"/>
  <c r="AA106"/>
  <c r="AB106"/>
  <c r="AC106"/>
  <c r="AD106"/>
  <c r="AE106"/>
  <c r="AF106"/>
  <c r="AH106"/>
  <c r="AJ106"/>
  <c r="AK106"/>
  <c r="AL106"/>
  <c r="AM106"/>
  <c r="AN106"/>
  <c r="AO106"/>
  <c r="AP106"/>
  <c r="AR106"/>
  <c r="AV106"/>
  <c r="AW106"/>
  <c r="AX106"/>
  <c r="BB106"/>
  <c r="BC106"/>
  <c r="BD106"/>
  <c r="BE106"/>
  <c r="BF106"/>
  <c r="BH106"/>
  <c r="BJ106"/>
  <c r="BK106"/>
  <c r="BL106"/>
  <c r="BM106"/>
  <c r="BP106"/>
  <c r="BQ106"/>
  <c r="BR106"/>
  <c r="BS106"/>
  <c r="BT106"/>
  <c r="BV106"/>
  <c r="BW106"/>
  <c r="BX106"/>
  <c r="A107"/>
  <c r="B107"/>
  <c r="C107"/>
  <c r="H107"/>
  <c r="J107"/>
  <c r="K107"/>
  <c r="O107"/>
  <c r="T107"/>
  <c r="W107"/>
  <c r="X107"/>
  <c r="Z107"/>
  <c r="AA107"/>
  <c r="AB107"/>
  <c r="AC107"/>
  <c r="AD107"/>
  <c r="AE107"/>
  <c r="AF107"/>
  <c r="AH107"/>
  <c r="AJ107"/>
  <c r="AK107"/>
  <c r="AL107"/>
  <c r="AM107"/>
  <c r="AN107"/>
  <c r="AO107"/>
  <c r="AP107"/>
  <c r="AR107"/>
  <c r="AV107"/>
  <c r="AW107"/>
  <c r="AX107"/>
  <c r="BB107"/>
  <c r="BC107"/>
  <c r="BD107"/>
  <c r="BE107"/>
  <c r="BF107"/>
  <c r="BH107"/>
  <c r="BJ107"/>
  <c r="BK107"/>
  <c r="BL107"/>
  <c r="BM107"/>
  <c r="BP107"/>
  <c r="BQ107"/>
  <c r="BR107"/>
  <c r="BS107"/>
  <c r="BT107"/>
  <c r="BV107"/>
  <c r="BW107"/>
  <c r="BX107"/>
  <c r="A108"/>
  <c r="B108"/>
  <c r="C108"/>
  <c r="H108"/>
  <c r="J108"/>
  <c r="K108"/>
  <c r="O108"/>
  <c r="T108"/>
  <c r="W108"/>
  <c r="X108"/>
  <c r="Z108"/>
  <c r="AA108"/>
  <c r="AB108"/>
  <c r="AC108"/>
  <c r="AD108"/>
  <c r="AE108"/>
  <c r="AF108"/>
  <c r="AH108"/>
  <c r="AJ108"/>
  <c r="AK108"/>
  <c r="AL108"/>
  <c r="AM108"/>
  <c r="AN108"/>
  <c r="AO108"/>
  <c r="AP108"/>
  <c r="AR108"/>
  <c r="AV108"/>
  <c r="AW108"/>
  <c r="AX108"/>
  <c r="BB108"/>
  <c r="BC108"/>
  <c r="BD108"/>
  <c r="BE108"/>
  <c r="BF108"/>
  <c r="BH108"/>
  <c r="BJ108"/>
  <c r="BK108"/>
  <c r="BL108"/>
  <c r="BM108"/>
  <c r="BP108"/>
  <c r="BQ108"/>
  <c r="BR108"/>
  <c r="BS108"/>
  <c r="BT108"/>
  <c r="BV108"/>
  <c r="BW108"/>
  <c r="BX108"/>
  <c r="A109"/>
  <c r="B109"/>
  <c r="C109"/>
  <c r="H109"/>
  <c r="J109"/>
  <c r="K109"/>
  <c r="O109"/>
  <c r="T109"/>
  <c r="W109"/>
  <c r="X109"/>
  <c r="Z109"/>
  <c r="AA109"/>
  <c r="AB109"/>
  <c r="AC109"/>
  <c r="AD109"/>
  <c r="AE109"/>
  <c r="AF109"/>
  <c r="AH109"/>
  <c r="AJ109"/>
  <c r="AK109"/>
  <c r="AL109"/>
  <c r="AM109"/>
  <c r="AN109"/>
  <c r="AO109"/>
  <c r="AP109"/>
  <c r="AR109"/>
  <c r="AV109"/>
  <c r="AW109"/>
  <c r="AX109"/>
  <c r="BB109"/>
  <c r="BC109"/>
  <c r="BD109"/>
  <c r="BE109"/>
  <c r="BF109"/>
  <c r="BH109"/>
  <c r="BJ109"/>
  <c r="BK109"/>
  <c r="BL109"/>
  <c r="BM109"/>
  <c r="BP109"/>
  <c r="BQ109"/>
  <c r="BR109"/>
  <c r="BS109"/>
  <c r="BT109"/>
  <c r="BV109"/>
  <c r="BW109"/>
  <c r="BX109"/>
  <c r="A110"/>
  <c r="B110"/>
  <c r="C110"/>
  <c r="H110"/>
  <c r="J110"/>
  <c r="K110"/>
  <c r="O110"/>
  <c r="T110"/>
  <c r="W110"/>
  <c r="X110"/>
  <c r="Z110"/>
  <c r="AA110"/>
  <c r="AB110"/>
  <c r="AC110"/>
  <c r="AD110"/>
  <c r="AE110"/>
  <c r="AF110"/>
  <c r="AH110"/>
  <c r="AJ110"/>
  <c r="AK110"/>
  <c r="AL110"/>
  <c r="AM110"/>
  <c r="AN110"/>
  <c r="AO110"/>
  <c r="AP110"/>
  <c r="AR110"/>
  <c r="AV110"/>
  <c r="AW110"/>
  <c r="AX110"/>
  <c r="BB110"/>
  <c r="BC110"/>
  <c r="BD110"/>
  <c r="BE110"/>
  <c r="BF110"/>
  <c r="BH110"/>
  <c r="BJ110"/>
  <c r="BK110"/>
  <c r="BL110"/>
  <c r="BM110"/>
  <c r="BP110"/>
  <c r="BQ110"/>
  <c r="BR110"/>
  <c r="BS110"/>
  <c r="BT110"/>
  <c r="BV110"/>
  <c r="BW110"/>
  <c r="BX110"/>
  <c r="A111"/>
  <c r="B111"/>
  <c r="C111"/>
  <c r="H111"/>
  <c r="J111"/>
  <c r="K111"/>
  <c r="O111"/>
  <c r="T111"/>
  <c r="W111"/>
  <c r="X111"/>
  <c r="Z111"/>
  <c r="AA111"/>
  <c r="AB111"/>
  <c r="AC111"/>
  <c r="AD111"/>
  <c r="AE111"/>
  <c r="AF111"/>
  <c r="AH111"/>
  <c r="AJ111"/>
  <c r="AK111"/>
  <c r="AL111"/>
  <c r="AM111"/>
  <c r="AN111"/>
  <c r="AO111"/>
  <c r="AP111"/>
  <c r="AR111"/>
  <c r="AV111"/>
  <c r="AW111"/>
  <c r="AX111"/>
  <c r="BB111"/>
  <c r="BC111"/>
  <c r="BD111"/>
  <c r="BE111"/>
  <c r="BF111"/>
  <c r="BH111"/>
  <c r="BJ111"/>
  <c r="BK111"/>
  <c r="BL111"/>
  <c r="BM111"/>
  <c r="BP111"/>
  <c r="BQ111"/>
  <c r="BR111"/>
  <c r="BS111"/>
  <c r="BT111"/>
  <c r="BV111"/>
  <c r="BW111"/>
  <c r="BX111"/>
  <c r="A112"/>
  <c r="B112"/>
  <c r="C112"/>
  <c r="H112"/>
  <c r="J112"/>
  <c r="K112"/>
  <c r="O112"/>
  <c r="T112"/>
  <c r="W112"/>
  <c r="X112"/>
  <c r="Z112"/>
  <c r="AA112"/>
  <c r="AB112"/>
  <c r="AC112"/>
  <c r="AD112"/>
  <c r="AE112"/>
  <c r="AF112"/>
  <c r="AH112"/>
  <c r="AJ112"/>
  <c r="AK112"/>
  <c r="AL112"/>
  <c r="AM112"/>
  <c r="AN112"/>
  <c r="AO112"/>
  <c r="AP112"/>
  <c r="AR112"/>
  <c r="AV112"/>
  <c r="AW112"/>
  <c r="AX112"/>
  <c r="BB112"/>
  <c r="BC112"/>
  <c r="BD112"/>
  <c r="BE112"/>
  <c r="BF112"/>
  <c r="BH112"/>
  <c r="BJ112"/>
  <c r="BK112"/>
  <c r="BL112"/>
  <c r="BM112"/>
  <c r="BP112"/>
  <c r="BQ112"/>
  <c r="BR112"/>
  <c r="BS112"/>
  <c r="BT112"/>
  <c r="BV112"/>
  <c r="BW112"/>
  <c r="BX112"/>
  <c r="A113"/>
  <c r="B113"/>
  <c r="C113"/>
  <c r="H113"/>
  <c r="J113"/>
  <c r="K113"/>
  <c r="O113"/>
  <c r="T113"/>
  <c r="W113"/>
  <c r="X113"/>
  <c r="Z113"/>
  <c r="AA113"/>
  <c r="AB113"/>
  <c r="AC113"/>
  <c r="AD113"/>
  <c r="AE113"/>
  <c r="AF113"/>
  <c r="AH113"/>
  <c r="AJ113"/>
  <c r="AK113"/>
  <c r="AL113"/>
  <c r="AM113"/>
  <c r="AN113"/>
  <c r="AO113"/>
  <c r="AP113"/>
  <c r="AR113"/>
  <c r="AV113"/>
  <c r="AW113"/>
  <c r="AX113"/>
  <c r="BB113"/>
  <c r="BC113"/>
  <c r="BD113"/>
  <c r="BE113"/>
  <c r="BF113"/>
  <c r="BH113"/>
  <c r="BJ113"/>
  <c r="BK113"/>
  <c r="BL113"/>
  <c r="BM113"/>
  <c r="BP113"/>
  <c r="BQ113"/>
  <c r="BR113"/>
  <c r="BS113"/>
  <c r="BT113"/>
  <c r="BV113"/>
  <c r="BW113"/>
  <c r="BX113"/>
  <c r="A114"/>
  <c r="B114"/>
  <c r="C114"/>
  <c r="H114"/>
  <c r="J114"/>
  <c r="K114"/>
  <c r="O114"/>
  <c r="T114"/>
  <c r="W114"/>
  <c r="X114"/>
  <c r="Z114"/>
  <c r="AA114"/>
  <c r="AB114"/>
  <c r="AC114"/>
  <c r="AD114"/>
  <c r="AE114"/>
  <c r="AF114"/>
  <c r="AH114"/>
  <c r="AJ114"/>
  <c r="AK114"/>
  <c r="AL114"/>
  <c r="AM114"/>
  <c r="AN114"/>
  <c r="AO114"/>
  <c r="AP114"/>
  <c r="AR114"/>
  <c r="AV114"/>
  <c r="AW114"/>
  <c r="AX114"/>
  <c r="BB114"/>
  <c r="BC114"/>
  <c r="BD114"/>
  <c r="BE114"/>
  <c r="BF114"/>
  <c r="BH114"/>
  <c r="BJ114"/>
  <c r="BK114"/>
  <c r="BL114"/>
  <c r="BM114"/>
  <c r="BP114"/>
  <c r="BQ114"/>
  <c r="BR114"/>
  <c r="BS114"/>
  <c r="BT114"/>
  <c r="BV114"/>
  <c r="BW114"/>
  <c r="BX114"/>
  <c r="A115"/>
  <c r="B115"/>
  <c r="C115"/>
  <c r="H115"/>
  <c r="J115"/>
  <c r="K115"/>
  <c r="O115"/>
  <c r="T115"/>
  <c r="W115"/>
  <c r="X115"/>
  <c r="Z115"/>
  <c r="AA115"/>
  <c r="AB115"/>
  <c r="AC115"/>
  <c r="AD115"/>
  <c r="AE115"/>
  <c r="AF115"/>
  <c r="AH115"/>
  <c r="AJ115"/>
  <c r="AK115"/>
  <c r="AL115"/>
  <c r="AM115"/>
  <c r="AN115"/>
  <c r="AO115"/>
  <c r="AP115"/>
  <c r="AR115"/>
  <c r="AV115"/>
  <c r="AW115"/>
  <c r="AX115"/>
  <c r="BB115"/>
  <c r="BC115"/>
  <c r="BD115"/>
  <c r="BE115"/>
  <c r="BF115"/>
  <c r="BH115"/>
  <c r="BJ115"/>
  <c r="BK115"/>
  <c r="BL115"/>
  <c r="BM115"/>
  <c r="BP115"/>
  <c r="BQ115"/>
  <c r="BR115"/>
  <c r="BS115"/>
  <c r="BT115"/>
  <c r="BV115"/>
  <c r="BW115"/>
  <c r="BX115"/>
  <c r="A116"/>
  <c r="B116"/>
  <c r="C116"/>
  <c r="H116"/>
  <c r="J116"/>
  <c r="K116"/>
  <c r="O116"/>
  <c r="T116"/>
  <c r="W116"/>
  <c r="X116"/>
  <c r="Z116"/>
  <c r="AA116"/>
  <c r="AB116"/>
  <c r="AC116"/>
  <c r="AD116"/>
  <c r="AE116"/>
  <c r="AF116"/>
  <c r="AH116"/>
  <c r="AJ116"/>
  <c r="AK116"/>
  <c r="AL116"/>
  <c r="AM116"/>
  <c r="AN116"/>
  <c r="AO116"/>
  <c r="AP116"/>
  <c r="AR116"/>
  <c r="AV116"/>
  <c r="AW116"/>
  <c r="AX116"/>
  <c r="BB116"/>
  <c r="BC116"/>
  <c r="BD116"/>
  <c r="BE116"/>
  <c r="BF116"/>
  <c r="BH116"/>
  <c r="BJ116"/>
  <c r="BK116"/>
  <c r="BL116"/>
  <c r="BM116"/>
  <c r="BP116"/>
  <c r="BQ116"/>
  <c r="BR116"/>
  <c r="BS116"/>
  <c r="BT116"/>
  <c r="BV116"/>
  <c r="BW116"/>
  <c r="BX116"/>
  <c r="A117"/>
  <c r="B117"/>
  <c r="C117"/>
  <c r="H117"/>
  <c r="J117"/>
  <c r="K117"/>
  <c r="O117"/>
  <c r="T117"/>
  <c r="W117"/>
  <c r="X117"/>
  <c r="Z117"/>
  <c r="AA117"/>
  <c r="AB117"/>
  <c r="AC117"/>
  <c r="AD117"/>
  <c r="AE117"/>
  <c r="AF117"/>
  <c r="AH117"/>
  <c r="AJ117"/>
  <c r="AK117"/>
  <c r="AL117"/>
  <c r="AM117"/>
  <c r="AN117"/>
  <c r="AO117"/>
  <c r="AP117"/>
  <c r="AR117"/>
  <c r="AV117"/>
  <c r="AW117"/>
  <c r="AX117"/>
  <c r="BB117"/>
  <c r="BC117"/>
  <c r="BD117"/>
  <c r="BE117"/>
  <c r="BF117"/>
  <c r="BH117"/>
  <c r="BJ117"/>
  <c r="BK117"/>
  <c r="BL117"/>
  <c r="BM117"/>
  <c r="BP117"/>
  <c r="BQ117"/>
  <c r="BR117"/>
  <c r="BS117"/>
  <c r="BT117"/>
  <c r="BV117"/>
  <c r="BW117"/>
  <c r="BX117"/>
  <c r="A118"/>
  <c r="B118"/>
  <c r="C118"/>
  <c r="H118"/>
  <c r="J118"/>
  <c r="K118"/>
  <c r="O118"/>
  <c r="T118"/>
  <c r="W118"/>
  <c r="X118"/>
  <c r="Z118"/>
  <c r="AA118"/>
  <c r="AB118"/>
  <c r="AC118"/>
  <c r="AD118"/>
  <c r="AE118"/>
  <c r="AF118"/>
  <c r="AH118"/>
  <c r="AJ118"/>
  <c r="AK118"/>
  <c r="AL118"/>
  <c r="AM118"/>
  <c r="AN118"/>
  <c r="AO118"/>
  <c r="AP118"/>
  <c r="AR118"/>
  <c r="AV118"/>
  <c r="AW118"/>
  <c r="AX118"/>
  <c r="BB118"/>
  <c r="BC118"/>
  <c r="BD118"/>
  <c r="BE118"/>
  <c r="BF118"/>
  <c r="BH118"/>
  <c r="BJ118"/>
  <c r="BK118"/>
  <c r="BL118"/>
  <c r="BM118"/>
  <c r="BP118"/>
  <c r="BQ118"/>
  <c r="BR118"/>
  <c r="BS118"/>
  <c r="BT118"/>
  <c r="BV118"/>
  <c r="BW118"/>
  <c r="BX118"/>
  <c r="A119"/>
  <c r="B119"/>
  <c r="C119"/>
  <c r="H119"/>
  <c r="J119"/>
  <c r="K119"/>
  <c r="O119"/>
  <c r="T119"/>
  <c r="W119"/>
  <c r="X119"/>
  <c r="Z119"/>
  <c r="AA119"/>
  <c r="AB119"/>
  <c r="AC119"/>
  <c r="AD119"/>
  <c r="AE119"/>
  <c r="AF119"/>
  <c r="AH119"/>
  <c r="AJ119"/>
  <c r="AK119"/>
  <c r="AL119"/>
  <c r="AM119"/>
  <c r="AN119"/>
  <c r="AO119"/>
  <c r="AP119"/>
  <c r="AR119"/>
  <c r="AV119"/>
  <c r="AW119"/>
  <c r="AX119"/>
  <c r="BB119"/>
  <c r="BC119"/>
  <c r="BD119"/>
  <c r="BE119"/>
  <c r="BF119"/>
  <c r="BH119"/>
  <c r="BJ119"/>
  <c r="BK119"/>
  <c r="BL119"/>
  <c r="BM119"/>
  <c r="BP119"/>
  <c r="BQ119"/>
  <c r="BR119"/>
  <c r="BS119"/>
  <c r="BT119"/>
  <c r="BV119"/>
  <c r="BW119"/>
  <c r="BX119"/>
  <c r="A120"/>
  <c r="B120"/>
  <c r="C120"/>
  <c r="H120"/>
  <c r="J120"/>
  <c r="K120"/>
  <c r="O120"/>
  <c r="T120"/>
  <c r="W120"/>
  <c r="X120"/>
  <c r="Z120"/>
  <c r="AA120"/>
  <c r="AB120"/>
  <c r="AC120"/>
  <c r="AD120"/>
  <c r="AE120"/>
  <c r="AF120"/>
  <c r="AH120"/>
  <c r="AJ120"/>
  <c r="AK120"/>
  <c r="AL120"/>
  <c r="AM120"/>
  <c r="AN120"/>
  <c r="AO120"/>
  <c r="AP120"/>
  <c r="AR120"/>
  <c r="AV120"/>
  <c r="AW120"/>
  <c r="AX120"/>
  <c r="BB120"/>
  <c r="BC120"/>
  <c r="BD120"/>
  <c r="BE120"/>
  <c r="BF120"/>
  <c r="BH120"/>
  <c r="BJ120"/>
  <c r="BK120"/>
  <c r="BL120"/>
  <c r="BM120"/>
  <c r="BP120"/>
  <c r="BQ120"/>
  <c r="BR120"/>
  <c r="BS120"/>
  <c r="BT120"/>
  <c r="BV120"/>
  <c r="BW120"/>
  <c r="BX120"/>
  <c r="A121"/>
  <c r="B121"/>
  <c r="C121"/>
  <c r="H121"/>
  <c r="J121"/>
  <c r="K121"/>
  <c r="O121"/>
  <c r="T121"/>
  <c r="W121"/>
  <c r="X121"/>
  <c r="Z121"/>
  <c r="AA121"/>
  <c r="AB121"/>
  <c r="AC121"/>
  <c r="AD121"/>
  <c r="AE121"/>
  <c r="AF121"/>
  <c r="AH121"/>
  <c r="AJ121"/>
  <c r="AK121"/>
  <c r="AL121"/>
  <c r="AM121"/>
  <c r="AN121"/>
  <c r="AO121"/>
  <c r="AP121"/>
  <c r="AR121"/>
  <c r="AV121"/>
  <c r="AW121"/>
  <c r="AX121"/>
  <c r="BB121"/>
  <c r="BC121"/>
  <c r="BD121"/>
  <c r="BE121"/>
  <c r="BF121"/>
  <c r="BH121"/>
  <c r="BJ121"/>
  <c r="BK121"/>
  <c r="BL121"/>
  <c r="BM121"/>
  <c r="BP121"/>
  <c r="BQ121"/>
  <c r="BR121"/>
  <c r="BS121"/>
  <c r="BT121"/>
  <c r="BV121"/>
  <c r="BW121"/>
  <c r="BX121"/>
  <c r="A122"/>
  <c r="B122"/>
  <c r="C122"/>
  <c r="H122"/>
  <c r="J122"/>
  <c r="K122"/>
  <c r="O122"/>
  <c r="T122"/>
  <c r="W122"/>
  <c r="X122"/>
  <c r="Z122"/>
  <c r="AA122"/>
  <c r="AB122"/>
  <c r="AC122"/>
  <c r="AD122"/>
  <c r="AE122"/>
  <c r="AF122"/>
  <c r="AH122"/>
  <c r="AJ122"/>
  <c r="AK122"/>
  <c r="AL122"/>
  <c r="AM122"/>
  <c r="AN122"/>
  <c r="AO122"/>
  <c r="AP122"/>
  <c r="AR122"/>
  <c r="AV122"/>
  <c r="AW122"/>
  <c r="AX122"/>
  <c r="BB122"/>
  <c r="BC122"/>
  <c r="BD122"/>
  <c r="BE122"/>
  <c r="BF122"/>
  <c r="BH122"/>
  <c r="BJ122"/>
  <c r="BK122"/>
  <c r="BL122"/>
  <c r="BM122"/>
  <c r="BP122"/>
  <c r="BQ122"/>
  <c r="BR122"/>
  <c r="BS122"/>
  <c r="BT122"/>
  <c r="BV122"/>
  <c r="BW122"/>
  <c r="BX122"/>
  <c r="A123"/>
  <c r="B123"/>
  <c r="C123"/>
  <c r="H123"/>
  <c r="J123"/>
  <c r="K123"/>
  <c r="O123"/>
  <c r="T123"/>
  <c r="W123"/>
  <c r="X123"/>
  <c r="Z123"/>
  <c r="AA123"/>
  <c r="AB123"/>
  <c r="AC123"/>
  <c r="AD123"/>
  <c r="AE123"/>
  <c r="AF123"/>
  <c r="AH123"/>
  <c r="AJ123"/>
  <c r="AK123"/>
  <c r="AL123"/>
  <c r="AM123"/>
  <c r="AN123"/>
  <c r="AO123"/>
  <c r="AP123"/>
  <c r="AR123"/>
  <c r="AV123"/>
  <c r="AW123"/>
  <c r="AX123"/>
  <c r="BB123"/>
  <c r="BC123"/>
  <c r="BD123"/>
  <c r="BE123"/>
  <c r="BF123"/>
  <c r="BH123"/>
  <c r="BJ123"/>
  <c r="BK123"/>
  <c r="BL123"/>
  <c r="BM123"/>
  <c r="BP123"/>
  <c r="BQ123"/>
  <c r="BR123"/>
  <c r="BS123"/>
  <c r="BT123"/>
  <c r="BV123"/>
  <c r="BW123"/>
  <c r="BX123"/>
  <c r="A124"/>
  <c r="B124"/>
  <c r="C124"/>
  <c r="H124"/>
  <c r="J124"/>
  <c r="K124"/>
  <c r="O124"/>
  <c r="T124"/>
  <c r="W124"/>
  <c r="X124"/>
  <c r="Z124"/>
  <c r="AA124"/>
  <c r="AB124"/>
  <c r="AC124"/>
  <c r="AD124"/>
  <c r="AE124"/>
  <c r="AF124"/>
  <c r="AH124"/>
  <c r="AJ124"/>
  <c r="AK124"/>
  <c r="AL124"/>
  <c r="AM124"/>
  <c r="AN124"/>
  <c r="AO124"/>
  <c r="AP124"/>
  <c r="AR124"/>
  <c r="AV124"/>
  <c r="AW124"/>
  <c r="AX124"/>
  <c r="BB124"/>
  <c r="BC124"/>
  <c r="BD124"/>
  <c r="BE124"/>
  <c r="BF124"/>
  <c r="BH124"/>
  <c r="BJ124"/>
  <c r="BK124"/>
  <c r="BL124"/>
  <c r="BM124"/>
  <c r="BP124"/>
  <c r="BQ124"/>
  <c r="BR124"/>
  <c r="BS124"/>
  <c r="BT124"/>
  <c r="BV124"/>
  <c r="BW124"/>
  <c r="BX124"/>
  <c r="A125"/>
  <c r="B125"/>
  <c r="C125"/>
  <c r="H125"/>
  <c r="J125"/>
  <c r="K125"/>
  <c r="O125"/>
  <c r="T125"/>
  <c r="W125"/>
  <c r="X125"/>
  <c r="Z125"/>
  <c r="AA125"/>
  <c r="AB125"/>
  <c r="AC125"/>
  <c r="AD125"/>
  <c r="AE125"/>
  <c r="AF125"/>
  <c r="AH125"/>
  <c r="AJ125"/>
  <c r="AK125"/>
  <c r="AL125"/>
  <c r="AM125"/>
  <c r="AN125"/>
  <c r="AO125"/>
  <c r="AP125"/>
  <c r="AR125"/>
  <c r="AV125"/>
  <c r="AW125"/>
  <c r="AX125"/>
  <c r="BB125"/>
  <c r="BC125"/>
  <c r="BD125"/>
  <c r="BE125"/>
  <c r="BF125"/>
  <c r="BH125"/>
  <c r="BJ125"/>
  <c r="BK125"/>
  <c r="BL125"/>
  <c r="BM125"/>
  <c r="BP125"/>
  <c r="BQ125"/>
  <c r="BR125"/>
  <c r="BS125"/>
  <c r="BT125"/>
  <c r="BV125"/>
  <c r="BW125"/>
  <c r="BX125"/>
  <c r="A126"/>
  <c r="B126"/>
  <c r="C126"/>
  <c r="H126"/>
  <c r="J126"/>
  <c r="K126"/>
  <c r="O126"/>
  <c r="T126"/>
  <c r="W126"/>
  <c r="X126"/>
  <c r="Z126"/>
  <c r="AA126"/>
  <c r="AB126"/>
  <c r="AC126"/>
  <c r="AD126"/>
  <c r="AE126"/>
  <c r="AF126"/>
  <c r="AH126"/>
  <c r="AJ126"/>
  <c r="AK126"/>
  <c r="AL126"/>
  <c r="AM126"/>
  <c r="AN126"/>
  <c r="AO126"/>
  <c r="AP126"/>
  <c r="AR126"/>
  <c r="AV126"/>
  <c r="AW126"/>
  <c r="AX126"/>
  <c r="BB126"/>
  <c r="BC126"/>
  <c r="BD126"/>
  <c r="BE126"/>
  <c r="BF126"/>
  <c r="BH126"/>
  <c r="BJ126"/>
  <c r="BK126"/>
  <c r="BL126"/>
  <c r="BM126"/>
  <c r="BP126"/>
  <c r="BQ126"/>
  <c r="BR126"/>
  <c r="BS126"/>
  <c r="BT126"/>
  <c r="BV126"/>
  <c r="BW126"/>
  <c r="BX126"/>
  <c r="A127"/>
  <c r="B127"/>
  <c r="C127"/>
  <c r="H127"/>
  <c r="J127"/>
  <c r="K127"/>
  <c r="O127"/>
  <c r="T127"/>
  <c r="W127"/>
  <c r="X127"/>
  <c r="Z127"/>
  <c r="AA127"/>
  <c r="AB127"/>
  <c r="AC127"/>
  <c r="AD127"/>
  <c r="AE127"/>
  <c r="AF127"/>
  <c r="AH127"/>
  <c r="AJ127"/>
  <c r="AK127"/>
  <c r="AL127"/>
  <c r="AM127"/>
  <c r="AN127"/>
  <c r="AO127"/>
  <c r="AP127"/>
  <c r="AR127"/>
  <c r="AV127"/>
  <c r="AW127"/>
  <c r="AX127"/>
  <c r="BB127"/>
  <c r="BC127"/>
  <c r="BD127"/>
  <c r="BE127"/>
  <c r="BF127"/>
  <c r="BH127"/>
  <c r="BJ127"/>
  <c r="BK127"/>
  <c r="BL127"/>
  <c r="BM127"/>
  <c r="BP127"/>
  <c r="BQ127"/>
  <c r="BR127"/>
  <c r="BS127"/>
  <c r="BT127"/>
  <c r="BV127"/>
  <c r="BW127"/>
  <c r="BX127"/>
  <c r="A128"/>
  <c r="B128"/>
  <c r="C128"/>
  <c r="H128"/>
  <c r="J128"/>
  <c r="K128"/>
  <c r="O128"/>
  <c r="T128"/>
  <c r="W128"/>
  <c r="X128"/>
  <c r="Z128"/>
  <c r="AA128"/>
  <c r="AB128"/>
  <c r="AC128"/>
  <c r="AD128"/>
  <c r="AE128"/>
  <c r="AF128"/>
  <c r="AH128"/>
  <c r="AJ128"/>
  <c r="AK128"/>
  <c r="AL128"/>
  <c r="AM128"/>
  <c r="AN128"/>
  <c r="AO128"/>
  <c r="AP128"/>
  <c r="AR128"/>
  <c r="AV128"/>
  <c r="AW128"/>
  <c r="AX128"/>
  <c r="BB128"/>
  <c r="BC128"/>
  <c r="BD128"/>
  <c r="BE128"/>
  <c r="BF128"/>
  <c r="BH128"/>
  <c r="BJ128"/>
  <c r="BK128"/>
  <c r="BL128"/>
  <c r="BM128"/>
  <c r="BP128"/>
  <c r="BQ128"/>
  <c r="BR128"/>
  <c r="BS128"/>
  <c r="BT128"/>
  <c r="BV128"/>
  <c r="BW128"/>
  <c r="BX128"/>
  <c r="A129"/>
  <c r="B129"/>
  <c r="C129"/>
  <c r="H129"/>
  <c r="J129"/>
  <c r="K129"/>
  <c r="O129"/>
  <c r="T129"/>
  <c r="W129"/>
  <c r="X129"/>
  <c r="Z129"/>
  <c r="AA129"/>
  <c r="AB129"/>
  <c r="AC129"/>
  <c r="AD129"/>
  <c r="AE129"/>
  <c r="AF129"/>
  <c r="AH129"/>
  <c r="AJ129"/>
  <c r="AK129"/>
  <c r="AL129"/>
  <c r="AM129"/>
  <c r="AN129"/>
  <c r="AO129"/>
  <c r="AP129"/>
  <c r="AR129"/>
  <c r="AV129"/>
  <c r="AW129"/>
  <c r="AX129"/>
  <c r="BB129"/>
  <c r="BC129"/>
  <c r="BD129"/>
  <c r="BE129"/>
  <c r="BF129"/>
  <c r="BH129"/>
  <c r="BJ129"/>
  <c r="BK129"/>
  <c r="BL129"/>
  <c r="BM129"/>
  <c r="BP129"/>
  <c r="BQ129"/>
  <c r="BR129"/>
  <c r="BS129"/>
  <c r="BT129"/>
  <c r="BV129"/>
  <c r="BW129"/>
  <c r="BX129"/>
  <c r="A130"/>
  <c r="B130"/>
  <c r="C130"/>
  <c r="H130"/>
  <c r="J130"/>
  <c r="K130"/>
  <c r="O130"/>
  <c r="T130"/>
  <c r="W130"/>
  <c r="X130"/>
  <c r="Z130"/>
  <c r="AA130"/>
  <c r="AB130"/>
  <c r="AC130"/>
  <c r="AD130"/>
  <c r="AE130"/>
  <c r="AF130"/>
  <c r="AH130"/>
  <c r="AJ130"/>
  <c r="AK130"/>
  <c r="AL130"/>
  <c r="AM130"/>
  <c r="AN130"/>
  <c r="AO130"/>
  <c r="AP130"/>
  <c r="AR130"/>
  <c r="AV130"/>
  <c r="AW130"/>
  <c r="AX130"/>
  <c r="BB130"/>
  <c r="BC130"/>
  <c r="BD130"/>
  <c r="BE130"/>
  <c r="BF130"/>
  <c r="BH130"/>
  <c r="BJ130"/>
  <c r="BK130"/>
  <c r="BL130"/>
  <c r="BM130"/>
  <c r="BP130"/>
  <c r="BQ130"/>
  <c r="BR130"/>
  <c r="BS130"/>
  <c r="BT130"/>
  <c r="BV130"/>
  <c r="BW130"/>
  <c r="BX130"/>
  <c r="A131"/>
  <c r="B131"/>
  <c r="C131"/>
  <c r="H131"/>
  <c r="J131"/>
  <c r="K131"/>
  <c r="O131"/>
  <c r="T131"/>
  <c r="W131"/>
  <c r="X131"/>
  <c r="Z131"/>
  <c r="AA131"/>
  <c r="AB131"/>
  <c r="AC131"/>
  <c r="AD131"/>
  <c r="AE131"/>
  <c r="AF131"/>
  <c r="AH131"/>
  <c r="AJ131"/>
  <c r="AK131"/>
  <c r="AL131"/>
  <c r="AM131"/>
  <c r="AN131"/>
  <c r="AO131"/>
  <c r="AP131"/>
  <c r="AR131"/>
  <c r="AV131"/>
  <c r="AW131"/>
  <c r="AX131"/>
  <c r="BB131"/>
  <c r="BC131"/>
  <c r="BD131"/>
  <c r="BE131"/>
  <c r="BF131"/>
  <c r="BH131"/>
  <c r="BJ131"/>
  <c r="BK131"/>
  <c r="BL131"/>
  <c r="BM131"/>
  <c r="BP131"/>
  <c r="BQ131"/>
  <c r="BR131"/>
  <c r="BS131"/>
  <c r="BT131"/>
  <c r="BV131"/>
  <c r="BW131"/>
  <c r="BX131"/>
  <c r="A132"/>
  <c r="B132"/>
  <c r="C132"/>
  <c r="H132"/>
  <c r="J132"/>
  <c r="K132"/>
  <c r="O132"/>
  <c r="T132"/>
  <c r="W132"/>
  <c r="X132"/>
  <c r="Z132"/>
  <c r="AA132"/>
  <c r="AB132"/>
  <c r="AC132"/>
  <c r="AD132"/>
  <c r="AE132"/>
  <c r="AF132"/>
  <c r="AH132"/>
  <c r="AJ132"/>
  <c r="AK132"/>
  <c r="AL132"/>
  <c r="AM132"/>
  <c r="AN132"/>
  <c r="AO132"/>
  <c r="AP132"/>
  <c r="AR132"/>
  <c r="AV132"/>
  <c r="AW132"/>
  <c r="AX132"/>
  <c r="BB132"/>
  <c r="BC132"/>
  <c r="BD132"/>
  <c r="BE132"/>
  <c r="BF132"/>
  <c r="BH132"/>
  <c r="BJ132"/>
  <c r="BK132"/>
  <c r="BL132"/>
  <c r="BM132"/>
  <c r="BP132"/>
  <c r="BQ132"/>
  <c r="BR132"/>
  <c r="BS132"/>
  <c r="BT132"/>
  <c r="BV132"/>
  <c r="BW132"/>
  <c r="BX132"/>
  <c r="A133"/>
  <c r="B133"/>
  <c r="C133"/>
  <c r="H133"/>
  <c r="J133"/>
  <c r="K133"/>
  <c r="O133"/>
  <c r="T133"/>
  <c r="W133"/>
  <c r="X133"/>
  <c r="Z133"/>
  <c r="AA133"/>
  <c r="AB133"/>
  <c r="AC133"/>
  <c r="AD133"/>
  <c r="AE133"/>
  <c r="AF133"/>
  <c r="AH133"/>
  <c r="AJ133"/>
  <c r="AK133"/>
  <c r="AL133"/>
  <c r="AM133"/>
  <c r="AN133"/>
  <c r="AO133"/>
  <c r="AP133"/>
  <c r="AR133"/>
  <c r="AV133"/>
  <c r="AW133"/>
  <c r="AX133"/>
  <c r="BB133"/>
  <c r="BC133"/>
  <c r="BD133"/>
  <c r="BE133"/>
  <c r="BF133"/>
  <c r="BH133"/>
  <c r="BJ133"/>
  <c r="BK133"/>
  <c r="BL133"/>
  <c r="BM133"/>
  <c r="BP133"/>
  <c r="BQ133"/>
  <c r="BR133"/>
  <c r="BS133"/>
  <c r="BT133"/>
  <c r="BV133"/>
  <c r="BW133"/>
  <c r="BX133"/>
  <c r="A134"/>
  <c r="B134"/>
  <c r="C134"/>
  <c r="H134"/>
  <c r="J134"/>
  <c r="K134"/>
  <c r="O134"/>
  <c r="T134"/>
  <c r="W134"/>
  <c r="X134"/>
  <c r="Z134"/>
  <c r="AA134"/>
  <c r="AB134"/>
  <c r="AC134"/>
  <c r="AD134"/>
  <c r="AE134"/>
  <c r="AF134"/>
  <c r="AH134"/>
  <c r="AJ134"/>
  <c r="AK134"/>
  <c r="AL134"/>
  <c r="AM134"/>
  <c r="AN134"/>
  <c r="AO134"/>
  <c r="AP134"/>
  <c r="AR134"/>
  <c r="AV134"/>
  <c r="AW134"/>
  <c r="AX134"/>
  <c r="BB134"/>
  <c r="BC134"/>
  <c r="BD134"/>
  <c r="BE134"/>
  <c r="BF134"/>
  <c r="BH134"/>
  <c r="BJ134"/>
  <c r="BK134"/>
  <c r="BL134"/>
  <c r="BM134"/>
  <c r="BP134"/>
  <c r="BQ134"/>
  <c r="BR134"/>
  <c r="BS134"/>
  <c r="BT134"/>
  <c r="BV134"/>
  <c r="BW134"/>
  <c r="BX134"/>
  <c r="A135"/>
  <c r="B135"/>
  <c r="C135"/>
  <c r="H135"/>
  <c r="J135"/>
  <c r="K135"/>
  <c r="O135"/>
  <c r="T135"/>
  <c r="W135"/>
  <c r="X135"/>
  <c r="Z135"/>
  <c r="AA135"/>
  <c r="AB135"/>
  <c r="AC135"/>
  <c r="AD135"/>
  <c r="AE135"/>
  <c r="AF135"/>
  <c r="AH135"/>
  <c r="AJ135"/>
  <c r="AK135"/>
  <c r="AL135"/>
  <c r="AM135"/>
  <c r="AN135"/>
  <c r="AO135"/>
  <c r="AP135"/>
  <c r="AR135"/>
  <c r="AV135"/>
  <c r="AW135"/>
  <c r="AX135"/>
  <c r="BB135"/>
  <c r="BC135"/>
  <c r="BD135"/>
  <c r="BE135"/>
  <c r="BF135"/>
  <c r="BH135"/>
  <c r="BJ135"/>
  <c r="BK135"/>
  <c r="BL135"/>
  <c r="BM135"/>
  <c r="BP135"/>
  <c r="BQ135"/>
  <c r="BR135"/>
  <c r="BS135"/>
  <c r="BT135"/>
  <c r="BV135"/>
  <c r="BW135"/>
  <c r="BX135"/>
  <c r="A136"/>
  <c r="B136"/>
  <c r="C136"/>
  <c r="H136"/>
  <c r="J136"/>
  <c r="K136"/>
  <c r="O136"/>
  <c r="T136"/>
  <c r="W136"/>
  <c r="X136"/>
  <c r="Z136"/>
  <c r="AA136"/>
  <c r="AB136"/>
  <c r="AC136"/>
  <c r="AD136"/>
  <c r="AE136"/>
  <c r="AF136"/>
  <c r="AH136"/>
  <c r="AJ136"/>
  <c r="AK136"/>
  <c r="AL136"/>
  <c r="AM136"/>
  <c r="AN136"/>
  <c r="AO136"/>
  <c r="AP136"/>
  <c r="AR136"/>
  <c r="AV136"/>
  <c r="AW136"/>
  <c r="AX136"/>
  <c r="BB136"/>
  <c r="BC136"/>
  <c r="BD136"/>
  <c r="BE136"/>
  <c r="BF136"/>
  <c r="BH136"/>
  <c r="BJ136"/>
  <c r="BK136"/>
  <c r="BL136"/>
  <c r="BM136"/>
  <c r="BP136"/>
  <c r="BQ136"/>
  <c r="BR136"/>
  <c r="BS136"/>
  <c r="BT136"/>
  <c r="BV136"/>
  <c r="BW136"/>
  <c r="BX136"/>
  <c r="A137"/>
  <c r="B137"/>
  <c r="C137"/>
  <c r="H137"/>
  <c r="J137"/>
  <c r="K137"/>
  <c r="O137"/>
  <c r="T137"/>
  <c r="W137"/>
  <c r="X137"/>
  <c r="Z137"/>
  <c r="AA137"/>
  <c r="AB137"/>
  <c r="AC137"/>
  <c r="AD137"/>
  <c r="AE137"/>
  <c r="AF137"/>
  <c r="AH137"/>
  <c r="AJ137"/>
  <c r="AK137"/>
  <c r="AL137"/>
  <c r="AM137"/>
  <c r="AN137"/>
  <c r="AO137"/>
  <c r="AP137"/>
  <c r="AR137"/>
  <c r="AV137"/>
  <c r="AW137"/>
  <c r="AX137"/>
  <c r="BB137"/>
  <c r="BC137"/>
  <c r="BD137"/>
  <c r="BE137"/>
  <c r="BF137"/>
  <c r="BH137"/>
  <c r="BJ137"/>
  <c r="BK137"/>
  <c r="BL137"/>
  <c r="BM137"/>
  <c r="BP137"/>
  <c r="BQ137"/>
  <c r="BR137"/>
  <c r="BS137"/>
  <c r="BT137"/>
  <c r="BV137"/>
  <c r="BW137"/>
  <c r="BX137"/>
  <c r="A138"/>
  <c r="B138"/>
  <c r="C138"/>
  <c r="H138"/>
  <c r="J138"/>
  <c r="K138"/>
  <c r="O138"/>
  <c r="T138"/>
  <c r="W138"/>
  <c r="X138"/>
  <c r="Z138"/>
  <c r="AA138"/>
  <c r="AB138"/>
  <c r="AC138"/>
  <c r="AD138"/>
  <c r="AE138"/>
  <c r="AF138"/>
  <c r="AH138"/>
  <c r="AJ138"/>
  <c r="AK138"/>
  <c r="AL138"/>
  <c r="AM138"/>
  <c r="AN138"/>
  <c r="AO138"/>
  <c r="AP138"/>
  <c r="AR138"/>
  <c r="AV138"/>
  <c r="AW138"/>
  <c r="AX138"/>
  <c r="BB138"/>
  <c r="BC138"/>
  <c r="BD138"/>
  <c r="BE138"/>
  <c r="BF138"/>
  <c r="BH138"/>
  <c r="BJ138"/>
  <c r="BK138"/>
  <c r="BL138"/>
  <c r="BM138"/>
  <c r="BP138"/>
  <c r="BQ138"/>
  <c r="BR138"/>
  <c r="BS138"/>
  <c r="BT138"/>
  <c r="BV138"/>
  <c r="BW138"/>
  <c r="BX138"/>
  <c r="A139"/>
  <c r="B139"/>
  <c r="C139"/>
  <c r="H139"/>
  <c r="J139"/>
  <c r="K139"/>
  <c r="O139"/>
  <c r="T139"/>
  <c r="W139"/>
  <c r="X139"/>
  <c r="Z139"/>
  <c r="AA139"/>
  <c r="AB139"/>
  <c r="AC139"/>
  <c r="AD139"/>
  <c r="AE139"/>
  <c r="AF139"/>
  <c r="AH139"/>
  <c r="AJ139"/>
  <c r="AK139"/>
  <c r="AL139"/>
  <c r="AM139"/>
  <c r="AN139"/>
  <c r="AO139"/>
  <c r="AP139"/>
  <c r="AR139"/>
  <c r="AV139"/>
  <c r="AW139"/>
  <c r="AX139"/>
  <c r="BB139"/>
  <c r="BC139"/>
  <c r="BD139"/>
  <c r="BE139"/>
  <c r="BF139"/>
  <c r="BH139"/>
  <c r="BJ139"/>
  <c r="BK139"/>
  <c r="BL139"/>
  <c r="BM139"/>
  <c r="BP139"/>
  <c r="BQ139"/>
  <c r="BR139"/>
  <c r="BS139"/>
  <c r="BT139"/>
  <c r="BV139"/>
  <c r="BW139"/>
  <c r="BX139"/>
  <c r="A140"/>
  <c r="B140"/>
  <c r="C140"/>
  <c r="H140"/>
  <c r="J140"/>
  <c r="K140"/>
  <c r="O140"/>
  <c r="T140"/>
  <c r="W140"/>
  <c r="X140"/>
  <c r="Z140"/>
  <c r="AA140"/>
  <c r="AB140"/>
  <c r="AC140"/>
  <c r="AD140"/>
  <c r="AE140"/>
  <c r="AF140"/>
  <c r="AH140"/>
  <c r="AJ140"/>
  <c r="AK140"/>
  <c r="AL140"/>
  <c r="AM140"/>
  <c r="AN140"/>
  <c r="AO140"/>
  <c r="AP140"/>
  <c r="AR140"/>
  <c r="AV140"/>
  <c r="AW140"/>
  <c r="AX140"/>
  <c r="BB140"/>
  <c r="BC140"/>
  <c r="BD140"/>
  <c r="BE140"/>
  <c r="BF140"/>
  <c r="BH140"/>
  <c r="BJ140"/>
  <c r="BK140"/>
  <c r="BL140"/>
  <c r="BM140"/>
  <c r="BP140"/>
  <c r="BQ140"/>
  <c r="BR140"/>
  <c r="BS140"/>
  <c r="BT140"/>
  <c r="BV140"/>
  <c r="BW140"/>
  <c r="BX140"/>
  <c r="A141"/>
  <c r="B141"/>
  <c r="C141"/>
  <c r="H141"/>
  <c r="J141"/>
  <c r="K141"/>
  <c r="O141"/>
  <c r="T141"/>
  <c r="W141"/>
  <c r="X141"/>
  <c r="Z141"/>
  <c r="AA141"/>
  <c r="AB141"/>
  <c r="AC141"/>
  <c r="AD141"/>
  <c r="AE141"/>
  <c r="AF141"/>
  <c r="AH141"/>
  <c r="AJ141"/>
  <c r="AK141"/>
  <c r="AL141"/>
  <c r="AM141"/>
  <c r="AN141"/>
  <c r="AO141"/>
  <c r="AP141"/>
  <c r="AR141"/>
  <c r="AT141"/>
  <c r="AV141"/>
  <c r="AW141"/>
  <c r="AX141"/>
  <c r="BB141"/>
  <c r="BC141"/>
  <c r="BD141"/>
  <c r="BE141"/>
  <c r="BF141"/>
  <c r="BH141"/>
  <c r="BJ141"/>
  <c r="BK141"/>
  <c r="BL141"/>
  <c r="BM141"/>
  <c r="BP141"/>
  <c r="BQ141"/>
  <c r="BR141"/>
  <c r="BS141"/>
  <c r="BT141"/>
  <c r="BV141"/>
  <c r="BW141"/>
  <c r="BX141"/>
  <c r="A142"/>
  <c r="B142"/>
  <c r="C142"/>
  <c r="H142"/>
  <c r="J142"/>
  <c r="K142"/>
  <c r="O142"/>
  <c r="T142"/>
  <c r="W142"/>
  <c r="X142"/>
  <c r="Z142"/>
  <c r="AA142"/>
  <c r="AB142"/>
  <c r="AC142"/>
  <c r="AD142"/>
  <c r="AE142"/>
  <c r="AF142"/>
  <c r="AH142"/>
  <c r="AJ142"/>
  <c r="AK142"/>
  <c r="AL142"/>
  <c r="AM142"/>
  <c r="AN142"/>
  <c r="AO142"/>
  <c r="AP142"/>
  <c r="AR142"/>
  <c r="AT142"/>
  <c r="AV142"/>
  <c r="AW142"/>
  <c r="AX142"/>
  <c r="BB142"/>
  <c r="BC142"/>
  <c r="BD142"/>
  <c r="BE142"/>
  <c r="BF142"/>
  <c r="BH142"/>
  <c r="BJ142"/>
  <c r="BK142"/>
  <c r="BL142"/>
  <c r="BM142"/>
  <c r="BP142"/>
  <c r="BQ142"/>
  <c r="BR142"/>
  <c r="BS142"/>
  <c r="BT142"/>
  <c r="BV142"/>
  <c r="BW142"/>
  <c r="BX142"/>
  <c r="A145"/>
  <c r="B145"/>
  <c r="C145"/>
  <c r="H145"/>
  <c r="J145"/>
  <c r="K145"/>
  <c r="O145"/>
  <c r="T145"/>
  <c r="W145"/>
  <c r="X145"/>
  <c r="Z145"/>
  <c r="AA145"/>
  <c r="AB145"/>
  <c r="AC145"/>
  <c r="AD145"/>
  <c r="AE145"/>
  <c r="AF145"/>
  <c r="AH145"/>
  <c r="AJ145"/>
  <c r="AK145"/>
  <c r="AL145"/>
  <c r="AM145"/>
  <c r="AN145"/>
  <c r="AO145"/>
  <c r="AP145"/>
  <c r="AR145"/>
  <c r="AV145"/>
  <c r="AW145"/>
  <c r="AX145"/>
  <c r="BB145"/>
  <c r="BC145"/>
  <c r="BD145"/>
  <c r="BE145"/>
  <c r="BF145"/>
  <c r="BH145"/>
  <c r="BJ145"/>
  <c r="BK145"/>
  <c r="BL145"/>
  <c r="BM145"/>
  <c r="BP145"/>
  <c r="BQ145"/>
  <c r="BR145"/>
  <c r="BS145"/>
  <c r="BT145"/>
  <c r="BV145"/>
  <c r="BW145"/>
  <c r="BX145"/>
  <c r="A146"/>
  <c r="B146"/>
  <c r="C146"/>
  <c r="H146"/>
  <c r="J146"/>
  <c r="K146"/>
  <c r="O146"/>
  <c r="T146"/>
  <c r="W146"/>
  <c r="X146"/>
  <c r="Z146"/>
  <c r="AA146"/>
  <c r="AB146"/>
  <c r="AC146"/>
  <c r="AD146"/>
  <c r="AE146"/>
  <c r="AF146"/>
  <c r="AH146"/>
  <c r="AJ146"/>
  <c r="AK146"/>
  <c r="AL146"/>
  <c r="AM146"/>
  <c r="AN146"/>
  <c r="AO146"/>
  <c r="AP146"/>
  <c r="AR146"/>
  <c r="AV146"/>
  <c r="AW146"/>
  <c r="AX146"/>
  <c r="BB146"/>
  <c r="BC146"/>
  <c r="BD146"/>
  <c r="BE146"/>
  <c r="BF146"/>
  <c r="BH146"/>
  <c r="BJ146"/>
  <c r="BK146"/>
  <c r="BL146"/>
  <c r="BM146"/>
  <c r="BP146"/>
  <c r="BQ146"/>
  <c r="BR146"/>
  <c r="BS146"/>
  <c r="BT146"/>
  <c r="BV146"/>
  <c r="BW146"/>
  <c r="BX146"/>
  <c r="A147"/>
  <c r="B147"/>
  <c r="C147"/>
  <c r="H147"/>
  <c r="J147"/>
  <c r="K147"/>
  <c r="O147"/>
  <c r="T147"/>
  <c r="W147"/>
  <c r="X147"/>
  <c r="Z147"/>
  <c r="AA147"/>
  <c r="AB147"/>
  <c r="AC147"/>
  <c r="AD147"/>
  <c r="AE147"/>
  <c r="AF147"/>
  <c r="AH147"/>
  <c r="AJ147"/>
  <c r="AK147"/>
  <c r="AL147"/>
  <c r="AM147"/>
  <c r="AN147"/>
  <c r="AO147"/>
  <c r="AP147"/>
  <c r="AR147"/>
  <c r="AV147"/>
  <c r="AW147"/>
  <c r="AX147"/>
  <c r="BB147"/>
  <c r="BC147"/>
  <c r="BD147"/>
  <c r="BE147"/>
  <c r="BF147"/>
  <c r="BH147"/>
  <c r="BJ147"/>
  <c r="BK147"/>
  <c r="BL147"/>
  <c r="BM147"/>
  <c r="BP147"/>
  <c r="BQ147"/>
  <c r="BR147"/>
  <c r="BS147"/>
  <c r="BT147"/>
  <c r="BV147"/>
  <c r="BW147"/>
  <c r="BX147"/>
  <c r="A148"/>
  <c r="B148"/>
  <c r="C148"/>
  <c r="H148"/>
  <c r="J148"/>
  <c r="K148"/>
  <c r="O148"/>
  <c r="T148"/>
  <c r="W148"/>
  <c r="X148"/>
  <c r="Z148"/>
  <c r="AA148"/>
  <c r="AB148"/>
  <c r="AC148"/>
  <c r="AD148"/>
  <c r="AE148"/>
  <c r="AF148"/>
  <c r="AH148"/>
  <c r="AJ148"/>
  <c r="AK148"/>
  <c r="AL148"/>
  <c r="AM148"/>
  <c r="AN148"/>
  <c r="AO148"/>
  <c r="AP148"/>
  <c r="AR148"/>
  <c r="AV148"/>
  <c r="AW148"/>
  <c r="AX148"/>
  <c r="BB148"/>
  <c r="BC148"/>
  <c r="BD148"/>
  <c r="BE148"/>
  <c r="BF148"/>
  <c r="BH148"/>
  <c r="BJ148"/>
  <c r="BK148"/>
  <c r="BL148"/>
  <c r="BM148"/>
  <c r="BP148"/>
  <c r="BQ148"/>
  <c r="BR148"/>
  <c r="BS148"/>
  <c r="BT148"/>
  <c r="BV148"/>
  <c r="BW148"/>
  <c r="BX148"/>
  <c r="A149"/>
  <c r="B149"/>
  <c r="C149"/>
  <c r="H149"/>
  <c r="J149"/>
  <c r="K149"/>
  <c r="O149"/>
  <c r="T149"/>
  <c r="W149"/>
  <c r="X149"/>
  <c r="Z149"/>
  <c r="AA149"/>
  <c r="AB149"/>
  <c r="AC149"/>
  <c r="AD149"/>
  <c r="AE149"/>
  <c r="AF149"/>
  <c r="AH149"/>
  <c r="AJ149"/>
  <c r="AK149"/>
  <c r="AL149"/>
  <c r="AM149"/>
  <c r="AN149"/>
  <c r="AO149"/>
  <c r="AP149"/>
  <c r="AR149"/>
  <c r="AV149"/>
  <c r="AW149"/>
  <c r="AX149"/>
  <c r="BB149"/>
  <c r="BC149"/>
  <c r="BD149"/>
  <c r="BE149"/>
  <c r="BF149"/>
  <c r="BH149"/>
  <c r="BJ149"/>
  <c r="BK149"/>
  <c r="BL149"/>
  <c r="BM149"/>
  <c r="BP149"/>
  <c r="BQ149"/>
  <c r="BR149"/>
  <c r="BS149"/>
  <c r="BT149"/>
  <c r="BV149"/>
  <c r="BW149"/>
  <c r="BX149"/>
  <c r="A150"/>
  <c r="B150"/>
  <c r="C150"/>
  <c r="H150"/>
  <c r="J150"/>
  <c r="K150"/>
  <c r="O150"/>
  <c r="T150"/>
  <c r="W150"/>
  <c r="X150"/>
  <c r="Z150"/>
  <c r="AA150"/>
  <c r="AB150"/>
  <c r="AC150"/>
  <c r="AD150"/>
  <c r="AE150"/>
  <c r="AF150"/>
  <c r="AH150"/>
  <c r="AJ150"/>
  <c r="AK150"/>
  <c r="AL150"/>
  <c r="AM150"/>
  <c r="AN150"/>
  <c r="AO150"/>
  <c r="AP150"/>
  <c r="AR150"/>
  <c r="AV150"/>
  <c r="AW150"/>
  <c r="AX150"/>
  <c r="BB150"/>
  <c r="BC150"/>
  <c r="BD150"/>
  <c r="BE150"/>
  <c r="BF150"/>
  <c r="BH150"/>
  <c r="BJ150"/>
  <c r="BK150"/>
  <c r="BL150"/>
  <c r="BM150"/>
  <c r="BP150"/>
  <c r="BQ150"/>
  <c r="BR150"/>
  <c r="BS150"/>
  <c r="BT150"/>
  <c r="BV150"/>
  <c r="BW150"/>
  <c r="BX150"/>
  <c r="A151"/>
  <c r="B151"/>
  <c r="C151"/>
  <c r="H151"/>
  <c r="J151"/>
  <c r="K151"/>
  <c r="O151"/>
  <c r="T151"/>
  <c r="W151"/>
  <c r="X151"/>
  <c r="Z151"/>
  <c r="AA151"/>
  <c r="AB151"/>
  <c r="AC151"/>
  <c r="AD151"/>
  <c r="AE151"/>
  <c r="AF151"/>
  <c r="AH151"/>
  <c r="AJ151"/>
  <c r="AK151"/>
  <c r="AL151"/>
  <c r="AM151"/>
  <c r="AN151"/>
  <c r="AO151"/>
  <c r="AP151"/>
  <c r="AR151"/>
  <c r="AV151"/>
  <c r="AW151"/>
  <c r="AX151"/>
  <c r="BB151"/>
  <c r="BC151"/>
  <c r="BD151"/>
  <c r="BE151"/>
  <c r="BF151"/>
  <c r="BH151"/>
  <c r="BJ151"/>
  <c r="BK151"/>
  <c r="BL151"/>
  <c r="BM151"/>
  <c r="BP151"/>
  <c r="BQ151"/>
  <c r="BR151"/>
  <c r="BS151"/>
  <c r="BT151"/>
  <c r="BV151"/>
  <c r="BW151"/>
  <c r="BX151"/>
  <c r="A152"/>
  <c r="B152"/>
  <c r="C152"/>
  <c r="H152"/>
  <c r="J152"/>
  <c r="K152"/>
  <c r="O152"/>
  <c r="T152"/>
  <c r="W152"/>
  <c r="X152"/>
  <c r="Z152"/>
  <c r="AA152"/>
  <c r="AB152"/>
  <c r="AC152"/>
  <c r="AD152"/>
  <c r="AE152"/>
  <c r="AF152"/>
  <c r="AH152"/>
  <c r="AJ152"/>
  <c r="AK152"/>
  <c r="AL152"/>
  <c r="AM152"/>
  <c r="AN152"/>
  <c r="AO152"/>
  <c r="AP152"/>
  <c r="AR152"/>
  <c r="AT152"/>
  <c r="AV152"/>
  <c r="AW152"/>
  <c r="AX152"/>
  <c r="BB152"/>
  <c r="BC152"/>
  <c r="BD152"/>
  <c r="BE152"/>
  <c r="BF152"/>
  <c r="BH152"/>
  <c r="BJ152"/>
  <c r="BK152"/>
  <c r="BL152"/>
  <c r="BM152"/>
  <c r="BP152"/>
  <c r="BQ152"/>
  <c r="BR152"/>
  <c r="BS152"/>
  <c r="BT152"/>
  <c r="BV152"/>
  <c r="BW152"/>
  <c r="BX152"/>
  <c r="A153"/>
  <c r="B153"/>
  <c r="C153"/>
  <c r="H153"/>
  <c r="J153"/>
  <c r="K153"/>
  <c r="O153"/>
  <c r="T153"/>
  <c r="W153"/>
  <c r="X153"/>
  <c r="Z153"/>
  <c r="AA153"/>
  <c r="AB153"/>
  <c r="AC153"/>
  <c r="AD153"/>
  <c r="AE153"/>
  <c r="AF153"/>
  <c r="AH153"/>
  <c r="AJ153"/>
  <c r="AK153"/>
  <c r="AL153"/>
  <c r="AM153"/>
  <c r="AN153"/>
  <c r="AO153"/>
  <c r="AP153"/>
  <c r="AR153"/>
  <c r="AT153"/>
  <c r="AV153"/>
  <c r="AW153"/>
  <c r="AX153"/>
  <c r="BB153"/>
  <c r="BC153"/>
  <c r="BD153"/>
  <c r="BE153"/>
  <c r="BF153"/>
  <c r="BH153"/>
  <c r="BJ153"/>
  <c r="BK153"/>
  <c r="BL153"/>
  <c r="BM153"/>
  <c r="BP153"/>
  <c r="BQ153"/>
  <c r="BR153"/>
  <c r="BS153"/>
  <c r="BT153"/>
  <c r="BV153"/>
  <c r="BW153"/>
  <c r="BX153"/>
  <c r="A154"/>
  <c r="B154"/>
  <c r="C154"/>
  <c r="H154"/>
  <c r="J154"/>
  <c r="K154"/>
  <c r="O154"/>
  <c r="T154"/>
  <c r="W154"/>
  <c r="X154"/>
  <c r="Z154"/>
  <c r="AA154"/>
  <c r="AB154"/>
  <c r="AC154"/>
  <c r="AD154"/>
  <c r="AE154"/>
  <c r="AF154"/>
  <c r="AH154"/>
  <c r="AJ154"/>
  <c r="AK154"/>
  <c r="AL154"/>
  <c r="AM154"/>
  <c r="AN154"/>
  <c r="AO154"/>
  <c r="AP154"/>
  <c r="AR154"/>
  <c r="AT154"/>
  <c r="AV154"/>
  <c r="AW154"/>
  <c r="AX154"/>
  <c r="BB154"/>
  <c r="BC154"/>
  <c r="BD154"/>
  <c r="BE154"/>
  <c r="BF154"/>
  <c r="BH154"/>
  <c r="BJ154"/>
  <c r="BK154"/>
  <c r="BL154"/>
  <c r="BM154"/>
  <c r="BP154"/>
  <c r="BQ154"/>
  <c r="BR154"/>
  <c r="BS154"/>
  <c r="BT154"/>
  <c r="BV154"/>
  <c r="BW154"/>
  <c r="BX154"/>
  <c r="A155"/>
  <c r="B155"/>
  <c r="C155"/>
  <c r="H155"/>
  <c r="J155"/>
  <c r="K155"/>
  <c r="O155"/>
  <c r="T155"/>
  <c r="W155"/>
  <c r="X155"/>
  <c r="Z155"/>
  <c r="AA155"/>
  <c r="AB155"/>
  <c r="AC155"/>
  <c r="AD155"/>
  <c r="AE155"/>
  <c r="AF155"/>
  <c r="AH155"/>
  <c r="AJ155"/>
  <c r="AK155"/>
  <c r="AL155"/>
  <c r="AM155"/>
  <c r="AN155"/>
  <c r="AO155"/>
  <c r="AP155"/>
  <c r="AR155"/>
  <c r="AT155"/>
  <c r="AV155"/>
  <c r="AW155"/>
  <c r="AX155"/>
  <c r="BB155"/>
  <c r="BC155"/>
  <c r="BD155"/>
  <c r="BE155"/>
  <c r="BF155"/>
  <c r="BH155"/>
  <c r="BJ155"/>
  <c r="BK155"/>
  <c r="BL155"/>
  <c r="BM155"/>
  <c r="BP155"/>
  <c r="BQ155"/>
  <c r="BR155"/>
  <c r="BS155"/>
  <c r="BT155"/>
  <c r="BV155"/>
  <c r="BW155"/>
  <c r="BX155"/>
  <c r="A156"/>
  <c r="B156"/>
  <c r="C156"/>
  <c r="H156"/>
  <c r="J156"/>
  <c r="K156"/>
  <c r="O156"/>
  <c r="T156"/>
  <c r="W156"/>
  <c r="X156"/>
  <c r="Z156"/>
  <c r="AA156"/>
  <c r="AB156"/>
  <c r="AC156"/>
  <c r="AD156"/>
  <c r="AE156"/>
  <c r="AF156"/>
  <c r="AH156"/>
  <c r="AJ156"/>
  <c r="AK156"/>
  <c r="AL156"/>
  <c r="AM156"/>
  <c r="AN156"/>
  <c r="AO156"/>
  <c r="AP156"/>
  <c r="AR156"/>
  <c r="AV156"/>
  <c r="AW156"/>
  <c r="AX156"/>
  <c r="BB156"/>
  <c r="BC156"/>
  <c r="BD156"/>
  <c r="BE156"/>
  <c r="BF156"/>
  <c r="BH156"/>
  <c r="BJ156"/>
  <c r="BK156"/>
  <c r="BL156"/>
  <c r="BM156"/>
  <c r="BP156"/>
  <c r="BQ156"/>
  <c r="BR156"/>
  <c r="BS156"/>
  <c r="BT156"/>
  <c r="BV156"/>
  <c r="BW156"/>
  <c r="BX156"/>
  <c r="A157"/>
  <c r="B157"/>
  <c r="C157"/>
  <c r="H157"/>
  <c r="J157"/>
  <c r="K157"/>
  <c r="O157"/>
  <c r="T157"/>
  <c r="W157"/>
  <c r="X157"/>
  <c r="Z157"/>
  <c r="AA157"/>
  <c r="AB157"/>
  <c r="AC157"/>
  <c r="AD157"/>
  <c r="AE157"/>
  <c r="AF157"/>
  <c r="AH157"/>
  <c r="AJ157"/>
  <c r="AK157"/>
  <c r="AL157"/>
  <c r="AM157"/>
  <c r="AN157"/>
  <c r="AO157"/>
  <c r="AP157"/>
  <c r="AR157"/>
  <c r="AV157"/>
  <c r="AW157"/>
  <c r="AX157"/>
  <c r="BB157"/>
  <c r="BC157"/>
  <c r="BD157"/>
  <c r="BE157"/>
  <c r="BF157"/>
  <c r="BH157"/>
  <c r="BJ157"/>
  <c r="BK157"/>
  <c r="BL157"/>
  <c r="BM157"/>
  <c r="BP157"/>
  <c r="BQ157"/>
  <c r="BR157"/>
  <c r="BS157"/>
  <c r="BT157"/>
  <c r="BV157"/>
  <c r="BW157"/>
  <c r="BX157"/>
  <c r="A158"/>
  <c r="B158"/>
  <c r="C158"/>
  <c r="H158"/>
  <c r="J158"/>
  <c r="K158"/>
  <c r="O158"/>
  <c r="T158"/>
  <c r="W158"/>
  <c r="X158"/>
  <c r="Z158"/>
  <c r="AA158"/>
  <c r="AB158"/>
  <c r="AC158"/>
  <c r="AD158"/>
  <c r="AE158"/>
  <c r="AF158"/>
  <c r="AH158"/>
  <c r="AJ158"/>
  <c r="AK158"/>
  <c r="AL158"/>
  <c r="AM158"/>
  <c r="AN158"/>
  <c r="AO158"/>
  <c r="AP158"/>
  <c r="AR158"/>
  <c r="AT158"/>
  <c r="AV158"/>
  <c r="AW158"/>
  <c r="AX158"/>
  <c r="BB158"/>
  <c r="BC158"/>
  <c r="BD158"/>
  <c r="BE158"/>
  <c r="BF158"/>
  <c r="BH158"/>
  <c r="BJ158"/>
  <c r="BK158"/>
  <c r="BL158"/>
  <c r="BM158"/>
  <c r="BP158"/>
  <c r="BQ158"/>
  <c r="BR158"/>
  <c r="BS158"/>
  <c r="BT158"/>
  <c r="BV158"/>
  <c r="BW158"/>
  <c r="BX158"/>
  <c r="A159"/>
  <c r="B159"/>
  <c r="C159"/>
  <c r="H159"/>
  <c r="J159"/>
  <c r="K159"/>
  <c r="O159"/>
  <c r="T159"/>
  <c r="W159"/>
  <c r="X159"/>
  <c r="Z159"/>
  <c r="AA159"/>
  <c r="AB159"/>
  <c r="AC159"/>
  <c r="AD159"/>
  <c r="AE159"/>
  <c r="AF159"/>
  <c r="AH159"/>
  <c r="AJ159"/>
  <c r="AK159"/>
  <c r="AL159"/>
  <c r="AM159"/>
  <c r="AN159"/>
  <c r="AO159"/>
  <c r="AP159"/>
  <c r="AR159"/>
  <c r="AT159"/>
  <c r="AV159"/>
  <c r="AW159"/>
  <c r="AX159"/>
  <c r="BB159"/>
  <c r="BC159"/>
  <c r="BD159"/>
  <c r="BE159"/>
  <c r="BF159"/>
  <c r="BH159"/>
  <c r="BJ159"/>
  <c r="BK159"/>
  <c r="BL159"/>
  <c r="BM159"/>
  <c r="BP159"/>
  <c r="BQ159"/>
  <c r="BR159"/>
  <c r="BS159"/>
  <c r="BT159"/>
  <c r="BV159"/>
  <c r="BW159"/>
  <c r="BX159"/>
  <c r="A160"/>
  <c r="B160"/>
  <c r="C160"/>
  <c r="H160"/>
  <c r="J160"/>
  <c r="K160"/>
  <c r="O160"/>
  <c r="T160"/>
  <c r="W160"/>
  <c r="X160"/>
  <c r="Z160"/>
  <c r="AA160"/>
  <c r="AB160"/>
  <c r="AC160"/>
  <c r="AD160"/>
  <c r="AE160"/>
  <c r="AF160"/>
  <c r="AH160"/>
  <c r="AJ160"/>
  <c r="AK160"/>
  <c r="AL160"/>
  <c r="AM160"/>
  <c r="AN160"/>
  <c r="AO160"/>
  <c r="AP160"/>
  <c r="AR160"/>
  <c r="AV160"/>
  <c r="AW160"/>
  <c r="AX160"/>
  <c r="BB160"/>
  <c r="BC160"/>
  <c r="BD160"/>
  <c r="BE160"/>
  <c r="BF160"/>
  <c r="BH160"/>
  <c r="BJ160"/>
  <c r="BK160"/>
  <c r="BL160"/>
  <c r="BM160"/>
  <c r="BP160"/>
  <c r="BQ160"/>
  <c r="BR160"/>
  <c r="BS160"/>
  <c r="BT160"/>
  <c r="BV160"/>
  <c r="BW160"/>
  <c r="BX160"/>
  <c r="A161"/>
  <c r="B161"/>
  <c r="C161"/>
  <c r="H161"/>
  <c r="J161"/>
  <c r="K161"/>
  <c r="O161"/>
  <c r="T161"/>
  <c r="W161"/>
  <c r="X161"/>
  <c r="Z161"/>
  <c r="AA161"/>
  <c r="AB161"/>
  <c r="AC161"/>
  <c r="AD161"/>
  <c r="AE161"/>
  <c r="AF161"/>
  <c r="AH161"/>
  <c r="AJ161"/>
  <c r="AK161"/>
  <c r="AL161"/>
  <c r="AM161"/>
  <c r="AN161"/>
  <c r="AO161"/>
  <c r="AP161"/>
  <c r="AR161"/>
  <c r="AV161"/>
  <c r="AW161"/>
  <c r="AX161"/>
  <c r="BB161"/>
  <c r="BC161"/>
  <c r="BD161"/>
  <c r="BE161"/>
  <c r="BF161"/>
  <c r="BH161"/>
  <c r="BJ161"/>
  <c r="BK161"/>
  <c r="BL161"/>
  <c r="BM161"/>
  <c r="BP161"/>
  <c r="BQ161"/>
  <c r="BR161"/>
  <c r="BS161"/>
  <c r="BT161"/>
  <c r="BV161"/>
  <c r="BW161"/>
  <c r="BX161"/>
  <c r="A162"/>
  <c r="B162"/>
  <c r="C162"/>
  <c r="H162"/>
  <c r="J162"/>
  <c r="K162"/>
  <c r="O162"/>
  <c r="T162"/>
  <c r="W162"/>
  <c r="X162"/>
  <c r="Z162"/>
  <c r="AA162"/>
  <c r="AB162"/>
  <c r="AC162"/>
  <c r="AD162"/>
  <c r="AE162"/>
  <c r="AF162"/>
  <c r="AH162"/>
  <c r="AJ162"/>
  <c r="AK162"/>
  <c r="AL162"/>
  <c r="AM162"/>
  <c r="AN162"/>
  <c r="AO162"/>
  <c r="AP162"/>
  <c r="AR162"/>
  <c r="AV162"/>
  <c r="AW162"/>
  <c r="AX162"/>
  <c r="BB162"/>
  <c r="BC162"/>
  <c r="BD162"/>
  <c r="BE162"/>
  <c r="BF162"/>
  <c r="BH162"/>
  <c r="BJ162"/>
  <c r="BK162"/>
  <c r="BL162"/>
  <c r="BM162"/>
  <c r="BP162"/>
  <c r="BQ162"/>
  <c r="BR162"/>
  <c r="BS162"/>
  <c r="BT162"/>
  <c r="BV162"/>
  <c r="BW162"/>
  <c r="BX162"/>
  <c r="A163"/>
  <c r="B163"/>
  <c r="C163"/>
  <c r="H163"/>
  <c r="J163"/>
  <c r="K163"/>
  <c r="O163"/>
  <c r="T163"/>
  <c r="W163"/>
  <c r="X163"/>
  <c r="Z163"/>
  <c r="AA163"/>
  <c r="AB163"/>
  <c r="AC163"/>
  <c r="AD163"/>
  <c r="AE163"/>
  <c r="AF163"/>
  <c r="AH163"/>
  <c r="AJ163"/>
  <c r="AK163"/>
  <c r="AL163"/>
  <c r="AM163"/>
  <c r="AN163"/>
  <c r="AO163"/>
  <c r="AP163"/>
  <c r="AR163"/>
  <c r="AV163"/>
  <c r="AW163"/>
  <c r="AX163"/>
  <c r="BB163"/>
  <c r="BC163"/>
  <c r="BD163"/>
  <c r="BE163"/>
  <c r="BF163"/>
  <c r="BH163"/>
  <c r="BJ163"/>
  <c r="BK163"/>
  <c r="BL163"/>
  <c r="BM163"/>
  <c r="BP163"/>
  <c r="BQ163"/>
  <c r="BR163"/>
  <c r="BS163"/>
  <c r="BT163"/>
  <c r="BV163"/>
  <c r="BW163"/>
  <c r="BX163"/>
  <c r="A164"/>
  <c r="B164"/>
  <c r="C164"/>
  <c r="H164"/>
  <c r="J164"/>
  <c r="K164"/>
  <c r="O164"/>
  <c r="T164"/>
  <c r="W164"/>
  <c r="X164"/>
  <c r="Z164"/>
  <c r="AA164"/>
  <c r="AB164"/>
  <c r="AC164"/>
  <c r="AD164"/>
  <c r="AE164"/>
  <c r="AF164"/>
  <c r="AH164"/>
  <c r="AJ164"/>
  <c r="AK164"/>
  <c r="AL164"/>
  <c r="AM164"/>
  <c r="AN164"/>
  <c r="AO164"/>
  <c r="AP164"/>
  <c r="AR164"/>
  <c r="AV164"/>
  <c r="AW164"/>
  <c r="AX164"/>
  <c r="BB164"/>
  <c r="BC164"/>
  <c r="BD164"/>
  <c r="BE164"/>
  <c r="BF164"/>
  <c r="BH164"/>
  <c r="BJ164"/>
  <c r="BK164"/>
  <c r="BL164"/>
  <c r="BM164"/>
  <c r="BP164"/>
  <c r="BQ164"/>
  <c r="BR164"/>
  <c r="BS164"/>
  <c r="BT164"/>
  <c r="BV164"/>
  <c r="BW164"/>
  <c r="BX164"/>
  <c r="A165"/>
  <c r="B165"/>
  <c r="C165"/>
  <c r="H165"/>
  <c r="J165"/>
  <c r="K165"/>
  <c r="O165"/>
  <c r="T165"/>
  <c r="W165"/>
  <c r="X165"/>
  <c r="Z165"/>
  <c r="AA165"/>
  <c r="AB165"/>
  <c r="AC165"/>
  <c r="AD165"/>
  <c r="AE165"/>
  <c r="AF165"/>
  <c r="AH165"/>
  <c r="AJ165"/>
  <c r="AK165"/>
  <c r="AL165"/>
  <c r="AM165"/>
  <c r="AN165"/>
  <c r="AO165"/>
  <c r="AP165"/>
  <c r="AR165"/>
  <c r="AT165"/>
  <c r="AV165"/>
  <c r="AW165"/>
  <c r="AX165"/>
  <c r="BB165"/>
  <c r="BC165"/>
  <c r="BD165"/>
  <c r="BE165"/>
  <c r="BF165"/>
  <c r="BH165"/>
  <c r="BJ165"/>
  <c r="BK165"/>
  <c r="BL165"/>
  <c r="BM165"/>
  <c r="BP165"/>
  <c r="BQ165"/>
  <c r="BR165"/>
  <c r="BS165"/>
  <c r="BT165"/>
  <c r="BV165"/>
  <c r="BW165"/>
  <c r="BX165"/>
  <c r="A166"/>
  <c r="B166"/>
  <c r="C166"/>
  <c r="H166"/>
  <c r="J166"/>
  <c r="K166"/>
  <c r="O166"/>
  <c r="T166"/>
  <c r="W166"/>
  <c r="X166"/>
  <c r="Z166"/>
  <c r="AA166"/>
  <c r="AB166"/>
  <c r="AC166"/>
  <c r="AD166"/>
  <c r="AE166"/>
  <c r="AF166"/>
  <c r="AH166"/>
  <c r="AJ166"/>
  <c r="AK166"/>
  <c r="AL166"/>
  <c r="AM166"/>
  <c r="AN166"/>
  <c r="AO166"/>
  <c r="AP166"/>
  <c r="AR166"/>
  <c r="AT166"/>
  <c r="AV166"/>
  <c r="AW166"/>
  <c r="AX166"/>
  <c r="BB166"/>
  <c r="BC166"/>
  <c r="BD166"/>
  <c r="BE166"/>
  <c r="BF166"/>
  <c r="BH166"/>
  <c r="BJ166"/>
  <c r="BK166"/>
  <c r="BL166"/>
  <c r="BM166"/>
  <c r="BP166"/>
  <c r="BQ166"/>
  <c r="BR166"/>
  <c r="BS166"/>
  <c r="BT166"/>
  <c r="BV166"/>
  <c r="BW166"/>
  <c r="BX166"/>
  <c r="A167"/>
  <c r="B167"/>
  <c r="C167"/>
  <c r="H167"/>
  <c r="J167"/>
  <c r="K167"/>
  <c r="O167"/>
  <c r="T167"/>
  <c r="W167"/>
  <c r="X167"/>
  <c r="Z167"/>
  <c r="AA167"/>
  <c r="AB167"/>
  <c r="AC167"/>
  <c r="AD167"/>
  <c r="AE167"/>
  <c r="AF167"/>
  <c r="AH167"/>
  <c r="AJ167"/>
  <c r="AK167"/>
  <c r="AL167"/>
  <c r="AM167"/>
  <c r="AN167"/>
  <c r="AO167"/>
  <c r="AP167"/>
  <c r="AR167"/>
  <c r="AV167"/>
  <c r="AW167"/>
  <c r="AX167"/>
  <c r="BB167"/>
  <c r="BC167"/>
  <c r="BD167"/>
  <c r="BE167"/>
  <c r="BF167"/>
  <c r="BH167"/>
  <c r="BJ167"/>
  <c r="BK167"/>
  <c r="BL167"/>
  <c r="BM167"/>
  <c r="BP167"/>
  <c r="BQ167"/>
  <c r="BR167"/>
  <c r="BS167"/>
  <c r="BT167"/>
  <c r="BV167"/>
  <c r="BW167"/>
  <c r="BX167"/>
  <c r="A168"/>
  <c r="B168"/>
  <c r="C168"/>
  <c r="H168"/>
  <c r="J168"/>
  <c r="K168"/>
  <c r="O168"/>
  <c r="T168"/>
  <c r="W168"/>
  <c r="X168"/>
  <c r="Z168"/>
  <c r="AA168"/>
  <c r="AB168"/>
  <c r="AC168"/>
  <c r="AD168"/>
  <c r="AE168"/>
  <c r="AF168"/>
  <c r="AH168"/>
  <c r="AJ168"/>
  <c r="AK168"/>
  <c r="AL168"/>
  <c r="AM168"/>
  <c r="AN168"/>
  <c r="AO168"/>
  <c r="AP168"/>
  <c r="AR168"/>
  <c r="AV168"/>
  <c r="AW168"/>
  <c r="AX168"/>
  <c r="BB168"/>
  <c r="BC168"/>
  <c r="BD168"/>
  <c r="BE168"/>
  <c r="BF168"/>
  <c r="BH168"/>
  <c r="BJ168"/>
  <c r="BK168"/>
  <c r="BL168"/>
  <c r="BM168"/>
  <c r="BP168"/>
  <c r="BQ168"/>
  <c r="BR168"/>
  <c r="BS168"/>
  <c r="BT168"/>
  <c r="BV168"/>
  <c r="BW168"/>
  <c r="BX168"/>
  <c r="A169"/>
  <c r="B169"/>
  <c r="C169"/>
  <c r="H169"/>
  <c r="J169"/>
  <c r="K169"/>
  <c r="O169"/>
  <c r="T169"/>
  <c r="W169"/>
  <c r="X169"/>
  <c r="Z169"/>
  <c r="AA169"/>
  <c r="AB169"/>
  <c r="AC169"/>
  <c r="AD169"/>
  <c r="AE169"/>
  <c r="AF169"/>
  <c r="AH169"/>
  <c r="AJ169"/>
  <c r="AK169"/>
  <c r="AL169"/>
  <c r="AM169"/>
  <c r="AN169"/>
  <c r="AO169"/>
  <c r="AP169"/>
  <c r="AR169"/>
  <c r="AV169"/>
  <c r="AW169"/>
  <c r="AX169"/>
  <c r="BB169"/>
  <c r="BC169"/>
  <c r="BD169"/>
  <c r="BE169"/>
  <c r="BF169"/>
  <c r="BH169"/>
  <c r="BJ169"/>
  <c r="BK169"/>
  <c r="BL169"/>
  <c r="BM169"/>
  <c r="BP169"/>
  <c r="BQ169"/>
  <c r="BR169"/>
  <c r="BS169"/>
  <c r="BT169"/>
  <c r="BV169"/>
  <c r="BW169"/>
  <c r="BX169"/>
  <c r="A170"/>
  <c r="B170"/>
  <c r="C170"/>
  <c r="H170"/>
  <c r="J170"/>
  <c r="K170"/>
  <c r="O170"/>
  <c r="T170"/>
  <c r="W170"/>
  <c r="X170"/>
  <c r="Z170"/>
  <c r="AA170"/>
  <c r="AB170"/>
  <c r="AC170"/>
  <c r="AD170"/>
  <c r="AE170"/>
  <c r="AF170"/>
  <c r="AH170"/>
  <c r="AJ170"/>
  <c r="AK170"/>
  <c r="AL170"/>
  <c r="AM170"/>
  <c r="AN170"/>
  <c r="AO170"/>
  <c r="AP170"/>
  <c r="AR170"/>
  <c r="AT170"/>
  <c r="AV170"/>
  <c r="AW170"/>
  <c r="AX170"/>
  <c r="BB170"/>
  <c r="BC170"/>
  <c r="BD170"/>
  <c r="BE170"/>
  <c r="BF170"/>
  <c r="BH170"/>
  <c r="BJ170"/>
  <c r="BK170"/>
  <c r="BL170"/>
  <c r="BM170"/>
  <c r="BP170"/>
  <c r="BQ170"/>
  <c r="BR170"/>
  <c r="BS170"/>
  <c r="BT170"/>
  <c r="BV170"/>
  <c r="BW170"/>
  <c r="BX170"/>
  <c r="A171"/>
  <c r="B171"/>
  <c r="C171"/>
  <c r="H171"/>
  <c r="J171"/>
  <c r="K171"/>
  <c r="O171"/>
  <c r="T171"/>
  <c r="W171"/>
  <c r="X171"/>
  <c r="Z171"/>
  <c r="AA171"/>
  <c r="AB171"/>
  <c r="AC171"/>
  <c r="AD171"/>
  <c r="AE171"/>
  <c r="AF171"/>
  <c r="AH171"/>
  <c r="AJ171"/>
  <c r="AK171"/>
  <c r="AL171"/>
  <c r="AM171"/>
  <c r="AN171"/>
  <c r="AO171"/>
  <c r="AP171"/>
  <c r="AR171"/>
  <c r="AV171"/>
  <c r="AW171"/>
  <c r="AX171"/>
  <c r="BB171"/>
  <c r="BC171"/>
  <c r="BD171"/>
  <c r="BE171"/>
  <c r="BF171"/>
  <c r="BH171"/>
  <c r="BJ171"/>
  <c r="BK171"/>
  <c r="BL171"/>
  <c r="BM171"/>
  <c r="BP171"/>
  <c r="BQ171"/>
  <c r="BR171"/>
  <c r="BS171"/>
  <c r="BT171"/>
  <c r="BV171"/>
  <c r="BW171"/>
  <c r="BX171"/>
  <c r="A172"/>
  <c r="B172"/>
  <c r="C172"/>
  <c r="H172"/>
  <c r="J172"/>
  <c r="K172"/>
  <c r="O172"/>
  <c r="T172"/>
  <c r="W172"/>
  <c r="X172"/>
  <c r="Z172"/>
  <c r="AA172"/>
  <c r="AB172"/>
  <c r="AC172"/>
  <c r="AD172"/>
  <c r="AE172"/>
  <c r="AF172"/>
  <c r="AH172"/>
  <c r="AJ172"/>
  <c r="AK172"/>
  <c r="AL172"/>
  <c r="AM172"/>
  <c r="AN172"/>
  <c r="AO172"/>
  <c r="AP172"/>
  <c r="AR172"/>
  <c r="AT172"/>
  <c r="AV172"/>
  <c r="AW172"/>
  <c r="AX172"/>
  <c r="BB172"/>
  <c r="BC172"/>
  <c r="BD172"/>
  <c r="BE172"/>
  <c r="BF172"/>
  <c r="BH172"/>
  <c r="BJ172"/>
  <c r="BK172"/>
  <c r="BL172"/>
  <c r="BM172"/>
  <c r="BP172"/>
  <c r="BQ172"/>
  <c r="BR172"/>
  <c r="BS172"/>
  <c r="BT172"/>
  <c r="BV172"/>
  <c r="BW172"/>
  <c r="BX172"/>
  <c r="A173"/>
  <c r="B173"/>
  <c r="C173"/>
  <c r="H173"/>
  <c r="J173"/>
  <c r="K173"/>
  <c r="O173"/>
  <c r="T173"/>
  <c r="W173"/>
  <c r="X173"/>
  <c r="Z173"/>
  <c r="AA173"/>
  <c r="AB173"/>
  <c r="AC173"/>
  <c r="AD173"/>
  <c r="AE173"/>
  <c r="AF173"/>
  <c r="AH173"/>
  <c r="AJ173"/>
  <c r="AK173"/>
  <c r="AL173"/>
  <c r="AM173"/>
  <c r="AN173"/>
  <c r="AO173"/>
  <c r="AP173"/>
  <c r="AR173"/>
  <c r="AT173"/>
  <c r="AV173"/>
  <c r="AW173"/>
  <c r="AX173"/>
  <c r="BB173"/>
  <c r="BC173"/>
  <c r="BD173"/>
  <c r="BE173"/>
  <c r="BF173"/>
  <c r="BH173"/>
  <c r="BJ173"/>
  <c r="BK173"/>
  <c r="BL173"/>
  <c r="BM173"/>
  <c r="BP173"/>
  <c r="BQ173"/>
  <c r="BR173"/>
  <c r="BS173"/>
  <c r="BT173"/>
  <c r="BV173"/>
  <c r="BW173"/>
  <c r="BX173"/>
  <c r="A174"/>
  <c r="B174"/>
  <c r="C174"/>
  <c r="H174"/>
  <c r="J174"/>
  <c r="K174"/>
  <c r="O174"/>
  <c r="T174"/>
  <c r="W174"/>
  <c r="X174"/>
  <c r="Z174"/>
  <c r="AA174"/>
  <c r="AB174"/>
  <c r="AC174"/>
  <c r="AD174"/>
  <c r="AE174"/>
  <c r="AF174"/>
  <c r="AH174"/>
  <c r="AJ174"/>
  <c r="AK174"/>
  <c r="AL174"/>
  <c r="AM174"/>
  <c r="AN174"/>
  <c r="AO174"/>
  <c r="AP174"/>
  <c r="AR174"/>
  <c r="AT174"/>
  <c r="AV174"/>
  <c r="AW174"/>
  <c r="AX174"/>
  <c r="BB174"/>
  <c r="BC174"/>
  <c r="BD174"/>
  <c r="BE174"/>
  <c r="BF174"/>
  <c r="BH174"/>
  <c r="BJ174"/>
  <c r="BK174"/>
  <c r="BL174"/>
  <c r="BM174"/>
  <c r="BP174"/>
  <c r="BQ174"/>
  <c r="BR174"/>
  <c r="BS174"/>
  <c r="BT174"/>
  <c r="BV174"/>
  <c r="BW174"/>
  <c r="BX174"/>
  <c r="A175"/>
  <c r="B175"/>
  <c r="C175"/>
  <c r="H175"/>
  <c r="J175"/>
  <c r="K175"/>
  <c r="O175"/>
  <c r="T175"/>
  <c r="W175"/>
  <c r="X175"/>
  <c r="Z175"/>
  <c r="AA175"/>
  <c r="AB175"/>
  <c r="AC175"/>
  <c r="AD175"/>
  <c r="AE175"/>
  <c r="AF175"/>
  <c r="AH175"/>
  <c r="AJ175"/>
  <c r="AK175"/>
  <c r="AL175"/>
  <c r="AM175"/>
  <c r="AN175"/>
  <c r="AO175"/>
  <c r="AP175"/>
  <c r="AR175"/>
  <c r="AT175"/>
  <c r="AV175"/>
  <c r="AW175"/>
  <c r="AX175"/>
  <c r="BB175"/>
  <c r="BC175"/>
  <c r="BD175"/>
  <c r="BE175"/>
  <c r="BF175"/>
  <c r="BH175"/>
  <c r="BJ175"/>
  <c r="BK175"/>
  <c r="BL175"/>
  <c r="BM175"/>
  <c r="BP175"/>
  <c r="BQ175"/>
  <c r="BR175"/>
  <c r="BS175"/>
  <c r="BT175"/>
  <c r="BV175"/>
  <c r="BW175"/>
  <c r="BX175"/>
  <c r="A176"/>
  <c r="B176"/>
  <c r="C176"/>
  <c r="H176"/>
  <c r="J176"/>
  <c r="K176"/>
  <c r="O176"/>
  <c r="T176"/>
  <c r="W176"/>
  <c r="X176"/>
  <c r="Z176"/>
  <c r="AA176"/>
  <c r="AB176"/>
  <c r="AC176"/>
  <c r="AD176"/>
  <c r="AE176"/>
  <c r="AF176"/>
  <c r="AH176"/>
  <c r="AJ176"/>
  <c r="AK176"/>
  <c r="AL176"/>
  <c r="AM176"/>
  <c r="AN176"/>
  <c r="AO176"/>
  <c r="AP176"/>
  <c r="AR176"/>
  <c r="AV176"/>
  <c r="AW176"/>
  <c r="AX176"/>
  <c r="BB176"/>
  <c r="BC176"/>
  <c r="BD176"/>
  <c r="BE176"/>
  <c r="BF176"/>
  <c r="BH176"/>
  <c r="BJ176"/>
  <c r="BK176"/>
  <c r="BL176"/>
  <c r="BM176"/>
  <c r="BP176"/>
  <c r="BQ176"/>
  <c r="BR176"/>
  <c r="BS176"/>
  <c r="BT176"/>
  <c r="BV176"/>
  <c r="BW176"/>
  <c r="BX176"/>
  <c r="A177"/>
  <c r="B177"/>
  <c r="C177"/>
  <c r="H177"/>
  <c r="J177"/>
  <c r="K177"/>
  <c r="O177"/>
  <c r="T177"/>
  <c r="W177"/>
  <c r="X177"/>
  <c r="Z177"/>
  <c r="AA177"/>
  <c r="AB177"/>
  <c r="AC177"/>
  <c r="AD177"/>
  <c r="AE177"/>
  <c r="AF177"/>
  <c r="AH177"/>
  <c r="AJ177"/>
  <c r="AK177"/>
  <c r="AL177"/>
  <c r="AM177"/>
  <c r="AN177"/>
  <c r="AO177"/>
  <c r="AP177"/>
  <c r="AR177"/>
  <c r="AV177"/>
  <c r="AW177"/>
  <c r="AX177"/>
  <c r="BB177"/>
  <c r="BC177"/>
  <c r="BD177"/>
  <c r="BE177"/>
  <c r="BF177"/>
  <c r="BH177"/>
  <c r="BJ177"/>
  <c r="BK177"/>
  <c r="BL177"/>
  <c r="BM177"/>
  <c r="BP177"/>
  <c r="BQ177"/>
  <c r="BR177"/>
  <c r="BS177"/>
  <c r="BT177"/>
  <c r="BV177"/>
  <c r="BW177"/>
  <c r="BX177"/>
  <c r="A178"/>
  <c r="B178"/>
  <c r="C178"/>
  <c r="H178"/>
  <c r="J178"/>
  <c r="K178"/>
  <c r="O178"/>
  <c r="T178"/>
  <c r="W178"/>
  <c r="X178"/>
  <c r="Z178"/>
  <c r="AA178"/>
  <c r="AB178"/>
  <c r="AC178"/>
  <c r="AD178"/>
  <c r="AE178"/>
  <c r="AF178"/>
  <c r="AH178"/>
  <c r="AJ178"/>
  <c r="AK178"/>
  <c r="AL178"/>
  <c r="AM178"/>
  <c r="AN178"/>
  <c r="AO178"/>
  <c r="AP178"/>
  <c r="AR178"/>
  <c r="AV178"/>
  <c r="AW178"/>
  <c r="AX178"/>
  <c r="BB178"/>
  <c r="BC178"/>
  <c r="BD178"/>
  <c r="BE178"/>
  <c r="BF178"/>
  <c r="BH178"/>
  <c r="BJ178"/>
  <c r="BK178"/>
  <c r="BL178"/>
  <c r="BM178"/>
  <c r="BP178"/>
  <c r="BQ178"/>
  <c r="BR178"/>
  <c r="BS178"/>
  <c r="BT178"/>
  <c r="BV178"/>
  <c r="BW178"/>
  <c r="BX178"/>
  <c r="A179"/>
  <c r="B179"/>
  <c r="C179"/>
  <c r="H179"/>
  <c r="J179"/>
  <c r="K179"/>
  <c r="O179"/>
  <c r="T179"/>
  <c r="W179"/>
  <c r="X179"/>
  <c r="Z179"/>
  <c r="AA179"/>
  <c r="AB179"/>
  <c r="AC179"/>
  <c r="AD179"/>
  <c r="AE179"/>
  <c r="AF179"/>
  <c r="AH179"/>
  <c r="AJ179"/>
  <c r="AK179"/>
  <c r="AL179"/>
  <c r="AM179"/>
  <c r="AN179"/>
  <c r="AO179"/>
  <c r="AP179"/>
  <c r="AR179"/>
  <c r="AV179"/>
  <c r="AW179"/>
  <c r="AX179"/>
  <c r="BB179"/>
  <c r="BC179"/>
  <c r="BD179"/>
  <c r="BE179"/>
  <c r="BF179"/>
  <c r="BH179"/>
  <c r="BJ179"/>
  <c r="BK179"/>
  <c r="BL179"/>
  <c r="BM179"/>
  <c r="BP179"/>
  <c r="BQ179"/>
  <c r="BR179"/>
  <c r="BS179"/>
  <c r="BT179"/>
  <c r="BV179"/>
  <c r="BW179"/>
  <c r="BX179"/>
  <c r="A180"/>
  <c r="B180"/>
  <c r="C180"/>
  <c r="H180"/>
  <c r="J180"/>
  <c r="K180"/>
  <c r="O180"/>
  <c r="T180"/>
  <c r="W180"/>
  <c r="X180"/>
  <c r="Z180"/>
  <c r="AA180"/>
  <c r="AB180"/>
  <c r="AC180"/>
  <c r="AD180"/>
  <c r="AE180"/>
  <c r="AF180"/>
  <c r="AH180"/>
  <c r="AJ180"/>
  <c r="AK180"/>
  <c r="AL180"/>
  <c r="AM180"/>
  <c r="AN180"/>
  <c r="AO180"/>
  <c r="AP180"/>
  <c r="AR180"/>
  <c r="AV180"/>
  <c r="AW180"/>
  <c r="AX180"/>
  <c r="BB180"/>
  <c r="BC180"/>
  <c r="BD180"/>
  <c r="BE180"/>
  <c r="BF180"/>
  <c r="BH180"/>
  <c r="BJ180"/>
  <c r="BK180"/>
  <c r="BL180"/>
  <c r="BM180"/>
  <c r="BP180"/>
  <c r="BQ180"/>
  <c r="BR180"/>
  <c r="BS180"/>
  <c r="BT180"/>
  <c r="BV180"/>
  <c r="BW180"/>
  <c r="BX180"/>
  <c r="A181"/>
  <c r="B181"/>
  <c r="C181"/>
  <c r="H181"/>
  <c r="J181"/>
  <c r="K181"/>
  <c r="O181"/>
  <c r="T181"/>
  <c r="W181"/>
  <c r="X181"/>
  <c r="Z181"/>
  <c r="AA181"/>
  <c r="AB181"/>
  <c r="AC181"/>
  <c r="AD181"/>
  <c r="AE181"/>
  <c r="AF181"/>
  <c r="AH181"/>
  <c r="AJ181"/>
  <c r="AK181"/>
  <c r="AL181"/>
  <c r="AM181"/>
  <c r="AN181"/>
  <c r="AO181"/>
  <c r="AP181"/>
  <c r="AR181"/>
  <c r="AV181"/>
  <c r="AW181"/>
  <c r="AX181"/>
  <c r="BB181"/>
  <c r="BC181"/>
  <c r="BD181"/>
  <c r="BE181"/>
  <c r="BF181"/>
  <c r="BH181"/>
  <c r="BJ181"/>
  <c r="BK181"/>
  <c r="BL181"/>
  <c r="BM181"/>
  <c r="BP181"/>
  <c r="BQ181"/>
  <c r="BR181"/>
  <c r="BS181"/>
  <c r="BT181"/>
  <c r="BV181"/>
  <c r="BW181"/>
  <c r="BX181"/>
  <c r="A182"/>
  <c r="B182"/>
  <c r="C182"/>
  <c r="H182"/>
  <c r="J182"/>
  <c r="K182"/>
  <c r="O182"/>
  <c r="T182"/>
  <c r="W182"/>
  <c r="X182"/>
  <c r="Z182"/>
  <c r="AA182"/>
  <c r="AB182"/>
  <c r="AC182"/>
  <c r="AD182"/>
  <c r="AE182"/>
  <c r="AF182"/>
  <c r="AH182"/>
  <c r="AJ182"/>
  <c r="AK182"/>
  <c r="AL182"/>
  <c r="AM182"/>
  <c r="AN182"/>
  <c r="AO182"/>
  <c r="AP182"/>
  <c r="AR182"/>
  <c r="AV182"/>
  <c r="AW182"/>
  <c r="AX182"/>
  <c r="BB182"/>
  <c r="BC182"/>
  <c r="BD182"/>
  <c r="BE182"/>
  <c r="BF182"/>
  <c r="BH182"/>
  <c r="BJ182"/>
  <c r="BK182"/>
  <c r="BL182"/>
  <c r="BM182"/>
  <c r="BP182"/>
  <c r="BQ182"/>
  <c r="BR182"/>
  <c r="BS182"/>
  <c r="BT182"/>
  <c r="BV182"/>
  <c r="BW182"/>
  <c r="BX182"/>
  <c r="A183"/>
  <c r="B183"/>
  <c r="C183"/>
  <c r="H183"/>
  <c r="J183"/>
  <c r="K183"/>
  <c r="O183"/>
  <c r="T183"/>
  <c r="W183"/>
  <c r="X183"/>
  <c r="Z183"/>
  <c r="AA183"/>
  <c r="AB183"/>
  <c r="AC183"/>
  <c r="AD183"/>
  <c r="AE183"/>
  <c r="AF183"/>
  <c r="AH183"/>
  <c r="AJ183"/>
  <c r="AK183"/>
  <c r="AL183"/>
  <c r="AM183"/>
  <c r="AN183"/>
  <c r="AO183"/>
  <c r="AP183"/>
  <c r="AR183"/>
  <c r="AV183"/>
  <c r="AW183"/>
  <c r="AX183"/>
  <c r="BB183"/>
  <c r="BC183"/>
  <c r="BD183"/>
  <c r="BE183"/>
  <c r="BF183"/>
  <c r="BH183"/>
  <c r="BJ183"/>
  <c r="BK183"/>
  <c r="BL183"/>
  <c r="BM183"/>
  <c r="BP183"/>
  <c r="BQ183"/>
  <c r="BR183"/>
  <c r="BS183"/>
  <c r="BT183"/>
  <c r="BV183"/>
  <c r="BW183"/>
  <c r="BX183"/>
  <c r="A184"/>
  <c r="B184"/>
  <c r="C184"/>
  <c r="H184"/>
  <c r="J184"/>
  <c r="K184"/>
  <c r="O184"/>
  <c r="T184"/>
  <c r="W184"/>
  <c r="X184"/>
  <c r="Z184"/>
  <c r="AA184"/>
  <c r="AB184"/>
  <c r="AC184"/>
  <c r="AD184"/>
  <c r="AE184"/>
  <c r="AF184"/>
  <c r="AH184"/>
  <c r="AJ184"/>
  <c r="AK184"/>
  <c r="AL184"/>
  <c r="AM184"/>
  <c r="AN184"/>
  <c r="AO184"/>
  <c r="AP184"/>
  <c r="AR184"/>
  <c r="AV184"/>
  <c r="AW184"/>
  <c r="AX184"/>
  <c r="BB184"/>
  <c r="BC184"/>
  <c r="BD184"/>
  <c r="BE184"/>
  <c r="BF184"/>
  <c r="BH184"/>
  <c r="BJ184"/>
  <c r="BK184"/>
  <c r="BL184"/>
  <c r="BM184"/>
  <c r="BP184"/>
  <c r="BQ184"/>
  <c r="BR184"/>
  <c r="BS184"/>
  <c r="BT184"/>
  <c r="BV184"/>
  <c r="BW184"/>
  <c r="BX184"/>
  <c r="A185"/>
  <c r="B185"/>
  <c r="C185"/>
  <c r="H185"/>
  <c r="J185"/>
  <c r="K185"/>
  <c r="O185"/>
  <c r="T185"/>
  <c r="W185"/>
  <c r="X185"/>
  <c r="Z185"/>
  <c r="AA185"/>
  <c r="AB185"/>
  <c r="AC185"/>
  <c r="AD185"/>
  <c r="AE185"/>
  <c r="AF185"/>
  <c r="AH185"/>
  <c r="AJ185"/>
  <c r="AK185"/>
  <c r="AL185"/>
  <c r="AM185"/>
  <c r="AN185"/>
  <c r="AO185"/>
  <c r="AP185"/>
  <c r="AR185"/>
  <c r="AV185"/>
  <c r="AW185"/>
  <c r="AX185"/>
  <c r="BB185"/>
  <c r="BC185"/>
  <c r="BD185"/>
  <c r="BE185"/>
  <c r="BF185"/>
  <c r="BH185"/>
  <c r="BJ185"/>
  <c r="BK185"/>
  <c r="BL185"/>
  <c r="BM185"/>
  <c r="BP185"/>
  <c r="BQ185"/>
  <c r="BR185"/>
  <c r="BS185"/>
  <c r="BT185"/>
  <c r="BV185"/>
  <c r="BW185"/>
  <c r="BX185"/>
  <c r="A186"/>
  <c r="B186"/>
  <c r="C186"/>
  <c r="H186"/>
  <c r="J186"/>
  <c r="K186"/>
  <c r="O186"/>
  <c r="T186"/>
  <c r="W186"/>
  <c r="X186"/>
  <c r="Z186"/>
  <c r="AA186"/>
  <c r="AB186"/>
  <c r="AC186"/>
  <c r="AD186"/>
  <c r="AE186"/>
  <c r="AF186"/>
  <c r="AH186"/>
  <c r="AJ186"/>
  <c r="AK186"/>
  <c r="AL186"/>
  <c r="AM186"/>
  <c r="AN186"/>
  <c r="AO186"/>
  <c r="AP186"/>
  <c r="AR186"/>
  <c r="AV186"/>
  <c r="AW186"/>
  <c r="AX186"/>
  <c r="BB186"/>
  <c r="BC186"/>
  <c r="BD186"/>
  <c r="BE186"/>
  <c r="BF186"/>
  <c r="BH186"/>
  <c r="BJ186"/>
  <c r="BK186"/>
  <c r="BL186"/>
  <c r="BM186"/>
  <c r="BP186"/>
  <c r="BQ186"/>
  <c r="BR186"/>
  <c r="BS186"/>
  <c r="BT186"/>
  <c r="BV186"/>
  <c r="BW186"/>
  <c r="BX186"/>
  <c r="A187"/>
  <c r="B187"/>
  <c r="C187"/>
  <c r="H187"/>
  <c r="J187"/>
  <c r="K187"/>
  <c r="O187"/>
  <c r="T187"/>
  <c r="W187"/>
  <c r="X187"/>
  <c r="Z187"/>
  <c r="AA187"/>
  <c r="AB187"/>
  <c r="AC187"/>
  <c r="AD187"/>
  <c r="AE187"/>
  <c r="AF187"/>
  <c r="AH187"/>
  <c r="AJ187"/>
  <c r="AK187"/>
  <c r="AL187"/>
  <c r="AM187"/>
  <c r="AN187"/>
  <c r="AO187"/>
  <c r="AP187"/>
  <c r="AR187"/>
  <c r="AT187"/>
  <c r="AV187"/>
  <c r="AW187"/>
  <c r="AX187"/>
  <c r="BB187"/>
  <c r="BC187"/>
  <c r="BD187"/>
  <c r="BE187"/>
  <c r="BF187"/>
  <c r="BH187"/>
  <c r="BJ187"/>
  <c r="BK187"/>
  <c r="BL187"/>
  <c r="BM187"/>
  <c r="BP187"/>
  <c r="BQ187"/>
  <c r="BR187"/>
  <c r="BS187"/>
  <c r="BT187"/>
  <c r="BV187"/>
  <c r="BW187"/>
  <c r="BX187"/>
  <c r="A188"/>
  <c r="B188"/>
  <c r="C188"/>
  <c r="H188"/>
  <c r="J188"/>
  <c r="K188"/>
  <c r="O188"/>
  <c r="T188"/>
  <c r="W188"/>
  <c r="X188"/>
  <c r="Z188"/>
  <c r="AA188"/>
  <c r="AB188"/>
  <c r="AC188"/>
  <c r="AD188"/>
  <c r="AE188"/>
  <c r="AF188"/>
  <c r="AH188"/>
  <c r="AJ188"/>
  <c r="AK188"/>
  <c r="AL188"/>
  <c r="AM188"/>
  <c r="AN188"/>
  <c r="AO188"/>
  <c r="AP188"/>
  <c r="AR188"/>
  <c r="AV188"/>
  <c r="AW188"/>
  <c r="AX188"/>
  <c r="BB188"/>
  <c r="BC188"/>
  <c r="BD188"/>
  <c r="BE188"/>
  <c r="BF188"/>
  <c r="BH188"/>
  <c r="BJ188"/>
  <c r="BK188"/>
  <c r="BL188"/>
  <c r="BM188"/>
  <c r="BP188"/>
  <c r="BQ188"/>
  <c r="BR188"/>
  <c r="BS188"/>
  <c r="BT188"/>
  <c r="BV188"/>
  <c r="BW188"/>
  <c r="BX188"/>
  <c r="A189"/>
  <c r="B189"/>
  <c r="C189"/>
  <c r="H189"/>
  <c r="J189"/>
  <c r="K189"/>
  <c r="O189"/>
  <c r="T189"/>
  <c r="W189"/>
  <c r="X189"/>
  <c r="Z189"/>
  <c r="AA189"/>
  <c r="AB189"/>
  <c r="AC189"/>
  <c r="AD189"/>
  <c r="AE189"/>
  <c r="AF189"/>
  <c r="AH189"/>
  <c r="AJ189"/>
  <c r="AK189"/>
  <c r="AL189"/>
  <c r="AM189"/>
  <c r="AN189"/>
  <c r="AO189"/>
  <c r="AP189"/>
  <c r="AR189"/>
  <c r="AV189"/>
  <c r="AW189"/>
  <c r="AX189"/>
  <c r="BB189"/>
  <c r="BC189"/>
  <c r="BD189"/>
  <c r="BE189"/>
  <c r="BF189"/>
  <c r="BH189"/>
  <c r="BJ189"/>
  <c r="BK189"/>
  <c r="BL189"/>
  <c r="BM189"/>
  <c r="BP189"/>
  <c r="BQ189"/>
  <c r="BR189"/>
  <c r="BS189"/>
  <c r="BT189"/>
  <c r="BV189"/>
  <c r="BW189"/>
  <c r="BX189"/>
  <c r="A190"/>
  <c r="B190"/>
  <c r="C190"/>
  <c r="H190"/>
  <c r="J190"/>
  <c r="K190"/>
  <c r="O190"/>
  <c r="T190"/>
  <c r="W190"/>
  <c r="X190"/>
  <c r="Z190"/>
  <c r="AA190"/>
  <c r="AB190"/>
  <c r="AC190"/>
  <c r="AD190"/>
  <c r="AE190"/>
  <c r="AF190"/>
  <c r="AH190"/>
  <c r="AJ190"/>
  <c r="AK190"/>
  <c r="AL190"/>
  <c r="AM190"/>
  <c r="AN190"/>
  <c r="AO190"/>
  <c r="AP190"/>
  <c r="AR190"/>
  <c r="AV190"/>
  <c r="AW190"/>
  <c r="AX190"/>
  <c r="BB190"/>
  <c r="BC190"/>
  <c r="BD190"/>
  <c r="BE190"/>
  <c r="BF190"/>
  <c r="BH190"/>
  <c r="BJ190"/>
  <c r="BK190"/>
  <c r="BL190"/>
  <c r="BM190"/>
  <c r="BP190"/>
  <c r="BQ190"/>
  <c r="BR190"/>
  <c r="BS190"/>
  <c r="BT190"/>
  <c r="BV190"/>
  <c r="BW190"/>
  <c r="BX190"/>
  <c r="A191"/>
  <c r="B191"/>
  <c r="C191"/>
  <c r="H191"/>
  <c r="J191"/>
  <c r="K191"/>
  <c r="O191"/>
  <c r="T191"/>
  <c r="W191"/>
  <c r="X191"/>
  <c r="Z191"/>
  <c r="AA191"/>
  <c r="AB191"/>
  <c r="AC191"/>
  <c r="AD191"/>
  <c r="AE191"/>
  <c r="AF191"/>
  <c r="AH191"/>
  <c r="AJ191"/>
  <c r="AK191"/>
  <c r="AL191"/>
  <c r="AM191"/>
  <c r="AN191"/>
  <c r="AO191"/>
  <c r="AP191"/>
  <c r="AR191"/>
  <c r="AV191"/>
  <c r="AW191"/>
  <c r="AX191"/>
  <c r="BB191"/>
  <c r="BC191"/>
  <c r="BD191"/>
  <c r="BE191"/>
  <c r="BF191"/>
  <c r="BH191"/>
  <c r="BJ191"/>
  <c r="BK191"/>
  <c r="BL191"/>
  <c r="BM191"/>
  <c r="BP191"/>
  <c r="BQ191"/>
  <c r="BR191"/>
  <c r="BS191"/>
  <c r="BT191"/>
  <c r="BV191"/>
  <c r="BW191"/>
  <c r="BX191"/>
  <c r="A192"/>
  <c r="B192"/>
  <c r="C192"/>
  <c r="H192"/>
  <c r="J192"/>
  <c r="K192"/>
  <c r="O192"/>
  <c r="T192"/>
  <c r="W192"/>
  <c r="X192"/>
  <c r="Z192"/>
  <c r="AA192"/>
  <c r="AB192"/>
  <c r="AC192"/>
  <c r="AD192"/>
  <c r="AE192"/>
  <c r="AF192"/>
  <c r="AH192"/>
  <c r="AJ192"/>
  <c r="AK192"/>
  <c r="AL192"/>
  <c r="AM192"/>
  <c r="AN192"/>
  <c r="AO192"/>
  <c r="AP192"/>
  <c r="AR192"/>
  <c r="AV192"/>
  <c r="AW192"/>
  <c r="AX192"/>
  <c r="BB192"/>
  <c r="BC192"/>
  <c r="BD192"/>
  <c r="BE192"/>
  <c r="BF192"/>
  <c r="BH192"/>
  <c r="BJ192"/>
  <c r="BK192"/>
  <c r="BL192"/>
  <c r="BM192"/>
  <c r="BP192"/>
  <c r="BQ192"/>
  <c r="BR192"/>
  <c r="BS192"/>
  <c r="BT192"/>
  <c r="BV192"/>
  <c r="BW192"/>
  <c r="BX192"/>
  <c r="A193"/>
  <c r="B193"/>
  <c r="C193"/>
  <c r="H193"/>
  <c r="J193"/>
  <c r="K193"/>
  <c r="O193"/>
  <c r="T193"/>
  <c r="W193"/>
  <c r="X193"/>
  <c r="Z193"/>
  <c r="AA193"/>
  <c r="AB193"/>
  <c r="AC193"/>
  <c r="AD193"/>
  <c r="AE193"/>
  <c r="AF193"/>
  <c r="AH193"/>
  <c r="AJ193"/>
  <c r="AK193"/>
  <c r="AL193"/>
  <c r="AM193"/>
  <c r="AN193"/>
  <c r="AO193"/>
  <c r="AP193"/>
  <c r="AR193"/>
  <c r="AV193"/>
  <c r="AW193"/>
  <c r="AX193"/>
  <c r="BB193"/>
  <c r="BC193"/>
  <c r="BD193"/>
  <c r="BE193"/>
  <c r="BF193"/>
  <c r="BH193"/>
  <c r="BJ193"/>
  <c r="BK193"/>
  <c r="BL193"/>
  <c r="BM193"/>
  <c r="BP193"/>
  <c r="BQ193"/>
  <c r="BR193"/>
  <c r="BS193"/>
  <c r="BT193"/>
  <c r="BV193"/>
  <c r="BW193"/>
  <c r="BX193"/>
  <c r="A194"/>
  <c r="B194"/>
  <c r="C194"/>
  <c r="H194"/>
  <c r="J194"/>
  <c r="K194"/>
  <c r="O194"/>
  <c r="T194"/>
  <c r="W194"/>
  <c r="X194"/>
  <c r="Z194"/>
  <c r="AA194"/>
  <c r="AB194"/>
  <c r="AC194"/>
  <c r="AD194"/>
  <c r="AE194"/>
  <c r="AF194"/>
  <c r="AH194"/>
  <c r="AJ194"/>
  <c r="AK194"/>
  <c r="AL194"/>
  <c r="AM194"/>
  <c r="AN194"/>
  <c r="AO194"/>
  <c r="AP194"/>
  <c r="AR194"/>
  <c r="AV194"/>
  <c r="AW194"/>
  <c r="AX194"/>
  <c r="BB194"/>
  <c r="BC194"/>
  <c r="BD194"/>
  <c r="BE194"/>
  <c r="BF194"/>
  <c r="BH194"/>
  <c r="BJ194"/>
  <c r="BK194"/>
  <c r="BL194"/>
  <c r="BM194"/>
  <c r="BP194"/>
  <c r="BQ194"/>
  <c r="BR194"/>
  <c r="BS194"/>
  <c r="BT194"/>
  <c r="BV194"/>
  <c r="BW194"/>
  <c r="BX194"/>
  <c r="A195"/>
  <c r="B195"/>
  <c r="C195"/>
  <c r="H195"/>
  <c r="J195"/>
  <c r="K195"/>
  <c r="O195"/>
  <c r="T195"/>
  <c r="W195"/>
  <c r="X195"/>
  <c r="Z195"/>
  <c r="AA195"/>
  <c r="AB195"/>
  <c r="AC195"/>
  <c r="AD195"/>
  <c r="AE195"/>
  <c r="AF195"/>
  <c r="AH195"/>
  <c r="AJ195"/>
  <c r="AK195"/>
  <c r="AL195"/>
  <c r="AM195"/>
  <c r="AN195"/>
  <c r="AO195"/>
  <c r="AP195"/>
  <c r="AR195"/>
  <c r="AV195"/>
  <c r="AW195"/>
  <c r="AX195"/>
  <c r="BB195"/>
  <c r="BC195"/>
  <c r="BD195"/>
  <c r="BE195"/>
  <c r="BF195"/>
  <c r="BH195"/>
  <c r="BJ195"/>
  <c r="BK195"/>
  <c r="BL195"/>
  <c r="BM195"/>
  <c r="BP195"/>
  <c r="BQ195"/>
  <c r="BR195"/>
  <c r="BS195"/>
  <c r="BT195"/>
  <c r="BV195"/>
  <c r="BW195"/>
  <c r="BX195"/>
  <c r="A196"/>
  <c r="B196"/>
  <c r="C196"/>
  <c r="H196"/>
  <c r="J196"/>
  <c r="K196"/>
  <c r="O196"/>
  <c r="T196"/>
  <c r="W196"/>
  <c r="X196"/>
  <c r="Z196"/>
  <c r="AA196"/>
  <c r="AB196"/>
  <c r="AC196"/>
  <c r="AD196"/>
  <c r="AE196"/>
  <c r="AF196"/>
  <c r="AH196"/>
  <c r="AJ196"/>
  <c r="AK196"/>
  <c r="AL196"/>
  <c r="AM196"/>
  <c r="AN196"/>
  <c r="AO196"/>
  <c r="AP196"/>
  <c r="AR196"/>
  <c r="AV196"/>
  <c r="AW196"/>
  <c r="AX196"/>
  <c r="BB196"/>
  <c r="BC196"/>
  <c r="BD196"/>
  <c r="BE196"/>
  <c r="BF196"/>
  <c r="BH196"/>
  <c r="BJ196"/>
  <c r="BK196"/>
  <c r="BL196"/>
  <c r="BM196"/>
  <c r="BP196"/>
  <c r="BQ196"/>
  <c r="BR196"/>
  <c r="BS196"/>
  <c r="BT196"/>
  <c r="BV196"/>
  <c r="BW196"/>
  <c r="BX196"/>
  <c r="A197"/>
  <c r="B197"/>
  <c r="C197"/>
  <c r="H197"/>
  <c r="J197"/>
  <c r="K197"/>
  <c r="O197"/>
  <c r="T197"/>
  <c r="W197"/>
  <c r="X197"/>
  <c r="Z197"/>
  <c r="AA197"/>
  <c r="AB197"/>
  <c r="AC197"/>
  <c r="AD197"/>
  <c r="AE197"/>
  <c r="AF197"/>
  <c r="AH197"/>
  <c r="AJ197"/>
  <c r="AK197"/>
  <c r="AL197"/>
  <c r="AM197"/>
  <c r="AN197"/>
  <c r="AO197"/>
  <c r="AP197"/>
  <c r="AR197"/>
  <c r="AV197"/>
  <c r="AW197"/>
  <c r="AX197"/>
  <c r="BB197"/>
  <c r="BC197"/>
  <c r="BD197"/>
  <c r="BE197"/>
  <c r="BF197"/>
  <c r="BH197"/>
  <c r="BJ197"/>
  <c r="BK197"/>
  <c r="BL197"/>
  <c r="BM197"/>
  <c r="BP197"/>
  <c r="BQ197"/>
  <c r="BR197"/>
  <c r="BS197"/>
  <c r="BT197"/>
  <c r="BV197"/>
  <c r="BW197"/>
  <c r="BX197"/>
  <c r="A198"/>
  <c r="B198"/>
  <c r="C198"/>
  <c r="H198"/>
  <c r="J198"/>
  <c r="K198"/>
  <c r="O198"/>
  <c r="T198"/>
  <c r="W198"/>
  <c r="X198"/>
  <c r="Z198"/>
  <c r="AA198"/>
  <c r="AB198"/>
  <c r="AC198"/>
  <c r="AD198"/>
  <c r="AE198"/>
  <c r="AF198"/>
  <c r="AH198"/>
  <c r="AJ198"/>
  <c r="AK198"/>
  <c r="AL198"/>
  <c r="AM198"/>
  <c r="AN198"/>
  <c r="AO198"/>
  <c r="AP198"/>
  <c r="AR198"/>
  <c r="AV198"/>
  <c r="AW198"/>
  <c r="AX198"/>
  <c r="BB198"/>
  <c r="BC198"/>
  <c r="BD198"/>
  <c r="BE198"/>
  <c r="BF198"/>
  <c r="BH198"/>
  <c r="BJ198"/>
  <c r="BK198"/>
  <c r="BL198"/>
  <c r="BM198"/>
  <c r="BP198"/>
  <c r="BQ198"/>
  <c r="BR198"/>
  <c r="BS198"/>
  <c r="BT198"/>
  <c r="BV198"/>
  <c r="BW198"/>
  <c r="BX198"/>
  <c r="A199"/>
  <c r="B199"/>
  <c r="C199"/>
  <c r="H199"/>
  <c r="J199"/>
  <c r="K199"/>
  <c r="O199"/>
  <c r="T199"/>
  <c r="W199"/>
  <c r="X199"/>
  <c r="Z199"/>
  <c r="AA199"/>
  <c r="AB199"/>
  <c r="AC199"/>
  <c r="AD199"/>
  <c r="AE199"/>
  <c r="AF199"/>
  <c r="AH199"/>
  <c r="AJ199"/>
  <c r="AK199"/>
  <c r="AL199"/>
  <c r="AM199"/>
  <c r="AN199"/>
  <c r="AO199"/>
  <c r="AP199"/>
  <c r="AR199"/>
  <c r="AT199"/>
  <c r="AV199"/>
  <c r="AW199"/>
  <c r="AX199"/>
  <c r="BB199"/>
  <c r="BC199"/>
  <c r="BD199"/>
  <c r="BE199"/>
  <c r="BF199"/>
  <c r="BH199"/>
  <c r="BJ199"/>
  <c r="BK199"/>
  <c r="BL199"/>
  <c r="BM199"/>
  <c r="BP199"/>
  <c r="BQ199"/>
  <c r="BR199"/>
  <c r="BS199"/>
  <c r="BT199"/>
  <c r="BV199"/>
  <c r="BW199"/>
  <c r="BX199"/>
  <c r="A200"/>
  <c r="B200"/>
  <c r="C200"/>
  <c r="H200"/>
  <c r="J200"/>
  <c r="K200"/>
  <c r="O200"/>
  <c r="T200"/>
  <c r="W200"/>
  <c r="X200"/>
  <c r="Z200"/>
  <c r="AA200"/>
  <c r="AB200"/>
  <c r="AC200"/>
  <c r="AD200"/>
  <c r="AE200"/>
  <c r="AF200"/>
  <c r="AH200"/>
  <c r="AJ200"/>
  <c r="AK200"/>
  <c r="AL200"/>
  <c r="AM200"/>
  <c r="AN200"/>
  <c r="AO200"/>
  <c r="AP200"/>
  <c r="AR200"/>
  <c r="AT200"/>
  <c r="AV200"/>
  <c r="AW200"/>
  <c r="AX200"/>
  <c r="BB200"/>
  <c r="BC200"/>
  <c r="BD200"/>
  <c r="BE200"/>
  <c r="BF200"/>
  <c r="BH200"/>
  <c r="BJ200"/>
  <c r="BK200"/>
  <c r="BL200"/>
  <c r="BM200"/>
  <c r="BP200"/>
  <c r="BQ200"/>
  <c r="BR200"/>
  <c r="BS200"/>
  <c r="BT200"/>
  <c r="BV200"/>
  <c r="BW200"/>
  <c r="BX200"/>
  <c r="A201"/>
  <c r="B201"/>
  <c r="C201"/>
  <c r="H201"/>
  <c r="J201"/>
  <c r="K201"/>
  <c r="O201"/>
  <c r="T201"/>
  <c r="W201"/>
  <c r="X201"/>
  <c r="Z201"/>
  <c r="AA201"/>
  <c r="AB201"/>
  <c r="AC201"/>
  <c r="AD201"/>
  <c r="AE201"/>
  <c r="AF201"/>
  <c r="AH201"/>
  <c r="AJ201"/>
  <c r="AK201"/>
  <c r="AL201"/>
  <c r="AM201"/>
  <c r="AN201"/>
  <c r="AO201"/>
  <c r="AP201"/>
  <c r="AR201"/>
  <c r="AT201"/>
  <c r="AV201"/>
  <c r="AW201"/>
  <c r="AX201"/>
  <c r="BB201"/>
  <c r="BC201"/>
  <c r="BD201"/>
  <c r="BE201"/>
  <c r="BF201"/>
  <c r="BH201"/>
  <c r="BJ201"/>
  <c r="BK201"/>
  <c r="BL201"/>
  <c r="BM201"/>
  <c r="BP201"/>
  <c r="BQ201"/>
  <c r="BR201"/>
  <c r="BS201"/>
  <c r="BT201"/>
  <c r="BV201"/>
  <c r="BW201"/>
  <c r="BX201"/>
  <c r="A202"/>
  <c r="B202"/>
  <c r="C202"/>
  <c r="H202"/>
  <c r="J202"/>
  <c r="K202"/>
  <c r="O202"/>
  <c r="T202"/>
  <c r="W202"/>
  <c r="X202"/>
  <c r="Z202"/>
  <c r="AA202"/>
  <c r="AB202"/>
  <c r="AC202"/>
  <c r="AD202"/>
  <c r="AE202"/>
  <c r="AF202"/>
  <c r="AH202"/>
  <c r="AJ202"/>
  <c r="AK202"/>
  <c r="AL202"/>
  <c r="AM202"/>
  <c r="AN202"/>
  <c r="AO202"/>
  <c r="AP202"/>
  <c r="AR202"/>
  <c r="AT202"/>
  <c r="AV202"/>
  <c r="AW202"/>
  <c r="AX202"/>
  <c r="BB202"/>
  <c r="BC202"/>
  <c r="BD202"/>
  <c r="BE202"/>
  <c r="BF202"/>
  <c r="BH202"/>
  <c r="BJ202"/>
  <c r="BK202"/>
  <c r="BL202"/>
  <c r="BM202"/>
  <c r="BP202"/>
  <c r="BQ202"/>
  <c r="BR202"/>
  <c r="BS202"/>
  <c r="BT202"/>
  <c r="BV202"/>
  <c r="BW202"/>
  <c r="BX202"/>
  <c r="A203"/>
  <c r="B203"/>
  <c r="C203"/>
  <c r="H203"/>
  <c r="J203"/>
  <c r="K203"/>
  <c r="O203"/>
  <c r="T203"/>
  <c r="W203"/>
  <c r="X203"/>
  <c r="Z203"/>
  <c r="AA203"/>
  <c r="AB203"/>
  <c r="AC203"/>
  <c r="AD203"/>
  <c r="AE203"/>
  <c r="AF203"/>
  <c r="AH203"/>
  <c r="AJ203"/>
  <c r="AK203"/>
  <c r="AL203"/>
  <c r="AM203"/>
  <c r="AN203"/>
  <c r="AO203"/>
  <c r="AP203"/>
  <c r="AR203"/>
  <c r="AT203"/>
  <c r="AV203"/>
  <c r="AW203"/>
  <c r="AX203"/>
  <c r="BB203"/>
  <c r="BC203"/>
  <c r="BD203"/>
  <c r="BE203"/>
  <c r="BF203"/>
  <c r="BH203"/>
  <c r="BJ203"/>
  <c r="BK203"/>
  <c r="BL203"/>
  <c r="BM203"/>
  <c r="BP203"/>
  <c r="BQ203"/>
  <c r="BR203"/>
  <c r="BS203"/>
  <c r="BT203"/>
  <c r="BV203"/>
  <c r="BW203"/>
  <c r="BX203"/>
  <c r="A204"/>
  <c r="B204"/>
  <c r="C204"/>
  <c r="H204"/>
  <c r="J204"/>
  <c r="K204"/>
  <c r="O204"/>
  <c r="T204"/>
  <c r="W204"/>
  <c r="X204"/>
  <c r="Z204"/>
  <c r="AA204"/>
  <c r="AB204"/>
  <c r="AC204"/>
  <c r="AD204"/>
  <c r="AE204"/>
  <c r="AF204"/>
  <c r="AH204"/>
  <c r="AJ204"/>
  <c r="AK204"/>
  <c r="AL204"/>
  <c r="AM204"/>
  <c r="AN204"/>
  <c r="AO204"/>
  <c r="AP204"/>
  <c r="AR204"/>
  <c r="AT204"/>
  <c r="AV204"/>
  <c r="AW204"/>
  <c r="AX204"/>
  <c r="BB204"/>
  <c r="BC204"/>
  <c r="BD204"/>
  <c r="BE204"/>
  <c r="BF204"/>
  <c r="BH204"/>
  <c r="BJ204"/>
  <c r="BK204"/>
  <c r="BL204"/>
  <c r="BM204"/>
  <c r="BP204"/>
  <c r="BQ204"/>
  <c r="BR204"/>
  <c r="BS204"/>
  <c r="BT204"/>
  <c r="BV204"/>
  <c r="BW204"/>
  <c r="BX204"/>
  <c r="A205"/>
  <c r="B205"/>
  <c r="C205"/>
  <c r="H205"/>
  <c r="J205"/>
  <c r="K205"/>
  <c r="O205"/>
  <c r="T205"/>
  <c r="W205"/>
  <c r="X205"/>
  <c r="Z205"/>
  <c r="AA205"/>
  <c r="AB205"/>
  <c r="AC205"/>
  <c r="AD205"/>
  <c r="AE205"/>
  <c r="AF205"/>
  <c r="AH205"/>
  <c r="AJ205"/>
  <c r="AK205"/>
  <c r="AL205"/>
  <c r="AM205"/>
  <c r="AN205"/>
  <c r="AO205"/>
  <c r="AP205"/>
  <c r="AR205"/>
  <c r="AT205"/>
  <c r="AV205"/>
  <c r="AW205"/>
  <c r="AX205"/>
  <c r="BB205"/>
  <c r="BC205"/>
  <c r="BD205"/>
  <c r="BE205"/>
  <c r="BF205"/>
  <c r="BH205"/>
  <c r="BJ205"/>
  <c r="BK205"/>
  <c r="BL205"/>
  <c r="BM205"/>
  <c r="BP205"/>
  <c r="BQ205"/>
  <c r="BR205"/>
  <c r="BS205"/>
  <c r="BT205"/>
  <c r="BV205"/>
  <c r="BW205"/>
  <c r="BX205"/>
  <c r="A206"/>
  <c r="B206"/>
  <c r="C206"/>
  <c r="H206"/>
  <c r="J206"/>
  <c r="K206"/>
  <c r="O206"/>
  <c r="T206"/>
  <c r="W206"/>
  <c r="X206"/>
  <c r="Z206"/>
  <c r="AA206"/>
  <c r="AB206"/>
  <c r="AC206"/>
  <c r="AD206"/>
  <c r="AE206"/>
  <c r="AF206"/>
  <c r="AH206"/>
  <c r="AJ206"/>
  <c r="AK206"/>
  <c r="AL206"/>
  <c r="AM206"/>
  <c r="AN206"/>
  <c r="AO206"/>
  <c r="AP206"/>
  <c r="AR206"/>
  <c r="AT206"/>
  <c r="AV206"/>
  <c r="AW206"/>
  <c r="AX206"/>
  <c r="BB206"/>
  <c r="BC206"/>
  <c r="BD206"/>
  <c r="BE206"/>
  <c r="BF206"/>
  <c r="BH206"/>
  <c r="BJ206"/>
  <c r="BK206"/>
  <c r="BL206"/>
  <c r="BM206"/>
  <c r="BP206"/>
  <c r="BQ206"/>
  <c r="BR206"/>
  <c r="BS206"/>
  <c r="BT206"/>
  <c r="BV206"/>
  <c r="BW206"/>
  <c r="BX206"/>
  <c r="A207"/>
  <c r="B207"/>
  <c r="C207"/>
  <c r="H207"/>
  <c r="J207"/>
  <c r="K207"/>
  <c r="O207"/>
  <c r="T207"/>
  <c r="W207"/>
  <c r="X207"/>
  <c r="Z207"/>
  <c r="AA207"/>
  <c r="AB207"/>
  <c r="AC207"/>
  <c r="AD207"/>
  <c r="AE207"/>
  <c r="AF207"/>
  <c r="AH207"/>
  <c r="AJ207"/>
  <c r="AK207"/>
  <c r="AL207"/>
  <c r="AM207"/>
  <c r="AN207"/>
  <c r="AO207"/>
  <c r="AP207"/>
  <c r="AR207"/>
  <c r="AT207"/>
  <c r="AV207"/>
  <c r="AW207"/>
  <c r="AX207"/>
  <c r="BB207"/>
  <c r="BC207"/>
  <c r="BD207"/>
  <c r="BE207"/>
  <c r="BF207"/>
  <c r="BH207"/>
  <c r="BJ207"/>
  <c r="BK207"/>
  <c r="BL207"/>
  <c r="BM207"/>
  <c r="BP207"/>
  <c r="BQ207"/>
  <c r="BR207"/>
  <c r="BS207"/>
  <c r="BT207"/>
  <c r="BV207"/>
  <c r="BW207"/>
  <c r="BX207"/>
  <c r="A208"/>
  <c r="B208"/>
  <c r="C208"/>
  <c r="H208"/>
  <c r="J208"/>
  <c r="K208"/>
  <c r="O208"/>
  <c r="T208"/>
  <c r="W208"/>
  <c r="X208"/>
  <c r="Z208"/>
  <c r="AA208"/>
  <c r="AB208"/>
  <c r="AC208"/>
  <c r="AD208"/>
  <c r="AE208"/>
  <c r="AF208"/>
  <c r="AH208"/>
  <c r="AJ208"/>
  <c r="AK208"/>
  <c r="AL208"/>
  <c r="AM208"/>
  <c r="AN208"/>
  <c r="AO208"/>
  <c r="AP208"/>
  <c r="AR208"/>
  <c r="AT208"/>
  <c r="AV208"/>
  <c r="AW208"/>
  <c r="AX208"/>
  <c r="BB208"/>
  <c r="BC208"/>
  <c r="BD208"/>
  <c r="BE208"/>
  <c r="BF208"/>
  <c r="BH208"/>
  <c r="BJ208"/>
  <c r="BK208"/>
  <c r="BL208"/>
  <c r="BM208"/>
  <c r="BP208"/>
  <c r="BQ208"/>
  <c r="BR208"/>
  <c r="BS208"/>
  <c r="BT208"/>
  <c r="BV208"/>
  <c r="BW208"/>
  <c r="BX208"/>
  <c r="A209"/>
  <c r="B209"/>
  <c r="C209"/>
  <c r="H209"/>
  <c r="J209"/>
  <c r="K209"/>
  <c r="O209"/>
  <c r="T209"/>
  <c r="W209"/>
  <c r="X209"/>
  <c r="Z209"/>
  <c r="AA209"/>
  <c r="AB209"/>
  <c r="AC209"/>
  <c r="AD209"/>
  <c r="AE209"/>
  <c r="AF209"/>
  <c r="AH209"/>
  <c r="AJ209"/>
  <c r="AK209"/>
  <c r="AL209"/>
  <c r="AM209"/>
  <c r="AN209"/>
  <c r="AO209"/>
  <c r="AP209"/>
  <c r="AR209"/>
  <c r="AT209"/>
  <c r="AV209"/>
  <c r="AW209"/>
  <c r="AX209"/>
  <c r="BB209"/>
  <c r="BC209"/>
  <c r="BD209"/>
  <c r="BE209"/>
  <c r="BF209"/>
  <c r="BH209"/>
  <c r="BJ209"/>
  <c r="BK209"/>
  <c r="BL209"/>
  <c r="BM209"/>
  <c r="BP209"/>
  <c r="BQ209"/>
  <c r="BR209"/>
  <c r="BS209"/>
  <c r="BT209"/>
  <c r="BV209"/>
  <c r="BW209"/>
  <c r="BX209"/>
  <c r="A210"/>
  <c r="B210"/>
  <c r="C210"/>
  <c r="H210"/>
  <c r="J210"/>
  <c r="K210"/>
  <c r="O210"/>
  <c r="T210"/>
  <c r="W210"/>
  <c r="X210"/>
  <c r="Z210"/>
  <c r="AA210"/>
  <c r="AB210"/>
  <c r="AC210"/>
  <c r="AD210"/>
  <c r="AE210"/>
  <c r="AF210"/>
  <c r="AH210"/>
  <c r="AJ210"/>
  <c r="AK210"/>
  <c r="AL210"/>
  <c r="AM210"/>
  <c r="AN210"/>
  <c r="AO210"/>
  <c r="AP210"/>
  <c r="AR210"/>
  <c r="AT210"/>
  <c r="AV210"/>
  <c r="AW210"/>
  <c r="AX210"/>
  <c r="BB210"/>
  <c r="BC210"/>
  <c r="BD210"/>
  <c r="BE210"/>
  <c r="BF210"/>
  <c r="BH210"/>
  <c r="BJ210"/>
  <c r="BK210"/>
  <c r="BL210"/>
  <c r="BM210"/>
  <c r="BP210"/>
  <c r="BQ210"/>
  <c r="BR210"/>
  <c r="BS210"/>
  <c r="BT210"/>
  <c r="BV210"/>
  <c r="BW210"/>
  <c r="BX210"/>
  <c r="A211"/>
  <c r="B211"/>
  <c r="C211"/>
  <c r="H211"/>
  <c r="J211"/>
  <c r="K211"/>
  <c r="O211"/>
  <c r="T211"/>
  <c r="W211"/>
  <c r="X211"/>
  <c r="Z211"/>
  <c r="AA211"/>
  <c r="AB211"/>
  <c r="AC211"/>
  <c r="AD211"/>
  <c r="AE211"/>
  <c r="AF211"/>
  <c r="AH211"/>
  <c r="AJ211"/>
  <c r="AK211"/>
  <c r="AL211"/>
  <c r="AM211"/>
  <c r="AN211"/>
  <c r="AO211"/>
  <c r="AP211"/>
  <c r="AR211"/>
  <c r="AT211"/>
  <c r="AV211"/>
  <c r="AW211"/>
  <c r="AX211"/>
  <c r="BB211"/>
  <c r="BC211"/>
  <c r="BD211"/>
  <c r="BE211"/>
  <c r="BF211"/>
  <c r="BH211"/>
  <c r="BJ211"/>
  <c r="BK211"/>
  <c r="BL211"/>
  <c r="BM211"/>
  <c r="BP211"/>
  <c r="BQ211"/>
  <c r="BR211"/>
  <c r="BS211"/>
  <c r="BT211"/>
  <c r="BV211"/>
  <c r="BW211"/>
  <c r="BX211"/>
  <c r="A212"/>
  <c r="B212"/>
  <c r="C212"/>
  <c r="H212"/>
  <c r="J212"/>
  <c r="K212"/>
  <c r="O212"/>
  <c r="T212"/>
  <c r="W212"/>
  <c r="X212"/>
  <c r="Z212"/>
  <c r="AA212"/>
  <c r="AB212"/>
  <c r="AC212"/>
  <c r="AD212"/>
  <c r="AE212"/>
  <c r="AF212"/>
  <c r="AH212"/>
  <c r="AJ212"/>
  <c r="AK212"/>
  <c r="AL212"/>
  <c r="AM212"/>
  <c r="AN212"/>
  <c r="AO212"/>
  <c r="AP212"/>
  <c r="AR212"/>
  <c r="AT212"/>
  <c r="AV212"/>
  <c r="AW212"/>
  <c r="AX212"/>
  <c r="BB212"/>
  <c r="BC212"/>
  <c r="BD212"/>
  <c r="BE212"/>
  <c r="BF212"/>
  <c r="BH212"/>
  <c r="BJ212"/>
  <c r="BK212"/>
  <c r="BL212"/>
  <c r="BM212"/>
  <c r="BP212"/>
  <c r="BQ212"/>
  <c r="BR212"/>
  <c r="BS212"/>
  <c r="BT212"/>
  <c r="BV212"/>
  <c r="BW212"/>
  <c r="BX212"/>
  <c r="A213"/>
  <c r="B213"/>
  <c r="C213"/>
  <c r="H213"/>
  <c r="J213"/>
  <c r="K213"/>
  <c r="O213"/>
  <c r="T213"/>
  <c r="W213"/>
  <c r="X213"/>
  <c r="Z213"/>
  <c r="AA213"/>
  <c r="AB213"/>
  <c r="AC213"/>
  <c r="AD213"/>
  <c r="AE213"/>
  <c r="AF213"/>
  <c r="AH213"/>
  <c r="AJ213"/>
  <c r="AK213"/>
  <c r="AL213"/>
  <c r="AM213"/>
  <c r="AN213"/>
  <c r="AO213"/>
  <c r="AP213"/>
  <c r="AR213"/>
  <c r="AT213"/>
  <c r="AV213"/>
  <c r="AW213"/>
  <c r="AX213"/>
  <c r="BB213"/>
  <c r="BC213"/>
  <c r="BD213"/>
  <c r="BE213"/>
  <c r="BF213"/>
  <c r="BH213"/>
  <c r="BJ213"/>
  <c r="BK213"/>
  <c r="BL213"/>
  <c r="BM213"/>
  <c r="BP213"/>
  <c r="BQ213"/>
  <c r="BR213"/>
  <c r="BS213"/>
  <c r="BT213"/>
  <c r="BV213"/>
  <c r="BW213"/>
  <c r="BX213"/>
  <c r="A214"/>
  <c r="B214"/>
  <c r="C214"/>
  <c r="H214"/>
  <c r="J214"/>
  <c r="K214"/>
  <c r="O214"/>
  <c r="T214"/>
  <c r="W214"/>
  <c r="X214"/>
  <c r="Z214"/>
  <c r="AA214"/>
  <c r="AB214"/>
  <c r="AC214"/>
  <c r="AD214"/>
  <c r="AE214"/>
  <c r="AF214"/>
  <c r="AH214"/>
  <c r="AJ214"/>
  <c r="AK214"/>
  <c r="AL214"/>
  <c r="AM214"/>
  <c r="AN214"/>
  <c r="AO214"/>
  <c r="AP214"/>
  <c r="AR214"/>
  <c r="AT214"/>
  <c r="AV214"/>
  <c r="AW214"/>
  <c r="AX214"/>
  <c r="BB214"/>
  <c r="BC214"/>
  <c r="BD214"/>
  <c r="BE214"/>
  <c r="BF214"/>
  <c r="BH214"/>
  <c r="BJ214"/>
  <c r="BK214"/>
  <c r="BL214"/>
  <c r="BM214"/>
  <c r="BP214"/>
  <c r="BQ214"/>
  <c r="BR214"/>
  <c r="BS214"/>
  <c r="BT214"/>
  <c r="BV214"/>
  <c r="BW214"/>
  <c r="BX214"/>
  <c r="A215"/>
  <c r="B215"/>
  <c r="C215"/>
  <c r="H215"/>
  <c r="J215"/>
  <c r="K215"/>
  <c r="O215"/>
  <c r="T215"/>
  <c r="W215"/>
  <c r="X215"/>
  <c r="Z215"/>
  <c r="AA215"/>
  <c r="AB215"/>
  <c r="AC215"/>
  <c r="AD215"/>
  <c r="AE215"/>
  <c r="AF215"/>
  <c r="AH215"/>
  <c r="AJ215"/>
  <c r="AK215"/>
  <c r="AL215"/>
  <c r="AM215"/>
  <c r="AN215"/>
  <c r="AO215"/>
  <c r="AP215"/>
  <c r="AR215"/>
  <c r="AT215"/>
  <c r="AV215"/>
  <c r="AW215"/>
  <c r="AX215"/>
  <c r="BB215"/>
  <c r="BC215"/>
  <c r="BD215"/>
  <c r="BE215"/>
  <c r="BF215"/>
  <c r="BH215"/>
  <c r="BJ215"/>
  <c r="BK215"/>
  <c r="BL215"/>
  <c r="BM215"/>
  <c r="BP215"/>
  <c r="BQ215"/>
  <c r="BR215"/>
  <c r="BS215"/>
  <c r="BT215"/>
  <c r="BV215"/>
  <c r="BW215"/>
  <c r="BX215"/>
  <c r="A216"/>
  <c r="B216"/>
  <c r="C216"/>
  <c r="H216"/>
  <c r="J216"/>
  <c r="K216"/>
  <c r="O216"/>
  <c r="T216"/>
  <c r="W216"/>
  <c r="X216"/>
  <c r="Z216"/>
  <c r="AA216"/>
  <c r="AB216"/>
  <c r="AC216"/>
  <c r="AD216"/>
  <c r="AE216"/>
  <c r="AF216"/>
  <c r="AH216"/>
  <c r="AJ216"/>
  <c r="AK216"/>
  <c r="AL216"/>
  <c r="AM216"/>
  <c r="AN216"/>
  <c r="AO216"/>
  <c r="AP216"/>
  <c r="AR216"/>
  <c r="AT216"/>
  <c r="AV216"/>
  <c r="AW216"/>
  <c r="AX216"/>
  <c r="BB216"/>
  <c r="BC216"/>
  <c r="BD216"/>
  <c r="BE216"/>
  <c r="BF216"/>
  <c r="BH216"/>
  <c r="BJ216"/>
  <c r="BK216"/>
  <c r="BL216"/>
  <c r="BM216"/>
  <c r="BP216"/>
  <c r="BQ216"/>
  <c r="BR216"/>
  <c r="BS216"/>
  <c r="BT216"/>
  <c r="BV216"/>
  <c r="BW216"/>
  <c r="BX216"/>
  <c r="A217"/>
  <c r="B217"/>
  <c r="C217"/>
  <c r="H217"/>
  <c r="J217"/>
  <c r="K217"/>
  <c r="O217"/>
  <c r="T217"/>
  <c r="W217"/>
  <c r="X217"/>
  <c r="Z217"/>
  <c r="AA217"/>
  <c r="AB217"/>
  <c r="AC217"/>
  <c r="AD217"/>
  <c r="AE217"/>
  <c r="AF217"/>
  <c r="AH217"/>
  <c r="AJ217"/>
  <c r="AK217"/>
  <c r="AL217"/>
  <c r="AM217"/>
  <c r="AN217"/>
  <c r="AO217"/>
  <c r="AP217"/>
  <c r="AR217"/>
  <c r="AV217"/>
  <c r="AW217"/>
  <c r="AX217"/>
  <c r="BB217"/>
  <c r="BC217"/>
  <c r="BD217"/>
  <c r="BE217"/>
  <c r="BF217"/>
  <c r="BH217"/>
  <c r="BJ217"/>
  <c r="BK217"/>
  <c r="BL217"/>
  <c r="BM217"/>
  <c r="BP217"/>
  <c r="BQ217"/>
  <c r="BR217"/>
  <c r="BS217"/>
  <c r="BT217"/>
  <c r="BV217"/>
  <c r="BW217"/>
  <c r="BX217"/>
  <c r="A218"/>
  <c r="B218"/>
  <c r="C218"/>
  <c r="H218"/>
  <c r="J218"/>
  <c r="K218"/>
  <c r="O218"/>
  <c r="T218"/>
  <c r="W218"/>
  <c r="X218"/>
  <c r="Z218"/>
  <c r="AA218"/>
  <c r="AB218"/>
  <c r="AC218"/>
  <c r="AD218"/>
  <c r="AE218"/>
  <c r="AF218"/>
  <c r="AH218"/>
  <c r="AJ218"/>
  <c r="AK218"/>
  <c r="AL218"/>
  <c r="AM218"/>
  <c r="AN218"/>
  <c r="AO218"/>
  <c r="AP218"/>
  <c r="AR218"/>
  <c r="AV218"/>
  <c r="AW218"/>
  <c r="AX218"/>
  <c r="BB218"/>
  <c r="BC218"/>
  <c r="BD218"/>
  <c r="BE218"/>
  <c r="BF218"/>
  <c r="BH218"/>
  <c r="BJ218"/>
  <c r="BK218"/>
  <c r="BL218"/>
  <c r="BM218"/>
  <c r="BP218"/>
  <c r="BQ218"/>
  <c r="BR218"/>
  <c r="BS218"/>
  <c r="BT218"/>
  <c r="BV218"/>
  <c r="BW218"/>
  <c r="BX218"/>
  <c r="A219"/>
  <c r="B219"/>
  <c r="C219"/>
  <c r="H219"/>
  <c r="J219"/>
  <c r="K219"/>
  <c r="O219"/>
  <c r="T219"/>
  <c r="W219"/>
  <c r="X219"/>
  <c r="Z219"/>
  <c r="AA219"/>
  <c r="AB219"/>
  <c r="AC219"/>
  <c r="AD219"/>
  <c r="AE219"/>
  <c r="AF219"/>
  <c r="AH219"/>
  <c r="AJ219"/>
  <c r="AK219"/>
  <c r="AL219"/>
  <c r="AM219"/>
  <c r="AN219"/>
  <c r="AO219"/>
  <c r="AP219"/>
  <c r="AR219"/>
  <c r="AV219"/>
  <c r="AW219"/>
  <c r="AX219"/>
  <c r="BB219"/>
  <c r="BC219"/>
  <c r="BD219"/>
  <c r="BE219"/>
  <c r="BF219"/>
  <c r="BH219"/>
  <c r="BJ219"/>
  <c r="BK219"/>
  <c r="BL219"/>
  <c r="BM219"/>
  <c r="BP219"/>
  <c r="BQ219"/>
  <c r="BR219"/>
  <c r="BS219"/>
  <c r="BT219"/>
  <c r="BV219"/>
  <c r="BW219"/>
  <c r="BX219"/>
  <c r="A220"/>
  <c r="B220"/>
  <c r="C220"/>
  <c r="H220"/>
  <c r="J220"/>
  <c r="K220"/>
  <c r="O220"/>
  <c r="T220"/>
  <c r="W220"/>
  <c r="X220"/>
  <c r="Z220"/>
  <c r="AA220"/>
  <c r="AB220"/>
  <c r="AC220"/>
  <c r="AD220"/>
  <c r="AE220"/>
  <c r="AF220"/>
  <c r="AH220"/>
  <c r="AJ220"/>
  <c r="AK220"/>
  <c r="AL220"/>
  <c r="AM220"/>
  <c r="AN220"/>
  <c r="AO220"/>
  <c r="AP220"/>
  <c r="AR220"/>
  <c r="AV220"/>
  <c r="AW220"/>
  <c r="AX220"/>
  <c r="BB220"/>
  <c r="BC220"/>
  <c r="BD220"/>
  <c r="BE220"/>
  <c r="BF220"/>
  <c r="BH220"/>
  <c r="BJ220"/>
  <c r="BK220"/>
  <c r="BL220"/>
  <c r="BM220"/>
  <c r="BP220"/>
  <c r="BQ220"/>
  <c r="BR220"/>
  <c r="BS220"/>
  <c r="BT220"/>
  <c r="BV220"/>
  <c r="BW220"/>
  <c r="BX220"/>
  <c r="A221"/>
  <c r="B221"/>
  <c r="C221"/>
  <c r="H221"/>
  <c r="J221"/>
  <c r="K221"/>
  <c r="O221"/>
  <c r="T221"/>
  <c r="W221"/>
  <c r="X221"/>
  <c r="Z221"/>
  <c r="AA221"/>
  <c r="AB221"/>
  <c r="AC221"/>
  <c r="AD221"/>
  <c r="AE221"/>
  <c r="AF221"/>
  <c r="AH221"/>
  <c r="AJ221"/>
  <c r="AK221"/>
  <c r="AL221"/>
  <c r="AM221"/>
  <c r="AN221"/>
  <c r="AO221"/>
  <c r="AP221"/>
  <c r="AR221"/>
  <c r="AV221"/>
  <c r="AW221"/>
  <c r="AX221"/>
  <c r="BB221"/>
  <c r="BC221"/>
  <c r="BD221"/>
  <c r="BE221"/>
  <c r="BF221"/>
  <c r="BH221"/>
  <c r="BJ221"/>
  <c r="BK221"/>
  <c r="BL221"/>
  <c r="BM221"/>
  <c r="BP221"/>
  <c r="BQ221"/>
  <c r="BR221"/>
  <c r="BS221"/>
  <c r="BT221"/>
  <c r="BV221"/>
  <c r="BW221"/>
  <c r="BX221"/>
  <c r="A222"/>
  <c r="B222"/>
  <c r="C222"/>
  <c r="H222"/>
  <c r="J222"/>
  <c r="K222"/>
  <c r="O222"/>
  <c r="T222"/>
  <c r="W222"/>
  <c r="X222"/>
  <c r="Z222"/>
  <c r="AA222"/>
  <c r="AB222"/>
  <c r="AC222"/>
  <c r="AD222"/>
  <c r="AE222"/>
  <c r="AF222"/>
  <c r="AH222"/>
  <c r="AJ222"/>
  <c r="AK222"/>
  <c r="AL222"/>
  <c r="AM222"/>
  <c r="AN222"/>
  <c r="AO222"/>
  <c r="AP222"/>
  <c r="AR222"/>
  <c r="AV222"/>
  <c r="AW222"/>
  <c r="AX222"/>
  <c r="BB222"/>
  <c r="BC222"/>
  <c r="BD222"/>
  <c r="BE222"/>
  <c r="BF222"/>
  <c r="BH222"/>
  <c r="BJ222"/>
  <c r="BK222"/>
  <c r="BL222"/>
  <c r="BM222"/>
  <c r="BP222"/>
  <c r="BQ222"/>
  <c r="BR222"/>
  <c r="BS222"/>
  <c r="BT222"/>
  <c r="BV222"/>
  <c r="BW222"/>
  <c r="BX222"/>
  <c r="A223"/>
  <c r="B223"/>
  <c r="C223"/>
  <c r="H223"/>
  <c r="J223"/>
  <c r="K223"/>
  <c r="O223"/>
  <c r="T223"/>
  <c r="W223"/>
  <c r="X223"/>
  <c r="Z223"/>
  <c r="AA223"/>
  <c r="AB223"/>
  <c r="AC223"/>
  <c r="AD223"/>
  <c r="AE223"/>
  <c r="AF223"/>
  <c r="AH223"/>
  <c r="AJ223"/>
  <c r="AK223"/>
  <c r="AL223"/>
  <c r="AM223"/>
  <c r="AN223"/>
  <c r="AO223"/>
  <c r="AP223"/>
  <c r="AR223"/>
  <c r="AV223"/>
  <c r="AW223"/>
  <c r="AX223"/>
  <c r="BB223"/>
  <c r="BC223"/>
  <c r="BD223"/>
  <c r="BE223"/>
  <c r="BF223"/>
  <c r="BH223"/>
  <c r="BJ223"/>
  <c r="BK223"/>
  <c r="BL223"/>
  <c r="BM223"/>
  <c r="BP223"/>
  <c r="BQ223"/>
  <c r="BR223"/>
  <c r="BS223"/>
  <c r="BT223"/>
  <c r="BV223"/>
  <c r="BW223"/>
  <c r="BX223"/>
  <c r="A224"/>
  <c r="B224"/>
  <c r="C224"/>
  <c r="H224"/>
  <c r="J224"/>
  <c r="K224"/>
  <c r="O224"/>
  <c r="T224"/>
  <c r="W224"/>
  <c r="X224"/>
  <c r="Z224"/>
  <c r="AA224"/>
  <c r="AB224"/>
  <c r="AC224"/>
  <c r="AD224"/>
  <c r="AE224"/>
  <c r="AF224"/>
  <c r="AH224"/>
  <c r="AJ224"/>
  <c r="AK224"/>
  <c r="AL224"/>
  <c r="AM224"/>
  <c r="AN224"/>
  <c r="AO224"/>
  <c r="AP224"/>
  <c r="AR224"/>
  <c r="AV224"/>
  <c r="AW224"/>
  <c r="AX224"/>
  <c r="BB224"/>
  <c r="BC224"/>
  <c r="BD224"/>
  <c r="BE224"/>
  <c r="BF224"/>
  <c r="BH224"/>
  <c r="BJ224"/>
  <c r="BK224"/>
  <c r="BL224"/>
  <c r="BM224"/>
  <c r="BP224"/>
  <c r="BQ224"/>
  <c r="BR224"/>
  <c r="BS224"/>
  <c r="BT224"/>
  <c r="BV224"/>
  <c r="BW224"/>
  <c r="BX224"/>
  <c r="A225"/>
  <c r="B225"/>
  <c r="C225"/>
  <c r="H225"/>
  <c r="J225"/>
  <c r="K225"/>
  <c r="O225"/>
  <c r="T225"/>
  <c r="V225"/>
  <c r="W225"/>
  <c r="X225"/>
  <c r="Z225"/>
  <c r="AA225"/>
  <c r="AB225"/>
  <c r="AC225"/>
  <c r="AD225"/>
  <c r="AE225"/>
  <c r="AF225"/>
  <c r="AH225"/>
  <c r="AJ225"/>
  <c r="AK225"/>
  <c r="AL225"/>
  <c r="AM225"/>
  <c r="AN225"/>
  <c r="AO225"/>
  <c r="AP225"/>
  <c r="AR225"/>
  <c r="AV225"/>
  <c r="AW225"/>
  <c r="AX225"/>
  <c r="BB225"/>
  <c r="BC225"/>
  <c r="BD225"/>
  <c r="BE225"/>
  <c r="BF225"/>
  <c r="BH225"/>
  <c r="BJ225"/>
  <c r="BK225"/>
  <c r="BL225"/>
  <c r="BM225"/>
  <c r="BP225"/>
  <c r="BQ225"/>
  <c r="BR225"/>
  <c r="BS225"/>
  <c r="BT225"/>
  <c r="BV225"/>
  <c r="BW225"/>
  <c r="BX225"/>
  <c r="A226"/>
  <c r="B226"/>
  <c r="C226"/>
  <c r="H226"/>
  <c r="J226"/>
  <c r="K226"/>
  <c r="O226"/>
  <c r="T226"/>
  <c r="W226"/>
  <c r="X226"/>
  <c r="Z226"/>
  <c r="AA226"/>
  <c r="AB226"/>
  <c r="AC226"/>
  <c r="AD226"/>
  <c r="AE226"/>
  <c r="AF226"/>
  <c r="AH226"/>
  <c r="AJ226"/>
  <c r="AK226"/>
  <c r="AL226"/>
  <c r="AM226"/>
  <c r="AN226"/>
  <c r="AO226"/>
  <c r="AP226"/>
  <c r="AR226"/>
  <c r="AV226"/>
  <c r="AW226"/>
  <c r="AX226"/>
  <c r="BB226"/>
  <c r="BC226"/>
  <c r="BD226"/>
  <c r="BE226"/>
  <c r="BF226"/>
  <c r="BH226"/>
  <c r="BJ226"/>
  <c r="BK226"/>
  <c r="BL226"/>
  <c r="BM226"/>
  <c r="BP226"/>
  <c r="BQ226"/>
  <c r="BR226"/>
  <c r="BS226"/>
  <c r="BT226"/>
  <c r="BV226"/>
  <c r="BW226"/>
  <c r="BX226"/>
  <c r="A227"/>
  <c r="B227"/>
  <c r="C227"/>
  <c r="H227"/>
  <c r="J227"/>
  <c r="K227"/>
  <c r="O227"/>
  <c r="T227"/>
  <c r="W227"/>
  <c r="X227"/>
  <c r="Z227"/>
  <c r="AA227"/>
  <c r="AB227"/>
  <c r="AC227"/>
  <c r="AD227"/>
  <c r="AE227"/>
  <c r="AF227"/>
  <c r="AH227"/>
  <c r="AJ227"/>
  <c r="AK227"/>
  <c r="AL227"/>
  <c r="AM227"/>
  <c r="AN227"/>
  <c r="AO227"/>
  <c r="AP227"/>
  <c r="AR227"/>
  <c r="AV227"/>
  <c r="AW227"/>
  <c r="AX227"/>
  <c r="BB227"/>
  <c r="BC227"/>
  <c r="BD227"/>
  <c r="BE227"/>
  <c r="BF227"/>
  <c r="BH227"/>
  <c r="BJ227"/>
  <c r="BK227"/>
  <c r="BL227"/>
  <c r="BM227"/>
  <c r="BP227"/>
  <c r="BQ227"/>
  <c r="BR227"/>
  <c r="BS227"/>
  <c r="BT227"/>
  <c r="BV227"/>
  <c r="BW227"/>
  <c r="BX227"/>
  <c r="A228"/>
  <c r="B228"/>
  <c r="C228"/>
  <c r="H228"/>
  <c r="J228"/>
  <c r="K228"/>
  <c r="O228"/>
  <c r="T228"/>
  <c r="W228"/>
  <c r="X228"/>
  <c r="Z228"/>
  <c r="AA228"/>
  <c r="AB228"/>
  <c r="AC228"/>
  <c r="AD228"/>
  <c r="AE228"/>
  <c r="AF228"/>
  <c r="AH228"/>
  <c r="AJ228"/>
  <c r="AK228"/>
  <c r="AL228"/>
  <c r="AM228"/>
  <c r="AN228"/>
  <c r="AO228"/>
  <c r="AP228"/>
  <c r="AR228"/>
  <c r="AV228"/>
  <c r="AW228"/>
  <c r="AX228"/>
  <c r="BB228"/>
  <c r="BC228"/>
  <c r="BD228"/>
  <c r="BE228"/>
  <c r="BF228"/>
  <c r="BH228"/>
  <c r="BJ228"/>
  <c r="BK228"/>
  <c r="BL228"/>
  <c r="BM228"/>
  <c r="BP228"/>
  <c r="BQ228"/>
  <c r="BR228"/>
  <c r="BS228"/>
  <c r="BT228"/>
  <c r="BV228"/>
  <c r="BW228"/>
  <c r="BX228"/>
  <c r="A229"/>
  <c r="B229"/>
  <c r="C229"/>
  <c r="H229"/>
  <c r="J229"/>
  <c r="K229"/>
  <c r="O229"/>
  <c r="T229"/>
  <c r="W229"/>
  <c r="X229"/>
  <c r="Z229"/>
  <c r="AA229"/>
  <c r="AB229"/>
  <c r="AC229"/>
  <c r="AD229"/>
  <c r="AE229"/>
  <c r="AF229"/>
  <c r="AH229"/>
  <c r="AJ229"/>
  <c r="AK229"/>
  <c r="AL229"/>
  <c r="AM229"/>
  <c r="AN229"/>
  <c r="AO229"/>
  <c r="AP229"/>
  <c r="AR229"/>
  <c r="AV229"/>
  <c r="AW229"/>
  <c r="AX229"/>
  <c r="BB229"/>
  <c r="BC229"/>
  <c r="BD229"/>
  <c r="BE229"/>
  <c r="BF229"/>
  <c r="BH229"/>
  <c r="BJ229"/>
  <c r="BK229"/>
  <c r="BL229"/>
  <c r="BM229"/>
  <c r="BP229"/>
  <c r="BQ229"/>
  <c r="BR229"/>
  <c r="BS229"/>
  <c r="BT229"/>
  <c r="BV229"/>
  <c r="BW229"/>
  <c r="BX229"/>
  <c r="A230"/>
  <c r="B230"/>
  <c r="C230"/>
  <c r="H230"/>
  <c r="J230"/>
  <c r="K230"/>
  <c r="O230"/>
  <c r="T230"/>
  <c r="W230"/>
  <c r="X230"/>
  <c r="Z230"/>
  <c r="AA230"/>
  <c r="AB230"/>
  <c r="AC230"/>
  <c r="AD230"/>
  <c r="AE230"/>
  <c r="AF230"/>
  <c r="AH230"/>
  <c r="AJ230"/>
  <c r="AK230"/>
  <c r="AL230"/>
  <c r="AM230"/>
  <c r="AN230"/>
  <c r="AO230"/>
  <c r="AP230"/>
  <c r="AR230"/>
  <c r="AV230"/>
  <c r="AW230"/>
  <c r="AX230"/>
  <c r="BB230"/>
  <c r="BC230"/>
  <c r="BD230"/>
  <c r="BE230"/>
  <c r="BF230"/>
  <c r="BH230"/>
  <c r="BJ230"/>
  <c r="BK230"/>
  <c r="BL230"/>
  <c r="BM230"/>
  <c r="BP230"/>
  <c r="BQ230"/>
  <c r="BR230"/>
  <c r="BS230"/>
  <c r="BT230"/>
  <c r="BV230"/>
  <c r="BW230"/>
  <c r="BX230"/>
  <c r="A231"/>
  <c r="B231"/>
  <c r="C231"/>
  <c r="H231"/>
  <c r="J231"/>
  <c r="K231"/>
  <c r="O231"/>
  <c r="T231"/>
  <c r="W231"/>
  <c r="X231"/>
  <c r="Z231"/>
  <c r="AA231"/>
  <c r="AB231"/>
  <c r="AC231"/>
  <c r="AD231"/>
  <c r="AE231"/>
  <c r="AF231"/>
  <c r="AH231"/>
  <c r="AJ231"/>
  <c r="AK231"/>
  <c r="AL231"/>
  <c r="AM231"/>
  <c r="AN231"/>
  <c r="AO231"/>
  <c r="AP231"/>
  <c r="AR231"/>
  <c r="AV231"/>
  <c r="AW231"/>
  <c r="AX231"/>
  <c r="BB231"/>
  <c r="BC231"/>
  <c r="BD231"/>
  <c r="BE231"/>
  <c r="BF231"/>
  <c r="BH231"/>
  <c r="BJ231"/>
  <c r="BK231"/>
  <c r="BL231"/>
  <c r="BM231"/>
  <c r="BP231"/>
  <c r="BQ231"/>
  <c r="BR231"/>
  <c r="BS231"/>
  <c r="BT231"/>
  <c r="BV231"/>
  <c r="BW231"/>
  <c r="BX231"/>
  <c r="A232"/>
  <c r="B232"/>
  <c r="C232"/>
  <c r="H232"/>
  <c r="J232"/>
  <c r="K232"/>
  <c r="O232"/>
  <c r="T232"/>
  <c r="W232"/>
  <c r="X232"/>
  <c r="Z232"/>
  <c r="AA232"/>
  <c r="AB232"/>
  <c r="AC232"/>
  <c r="AD232"/>
  <c r="AE232"/>
  <c r="AF232"/>
  <c r="AH232"/>
  <c r="AJ232"/>
  <c r="AK232"/>
  <c r="AL232"/>
  <c r="AM232"/>
  <c r="AN232"/>
  <c r="AO232"/>
  <c r="AP232"/>
  <c r="AR232"/>
  <c r="AV232"/>
  <c r="AW232"/>
  <c r="AX232"/>
  <c r="BB232"/>
  <c r="BC232"/>
  <c r="BD232"/>
  <c r="BE232"/>
  <c r="BF232"/>
  <c r="BH232"/>
  <c r="BJ232"/>
  <c r="BK232"/>
  <c r="BL232"/>
  <c r="BM232"/>
  <c r="BP232"/>
  <c r="BQ232"/>
  <c r="BR232"/>
  <c r="BS232"/>
  <c r="BT232"/>
  <c r="BV232"/>
  <c r="BW232"/>
  <c r="BX232"/>
  <c r="A233"/>
  <c r="B233"/>
  <c r="C233"/>
  <c r="H233"/>
  <c r="J233"/>
  <c r="K233"/>
  <c r="O233"/>
  <c r="T233"/>
  <c r="W233"/>
  <c r="X233"/>
  <c r="Z233"/>
  <c r="AA233"/>
  <c r="AB233"/>
  <c r="AC233"/>
  <c r="AD233"/>
  <c r="AE233"/>
  <c r="AF233"/>
  <c r="AH233"/>
  <c r="AJ233"/>
  <c r="AK233"/>
  <c r="AL233"/>
  <c r="AM233"/>
  <c r="AN233"/>
  <c r="AO233"/>
  <c r="AP233"/>
  <c r="AR233"/>
  <c r="AV233"/>
  <c r="AW233"/>
  <c r="AX233"/>
  <c r="BB233"/>
  <c r="BC233"/>
  <c r="BD233"/>
  <c r="BE233"/>
  <c r="BF233"/>
  <c r="BH233"/>
  <c r="BJ233"/>
  <c r="BK233"/>
  <c r="BL233"/>
  <c r="BM233"/>
  <c r="BP233"/>
  <c r="BQ233"/>
  <c r="BR233"/>
  <c r="BS233"/>
  <c r="BT233"/>
  <c r="BV233"/>
  <c r="BW233"/>
  <c r="BX233"/>
  <c r="A234"/>
  <c r="B234"/>
  <c r="C234"/>
  <c r="H234"/>
  <c r="J234"/>
  <c r="K234"/>
  <c r="O234"/>
  <c r="T234"/>
  <c r="W234"/>
  <c r="X234"/>
  <c r="Z234"/>
  <c r="AA234"/>
  <c r="AB234"/>
  <c r="AC234"/>
  <c r="AD234"/>
  <c r="AE234"/>
  <c r="AF234"/>
  <c r="AH234"/>
  <c r="AJ234"/>
  <c r="AK234"/>
  <c r="AL234"/>
  <c r="AM234"/>
  <c r="AN234"/>
  <c r="AO234"/>
  <c r="AP234"/>
  <c r="AR234"/>
  <c r="AV234"/>
  <c r="AW234"/>
  <c r="AX234"/>
  <c r="BB234"/>
  <c r="BC234"/>
  <c r="BD234"/>
  <c r="BE234"/>
  <c r="BF234"/>
  <c r="BH234"/>
  <c r="BJ234"/>
  <c r="BK234"/>
  <c r="BL234"/>
  <c r="BM234"/>
  <c r="BP234"/>
  <c r="BQ234"/>
  <c r="BR234"/>
  <c r="BS234"/>
  <c r="BT234"/>
  <c r="BV234"/>
  <c r="BW234"/>
  <c r="BX234"/>
  <c r="A235"/>
  <c r="B235"/>
  <c r="C235"/>
  <c r="H235"/>
  <c r="J235"/>
  <c r="K235"/>
  <c r="O235"/>
  <c r="T235"/>
  <c r="W235"/>
  <c r="X235"/>
  <c r="Z235"/>
  <c r="AA235"/>
  <c r="AB235"/>
  <c r="AC235"/>
  <c r="AD235"/>
  <c r="AE235"/>
  <c r="AF235"/>
  <c r="AH235"/>
  <c r="AJ235"/>
  <c r="AK235"/>
  <c r="AL235"/>
  <c r="AM235"/>
  <c r="AN235"/>
  <c r="AO235"/>
  <c r="AP235"/>
  <c r="AR235"/>
  <c r="AV235"/>
  <c r="AW235"/>
  <c r="AX235"/>
  <c r="BB235"/>
  <c r="BC235"/>
  <c r="BD235"/>
  <c r="BE235"/>
  <c r="BF235"/>
  <c r="BH235"/>
  <c r="BJ235"/>
  <c r="BK235"/>
  <c r="BL235"/>
  <c r="BM235"/>
  <c r="BP235"/>
  <c r="BQ235"/>
  <c r="BR235"/>
  <c r="BS235"/>
  <c r="BT235"/>
  <c r="BV235"/>
  <c r="BW235"/>
  <c r="BX235"/>
  <c r="A236"/>
  <c r="B236"/>
  <c r="C236"/>
  <c r="H236"/>
  <c r="J236"/>
  <c r="K236"/>
  <c r="O236"/>
  <c r="T236"/>
  <c r="W236"/>
  <c r="X236"/>
  <c r="Z236"/>
  <c r="AA236"/>
  <c r="AB236"/>
  <c r="AC236"/>
  <c r="AD236"/>
  <c r="AE236"/>
  <c r="AF236"/>
  <c r="AH236"/>
  <c r="AJ236"/>
  <c r="AK236"/>
  <c r="AL236"/>
  <c r="AM236"/>
  <c r="AN236"/>
  <c r="AO236"/>
  <c r="AP236"/>
  <c r="AR236"/>
  <c r="AV236"/>
  <c r="AW236"/>
  <c r="AX236"/>
  <c r="BB236"/>
  <c r="BC236"/>
  <c r="BD236"/>
  <c r="BE236"/>
  <c r="BF236"/>
  <c r="BH236"/>
  <c r="BJ236"/>
  <c r="BK236"/>
  <c r="BL236"/>
  <c r="BM236"/>
  <c r="BP236"/>
  <c r="BQ236"/>
  <c r="BR236"/>
  <c r="BS236"/>
  <c r="BT236"/>
  <c r="BV236"/>
  <c r="BW236"/>
  <c r="BX236"/>
  <c r="A237"/>
  <c r="B237"/>
  <c r="C237"/>
  <c r="H237"/>
  <c r="J237"/>
  <c r="K237"/>
  <c r="O237"/>
  <c r="T237"/>
  <c r="W237"/>
  <c r="X237"/>
  <c r="Z237"/>
  <c r="AA237"/>
  <c r="AB237"/>
  <c r="AC237"/>
  <c r="AD237"/>
  <c r="AE237"/>
  <c r="AF237"/>
  <c r="AH237"/>
  <c r="AJ237"/>
  <c r="AK237"/>
  <c r="AL237"/>
  <c r="AM237"/>
  <c r="AN237"/>
  <c r="AO237"/>
  <c r="AP237"/>
  <c r="AR237"/>
  <c r="AV237"/>
  <c r="AW237"/>
  <c r="AX237"/>
  <c r="BB237"/>
  <c r="BC237"/>
  <c r="BD237"/>
  <c r="BE237"/>
  <c r="BF237"/>
  <c r="BH237"/>
  <c r="BJ237"/>
  <c r="BK237"/>
  <c r="BL237"/>
  <c r="BM237"/>
  <c r="BP237"/>
  <c r="BQ237"/>
  <c r="BR237"/>
  <c r="BS237"/>
  <c r="BT237"/>
  <c r="BV237"/>
  <c r="BW237"/>
  <c r="BX237"/>
  <c r="A238"/>
  <c r="B238"/>
  <c r="C238"/>
  <c r="H238"/>
  <c r="J238"/>
  <c r="K238"/>
  <c r="O238"/>
  <c r="T238"/>
  <c r="W238"/>
  <c r="X238"/>
  <c r="Z238"/>
  <c r="AA238"/>
  <c r="AB238"/>
  <c r="AC238"/>
  <c r="AD238"/>
  <c r="AE238"/>
  <c r="AF238"/>
  <c r="AH238"/>
  <c r="AJ238"/>
  <c r="AK238"/>
  <c r="AL238"/>
  <c r="AM238"/>
  <c r="AN238"/>
  <c r="AO238"/>
  <c r="AP238"/>
  <c r="AR238"/>
  <c r="AV238"/>
  <c r="AW238"/>
  <c r="AX238"/>
  <c r="BB238"/>
  <c r="BC238"/>
  <c r="BD238"/>
  <c r="BE238"/>
  <c r="BF238"/>
  <c r="BH238"/>
  <c r="BJ238"/>
  <c r="BK238"/>
  <c r="BL238"/>
  <c r="BM238"/>
  <c r="BP238"/>
  <c r="BQ238"/>
  <c r="BR238"/>
  <c r="BS238"/>
  <c r="BT238"/>
  <c r="BV238"/>
  <c r="BW238"/>
  <c r="BX238"/>
  <c r="A239"/>
  <c r="B239"/>
  <c r="C239"/>
  <c r="H239"/>
  <c r="J239"/>
  <c r="K239"/>
  <c r="L239"/>
  <c r="N239"/>
  <c r="O239"/>
  <c r="T239"/>
  <c r="W239"/>
  <c r="X239"/>
  <c r="Z239"/>
  <c r="AA239"/>
  <c r="AB239"/>
  <c r="AC239"/>
  <c r="AD239"/>
  <c r="AE239"/>
  <c r="AF239"/>
  <c r="AH239"/>
  <c r="AJ239"/>
  <c r="AK239"/>
  <c r="AL239"/>
  <c r="AM239"/>
  <c r="AN239"/>
  <c r="AO239"/>
  <c r="AP239"/>
  <c r="AR239"/>
  <c r="AT239"/>
  <c r="AV239"/>
  <c r="AW239"/>
  <c r="AX239"/>
  <c r="BB239"/>
  <c r="BC239"/>
  <c r="BD239"/>
  <c r="BE239"/>
  <c r="BF239"/>
  <c r="BH239"/>
  <c r="BJ239"/>
  <c r="BK239"/>
  <c r="BL239"/>
  <c r="BM239"/>
  <c r="BP239"/>
  <c r="BQ239"/>
  <c r="BR239"/>
  <c r="BS239"/>
  <c r="BT239"/>
  <c r="BV239"/>
  <c r="BW239"/>
  <c r="BX239"/>
  <c r="A240"/>
  <c r="B240"/>
  <c r="C240"/>
  <c r="H240"/>
  <c r="J240"/>
  <c r="K240"/>
  <c r="O240"/>
  <c r="T240"/>
  <c r="W240"/>
  <c r="X240"/>
  <c r="Z240"/>
  <c r="AA240"/>
  <c r="AB240"/>
  <c r="AC240"/>
  <c r="AD240"/>
  <c r="AE240"/>
  <c r="AF240"/>
  <c r="AH240"/>
  <c r="AJ240"/>
  <c r="AK240"/>
  <c r="AL240"/>
  <c r="AM240"/>
  <c r="AN240"/>
  <c r="AO240"/>
  <c r="AP240"/>
  <c r="AR240"/>
  <c r="AT240"/>
  <c r="AV240"/>
  <c r="AW240"/>
  <c r="AX240"/>
  <c r="BB240"/>
  <c r="BC240"/>
  <c r="BD240"/>
  <c r="BE240"/>
  <c r="BF240"/>
  <c r="BH240"/>
  <c r="BJ240"/>
  <c r="BK240"/>
  <c r="BL240"/>
  <c r="BM240"/>
  <c r="BP240"/>
  <c r="BQ240"/>
  <c r="BR240"/>
  <c r="BS240"/>
  <c r="BT240"/>
  <c r="BV240"/>
  <c r="BW240"/>
  <c r="BX240"/>
  <c r="A241"/>
  <c r="B241"/>
  <c r="C241"/>
  <c r="H241"/>
  <c r="J241"/>
  <c r="K241"/>
  <c r="O241"/>
  <c r="T241"/>
  <c r="W241"/>
  <c r="X241"/>
  <c r="Z241"/>
  <c r="AA241"/>
  <c r="AB241"/>
  <c r="AC241"/>
  <c r="AD241"/>
  <c r="AE241"/>
  <c r="AF241"/>
  <c r="AH241"/>
  <c r="AJ241"/>
  <c r="AK241"/>
  <c r="AL241"/>
  <c r="AM241"/>
  <c r="AN241"/>
  <c r="AO241"/>
  <c r="AP241"/>
  <c r="AR241"/>
  <c r="AT241"/>
  <c r="AV241"/>
  <c r="AW241"/>
  <c r="AX241"/>
  <c r="BB241"/>
  <c r="BC241"/>
  <c r="BD241"/>
  <c r="BE241"/>
  <c r="BF241"/>
  <c r="BH241"/>
  <c r="BJ241"/>
  <c r="BK241"/>
  <c r="BL241"/>
  <c r="BM241"/>
  <c r="BP241"/>
  <c r="BQ241"/>
  <c r="BR241"/>
  <c r="BS241"/>
  <c r="BT241"/>
  <c r="BV241"/>
  <c r="BW241"/>
  <c r="BX241"/>
  <c r="A242"/>
  <c r="B242"/>
  <c r="C242"/>
  <c r="H242"/>
  <c r="J242"/>
  <c r="K242"/>
  <c r="O242"/>
  <c r="T242"/>
  <c r="W242"/>
  <c r="X242"/>
  <c r="Z242"/>
  <c r="AA242"/>
  <c r="AB242"/>
  <c r="AC242"/>
  <c r="AD242"/>
  <c r="AE242"/>
  <c r="AF242"/>
  <c r="AH242"/>
  <c r="AJ242"/>
  <c r="AK242"/>
  <c r="AL242"/>
  <c r="AM242"/>
  <c r="AN242"/>
  <c r="AO242"/>
  <c r="AP242"/>
  <c r="AR242"/>
  <c r="AT242"/>
  <c r="AV242"/>
  <c r="AW242"/>
  <c r="AX242"/>
  <c r="BB242"/>
  <c r="BC242"/>
  <c r="BD242"/>
  <c r="BE242"/>
  <c r="BF242"/>
  <c r="BH242"/>
  <c r="BJ242"/>
  <c r="BK242"/>
  <c r="BL242"/>
  <c r="BM242"/>
  <c r="BP242"/>
  <c r="BQ242"/>
  <c r="BR242"/>
  <c r="BS242"/>
  <c r="BT242"/>
  <c r="BV242"/>
  <c r="BW242"/>
  <c r="BX242"/>
  <c r="A243"/>
  <c r="B243"/>
  <c r="C243"/>
  <c r="H243"/>
  <c r="J243"/>
  <c r="K243"/>
  <c r="O243"/>
  <c r="T243"/>
  <c r="W243"/>
  <c r="X243"/>
  <c r="Z243"/>
  <c r="AA243"/>
  <c r="AB243"/>
  <c r="AC243"/>
  <c r="AD243"/>
  <c r="AE243"/>
  <c r="AF243"/>
  <c r="AH243"/>
  <c r="AJ243"/>
  <c r="AK243"/>
  <c r="AL243"/>
  <c r="AM243"/>
  <c r="AN243"/>
  <c r="AO243"/>
  <c r="AP243"/>
  <c r="AR243"/>
  <c r="AT243"/>
  <c r="AV243"/>
  <c r="AW243"/>
  <c r="AX243"/>
  <c r="BB243"/>
  <c r="BC243"/>
  <c r="BD243"/>
  <c r="BE243"/>
  <c r="BF243"/>
  <c r="BH243"/>
  <c r="BJ243"/>
  <c r="BK243"/>
  <c r="BL243"/>
  <c r="BM243"/>
  <c r="BP243"/>
  <c r="BQ243"/>
  <c r="BR243"/>
  <c r="BS243"/>
  <c r="BT243"/>
  <c r="BV243"/>
  <c r="BW243"/>
  <c r="BX243"/>
  <c r="A244"/>
  <c r="B244"/>
  <c r="C244"/>
  <c r="H244"/>
  <c r="J244"/>
  <c r="K244"/>
  <c r="O244"/>
  <c r="T244"/>
  <c r="W244"/>
  <c r="X244"/>
  <c r="Z244"/>
  <c r="AA244"/>
  <c r="AB244"/>
  <c r="AC244"/>
  <c r="AD244"/>
  <c r="AE244"/>
  <c r="AF244"/>
  <c r="AH244"/>
  <c r="AJ244"/>
  <c r="AK244"/>
  <c r="AL244"/>
  <c r="AM244"/>
  <c r="AN244"/>
  <c r="AO244"/>
  <c r="AP244"/>
  <c r="AR244"/>
  <c r="AT244"/>
  <c r="AV244"/>
  <c r="AW244"/>
  <c r="AX244"/>
  <c r="BB244"/>
  <c r="BC244"/>
  <c r="BD244"/>
  <c r="BE244"/>
  <c r="BF244"/>
  <c r="BH244"/>
  <c r="BJ244"/>
  <c r="BK244"/>
  <c r="BL244"/>
  <c r="BM244"/>
  <c r="BP244"/>
  <c r="BQ244"/>
  <c r="BR244"/>
  <c r="BS244"/>
  <c r="BT244"/>
  <c r="BV244"/>
  <c r="BW244"/>
  <c r="BX244"/>
  <c r="A245"/>
  <c r="B245"/>
  <c r="C245"/>
  <c r="H245"/>
  <c r="J245"/>
  <c r="K245"/>
  <c r="O245"/>
  <c r="T245"/>
  <c r="W245"/>
  <c r="X245"/>
  <c r="Z245"/>
  <c r="AA245"/>
  <c r="AB245"/>
  <c r="AC245"/>
  <c r="AD245"/>
  <c r="AE245"/>
  <c r="AF245"/>
  <c r="AH245"/>
  <c r="AJ245"/>
  <c r="AK245"/>
  <c r="AL245"/>
  <c r="AM245"/>
  <c r="AN245"/>
  <c r="AO245"/>
  <c r="AP245"/>
  <c r="AR245"/>
  <c r="AT245"/>
  <c r="AV245"/>
  <c r="AW245"/>
  <c r="AX245"/>
  <c r="BB245"/>
  <c r="BC245"/>
  <c r="BD245"/>
  <c r="BE245"/>
  <c r="BF245"/>
  <c r="BH245"/>
  <c r="BJ245"/>
  <c r="BK245"/>
  <c r="BL245"/>
  <c r="BM245"/>
  <c r="BP245"/>
  <c r="BQ245"/>
  <c r="BR245"/>
  <c r="BS245"/>
  <c r="BT245"/>
  <c r="BV245"/>
  <c r="BW245"/>
  <c r="BX245"/>
  <c r="A246"/>
  <c r="B246"/>
  <c r="C246"/>
  <c r="H246"/>
  <c r="J246"/>
  <c r="K246"/>
  <c r="O246"/>
  <c r="T246"/>
  <c r="W246"/>
  <c r="X246"/>
  <c r="Z246"/>
  <c r="AA246"/>
  <c r="AB246"/>
  <c r="AC246"/>
  <c r="AD246"/>
  <c r="AE246"/>
  <c r="AF246"/>
  <c r="AH246"/>
  <c r="AJ246"/>
  <c r="AK246"/>
  <c r="AL246"/>
  <c r="AM246"/>
  <c r="AN246"/>
  <c r="AO246"/>
  <c r="AP246"/>
  <c r="AR246"/>
  <c r="AT246"/>
  <c r="AV246"/>
  <c r="AW246"/>
  <c r="AX246"/>
  <c r="BB246"/>
  <c r="BC246"/>
  <c r="BD246"/>
  <c r="BE246"/>
  <c r="BF246"/>
  <c r="BH246"/>
  <c r="BJ246"/>
  <c r="BK246"/>
  <c r="BL246"/>
  <c r="BM246"/>
  <c r="BP246"/>
  <c r="BQ246"/>
  <c r="BR246"/>
  <c r="BS246"/>
  <c r="BT246"/>
  <c r="BV246"/>
  <c r="BW246"/>
  <c r="BX246"/>
  <c r="A247"/>
  <c r="B247"/>
  <c r="C247"/>
  <c r="H247"/>
  <c r="J247"/>
  <c r="K247"/>
  <c r="O247"/>
  <c r="T247"/>
  <c r="W247"/>
  <c r="X247"/>
  <c r="Z247"/>
  <c r="AA247"/>
  <c r="AB247"/>
  <c r="AC247"/>
  <c r="AD247"/>
  <c r="AE247"/>
  <c r="AF247"/>
  <c r="AH247"/>
  <c r="AJ247"/>
  <c r="AK247"/>
  <c r="AL247"/>
  <c r="AM247"/>
  <c r="AN247"/>
  <c r="AO247"/>
  <c r="AP247"/>
  <c r="AR247"/>
  <c r="AT247"/>
  <c r="AV247"/>
  <c r="AW247"/>
  <c r="AX247"/>
  <c r="BB247"/>
  <c r="BC247"/>
  <c r="BD247"/>
  <c r="BE247"/>
  <c r="BF247"/>
  <c r="BH247"/>
  <c r="BJ247"/>
  <c r="BK247"/>
  <c r="BL247"/>
  <c r="BM247"/>
  <c r="BP247"/>
  <c r="BQ247"/>
  <c r="BR247"/>
  <c r="BS247"/>
  <c r="BT247"/>
  <c r="BV247"/>
  <c r="BW247"/>
  <c r="BX247"/>
  <c r="A248"/>
  <c r="B248"/>
  <c r="C248"/>
  <c r="H248"/>
  <c r="J248"/>
  <c r="K248"/>
  <c r="O248"/>
  <c r="T248"/>
  <c r="W248"/>
  <c r="X248"/>
  <c r="Z248"/>
  <c r="AA248"/>
  <c r="AB248"/>
  <c r="AC248"/>
  <c r="AD248"/>
  <c r="AE248"/>
  <c r="AF248"/>
  <c r="AH248"/>
  <c r="AJ248"/>
  <c r="AK248"/>
  <c r="AL248"/>
  <c r="AM248"/>
  <c r="AN248"/>
  <c r="AO248"/>
  <c r="AP248"/>
  <c r="AR248"/>
  <c r="AT248"/>
  <c r="AV248"/>
  <c r="AW248"/>
  <c r="AX248"/>
  <c r="BB248"/>
  <c r="BC248"/>
  <c r="BD248"/>
  <c r="BE248"/>
  <c r="BF248"/>
  <c r="BH248"/>
  <c r="BJ248"/>
  <c r="BK248"/>
  <c r="BL248"/>
  <c r="BM248"/>
  <c r="BP248"/>
  <c r="BQ248"/>
  <c r="BR248"/>
  <c r="BS248"/>
  <c r="BT248"/>
  <c r="BV248"/>
  <c r="BW248"/>
  <c r="BX248"/>
  <c r="A249"/>
  <c r="B249"/>
  <c r="C249"/>
  <c r="H249"/>
  <c r="J249"/>
  <c r="K249"/>
  <c r="O249"/>
  <c r="T249"/>
  <c r="W249"/>
  <c r="X249"/>
  <c r="Z249"/>
  <c r="AA249"/>
  <c r="AB249"/>
  <c r="AC249"/>
  <c r="AD249"/>
  <c r="AE249"/>
  <c r="AF249"/>
  <c r="AH249"/>
  <c r="AJ249"/>
  <c r="AK249"/>
  <c r="AL249"/>
  <c r="AM249"/>
  <c r="AN249"/>
  <c r="AO249"/>
  <c r="AP249"/>
  <c r="AR249"/>
  <c r="AT249"/>
  <c r="AV249"/>
  <c r="AW249"/>
  <c r="AX249"/>
  <c r="BB249"/>
  <c r="BC249"/>
  <c r="BD249"/>
  <c r="BE249"/>
  <c r="BF249"/>
  <c r="BH249"/>
  <c r="BJ249"/>
  <c r="BK249"/>
  <c r="BL249"/>
  <c r="BM249"/>
  <c r="BP249"/>
  <c r="BQ249"/>
  <c r="BR249"/>
  <c r="BS249"/>
  <c r="BT249"/>
  <c r="BV249"/>
  <c r="BW249"/>
  <c r="BX249"/>
  <c r="A250"/>
  <c r="B250"/>
  <c r="C250"/>
  <c r="H250"/>
  <c r="J250"/>
  <c r="K250"/>
  <c r="O250"/>
  <c r="T250"/>
  <c r="W250"/>
  <c r="X250"/>
  <c r="Z250"/>
  <c r="AA250"/>
  <c r="AB250"/>
  <c r="AC250"/>
  <c r="AD250"/>
  <c r="AE250"/>
  <c r="AF250"/>
  <c r="AH250"/>
  <c r="AJ250"/>
  <c r="AK250"/>
  <c r="AL250"/>
  <c r="AM250"/>
  <c r="AN250"/>
  <c r="AO250"/>
  <c r="AP250"/>
  <c r="AR250"/>
  <c r="AT250"/>
  <c r="AV250"/>
  <c r="AW250"/>
  <c r="AX250"/>
  <c r="BB250"/>
  <c r="BC250"/>
  <c r="BD250"/>
  <c r="BE250"/>
  <c r="BF250"/>
  <c r="BH250"/>
  <c r="BJ250"/>
  <c r="BK250"/>
  <c r="BL250"/>
  <c r="BM250"/>
  <c r="BP250"/>
  <c r="BQ250"/>
  <c r="BR250"/>
  <c r="BS250"/>
  <c r="BT250"/>
  <c r="BV250"/>
  <c r="BW250"/>
  <c r="BX250"/>
  <c r="A251"/>
  <c r="B251"/>
  <c r="C251"/>
  <c r="H251"/>
  <c r="J251"/>
  <c r="K251"/>
  <c r="O251"/>
  <c r="T251"/>
  <c r="W251"/>
  <c r="X251"/>
  <c r="Z251"/>
  <c r="AA251"/>
  <c r="AB251"/>
  <c r="AC251"/>
  <c r="AD251"/>
  <c r="AE251"/>
  <c r="AF251"/>
  <c r="AH251"/>
  <c r="AJ251"/>
  <c r="AK251"/>
  <c r="AL251"/>
  <c r="AM251"/>
  <c r="AN251"/>
  <c r="AO251"/>
  <c r="AP251"/>
  <c r="AR251"/>
  <c r="AT251"/>
  <c r="AV251"/>
  <c r="AW251"/>
  <c r="AX251"/>
  <c r="BB251"/>
  <c r="BC251"/>
  <c r="BD251"/>
  <c r="BE251"/>
  <c r="BF251"/>
  <c r="BH251"/>
  <c r="BJ251"/>
  <c r="BK251"/>
  <c r="BL251"/>
  <c r="BM251"/>
  <c r="BP251"/>
  <c r="BQ251"/>
  <c r="BR251"/>
  <c r="BS251"/>
  <c r="BT251"/>
  <c r="BV251"/>
  <c r="BW251"/>
  <c r="BX251"/>
  <c r="A252"/>
  <c r="B252"/>
  <c r="C252"/>
  <c r="H252"/>
  <c r="J252"/>
  <c r="K252"/>
  <c r="O252"/>
  <c r="T252"/>
  <c r="W252"/>
  <c r="X252"/>
  <c r="Z252"/>
  <c r="AA252"/>
  <c r="AB252"/>
  <c r="AC252"/>
  <c r="AD252"/>
  <c r="AE252"/>
  <c r="AF252"/>
  <c r="AH252"/>
  <c r="AJ252"/>
  <c r="AK252"/>
  <c r="AL252"/>
  <c r="AM252"/>
  <c r="AN252"/>
  <c r="AO252"/>
  <c r="AP252"/>
  <c r="AR252"/>
  <c r="AT252"/>
  <c r="AV252"/>
  <c r="AW252"/>
  <c r="AX252"/>
  <c r="BB252"/>
  <c r="BC252"/>
  <c r="BD252"/>
  <c r="BE252"/>
  <c r="BF252"/>
  <c r="BH252"/>
  <c r="BJ252"/>
  <c r="BK252"/>
  <c r="BL252"/>
  <c r="BM252"/>
  <c r="BP252"/>
  <c r="BQ252"/>
  <c r="BR252"/>
  <c r="BS252"/>
  <c r="BT252"/>
  <c r="BV252"/>
  <c r="BW252"/>
  <c r="BX252"/>
  <c r="A253"/>
  <c r="B253"/>
  <c r="C253"/>
  <c r="H253"/>
  <c r="J253"/>
  <c r="K253"/>
  <c r="O253"/>
  <c r="T253"/>
  <c r="W253"/>
  <c r="X253"/>
  <c r="Z253"/>
  <c r="AA253"/>
  <c r="AB253"/>
  <c r="AC253"/>
  <c r="AD253"/>
  <c r="AE253"/>
  <c r="AF253"/>
  <c r="AH253"/>
  <c r="AJ253"/>
  <c r="AK253"/>
  <c r="AL253"/>
  <c r="AM253"/>
  <c r="AN253"/>
  <c r="AO253"/>
  <c r="AP253"/>
  <c r="AR253"/>
  <c r="AT253"/>
  <c r="AV253"/>
  <c r="AW253"/>
  <c r="AX253"/>
  <c r="BB253"/>
  <c r="BC253"/>
  <c r="BD253"/>
  <c r="BE253"/>
  <c r="BF253"/>
  <c r="BH253"/>
  <c r="BJ253"/>
  <c r="BK253"/>
  <c r="BL253"/>
  <c r="BM253"/>
  <c r="BP253"/>
  <c r="BQ253"/>
  <c r="BR253"/>
  <c r="BS253"/>
  <c r="BT253"/>
  <c r="BV253"/>
  <c r="BW253"/>
  <c r="BX253"/>
  <c r="A254"/>
  <c r="B254"/>
  <c r="C254"/>
  <c r="H254"/>
  <c r="J254"/>
  <c r="K254"/>
  <c r="O254"/>
  <c r="T254"/>
  <c r="W254"/>
  <c r="X254"/>
  <c r="Z254"/>
  <c r="AA254"/>
  <c r="AB254"/>
  <c r="AC254"/>
  <c r="AD254"/>
  <c r="AE254"/>
  <c r="AF254"/>
  <c r="AH254"/>
  <c r="AJ254"/>
  <c r="AK254"/>
  <c r="AL254"/>
  <c r="AM254"/>
  <c r="AN254"/>
  <c r="AO254"/>
  <c r="AP254"/>
  <c r="AR254"/>
  <c r="AT254"/>
  <c r="AV254"/>
  <c r="AW254"/>
  <c r="AX254"/>
  <c r="BB254"/>
  <c r="BC254"/>
  <c r="BD254"/>
  <c r="BE254"/>
  <c r="BF254"/>
  <c r="BH254"/>
  <c r="BJ254"/>
  <c r="BK254"/>
  <c r="BL254"/>
  <c r="BM254"/>
  <c r="BP254"/>
  <c r="BQ254"/>
  <c r="BR254"/>
  <c r="BS254"/>
  <c r="BT254"/>
  <c r="BV254"/>
  <c r="BW254"/>
  <c r="BX254"/>
  <c r="A255"/>
  <c r="B255"/>
  <c r="C255"/>
  <c r="H255"/>
  <c r="J255"/>
  <c r="K255"/>
  <c r="O255"/>
  <c r="T255"/>
  <c r="W255"/>
  <c r="X255"/>
  <c r="Z255"/>
  <c r="AA255"/>
  <c r="AB255"/>
  <c r="AC255"/>
  <c r="AD255"/>
  <c r="AE255"/>
  <c r="AF255"/>
  <c r="AH255"/>
  <c r="AJ255"/>
  <c r="AK255"/>
  <c r="AL255"/>
  <c r="AM255"/>
  <c r="AN255"/>
  <c r="AO255"/>
  <c r="AP255"/>
  <c r="AR255"/>
  <c r="AT255"/>
  <c r="AV255"/>
  <c r="AW255"/>
  <c r="AX255"/>
  <c r="BB255"/>
  <c r="BC255"/>
  <c r="BD255"/>
  <c r="BE255"/>
  <c r="BF255"/>
  <c r="BH255"/>
  <c r="BJ255"/>
  <c r="BK255"/>
  <c r="BL255"/>
  <c r="BM255"/>
  <c r="BP255"/>
  <c r="BQ255"/>
  <c r="BR255"/>
  <c r="BS255"/>
  <c r="BT255"/>
  <c r="BV255"/>
  <c r="BW255"/>
  <c r="BX255"/>
  <c r="A256"/>
  <c r="B256"/>
  <c r="C256"/>
  <c r="H256"/>
  <c r="J256"/>
  <c r="K256"/>
  <c r="O256"/>
  <c r="T256"/>
  <c r="W256"/>
  <c r="X256"/>
  <c r="Z256"/>
  <c r="AA256"/>
  <c r="AB256"/>
  <c r="AC256"/>
  <c r="AD256"/>
  <c r="AE256"/>
  <c r="AF256"/>
  <c r="AH256"/>
  <c r="AJ256"/>
  <c r="AK256"/>
  <c r="AL256"/>
  <c r="AM256"/>
  <c r="AN256"/>
  <c r="AO256"/>
  <c r="AP256"/>
  <c r="AR256"/>
  <c r="AT256"/>
  <c r="AV256"/>
  <c r="AW256"/>
  <c r="AX256"/>
  <c r="BB256"/>
  <c r="BC256"/>
  <c r="BD256"/>
  <c r="BE256"/>
  <c r="BF256"/>
  <c r="BH256"/>
  <c r="BJ256"/>
  <c r="BK256"/>
  <c r="BL256"/>
  <c r="BM256"/>
  <c r="BP256"/>
  <c r="BQ256"/>
  <c r="BR256"/>
  <c r="BS256"/>
  <c r="BT256"/>
  <c r="BV256"/>
  <c r="BW256"/>
  <c r="BX256"/>
  <c r="A257"/>
  <c r="B257"/>
  <c r="C257"/>
  <c r="H257"/>
  <c r="J257"/>
  <c r="K257"/>
  <c r="O257"/>
  <c r="T257"/>
  <c r="W257"/>
  <c r="X257"/>
  <c r="Z257"/>
  <c r="AA257"/>
  <c r="AB257"/>
  <c r="AC257"/>
  <c r="AD257"/>
  <c r="AE257"/>
  <c r="AF257"/>
  <c r="AH257"/>
  <c r="AJ257"/>
  <c r="AK257"/>
  <c r="AL257"/>
  <c r="AM257"/>
  <c r="AN257"/>
  <c r="AO257"/>
  <c r="AP257"/>
  <c r="AR257"/>
  <c r="AT257"/>
  <c r="AV257"/>
  <c r="AW257"/>
  <c r="AX257"/>
  <c r="BB257"/>
  <c r="BC257"/>
  <c r="BD257"/>
  <c r="BE257"/>
  <c r="BF257"/>
  <c r="BH257"/>
  <c r="BJ257"/>
  <c r="BK257"/>
  <c r="BL257"/>
  <c r="BM257"/>
  <c r="BP257"/>
  <c r="BQ257"/>
  <c r="BR257"/>
  <c r="BS257"/>
  <c r="BT257"/>
  <c r="BV257"/>
  <c r="BW257"/>
  <c r="BX257"/>
  <c r="A258"/>
  <c r="B258"/>
  <c r="C258"/>
  <c r="H258"/>
  <c r="J258"/>
  <c r="K258"/>
  <c r="O258"/>
  <c r="T258"/>
  <c r="W258"/>
  <c r="X258"/>
  <c r="Z258"/>
  <c r="AA258"/>
  <c r="AB258"/>
  <c r="AC258"/>
  <c r="AD258"/>
  <c r="AE258"/>
  <c r="AF258"/>
  <c r="AH258"/>
  <c r="AJ258"/>
  <c r="AK258"/>
  <c r="AL258"/>
  <c r="AM258"/>
  <c r="AN258"/>
  <c r="AO258"/>
  <c r="AP258"/>
  <c r="AR258"/>
  <c r="AT258"/>
  <c r="AV258"/>
  <c r="AW258"/>
  <c r="AX258"/>
  <c r="BB258"/>
  <c r="BC258"/>
  <c r="BD258"/>
  <c r="BE258"/>
  <c r="BF258"/>
  <c r="BH258"/>
  <c r="BJ258"/>
  <c r="BK258"/>
  <c r="BL258"/>
  <c r="BM258"/>
  <c r="BP258"/>
  <c r="BQ258"/>
  <c r="BR258"/>
  <c r="BS258"/>
  <c r="BT258"/>
  <c r="BV258"/>
  <c r="BW258"/>
  <c r="BX258"/>
  <c r="A259"/>
  <c r="B259"/>
  <c r="C259"/>
  <c r="H259"/>
  <c r="J259"/>
  <c r="K259"/>
  <c r="O259"/>
  <c r="T259"/>
  <c r="W259"/>
  <c r="X259"/>
  <c r="Z259"/>
  <c r="AA259"/>
  <c r="AB259"/>
  <c r="AC259"/>
  <c r="AD259"/>
  <c r="AE259"/>
  <c r="AF259"/>
  <c r="AH259"/>
  <c r="AJ259"/>
  <c r="AK259"/>
  <c r="AL259"/>
  <c r="AM259"/>
  <c r="AN259"/>
  <c r="AO259"/>
  <c r="AP259"/>
  <c r="AR259"/>
  <c r="AT259"/>
  <c r="AV259"/>
  <c r="AW259"/>
  <c r="AX259"/>
  <c r="BB259"/>
  <c r="BC259"/>
  <c r="BD259"/>
  <c r="BE259"/>
  <c r="BF259"/>
  <c r="BH259"/>
  <c r="BJ259"/>
  <c r="BK259"/>
  <c r="BL259"/>
  <c r="BM259"/>
  <c r="BP259"/>
  <c r="BQ259"/>
  <c r="BR259"/>
  <c r="BS259"/>
  <c r="BT259"/>
  <c r="BV259"/>
  <c r="BW259"/>
  <c r="BX259"/>
  <c r="A260"/>
  <c r="B260"/>
  <c r="C260"/>
  <c r="H260"/>
  <c r="J260"/>
  <c r="K260"/>
  <c r="O260"/>
  <c r="T260"/>
  <c r="W260"/>
  <c r="X260"/>
  <c r="Z260"/>
  <c r="AA260"/>
  <c r="AB260"/>
  <c r="AC260"/>
  <c r="AD260"/>
  <c r="AE260"/>
  <c r="AF260"/>
  <c r="AH260"/>
  <c r="AJ260"/>
  <c r="AK260"/>
  <c r="AL260"/>
  <c r="AM260"/>
  <c r="AN260"/>
  <c r="AO260"/>
  <c r="AP260"/>
  <c r="AR260"/>
  <c r="AT260"/>
  <c r="AV260"/>
  <c r="AW260"/>
  <c r="AX260"/>
  <c r="BB260"/>
  <c r="BC260"/>
  <c r="BD260"/>
  <c r="BE260"/>
  <c r="BF260"/>
  <c r="BH260"/>
  <c r="BJ260"/>
  <c r="BK260"/>
  <c r="BL260"/>
  <c r="BM260"/>
  <c r="BP260"/>
  <c r="BQ260"/>
  <c r="BR260"/>
  <c r="BS260"/>
  <c r="BT260"/>
  <c r="BV260"/>
  <c r="BW260"/>
  <c r="BX260"/>
  <c r="A261"/>
  <c r="B261"/>
  <c r="C261"/>
  <c r="H261"/>
  <c r="J261"/>
  <c r="K261"/>
  <c r="O261"/>
  <c r="T261"/>
  <c r="W261"/>
  <c r="X261"/>
  <c r="Z261"/>
  <c r="AA261"/>
  <c r="AB261"/>
  <c r="AC261"/>
  <c r="AD261"/>
  <c r="AE261"/>
  <c r="AF261"/>
  <c r="AH261"/>
  <c r="AJ261"/>
  <c r="AK261"/>
  <c r="AL261"/>
  <c r="AM261"/>
  <c r="AN261"/>
  <c r="AO261"/>
  <c r="AP261"/>
  <c r="AR261"/>
  <c r="AT261"/>
  <c r="AV261"/>
  <c r="AW261"/>
  <c r="AX261"/>
  <c r="BB261"/>
  <c r="BC261"/>
  <c r="BD261"/>
  <c r="BE261"/>
  <c r="BF261"/>
  <c r="BH261"/>
  <c r="BJ261"/>
  <c r="BK261"/>
  <c r="BL261"/>
  <c r="BM261"/>
  <c r="BP261"/>
  <c r="BQ261"/>
  <c r="BR261"/>
  <c r="BS261"/>
  <c r="BT261"/>
  <c r="BV261"/>
  <c r="BW261"/>
  <c r="BX261"/>
  <c r="A262"/>
  <c r="B262"/>
  <c r="C262"/>
  <c r="H262"/>
  <c r="J262"/>
  <c r="K262"/>
  <c r="O262"/>
  <c r="T262"/>
  <c r="W262"/>
  <c r="X262"/>
  <c r="Z262"/>
  <c r="AA262"/>
  <c r="AB262"/>
  <c r="AC262"/>
  <c r="AD262"/>
  <c r="AE262"/>
  <c r="AF262"/>
  <c r="AH262"/>
  <c r="AJ262"/>
  <c r="AK262"/>
  <c r="AL262"/>
  <c r="AM262"/>
  <c r="AN262"/>
  <c r="AO262"/>
  <c r="AP262"/>
  <c r="AR262"/>
  <c r="AT262"/>
  <c r="AV262"/>
  <c r="AW262"/>
  <c r="AX262"/>
  <c r="BB262"/>
  <c r="BC262"/>
  <c r="BD262"/>
  <c r="BE262"/>
  <c r="BF262"/>
  <c r="BH262"/>
  <c r="BJ262"/>
  <c r="BK262"/>
  <c r="BL262"/>
  <c r="BM262"/>
  <c r="BP262"/>
  <c r="BQ262"/>
  <c r="BR262"/>
  <c r="BS262"/>
  <c r="BT262"/>
  <c r="BV262"/>
  <c r="BW262"/>
  <c r="BX262"/>
  <c r="A263"/>
  <c r="B263"/>
  <c r="C263"/>
  <c r="H263"/>
  <c r="J263"/>
  <c r="K263"/>
  <c r="O263"/>
  <c r="T263"/>
  <c r="W263"/>
  <c r="X263"/>
  <c r="Z263"/>
  <c r="AA263"/>
  <c r="AB263"/>
  <c r="AC263"/>
  <c r="AD263"/>
  <c r="AE263"/>
  <c r="AF263"/>
  <c r="AH263"/>
  <c r="AJ263"/>
  <c r="AK263"/>
  <c r="AL263"/>
  <c r="AM263"/>
  <c r="AN263"/>
  <c r="AO263"/>
  <c r="AP263"/>
  <c r="AR263"/>
  <c r="AT263"/>
  <c r="AV263"/>
  <c r="AW263"/>
  <c r="AX263"/>
  <c r="BB263"/>
  <c r="BC263"/>
  <c r="BD263"/>
  <c r="BE263"/>
  <c r="BF263"/>
  <c r="BH263"/>
  <c r="BJ263"/>
  <c r="BK263"/>
  <c r="BL263"/>
  <c r="BM263"/>
  <c r="BP263"/>
  <c r="BQ263"/>
  <c r="BR263"/>
  <c r="BS263"/>
  <c r="BT263"/>
  <c r="BV263"/>
  <c r="BW263"/>
  <c r="BX263"/>
  <c r="A264"/>
  <c r="B264"/>
  <c r="C264"/>
  <c r="H264"/>
  <c r="J264"/>
  <c r="K264"/>
  <c r="O264"/>
  <c r="T264"/>
  <c r="W264"/>
  <c r="X264"/>
  <c r="Z264"/>
  <c r="AA264"/>
  <c r="AB264"/>
  <c r="AC264"/>
  <c r="AD264"/>
  <c r="AE264"/>
  <c r="AF264"/>
  <c r="AH264"/>
  <c r="AJ264"/>
  <c r="AK264"/>
  <c r="AL264"/>
  <c r="AM264"/>
  <c r="AN264"/>
  <c r="AO264"/>
  <c r="AP264"/>
  <c r="AR264"/>
  <c r="AT264"/>
  <c r="AV264"/>
  <c r="AW264"/>
  <c r="AX264"/>
  <c r="BB264"/>
  <c r="BC264"/>
  <c r="BD264"/>
  <c r="BE264"/>
  <c r="BF264"/>
  <c r="BH264"/>
  <c r="BJ264"/>
  <c r="BK264"/>
  <c r="BL264"/>
  <c r="BM264"/>
  <c r="BP264"/>
  <c r="BQ264"/>
  <c r="BR264"/>
  <c r="BS264"/>
  <c r="BT264"/>
  <c r="BV264"/>
  <c r="BW264"/>
  <c r="BX264"/>
  <c r="A265"/>
  <c r="B265"/>
  <c r="C265"/>
  <c r="H265"/>
  <c r="J265"/>
  <c r="K265"/>
  <c r="O265"/>
  <c r="T265"/>
  <c r="W265"/>
  <c r="X265"/>
  <c r="Z265"/>
  <c r="AA265"/>
  <c r="AB265"/>
  <c r="AC265"/>
  <c r="AD265"/>
  <c r="AE265"/>
  <c r="AF265"/>
  <c r="AH265"/>
  <c r="AJ265"/>
  <c r="AK265"/>
  <c r="AL265"/>
  <c r="AM265"/>
  <c r="AN265"/>
  <c r="AO265"/>
  <c r="AP265"/>
  <c r="AR265"/>
  <c r="AT265"/>
  <c r="AV265"/>
  <c r="AW265"/>
  <c r="AX265"/>
  <c r="BB265"/>
  <c r="BC265"/>
  <c r="BD265"/>
  <c r="BE265"/>
  <c r="BF265"/>
  <c r="BH265"/>
  <c r="BJ265"/>
  <c r="BK265"/>
  <c r="BL265"/>
  <c r="BM265"/>
  <c r="BP265"/>
  <c r="BQ265"/>
  <c r="BR265"/>
  <c r="BS265"/>
  <c r="BT265"/>
  <c r="BV265"/>
  <c r="BW265"/>
  <c r="BX265"/>
  <c r="A266"/>
  <c r="B266"/>
  <c r="C266"/>
  <c r="H266"/>
  <c r="J266"/>
  <c r="K266"/>
  <c r="O266"/>
  <c r="T266"/>
  <c r="W266"/>
  <c r="X266"/>
  <c r="Z266"/>
  <c r="AA266"/>
  <c r="AB266"/>
  <c r="AC266"/>
  <c r="AD266"/>
  <c r="AE266"/>
  <c r="AF266"/>
  <c r="AH266"/>
  <c r="AJ266"/>
  <c r="AK266"/>
  <c r="AL266"/>
  <c r="AM266"/>
  <c r="AN266"/>
  <c r="AO266"/>
  <c r="AP266"/>
  <c r="AR266"/>
  <c r="AT266"/>
  <c r="AV266"/>
  <c r="AW266"/>
  <c r="AX266"/>
  <c r="BB266"/>
  <c r="BC266"/>
  <c r="BD266"/>
  <c r="BE266"/>
  <c r="BF266"/>
  <c r="BH266"/>
  <c r="BJ266"/>
  <c r="BK266"/>
  <c r="BL266"/>
  <c r="BM266"/>
  <c r="BP266"/>
  <c r="BQ266"/>
  <c r="BR266"/>
  <c r="BS266"/>
  <c r="BT266"/>
  <c r="BV266"/>
  <c r="BW266"/>
  <c r="BX266"/>
  <c r="A267"/>
  <c r="B267"/>
  <c r="C267"/>
  <c r="H267"/>
  <c r="J267"/>
  <c r="K267"/>
  <c r="O267"/>
  <c r="T267"/>
  <c r="W267"/>
  <c r="X267"/>
  <c r="Z267"/>
  <c r="AA267"/>
  <c r="AB267"/>
  <c r="AC267"/>
  <c r="AD267"/>
  <c r="AE267"/>
  <c r="AF267"/>
  <c r="AH267"/>
  <c r="AJ267"/>
  <c r="AK267"/>
  <c r="AL267"/>
  <c r="AM267"/>
  <c r="AN267"/>
  <c r="AO267"/>
  <c r="AP267"/>
  <c r="AR267"/>
  <c r="AT267"/>
  <c r="AV267"/>
  <c r="AW267"/>
  <c r="AX267"/>
  <c r="BB267"/>
  <c r="BC267"/>
  <c r="BD267"/>
  <c r="BE267"/>
  <c r="BF267"/>
  <c r="BH267"/>
  <c r="BJ267"/>
  <c r="BK267"/>
  <c r="BL267"/>
  <c r="BM267"/>
  <c r="BP267"/>
  <c r="BQ267"/>
  <c r="BR267"/>
  <c r="BS267"/>
  <c r="BT267"/>
  <c r="BV267"/>
  <c r="BW267"/>
  <c r="BX267"/>
  <c r="A268"/>
  <c r="B268"/>
  <c r="C268"/>
  <c r="H268"/>
  <c r="J268"/>
  <c r="K268"/>
  <c r="O268"/>
  <c r="T268"/>
  <c r="W268"/>
  <c r="X268"/>
  <c r="Z268"/>
  <c r="AA268"/>
  <c r="AB268"/>
  <c r="AC268"/>
  <c r="AD268"/>
  <c r="AE268"/>
  <c r="AF268"/>
  <c r="AH268"/>
  <c r="AJ268"/>
  <c r="AK268"/>
  <c r="AL268"/>
  <c r="AM268"/>
  <c r="AN268"/>
  <c r="AO268"/>
  <c r="AP268"/>
  <c r="AR268"/>
  <c r="AT268"/>
  <c r="AV268"/>
  <c r="AW268"/>
  <c r="AX268"/>
  <c r="BB268"/>
  <c r="BC268"/>
  <c r="BD268"/>
  <c r="BE268"/>
  <c r="BF268"/>
  <c r="BH268"/>
  <c r="BJ268"/>
  <c r="BK268"/>
  <c r="BL268"/>
  <c r="BM268"/>
  <c r="BP268"/>
  <c r="BQ268"/>
  <c r="BR268"/>
  <c r="BS268"/>
  <c r="BT268"/>
  <c r="BV268"/>
  <c r="BW268"/>
  <c r="BX268"/>
  <c r="A269"/>
  <c r="B269"/>
  <c r="C269"/>
  <c r="H269"/>
  <c r="J269"/>
  <c r="K269"/>
  <c r="O269"/>
  <c r="T269"/>
  <c r="W269"/>
  <c r="X269"/>
  <c r="Z269"/>
  <c r="AA269"/>
  <c r="AB269"/>
  <c r="AC269"/>
  <c r="AD269"/>
  <c r="AE269"/>
  <c r="AF269"/>
  <c r="AH269"/>
  <c r="AJ269"/>
  <c r="AK269"/>
  <c r="AL269"/>
  <c r="AM269"/>
  <c r="AN269"/>
  <c r="AO269"/>
  <c r="AP269"/>
  <c r="AR269"/>
  <c r="AT269"/>
  <c r="AV269"/>
  <c r="AW269"/>
  <c r="AX269"/>
  <c r="BB269"/>
  <c r="BC269"/>
  <c r="BD269"/>
  <c r="BE269"/>
  <c r="BF269"/>
  <c r="BH269"/>
  <c r="BJ269"/>
  <c r="BK269"/>
  <c r="BL269"/>
  <c r="BM269"/>
  <c r="BP269"/>
  <c r="BQ269"/>
  <c r="BR269"/>
  <c r="BS269"/>
  <c r="BT269"/>
  <c r="BV269"/>
  <c r="BW269"/>
  <c r="BX269"/>
  <c r="A270"/>
  <c r="B270"/>
  <c r="C270"/>
  <c r="H270"/>
  <c r="J270"/>
  <c r="K270"/>
  <c r="O270"/>
  <c r="T270"/>
  <c r="W270"/>
  <c r="X270"/>
  <c r="Z270"/>
  <c r="AA270"/>
  <c r="AB270"/>
  <c r="AC270"/>
  <c r="AD270"/>
  <c r="AE270"/>
  <c r="AF270"/>
  <c r="AH270"/>
  <c r="AJ270"/>
  <c r="AK270"/>
  <c r="AL270"/>
  <c r="AM270"/>
  <c r="AN270"/>
  <c r="AO270"/>
  <c r="AP270"/>
  <c r="AR270"/>
  <c r="AT270"/>
  <c r="AV270"/>
  <c r="AW270"/>
  <c r="AX270"/>
  <c r="BB270"/>
  <c r="BC270"/>
  <c r="BD270"/>
  <c r="BE270"/>
  <c r="BF270"/>
  <c r="BH270"/>
  <c r="BJ270"/>
  <c r="BK270"/>
  <c r="BL270"/>
  <c r="BM270"/>
  <c r="BP270"/>
  <c r="BQ270"/>
  <c r="BR270"/>
  <c r="BS270"/>
  <c r="BT270"/>
  <c r="BV270"/>
  <c r="BW270"/>
  <c r="BX270"/>
  <c r="A271"/>
  <c r="B271"/>
  <c r="C271"/>
  <c r="H271"/>
  <c r="J271"/>
  <c r="K271"/>
  <c r="O271"/>
  <c r="T271"/>
  <c r="W271"/>
  <c r="X271"/>
  <c r="Z271"/>
  <c r="AA271"/>
  <c r="AB271"/>
  <c r="AC271"/>
  <c r="AD271"/>
  <c r="AE271"/>
  <c r="AF271"/>
  <c r="AH271"/>
  <c r="AJ271"/>
  <c r="AK271"/>
  <c r="AL271"/>
  <c r="AM271"/>
  <c r="AN271"/>
  <c r="AO271"/>
  <c r="AP271"/>
  <c r="AR271"/>
  <c r="AT271"/>
  <c r="AV271"/>
  <c r="AW271"/>
  <c r="AX271"/>
  <c r="BB271"/>
  <c r="BC271"/>
  <c r="BD271"/>
  <c r="BE271"/>
  <c r="BF271"/>
  <c r="BH271"/>
  <c r="BJ271"/>
  <c r="BK271"/>
  <c r="BL271"/>
  <c r="BM271"/>
  <c r="BP271"/>
  <c r="BQ271"/>
  <c r="BR271"/>
  <c r="BS271"/>
  <c r="BT271"/>
  <c r="BV271"/>
  <c r="BW271"/>
  <c r="BX271"/>
  <c r="A272"/>
  <c r="B272"/>
  <c r="C272"/>
  <c r="H272"/>
  <c r="J272"/>
  <c r="K272"/>
  <c r="O272"/>
  <c r="T272"/>
  <c r="W272"/>
  <c r="X272"/>
  <c r="Z272"/>
  <c r="AA272"/>
  <c r="AB272"/>
  <c r="AC272"/>
  <c r="AD272"/>
  <c r="AE272"/>
  <c r="AF272"/>
  <c r="AH272"/>
  <c r="AJ272"/>
  <c r="AK272"/>
  <c r="AL272"/>
  <c r="AM272"/>
  <c r="AN272"/>
  <c r="AO272"/>
  <c r="AP272"/>
  <c r="AR272"/>
  <c r="AT272"/>
  <c r="AV272"/>
  <c r="AW272"/>
  <c r="AX272"/>
  <c r="BB272"/>
  <c r="BC272"/>
  <c r="BD272"/>
  <c r="BE272"/>
  <c r="BF272"/>
  <c r="BH272"/>
  <c r="BJ272"/>
  <c r="BK272"/>
  <c r="BL272"/>
  <c r="BM272"/>
  <c r="BP272"/>
  <c r="BQ272"/>
  <c r="BR272"/>
  <c r="BS272"/>
  <c r="BT272"/>
  <c r="BV272"/>
  <c r="BW272"/>
  <c r="BX272"/>
  <c r="A273"/>
  <c r="B273"/>
  <c r="C273"/>
  <c r="H273"/>
  <c r="J273"/>
  <c r="K273"/>
  <c r="O273"/>
  <c r="T273"/>
  <c r="W273"/>
  <c r="X273"/>
  <c r="Z273"/>
  <c r="AA273"/>
  <c r="AB273"/>
  <c r="AC273"/>
  <c r="AD273"/>
  <c r="AE273"/>
  <c r="AF273"/>
  <c r="AH273"/>
  <c r="AJ273"/>
  <c r="AK273"/>
  <c r="AL273"/>
  <c r="AM273"/>
  <c r="AN273"/>
  <c r="AO273"/>
  <c r="AP273"/>
  <c r="AR273"/>
  <c r="AT273"/>
  <c r="AV273"/>
  <c r="AW273"/>
  <c r="AX273"/>
  <c r="BB273"/>
  <c r="BC273"/>
  <c r="BD273"/>
  <c r="BE273"/>
  <c r="BF273"/>
  <c r="BH273"/>
  <c r="BJ273"/>
  <c r="BK273"/>
  <c r="BL273"/>
  <c r="BM273"/>
  <c r="BP273"/>
  <c r="BQ273"/>
  <c r="BR273"/>
  <c r="BS273"/>
  <c r="BT273"/>
  <c r="BV273"/>
  <c r="BW273"/>
  <c r="BX273"/>
  <c r="A274"/>
  <c r="B274"/>
  <c r="C274"/>
  <c r="H274"/>
  <c r="J274"/>
  <c r="K274"/>
  <c r="O274"/>
  <c r="T274"/>
  <c r="W274"/>
  <c r="X274"/>
  <c r="Z274"/>
  <c r="AA274"/>
  <c r="AB274"/>
  <c r="AC274"/>
  <c r="AD274"/>
  <c r="AE274"/>
  <c r="AF274"/>
  <c r="AH274"/>
  <c r="AJ274"/>
  <c r="AK274"/>
  <c r="AL274"/>
  <c r="AM274"/>
  <c r="AN274"/>
  <c r="AO274"/>
  <c r="AP274"/>
  <c r="AR274"/>
  <c r="AT274"/>
  <c r="AV274"/>
  <c r="AW274"/>
  <c r="AX274"/>
  <c r="BB274"/>
  <c r="BC274"/>
  <c r="BD274"/>
  <c r="BE274"/>
  <c r="BF274"/>
  <c r="BH274"/>
  <c r="BJ274"/>
  <c r="BK274"/>
  <c r="BL274"/>
  <c r="BM274"/>
  <c r="BP274"/>
  <c r="BQ274"/>
  <c r="BR274"/>
  <c r="BS274"/>
  <c r="BT274"/>
  <c r="BV274"/>
  <c r="BW274"/>
  <c r="BX274"/>
  <c r="A275"/>
  <c r="B275"/>
  <c r="C275"/>
  <c r="H275"/>
  <c r="J275"/>
  <c r="K275"/>
  <c r="O275"/>
  <c r="T275"/>
  <c r="W275"/>
  <c r="X275"/>
  <c r="Z275"/>
  <c r="AA275"/>
  <c r="AB275"/>
  <c r="AC275"/>
  <c r="AD275"/>
  <c r="AE275"/>
  <c r="AF275"/>
  <c r="AH275"/>
  <c r="AJ275"/>
  <c r="AK275"/>
  <c r="AL275"/>
  <c r="AM275"/>
  <c r="AN275"/>
  <c r="AO275"/>
  <c r="AP275"/>
  <c r="AR275"/>
  <c r="AT275"/>
  <c r="AV275"/>
  <c r="AW275"/>
  <c r="AX275"/>
  <c r="BB275"/>
  <c r="BC275"/>
  <c r="BD275"/>
  <c r="BE275"/>
  <c r="BF275"/>
  <c r="BH275"/>
  <c r="BJ275"/>
  <c r="BK275"/>
  <c r="BL275"/>
  <c r="BM275"/>
  <c r="BP275"/>
  <c r="BQ275"/>
  <c r="BR275"/>
  <c r="BS275"/>
  <c r="BT275"/>
  <c r="BV275"/>
  <c r="BW275"/>
  <c r="BX275"/>
  <c r="A276"/>
  <c r="B276"/>
  <c r="C276"/>
  <c r="H276"/>
  <c r="J276"/>
  <c r="K276"/>
  <c r="O276"/>
  <c r="T276"/>
  <c r="W276"/>
  <c r="X276"/>
  <c r="Z276"/>
  <c r="AA276"/>
  <c r="AB276"/>
  <c r="AC276"/>
  <c r="AD276"/>
  <c r="AE276"/>
  <c r="AF276"/>
  <c r="AH276"/>
  <c r="AJ276"/>
  <c r="AK276"/>
  <c r="AL276"/>
  <c r="AM276"/>
  <c r="AN276"/>
  <c r="AO276"/>
  <c r="AP276"/>
  <c r="AR276"/>
  <c r="AT276"/>
  <c r="AV276"/>
  <c r="AW276"/>
  <c r="AX276"/>
  <c r="BB276"/>
  <c r="BC276"/>
  <c r="BD276"/>
  <c r="BE276"/>
  <c r="BF276"/>
  <c r="BH276"/>
  <c r="BJ276"/>
  <c r="BK276"/>
  <c r="BL276"/>
  <c r="BM276"/>
  <c r="BP276"/>
  <c r="BQ276"/>
  <c r="BR276"/>
  <c r="BS276"/>
  <c r="BT276"/>
  <c r="BV276"/>
  <c r="BW276"/>
  <c r="BX276"/>
  <c r="A277"/>
  <c r="B277"/>
  <c r="C277"/>
  <c r="H277"/>
  <c r="J277"/>
  <c r="K277"/>
  <c r="O277"/>
  <c r="T277"/>
  <c r="W277"/>
  <c r="X277"/>
  <c r="Z277"/>
  <c r="AA277"/>
  <c r="AB277"/>
  <c r="AC277"/>
  <c r="AD277"/>
  <c r="AE277"/>
  <c r="AF277"/>
  <c r="AH277"/>
  <c r="AJ277"/>
  <c r="AK277"/>
  <c r="AL277"/>
  <c r="AM277"/>
  <c r="AN277"/>
  <c r="AO277"/>
  <c r="AP277"/>
  <c r="AR277"/>
  <c r="AT277"/>
  <c r="AV277"/>
  <c r="AW277"/>
  <c r="AX277"/>
  <c r="BB277"/>
  <c r="BC277"/>
  <c r="BD277"/>
  <c r="BE277"/>
  <c r="BF277"/>
  <c r="BH277"/>
  <c r="BJ277"/>
  <c r="BK277"/>
  <c r="BL277"/>
  <c r="BM277"/>
  <c r="BP277"/>
  <c r="BQ277"/>
  <c r="BR277"/>
  <c r="BS277"/>
  <c r="BT277"/>
  <c r="BV277"/>
  <c r="BW277"/>
  <c r="BX277"/>
  <c r="A278"/>
  <c r="B278"/>
  <c r="C278"/>
  <c r="H278"/>
  <c r="J278"/>
  <c r="K278"/>
  <c r="O278"/>
  <c r="T278"/>
  <c r="W278"/>
  <c r="X278"/>
  <c r="Z278"/>
  <c r="AA278"/>
  <c r="AB278"/>
  <c r="AC278"/>
  <c r="AD278"/>
  <c r="AE278"/>
  <c r="AF278"/>
  <c r="AH278"/>
  <c r="AJ278"/>
  <c r="AK278"/>
  <c r="AL278"/>
  <c r="AM278"/>
  <c r="AN278"/>
  <c r="AO278"/>
  <c r="AP278"/>
  <c r="AR278"/>
  <c r="AT278"/>
  <c r="AV278"/>
  <c r="AW278"/>
  <c r="AX278"/>
  <c r="BB278"/>
  <c r="BC278"/>
  <c r="BD278"/>
  <c r="BE278"/>
  <c r="BF278"/>
  <c r="BH278"/>
  <c r="BJ278"/>
  <c r="BK278"/>
  <c r="BL278"/>
  <c r="BM278"/>
  <c r="BP278"/>
  <c r="BQ278"/>
  <c r="BR278"/>
  <c r="BS278"/>
  <c r="BT278"/>
  <c r="BV278"/>
  <c r="BW278"/>
  <c r="BX278"/>
  <c r="A279"/>
  <c r="B279"/>
  <c r="C279"/>
  <c r="H279"/>
  <c r="J279"/>
  <c r="K279"/>
  <c r="O279"/>
  <c r="T279"/>
  <c r="W279"/>
  <c r="X279"/>
  <c r="Z279"/>
  <c r="AA279"/>
  <c r="AB279"/>
  <c r="AC279"/>
  <c r="AD279"/>
  <c r="AE279"/>
  <c r="AF279"/>
  <c r="AH279"/>
  <c r="AJ279"/>
  <c r="AK279"/>
  <c r="AL279"/>
  <c r="AM279"/>
  <c r="AN279"/>
  <c r="AO279"/>
  <c r="AP279"/>
  <c r="AR279"/>
  <c r="AT279"/>
  <c r="AV279"/>
  <c r="AW279"/>
  <c r="AX279"/>
  <c r="BB279"/>
  <c r="BC279"/>
  <c r="BD279"/>
  <c r="BE279"/>
  <c r="BF279"/>
  <c r="BH279"/>
  <c r="BJ279"/>
  <c r="BK279"/>
  <c r="BL279"/>
  <c r="BM279"/>
  <c r="BP279"/>
  <c r="BQ279"/>
  <c r="BR279"/>
  <c r="BS279"/>
  <c r="BT279"/>
  <c r="BV279"/>
  <c r="BW279"/>
  <c r="BX279"/>
  <c r="A280"/>
  <c r="B280"/>
  <c r="C280"/>
  <c r="H280"/>
  <c r="J280"/>
  <c r="K280"/>
  <c r="O280"/>
  <c r="T280"/>
  <c r="W280"/>
  <c r="X280"/>
  <c r="Z280"/>
  <c r="AA280"/>
  <c r="AB280"/>
  <c r="AC280"/>
  <c r="AD280"/>
  <c r="AE280"/>
  <c r="AF280"/>
  <c r="AH280"/>
  <c r="AJ280"/>
  <c r="AK280"/>
  <c r="AL280"/>
  <c r="AM280"/>
  <c r="AN280"/>
  <c r="AO280"/>
  <c r="AP280"/>
  <c r="AR280"/>
  <c r="AV280"/>
  <c r="AW280"/>
  <c r="AX280"/>
  <c r="BB280"/>
  <c r="BC280"/>
  <c r="BD280"/>
  <c r="BE280"/>
  <c r="BF280"/>
  <c r="BH280"/>
  <c r="BJ280"/>
  <c r="BK280"/>
  <c r="BL280"/>
  <c r="BM280"/>
  <c r="BP280"/>
  <c r="BQ280"/>
  <c r="BR280"/>
  <c r="BS280"/>
  <c r="BT280"/>
  <c r="BV280"/>
  <c r="BW280"/>
  <c r="BX280"/>
  <c r="A281"/>
  <c r="B281"/>
  <c r="C281"/>
  <c r="H281"/>
  <c r="J281"/>
  <c r="K281"/>
  <c r="O281"/>
  <c r="T281"/>
  <c r="W281"/>
  <c r="X281"/>
  <c r="Z281"/>
  <c r="AA281"/>
  <c r="AB281"/>
  <c r="AC281"/>
  <c r="AD281"/>
  <c r="AE281"/>
  <c r="AF281"/>
  <c r="AH281"/>
  <c r="AJ281"/>
  <c r="AK281"/>
  <c r="AL281"/>
  <c r="AM281"/>
  <c r="AN281"/>
  <c r="AO281"/>
  <c r="AP281"/>
  <c r="AR281"/>
  <c r="AV281"/>
  <c r="AW281"/>
  <c r="AX281"/>
  <c r="BB281"/>
  <c r="BC281"/>
  <c r="BD281"/>
  <c r="BE281"/>
  <c r="BF281"/>
  <c r="BH281"/>
  <c r="BJ281"/>
  <c r="BK281"/>
  <c r="BL281"/>
  <c r="BM281"/>
  <c r="BP281"/>
  <c r="BQ281"/>
  <c r="BR281"/>
  <c r="BS281"/>
  <c r="BT281"/>
  <c r="BV281"/>
  <c r="BW281"/>
  <c r="BX281"/>
  <c r="A282"/>
  <c r="B282"/>
  <c r="C282"/>
  <c r="H282"/>
  <c r="J282"/>
  <c r="K282"/>
  <c r="O282"/>
  <c r="T282"/>
  <c r="W282"/>
  <c r="X282"/>
  <c r="Z282"/>
  <c r="AA282"/>
  <c r="AB282"/>
  <c r="AC282"/>
  <c r="AD282"/>
  <c r="AE282"/>
  <c r="AF282"/>
  <c r="AH282"/>
  <c r="AJ282"/>
  <c r="AK282"/>
  <c r="AL282"/>
  <c r="AM282"/>
  <c r="AN282"/>
  <c r="AO282"/>
  <c r="AP282"/>
  <c r="AR282"/>
  <c r="AV282"/>
  <c r="AW282"/>
  <c r="AX282"/>
  <c r="BB282"/>
  <c r="BC282"/>
  <c r="BD282"/>
  <c r="BE282"/>
  <c r="BF282"/>
  <c r="BH282"/>
  <c r="BJ282"/>
  <c r="BK282"/>
  <c r="BL282"/>
  <c r="BM282"/>
  <c r="BP282"/>
  <c r="BQ282"/>
  <c r="BR282"/>
  <c r="BS282"/>
  <c r="BT282"/>
  <c r="BV282"/>
  <c r="BW282"/>
  <c r="BX282"/>
  <c r="A283"/>
  <c r="B283"/>
  <c r="C283"/>
  <c r="H283"/>
  <c r="J283"/>
  <c r="K283"/>
  <c r="O283"/>
  <c r="T283"/>
  <c r="W283"/>
  <c r="X283"/>
  <c r="Z283"/>
  <c r="AA283"/>
  <c r="AB283"/>
  <c r="AC283"/>
  <c r="AD283"/>
  <c r="AE283"/>
  <c r="AF283"/>
  <c r="AH283"/>
  <c r="AJ283"/>
  <c r="AK283"/>
  <c r="AL283"/>
  <c r="AM283"/>
  <c r="AN283"/>
  <c r="AO283"/>
  <c r="AP283"/>
  <c r="AR283"/>
  <c r="AV283"/>
  <c r="AW283"/>
  <c r="AX283"/>
  <c r="BB283"/>
  <c r="BC283"/>
  <c r="BD283"/>
  <c r="BE283"/>
  <c r="BF283"/>
  <c r="BH283"/>
  <c r="BJ283"/>
  <c r="BK283"/>
  <c r="BL283"/>
  <c r="BM283"/>
  <c r="BP283"/>
  <c r="BQ283"/>
  <c r="BR283"/>
  <c r="BS283"/>
  <c r="BT283"/>
  <c r="BV283"/>
  <c r="BW283"/>
  <c r="BX283"/>
  <c r="A284"/>
  <c r="B284"/>
  <c r="C284"/>
  <c r="H284"/>
  <c r="J284"/>
  <c r="K284"/>
  <c r="O284"/>
  <c r="T284"/>
  <c r="W284"/>
  <c r="X284"/>
  <c r="Z284"/>
  <c r="AA284"/>
  <c r="AB284"/>
  <c r="AC284"/>
  <c r="AD284"/>
  <c r="AE284"/>
  <c r="AF284"/>
  <c r="AH284"/>
  <c r="AJ284"/>
  <c r="AK284"/>
  <c r="AL284"/>
  <c r="AM284"/>
  <c r="AN284"/>
  <c r="AO284"/>
  <c r="AP284"/>
  <c r="AR284"/>
  <c r="AV284"/>
  <c r="AW284"/>
  <c r="AX284"/>
  <c r="BB284"/>
  <c r="BC284"/>
  <c r="BD284"/>
  <c r="BE284"/>
  <c r="BF284"/>
  <c r="BH284"/>
  <c r="BJ284"/>
  <c r="BK284"/>
  <c r="BL284"/>
  <c r="BM284"/>
  <c r="BP284"/>
  <c r="BQ284"/>
  <c r="BR284"/>
  <c r="BS284"/>
  <c r="BT284"/>
  <c r="BV284"/>
  <c r="BW284"/>
  <c r="BX284"/>
  <c r="A285"/>
  <c r="B285"/>
  <c r="C285"/>
  <c r="H285"/>
  <c r="J285"/>
  <c r="K285"/>
  <c r="O285"/>
  <c r="T285"/>
  <c r="W285"/>
  <c r="X285"/>
  <c r="Z285"/>
  <c r="AA285"/>
  <c r="AB285"/>
  <c r="AC285"/>
  <c r="AD285"/>
  <c r="AE285"/>
  <c r="AF285"/>
  <c r="AH285"/>
  <c r="AJ285"/>
  <c r="AK285"/>
  <c r="AL285"/>
  <c r="AM285"/>
  <c r="AN285"/>
  <c r="AO285"/>
  <c r="AP285"/>
  <c r="AR285"/>
  <c r="AV285"/>
  <c r="AW285"/>
  <c r="AX285"/>
  <c r="BB285"/>
  <c r="BC285"/>
  <c r="BD285"/>
  <c r="BE285"/>
  <c r="BF285"/>
  <c r="BH285"/>
  <c r="BJ285"/>
  <c r="BK285"/>
  <c r="BL285"/>
  <c r="BM285"/>
  <c r="BP285"/>
  <c r="BQ285"/>
  <c r="BR285"/>
  <c r="BS285"/>
  <c r="BT285"/>
  <c r="BV285"/>
  <c r="BW285"/>
  <c r="BX285"/>
  <c r="A286"/>
  <c r="B286"/>
  <c r="C286"/>
  <c r="H286"/>
  <c r="J286"/>
  <c r="K286"/>
  <c r="O286"/>
  <c r="T286"/>
  <c r="W286"/>
  <c r="X286"/>
  <c r="Z286"/>
  <c r="AA286"/>
  <c r="AB286"/>
  <c r="AC286"/>
  <c r="AD286"/>
  <c r="AE286"/>
  <c r="AF286"/>
  <c r="AH286"/>
  <c r="AJ286"/>
  <c r="AK286"/>
  <c r="AL286"/>
  <c r="AM286"/>
  <c r="AN286"/>
  <c r="AO286"/>
  <c r="AP286"/>
  <c r="AR286"/>
  <c r="AT286"/>
  <c r="AV286"/>
  <c r="AW286"/>
  <c r="AX286"/>
  <c r="BB286"/>
  <c r="BC286"/>
  <c r="BD286"/>
  <c r="BE286"/>
  <c r="BF286"/>
  <c r="BH286"/>
  <c r="BJ286"/>
  <c r="BK286"/>
  <c r="BL286"/>
  <c r="BM286"/>
  <c r="BP286"/>
  <c r="BQ286"/>
  <c r="BR286"/>
  <c r="BS286"/>
  <c r="BT286"/>
  <c r="BV286"/>
  <c r="BW286"/>
  <c r="BX286"/>
  <c r="A287"/>
  <c r="B287"/>
  <c r="C287"/>
  <c r="H287"/>
  <c r="J287"/>
  <c r="K287"/>
  <c r="O287"/>
  <c r="T287"/>
  <c r="W287"/>
  <c r="X287"/>
  <c r="Z287"/>
  <c r="AA287"/>
  <c r="AB287"/>
  <c r="AC287"/>
  <c r="AD287"/>
  <c r="AE287"/>
  <c r="AF287"/>
  <c r="AH287"/>
  <c r="AJ287"/>
  <c r="AK287"/>
  <c r="AL287"/>
  <c r="AM287"/>
  <c r="AN287"/>
  <c r="AO287"/>
  <c r="AP287"/>
  <c r="AR287"/>
  <c r="AT287"/>
  <c r="AV287"/>
  <c r="AW287"/>
  <c r="AX287"/>
  <c r="BB287"/>
  <c r="BC287"/>
  <c r="BD287"/>
  <c r="BE287"/>
  <c r="BF287"/>
  <c r="BH287"/>
  <c r="BJ287"/>
  <c r="BK287"/>
  <c r="BL287"/>
  <c r="BM287"/>
  <c r="BP287"/>
  <c r="BQ287"/>
  <c r="BR287"/>
  <c r="BS287"/>
  <c r="BT287"/>
  <c r="BV287"/>
  <c r="BW287"/>
  <c r="BX287"/>
  <c r="A288"/>
  <c r="B288"/>
  <c r="C288"/>
  <c r="H288"/>
  <c r="J288"/>
  <c r="K288"/>
  <c r="O288"/>
  <c r="T288"/>
  <c r="W288"/>
  <c r="X288"/>
  <c r="Z288"/>
  <c r="AA288"/>
  <c r="AB288"/>
  <c r="AC288"/>
  <c r="AD288"/>
  <c r="AE288"/>
  <c r="AF288"/>
  <c r="AH288"/>
  <c r="AJ288"/>
  <c r="AK288"/>
  <c r="AL288"/>
  <c r="AM288"/>
  <c r="AN288"/>
  <c r="AO288"/>
  <c r="AP288"/>
  <c r="AR288"/>
  <c r="AT288"/>
  <c r="AV288"/>
  <c r="AW288"/>
  <c r="AX288"/>
  <c r="BB288"/>
  <c r="BC288"/>
  <c r="BD288"/>
  <c r="BE288"/>
  <c r="BF288"/>
  <c r="BH288"/>
  <c r="BJ288"/>
  <c r="BK288"/>
  <c r="BL288"/>
  <c r="BM288"/>
  <c r="BP288"/>
  <c r="BQ288"/>
  <c r="BR288"/>
  <c r="BS288"/>
  <c r="BT288"/>
  <c r="BV288"/>
  <c r="BW288"/>
  <c r="BX288"/>
  <c r="A289"/>
  <c r="B289"/>
  <c r="C289"/>
  <c r="H289"/>
  <c r="J289"/>
  <c r="K289"/>
  <c r="O289"/>
  <c r="T289"/>
  <c r="W289"/>
  <c r="X289"/>
  <c r="Z289"/>
  <c r="AA289"/>
  <c r="AB289"/>
  <c r="AC289"/>
  <c r="AD289"/>
  <c r="AE289"/>
  <c r="AF289"/>
  <c r="AH289"/>
  <c r="AJ289"/>
  <c r="AK289"/>
  <c r="AL289"/>
  <c r="AM289"/>
  <c r="AN289"/>
  <c r="AO289"/>
  <c r="AP289"/>
  <c r="AR289"/>
  <c r="AV289"/>
  <c r="AW289"/>
  <c r="AX289"/>
  <c r="BB289"/>
  <c r="BC289"/>
  <c r="BD289"/>
  <c r="BE289"/>
  <c r="BF289"/>
  <c r="BH289"/>
  <c r="BJ289"/>
  <c r="BK289"/>
  <c r="BL289"/>
  <c r="BM289"/>
  <c r="BP289"/>
  <c r="BQ289"/>
  <c r="BR289"/>
  <c r="BS289"/>
  <c r="BT289"/>
  <c r="BV289"/>
  <c r="BW289"/>
  <c r="BX289"/>
  <c r="A291"/>
  <c r="B291"/>
  <c r="C291"/>
  <c r="H291"/>
  <c r="J291"/>
  <c r="K291"/>
  <c r="O291"/>
  <c r="T291"/>
  <c r="W291"/>
  <c r="X291"/>
  <c r="Z291"/>
  <c r="AA291"/>
  <c r="AB291"/>
  <c r="AC291"/>
  <c r="AD291"/>
  <c r="AE291"/>
  <c r="AF291"/>
  <c r="AH291"/>
  <c r="AJ291"/>
  <c r="AK291"/>
  <c r="AL291"/>
  <c r="AM291"/>
  <c r="AN291"/>
  <c r="AO291"/>
  <c r="AP291"/>
  <c r="AR291"/>
  <c r="AT291"/>
  <c r="AV291"/>
  <c r="AW291"/>
  <c r="AX291"/>
  <c r="BB291"/>
  <c r="BC291"/>
  <c r="BD291"/>
  <c r="BE291"/>
  <c r="BF291"/>
  <c r="BH291"/>
  <c r="BJ291"/>
  <c r="BK291"/>
  <c r="BL291"/>
  <c r="BM291"/>
  <c r="BP291"/>
  <c r="BQ291"/>
  <c r="BR291"/>
  <c r="BS291"/>
  <c r="BT291"/>
  <c r="BV291"/>
  <c r="BW291"/>
  <c r="BX291"/>
  <c r="A292"/>
  <c r="B292"/>
  <c r="C292"/>
  <c r="H292"/>
  <c r="J292"/>
  <c r="K292"/>
  <c r="O292"/>
  <c r="T292"/>
  <c r="W292"/>
  <c r="X292"/>
  <c r="Z292"/>
  <c r="AA292"/>
  <c r="AB292"/>
  <c r="AC292"/>
  <c r="AD292"/>
  <c r="AE292"/>
  <c r="AF292"/>
  <c r="AH292"/>
  <c r="AJ292"/>
  <c r="AK292"/>
  <c r="AL292"/>
  <c r="AM292"/>
  <c r="AN292"/>
  <c r="AO292"/>
  <c r="AP292"/>
  <c r="AR292"/>
  <c r="AT292"/>
  <c r="AV292"/>
  <c r="AW292"/>
  <c r="AX292"/>
  <c r="BB292"/>
  <c r="BC292"/>
  <c r="BD292"/>
  <c r="BE292"/>
  <c r="BF292"/>
  <c r="BH292"/>
  <c r="BJ292"/>
  <c r="BK292"/>
  <c r="BL292"/>
  <c r="BM292"/>
  <c r="BP292"/>
  <c r="BQ292"/>
  <c r="BR292"/>
  <c r="BS292"/>
  <c r="BT292"/>
  <c r="BV292"/>
  <c r="BW292"/>
  <c r="BX292"/>
  <c r="A293"/>
  <c r="B293"/>
  <c r="C293"/>
  <c r="H293"/>
  <c r="J293"/>
  <c r="K293"/>
  <c r="O293"/>
  <c r="T293"/>
  <c r="W293"/>
  <c r="X293"/>
  <c r="Z293"/>
  <c r="AA293"/>
  <c r="AB293"/>
  <c r="AC293"/>
  <c r="AD293"/>
  <c r="AE293"/>
  <c r="AF293"/>
  <c r="AH293"/>
  <c r="AJ293"/>
  <c r="AK293"/>
  <c r="AL293"/>
  <c r="AM293"/>
  <c r="AN293"/>
  <c r="AO293"/>
  <c r="AP293"/>
  <c r="AR293"/>
  <c r="AT293"/>
  <c r="AV293"/>
  <c r="AW293"/>
  <c r="AX293"/>
  <c r="BB293"/>
  <c r="BC293"/>
  <c r="BD293"/>
  <c r="BE293"/>
  <c r="BF293"/>
  <c r="BH293"/>
  <c r="BJ293"/>
  <c r="BK293"/>
  <c r="BL293"/>
  <c r="BM293"/>
  <c r="BP293"/>
  <c r="BQ293"/>
  <c r="BR293"/>
  <c r="BS293"/>
  <c r="BT293"/>
  <c r="BV293"/>
  <c r="BW293"/>
  <c r="BX293"/>
  <c r="A294"/>
  <c r="B294"/>
  <c r="C294"/>
  <c r="H294"/>
  <c r="J294"/>
  <c r="K294"/>
  <c r="O294"/>
  <c r="T294"/>
  <c r="W294"/>
  <c r="X294"/>
  <c r="Z294"/>
  <c r="AA294"/>
  <c r="AB294"/>
  <c r="AC294"/>
  <c r="AD294"/>
  <c r="AE294"/>
  <c r="AF294"/>
  <c r="AH294"/>
  <c r="AJ294"/>
  <c r="AK294"/>
  <c r="AL294"/>
  <c r="AM294"/>
  <c r="AN294"/>
  <c r="AO294"/>
  <c r="AP294"/>
  <c r="AR294"/>
  <c r="AT294"/>
  <c r="AV294"/>
  <c r="AW294"/>
  <c r="AX294"/>
  <c r="BB294"/>
  <c r="BC294"/>
  <c r="BD294"/>
  <c r="BE294"/>
  <c r="BF294"/>
  <c r="BH294"/>
  <c r="BJ294"/>
  <c r="BK294"/>
  <c r="BL294"/>
  <c r="BM294"/>
  <c r="BP294"/>
  <c r="BQ294"/>
  <c r="BR294"/>
  <c r="BS294"/>
  <c r="BT294"/>
  <c r="BV294"/>
  <c r="BW294"/>
  <c r="BX294"/>
  <c r="A295"/>
  <c r="B295"/>
  <c r="C295"/>
  <c r="H295"/>
  <c r="J295"/>
  <c r="K295"/>
  <c r="O295"/>
  <c r="T295"/>
  <c r="W295"/>
  <c r="X295"/>
  <c r="Z295"/>
  <c r="AA295"/>
  <c r="AB295"/>
  <c r="AC295"/>
  <c r="AD295"/>
  <c r="AE295"/>
  <c r="AF295"/>
  <c r="AH295"/>
  <c r="AJ295"/>
  <c r="AK295"/>
  <c r="AL295"/>
  <c r="AM295"/>
  <c r="AN295"/>
  <c r="AO295"/>
  <c r="AP295"/>
  <c r="AR295"/>
  <c r="AT295"/>
  <c r="AV295"/>
  <c r="AW295"/>
  <c r="AX295"/>
  <c r="BB295"/>
  <c r="BC295"/>
  <c r="BD295"/>
  <c r="BE295"/>
  <c r="BF295"/>
  <c r="BH295"/>
  <c r="BJ295"/>
  <c r="BK295"/>
  <c r="BL295"/>
  <c r="BM295"/>
  <c r="BP295"/>
  <c r="BQ295"/>
  <c r="BR295"/>
  <c r="BS295"/>
  <c r="BT295"/>
  <c r="BV295"/>
  <c r="BW295"/>
  <c r="BX295"/>
  <c r="A296"/>
  <c r="B296"/>
  <c r="C296"/>
  <c r="H296"/>
  <c r="J296"/>
  <c r="K296"/>
  <c r="O296"/>
  <c r="T296"/>
  <c r="W296"/>
  <c r="X296"/>
  <c r="Z296"/>
  <c r="AA296"/>
  <c r="AB296"/>
  <c r="AC296"/>
  <c r="AD296"/>
  <c r="AE296"/>
  <c r="AF296"/>
  <c r="AH296"/>
  <c r="AJ296"/>
  <c r="AK296"/>
  <c r="AL296"/>
  <c r="AM296"/>
  <c r="AN296"/>
  <c r="AO296"/>
  <c r="AP296"/>
  <c r="AR296"/>
  <c r="AV296"/>
  <c r="AW296"/>
  <c r="AX296"/>
  <c r="BB296"/>
  <c r="BC296"/>
  <c r="BD296"/>
  <c r="BE296"/>
  <c r="BF296"/>
  <c r="BH296"/>
  <c r="BJ296"/>
  <c r="BK296"/>
  <c r="BL296"/>
  <c r="BM296"/>
  <c r="BP296"/>
  <c r="BQ296"/>
  <c r="BR296"/>
  <c r="BS296"/>
  <c r="BT296"/>
  <c r="BV296"/>
  <c r="BW296"/>
  <c r="BX296"/>
  <c r="A297"/>
  <c r="B297"/>
  <c r="C297"/>
  <c r="H297"/>
  <c r="J297"/>
  <c r="K297"/>
  <c r="O297"/>
  <c r="T297"/>
  <c r="W297"/>
  <c r="X297"/>
  <c r="Z297"/>
  <c r="AA297"/>
  <c r="AB297"/>
  <c r="AC297"/>
  <c r="AD297"/>
  <c r="AE297"/>
  <c r="AF297"/>
  <c r="AH297"/>
  <c r="AJ297"/>
  <c r="AK297"/>
  <c r="AL297"/>
  <c r="AM297"/>
  <c r="AN297"/>
  <c r="AO297"/>
  <c r="AP297"/>
  <c r="AR297"/>
  <c r="AV297"/>
  <c r="AW297"/>
  <c r="AX297"/>
  <c r="BB297"/>
  <c r="BC297"/>
  <c r="BD297"/>
  <c r="BE297"/>
  <c r="BF297"/>
  <c r="BH297"/>
  <c r="BJ297"/>
  <c r="BK297"/>
  <c r="BL297"/>
  <c r="BM297"/>
  <c r="BP297"/>
  <c r="BQ297"/>
  <c r="BR297"/>
  <c r="BS297"/>
  <c r="BT297"/>
  <c r="BV297"/>
  <c r="BW297"/>
  <c r="BX297"/>
  <c r="A298"/>
  <c r="B298"/>
  <c r="C298"/>
  <c r="H298"/>
  <c r="J298"/>
  <c r="K298"/>
  <c r="O298"/>
  <c r="T298"/>
  <c r="W298"/>
  <c r="X298"/>
  <c r="Z298"/>
  <c r="AA298"/>
  <c r="AB298"/>
  <c r="AC298"/>
  <c r="AD298"/>
  <c r="AE298"/>
  <c r="AF298"/>
  <c r="AH298"/>
  <c r="AJ298"/>
  <c r="AK298"/>
  <c r="AL298"/>
  <c r="AM298"/>
  <c r="AN298"/>
  <c r="AO298"/>
  <c r="AP298"/>
  <c r="AR298"/>
  <c r="AV298"/>
  <c r="AW298"/>
  <c r="AX298"/>
  <c r="BB298"/>
  <c r="BC298"/>
  <c r="BD298"/>
  <c r="BE298"/>
  <c r="BF298"/>
  <c r="BH298"/>
  <c r="BJ298"/>
  <c r="BK298"/>
  <c r="BL298"/>
  <c r="BM298"/>
  <c r="BP298"/>
  <c r="BQ298"/>
  <c r="BR298"/>
  <c r="BS298"/>
  <c r="BT298"/>
  <c r="BV298"/>
  <c r="BW298"/>
  <c r="BX298"/>
  <c r="A299"/>
  <c r="B299"/>
  <c r="C299"/>
  <c r="H299"/>
  <c r="J299"/>
  <c r="K299"/>
  <c r="O299"/>
  <c r="T299"/>
  <c r="W299"/>
  <c r="X299"/>
  <c r="Z299"/>
  <c r="AA299"/>
  <c r="AB299"/>
  <c r="AC299"/>
  <c r="AD299"/>
  <c r="AE299"/>
  <c r="AF299"/>
  <c r="AH299"/>
  <c r="AJ299"/>
  <c r="AK299"/>
  <c r="AL299"/>
  <c r="AM299"/>
  <c r="AN299"/>
  <c r="AO299"/>
  <c r="AP299"/>
  <c r="AR299"/>
  <c r="AV299"/>
  <c r="AW299"/>
  <c r="AX299"/>
  <c r="BB299"/>
  <c r="BC299"/>
  <c r="BD299"/>
  <c r="BE299"/>
  <c r="BF299"/>
  <c r="BH299"/>
  <c r="BJ299"/>
  <c r="BK299"/>
  <c r="BL299"/>
  <c r="BM299"/>
  <c r="BP299"/>
  <c r="BQ299"/>
  <c r="BR299"/>
  <c r="BS299"/>
  <c r="BT299"/>
  <c r="BV299"/>
  <c r="BW299"/>
  <c r="BX299"/>
  <c r="A300"/>
  <c r="B300"/>
  <c r="C300"/>
  <c r="H300"/>
  <c r="J300"/>
  <c r="K300"/>
  <c r="O300"/>
  <c r="T300"/>
  <c r="W300"/>
  <c r="X300"/>
  <c r="Z300"/>
  <c r="AA300"/>
  <c r="AB300"/>
  <c r="AC300"/>
  <c r="AD300"/>
  <c r="AE300"/>
  <c r="AF300"/>
  <c r="AH300"/>
  <c r="AJ300"/>
  <c r="AK300"/>
  <c r="AL300"/>
  <c r="AM300"/>
  <c r="AN300"/>
  <c r="AO300"/>
  <c r="AP300"/>
  <c r="AR300"/>
  <c r="AV300"/>
  <c r="AW300"/>
  <c r="AX300"/>
  <c r="BB300"/>
  <c r="BC300"/>
  <c r="BD300"/>
  <c r="BE300"/>
  <c r="BF300"/>
  <c r="BH300"/>
  <c r="BJ300"/>
  <c r="BK300"/>
  <c r="BL300"/>
  <c r="BM300"/>
  <c r="BP300"/>
  <c r="BQ300"/>
  <c r="BR300"/>
  <c r="BS300"/>
  <c r="BT300"/>
  <c r="BV300"/>
  <c r="BW300"/>
  <c r="BX300"/>
  <c r="A301"/>
  <c r="B301"/>
  <c r="C301"/>
  <c r="H301"/>
  <c r="J301"/>
  <c r="K301"/>
  <c r="O301"/>
  <c r="T301"/>
  <c r="W301"/>
  <c r="X301"/>
  <c r="Z301"/>
  <c r="AA301"/>
  <c r="AB301"/>
  <c r="AC301"/>
  <c r="AD301"/>
  <c r="AE301"/>
  <c r="AF301"/>
  <c r="AH301"/>
  <c r="AJ301"/>
  <c r="AK301"/>
  <c r="AL301"/>
  <c r="AM301"/>
  <c r="AN301"/>
  <c r="AO301"/>
  <c r="AP301"/>
  <c r="AR301"/>
  <c r="AV301"/>
  <c r="AW301"/>
  <c r="AX301"/>
  <c r="BB301"/>
  <c r="BC301"/>
  <c r="BD301"/>
  <c r="BE301"/>
  <c r="BF301"/>
  <c r="BH301"/>
  <c r="BJ301"/>
  <c r="BK301"/>
  <c r="BL301"/>
  <c r="BM301"/>
  <c r="BP301"/>
  <c r="BQ301"/>
  <c r="BR301"/>
  <c r="BS301"/>
  <c r="BT301"/>
  <c r="BV301"/>
  <c r="BW301"/>
  <c r="BX301"/>
  <c r="A302"/>
  <c r="B302"/>
  <c r="C302"/>
  <c r="H302"/>
  <c r="J302"/>
  <c r="K302"/>
  <c r="O302"/>
  <c r="T302"/>
  <c r="W302"/>
  <c r="X302"/>
  <c r="Z302"/>
  <c r="AA302"/>
  <c r="AB302"/>
  <c r="AC302"/>
  <c r="AD302"/>
  <c r="AE302"/>
  <c r="AF302"/>
  <c r="AH302"/>
  <c r="AJ302"/>
  <c r="AK302"/>
  <c r="AL302"/>
  <c r="AM302"/>
  <c r="AN302"/>
  <c r="AO302"/>
  <c r="AP302"/>
  <c r="AR302"/>
  <c r="AV302"/>
  <c r="AW302"/>
  <c r="AX302"/>
  <c r="BB302"/>
  <c r="BC302"/>
  <c r="BD302"/>
  <c r="BE302"/>
  <c r="BF302"/>
  <c r="BH302"/>
  <c r="BJ302"/>
  <c r="BK302"/>
  <c r="BL302"/>
  <c r="BM302"/>
  <c r="BP302"/>
  <c r="BQ302"/>
  <c r="BR302"/>
  <c r="BS302"/>
  <c r="BT302"/>
  <c r="BV302"/>
  <c r="BW302"/>
  <c r="BX302"/>
  <c r="A303"/>
  <c r="B303"/>
  <c r="C303"/>
  <c r="H303"/>
  <c r="J303"/>
  <c r="K303"/>
  <c r="O303"/>
  <c r="T303"/>
  <c r="W303"/>
  <c r="X303"/>
  <c r="Z303"/>
  <c r="AA303"/>
  <c r="AB303"/>
  <c r="AC303"/>
  <c r="AD303"/>
  <c r="AE303"/>
  <c r="AF303"/>
  <c r="AH303"/>
  <c r="AJ303"/>
  <c r="AK303"/>
  <c r="AL303"/>
  <c r="AM303"/>
  <c r="AN303"/>
  <c r="AO303"/>
  <c r="AP303"/>
  <c r="AR303"/>
  <c r="AV303"/>
  <c r="AW303"/>
  <c r="AX303"/>
  <c r="BB303"/>
  <c r="BC303"/>
  <c r="BD303"/>
  <c r="BE303"/>
  <c r="BF303"/>
  <c r="BH303"/>
  <c r="BJ303"/>
  <c r="BK303"/>
  <c r="BL303"/>
  <c r="BM303"/>
  <c r="BP303"/>
  <c r="BQ303"/>
  <c r="BR303"/>
  <c r="BS303"/>
  <c r="BT303"/>
  <c r="BV303"/>
  <c r="BW303"/>
  <c r="BX303"/>
  <c r="A304"/>
  <c r="B304"/>
  <c r="C304"/>
  <c r="H304"/>
  <c r="J304"/>
  <c r="K304"/>
  <c r="O304"/>
  <c r="T304"/>
  <c r="W304"/>
  <c r="X304"/>
  <c r="Z304"/>
  <c r="AA304"/>
  <c r="AB304"/>
  <c r="AC304"/>
  <c r="AD304"/>
  <c r="AE304"/>
  <c r="AF304"/>
  <c r="AH304"/>
  <c r="AJ304"/>
  <c r="AK304"/>
  <c r="AL304"/>
  <c r="AM304"/>
  <c r="AN304"/>
  <c r="AO304"/>
  <c r="AP304"/>
  <c r="AR304"/>
  <c r="AV304"/>
  <c r="AW304"/>
  <c r="AX304"/>
  <c r="BB304"/>
  <c r="BC304"/>
  <c r="BD304"/>
  <c r="BE304"/>
  <c r="BF304"/>
  <c r="BH304"/>
  <c r="BJ304"/>
  <c r="BK304"/>
  <c r="BL304"/>
  <c r="BM304"/>
  <c r="BP304"/>
  <c r="BQ304"/>
  <c r="BR304"/>
  <c r="BS304"/>
  <c r="BT304"/>
  <c r="BV304"/>
  <c r="BW304"/>
  <c r="BX304"/>
  <c r="A305"/>
  <c r="B305"/>
  <c r="C305"/>
  <c r="H305"/>
  <c r="J305"/>
  <c r="K305"/>
  <c r="O305"/>
  <c r="T305"/>
  <c r="W305"/>
  <c r="X305"/>
  <c r="Z305"/>
  <c r="AA305"/>
  <c r="AB305"/>
  <c r="AC305"/>
  <c r="AD305"/>
  <c r="AE305"/>
  <c r="AF305"/>
  <c r="AH305"/>
  <c r="AJ305"/>
  <c r="AK305"/>
  <c r="AL305"/>
  <c r="AM305"/>
  <c r="AN305"/>
  <c r="AO305"/>
  <c r="AP305"/>
  <c r="AR305"/>
  <c r="AV305"/>
  <c r="AW305"/>
  <c r="AX305"/>
  <c r="BB305"/>
  <c r="BC305"/>
  <c r="BD305"/>
  <c r="BE305"/>
  <c r="BF305"/>
  <c r="BH305"/>
  <c r="BJ305"/>
  <c r="BK305"/>
  <c r="BL305"/>
  <c r="BM305"/>
  <c r="BP305"/>
  <c r="BQ305"/>
  <c r="BR305"/>
  <c r="BS305"/>
  <c r="BT305"/>
  <c r="BV305"/>
  <c r="BW305"/>
  <c r="BX305"/>
  <c r="A7" i="5"/>
  <c r="B7"/>
  <c r="C7"/>
  <c r="H7"/>
  <c r="J7"/>
  <c r="K7"/>
  <c r="M7"/>
  <c r="O7"/>
  <c r="T7"/>
  <c r="W7"/>
  <c r="X7"/>
  <c r="Z7"/>
  <c r="AA7"/>
  <c r="AB7"/>
  <c r="AC7"/>
  <c r="AD7"/>
  <c r="AE7"/>
  <c r="AF7"/>
  <c r="AH7"/>
  <c r="AJ7"/>
  <c r="AK7"/>
  <c r="AL7"/>
  <c r="AM7"/>
  <c r="AN7"/>
  <c r="AO7"/>
  <c r="AP7"/>
  <c r="AR7"/>
  <c r="AT7"/>
  <c r="AV7"/>
  <c r="AW7"/>
  <c r="AX7"/>
  <c r="BB7"/>
  <c r="BC7"/>
  <c r="BD7"/>
  <c r="BE7"/>
  <c r="BF7"/>
  <c r="BH7"/>
  <c r="BJ7"/>
  <c r="BK7"/>
  <c r="BL7"/>
  <c r="BM7"/>
  <c r="BP7"/>
  <c r="BQ7"/>
  <c r="BR7"/>
  <c r="BV7"/>
  <c r="BW7"/>
  <c r="BX7"/>
  <c r="AL7" i="9" s="1"/>
  <c r="A8" i="5"/>
  <c r="B8"/>
  <c r="C8"/>
  <c r="H8"/>
  <c r="J8"/>
  <c r="K8"/>
  <c r="M8"/>
  <c r="O8"/>
  <c r="T8"/>
  <c r="W8"/>
  <c r="X8"/>
  <c r="Z8"/>
  <c r="AA8"/>
  <c r="AB8"/>
  <c r="AC8"/>
  <c r="AD8"/>
  <c r="AE8"/>
  <c r="AF8"/>
  <c r="AH8"/>
  <c r="AJ8"/>
  <c r="AK8"/>
  <c r="AL8"/>
  <c r="AM8"/>
  <c r="AN8"/>
  <c r="AO8"/>
  <c r="AP8"/>
  <c r="AR8"/>
  <c r="AT8"/>
  <c r="AV8"/>
  <c r="AW8"/>
  <c r="AX8"/>
  <c r="BB8"/>
  <c r="BC8"/>
  <c r="BD8"/>
  <c r="BE8"/>
  <c r="BF8"/>
  <c r="BH8"/>
  <c r="BJ8"/>
  <c r="BK8"/>
  <c r="BL8"/>
  <c r="BM8"/>
  <c r="BP8"/>
  <c r="BQ8"/>
  <c r="BR8"/>
  <c r="BV8"/>
  <c r="BW8"/>
  <c r="BX8"/>
  <c r="A9"/>
  <c r="B9"/>
  <c r="C9"/>
  <c r="H9"/>
  <c r="J9"/>
  <c r="K9"/>
  <c r="M9"/>
  <c r="O9"/>
  <c r="T9"/>
  <c r="W9"/>
  <c r="X9"/>
  <c r="Z9"/>
  <c r="AA9"/>
  <c r="AB9"/>
  <c r="AC9"/>
  <c r="AD9"/>
  <c r="AE9"/>
  <c r="AF9"/>
  <c r="AH9"/>
  <c r="AJ9"/>
  <c r="AK9"/>
  <c r="AL9"/>
  <c r="AM9"/>
  <c r="AN9"/>
  <c r="AO9"/>
  <c r="AP9"/>
  <c r="AR9"/>
  <c r="AT9"/>
  <c r="AV9"/>
  <c r="AW9"/>
  <c r="AX9"/>
  <c r="BB9"/>
  <c r="BC9"/>
  <c r="BD9"/>
  <c r="BE9"/>
  <c r="BF9"/>
  <c r="BH9"/>
  <c r="BJ9"/>
  <c r="BK9"/>
  <c r="BL9"/>
  <c r="BM9"/>
  <c r="BP9"/>
  <c r="BQ9"/>
  <c r="BR9"/>
  <c r="BV9"/>
  <c r="BW9"/>
  <c r="BX9"/>
  <c r="A10"/>
  <c r="B10"/>
  <c r="C10"/>
  <c r="H10"/>
  <c r="J10"/>
  <c r="K10"/>
  <c r="M10"/>
  <c r="O10"/>
  <c r="T10"/>
  <c r="W10"/>
  <c r="X10"/>
  <c r="Z10"/>
  <c r="AA10"/>
  <c r="AB10"/>
  <c r="AC10"/>
  <c r="AD10"/>
  <c r="AE10"/>
  <c r="AF10"/>
  <c r="AH10"/>
  <c r="AJ10"/>
  <c r="AK10"/>
  <c r="AL10"/>
  <c r="AM10"/>
  <c r="AN10"/>
  <c r="AO10"/>
  <c r="AP10"/>
  <c r="AR10"/>
  <c r="AT10"/>
  <c r="AV10"/>
  <c r="AW10"/>
  <c r="AX10"/>
  <c r="BB10"/>
  <c r="BC10"/>
  <c r="BD10"/>
  <c r="BE10"/>
  <c r="BF10"/>
  <c r="BH10"/>
  <c r="BJ10"/>
  <c r="BK10"/>
  <c r="BL10"/>
  <c r="BM10"/>
  <c r="BP10"/>
  <c r="BQ10"/>
  <c r="BR10"/>
  <c r="BV10"/>
  <c r="BW10"/>
  <c r="BX10"/>
  <c r="A11"/>
  <c r="B11"/>
  <c r="C11"/>
  <c r="H11"/>
  <c r="J11"/>
  <c r="K11"/>
  <c r="M11"/>
  <c r="O11"/>
  <c r="T11"/>
  <c r="W11"/>
  <c r="X11"/>
  <c r="Z11"/>
  <c r="AA11"/>
  <c r="AB11"/>
  <c r="AC11"/>
  <c r="AD11"/>
  <c r="AE11"/>
  <c r="AF11"/>
  <c r="AH11"/>
  <c r="AJ11"/>
  <c r="AK11"/>
  <c r="AL11"/>
  <c r="AM11"/>
  <c r="AN11"/>
  <c r="AO11"/>
  <c r="AP11"/>
  <c r="AR11"/>
  <c r="AT11"/>
  <c r="AV11"/>
  <c r="AW11"/>
  <c r="AX11"/>
  <c r="BB11"/>
  <c r="BC11"/>
  <c r="BD11"/>
  <c r="BE11"/>
  <c r="BF11"/>
  <c r="BH11"/>
  <c r="BJ11"/>
  <c r="BK11"/>
  <c r="BL11"/>
  <c r="BM11"/>
  <c r="BP11"/>
  <c r="BQ11"/>
  <c r="BR11"/>
  <c r="BV11"/>
  <c r="BW11"/>
  <c r="BX11"/>
  <c r="A12"/>
  <c r="B12"/>
  <c r="C12"/>
  <c r="H12"/>
  <c r="J12"/>
  <c r="K12"/>
  <c r="M12"/>
  <c r="O12"/>
  <c r="T12"/>
  <c r="W12"/>
  <c r="X12"/>
  <c r="Z12"/>
  <c r="AA12"/>
  <c r="AB12"/>
  <c r="AC12"/>
  <c r="AD12"/>
  <c r="AE12"/>
  <c r="AF12"/>
  <c r="AH12"/>
  <c r="AJ12"/>
  <c r="AK12"/>
  <c r="AL12"/>
  <c r="AM12"/>
  <c r="AN12"/>
  <c r="AO12"/>
  <c r="AP12"/>
  <c r="AR12"/>
  <c r="AT12"/>
  <c r="AV12"/>
  <c r="AW12"/>
  <c r="AX12"/>
  <c r="BB12"/>
  <c r="BC12"/>
  <c r="BD12"/>
  <c r="BE12"/>
  <c r="BF12"/>
  <c r="BH12"/>
  <c r="BJ12"/>
  <c r="BK12"/>
  <c r="BL12"/>
  <c r="BM12"/>
  <c r="BP12"/>
  <c r="BQ12"/>
  <c r="BR12"/>
  <c r="BV12"/>
  <c r="BW12"/>
  <c r="BX12"/>
  <c r="A13"/>
  <c r="B13"/>
  <c r="C13"/>
  <c r="H13"/>
  <c r="J13"/>
  <c r="K13"/>
  <c r="M13"/>
  <c r="O13"/>
  <c r="T13"/>
  <c r="W13"/>
  <c r="X13"/>
  <c r="Z13"/>
  <c r="AA13"/>
  <c r="AB13"/>
  <c r="AC13"/>
  <c r="AD13"/>
  <c r="AE13"/>
  <c r="AF13"/>
  <c r="AH13"/>
  <c r="AJ13"/>
  <c r="AK13"/>
  <c r="AL13"/>
  <c r="AM13"/>
  <c r="AN13"/>
  <c r="AO13"/>
  <c r="AP13"/>
  <c r="AR13"/>
  <c r="AT13"/>
  <c r="AV13"/>
  <c r="AW13"/>
  <c r="AX13"/>
  <c r="BB13"/>
  <c r="BC13"/>
  <c r="BD13"/>
  <c r="BE13"/>
  <c r="BF13"/>
  <c r="BH13"/>
  <c r="BJ13"/>
  <c r="BK13"/>
  <c r="BL13"/>
  <c r="BM13"/>
  <c r="BP13"/>
  <c r="BQ13"/>
  <c r="BR13"/>
  <c r="BV13"/>
  <c r="BW13"/>
  <c r="BX13"/>
  <c r="A14"/>
  <c r="B14"/>
  <c r="C14"/>
  <c r="H14"/>
  <c r="J14"/>
  <c r="K14"/>
  <c r="M14"/>
  <c r="O14"/>
  <c r="T14"/>
  <c r="W14"/>
  <c r="X14"/>
  <c r="Z14"/>
  <c r="AA14"/>
  <c r="AB14"/>
  <c r="AC14"/>
  <c r="AD14"/>
  <c r="AE14"/>
  <c r="AF14"/>
  <c r="AH14"/>
  <c r="AJ14"/>
  <c r="AK14"/>
  <c r="AL14"/>
  <c r="AM14"/>
  <c r="AN14"/>
  <c r="AO14"/>
  <c r="AP14"/>
  <c r="AR14"/>
  <c r="AT14"/>
  <c r="AV14"/>
  <c r="AW14"/>
  <c r="AX14"/>
  <c r="BB14"/>
  <c r="BC14"/>
  <c r="BD14"/>
  <c r="BE14"/>
  <c r="BF14"/>
  <c r="BH14"/>
  <c r="BJ14"/>
  <c r="BK14"/>
  <c r="BL14"/>
  <c r="BM14"/>
  <c r="BP14"/>
  <c r="BQ14"/>
  <c r="BR14"/>
  <c r="BV14"/>
  <c r="BW14"/>
  <c r="BX14"/>
  <c r="A15"/>
  <c r="B15"/>
  <c r="C15"/>
  <c r="H15"/>
  <c r="J15"/>
  <c r="K15"/>
  <c r="M15"/>
  <c r="O15"/>
  <c r="T15"/>
  <c r="W15"/>
  <c r="X15"/>
  <c r="Z15"/>
  <c r="AA15"/>
  <c r="AB15"/>
  <c r="AC15"/>
  <c r="AD15"/>
  <c r="AE15"/>
  <c r="AF15"/>
  <c r="AH15"/>
  <c r="AJ15"/>
  <c r="AK15"/>
  <c r="AL15"/>
  <c r="AM15"/>
  <c r="AN15"/>
  <c r="AO15"/>
  <c r="AP15"/>
  <c r="AR15"/>
  <c r="AT15"/>
  <c r="AV15"/>
  <c r="AW15"/>
  <c r="AX15"/>
  <c r="BB15"/>
  <c r="BC15"/>
  <c r="BD15"/>
  <c r="BE15"/>
  <c r="BF15"/>
  <c r="BH15"/>
  <c r="BJ15"/>
  <c r="BK15"/>
  <c r="BL15"/>
  <c r="BM15"/>
  <c r="BP15"/>
  <c r="BQ15"/>
  <c r="BR15"/>
  <c r="BV15"/>
  <c r="BW15"/>
  <c r="BX15"/>
  <c r="A16"/>
  <c r="B16"/>
  <c r="C16"/>
  <c r="H16"/>
  <c r="J16"/>
  <c r="K16"/>
  <c r="M16"/>
  <c r="O16"/>
  <c r="T16"/>
  <c r="W16"/>
  <c r="X16"/>
  <c r="Z16"/>
  <c r="AA16"/>
  <c r="AB16"/>
  <c r="AC16"/>
  <c r="AD16"/>
  <c r="AE16"/>
  <c r="AF16"/>
  <c r="AH16"/>
  <c r="AJ16"/>
  <c r="AK16"/>
  <c r="AL16"/>
  <c r="AM16"/>
  <c r="AN16"/>
  <c r="AO16"/>
  <c r="AP16"/>
  <c r="AR16"/>
  <c r="AT16"/>
  <c r="AV16"/>
  <c r="AW16"/>
  <c r="AX16"/>
  <c r="BB16"/>
  <c r="BC16"/>
  <c r="BD16"/>
  <c r="BE16"/>
  <c r="BF16"/>
  <c r="BH16"/>
  <c r="BJ16"/>
  <c r="BK16"/>
  <c r="BL16"/>
  <c r="BM16"/>
  <c r="BP16"/>
  <c r="BQ16"/>
  <c r="BR16"/>
  <c r="BV16"/>
  <c r="BW16"/>
  <c r="BX16"/>
  <c r="A17"/>
  <c r="B17"/>
  <c r="C17"/>
  <c r="H17"/>
  <c r="J17"/>
  <c r="K17"/>
  <c r="M17"/>
  <c r="O17"/>
  <c r="T17"/>
  <c r="W17"/>
  <c r="X17"/>
  <c r="Z17"/>
  <c r="AA17"/>
  <c r="AB17"/>
  <c r="AC17"/>
  <c r="AD17"/>
  <c r="AE17"/>
  <c r="AF17"/>
  <c r="AH17"/>
  <c r="AJ17"/>
  <c r="AK17"/>
  <c r="AL17"/>
  <c r="AM17"/>
  <c r="AN17"/>
  <c r="AO17"/>
  <c r="AP17"/>
  <c r="AR17"/>
  <c r="AT17"/>
  <c r="AV17"/>
  <c r="AW17"/>
  <c r="AX17"/>
  <c r="BB17"/>
  <c r="BC17"/>
  <c r="BD17"/>
  <c r="BE17"/>
  <c r="BF17"/>
  <c r="BH17"/>
  <c r="BJ17"/>
  <c r="BK17"/>
  <c r="BL17"/>
  <c r="BM17"/>
  <c r="BP17"/>
  <c r="BQ17"/>
  <c r="BR17"/>
  <c r="BV17"/>
  <c r="BW17"/>
  <c r="BX17"/>
  <c r="A18"/>
  <c r="B18"/>
  <c r="C18"/>
  <c r="H18"/>
  <c r="J18"/>
  <c r="K18"/>
  <c r="M18"/>
  <c r="O18"/>
  <c r="T18"/>
  <c r="W18"/>
  <c r="X18"/>
  <c r="Z18"/>
  <c r="AA18"/>
  <c r="AB18"/>
  <c r="AC18"/>
  <c r="AD18"/>
  <c r="AE18"/>
  <c r="AF18"/>
  <c r="AH18"/>
  <c r="AJ18"/>
  <c r="AK18"/>
  <c r="AL18"/>
  <c r="AM18"/>
  <c r="AN18"/>
  <c r="AO18"/>
  <c r="AP18"/>
  <c r="AR18"/>
  <c r="AT18"/>
  <c r="AV18"/>
  <c r="AW18"/>
  <c r="AX18"/>
  <c r="BB18"/>
  <c r="BC18"/>
  <c r="BD18"/>
  <c r="BE18"/>
  <c r="BF18"/>
  <c r="BH18"/>
  <c r="BJ18"/>
  <c r="BK18"/>
  <c r="BL18"/>
  <c r="BM18"/>
  <c r="BP18"/>
  <c r="BQ18"/>
  <c r="BR18"/>
  <c r="BV18"/>
  <c r="BW18"/>
  <c r="BX18"/>
  <c r="A19"/>
  <c r="B19"/>
  <c r="C19"/>
  <c r="H19"/>
  <c r="J19"/>
  <c r="K19"/>
  <c r="M19"/>
  <c r="O19"/>
  <c r="T19"/>
  <c r="W19"/>
  <c r="X19"/>
  <c r="Z19"/>
  <c r="AA19"/>
  <c r="AB19"/>
  <c r="AC19"/>
  <c r="AD19"/>
  <c r="AE19"/>
  <c r="AF19"/>
  <c r="AH19"/>
  <c r="AJ19"/>
  <c r="AK19"/>
  <c r="AL19"/>
  <c r="AM19"/>
  <c r="AN19"/>
  <c r="AO19"/>
  <c r="AP19"/>
  <c r="AR19"/>
  <c r="AT19"/>
  <c r="AV19"/>
  <c r="AW19"/>
  <c r="AX19"/>
  <c r="BB19"/>
  <c r="BC19"/>
  <c r="BD19"/>
  <c r="BE19"/>
  <c r="BF19"/>
  <c r="BH19"/>
  <c r="BJ19"/>
  <c r="BK19"/>
  <c r="BL19"/>
  <c r="BM19"/>
  <c r="BP19"/>
  <c r="BQ19"/>
  <c r="BR19"/>
  <c r="BV19"/>
  <c r="BW19"/>
  <c r="BX19"/>
  <c r="A20"/>
  <c r="B20"/>
  <c r="C20"/>
  <c r="H20"/>
  <c r="J20"/>
  <c r="K20"/>
  <c r="M20"/>
  <c r="O20"/>
  <c r="T20"/>
  <c r="W20"/>
  <c r="X20"/>
  <c r="Z20"/>
  <c r="AA20"/>
  <c r="AB20"/>
  <c r="AC20"/>
  <c r="AD20"/>
  <c r="AE20"/>
  <c r="AF20"/>
  <c r="AH20"/>
  <c r="AJ20"/>
  <c r="AK20"/>
  <c r="AL20"/>
  <c r="AM20"/>
  <c r="AN20"/>
  <c r="AO20"/>
  <c r="AP20"/>
  <c r="AR20"/>
  <c r="AT20"/>
  <c r="AV20"/>
  <c r="AW20"/>
  <c r="AX20"/>
  <c r="BB20"/>
  <c r="BC20"/>
  <c r="BD20"/>
  <c r="BE20"/>
  <c r="BF20"/>
  <c r="BH20"/>
  <c r="BJ20"/>
  <c r="BK20"/>
  <c r="BL20"/>
  <c r="BM20"/>
  <c r="BP20"/>
  <c r="BQ20"/>
  <c r="BR20"/>
  <c r="BV20"/>
  <c r="BW20"/>
  <c r="BX20"/>
  <c r="A21"/>
  <c r="B21"/>
  <c r="C21"/>
  <c r="H21"/>
  <c r="J21"/>
  <c r="K21"/>
  <c r="M21"/>
  <c r="O21"/>
  <c r="T21"/>
  <c r="W21"/>
  <c r="X21"/>
  <c r="Z21"/>
  <c r="AA21"/>
  <c r="AB21"/>
  <c r="AC21"/>
  <c r="AD21"/>
  <c r="AE21"/>
  <c r="AF21"/>
  <c r="AH21"/>
  <c r="AJ21"/>
  <c r="AK21"/>
  <c r="AL21"/>
  <c r="AM21"/>
  <c r="AN21"/>
  <c r="AO21"/>
  <c r="AP21"/>
  <c r="AR21"/>
  <c r="AT21"/>
  <c r="AV21"/>
  <c r="AW21"/>
  <c r="AX21"/>
  <c r="BB21"/>
  <c r="BC21"/>
  <c r="BD21"/>
  <c r="BE21"/>
  <c r="BF21"/>
  <c r="BH21"/>
  <c r="BJ21"/>
  <c r="BK21"/>
  <c r="BL21"/>
  <c r="BM21"/>
  <c r="BP21"/>
  <c r="BQ21"/>
  <c r="BR21"/>
  <c r="BV21"/>
  <c r="BW21"/>
  <c r="BX21"/>
  <c r="A22"/>
  <c r="B22"/>
  <c r="C22"/>
  <c r="H22"/>
  <c r="J22"/>
  <c r="K22"/>
  <c r="M22"/>
  <c r="O22"/>
  <c r="T22"/>
  <c r="W22"/>
  <c r="X22"/>
  <c r="Z22"/>
  <c r="AA22"/>
  <c r="AB22"/>
  <c r="AC22"/>
  <c r="AD22"/>
  <c r="AE22"/>
  <c r="AF22"/>
  <c r="AH22"/>
  <c r="AJ22"/>
  <c r="AK22"/>
  <c r="AL22"/>
  <c r="AM22"/>
  <c r="AN22"/>
  <c r="AO22"/>
  <c r="AP22"/>
  <c r="AR22"/>
  <c r="AT22"/>
  <c r="AV22"/>
  <c r="AW22"/>
  <c r="AX22"/>
  <c r="BB22"/>
  <c r="BC22"/>
  <c r="BD22"/>
  <c r="BE22"/>
  <c r="BF22"/>
  <c r="BH22"/>
  <c r="BJ22"/>
  <c r="BK22"/>
  <c r="BL22"/>
  <c r="BM22"/>
  <c r="BP22"/>
  <c r="BQ22"/>
  <c r="BR22"/>
  <c r="BV22"/>
  <c r="BW22"/>
  <c r="BX22"/>
  <c r="A23"/>
  <c r="B23"/>
  <c r="C23"/>
  <c r="H23"/>
  <c r="J23"/>
  <c r="K23"/>
  <c r="M23"/>
  <c r="O23"/>
  <c r="T23"/>
  <c r="W23"/>
  <c r="X23"/>
  <c r="Z23"/>
  <c r="AA23"/>
  <c r="AB23"/>
  <c r="AC23"/>
  <c r="AD23"/>
  <c r="AE23"/>
  <c r="AF23"/>
  <c r="AH23"/>
  <c r="AJ23"/>
  <c r="AK23"/>
  <c r="AL23"/>
  <c r="AM23"/>
  <c r="AN23"/>
  <c r="AO23"/>
  <c r="AP23"/>
  <c r="AR23"/>
  <c r="AT23"/>
  <c r="AV23"/>
  <c r="AW23"/>
  <c r="AX23"/>
  <c r="BB23"/>
  <c r="BC23"/>
  <c r="BD23"/>
  <c r="BE23"/>
  <c r="BF23"/>
  <c r="BH23"/>
  <c r="BJ23"/>
  <c r="BK23"/>
  <c r="BL23"/>
  <c r="BM23"/>
  <c r="BP23"/>
  <c r="BQ23"/>
  <c r="BR23"/>
  <c r="BV23"/>
  <c r="BW23"/>
  <c r="BX23"/>
  <c r="A24"/>
  <c r="B24"/>
  <c r="C24"/>
  <c r="H24"/>
  <c r="J24"/>
  <c r="K24"/>
  <c r="M24"/>
  <c r="O24"/>
  <c r="T24"/>
  <c r="W24"/>
  <c r="X24"/>
  <c r="Z24"/>
  <c r="AA24"/>
  <c r="AB24"/>
  <c r="AC24"/>
  <c r="AD24"/>
  <c r="AE24"/>
  <c r="AF24"/>
  <c r="AH24"/>
  <c r="AJ24"/>
  <c r="AK24"/>
  <c r="AL24"/>
  <c r="AM24"/>
  <c r="AN24"/>
  <c r="AO24"/>
  <c r="AP24"/>
  <c r="AR24"/>
  <c r="AT24"/>
  <c r="AV24"/>
  <c r="AW24"/>
  <c r="AX24"/>
  <c r="BB24"/>
  <c r="BC24"/>
  <c r="BD24"/>
  <c r="BE24"/>
  <c r="BF24"/>
  <c r="BH24"/>
  <c r="BJ24"/>
  <c r="BK24"/>
  <c r="BL24"/>
  <c r="BM24"/>
  <c r="BP24"/>
  <c r="BQ24"/>
  <c r="BR24"/>
  <c r="BV24"/>
  <c r="BW24"/>
  <c r="BX24"/>
  <c r="A25"/>
  <c r="B25"/>
  <c r="C25"/>
  <c r="H25"/>
  <c r="J25"/>
  <c r="K25"/>
  <c r="M25"/>
  <c r="O25"/>
  <c r="T25"/>
  <c r="W25"/>
  <c r="X25"/>
  <c r="Z25"/>
  <c r="AA25"/>
  <c r="AB25"/>
  <c r="AC25"/>
  <c r="AD25"/>
  <c r="AE25"/>
  <c r="AF25"/>
  <c r="AH25"/>
  <c r="AJ25"/>
  <c r="AK25"/>
  <c r="AL25"/>
  <c r="AM25"/>
  <c r="AN25"/>
  <c r="AO25"/>
  <c r="AP25"/>
  <c r="AR25"/>
  <c r="AV25"/>
  <c r="AW25"/>
  <c r="AX25"/>
  <c r="BB25"/>
  <c r="BC25"/>
  <c r="BD25"/>
  <c r="BE25"/>
  <c r="BF25"/>
  <c r="BH25"/>
  <c r="BJ25"/>
  <c r="BK25"/>
  <c r="BL25"/>
  <c r="BM25"/>
  <c r="BP25"/>
  <c r="BQ25"/>
  <c r="BR25"/>
  <c r="BV25"/>
  <c r="BW25"/>
  <c r="BX25"/>
  <c r="A26"/>
  <c r="B26"/>
  <c r="C26"/>
  <c r="H26"/>
  <c r="J26"/>
  <c r="K26"/>
  <c r="M26"/>
  <c r="O26"/>
  <c r="T26"/>
  <c r="W26"/>
  <c r="X26"/>
  <c r="Z26"/>
  <c r="AA26"/>
  <c r="AB26"/>
  <c r="AC26"/>
  <c r="AD26"/>
  <c r="AE26"/>
  <c r="AF26"/>
  <c r="AH26"/>
  <c r="AJ26"/>
  <c r="AK26"/>
  <c r="AL26"/>
  <c r="AM26"/>
  <c r="AN26"/>
  <c r="AO26"/>
  <c r="AP26"/>
  <c r="AR26"/>
  <c r="AV26"/>
  <c r="AW26"/>
  <c r="AX26"/>
  <c r="BB26"/>
  <c r="BC26"/>
  <c r="BD26"/>
  <c r="BE26"/>
  <c r="BF26"/>
  <c r="BH26"/>
  <c r="BJ26"/>
  <c r="BK26"/>
  <c r="BL26"/>
  <c r="BM26"/>
  <c r="BP26"/>
  <c r="BQ26"/>
  <c r="BR26"/>
  <c r="BV26"/>
  <c r="BW26"/>
  <c r="BX26"/>
  <c r="A27"/>
  <c r="B27"/>
  <c r="C27"/>
  <c r="H27"/>
  <c r="J27"/>
  <c r="K27"/>
  <c r="M27"/>
  <c r="O27"/>
  <c r="T27"/>
  <c r="W27"/>
  <c r="X27"/>
  <c r="Z27"/>
  <c r="AA27"/>
  <c r="AB27"/>
  <c r="AC27"/>
  <c r="AD27"/>
  <c r="AE27"/>
  <c r="AF27"/>
  <c r="AH27"/>
  <c r="AJ27"/>
  <c r="AK27"/>
  <c r="AL27"/>
  <c r="AM27"/>
  <c r="AN27"/>
  <c r="AO27"/>
  <c r="AP27"/>
  <c r="AR27"/>
  <c r="AV27"/>
  <c r="AW27"/>
  <c r="AX27"/>
  <c r="BB27"/>
  <c r="BC27"/>
  <c r="BD27"/>
  <c r="BE27"/>
  <c r="BF27"/>
  <c r="BH27"/>
  <c r="BJ27"/>
  <c r="BK27"/>
  <c r="BL27"/>
  <c r="BM27"/>
  <c r="BP27"/>
  <c r="BQ27"/>
  <c r="BR27"/>
  <c r="BV27"/>
  <c r="BW27"/>
  <c r="BX27"/>
  <c r="A28"/>
  <c r="B28"/>
  <c r="C28"/>
  <c r="H28"/>
  <c r="J28"/>
  <c r="K28"/>
  <c r="M28"/>
  <c r="O28"/>
  <c r="T28"/>
  <c r="W28"/>
  <c r="X28"/>
  <c r="Z28"/>
  <c r="AA28"/>
  <c r="AB28"/>
  <c r="AC28"/>
  <c r="AD28"/>
  <c r="AE28"/>
  <c r="AF28"/>
  <c r="AH28"/>
  <c r="AJ28"/>
  <c r="AK28"/>
  <c r="AL28"/>
  <c r="AM28"/>
  <c r="AN28"/>
  <c r="AO28"/>
  <c r="AP28"/>
  <c r="AR28"/>
  <c r="AV28"/>
  <c r="AW28"/>
  <c r="AX28"/>
  <c r="BB28"/>
  <c r="BC28"/>
  <c r="BD28"/>
  <c r="BE28"/>
  <c r="BF28"/>
  <c r="BH28"/>
  <c r="BJ28"/>
  <c r="BK28"/>
  <c r="BL28"/>
  <c r="BM28"/>
  <c r="BP28"/>
  <c r="BQ28"/>
  <c r="BR28"/>
  <c r="BV28"/>
  <c r="BW28"/>
  <c r="BX28"/>
  <c r="A29"/>
  <c r="B29"/>
  <c r="C29"/>
  <c r="H29"/>
  <c r="J29"/>
  <c r="K29"/>
  <c r="M29"/>
  <c r="O29"/>
  <c r="T29"/>
  <c r="W29"/>
  <c r="X29"/>
  <c r="Z29"/>
  <c r="AA29"/>
  <c r="AB29"/>
  <c r="AC29"/>
  <c r="AD29"/>
  <c r="AE29"/>
  <c r="AF29"/>
  <c r="AH29"/>
  <c r="AJ29"/>
  <c r="AK29"/>
  <c r="AL29"/>
  <c r="AM29"/>
  <c r="AN29"/>
  <c r="AO29"/>
  <c r="AP29"/>
  <c r="AR29"/>
  <c r="AV29"/>
  <c r="AW29"/>
  <c r="AX29"/>
  <c r="BB29"/>
  <c r="BC29"/>
  <c r="BD29"/>
  <c r="BE29"/>
  <c r="BF29"/>
  <c r="BH29"/>
  <c r="BJ29"/>
  <c r="BK29"/>
  <c r="BL29"/>
  <c r="BM29"/>
  <c r="BP29"/>
  <c r="BQ29"/>
  <c r="BR29"/>
  <c r="BV29"/>
  <c r="BW29"/>
  <c r="BX29"/>
  <c r="A30"/>
  <c r="B30"/>
  <c r="C30"/>
  <c r="H30"/>
  <c r="J30"/>
  <c r="K30"/>
  <c r="M30"/>
  <c r="O30"/>
  <c r="T30"/>
  <c r="W30"/>
  <c r="X30"/>
  <c r="Z30"/>
  <c r="AA30"/>
  <c r="AB30"/>
  <c r="AC30"/>
  <c r="AD30"/>
  <c r="AE30"/>
  <c r="AF30"/>
  <c r="AH30"/>
  <c r="AJ30"/>
  <c r="AK30"/>
  <c r="AL30"/>
  <c r="AM30"/>
  <c r="AN30"/>
  <c r="AO30"/>
  <c r="AP30"/>
  <c r="AR30"/>
  <c r="AV30"/>
  <c r="AW30"/>
  <c r="AX30"/>
  <c r="BB30"/>
  <c r="BC30"/>
  <c r="BD30"/>
  <c r="BE30"/>
  <c r="BF30"/>
  <c r="BH30"/>
  <c r="BJ30"/>
  <c r="BK30"/>
  <c r="BL30"/>
  <c r="BM30"/>
  <c r="BP30"/>
  <c r="BQ30"/>
  <c r="BR30"/>
  <c r="BV30"/>
  <c r="BW30"/>
  <c r="BX30"/>
  <c r="A31"/>
  <c r="B31"/>
  <c r="C31"/>
  <c r="H31"/>
  <c r="J31"/>
  <c r="K31"/>
  <c r="M31"/>
  <c r="O31"/>
  <c r="T31"/>
  <c r="W31"/>
  <c r="X31"/>
  <c r="Z31"/>
  <c r="AA31"/>
  <c r="AB31"/>
  <c r="AC31"/>
  <c r="AD31"/>
  <c r="AE31"/>
  <c r="AF31"/>
  <c r="AH31"/>
  <c r="AJ31"/>
  <c r="AK31"/>
  <c r="AL31"/>
  <c r="AM31"/>
  <c r="AN31"/>
  <c r="AO31"/>
  <c r="AP31"/>
  <c r="AR31"/>
  <c r="AV31"/>
  <c r="AW31"/>
  <c r="AX31"/>
  <c r="BB31"/>
  <c r="BC31"/>
  <c r="BD31"/>
  <c r="BE31"/>
  <c r="BF31"/>
  <c r="BH31"/>
  <c r="BJ31"/>
  <c r="BK31"/>
  <c r="BL31"/>
  <c r="BM31"/>
  <c r="BP31"/>
  <c r="BQ31"/>
  <c r="BR31"/>
  <c r="BV31"/>
  <c r="BW31"/>
  <c r="BX31"/>
  <c r="A32"/>
  <c r="B32"/>
  <c r="C32"/>
  <c r="H32"/>
  <c r="J32"/>
  <c r="K32"/>
  <c r="M32"/>
  <c r="O32"/>
  <c r="T32"/>
  <c r="W32"/>
  <c r="X32"/>
  <c r="Z32"/>
  <c r="AA32"/>
  <c r="AB32"/>
  <c r="AC32"/>
  <c r="AD32"/>
  <c r="AE32"/>
  <c r="AF32"/>
  <c r="AH32"/>
  <c r="AJ32"/>
  <c r="AK32"/>
  <c r="AL32"/>
  <c r="AM32"/>
  <c r="AN32"/>
  <c r="AO32"/>
  <c r="AP32"/>
  <c r="AR32"/>
  <c r="AV32"/>
  <c r="AW32"/>
  <c r="AX32"/>
  <c r="BB32"/>
  <c r="BC32"/>
  <c r="BD32"/>
  <c r="BE32"/>
  <c r="BF32"/>
  <c r="BH32"/>
  <c r="BJ32"/>
  <c r="BK32"/>
  <c r="BL32"/>
  <c r="BM32"/>
  <c r="BP32"/>
  <c r="BQ32"/>
  <c r="BR32"/>
  <c r="BV32"/>
  <c r="BW32"/>
  <c r="BX32"/>
  <c r="A33"/>
  <c r="B33"/>
  <c r="C33"/>
  <c r="H33"/>
  <c r="J33"/>
  <c r="K33"/>
  <c r="M33"/>
  <c r="O33"/>
  <c r="T33"/>
  <c r="W33"/>
  <c r="X33"/>
  <c r="Z33"/>
  <c r="AA33"/>
  <c r="AB33"/>
  <c r="AC33"/>
  <c r="AD33"/>
  <c r="AE33"/>
  <c r="AF33"/>
  <c r="AH33"/>
  <c r="AJ33"/>
  <c r="AK33"/>
  <c r="AL33"/>
  <c r="AM33"/>
  <c r="AN33"/>
  <c r="AO33"/>
  <c r="AP33"/>
  <c r="AR33"/>
  <c r="AV33"/>
  <c r="AW33"/>
  <c r="AX33"/>
  <c r="BB33"/>
  <c r="BC33"/>
  <c r="BD33"/>
  <c r="BE33"/>
  <c r="BF33"/>
  <c r="BH33"/>
  <c r="BJ33"/>
  <c r="BK33"/>
  <c r="BL33"/>
  <c r="BM33"/>
  <c r="BP33"/>
  <c r="BQ33"/>
  <c r="BR33"/>
  <c r="BV33"/>
  <c r="BW33"/>
  <c r="BX33"/>
  <c r="A34"/>
  <c r="B34"/>
  <c r="C34"/>
  <c r="H34"/>
  <c r="J34"/>
  <c r="K34"/>
  <c r="M34"/>
  <c r="O34"/>
  <c r="T34"/>
  <c r="W34"/>
  <c r="X34"/>
  <c r="Z34"/>
  <c r="AA34"/>
  <c r="AB34"/>
  <c r="AC34"/>
  <c r="AD34"/>
  <c r="AE34"/>
  <c r="AF34"/>
  <c r="AH34"/>
  <c r="AJ34"/>
  <c r="AK34"/>
  <c r="AL34"/>
  <c r="AM34"/>
  <c r="AN34"/>
  <c r="AO34"/>
  <c r="AP34"/>
  <c r="AR34"/>
  <c r="AV34"/>
  <c r="AW34"/>
  <c r="AX34"/>
  <c r="BB34"/>
  <c r="BC34"/>
  <c r="BD34"/>
  <c r="BE34"/>
  <c r="BF34"/>
  <c r="BH34"/>
  <c r="BJ34"/>
  <c r="BK34"/>
  <c r="BL34"/>
  <c r="BM34"/>
  <c r="BP34"/>
  <c r="BQ34"/>
  <c r="BR34"/>
  <c r="BV34"/>
  <c r="BW34"/>
  <c r="BX34"/>
  <c r="A35"/>
  <c r="B35"/>
  <c r="C35"/>
  <c r="H35"/>
  <c r="J35"/>
  <c r="K35"/>
  <c r="M35"/>
  <c r="O35"/>
  <c r="T35"/>
  <c r="W35"/>
  <c r="X35"/>
  <c r="Z35"/>
  <c r="AA35"/>
  <c r="AB35"/>
  <c r="AC35"/>
  <c r="AD35"/>
  <c r="AE35"/>
  <c r="AF35"/>
  <c r="AH35"/>
  <c r="AJ35"/>
  <c r="AK35"/>
  <c r="AL35"/>
  <c r="AM35"/>
  <c r="AN35"/>
  <c r="AO35"/>
  <c r="AP35"/>
  <c r="AR35"/>
  <c r="AV35"/>
  <c r="AW35"/>
  <c r="AX35"/>
  <c r="BB35"/>
  <c r="BC35"/>
  <c r="BD35"/>
  <c r="BE35"/>
  <c r="BF35"/>
  <c r="BH35"/>
  <c r="BJ35"/>
  <c r="BK35"/>
  <c r="BL35"/>
  <c r="BM35"/>
  <c r="BP35"/>
  <c r="BQ35"/>
  <c r="BR35"/>
  <c r="BV35"/>
  <c r="BW35"/>
  <c r="BX35"/>
  <c r="A36"/>
  <c r="B36"/>
  <c r="C36"/>
  <c r="H36"/>
  <c r="J36"/>
  <c r="K36"/>
  <c r="M36"/>
  <c r="O36"/>
  <c r="T36"/>
  <c r="W36"/>
  <c r="X36"/>
  <c r="Z36"/>
  <c r="AA36"/>
  <c r="AB36"/>
  <c r="AC36"/>
  <c r="AD36"/>
  <c r="AE36"/>
  <c r="AF36"/>
  <c r="AH36"/>
  <c r="AJ36"/>
  <c r="AK36"/>
  <c r="AL36"/>
  <c r="AM36"/>
  <c r="AN36"/>
  <c r="AO36"/>
  <c r="AP36"/>
  <c r="AR36"/>
  <c r="AV36"/>
  <c r="AW36"/>
  <c r="AX36"/>
  <c r="BB36"/>
  <c r="BC36"/>
  <c r="BD36"/>
  <c r="BE36"/>
  <c r="BF36"/>
  <c r="BH36"/>
  <c r="BJ36"/>
  <c r="BK36"/>
  <c r="BL36"/>
  <c r="BM36"/>
  <c r="BP36"/>
  <c r="BQ36"/>
  <c r="BR36"/>
  <c r="BV36"/>
  <c r="BW36"/>
  <c r="BX36"/>
  <c r="A37"/>
  <c r="B37"/>
  <c r="C37"/>
  <c r="H37"/>
  <c r="J37"/>
  <c r="K37"/>
  <c r="M37"/>
  <c r="O37"/>
  <c r="T37"/>
  <c r="W37"/>
  <c r="X37"/>
  <c r="Z37"/>
  <c r="AA37"/>
  <c r="AB37"/>
  <c r="AC37"/>
  <c r="AD37"/>
  <c r="AE37"/>
  <c r="AF37"/>
  <c r="AH37"/>
  <c r="AJ37"/>
  <c r="AK37"/>
  <c r="AL37"/>
  <c r="AM37"/>
  <c r="AN37"/>
  <c r="AO37"/>
  <c r="AP37"/>
  <c r="AR37"/>
  <c r="AV37"/>
  <c r="AW37"/>
  <c r="AX37"/>
  <c r="BB37"/>
  <c r="BC37"/>
  <c r="BD37"/>
  <c r="BE37"/>
  <c r="BF37"/>
  <c r="BH37"/>
  <c r="BJ37"/>
  <c r="BK37"/>
  <c r="BL37"/>
  <c r="BM37"/>
  <c r="BP37"/>
  <c r="BQ37"/>
  <c r="BR37"/>
  <c r="BV37"/>
  <c r="BW37"/>
  <c r="BX37"/>
  <c r="A38"/>
  <c r="B38"/>
  <c r="C38"/>
  <c r="H38"/>
  <c r="J38"/>
  <c r="K38"/>
  <c r="M38"/>
  <c r="O38"/>
  <c r="T38"/>
  <c r="W38"/>
  <c r="X38"/>
  <c r="Z38"/>
  <c r="AA38"/>
  <c r="AB38"/>
  <c r="AC38"/>
  <c r="AD38"/>
  <c r="AE38"/>
  <c r="AF38"/>
  <c r="AH38"/>
  <c r="AJ38"/>
  <c r="AK38"/>
  <c r="AL38"/>
  <c r="AM38"/>
  <c r="AN38"/>
  <c r="AO38"/>
  <c r="AP38"/>
  <c r="AR38"/>
  <c r="AV38"/>
  <c r="AW38"/>
  <c r="AX38"/>
  <c r="BB38"/>
  <c r="BC38"/>
  <c r="BD38"/>
  <c r="BE38"/>
  <c r="BF38"/>
  <c r="BH38"/>
  <c r="BJ38"/>
  <c r="BK38"/>
  <c r="BL38"/>
  <c r="BM38"/>
  <c r="BP38"/>
  <c r="BQ38"/>
  <c r="BR38"/>
  <c r="BV38"/>
  <c r="BW38"/>
  <c r="BX38"/>
  <c r="A39"/>
  <c r="B39"/>
  <c r="C39"/>
  <c r="H39"/>
  <c r="J39"/>
  <c r="K39"/>
  <c r="M39"/>
  <c r="O39"/>
  <c r="T39"/>
  <c r="W39"/>
  <c r="X39"/>
  <c r="Z39"/>
  <c r="AA39"/>
  <c r="AB39"/>
  <c r="AC39"/>
  <c r="AD39"/>
  <c r="AE39"/>
  <c r="AF39"/>
  <c r="AH39"/>
  <c r="AJ39"/>
  <c r="AK39"/>
  <c r="AL39"/>
  <c r="AM39"/>
  <c r="AN39"/>
  <c r="AO39"/>
  <c r="AP39"/>
  <c r="AR39"/>
  <c r="AV39"/>
  <c r="AW39"/>
  <c r="AX39"/>
  <c r="BB39"/>
  <c r="BC39"/>
  <c r="BD39"/>
  <c r="BE39"/>
  <c r="BF39"/>
  <c r="BH39"/>
  <c r="BJ39"/>
  <c r="BK39"/>
  <c r="BL39"/>
  <c r="BM39"/>
  <c r="BP39"/>
  <c r="BQ39"/>
  <c r="BR39"/>
  <c r="BV39"/>
  <c r="BW39"/>
  <c r="BX39"/>
  <c r="A40"/>
  <c r="B40"/>
  <c r="C40"/>
  <c r="H40"/>
  <c r="J40"/>
  <c r="K40"/>
  <c r="M40"/>
  <c r="O40"/>
  <c r="T40"/>
  <c r="W40"/>
  <c r="X40"/>
  <c r="Z40"/>
  <c r="AA40"/>
  <c r="AB40"/>
  <c r="AC40"/>
  <c r="AD40"/>
  <c r="AE40"/>
  <c r="AF40"/>
  <c r="AH40"/>
  <c r="AJ40"/>
  <c r="AK40"/>
  <c r="AL40"/>
  <c r="AM40"/>
  <c r="AN40"/>
  <c r="AO40"/>
  <c r="AP40"/>
  <c r="AR40"/>
  <c r="AV40"/>
  <c r="AW40"/>
  <c r="AX40"/>
  <c r="BB40"/>
  <c r="BC40"/>
  <c r="BD40"/>
  <c r="BE40"/>
  <c r="BF40"/>
  <c r="BH40"/>
  <c r="BJ40"/>
  <c r="BK40"/>
  <c r="BL40"/>
  <c r="BM40"/>
  <c r="BP40"/>
  <c r="BQ40"/>
  <c r="BR40"/>
  <c r="BV40"/>
  <c r="BW40"/>
  <c r="BX40"/>
  <c r="A41"/>
  <c r="B41"/>
  <c r="C41"/>
  <c r="H41"/>
  <c r="J41"/>
  <c r="K41"/>
  <c r="M41"/>
  <c r="O41"/>
  <c r="T41"/>
  <c r="W41"/>
  <c r="X41"/>
  <c r="Z41"/>
  <c r="AA41"/>
  <c r="AB41"/>
  <c r="AC41"/>
  <c r="AD41"/>
  <c r="AE41"/>
  <c r="AF41"/>
  <c r="AH41"/>
  <c r="AJ41"/>
  <c r="AK41"/>
  <c r="AL41"/>
  <c r="AM41"/>
  <c r="AN41"/>
  <c r="AO41"/>
  <c r="AP41"/>
  <c r="AR41"/>
  <c r="AV41"/>
  <c r="AW41"/>
  <c r="AX41"/>
  <c r="BB41"/>
  <c r="BC41"/>
  <c r="BD41"/>
  <c r="BE41"/>
  <c r="BF41"/>
  <c r="BH41"/>
  <c r="BJ41"/>
  <c r="BK41"/>
  <c r="BL41"/>
  <c r="BM41"/>
  <c r="BP41"/>
  <c r="BQ41"/>
  <c r="BR41"/>
  <c r="BV41"/>
  <c r="BW41"/>
  <c r="BX41"/>
  <c r="A42"/>
  <c r="B42"/>
  <c r="C42"/>
  <c r="H42"/>
  <c r="J42"/>
  <c r="K42"/>
  <c r="M42"/>
  <c r="O42"/>
  <c r="T42"/>
  <c r="W42"/>
  <c r="X42"/>
  <c r="Z42"/>
  <c r="AA42"/>
  <c r="AB42"/>
  <c r="AC42"/>
  <c r="AD42"/>
  <c r="AE42"/>
  <c r="AF42"/>
  <c r="AH42"/>
  <c r="AJ42"/>
  <c r="AK42"/>
  <c r="AL42"/>
  <c r="AM42"/>
  <c r="AN42"/>
  <c r="AO42"/>
  <c r="AP42"/>
  <c r="AR42"/>
  <c r="AV42"/>
  <c r="AW42"/>
  <c r="AX42"/>
  <c r="BB42"/>
  <c r="BC42"/>
  <c r="BD42"/>
  <c r="BE42"/>
  <c r="BF42"/>
  <c r="BH42"/>
  <c r="BJ42"/>
  <c r="BK42"/>
  <c r="BL42"/>
  <c r="BM42"/>
  <c r="BP42"/>
  <c r="BQ42"/>
  <c r="BR42"/>
  <c r="BV42"/>
  <c r="BW42"/>
  <c r="BX42"/>
  <c r="A43"/>
  <c r="B43"/>
  <c r="C43"/>
  <c r="H43"/>
  <c r="J43"/>
  <c r="K43"/>
  <c r="M43"/>
  <c r="O43"/>
  <c r="T43"/>
  <c r="W43"/>
  <c r="X43"/>
  <c r="Z43"/>
  <c r="AA43"/>
  <c r="AB43"/>
  <c r="AC43"/>
  <c r="AD43"/>
  <c r="AE43"/>
  <c r="AF43"/>
  <c r="AH43"/>
  <c r="AJ43"/>
  <c r="AK43"/>
  <c r="AL43"/>
  <c r="AM43"/>
  <c r="AN43"/>
  <c r="AO43"/>
  <c r="AP43"/>
  <c r="AR43"/>
  <c r="AT43"/>
  <c r="AV43"/>
  <c r="AW43"/>
  <c r="AX43"/>
  <c r="BB43"/>
  <c r="BC43"/>
  <c r="BD43"/>
  <c r="BE43"/>
  <c r="BF43"/>
  <c r="BH43"/>
  <c r="BJ43"/>
  <c r="BK43"/>
  <c r="BL43"/>
  <c r="BM43"/>
  <c r="BP43"/>
  <c r="BQ43"/>
  <c r="BR43"/>
  <c r="BV43"/>
  <c r="BW43"/>
  <c r="BX43"/>
  <c r="A44"/>
  <c r="B44"/>
  <c r="C44"/>
  <c r="H44"/>
  <c r="J44"/>
  <c r="K44"/>
  <c r="M44"/>
  <c r="O44"/>
  <c r="T44"/>
  <c r="W44"/>
  <c r="X44"/>
  <c r="Z44"/>
  <c r="AA44"/>
  <c r="AB44"/>
  <c r="AC44"/>
  <c r="AD44"/>
  <c r="AE44"/>
  <c r="AF44"/>
  <c r="AH44"/>
  <c r="AJ44"/>
  <c r="AK44"/>
  <c r="AL44"/>
  <c r="AM44"/>
  <c r="AN44"/>
  <c r="AO44"/>
  <c r="AP44"/>
  <c r="AR44"/>
  <c r="AV44"/>
  <c r="AW44"/>
  <c r="AX44"/>
  <c r="BC44"/>
  <c r="BD44"/>
  <c r="BH44"/>
  <c r="BJ44"/>
  <c r="BK44"/>
  <c r="BL44"/>
  <c r="BM44"/>
  <c r="BP44"/>
  <c r="BQ44"/>
  <c r="BR44"/>
  <c r="BV44"/>
  <c r="BW44"/>
  <c r="BX44"/>
  <c r="A45"/>
  <c r="B45"/>
  <c r="C45"/>
  <c r="H45"/>
  <c r="J45"/>
  <c r="K45"/>
  <c r="M45"/>
  <c r="O45"/>
  <c r="T45"/>
  <c r="W45"/>
  <c r="X45"/>
  <c r="Z45"/>
  <c r="AA45"/>
  <c r="AB45"/>
  <c r="AC45"/>
  <c r="AD45"/>
  <c r="AE45"/>
  <c r="AF45"/>
  <c r="AH45"/>
  <c r="AJ45"/>
  <c r="AK45"/>
  <c r="AL45"/>
  <c r="AM45"/>
  <c r="AN45"/>
  <c r="AO45"/>
  <c r="AP45"/>
  <c r="AR45"/>
  <c r="AV45"/>
  <c r="AW45"/>
  <c r="AX45"/>
  <c r="BC45"/>
  <c r="BD45"/>
  <c r="BH45"/>
  <c r="BJ45"/>
  <c r="BK45"/>
  <c r="BL45"/>
  <c r="BM45"/>
  <c r="BP45"/>
  <c r="BQ45"/>
  <c r="BR45"/>
  <c r="BV45"/>
  <c r="BW45"/>
  <c r="BX45"/>
  <c r="A46"/>
  <c r="B46"/>
  <c r="C46"/>
  <c r="H46"/>
  <c r="J46"/>
  <c r="K46"/>
  <c r="M46"/>
  <c r="O46"/>
  <c r="T46"/>
  <c r="W46"/>
  <c r="X46"/>
  <c r="Z46"/>
  <c r="AA46"/>
  <c r="AB46"/>
  <c r="AC46"/>
  <c r="AD46"/>
  <c r="AE46"/>
  <c r="AF46"/>
  <c r="AH46"/>
  <c r="AJ46"/>
  <c r="AK46"/>
  <c r="AL46"/>
  <c r="AM46"/>
  <c r="AN46"/>
  <c r="AO46"/>
  <c r="AP46"/>
  <c r="AR46"/>
  <c r="AT46"/>
  <c r="AV46"/>
  <c r="AW46"/>
  <c r="AX46"/>
  <c r="BB46"/>
  <c r="BC46"/>
  <c r="BD46"/>
  <c r="BE46"/>
  <c r="BF46"/>
  <c r="BH46"/>
  <c r="BJ46"/>
  <c r="BK46"/>
  <c r="BL46"/>
  <c r="BM46"/>
  <c r="BP46"/>
  <c r="BQ46"/>
  <c r="BR46"/>
  <c r="BV46"/>
  <c r="BW46"/>
  <c r="BX46"/>
  <c r="A47"/>
  <c r="B47"/>
  <c r="C47"/>
  <c r="H47"/>
  <c r="J47"/>
  <c r="K47"/>
  <c r="M47"/>
  <c r="O47"/>
  <c r="T47"/>
  <c r="W47"/>
  <c r="X47"/>
  <c r="Z47"/>
  <c r="AA47"/>
  <c r="AB47"/>
  <c r="AC47"/>
  <c r="AD47"/>
  <c r="AE47"/>
  <c r="AF47"/>
  <c r="AH47"/>
  <c r="AJ47"/>
  <c r="AK47"/>
  <c r="AL47"/>
  <c r="AM47"/>
  <c r="AN47"/>
  <c r="AO47"/>
  <c r="AP47"/>
  <c r="AR47"/>
  <c r="AT47"/>
  <c r="AV47"/>
  <c r="AW47"/>
  <c r="AX47"/>
  <c r="BB47"/>
  <c r="BC47"/>
  <c r="BD47"/>
  <c r="BE47"/>
  <c r="BF47"/>
  <c r="BH47"/>
  <c r="BJ47"/>
  <c r="BK47"/>
  <c r="BM47"/>
  <c r="BP47"/>
  <c r="BQ47"/>
  <c r="BR47"/>
  <c r="BV47"/>
  <c r="BW47"/>
  <c r="BX47"/>
  <c r="A48"/>
  <c r="B48"/>
  <c r="C48"/>
  <c r="H48"/>
  <c r="J48"/>
  <c r="K48"/>
  <c r="M48"/>
  <c r="O48"/>
  <c r="T48"/>
  <c r="W48"/>
  <c r="X48"/>
  <c r="Z48"/>
  <c r="AA48"/>
  <c r="AB48"/>
  <c r="AC48"/>
  <c r="AD48"/>
  <c r="AE48"/>
  <c r="AF48"/>
  <c r="AH48"/>
  <c r="AJ48"/>
  <c r="AK48"/>
  <c r="AL48"/>
  <c r="AM48"/>
  <c r="AN48"/>
  <c r="AO48"/>
  <c r="AP48"/>
  <c r="AR48"/>
  <c r="AT48"/>
  <c r="AV48"/>
  <c r="AW48"/>
  <c r="AX48"/>
  <c r="BB48"/>
  <c r="BC48"/>
  <c r="BD48"/>
  <c r="BE48"/>
  <c r="BF48"/>
  <c r="BH48"/>
  <c r="BJ48"/>
  <c r="BK48"/>
  <c r="BM48"/>
  <c r="BP48"/>
  <c r="BQ48"/>
  <c r="BR48"/>
  <c r="BV48"/>
  <c r="BW48"/>
  <c r="BX48"/>
  <c r="A49"/>
  <c r="B49"/>
  <c r="C49"/>
  <c r="H49"/>
  <c r="J49"/>
  <c r="K49"/>
  <c r="M49"/>
  <c r="O49"/>
  <c r="T49"/>
  <c r="W49"/>
  <c r="X49"/>
  <c r="Z49"/>
  <c r="AA49"/>
  <c r="AB49"/>
  <c r="AC49"/>
  <c r="AD49"/>
  <c r="AE49"/>
  <c r="AF49"/>
  <c r="AH49"/>
  <c r="AJ49"/>
  <c r="AK49"/>
  <c r="AL49"/>
  <c r="AM49"/>
  <c r="AN49"/>
  <c r="AO49"/>
  <c r="AP49"/>
  <c r="AR49"/>
  <c r="AV49"/>
  <c r="AW49"/>
  <c r="AX49"/>
  <c r="BB49"/>
  <c r="BC49"/>
  <c r="BD49"/>
  <c r="BE49"/>
  <c r="BF49"/>
  <c r="BH49"/>
  <c r="BJ49"/>
  <c r="BK49"/>
  <c r="BL49"/>
  <c r="BM49"/>
  <c r="BP49"/>
  <c r="BQ49"/>
  <c r="BR49"/>
  <c r="BV49"/>
  <c r="BW49"/>
  <c r="BX49"/>
  <c r="A50"/>
  <c r="B50"/>
  <c r="C50"/>
  <c r="H50"/>
  <c r="J50"/>
  <c r="K50"/>
  <c r="M50"/>
  <c r="O50"/>
  <c r="T50"/>
  <c r="W50"/>
  <c r="X50"/>
  <c r="Z50"/>
  <c r="AA50"/>
  <c r="AB50"/>
  <c r="AC50"/>
  <c r="AD50"/>
  <c r="AE50"/>
  <c r="AF50"/>
  <c r="AH50"/>
  <c r="AJ50"/>
  <c r="AK50"/>
  <c r="AL50"/>
  <c r="AM50"/>
  <c r="AN50"/>
  <c r="AO50"/>
  <c r="AP50"/>
  <c r="AR50"/>
  <c r="AV50"/>
  <c r="AW50"/>
  <c r="AX50"/>
  <c r="BB50"/>
  <c r="BC50"/>
  <c r="BD50"/>
  <c r="BE50"/>
  <c r="BF50"/>
  <c r="BH50"/>
  <c r="BJ50"/>
  <c r="BK50"/>
  <c r="BL50"/>
  <c r="BM50"/>
  <c r="BP50"/>
  <c r="BQ50"/>
  <c r="BR50"/>
  <c r="BV50"/>
  <c r="BW50"/>
  <c r="BX50"/>
  <c r="A51"/>
  <c r="B51"/>
  <c r="C51"/>
  <c r="H51"/>
  <c r="J51"/>
  <c r="K51"/>
  <c r="M51"/>
  <c r="O51"/>
  <c r="T51"/>
  <c r="W51"/>
  <c r="X51"/>
  <c r="Z51"/>
  <c r="AA51"/>
  <c r="AB51"/>
  <c r="AC51"/>
  <c r="AD51"/>
  <c r="AE51"/>
  <c r="AF51"/>
  <c r="AH51"/>
  <c r="AJ51"/>
  <c r="AK51"/>
  <c r="AL51"/>
  <c r="AM51"/>
  <c r="AN51"/>
  <c r="AO51"/>
  <c r="AP51"/>
  <c r="AR51"/>
  <c r="AV51"/>
  <c r="AW51"/>
  <c r="AX51"/>
  <c r="BB51"/>
  <c r="BC51"/>
  <c r="BD51"/>
  <c r="BE51"/>
  <c r="BF51"/>
  <c r="BH51"/>
  <c r="BJ51"/>
  <c r="BK51"/>
  <c r="BL51"/>
  <c r="BM51"/>
  <c r="BP51"/>
  <c r="BQ51"/>
  <c r="BR51"/>
  <c r="BV51"/>
  <c r="BW51"/>
  <c r="BX51"/>
  <c r="A52"/>
  <c r="B52"/>
  <c r="C52"/>
  <c r="H52"/>
  <c r="J52"/>
  <c r="K52"/>
  <c r="M52"/>
  <c r="O52"/>
  <c r="T52"/>
  <c r="W52"/>
  <c r="X52"/>
  <c r="Z52"/>
  <c r="AA52"/>
  <c r="AB52"/>
  <c r="AC52"/>
  <c r="AD52"/>
  <c r="AE52"/>
  <c r="AF52"/>
  <c r="AH52"/>
  <c r="AJ52"/>
  <c r="AK52"/>
  <c r="AL52"/>
  <c r="AM52"/>
  <c r="AN52"/>
  <c r="AO52"/>
  <c r="AP52"/>
  <c r="AR52"/>
  <c r="AV52"/>
  <c r="AW52"/>
  <c r="AX52"/>
  <c r="BB52"/>
  <c r="BC52"/>
  <c r="BD52"/>
  <c r="BE52"/>
  <c r="BF52"/>
  <c r="BH52"/>
  <c r="BJ52"/>
  <c r="BK52"/>
  <c r="BL52"/>
  <c r="BM52"/>
  <c r="BP52"/>
  <c r="BQ52"/>
  <c r="BR52"/>
  <c r="BV52"/>
  <c r="BW52"/>
  <c r="BX52"/>
  <c r="A53"/>
  <c r="B53"/>
  <c r="C53"/>
  <c r="H53"/>
  <c r="J53"/>
  <c r="K53"/>
  <c r="M53"/>
  <c r="O53"/>
  <c r="T53"/>
  <c r="W53"/>
  <c r="X53"/>
  <c r="Z53"/>
  <c r="AA53"/>
  <c r="AB53"/>
  <c r="AC53"/>
  <c r="AD53"/>
  <c r="AE53"/>
  <c r="AF53"/>
  <c r="AH53"/>
  <c r="AJ53"/>
  <c r="AK53"/>
  <c r="AL53"/>
  <c r="AM53"/>
  <c r="AN53"/>
  <c r="AO53"/>
  <c r="AP53"/>
  <c r="AR53"/>
  <c r="AT53"/>
  <c r="AV53"/>
  <c r="AW53"/>
  <c r="AX53"/>
  <c r="BB53"/>
  <c r="BC53"/>
  <c r="BD53"/>
  <c r="BE53"/>
  <c r="BF53"/>
  <c r="BH53"/>
  <c r="BJ53"/>
  <c r="BK53"/>
  <c r="BL53"/>
  <c r="BM53"/>
  <c r="BP53"/>
  <c r="BQ53"/>
  <c r="BR53"/>
  <c r="BV53"/>
  <c r="BW53"/>
  <c r="BX53"/>
  <c r="A54"/>
  <c r="B54"/>
  <c r="C54"/>
  <c r="H54"/>
  <c r="J54"/>
  <c r="K54"/>
  <c r="M54"/>
  <c r="O54"/>
  <c r="T54"/>
  <c r="W54"/>
  <c r="X54"/>
  <c r="Z54"/>
  <c r="AA54"/>
  <c r="AB54"/>
  <c r="AC54"/>
  <c r="AD54"/>
  <c r="AE54"/>
  <c r="AF54"/>
  <c r="AH54"/>
  <c r="AJ54"/>
  <c r="AK54"/>
  <c r="AL54"/>
  <c r="AM54"/>
  <c r="AN54"/>
  <c r="AO54"/>
  <c r="AP54"/>
  <c r="AR54"/>
  <c r="AT54"/>
  <c r="AV54"/>
  <c r="AW54"/>
  <c r="AX54"/>
  <c r="BB54"/>
  <c r="BC54"/>
  <c r="BD54"/>
  <c r="BE54"/>
  <c r="BF54"/>
  <c r="BH54"/>
  <c r="BJ54"/>
  <c r="BK54"/>
  <c r="BL54"/>
  <c r="BM54"/>
  <c r="BP54"/>
  <c r="BQ54"/>
  <c r="BR54"/>
  <c r="BV54"/>
  <c r="BW54"/>
  <c r="BX54"/>
  <c r="A55"/>
  <c r="B55"/>
  <c r="C55"/>
  <c r="H55"/>
  <c r="J55"/>
  <c r="K55"/>
  <c r="M55"/>
  <c r="O55"/>
  <c r="T55"/>
  <c r="W55"/>
  <c r="X55"/>
  <c r="Z55"/>
  <c r="AA55"/>
  <c r="AB55"/>
  <c r="AC55"/>
  <c r="AD55"/>
  <c r="AE55"/>
  <c r="AF55"/>
  <c r="AH55"/>
  <c r="AJ55"/>
  <c r="AK55"/>
  <c r="AL55"/>
  <c r="AM55"/>
  <c r="AN55"/>
  <c r="AO55"/>
  <c r="AP55"/>
  <c r="AR55"/>
  <c r="AT55"/>
  <c r="AV55"/>
  <c r="AW55"/>
  <c r="AX55"/>
  <c r="BB55"/>
  <c r="BC55"/>
  <c r="BD55"/>
  <c r="BE55"/>
  <c r="BF55"/>
  <c r="BH55"/>
  <c r="BJ55"/>
  <c r="BK55"/>
  <c r="BL55"/>
  <c r="BM55"/>
  <c r="BP55"/>
  <c r="BQ55"/>
  <c r="BR55"/>
  <c r="BV55"/>
  <c r="BW55"/>
  <c r="BX55"/>
  <c r="A56"/>
  <c r="B56"/>
  <c r="C56"/>
  <c r="H56"/>
  <c r="J56"/>
  <c r="K56"/>
  <c r="M56"/>
  <c r="O56"/>
  <c r="T56"/>
  <c r="W56"/>
  <c r="X56"/>
  <c r="Z56"/>
  <c r="AA56"/>
  <c r="AB56"/>
  <c r="AC56"/>
  <c r="AD56"/>
  <c r="AE56"/>
  <c r="AF56"/>
  <c r="AH56"/>
  <c r="AJ56"/>
  <c r="AK56"/>
  <c r="AL56"/>
  <c r="AM56"/>
  <c r="AN56"/>
  <c r="AO56"/>
  <c r="AP56"/>
  <c r="AR56"/>
  <c r="AT56"/>
  <c r="AV56"/>
  <c r="AW56"/>
  <c r="AX56"/>
  <c r="BB56"/>
  <c r="BC56"/>
  <c r="BD56"/>
  <c r="BE56"/>
  <c r="BF56"/>
  <c r="BH56"/>
  <c r="BJ56"/>
  <c r="BK56"/>
  <c r="BL56"/>
  <c r="BM56"/>
  <c r="BP56"/>
  <c r="BQ56"/>
  <c r="BR56"/>
  <c r="BV56"/>
  <c r="BW56"/>
  <c r="BX56"/>
  <c r="A57"/>
  <c r="B57"/>
  <c r="C57"/>
  <c r="H57"/>
  <c r="J57"/>
  <c r="K57"/>
  <c r="M57"/>
  <c r="O57"/>
  <c r="T57"/>
  <c r="W57"/>
  <c r="X57"/>
  <c r="Z57"/>
  <c r="AA57"/>
  <c r="AB57"/>
  <c r="AC57"/>
  <c r="AD57"/>
  <c r="AE57"/>
  <c r="AF57"/>
  <c r="AH57"/>
  <c r="AJ57"/>
  <c r="AK57"/>
  <c r="AL57"/>
  <c r="AM57"/>
  <c r="AN57"/>
  <c r="AO57"/>
  <c r="AP57"/>
  <c r="AR57"/>
  <c r="AT57"/>
  <c r="AV57"/>
  <c r="AW57"/>
  <c r="AX57"/>
  <c r="BB57"/>
  <c r="BC57"/>
  <c r="BD57"/>
  <c r="BE57"/>
  <c r="BF57"/>
  <c r="BH57"/>
  <c r="BJ57"/>
  <c r="BK57"/>
  <c r="BL57"/>
  <c r="BM57"/>
  <c r="BP57"/>
  <c r="BQ57"/>
  <c r="BR57"/>
  <c r="BV57"/>
  <c r="BW57"/>
  <c r="BX57"/>
  <c r="A58"/>
  <c r="B58"/>
  <c r="C58"/>
  <c r="H58"/>
  <c r="J58"/>
  <c r="K58"/>
  <c r="M58"/>
  <c r="O58"/>
  <c r="T58"/>
  <c r="W58"/>
  <c r="X58"/>
  <c r="Z58"/>
  <c r="AA58"/>
  <c r="AB58"/>
  <c r="AC58"/>
  <c r="AD58"/>
  <c r="AE58"/>
  <c r="AF58"/>
  <c r="AH58"/>
  <c r="AJ58"/>
  <c r="AK58"/>
  <c r="AL58"/>
  <c r="AM58"/>
  <c r="AN58"/>
  <c r="AO58"/>
  <c r="AP58"/>
  <c r="AR58"/>
  <c r="AT58"/>
  <c r="AV58"/>
  <c r="AW58"/>
  <c r="AX58"/>
  <c r="BB58"/>
  <c r="BC58"/>
  <c r="BD58"/>
  <c r="BE58"/>
  <c r="BF58"/>
  <c r="BH58"/>
  <c r="BJ58"/>
  <c r="BK58"/>
  <c r="BL58"/>
  <c r="BM58"/>
  <c r="BP58"/>
  <c r="BQ58"/>
  <c r="BR58"/>
  <c r="BV58"/>
  <c r="BW58"/>
  <c r="BX58"/>
  <c r="A59"/>
  <c r="B59"/>
  <c r="C59"/>
  <c r="H59"/>
  <c r="J59"/>
  <c r="K59"/>
  <c r="M59"/>
  <c r="O59"/>
  <c r="T59"/>
  <c r="W59"/>
  <c r="X59"/>
  <c r="Z59"/>
  <c r="AA59"/>
  <c r="AB59"/>
  <c r="AC59"/>
  <c r="AD59"/>
  <c r="AE59"/>
  <c r="AF59"/>
  <c r="AH59"/>
  <c r="AJ59"/>
  <c r="AK59"/>
  <c r="AL59"/>
  <c r="AM59"/>
  <c r="AN59"/>
  <c r="AO59"/>
  <c r="AP59"/>
  <c r="AR59"/>
  <c r="AT59"/>
  <c r="AV59"/>
  <c r="AW59"/>
  <c r="AX59"/>
  <c r="BB59"/>
  <c r="BC59"/>
  <c r="BD59"/>
  <c r="BE59"/>
  <c r="BF59"/>
  <c r="BH59"/>
  <c r="BJ59"/>
  <c r="BK59"/>
  <c r="BL59"/>
  <c r="BM59"/>
  <c r="BP59"/>
  <c r="BQ59"/>
  <c r="BR59"/>
  <c r="BV59"/>
  <c r="BW59"/>
  <c r="BX59"/>
  <c r="A60"/>
  <c r="B60"/>
  <c r="C60"/>
  <c r="H60"/>
  <c r="J60"/>
  <c r="K60"/>
  <c r="M60"/>
  <c r="O60"/>
  <c r="T60"/>
  <c r="W60"/>
  <c r="X60"/>
  <c r="Z60"/>
  <c r="AA60"/>
  <c r="AB60"/>
  <c r="AC60"/>
  <c r="AD60"/>
  <c r="AE60"/>
  <c r="AF60"/>
  <c r="AH60"/>
  <c r="AJ60"/>
  <c r="AK60"/>
  <c r="AL60"/>
  <c r="AM60"/>
  <c r="AN60"/>
  <c r="AO60"/>
  <c r="AP60"/>
  <c r="AR60"/>
  <c r="AT60"/>
  <c r="AV60"/>
  <c r="AW60"/>
  <c r="AX60"/>
  <c r="BB60"/>
  <c r="BC60"/>
  <c r="BD60"/>
  <c r="BE60"/>
  <c r="BF60"/>
  <c r="BH60"/>
  <c r="BJ60"/>
  <c r="BK60"/>
  <c r="BL60"/>
  <c r="BM60"/>
  <c r="BP60"/>
  <c r="BQ60"/>
  <c r="BR60"/>
  <c r="BV60"/>
  <c r="BW60"/>
  <c r="BX60"/>
  <c r="A61"/>
  <c r="B61"/>
  <c r="C61"/>
  <c r="H61"/>
  <c r="J61"/>
  <c r="K61"/>
  <c r="M61"/>
  <c r="O61"/>
  <c r="T61"/>
  <c r="W61"/>
  <c r="X61"/>
  <c r="Z61"/>
  <c r="AA61"/>
  <c r="AB61"/>
  <c r="AC61"/>
  <c r="AD61"/>
  <c r="AE61"/>
  <c r="AF61"/>
  <c r="AH61"/>
  <c r="AJ61"/>
  <c r="AK61"/>
  <c r="AL61"/>
  <c r="AM61"/>
  <c r="AN61"/>
  <c r="AO61"/>
  <c r="AP61"/>
  <c r="AR61"/>
  <c r="AT61"/>
  <c r="AV61"/>
  <c r="AW61"/>
  <c r="AX61"/>
  <c r="BB61"/>
  <c r="BC61"/>
  <c r="BD61"/>
  <c r="BE61"/>
  <c r="BF61"/>
  <c r="BH61"/>
  <c r="BJ61"/>
  <c r="BK61"/>
  <c r="BL61"/>
  <c r="BM61"/>
  <c r="BP61"/>
  <c r="BQ61"/>
  <c r="BR61"/>
  <c r="BV61"/>
  <c r="BW61"/>
  <c r="BX61"/>
  <c r="A62"/>
  <c r="B62"/>
  <c r="C62"/>
  <c r="H62"/>
  <c r="J62"/>
  <c r="K62"/>
  <c r="M62"/>
  <c r="O62"/>
  <c r="T62"/>
  <c r="W62"/>
  <c r="X62"/>
  <c r="Z62"/>
  <c r="AA62"/>
  <c r="AB62"/>
  <c r="AC62"/>
  <c r="AD62"/>
  <c r="AE62"/>
  <c r="AF62"/>
  <c r="AH62"/>
  <c r="AJ62"/>
  <c r="AK62"/>
  <c r="AL62"/>
  <c r="AM62"/>
  <c r="AN62"/>
  <c r="AO62"/>
  <c r="AP62"/>
  <c r="AR62"/>
  <c r="AT62"/>
  <c r="AV62"/>
  <c r="AW62"/>
  <c r="AX62"/>
  <c r="BB62"/>
  <c r="BC62"/>
  <c r="BD62"/>
  <c r="BE62"/>
  <c r="BF62"/>
  <c r="BH62"/>
  <c r="BJ62"/>
  <c r="BK62"/>
  <c r="BL62"/>
  <c r="BM62"/>
  <c r="BP62"/>
  <c r="BQ62"/>
  <c r="BR62"/>
  <c r="BV62"/>
  <c r="BW62"/>
  <c r="BX62"/>
  <c r="A63"/>
  <c r="B63"/>
  <c r="C63"/>
  <c r="H63"/>
  <c r="J63"/>
  <c r="K63"/>
  <c r="M63"/>
  <c r="O63"/>
  <c r="T63"/>
  <c r="W63"/>
  <c r="X63"/>
  <c r="Z63"/>
  <c r="AA63"/>
  <c r="AB63"/>
  <c r="AC63"/>
  <c r="AD63"/>
  <c r="AE63"/>
  <c r="AF63"/>
  <c r="AH63"/>
  <c r="AJ63"/>
  <c r="AK63"/>
  <c r="AL63"/>
  <c r="AM63"/>
  <c r="AN63"/>
  <c r="AO63"/>
  <c r="AP63"/>
  <c r="AR63"/>
  <c r="AV63"/>
  <c r="AW63"/>
  <c r="AX63"/>
  <c r="BB63"/>
  <c r="BC63"/>
  <c r="BD63"/>
  <c r="BE63"/>
  <c r="BF63"/>
  <c r="BH63"/>
  <c r="BJ63"/>
  <c r="BK63"/>
  <c r="BL63"/>
  <c r="BM63"/>
  <c r="BP63"/>
  <c r="BQ63"/>
  <c r="BR63"/>
  <c r="BV63"/>
  <c r="BW63"/>
  <c r="BX63"/>
  <c r="A64"/>
  <c r="B64"/>
  <c r="C64"/>
  <c r="H64"/>
  <c r="J64"/>
  <c r="K64"/>
  <c r="M64"/>
  <c r="O64"/>
  <c r="T64"/>
  <c r="W64"/>
  <c r="X64"/>
  <c r="Z64"/>
  <c r="AA64"/>
  <c r="AB64"/>
  <c r="AC64"/>
  <c r="AD64"/>
  <c r="AE64"/>
  <c r="AF64"/>
  <c r="AH64"/>
  <c r="AJ64"/>
  <c r="AK64"/>
  <c r="AL64"/>
  <c r="AM64"/>
  <c r="AN64"/>
  <c r="AO64"/>
  <c r="AP64"/>
  <c r="AR64"/>
  <c r="AV64"/>
  <c r="AW64"/>
  <c r="AX64"/>
  <c r="BB64"/>
  <c r="BC64"/>
  <c r="BD64"/>
  <c r="BE64"/>
  <c r="BF64"/>
  <c r="BH64"/>
  <c r="BJ64"/>
  <c r="BK64"/>
  <c r="BL64"/>
  <c r="BM64"/>
  <c r="BP64"/>
  <c r="BQ64"/>
  <c r="BR64"/>
  <c r="BV64"/>
  <c r="BW64"/>
  <c r="BX64"/>
  <c r="A65"/>
  <c r="B65"/>
  <c r="C65"/>
  <c r="H65"/>
  <c r="J65"/>
  <c r="K65"/>
  <c r="M65"/>
  <c r="O65"/>
  <c r="T65"/>
  <c r="W65"/>
  <c r="X65"/>
  <c r="Z65"/>
  <c r="AA65"/>
  <c r="AB65"/>
  <c r="AC65"/>
  <c r="AD65"/>
  <c r="AE65"/>
  <c r="AF65"/>
  <c r="AH65"/>
  <c r="AJ65"/>
  <c r="AK65"/>
  <c r="AL65"/>
  <c r="AM65"/>
  <c r="AN65"/>
  <c r="AO65"/>
  <c r="AP65"/>
  <c r="AR65"/>
  <c r="AV65"/>
  <c r="AW65"/>
  <c r="AX65"/>
  <c r="BB65"/>
  <c r="BC65"/>
  <c r="BD65"/>
  <c r="BE65"/>
  <c r="BF65"/>
  <c r="BH65"/>
  <c r="BJ65"/>
  <c r="BK65"/>
  <c r="BL65"/>
  <c r="BM65"/>
  <c r="BP65"/>
  <c r="BQ65"/>
  <c r="BR65"/>
  <c r="BV65"/>
  <c r="BW65"/>
  <c r="BX65"/>
  <c r="A66"/>
  <c r="B66"/>
  <c r="C66"/>
  <c r="H66"/>
  <c r="J66"/>
  <c r="K66"/>
  <c r="M66"/>
  <c r="O66"/>
  <c r="T66"/>
  <c r="W66"/>
  <c r="X66"/>
  <c r="Z66"/>
  <c r="AA66"/>
  <c r="AB66"/>
  <c r="AC66"/>
  <c r="AD66"/>
  <c r="AE66"/>
  <c r="AF66"/>
  <c r="AH66"/>
  <c r="AJ66"/>
  <c r="AK66"/>
  <c r="AL66"/>
  <c r="AM66"/>
  <c r="AN66"/>
  <c r="AO66"/>
  <c r="AP66"/>
  <c r="AR66"/>
  <c r="AV66"/>
  <c r="AW66"/>
  <c r="AX66"/>
  <c r="BB66"/>
  <c r="BC66"/>
  <c r="BD66"/>
  <c r="BE66"/>
  <c r="BF66"/>
  <c r="BH66"/>
  <c r="BJ66"/>
  <c r="BK66"/>
  <c r="BL66"/>
  <c r="BM66"/>
  <c r="BP66"/>
  <c r="BQ66"/>
  <c r="BR66"/>
  <c r="BV66"/>
  <c r="BW66"/>
  <c r="BX66"/>
  <c r="A67"/>
  <c r="B67"/>
  <c r="C67"/>
  <c r="H67"/>
  <c r="J67"/>
  <c r="K67"/>
  <c r="M67"/>
  <c r="O67"/>
  <c r="T67"/>
  <c r="W67"/>
  <c r="X67"/>
  <c r="Z67"/>
  <c r="AA67"/>
  <c r="AB67"/>
  <c r="AC67"/>
  <c r="AD67"/>
  <c r="AE67"/>
  <c r="AF67"/>
  <c r="AH67"/>
  <c r="AJ67"/>
  <c r="AK67"/>
  <c r="AL67"/>
  <c r="AM67"/>
  <c r="AN67"/>
  <c r="AO67"/>
  <c r="AP67"/>
  <c r="AR67"/>
  <c r="AV67"/>
  <c r="AW67"/>
  <c r="AX67"/>
  <c r="BB67"/>
  <c r="BC67"/>
  <c r="BD67"/>
  <c r="BE67"/>
  <c r="BF67"/>
  <c r="BH67"/>
  <c r="BJ67"/>
  <c r="BK67"/>
  <c r="BL67"/>
  <c r="BM67"/>
  <c r="BP67"/>
  <c r="BQ67"/>
  <c r="BR67"/>
  <c r="BV67"/>
  <c r="BW67"/>
  <c r="BX67"/>
  <c r="A68"/>
  <c r="B68"/>
  <c r="C68"/>
  <c r="H68"/>
  <c r="J68"/>
  <c r="K68"/>
  <c r="M68"/>
  <c r="O68"/>
  <c r="T68"/>
  <c r="W68"/>
  <c r="X68"/>
  <c r="Z68"/>
  <c r="AA68"/>
  <c r="AB68"/>
  <c r="AC68"/>
  <c r="AD68"/>
  <c r="AE68"/>
  <c r="AF68"/>
  <c r="AH68"/>
  <c r="AJ68"/>
  <c r="AK68"/>
  <c r="AL68"/>
  <c r="AM68"/>
  <c r="AN68"/>
  <c r="AO68"/>
  <c r="AP68"/>
  <c r="AR68"/>
  <c r="AV68"/>
  <c r="AW68"/>
  <c r="AX68"/>
  <c r="BB68"/>
  <c r="BC68"/>
  <c r="BD68"/>
  <c r="BE68"/>
  <c r="BF68"/>
  <c r="BH68"/>
  <c r="BJ68"/>
  <c r="BK68"/>
  <c r="BL68"/>
  <c r="BM68"/>
  <c r="BP68"/>
  <c r="BQ68"/>
  <c r="BR68"/>
  <c r="BV68"/>
  <c r="BW68"/>
  <c r="BX68"/>
  <c r="A69"/>
  <c r="B69"/>
  <c r="C69"/>
  <c r="H69"/>
  <c r="J69"/>
  <c r="K69"/>
  <c r="M69"/>
  <c r="O69"/>
  <c r="T69"/>
  <c r="W69"/>
  <c r="X69"/>
  <c r="Z69"/>
  <c r="AA69"/>
  <c r="AB69"/>
  <c r="AC69"/>
  <c r="AD69"/>
  <c r="AE69"/>
  <c r="AF69"/>
  <c r="AH69"/>
  <c r="AJ69"/>
  <c r="AK69"/>
  <c r="AL69"/>
  <c r="AM69"/>
  <c r="AN69"/>
  <c r="AO69"/>
  <c r="AP69"/>
  <c r="AR69"/>
  <c r="AV69"/>
  <c r="AW69"/>
  <c r="AX69"/>
  <c r="BB69"/>
  <c r="BC69"/>
  <c r="BD69"/>
  <c r="BE69"/>
  <c r="BF69"/>
  <c r="BH69"/>
  <c r="BJ69"/>
  <c r="BK69"/>
  <c r="BL69"/>
  <c r="BM69"/>
  <c r="BP69"/>
  <c r="BQ69"/>
  <c r="BR69"/>
  <c r="BV69"/>
  <c r="BW69"/>
  <c r="BX69"/>
  <c r="A70"/>
  <c r="B70"/>
  <c r="C70"/>
  <c r="H70"/>
  <c r="J70"/>
  <c r="K70"/>
  <c r="M70"/>
  <c r="O70"/>
  <c r="T70"/>
  <c r="W70"/>
  <c r="X70"/>
  <c r="Z70"/>
  <c r="AA70"/>
  <c r="AB70"/>
  <c r="AC70"/>
  <c r="AD70"/>
  <c r="AE70"/>
  <c r="AF70"/>
  <c r="AH70"/>
  <c r="AJ70"/>
  <c r="AK70"/>
  <c r="AL70"/>
  <c r="AM70"/>
  <c r="AN70"/>
  <c r="AO70"/>
  <c r="AP70"/>
  <c r="AR70"/>
  <c r="AV70"/>
  <c r="AW70"/>
  <c r="AX70"/>
  <c r="BB70"/>
  <c r="BC70"/>
  <c r="BD70"/>
  <c r="BE70"/>
  <c r="BF70"/>
  <c r="BH70"/>
  <c r="BJ70"/>
  <c r="BK70"/>
  <c r="BL70"/>
  <c r="BM70"/>
  <c r="BP70"/>
  <c r="BQ70"/>
  <c r="BR70"/>
  <c r="BV70"/>
  <c r="BW70"/>
  <c r="BX70"/>
  <c r="A71"/>
  <c r="B71"/>
  <c r="C71"/>
  <c r="H71"/>
  <c r="J71"/>
  <c r="K71"/>
  <c r="M71"/>
  <c r="O71"/>
  <c r="T71"/>
  <c r="W71"/>
  <c r="X71"/>
  <c r="Z71"/>
  <c r="AA71"/>
  <c r="AB71"/>
  <c r="AC71"/>
  <c r="AD71"/>
  <c r="AE71"/>
  <c r="AF71"/>
  <c r="AH71"/>
  <c r="AJ71"/>
  <c r="AK71"/>
  <c r="AL71"/>
  <c r="AM71"/>
  <c r="AN71"/>
  <c r="AO71"/>
  <c r="AP71"/>
  <c r="AR71"/>
  <c r="AV71"/>
  <c r="AW71"/>
  <c r="AX71"/>
  <c r="BB71"/>
  <c r="BC71"/>
  <c r="BD71"/>
  <c r="BE71"/>
  <c r="BF71"/>
  <c r="BH71"/>
  <c r="BJ71"/>
  <c r="BK71"/>
  <c r="BL71"/>
  <c r="BM71"/>
  <c r="BP71"/>
  <c r="BQ71"/>
  <c r="BR71"/>
  <c r="BV71"/>
  <c r="BW71"/>
  <c r="BX71"/>
  <c r="A72"/>
  <c r="B72"/>
  <c r="C72"/>
  <c r="H72"/>
  <c r="J72"/>
  <c r="K72"/>
  <c r="M72"/>
  <c r="O72"/>
  <c r="T72"/>
  <c r="W72"/>
  <c r="X72"/>
  <c r="Z72"/>
  <c r="AA72"/>
  <c r="AB72"/>
  <c r="AC72"/>
  <c r="AD72"/>
  <c r="AE72"/>
  <c r="AF72"/>
  <c r="AH72"/>
  <c r="AJ72"/>
  <c r="AK72"/>
  <c r="AL72"/>
  <c r="AM72"/>
  <c r="AN72"/>
  <c r="AO72"/>
  <c r="AP72"/>
  <c r="AR72"/>
  <c r="AV72"/>
  <c r="AW72"/>
  <c r="AX72"/>
  <c r="BB72"/>
  <c r="BC72"/>
  <c r="BD72"/>
  <c r="BE72"/>
  <c r="BF72"/>
  <c r="BH72"/>
  <c r="BJ72"/>
  <c r="BK72"/>
  <c r="BL72"/>
  <c r="BM72"/>
  <c r="BP72"/>
  <c r="BQ72"/>
  <c r="BR72"/>
  <c r="BV72"/>
  <c r="BW72"/>
  <c r="BX72"/>
  <c r="A73"/>
  <c r="B73"/>
  <c r="C73"/>
  <c r="H73"/>
  <c r="J73"/>
  <c r="K73"/>
  <c r="M73"/>
  <c r="O73"/>
  <c r="T73"/>
  <c r="W73"/>
  <c r="X73"/>
  <c r="Z73"/>
  <c r="AA73"/>
  <c r="AB73"/>
  <c r="AC73"/>
  <c r="AD73"/>
  <c r="AE73"/>
  <c r="AF73"/>
  <c r="AH73"/>
  <c r="AJ73"/>
  <c r="AK73"/>
  <c r="AL73"/>
  <c r="AM73"/>
  <c r="AN73"/>
  <c r="AO73"/>
  <c r="AP73"/>
  <c r="AR73"/>
  <c r="AV73"/>
  <c r="AW73"/>
  <c r="AX73"/>
  <c r="BB73"/>
  <c r="BC73"/>
  <c r="BD73"/>
  <c r="BE73"/>
  <c r="BF73"/>
  <c r="BH73"/>
  <c r="BJ73"/>
  <c r="BK73"/>
  <c r="BL73"/>
  <c r="BM73"/>
  <c r="BP73"/>
  <c r="BQ73"/>
  <c r="BR73"/>
  <c r="BV73"/>
  <c r="BW73"/>
  <c r="BX73"/>
  <c r="A74"/>
  <c r="B74"/>
  <c r="C74"/>
  <c r="H74"/>
  <c r="J74"/>
  <c r="K74"/>
  <c r="M74"/>
  <c r="O74"/>
  <c r="T74"/>
  <c r="W74"/>
  <c r="X74"/>
  <c r="Z74"/>
  <c r="AA74"/>
  <c r="AB74"/>
  <c r="AC74"/>
  <c r="AD74"/>
  <c r="AE74"/>
  <c r="AF74"/>
  <c r="AH74"/>
  <c r="AJ74"/>
  <c r="AK74"/>
  <c r="AL74"/>
  <c r="AM74"/>
  <c r="AN74"/>
  <c r="AO74"/>
  <c r="AP74"/>
  <c r="AR74"/>
  <c r="AV74"/>
  <c r="AW74"/>
  <c r="AX74"/>
  <c r="BB74"/>
  <c r="BC74"/>
  <c r="BD74"/>
  <c r="BE74"/>
  <c r="BF74"/>
  <c r="BH74"/>
  <c r="BJ74"/>
  <c r="BK74"/>
  <c r="BL74"/>
  <c r="BM74"/>
  <c r="BP74"/>
  <c r="BQ74"/>
  <c r="BR74"/>
  <c r="BV74"/>
  <c r="BW74"/>
  <c r="BX74"/>
  <c r="A75"/>
  <c r="B75"/>
  <c r="C75"/>
  <c r="H75"/>
  <c r="J75"/>
  <c r="K75"/>
  <c r="M75"/>
  <c r="O75"/>
  <c r="T75"/>
  <c r="W75"/>
  <c r="X75"/>
  <c r="Z75"/>
  <c r="AA75"/>
  <c r="AB75"/>
  <c r="AC75"/>
  <c r="AD75"/>
  <c r="AE75"/>
  <c r="AF75"/>
  <c r="AH75"/>
  <c r="AJ75"/>
  <c r="AK75"/>
  <c r="AL75"/>
  <c r="AM75"/>
  <c r="AN75"/>
  <c r="AO75"/>
  <c r="AP75"/>
  <c r="AR75"/>
  <c r="AV75"/>
  <c r="AW75"/>
  <c r="AX75"/>
  <c r="BB75"/>
  <c r="BC75"/>
  <c r="BD75"/>
  <c r="BE75"/>
  <c r="BF75"/>
  <c r="BH75"/>
  <c r="BJ75"/>
  <c r="BK75"/>
  <c r="BL75"/>
  <c r="BM75"/>
  <c r="BP75"/>
  <c r="BQ75"/>
  <c r="BR75"/>
  <c r="BV75"/>
  <c r="BW75"/>
  <c r="BX75"/>
  <c r="A76"/>
  <c r="B76"/>
  <c r="C76"/>
  <c r="H76"/>
  <c r="J76"/>
  <c r="K76"/>
  <c r="M76"/>
  <c r="O76"/>
  <c r="T76"/>
  <c r="W76"/>
  <c r="X76"/>
  <c r="Z76"/>
  <c r="AA76"/>
  <c r="AB76"/>
  <c r="AC76"/>
  <c r="AD76"/>
  <c r="AE76"/>
  <c r="AF76"/>
  <c r="AH76"/>
  <c r="AJ76"/>
  <c r="AK76"/>
  <c r="AL76"/>
  <c r="AM76"/>
  <c r="AN76"/>
  <c r="AO76"/>
  <c r="AP76"/>
  <c r="AR76"/>
  <c r="AV76"/>
  <c r="AW76"/>
  <c r="AX76"/>
  <c r="BB76"/>
  <c r="BC76"/>
  <c r="BD76"/>
  <c r="BE76"/>
  <c r="BF76"/>
  <c r="BH76"/>
  <c r="BJ76"/>
  <c r="BK76"/>
  <c r="BL76"/>
  <c r="BM76"/>
  <c r="BP76"/>
  <c r="BQ76"/>
  <c r="BR76"/>
  <c r="BV76"/>
  <c r="BW76"/>
  <c r="BX76"/>
  <c r="A77"/>
  <c r="B77"/>
  <c r="C77"/>
  <c r="H77"/>
  <c r="J77"/>
  <c r="K77"/>
  <c r="M77"/>
  <c r="O77"/>
  <c r="T77"/>
  <c r="W77"/>
  <c r="X77"/>
  <c r="Z77"/>
  <c r="AA77"/>
  <c r="AB77"/>
  <c r="AC77"/>
  <c r="AD77"/>
  <c r="AE77"/>
  <c r="AF77"/>
  <c r="AH77"/>
  <c r="AJ77"/>
  <c r="AK77"/>
  <c r="AL77"/>
  <c r="AM77"/>
  <c r="AN77"/>
  <c r="AO77"/>
  <c r="AP77"/>
  <c r="AR77"/>
  <c r="AT77"/>
  <c r="AV77"/>
  <c r="AW77"/>
  <c r="AX77"/>
  <c r="BB77"/>
  <c r="BC77"/>
  <c r="BD77"/>
  <c r="BE77"/>
  <c r="BF77"/>
  <c r="BH77"/>
  <c r="BJ77"/>
  <c r="BK77"/>
  <c r="BL77"/>
  <c r="BM77"/>
  <c r="BP77"/>
  <c r="BQ77"/>
  <c r="BR77"/>
  <c r="BV77"/>
  <c r="BW77"/>
  <c r="BX77"/>
  <c r="A78"/>
  <c r="B78"/>
  <c r="C78"/>
  <c r="H78"/>
  <c r="J78"/>
  <c r="K78"/>
  <c r="M78"/>
  <c r="O78"/>
  <c r="T78"/>
  <c r="W78"/>
  <c r="X78"/>
  <c r="Z78"/>
  <c r="AA78"/>
  <c r="AB78"/>
  <c r="AC78"/>
  <c r="AD78"/>
  <c r="AE78"/>
  <c r="AF78"/>
  <c r="AH78"/>
  <c r="AJ78"/>
  <c r="AK78"/>
  <c r="AL78"/>
  <c r="AM78"/>
  <c r="AN78"/>
  <c r="AO78"/>
  <c r="AP78"/>
  <c r="AR78"/>
  <c r="AV78"/>
  <c r="AW78"/>
  <c r="AX78"/>
  <c r="BB78"/>
  <c r="BC78"/>
  <c r="BD78"/>
  <c r="BE78"/>
  <c r="BF78"/>
  <c r="BH78"/>
  <c r="BJ78"/>
  <c r="BK78"/>
  <c r="BL78"/>
  <c r="BM78"/>
  <c r="BP78"/>
  <c r="BQ78"/>
  <c r="BR78"/>
  <c r="BV78"/>
  <c r="BW78"/>
  <c r="BX78"/>
  <c r="A79"/>
  <c r="B79"/>
  <c r="C79"/>
  <c r="H79"/>
  <c r="J79"/>
  <c r="K79"/>
  <c r="M79"/>
  <c r="O79"/>
  <c r="T79"/>
  <c r="W79"/>
  <c r="X79"/>
  <c r="Z79"/>
  <c r="AA79"/>
  <c r="AB79"/>
  <c r="AC79"/>
  <c r="AD79"/>
  <c r="AE79"/>
  <c r="AF79"/>
  <c r="AH79"/>
  <c r="AJ79"/>
  <c r="AK79"/>
  <c r="AL79"/>
  <c r="AM79"/>
  <c r="AN79"/>
  <c r="AO79"/>
  <c r="AP79"/>
  <c r="AR79"/>
  <c r="AV79"/>
  <c r="AW79"/>
  <c r="AX79"/>
  <c r="BB79"/>
  <c r="BC79"/>
  <c r="BD79"/>
  <c r="BE79"/>
  <c r="BF79"/>
  <c r="BH79"/>
  <c r="BJ79"/>
  <c r="BK79"/>
  <c r="BL79"/>
  <c r="BM79"/>
  <c r="BP79"/>
  <c r="BQ79"/>
  <c r="BR79"/>
  <c r="BV79"/>
  <c r="BW79"/>
  <c r="BX79"/>
  <c r="A80"/>
  <c r="B80"/>
  <c r="C80"/>
  <c r="H80"/>
  <c r="J80"/>
  <c r="K80"/>
  <c r="M80"/>
  <c r="O80"/>
  <c r="T80"/>
  <c r="W80"/>
  <c r="X80"/>
  <c r="Z80"/>
  <c r="AA80"/>
  <c r="AB80"/>
  <c r="AC80"/>
  <c r="AD80"/>
  <c r="AE80"/>
  <c r="AF80"/>
  <c r="AH80"/>
  <c r="AJ80"/>
  <c r="AK80"/>
  <c r="AL80"/>
  <c r="AM80"/>
  <c r="AN80"/>
  <c r="AO80"/>
  <c r="AP80"/>
  <c r="AR80"/>
  <c r="AV80"/>
  <c r="AW80"/>
  <c r="AX80"/>
  <c r="BB80"/>
  <c r="BC80"/>
  <c r="BD80"/>
  <c r="BE80"/>
  <c r="BF80"/>
  <c r="BH80"/>
  <c r="BJ80"/>
  <c r="BK80"/>
  <c r="BL80"/>
  <c r="BM80"/>
  <c r="BP80"/>
  <c r="BQ80"/>
  <c r="BR80"/>
  <c r="BV80"/>
  <c r="BW80"/>
  <c r="BX80"/>
  <c r="A81"/>
  <c r="B81"/>
  <c r="C81"/>
  <c r="H81"/>
  <c r="J81"/>
  <c r="K81"/>
  <c r="M81"/>
  <c r="O81"/>
  <c r="T81"/>
  <c r="W81"/>
  <c r="X81"/>
  <c r="Z81"/>
  <c r="AA81"/>
  <c r="AB81"/>
  <c r="AC81"/>
  <c r="AD81"/>
  <c r="AE81"/>
  <c r="AF81"/>
  <c r="AH81"/>
  <c r="AJ81"/>
  <c r="AK81"/>
  <c r="AL81"/>
  <c r="AM81"/>
  <c r="AN81"/>
  <c r="AO81"/>
  <c r="AP81"/>
  <c r="AR81"/>
  <c r="AV81"/>
  <c r="AW81"/>
  <c r="AX81"/>
  <c r="BB81"/>
  <c r="BC81"/>
  <c r="BD81"/>
  <c r="BE81"/>
  <c r="BF81"/>
  <c r="BH81"/>
  <c r="BJ81"/>
  <c r="BK81"/>
  <c r="BL81"/>
  <c r="BM81"/>
  <c r="BP81"/>
  <c r="BQ81"/>
  <c r="BR81"/>
  <c r="BV81"/>
  <c r="BW81"/>
  <c r="BX81"/>
  <c r="A82"/>
  <c r="B82"/>
  <c r="C82"/>
  <c r="H82"/>
  <c r="J82"/>
  <c r="K82"/>
  <c r="M82"/>
  <c r="O82"/>
  <c r="T82"/>
  <c r="W82"/>
  <c r="X82"/>
  <c r="Z82"/>
  <c r="AA82"/>
  <c r="AB82"/>
  <c r="AC82"/>
  <c r="AD82"/>
  <c r="AE82"/>
  <c r="AF82"/>
  <c r="AH82"/>
  <c r="AJ82"/>
  <c r="AK82"/>
  <c r="AL82"/>
  <c r="AM82"/>
  <c r="AN82"/>
  <c r="AO82"/>
  <c r="AP82"/>
  <c r="AR82"/>
  <c r="AV82"/>
  <c r="AW82"/>
  <c r="AX82"/>
  <c r="BB82"/>
  <c r="BC82"/>
  <c r="BD82"/>
  <c r="BE82"/>
  <c r="BF82"/>
  <c r="BH82"/>
  <c r="BJ82"/>
  <c r="BK82"/>
  <c r="BL82"/>
  <c r="BM82"/>
  <c r="BP82"/>
  <c r="BQ82"/>
  <c r="BR82"/>
  <c r="BV82"/>
  <c r="BW82"/>
  <c r="BX82"/>
  <c r="A83"/>
  <c r="B83"/>
  <c r="C83"/>
  <c r="H83"/>
  <c r="J83"/>
  <c r="K83"/>
  <c r="M83"/>
  <c r="O83"/>
  <c r="T83"/>
  <c r="W83"/>
  <c r="X83"/>
  <c r="Z83"/>
  <c r="AA83"/>
  <c r="AB83"/>
  <c r="AC83"/>
  <c r="AD83"/>
  <c r="AE83"/>
  <c r="AF83"/>
  <c r="AH83"/>
  <c r="AJ83"/>
  <c r="AK83"/>
  <c r="AL83"/>
  <c r="AM83"/>
  <c r="AN83"/>
  <c r="AO83"/>
  <c r="AP83"/>
  <c r="AR83"/>
  <c r="AT83"/>
  <c r="AV83"/>
  <c r="AW83"/>
  <c r="AX83"/>
  <c r="BB83"/>
  <c r="BC83"/>
  <c r="BD83"/>
  <c r="BE83"/>
  <c r="BF83"/>
  <c r="BH83"/>
  <c r="BJ83"/>
  <c r="BK83"/>
  <c r="BL83"/>
  <c r="BM83"/>
  <c r="BP83"/>
  <c r="BQ83"/>
  <c r="BR83"/>
  <c r="BV83"/>
  <c r="BW83"/>
  <c r="BX83"/>
  <c r="A84"/>
  <c r="B84"/>
  <c r="C84"/>
  <c r="H84"/>
  <c r="J84"/>
  <c r="K84"/>
  <c r="M84"/>
  <c r="O84"/>
  <c r="T84"/>
  <c r="W84"/>
  <c r="X84"/>
  <c r="Z84"/>
  <c r="AA84"/>
  <c r="AB84"/>
  <c r="AC84"/>
  <c r="AD84"/>
  <c r="AE84"/>
  <c r="AF84"/>
  <c r="AH84"/>
  <c r="AJ84"/>
  <c r="AK84"/>
  <c r="AL84"/>
  <c r="AM84"/>
  <c r="AN84"/>
  <c r="AO84"/>
  <c r="AP84"/>
  <c r="AR84"/>
  <c r="AT84"/>
  <c r="AV84"/>
  <c r="AW84"/>
  <c r="AX84"/>
  <c r="BB84"/>
  <c r="BC84"/>
  <c r="BD84"/>
  <c r="BE84"/>
  <c r="BF84"/>
  <c r="BH84"/>
  <c r="BJ84"/>
  <c r="BK84"/>
  <c r="BL84"/>
  <c r="BM84"/>
  <c r="BP84"/>
  <c r="BQ84"/>
  <c r="BR84"/>
  <c r="BV84"/>
  <c r="BW84"/>
  <c r="BX84"/>
  <c r="A85"/>
  <c r="B85"/>
  <c r="C85"/>
  <c r="H85"/>
  <c r="J85"/>
  <c r="K85"/>
  <c r="M85"/>
  <c r="O85"/>
  <c r="T85"/>
  <c r="W85"/>
  <c r="X85"/>
  <c r="Z85"/>
  <c r="AA85"/>
  <c r="AB85"/>
  <c r="AC85"/>
  <c r="AD85"/>
  <c r="AE85"/>
  <c r="AF85"/>
  <c r="AH85"/>
  <c r="AJ85"/>
  <c r="AK85"/>
  <c r="AL85"/>
  <c r="AM85"/>
  <c r="AN85"/>
  <c r="AO85"/>
  <c r="AP85"/>
  <c r="AR85"/>
  <c r="AT85"/>
  <c r="AV85"/>
  <c r="AW85"/>
  <c r="AX85"/>
  <c r="BB85"/>
  <c r="BC85"/>
  <c r="BD85"/>
  <c r="BE85"/>
  <c r="BF85"/>
  <c r="BH85"/>
  <c r="BJ85"/>
  <c r="BK85"/>
  <c r="BL85"/>
  <c r="BM85"/>
  <c r="BP85"/>
  <c r="BQ85"/>
  <c r="BR85"/>
  <c r="BV85"/>
  <c r="BW85"/>
  <c r="BX85"/>
  <c r="A86"/>
  <c r="B86"/>
  <c r="C86"/>
  <c r="H86"/>
  <c r="J86"/>
  <c r="K86"/>
  <c r="M86"/>
  <c r="O86"/>
  <c r="T86"/>
  <c r="W86"/>
  <c r="X86"/>
  <c r="Z86"/>
  <c r="AA86"/>
  <c r="AB86"/>
  <c r="AC86"/>
  <c r="AD86"/>
  <c r="AE86"/>
  <c r="AF86"/>
  <c r="AH86"/>
  <c r="AJ86"/>
  <c r="AK86"/>
  <c r="AL86"/>
  <c r="AM86"/>
  <c r="AN86"/>
  <c r="AO86"/>
  <c r="AP86"/>
  <c r="AR86"/>
  <c r="AT86"/>
  <c r="AV86"/>
  <c r="AW86"/>
  <c r="AX86"/>
  <c r="BB86"/>
  <c r="BC86"/>
  <c r="BD86"/>
  <c r="BE86"/>
  <c r="BF86"/>
  <c r="BH86"/>
  <c r="BJ86"/>
  <c r="BK86"/>
  <c r="BL86"/>
  <c r="BM86"/>
  <c r="BP86"/>
  <c r="BQ86"/>
  <c r="BR86"/>
  <c r="BV86"/>
  <c r="BW86"/>
  <c r="BX86"/>
  <c r="A87"/>
  <c r="B87"/>
  <c r="C87"/>
  <c r="H87"/>
  <c r="J87"/>
  <c r="K87"/>
  <c r="M87"/>
  <c r="O87"/>
  <c r="T87"/>
  <c r="W87"/>
  <c r="X87"/>
  <c r="Z87"/>
  <c r="AA87"/>
  <c r="AB87"/>
  <c r="AC87"/>
  <c r="AD87"/>
  <c r="AE87"/>
  <c r="AF87"/>
  <c r="AH87"/>
  <c r="AJ87"/>
  <c r="AK87"/>
  <c r="AL87"/>
  <c r="AM87"/>
  <c r="AN87"/>
  <c r="AO87"/>
  <c r="AP87"/>
  <c r="AR87"/>
  <c r="AT87"/>
  <c r="AV87"/>
  <c r="AW87"/>
  <c r="AX87"/>
  <c r="BB87"/>
  <c r="BC87"/>
  <c r="BD87"/>
  <c r="BE87"/>
  <c r="BF87"/>
  <c r="BH87"/>
  <c r="BJ87"/>
  <c r="BK87"/>
  <c r="BL87"/>
  <c r="BM87"/>
  <c r="BP87"/>
  <c r="BQ87"/>
  <c r="BR87"/>
  <c r="BV87"/>
  <c r="BW87"/>
  <c r="BX87"/>
  <c r="A88"/>
  <c r="B88"/>
  <c r="C88"/>
  <c r="H88"/>
  <c r="J88"/>
  <c r="K88"/>
  <c r="M88"/>
  <c r="O88"/>
  <c r="T88"/>
  <c r="W88"/>
  <c r="X88"/>
  <c r="Z88"/>
  <c r="AA88"/>
  <c r="AB88"/>
  <c r="AC88"/>
  <c r="AD88"/>
  <c r="AE88"/>
  <c r="AF88"/>
  <c r="AH88"/>
  <c r="AJ88"/>
  <c r="AK88"/>
  <c r="AL88"/>
  <c r="AM88"/>
  <c r="AN88"/>
  <c r="AO88"/>
  <c r="AP88"/>
  <c r="AR88"/>
  <c r="AV88"/>
  <c r="AW88"/>
  <c r="AX88"/>
  <c r="BB88"/>
  <c r="BC88"/>
  <c r="BD88"/>
  <c r="BE88"/>
  <c r="BF88"/>
  <c r="BH88"/>
  <c r="BJ88"/>
  <c r="BK88"/>
  <c r="BL88"/>
  <c r="BM88"/>
  <c r="BP88"/>
  <c r="BR88"/>
  <c r="BV88"/>
  <c r="BW88"/>
  <c r="BX88"/>
  <c r="A89"/>
  <c r="B89"/>
  <c r="C89"/>
  <c r="H89"/>
  <c r="J89"/>
  <c r="K89"/>
  <c r="M89"/>
  <c r="O89"/>
  <c r="T89"/>
  <c r="W89"/>
  <c r="X89"/>
  <c r="Z89"/>
  <c r="AA89"/>
  <c r="AB89"/>
  <c r="AC89"/>
  <c r="AD89"/>
  <c r="AE89"/>
  <c r="AF89"/>
  <c r="AH89"/>
  <c r="AJ89"/>
  <c r="AK89"/>
  <c r="AL89"/>
  <c r="AM89"/>
  <c r="AN89"/>
  <c r="AO89"/>
  <c r="AP89"/>
  <c r="AR89"/>
  <c r="AV89"/>
  <c r="AW89"/>
  <c r="AX89"/>
  <c r="BB89"/>
  <c r="BC89"/>
  <c r="BD89"/>
  <c r="BE89"/>
  <c r="BF89"/>
  <c r="BH89"/>
  <c r="BJ89"/>
  <c r="BK89"/>
  <c r="BL89"/>
  <c r="BM89"/>
  <c r="BP89"/>
  <c r="BR89"/>
  <c r="BV89"/>
  <c r="BW89"/>
  <c r="BX89"/>
  <c r="A90"/>
  <c r="B90"/>
  <c r="C90"/>
  <c r="H90"/>
  <c r="J90"/>
  <c r="K90"/>
  <c r="M90"/>
  <c r="O90"/>
  <c r="T90"/>
  <c r="W90"/>
  <c r="X90"/>
  <c r="Z90"/>
  <c r="AA90"/>
  <c r="AB90"/>
  <c r="AC90"/>
  <c r="AD90"/>
  <c r="AE90"/>
  <c r="AF90"/>
  <c r="AH90"/>
  <c r="AJ90"/>
  <c r="AK90"/>
  <c r="AL90"/>
  <c r="AM90"/>
  <c r="AN90"/>
  <c r="AO90"/>
  <c r="AP90"/>
  <c r="AR90"/>
  <c r="AT90"/>
  <c r="AV90"/>
  <c r="AW90"/>
  <c r="AX90"/>
  <c r="BB90"/>
  <c r="BC90"/>
  <c r="BD90"/>
  <c r="BE90"/>
  <c r="BF90"/>
  <c r="BH90"/>
  <c r="BJ90"/>
  <c r="BK90"/>
  <c r="BL90"/>
  <c r="BM90"/>
  <c r="BP90"/>
  <c r="BR90"/>
  <c r="BV90"/>
  <c r="BW90"/>
  <c r="BX90"/>
  <c r="A91"/>
  <c r="B91"/>
  <c r="C91"/>
  <c r="H91"/>
  <c r="J91"/>
  <c r="K91"/>
  <c r="M91"/>
  <c r="O91"/>
  <c r="T91"/>
  <c r="W91"/>
  <c r="X91"/>
  <c r="Z91"/>
  <c r="AA91"/>
  <c r="AB91"/>
  <c r="AC91"/>
  <c r="AD91"/>
  <c r="AE91"/>
  <c r="AF91"/>
  <c r="AH91"/>
  <c r="AJ91"/>
  <c r="AK91"/>
  <c r="AL91"/>
  <c r="AM91"/>
  <c r="AN91"/>
  <c r="AO91"/>
  <c r="AP91"/>
  <c r="AR91"/>
  <c r="AT91"/>
  <c r="AV91"/>
  <c r="AW91"/>
  <c r="AX91"/>
  <c r="BB91"/>
  <c r="BC91"/>
  <c r="BD91"/>
  <c r="BE91"/>
  <c r="BF91"/>
  <c r="BH91"/>
  <c r="BJ91"/>
  <c r="BK91"/>
  <c r="BL91"/>
  <c r="BM91"/>
  <c r="BP91"/>
  <c r="BR91"/>
  <c r="BV91"/>
  <c r="BW91"/>
  <c r="BX91"/>
  <c r="A92"/>
  <c r="B92"/>
  <c r="C92"/>
  <c r="H92"/>
  <c r="J92"/>
  <c r="K92"/>
  <c r="M92"/>
  <c r="O92"/>
  <c r="T92"/>
  <c r="W92"/>
  <c r="X92"/>
  <c r="Z92"/>
  <c r="AA92"/>
  <c r="AB92"/>
  <c r="AC92"/>
  <c r="AD92"/>
  <c r="AE92"/>
  <c r="AF92"/>
  <c r="AH92"/>
  <c r="AJ92"/>
  <c r="AK92"/>
  <c r="AL92"/>
  <c r="AM92"/>
  <c r="AN92"/>
  <c r="AO92"/>
  <c r="AP92"/>
  <c r="AR92"/>
  <c r="AV92"/>
  <c r="AW92"/>
  <c r="AX92"/>
  <c r="BB92"/>
  <c r="BC92"/>
  <c r="BD92"/>
  <c r="BE92"/>
  <c r="BF92"/>
  <c r="BH92"/>
  <c r="BJ92"/>
  <c r="BK92"/>
  <c r="BL92"/>
  <c r="BM92"/>
  <c r="BP92"/>
  <c r="BQ92"/>
  <c r="BR92"/>
  <c r="BV92"/>
  <c r="BW92"/>
  <c r="BX92"/>
  <c r="A93"/>
  <c r="B93"/>
  <c r="C93"/>
  <c r="H93"/>
  <c r="J93"/>
  <c r="K93"/>
  <c r="M93"/>
  <c r="O93"/>
  <c r="T93"/>
  <c r="W93"/>
  <c r="X93"/>
  <c r="Z93"/>
  <c r="AA93"/>
  <c r="AB93"/>
  <c r="AC93"/>
  <c r="AD93"/>
  <c r="AE93"/>
  <c r="AF93"/>
  <c r="AH93"/>
  <c r="AJ93"/>
  <c r="AK93"/>
  <c r="AL93"/>
  <c r="AM93"/>
  <c r="AN93"/>
  <c r="AO93"/>
  <c r="AP93"/>
  <c r="AR93"/>
  <c r="AV93"/>
  <c r="AW93"/>
  <c r="AX93"/>
  <c r="BB93"/>
  <c r="BC93"/>
  <c r="BD93"/>
  <c r="BE93"/>
  <c r="BF93"/>
  <c r="BH93"/>
  <c r="BJ93"/>
  <c r="BK93"/>
  <c r="BL93"/>
  <c r="BM93"/>
  <c r="BP93"/>
  <c r="BQ93"/>
  <c r="BR93"/>
  <c r="BV93"/>
  <c r="BW93"/>
  <c r="BX93"/>
  <c r="A94"/>
  <c r="B94"/>
  <c r="C94"/>
  <c r="H94"/>
  <c r="J94"/>
  <c r="K94"/>
  <c r="M94"/>
  <c r="O94"/>
  <c r="T94"/>
  <c r="W94"/>
  <c r="X94"/>
  <c r="Z94"/>
  <c r="AA94"/>
  <c r="AB94"/>
  <c r="AC94"/>
  <c r="AD94"/>
  <c r="AE94"/>
  <c r="AF94"/>
  <c r="AH94"/>
  <c r="AJ94"/>
  <c r="AK94"/>
  <c r="AL94"/>
  <c r="AM94"/>
  <c r="AN94"/>
  <c r="AO94"/>
  <c r="AP94"/>
  <c r="AR94"/>
  <c r="AV94"/>
  <c r="AW94"/>
  <c r="AX94"/>
  <c r="BB94"/>
  <c r="BC94"/>
  <c r="BD94"/>
  <c r="BE94"/>
  <c r="BF94"/>
  <c r="BH94"/>
  <c r="BJ94"/>
  <c r="BK94"/>
  <c r="BL94"/>
  <c r="BM94"/>
  <c r="BP94"/>
  <c r="BQ94"/>
  <c r="BR94"/>
  <c r="BV94"/>
  <c r="BW94"/>
  <c r="BX94"/>
  <c r="A95"/>
  <c r="B95"/>
  <c r="C95"/>
  <c r="H95"/>
  <c r="J95"/>
  <c r="K95"/>
  <c r="M95"/>
  <c r="O95"/>
  <c r="T95"/>
  <c r="W95"/>
  <c r="X95"/>
  <c r="Z95"/>
  <c r="AA95"/>
  <c r="AB95"/>
  <c r="AC95"/>
  <c r="AD95"/>
  <c r="AE95"/>
  <c r="AF95"/>
  <c r="AH95"/>
  <c r="AJ95"/>
  <c r="AK95"/>
  <c r="AL95"/>
  <c r="AM95"/>
  <c r="AN95"/>
  <c r="AO95"/>
  <c r="AP95"/>
  <c r="AR95"/>
  <c r="AV95"/>
  <c r="AW95"/>
  <c r="AX95"/>
  <c r="BB95"/>
  <c r="BC95"/>
  <c r="BD95"/>
  <c r="BE95"/>
  <c r="BF95"/>
  <c r="BH95"/>
  <c r="BJ95"/>
  <c r="BK95"/>
  <c r="BL95"/>
  <c r="BM95"/>
  <c r="BP95"/>
  <c r="BQ95"/>
  <c r="BR95"/>
  <c r="BV95"/>
  <c r="BW95"/>
  <c r="BX95"/>
  <c r="A96"/>
  <c r="B96"/>
  <c r="C96"/>
  <c r="H96"/>
  <c r="J96"/>
  <c r="K96"/>
  <c r="M96"/>
  <c r="O96"/>
  <c r="T96"/>
  <c r="W96"/>
  <c r="X96"/>
  <c r="Z96"/>
  <c r="AA96"/>
  <c r="AB96"/>
  <c r="AC96"/>
  <c r="AD96"/>
  <c r="AE96"/>
  <c r="AF96"/>
  <c r="AH96"/>
  <c r="AJ96"/>
  <c r="AK96"/>
  <c r="AL96"/>
  <c r="AM96"/>
  <c r="AN96"/>
  <c r="AO96"/>
  <c r="AP96"/>
  <c r="AR96"/>
  <c r="AV96"/>
  <c r="AW96"/>
  <c r="AX96"/>
  <c r="BB96"/>
  <c r="BC96"/>
  <c r="BD96"/>
  <c r="BE96"/>
  <c r="BF96"/>
  <c r="BH96"/>
  <c r="BJ96"/>
  <c r="BK96"/>
  <c r="BL96"/>
  <c r="BM96"/>
  <c r="BP96"/>
  <c r="BQ96"/>
  <c r="BR96"/>
  <c r="BV96"/>
  <c r="BW96"/>
  <c r="BX96"/>
  <c r="A97"/>
  <c r="B97"/>
  <c r="C97"/>
  <c r="H97"/>
  <c r="J97"/>
  <c r="K97"/>
  <c r="M97"/>
  <c r="O97"/>
  <c r="T97"/>
  <c r="W97"/>
  <c r="X97"/>
  <c r="Z97"/>
  <c r="AA97"/>
  <c r="AB97"/>
  <c r="AC97"/>
  <c r="AD97"/>
  <c r="AE97"/>
  <c r="AF97"/>
  <c r="AH97"/>
  <c r="AJ97"/>
  <c r="AK97"/>
  <c r="AL97"/>
  <c r="AM97"/>
  <c r="AN97"/>
  <c r="AO97"/>
  <c r="AP97"/>
  <c r="AR97"/>
  <c r="AV97"/>
  <c r="AW97"/>
  <c r="AX97"/>
  <c r="BB97"/>
  <c r="BC97"/>
  <c r="BD97"/>
  <c r="BE97"/>
  <c r="BF97"/>
  <c r="BH97"/>
  <c r="BJ97"/>
  <c r="BK97"/>
  <c r="BL97"/>
  <c r="BM97"/>
  <c r="BP97"/>
  <c r="BQ97"/>
  <c r="BR97"/>
  <c r="BV97"/>
  <c r="BW97"/>
  <c r="BX97"/>
  <c r="A98"/>
  <c r="B98"/>
  <c r="C98"/>
  <c r="H98"/>
  <c r="J98"/>
  <c r="K98"/>
  <c r="M98"/>
  <c r="O98"/>
  <c r="T98"/>
  <c r="W98"/>
  <c r="X98"/>
  <c r="Z98"/>
  <c r="AA98"/>
  <c r="AB98"/>
  <c r="AC98"/>
  <c r="AD98"/>
  <c r="AE98"/>
  <c r="AF98"/>
  <c r="AH98"/>
  <c r="AJ98"/>
  <c r="AK98"/>
  <c r="AL98"/>
  <c r="AM98"/>
  <c r="AN98"/>
  <c r="AO98"/>
  <c r="AP98"/>
  <c r="AR98"/>
  <c r="AT98"/>
  <c r="AV98"/>
  <c r="AW98"/>
  <c r="AX98"/>
  <c r="BB98"/>
  <c r="BC98"/>
  <c r="BD98"/>
  <c r="BE98"/>
  <c r="BF98"/>
  <c r="BH98"/>
  <c r="BJ98"/>
  <c r="BK98"/>
  <c r="BL98"/>
  <c r="BM98"/>
  <c r="BP98"/>
  <c r="BQ98"/>
  <c r="BR98"/>
  <c r="BV98"/>
  <c r="BW98"/>
  <c r="BX98"/>
  <c r="A99"/>
  <c r="B99"/>
  <c r="C99"/>
  <c r="H99"/>
  <c r="J99"/>
  <c r="K99"/>
  <c r="M99"/>
  <c r="O99"/>
  <c r="T99"/>
  <c r="W99"/>
  <c r="X99"/>
  <c r="Z99"/>
  <c r="AA99"/>
  <c r="AB99"/>
  <c r="AC99"/>
  <c r="AD99"/>
  <c r="AE99"/>
  <c r="AF99"/>
  <c r="AH99"/>
  <c r="AJ99"/>
  <c r="AK99"/>
  <c r="AL99"/>
  <c r="AM99"/>
  <c r="AN99"/>
  <c r="AO99"/>
  <c r="AP99"/>
  <c r="AR99"/>
  <c r="AT99"/>
  <c r="AV99"/>
  <c r="AW99"/>
  <c r="AX99"/>
  <c r="BB99"/>
  <c r="BC99"/>
  <c r="BD99"/>
  <c r="BE99"/>
  <c r="BF99"/>
  <c r="BH99"/>
  <c r="BJ99"/>
  <c r="BK99"/>
  <c r="BL99"/>
  <c r="BM99"/>
  <c r="BP99"/>
  <c r="BQ99"/>
  <c r="BR99"/>
  <c r="BV99"/>
  <c r="BW99"/>
  <c r="BX99"/>
  <c r="A100"/>
  <c r="B100"/>
  <c r="C100"/>
  <c r="H100"/>
  <c r="J100"/>
  <c r="K100"/>
  <c r="M100"/>
  <c r="O100"/>
  <c r="T100"/>
  <c r="W100"/>
  <c r="X100"/>
  <c r="Z100"/>
  <c r="AA100"/>
  <c r="AB100"/>
  <c r="AC100"/>
  <c r="AD100"/>
  <c r="AE100"/>
  <c r="AF100"/>
  <c r="AH100"/>
  <c r="AJ100"/>
  <c r="AK100"/>
  <c r="AL100"/>
  <c r="AM100"/>
  <c r="AN100"/>
  <c r="AO100"/>
  <c r="AP100"/>
  <c r="AR100"/>
  <c r="AT100"/>
  <c r="AV100"/>
  <c r="AW100"/>
  <c r="AX100"/>
  <c r="BB100"/>
  <c r="BC100"/>
  <c r="BD100"/>
  <c r="BE100"/>
  <c r="BF100"/>
  <c r="BH100"/>
  <c r="BJ100"/>
  <c r="BK100"/>
  <c r="BL100"/>
  <c r="BM100"/>
  <c r="BP100"/>
  <c r="BQ100"/>
  <c r="BR100"/>
  <c r="BV100"/>
  <c r="BW100"/>
  <c r="BX100"/>
  <c r="A101"/>
  <c r="B101"/>
  <c r="C101"/>
  <c r="H101"/>
  <c r="J101"/>
  <c r="K101"/>
  <c r="M101"/>
  <c r="O101"/>
  <c r="T101"/>
  <c r="W101"/>
  <c r="X101"/>
  <c r="Z101"/>
  <c r="AA101"/>
  <c r="AB101"/>
  <c r="AC101"/>
  <c r="AD101"/>
  <c r="AE101"/>
  <c r="AF101"/>
  <c r="AH101"/>
  <c r="AJ101"/>
  <c r="AK101"/>
  <c r="AL101"/>
  <c r="AM101"/>
  <c r="AN101"/>
  <c r="AO101"/>
  <c r="AP101"/>
  <c r="AR101"/>
  <c r="AV101"/>
  <c r="AW101"/>
  <c r="AX101"/>
  <c r="BB101"/>
  <c r="BC101"/>
  <c r="BD101"/>
  <c r="BE101"/>
  <c r="BF101"/>
  <c r="BH101"/>
  <c r="BJ101"/>
  <c r="BK101"/>
  <c r="BL101"/>
  <c r="BM101"/>
  <c r="BP101"/>
  <c r="BQ101"/>
  <c r="BR101"/>
  <c r="BV101"/>
  <c r="BW101"/>
  <c r="BX101"/>
  <c r="A102"/>
  <c r="B102"/>
  <c r="C102"/>
  <c r="H102"/>
  <c r="J102"/>
  <c r="K102"/>
  <c r="M102"/>
  <c r="O102"/>
  <c r="T102"/>
  <c r="W102"/>
  <c r="X102"/>
  <c r="Z102"/>
  <c r="AA102"/>
  <c r="AB102"/>
  <c r="AC102"/>
  <c r="AD102"/>
  <c r="AE102"/>
  <c r="AF102"/>
  <c r="AH102"/>
  <c r="AJ102"/>
  <c r="AK102"/>
  <c r="AL102"/>
  <c r="AM102"/>
  <c r="AN102"/>
  <c r="AO102"/>
  <c r="AP102"/>
  <c r="AR102"/>
  <c r="AV102"/>
  <c r="AW102"/>
  <c r="AX102"/>
  <c r="BB102"/>
  <c r="BC102"/>
  <c r="BD102"/>
  <c r="BE102"/>
  <c r="BF102"/>
  <c r="BH102"/>
  <c r="BJ102"/>
  <c r="BK102"/>
  <c r="BL102"/>
  <c r="BM102"/>
  <c r="BP102"/>
  <c r="BQ102"/>
  <c r="BR102"/>
  <c r="BV102"/>
  <c r="BW102"/>
  <c r="BX102"/>
  <c r="A103"/>
  <c r="B103"/>
  <c r="C103"/>
  <c r="H103"/>
  <c r="J103"/>
  <c r="K103"/>
  <c r="M103"/>
  <c r="O103"/>
  <c r="T103"/>
  <c r="W103"/>
  <c r="X103"/>
  <c r="Z103"/>
  <c r="AA103"/>
  <c r="AB103"/>
  <c r="AC103"/>
  <c r="AD103"/>
  <c r="AE103"/>
  <c r="AF103"/>
  <c r="AH103"/>
  <c r="AJ103"/>
  <c r="AK103"/>
  <c r="AL103"/>
  <c r="AM103"/>
  <c r="AN103"/>
  <c r="AO103"/>
  <c r="AP103"/>
  <c r="AR103"/>
  <c r="AV103"/>
  <c r="AW103"/>
  <c r="AX103"/>
  <c r="BB103"/>
  <c r="BC103"/>
  <c r="BD103"/>
  <c r="BE103"/>
  <c r="BF103"/>
  <c r="BH103"/>
  <c r="BJ103"/>
  <c r="BK103"/>
  <c r="BL103"/>
  <c r="BM103"/>
  <c r="BP103"/>
  <c r="BQ103"/>
  <c r="BR103"/>
  <c r="BV103"/>
  <c r="BW103"/>
  <c r="BX103"/>
  <c r="A104"/>
  <c r="B104"/>
  <c r="C104"/>
  <c r="H104"/>
  <c r="J104"/>
  <c r="K104"/>
  <c r="M104"/>
  <c r="O104"/>
  <c r="T104"/>
  <c r="W104"/>
  <c r="X104"/>
  <c r="Z104"/>
  <c r="AA104"/>
  <c r="AB104"/>
  <c r="AC104"/>
  <c r="AD104"/>
  <c r="AE104"/>
  <c r="AF104"/>
  <c r="AH104"/>
  <c r="AJ104"/>
  <c r="AK104"/>
  <c r="AL104"/>
  <c r="AM104"/>
  <c r="AN104"/>
  <c r="AO104"/>
  <c r="AP104"/>
  <c r="AR104"/>
  <c r="AV104"/>
  <c r="AW104"/>
  <c r="AX104"/>
  <c r="BB104"/>
  <c r="BC104"/>
  <c r="BD104"/>
  <c r="BE104"/>
  <c r="BF104"/>
  <c r="BH104"/>
  <c r="BJ104"/>
  <c r="BK104"/>
  <c r="BL104"/>
  <c r="BM104"/>
  <c r="BP104"/>
  <c r="BQ104"/>
  <c r="BR104"/>
  <c r="BV104"/>
  <c r="BW104"/>
  <c r="BX104"/>
  <c r="A105"/>
  <c r="B105"/>
  <c r="C105"/>
  <c r="H105"/>
  <c r="J105"/>
  <c r="K105"/>
  <c r="M105"/>
  <c r="O105"/>
  <c r="T105"/>
  <c r="W105"/>
  <c r="X105"/>
  <c r="Z105"/>
  <c r="AA105"/>
  <c r="AB105"/>
  <c r="AC105"/>
  <c r="AD105"/>
  <c r="AE105"/>
  <c r="AF105"/>
  <c r="AH105"/>
  <c r="AJ105"/>
  <c r="AK105"/>
  <c r="AL105"/>
  <c r="AM105"/>
  <c r="AN105"/>
  <c r="AO105"/>
  <c r="AP105"/>
  <c r="AR105"/>
  <c r="AV105"/>
  <c r="AW105"/>
  <c r="AX105"/>
  <c r="BB105"/>
  <c r="BC105"/>
  <c r="BD105"/>
  <c r="BE105"/>
  <c r="BF105"/>
  <c r="BH105"/>
  <c r="BJ105"/>
  <c r="BK105"/>
  <c r="BL105"/>
  <c r="BM105"/>
  <c r="BP105"/>
  <c r="BQ105"/>
  <c r="BR105"/>
  <c r="BV105"/>
  <c r="BW105"/>
  <c r="BX105"/>
  <c r="A106"/>
  <c r="B106"/>
  <c r="C106"/>
  <c r="H106"/>
  <c r="J106"/>
  <c r="K106"/>
  <c r="M106"/>
  <c r="O106"/>
  <c r="T106"/>
  <c r="W106"/>
  <c r="X106"/>
  <c r="Z106"/>
  <c r="AA106"/>
  <c r="AB106"/>
  <c r="AC106"/>
  <c r="AD106"/>
  <c r="AE106"/>
  <c r="AF106"/>
  <c r="AH106"/>
  <c r="AJ106"/>
  <c r="AK106"/>
  <c r="AL106"/>
  <c r="AM106"/>
  <c r="AN106"/>
  <c r="AO106"/>
  <c r="AP106"/>
  <c r="AR106"/>
  <c r="AV106"/>
  <c r="AW106"/>
  <c r="AX106"/>
  <c r="BB106"/>
  <c r="BC106"/>
  <c r="BD106"/>
  <c r="BE106"/>
  <c r="BF106"/>
  <c r="BH106"/>
  <c r="BJ106"/>
  <c r="BK106"/>
  <c r="BL106"/>
  <c r="BM106"/>
  <c r="BP106"/>
  <c r="BQ106"/>
  <c r="BR106"/>
  <c r="BV106"/>
  <c r="BW106"/>
  <c r="BX106"/>
  <c r="A107"/>
  <c r="B107"/>
  <c r="C107"/>
  <c r="H107"/>
  <c r="J107"/>
  <c r="K107"/>
  <c r="M107"/>
  <c r="O107"/>
  <c r="T107"/>
  <c r="W107"/>
  <c r="X107"/>
  <c r="Z107"/>
  <c r="AA107"/>
  <c r="AB107"/>
  <c r="AC107"/>
  <c r="AD107"/>
  <c r="AE107"/>
  <c r="AF107"/>
  <c r="AH107"/>
  <c r="AJ107"/>
  <c r="AK107"/>
  <c r="AL107"/>
  <c r="AM107"/>
  <c r="AN107"/>
  <c r="AO107"/>
  <c r="AP107"/>
  <c r="AR107"/>
  <c r="AV107"/>
  <c r="AW107"/>
  <c r="AX107"/>
  <c r="BB107"/>
  <c r="BC107"/>
  <c r="BD107"/>
  <c r="BE107"/>
  <c r="BF107"/>
  <c r="BH107"/>
  <c r="BJ107"/>
  <c r="BK107"/>
  <c r="BL107"/>
  <c r="BM107"/>
  <c r="BP107"/>
  <c r="BQ107"/>
  <c r="BR107"/>
  <c r="BV107"/>
  <c r="BW107"/>
  <c r="BX107"/>
  <c r="A108"/>
  <c r="B108"/>
  <c r="C108"/>
  <c r="H108"/>
  <c r="J108"/>
  <c r="K108"/>
  <c r="M108"/>
  <c r="O108"/>
  <c r="T108"/>
  <c r="W108"/>
  <c r="X108"/>
  <c r="Z108"/>
  <c r="AA108"/>
  <c r="AB108"/>
  <c r="AC108"/>
  <c r="AD108"/>
  <c r="AE108"/>
  <c r="AF108"/>
  <c r="AH108"/>
  <c r="AJ108"/>
  <c r="AK108"/>
  <c r="AL108"/>
  <c r="AM108"/>
  <c r="AN108"/>
  <c r="AO108"/>
  <c r="AP108"/>
  <c r="AR108"/>
  <c r="AV108"/>
  <c r="AW108"/>
  <c r="AX108"/>
  <c r="BB108"/>
  <c r="BC108"/>
  <c r="BD108"/>
  <c r="BE108"/>
  <c r="BF108"/>
  <c r="BH108"/>
  <c r="BJ108"/>
  <c r="BK108"/>
  <c r="BL108"/>
  <c r="BM108"/>
  <c r="BP108"/>
  <c r="BQ108"/>
  <c r="BR108"/>
  <c r="BV108"/>
  <c r="BW108"/>
  <c r="BX108"/>
  <c r="A109"/>
  <c r="B109"/>
  <c r="C109"/>
  <c r="H109"/>
  <c r="J109"/>
  <c r="K109"/>
  <c r="M109"/>
  <c r="O109"/>
  <c r="T109"/>
  <c r="W109"/>
  <c r="X109"/>
  <c r="Z109"/>
  <c r="AA109"/>
  <c r="AB109"/>
  <c r="AC109"/>
  <c r="AD109"/>
  <c r="AE109"/>
  <c r="AF109"/>
  <c r="AH109"/>
  <c r="AJ109"/>
  <c r="AK109"/>
  <c r="AL109"/>
  <c r="AM109"/>
  <c r="AN109"/>
  <c r="AO109"/>
  <c r="AP109"/>
  <c r="AR109"/>
  <c r="AV109"/>
  <c r="AW109"/>
  <c r="AX109"/>
  <c r="BB109"/>
  <c r="BC109"/>
  <c r="BD109"/>
  <c r="BE109"/>
  <c r="BF109"/>
  <c r="BH109"/>
  <c r="BJ109"/>
  <c r="BK109"/>
  <c r="BL109"/>
  <c r="BM109"/>
  <c r="BP109"/>
  <c r="BQ109"/>
  <c r="BR109"/>
  <c r="BV109"/>
  <c r="BW109"/>
  <c r="BX109"/>
  <c r="A110"/>
  <c r="B110"/>
  <c r="C110"/>
  <c r="H110"/>
  <c r="J110"/>
  <c r="K110"/>
  <c r="M110"/>
  <c r="O110"/>
  <c r="T110"/>
  <c r="W110"/>
  <c r="X110"/>
  <c r="Z110"/>
  <c r="AA110"/>
  <c r="AB110"/>
  <c r="AC110"/>
  <c r="AD110"/>
  <c r="AE110"/>
  <c r="AF110"/>
  <c r="AH110"/>
  <c r="AJ110"/>
  <c r="AK110"/>
  <c r="AL110"/>
  <c r="AM110"/>
  <c r="AN110"/>
  <c r="AO110"/>
  <c r="AP110"/>
  <c r="AR110"/>
  <c r="AV110"/>
  <c r="AW110"/>
  <c r="AX110"/>
  <c r="BB110"/>
  <c r="BC110"/>
  <c r="BD110"/>
  <c r="BE110"/>
  <c r="BF110"/>
  <c r="BH110"/>
  <c r="BJ110"/>
  <c r="BK110"/>
  <c r="BL110"/>
  <c r="BM110"/>
  <c r="BP110"/>
  <c r="BQ110"/>
  <c r="BR110"/>
  <c r="BV110"/>
  <c r="BW110"/>
  <c r="BX110"/>
  <c r="A111"/>
  <c r="B111"/>
  <c r="C111"/>
  <c r="H111"/>
  <c r="J111"/>
  <c r="K111"/>
  <c r="M111"/>
  <c r="O111"/>
  <c r="T111"/>
  <c r="W111"/>
  <c r="X111"/>
  <c r="Z111"/>
  <c r="AA111"/>
  <c r="AB111"/>
  <c r="AC111"/>
  <c r="AD111"/>
  <c r="AE111"/>
  <c r="AF111"/>
  <c r="AH111"/>
  <c r="AJ111"/>
  <c r="AK111"/>
  <c r="AL111"/>
  <c r="AM111"/>
  <c r="AN111"/>
  <c r="AO111"/>
  <c r="AP111"/>
  <c r="AR111"/>
  <c r="AV111"/>
  <c r="AW111"/>
  <c r="AX111"/>
  <c r="BB111"/>
  <c r="BC111"/>
  <c r="BD111"/>
  <c r="BE111"/>
  <c r="BF111"/>
  <c r="BH111"/>
  <c r="BJ111"/>
  <c r="BK111"/>
  <c r="BL111"/>
  <c r="BM111"/>
  <c r="BP111"/>
  <c r="BQ111"/>
  <c r="BR111"/>
  <c r="BV111"/>
  <c r="BW111"/>
  <c r="BX111"/>
  <c r="A112"/>
  <c r="B112"/>
  <c r="C112"/>
  <c r="H112"/>
  <c r="J112"/>
  <c r="K112"/>
  <c r="M112"/>
  <c r="O112"/>
  <c r="T112"/>
  <c r="W112"/>
  <c r="X112"/>
  <c r="Z112"/>
  <c r="AA112"/>
  <c r="AB112"/>
  <c r="AC112"/>
  <c r="AD112"/>
  <c r="AE112"/>
  <c r="AF112"/>
  <c r="AH112"/>
  <c r="AJ112"/>
  <c r="AK112"/>
  <c r="AL112"/>
  <c r="AM112"/>
  <c r="AN112"/>
  <c r="AO112"/>
  <c r="AP112"/>
  <c r="AR112"/>
  <c r="AV112"/>
  <c r="AW112"/>
  <c r="AX112"/>
  <c r="BB112"/>
  <c r="BC112"/>
  <c r="BD112"/>
  <c r="BE112"/>
  <c r="BF112"/>
  <c r="BH112"/>
  <c r="BJ112"/>
  <c r="BK112"/>
  <c r="BL112"/>
  <c r="BM112"/>
  <c r="BP112"/>
  <c r="BQ112"/>
  <c r="BR112"/>
  <c r="BV112"/>
  <c r="BW112"/>
  <c r="BX112"/>
  <c r="A113"/>
  <c r="B113"/>
  <c r="C113"/>
  <c r="H113"/>
  <c r="J113"/>
  <c r="K113"/>
  <c r="M113"/>
  <c r="O113"/>
  <c r="T113"/>
  <c r="W113"/>
  <c r="X113"/>
  <c r="Z113"/>
  <c r="AA113"/>
  <c r="AB113"/>
  <c r="AC113"/>
  <c r="AD113"/>
  <c r="AE113"/>
  <c r="AF113"/>
  <c r="AH113"/>
  <c r="AJ113"/>
  <c r="AK113"/>
  <c r="AL113"/>
  <c r="AM113"/>
  <c r="AN113"/>
  <c r="AO113"/>
  <c r="AP113"/>
  <c r="AR113"/>
  <c r="AV113"/>
  <c r="AW113"/>
  <c r="AX113"/>
  <c r="BB113"/>
  <c r="BC113"/>
  <c r="BD113"/>
  <c r="BE113"/>
  <c r="BF113"/>
  <c r="BH113"/>
  <c r="BJ113"/>
  <c r="BK113"/>
  <c r="BL113"/>
  <c r="BM113"/>
  <c r="BP113"/>
  <c r="BQ113"/>
  <c r="BR113"/>
  <c r="BV113"/>
  <c r="BW113"/>
  <c r="BX113"/>
  <c r="A114"/>
  <c r="B114"/>
  <c r="C114"/>
  <c r="H114"/>
  <c r="J114"/>
  <c r="K114"/>
  <c r="M114"/>
  <c r="O114"/>
  <c r="T114"/>
  <c r="W114"/>
  <c r="X114"/>
  <c r="Z114"/>
  <c r="AA114"/>
  <c r="AB114"/>
  <c r="AC114"/>
  <c r="AD114"/>
  <c r="AE114"/>
  <c r="AF114"/>
  <c r="AH114"/>
  <c r="AJ114"/>
  <c r="AK114"/>
  <c r="AL114"/>
  <c r="AM114"/>
  <c r="AN114"/>
  <c r="AO114"/>
  <c r="AP114"/>
  <c r="AR114"/>
  <c r="AV114"/>
  <c r="AW114"/>
  <c r="AX114"/>
  <c r="BB114"/>
  <c r="BC114"/>
  <c r="BD114"/>
  <c r="BE114"/>
  <c r="BF114"/>
  <c r="BH114"/>
  <c r="BJ114"/>
  <c r="BK114"/>
  <c r="BL114"/>
  <c r="BM114"/>
  <c r="BP114"/>
  <c r="BQ114"/>
  <c r="BR114"/>
  <c r="BV114"/>
  <c r="BW114"/>
  <c r="BX114"/>
  <c r="A115"/>
  <c r="B115"/>
  <c r="C115"/>
  <c r="H115"/>
  <c r="J115"/>
  <c r="K115"/>
  <c r="M115"/>
  <c r="O115"/>
  <c r="T115"/>
  <c r="W115"/>
  <c r="X115"/>
  <c r="Z115"/>
  <c r="AA115"/>
  <c r="AB115"/>
  <c r="AC115"/>
  <c r="AD115"/>
  <c r="AE115"/>
  <c r="AF115"/>
  <c r="AH115"/>
  <c r="AJ115"/>
  <c r="AK115"/>
  <c r="AL115"/>
  <c r="AM115"/>
  <c r="AN115"/>
  <c r="AO115"/>
  <c r="AP115"/>
  <c r="AR115"/>
  <c r="AV115"/>
  <c r="AW115"/>
  <c r="AX115"/>
  <c r="BB115"/>
  <c r="BC115"/>
  <c r="BD115"/>
  <c r="BE115"/>
  <c r="BF115"/>
  <c r="BH115"/>
  <c r="BJ115"/>
  <c r="BK115"/>
  <c r="BL115"/>
  <c r="BM115"/>
  <c r="BP115"/>
  <c r="BQ115"/>
  <c r="BR115"/>
  <c r="BV115"/>
  <c r="BW115"/>
  <c r="BX115"/>
  <c r="A116"/>
  <c r="B116"/>
  <c r="C116"/>
  <c r="H116"/>
  <c r="J116"/>
  <c r="K116"/>
  <c r="M116"/>
  <c r="O116"/>
  <c r="T116"/>
  <c r="W116"/>
  <c r="X116"/>
  <c r="Z116"/>
  <c r="AA116"/>
  <c r="AB116"/>
  <c r="AC116"/>
  <c r="AD116"/>
  <c r="AE116"/>
  <c r="AF116"/>
  <c r="AH116"/>
  <c r="AJ116"/>
  <c r="AK116"/>
  <c r="AL116"/>
  <c r="AM116"/>
  <c r="AN116"/>
  <c r="AO116"/>
  <c r="AP116"/>
  <c r="AR116"/>
  <c r="AV116"/>
  <c r="AW116"/>
  <c r="AX116"/>
  <c r="BB116"/>
  <c r="BC116"/>
  <c r="BD116"/>
  <c r="BE116"/>
  <c r="BF116"/>
  <c r="BH116"/>
  <c r="BJ116"/>
  <c r="BK116"/>
  <c r="BL116"/>
  <c r="BM116"/>
  <c r="BP116"/>
  <c r="BQ116"/>
  <c r="BR116"/>
  <c r="BV116"/>
  <c r="BW116"/>
  <c r="BX116"/>
  <c r="A117"/>
  <c r="B117"/>
  <c r="C117"/>
  <c r="H117"/>
  <c r="J117"/>
  <c r="K117"/>
  <c r="M117"/>
  <c r="O117"/>
  <c r="T117"/>
  <c r="W117"/>
  <c r="X117"/>
  <c r="Z117"/>
  <c r="AA117"/>
  <c r="AB117"/>
  <c r="AC117"/>
  <c r="AD117"/>
  <c r="AE117"/>
  <c r="AF117"/>
  <c r="AH117"/>
  <c r="AJ117"/>
  <c r="AK117"/>
  <c r="AL117"/>
  <c r="AM117"/>
  <c r="AN117"/>
  <c r="AO117"/>
  <c r="AP117"/>
  <c r="AR117"/>
  <c r="AV117"/>
  <c r="AW117"/>
  <c r="AX117"/>
  <c r="BB117"/>
  <c r="BC117"/>
  <c r="BD117"/>
  <c r="BE117"/>
  <c r="BF117"/>
  <c r="BH117"/>
  <c r="BJ117"/>
  <c r="BK117"/>
  <c r="BL117"/>
  <c r="BM117"/>
  <c r="BP117"/>
  <c r="BQ117"/>
  <c r="BR117"/>
  <c r="BV117"/>
  <c r="BW117"/>
  <c r="BX117"/>
  <c r="A118"/>
  <c r="B118"/>
  <c r="C118"/>
  <c r="H118"/>
  <c r="J118"/>
  <c r="K118"/>
  <c r="M118"/>
  <c r="O118"/>
  <c r="T118"/>
  <c r="W118"/>
  <c r="X118"/>
  <c r="Z118"/>
  <c r="AA118"/>
  <c r="AB118"/>
  <c r="AC118"/>
  <c r="AD118"/>
  <c r="AE118"/>
  <c r="AF118"/>
  <c r="AH118"/>
  <c r="AJ118"/>
  <c r="AK118"/>
  <c r="AL118"/>
  <c r="AM118"/>
  <c r="AN118"/>
  <c r="AO118"/>
  <c r="AP118"/>
  <c r="AR118"/>
  <c r="AV118"/>
  <c r="AW118"/>
  <c r="AX118"/>
  <c r="BB118"/>
  <c r="BC118"/>
  <c r="BD118"/>
  <c r="BE118"/>
  <c r="BF118"/>
  <c r="BH118"/>
  <c r="BJ118"/>
  <c r="BK118"/>
  <c r="BL118"/>
  <c r="BM118"/>
  <c r="BP118"/>
  <c r="BQ118"/>
  <c r="BR118"/>
  <c r="BV118"/>
  <c r="BW118"/>
  <c r="BX118"/>
  <c r="A119"/>
  <c r="B119"/>
  <c r="C119"/>
  <c r="H119"/>
  <c r="J119"/>
  <c r="K119"/>
  <c r="M119"/>
  <c r="O119"/>
  <c r="T119"/>
  <c r="W119"/>
  <c r="X119"/>
  <c r="Z119"/>
  <c r="AA119"/>
  <c r="AB119"/>
  <c r="AC119"/>
  <c r="AD119"/>
  <c r="AE119"/>
  <c r="AF119"/>
  <c r="AH119"/>
  <c r="AJ119"/>
  <c r="AK119"/>
  <c r="AL119"/>
  <c r="AM119"/>
  <c r="AN119"/>
  <c r="AO119"/>
  <c r="AP119"/>
  <c r="AR119"/>
  <c r="AV119"/>
  <c r="AW119"/>
  <c r="AX119"/>
  <c r="BB119"/>
  <c r="BC119"/>
  <c r="BD119"/>
  <c r="BE119"/>
  <c r="BF119"/>
  <c r="BH119"/>
  <c r="BJ119"/>
  <c r="BK119"/>
  <c r="BL119"/>
  <c r="BM119"/>
  <c r="BP119"/>
  <c r="BQ119"/>
  <c r="BR119"/>
  <c r="BV119"/>
  <c r="BW119"/>
  <c r="BX119"/>
  <c r="A120"/>
  <c r="B120"/>
  <c r="C120"/>
  <c r="H120"/>
  <c r="J120"/>
  <c r="K120"/>
  <c r="M120"/>
  <c r="O120"/>
  <c r="T120"/>
  <c r="W120"/>
  <c r="X120"/>
  <c r="Z120"/>
  <c r="AA120"/>
  <c r="AB120"/>
  <c r="AC120"/>
  <c r="AD120"/>
  <c r="AE120"/>
  <c r="AF120"/>
  <c r="AH120"/>
  <c r="AJ120"/>
  <c r="AK120"/>
  <c r="AL120"/>
  <c r="AM120"/>
  <c r="AN120"/>
  <c r="AO120"/>
  <c r="AP120"/>
  <c r="AR120"/>
  <c r="AV120"/>
  <c r="AW120"/>
  <c r="AX120"/>
  <c r="BB120"/>
  <c r="BC120"/>
  <c r="BD120"/>
  <c r="BE120"/>
  <c r="BF120"/>
  <c r="BH120"/>
  <c r="BJ120"/>
  <c r="BK120"/>
  <c r="BL120"/>
  <c r="BM120"/>
  <c r="BP120"/>
  <c r="BQ120"/>
  <c r="BR120"/>
  <c r="BV120"/>
  <c r="BW120"/>
  <c r="BX120"/>
  <c r="A121"/>
  <c r="B121"/>
  <c r="C121"/>
  <c r="H121"/>
  <c r="J121"/>
  <c r="K121"/>
  <c r="M121"/>
  <c r="O121"/>
  <c r="T121"/>
  <c r="W121"/>
  <c r="X121"/>
  <c r="Z121"/>
  <c r="AA121"/>
  <c r="AB121"/>
  <c r="AC121"/>
  <c r="AD121"/>
  <c r="AE121"/>
  <c r="AF121"/>
  <c r="AH121"/>
  <c r="AJ121"/>
  <c r="AK121"/>
  <c r="AL121"/>
  <c r="AM121"/>
  <c r="AN121"/>
  <c r="AO121"/>
  <c r="AP121"/>
  <c r="AR121"/>
  <c r="AV121"/>
  <c r="AW121"/>
  <c r="AX121"/>
  <c r="BB121"/>
  <c r="BC121"/>
  <c r="BD121"/>
  <c r="BE121"/>
  <c r="BF121"/>
  <c r="BH121"/>
  <c r="BJ121"/>
  <c r="BK121"/>
  <c r="BL121"/>
  <c r="BM121"/>
  <c r="BP121"/>
  <c r="BQ121"/>
  <c r="BR121"/>
  <c r="BV121"/>
  <c r="BW121"/>
  <c r="BX121"/>
  <c r="A122"/>
  <c r="B122"/>
  <c r="C122"/>
  <c r="H122"/>
  <c r="J122"/>
  <c r="K122"/>
  <c r="M122"/>
  <c r="O122"/>
  <c r="T122"/>
  <c r="W122"/>
  <c r="X122"/>
  <c r="Z122"/>
  <c r="AA122"/>
  <c r="AB122"/>
  <c r="AC122"/>
  <c r="AD122"/>
  <c r="AE122"/>
  <c r="AF122"/>
  <c r="AH122"/>
  <c r="AJ122"/>
  <c r="AK122"/>
  <c r="AL122"/>
  <c r="AM122"/>
  <c r="AN122"/>
  <c r="AO122"/>
  <c r="AP122"/>
  <c r="AR122"/>
  <c r="AV122"/>
  <c r="AW122"/>
  <c r="AX122"/>
  <c r="BB122"/>
  <c r="BC122"/>
  <c r="BD122"/>
  <c r="BE122"/>
  <c r="BF122"/>
  <c r="BH122"/>
  <c r="BJ122"/>
  <c r="BK122"/>
  <c r="BL122"/>
  <c r="BM122"/>
  <c r="BP122"/>
  <c r="BQ122"/>
  <c r="BR122"/>
  <c r="BV122"/>
  <c r="BW122"/>
  <c r="BX122"/>
  <c r="A123"/>
  <c r="B123"/>
  <c r="C123"/>
  <c r="H123"/>
  <c r="J123"/>
  <c r="K123"/>
  <c r="M123"/>
  <c r="O123"/>
  <c r="T123"/>
  <c r="W123"/>
  <c r="X123"/>
  <c r="Z123"/>
  <c r="AA123"/>
  <c r="AB123"/>
  <c r="AC123"/>
  <c r="AD123"/>
  <c r="AE123"/>
  <c r="AF123"/>
  <c r="AH123"/>
  <c r="AJ123"/>
  <c r="AK123"/>
  <c r="AL123"/>
  <c r="AM123"/>
  <c r="AN123"/>
  <c r="AO123"/>
  <c r="AP123"/>
  <c r="AR123"/>
  <c r="AV123"/>
  <c r="AW123"/>
  <c r="AX123"/>
  <c r="BB123"/>
  <c r="BC123"/>
  <c r="BD123"/>
  <c r="BE123"/>
  <c r="BF123"/>
  <c r="BH123"/>
  <c r="BJ123"/>
  <c r="BK123"/>
  <c r="BL123"/>
  <c r="BM123"/>
  <c r="BP123"/>
  <c r="BQ123"/>
  <c r="BR123"/>
  <c r="BV123"/>
  <c r="BW123"/>
  <c r="BX123"/>
  <c r="A124"/>
  <c r="B124"/>
  <c r="C124"/>
  <c r="H124"/>
  <c r="J124"/>
  <c r="K124"/>
  <c r="M124"/>
  <c r="O124"/>
  <c r="T124"/>
  <c r="W124"/>
  <c r="X124"/>
  <c r="Z124"/>
  <c r="AA124"/>
  <c r="AB124"/>
  <c r="AC124"/>
  <c r="AD124"/>
  <c r="AE124"/>
  <c r="AF124"/>
  <c r="AH124"/>
  <c r="AJ124"/>
  <c r="AK124"/>
  <c r="AL124"/>
  <c r="AM124"/>
  <c r="AN124"/>
  <c r="AO124"/>
  <c r="AP124"/>
  <c r="AR124"/>
  <c r="AV124"/>
  <c r="AW124"/>
  <c r="AX124"/>
  <c r="BB124"/>
  <c r="BC124"/>
  <c r="BD124"/>
  <c r="BE124"/>
  <c r="BF124"/>
  <c r="BH124"/>
  <c r="BJ124"/>
  <c r="BK124"/>
  <c r="BL124"/>
  <c r="BM124"/>
  <c r="BP124"/>
  <c r="BQ124"/>
  <c r="BR124"/>
  <c r="BV124"/>
  <c r="BW124"/>
  <c r="BX124"/>
  <c r="A125"/>
  <c r="B125"/>
  <c r="C125"/>
  <c r="H125"/>
  <c r="J125"/>
  <c r="K125"/>
  <c r="M125"/>
  <c r="O125"/>
  <c r="T125"/>
  <c r="W125"/>
  <c r="X125"/>
  <c r="Z125"/>
  <c r="AA125"/>
  <c r="AB125"/>
  <c r="AC125"/>
  <c r="AD125"/>
  <c r="AE125"/>
  <c r="AF125"/>
  <c r="AH125"/>
  <c r="AJ125"/>
  <c r="AK125"/>
  <c r="AL125"/>
  <c r="AM125"/>
  <c r="AN125"/>
  <c r="AO125"/>
  <c r="AP125"/>
  <c r="AR125"/>
  <c r="AV125"/>
  <c r="AW125"/>
  <c r="AX125"/>
  <c r="BB125"/>
  <c r="BC125"/>
  <c r="BD125"/>
  <c r="BE125"/>
  <c r="BF125"/>
  <c r="BH125"/>
  <c r="BJ125"/>
  <c r="BK125"/>
  <c r="BL125"/>
  <c r="BM125"/>
  <c r="BP125"/>
  <c r="BQ125"/>
  <c r="BR125"/>
  <c r="BV125"/>
  <c r="BW125"/>
  <c r="BX125"/>
  <c r="A126"/>
  <c r="B126"/>
  <c r="C126"/>
  <c r="H126"/>
  <c r="J126"/>
  <c r="K126"/>
  <c r="M126"/>
  <c r="O126"/>
  <c r="T126"/>
  <c r="W126"/>
  <c r="X126"/>
  <c r="Z126"/>
  <c r="AA126"/>
  <c r="AB126"/>
  <c r="AC126"/>
  <c r="AD126"/>
  <c r="AE126"/>
  <c r="AF126"/>
  <c r="AH126"/>
  <c r="AJ126"/>
  <c r="AK126"/>
  <c r="AL126"/>
  <c r="AM126"/>
  <c r="AN126"/>
  <c r="AO126"/>
  <c r="AP126"/>
  <c r="AR126"/>
  <c r="AV126"/>
  <c r="AW126"/>
  <c r="AX126"/>
  <c r="BB126"/>
  <c r="BC126"/>
  <c r="BD126"/>
  <c r="BE126"/>
  <c r="BF126"/>
  <c r="BH126"/>
  <c r="BJ126"/>
  <c r="BK126"/>
  <c r="BL126"/>
  <c r="BM126"/>
  <c r="BP126"/>
  <c r="BQ126"/>
  <c r="BR126"/>
  <c r="BV126"/>
  <c r="BW126"/>
  <c r="BX126"/>
  <c r="A127"/>
  <c r="B127"/>
  <c r="C127"/>
  <c r="H127"/>
  <c r="J127"/>
  <c r="K127"/>
  <c r="M127"/>
  <c r="O127"/>
  <c r="T127"/>
  <c r="W127"/>
  <c r="X127"/>
  <c r="Z127"/>
  <c r="AA127"/>
  <c r="AB127"/>
  <c r="AC127"/>
  <c r="AD127"/>
  <c r="AE127"/>
  <c r="AF127"/>
  <c r="AH127"/>
  <c r="AJ127"/>
  <c r="AK127"/>
  <c r="AL127"/>
  <c r="AM127"/>
  <c r="AN127"/>
  <c r="AO127"/>
  <c r="AP127"/>
  <c r="AR127"/>
  <c r="AV127"/>
  <c r="AW127"/>
  <c r="AX127"/>
  <c r="BB127"/>
  <c r="BC127"/>
  <c r="BD127"/>
  <c r="BE127"/>
  <c r="BF127"/>
  <c r="BH127"/>
  <c r="BJ127"/>
  <c r="BK127"/>
  <c r="BL127"/>
  <c r="BM127"/>
  <c r="BP127"/>
  <c r="BQ127"/>
  <c r="BR127"/>
  <c r="BV127"/>
  <c r="BW127"/>
  <c r="BX127"/>
  <c r="A128"/>
  <c r="B128"/>
  <c r="C128"/>
  <c r="H128"/>
  <c r="J128"/>
  <c r="K128"/>
  <c r="M128"/>
  <c r="O128"/>
  <c r="T128"/>
  <c r="W128"/>
  <c r="X128"/>
  <c r="Z128"/>
  <c r="AA128"/>
  <c r="AB128"/>
  <c r="AC128"/>
  <c r="AD128"/>
  <c r="AE128"/>
  <c r="AF128"/>
  <c r="AH128"/>
  <c r="AJ128"/>
  <c r="AK128"/>
  <c r="AL128"/>
  <c r="AM128"/>
  <c r="AN128"/>
  <c r="AO128"/>
  <c r="AP128"/>
  <c r="AR128"/>
  <c r="AV128"/>
  <c r="AW128"/>
  <c r="AX128"/>
  <c r="BB128"/>
  <c r="BC128"/>
  <c r="BD128"/>
  <c r="BE128"/>
  <c r="BF128"/>
  <c r="BH128"/>
  <c r="BJ128"/>
  <c r="BK128"/>
  <c r="BL128"/>
  <c r="BM128"/>
  <c r="BP128"/>
  <c r="BQ128"/>
  <c r="BR128"/>
  <c r="BV128"/>
  <c r="BW128"/>
  <c r="BX128"/>
  <c r="A129"/>
  <c r="B129"/>
  <c r="C129"/>
  <c r="H129"/>
  <c r="J129"/>
  <c r="K129"/>
  <c r="M129"/>
  <c r="O129"/>
  <c r="T129"/>
  <c r="W129"/>
  <c r="X129"/>
  <c r="Z129"/>
  <c r="AA129"/>
  <c r="AB129"/>
  <c r="AC129"/>
  <c r="AD129"/>
  <c r="AE129"/>
  <c r="AF129"/>
  <c r="AH129"/>
  <c r="AJ129"/>
  <c r="AK129"/>
  <c r="AL129"/>
  <c r="AM129"/>
  <c r="AN129"/>
  <c r="AO129"/>
  <c r="AP129"/>
  <c r="AR129"/>
  <c r="AV129"/>
  <c r="AW129"/>
  <c r="AX129"/>
  <c r="BB129"/>
  <c r="BC129"/>
  <c r="BD129"/>
  <c r="BE129"/>
  <c r="BF129"/>
  <c r="BH129"/>
  <c r="BJ129"/>
  <c r="BK129"/>
  <c r="BL129"/>
  <c r="BM129"/>
  <c r="BP129"/>
  <c r="BQ129"/>
  <c r="BR129"/>
  <c r="BV129"/>
  <c r="BW129"/>
  <c r="BX129"/>
  <c r="A130"/>
  <c r="B130"/>
  <c r="C130"/>
  <c r="H130"/>
  <c r="J130"/>
  <c r="K130"/>
  <c r="M130"/>
  <c r="O130"/>
  <c r="T130"/>
  <c r="W130"/>
  <c r="X130"/>
  <c r="Z130"/>
  <c r="AA130"/>
  <c r="AB130"/>
  <c r="AC130"/>
  <c r="AD130"/>
  <c r="AE130"/>
  <c r="AF130"/>
  <c r="AH130"/>
  <c r="AJ130"/>
  <c r="AK130"/>
  <c r="AL130"/>
  <c r="AM130"/>
  <c r="AN130"/>
  <c r="AO130"/>
  <c r="AP130"/>
  <c r="AR130"/>
  <c r="AV130"/>
  <c r="AW130"/>
  <c r="AX130"/>
  <c r="BB130"/>
  <c r="BC130"/>
  <c r="BD130"/>
  <c r="BE130"/>
  <c r="BF130"/>
  <c r="BH130"/>
  <c r="BJ130"/>
  <c r="BK130"/>
  <c r="BL130"/>
  <c r="BM130"/>
  <c r="BP130"/>
  <c r="BQ130"/>
  <c r="BR130"/>
  <c r="BV130"/>
  <c r="BW130"/>
  <c r="BX130"/>
  <c r="A131"/>
  <c r="B131"/>
  <c r="C131"/>
  <c r="H131"/>
  <c r="J131"/>
  <c r="K131"/>
  <c r="M131"/>
  <c r="O131"/>
  <c r="T131"/>
  <c r="W131"/>
  <c r="X131"/>
  <c r="Z131"/>
  <c r="AA131"/>
  <c r="AB131"/>
  <c r="AC131"/>
  <c r="AD131"/>
  <c r="AE131"/>
  <c r="AF131"/>
  <c r="AH131"/>
  <c r="AJ131"/>
  <c r="AK131"/>
  <c r="AL131"/>
  <c r="AM131"/>
  <c r="AN131"/>
  <c r="AO131"/>
  <c r="AP131"/>
  <c r="AR131"/>
  <c r="AV131"/>
  <c r="AW131"/>
  <c r="AX131"/>
  <c r="BB131"/>
  <c r="BC131"/>
  <c r="BD131"/>
  <c r="BE131"/>
  <c r="BF131"/>
  <c r="BH131"/>
  <c r="BJ131"/>
  <c r="BK131"/>
  <c r="BL131"/>
  <c r="BM131"/>
  <c r="BP131"/>
  <c r="BQ131"/>
  <c r="BR131"/>
  <c r="BV131"/>
  <c r="BW131"/>
  <c r="BX131"/>
  <c r="A132"/>
  <c r="B132"/>
  <c r="C132"/>
  <c r="H132"/>
  <c r="J132"/>
  <c r="K132"/>
  <c r="M132"/>
  <c r="O132"/>
  <c r="T132"/>
  <c r="W132"/>
  <c r="X132"/>
  <c r="Z132"/>
  <c r="AA132"/>
  <c r="AB132"/>
  <c r="AC132"/>
  <c r="AD132"/>
  <c r="AE132"/>
  <c r="AF132"/>
  <c r="AH132"/>
  <c r="AJ132"/>
  <c r="AK132"/>
  <c r="AL132"/>
  <c r="AM132"/>
  <c r="AN132"/>
  <c r="AO132"/>
  <c r="AP132"/>
  <c r="AR132"/>
  <c r="AV132"/>
  <c r="AW132"/>
  <c r="AX132"/>
  <c r="BB132"/>
  <c r="BC132"/>
  <c r="BD132"/>
  <c r="BE132"/>
  <c r="BF132"/>
  <c r="BH132"/>
  <c r="BJ132"/>
  <c r="BK132"/>
  <c r="BL132"/>
  <c r="BM132"/>
  <c r="BP132"/>
  <c r="BQ132"/>
  <c r="BR132"/>
  <c r="BV132"/>
  <c r="BW132"/>
  <c r="BX132"/>
  <c r="A133"/>
  <c r="B133"/>
  <c r="C133"/>
  <c r="H133"/>
  <c r="J133"/>
  <c r="K133"/>
  <c r="M133"/>
  <c r="O133"/>
  <c r="T133"/>
  <c r="W133"/>
  <c r="X133"/>
  <c r="Z133"/>
  <c r="AA133"/>
  <c r="AB133"/>
  <c r="AC133"/>
  <c r="AD133"/>
  <c r="AE133"/>
  <c r="AF133"/>
  <c r="AH133"/>
  <c r="AJ133"/>
  <c r="AK133"/>
  <c r="AL133"/>
  <c r="AM133"/>
  <c r="AN133"/>
  <c r="AO133"/>
  <c r="AP133"/>
  <c r="AR133"/>
  <c r="AV133"/>
  <c r="AW133"/>
  <c r="AX133"/>
  <c r="BB133"/>
  <c r="BC133"/>
  <c r="BD133"/>
  <c r="BE133"/>
  <c r="BF133"/>
  <c r="BH133"/>
  <c r="BJ133"/>
  <c r="BK133"/>
  <c r="BL133"/>
  <c r="BM133"/>
  <c r="BP133"/>
  <c r="BQ133"/>
  <c r="BR133"/>
  <c r="BV133"/>
  <c r="BW133"/>
  <c r="BX133"/>
  <c r="A134"/>
  <c r="B134"/>
  <c r="C134"/>
  <c r="H134"/>
  <c r="J134"/>
  <c r="K134"/>
  <c r="M134"/>
  <c r="O134"/>
  <c r="T134"/>
  <c r="W134"/>
  <c r="X134"/>
  <c r="Z134"/>
  <c r="AA134"/>
  <c r="AB134"/>
  <c r="AC134"/>
  <c r="AD134"/>
  <c r="AE134"/>
  <c r="AF134"/>
  <c r="AH134"/>
  <c r="AJ134"/>
  <c r="AK134"/>
  <c r="AL134"/>
  <c r="AM134"/>
  <c r="AN134"/>
  <c r="AO134"/>
  <c r="AP134"/>
  <c r="AR134"/>
  <c r="AV134"/>
  <c r="AW134"/>
  <c r="AX134"/>
  <c r="BB134"/>
  <c r="BC134"/>
  <c r="BD134"/>
  <c r="BE134"/>
  <c r="BF134"/>
  <c r="BH134"/>
  <c r="BJ134"/>
  <c r="BK134"/>
  <c r="BL134"/>
  <c r="BM134"/>
  <c r="BP134"/>
  <c r="BQ134"/>
  <c r="BR134"/>
  <c r="BV134"/>
  <c r="BW134"/>
  <c r="BX134"/>
  <c r="A135"/>
  <c r="B135"/>
  <c r="C135"/>
  <c r="H135"/>
  <c r="J135"/>
  <c r="K135"/>
  <c r="M135"/>
  <c r="O135"/>
  <c r="T135"/>
  <c r="W135"/>
  <c r="X135"/>
  <c r="Z135"/>
  <c r="AA135"/>
  <c r="AB135"/>
  <c r="AC135"/>
  <c r="AD135"/>
  <c r="AE135"/>
  <c r="AF135"/>
  <c r="AH135"/>
  <c r="AJ135"/>
  <c r="AK135"/>
  <c r="AL135"/>
  <c r="AM135"/>
  <c r="AN135"/>
  <c r="AO135"/>
  <c r="AP135"/>
  <c r="AR135"/>
  <c r="AV135"/>
  <c r="AW135"/>
  <c r="AX135"/>
  <c r="BB135"/>
  <c r="BC135"/>
  <c r="BD135"/>
  <c r="BE135"/>
  <c r="BF135"/>
  <c r="BH135"/>
  <c r="BJ135"/>
  <c r="BK135"/>
  <c r="BL135"/>
  <c r="BM135"/>
  <c r="BP135"/>
  <c r="BQ135"/>
  <c r="BR135"/>
  <c r="BV135"/>
  <c r="BW135"/>
  <c r="BX135"/>
  <c r="A136"/>
  <c r="B136"/>
  <c r="C136"/>
  <c r="H136"/>
  <c r="J136"/>
  <c r="K136"/>
  <c r="M136"/>
  <c r="O136"/>
  <c r="T136"/>
  <c r="W136"/>
  <c r="X136"/>
  <c r="Z136"/>
  <c r="AA136"/>
  <c r="AB136"/>
  <c r="AC136"/>
  <c r="AD136"/>
  <c r="AE136"/>
  <c r="AF136"/>
  <c r="AH136"/>
  <c r="AJ136"/>
  <c r="AK136"/>
  <c r="AL136"/>
  <c r="AM136"/>
  <c r="AN136"/>
  <c r="AO136"/>
  <c r="AP136"/>
  <c r="AR136"/>
  <c r="AV136"/>
  <c r="AW136"/>
  <c r="AX136"/>
  <c r="BB136"/>
  <c r="BC136"/>
  <c r="BD136"/>
  <c r="BE136"/>
  <c r="BF136"/>
  <c r="BH136"/>
  <c r="BJ136"/>
  <c r="BK136"/>
  <c r="BL136"/>
  <c r="BM136"/>
  <c r="BP136"/>
  <c r="BQ136"/>
  <c r="BR136"/>
  <c r="BV136"/>
  <c r="BW136"/>
  <c r="BX136"/>
  <c r="A137"/>
  <c r="B137"/>
  <c r="C137"/>
  <c r="H137"/>
  <c r="J137"/>
  <c r="K137"/>
  <c r="M137"/>
  <c r="O137"/>
  <c r="T137"/>
  <c r="W137"/>
  <c r="X137"/>
  <c r="Z137"/>
  <c r="AA137"/>
  <c r="AB137"/>
  <c r="AC137"/>
  <c r="AD137"/>
  <c r="AE137"/>
  <c r="AF137"/>
  <c r="AH137"/>
  <c r="AJ137"/>
  <c r="AK137"/>
  <c r="AL137"/>
  <c r="AM137"/>
  <c r="AN137"/>
  <c r="AO137"/>
  <c r="AP137"/>
  <c r="AR137"/>
  <c r="AV137"/>
  <c r="AW137"/>
  <c r="AX137"/>
  <c r="BB137"/>
  <c r="BC137"/>
  <c r="BD137"/>
  <c r="BE137"/>
  <c r="BF137"/>
  <c r="BH137"/>
  <c r="BJ137"/>
  <c r="BK137"/>
  <c r="BL137"/>
  <c r="BM137"/>
  <c r="BP137"/>
  <c r="BQ137"/>
  <c r="BR137"/>
  <c r="BV137"/>
  <c r="BW137"/>
  <c r="BX137"/>
  <c r="A138"/>
  <c r="B138"/>
  <c r="C138"/>
  <c r="H138"/>
  <c r="J138"/>
  <c r="K138"/>
  <c r="M138"/>
  <c r="O138"/>
  <c r="T138"/>
  <c r="W138"/>
  <c r="X138"/>
  <c r="Z138"/>
  <c r="AA138"/>
  <c r="AB138"/>
  <c r="AC138"/>
  <c r="AD138"/>
  <c r="AE138"/>
  <c r="AF138"/>
  <c r="AH138"/>
  <c r="AJ138"/>
  <c r="AK138"/>
  <c r="AL138"/>
  <c r="AM138"/>
  <c r="AN138"/>
  <c r="AO138"/>
  <c r="AP138"/>
  <c r="AR138"/>
  <c r="AV138"/>
  <c r="AW138"/>
  <c r="AX138"/>
  <c r="BB138"/>
  <c r="BC138"/>
  <c r="BD138"/>
  <c r="BE138"/>
  <c r="BF138"/>
  <c r="BH138"/>
  <c r="BJ138"/>
  <c r="BK138"/>
  <c r="BL138"/>
  <c r="BM138"/>
  <c r="BP138"/>
  <c r="BQ138"/>
  <c r="BR138"/>
  <c r="BV138"/>
  <c r="BW138"/>
  <c r="BX138"/>
  <c r="A139"/>
  <c r="B139"/>
  <c r="C139"/>
  <c r="H139"/>
  <c r="J139"/>
  <c r="K139"/>
  <c r="M139"/>
  <c r="O139"/>
  <c r="T139"/>
  <c r="W139"/>
  <c r="X139"/>
  <c r="Z139"/>
  <c r="AA139"/>
  <c r="AB139"/>
  <c r="AC139"/>
  <c r="AD139"/>
  <c r="AE139"/>
  <c r="AF139"/>
  <c r="AH139"/>
  <c r="AJ139"/>
  <c r="AK139"/>
  <c r="AL139"/>
  <c r="AM139"/>
  <c r="AN139"/>
  <c r="AO139"/>
  <c r="AP139"/>
  <c r="AR139"/>
  <c r="AV139"/>
  <c r="AW139"/>
  <c r="AX139"/>
  <c r="BB139"/>
  <c r="BC139"/>
  <c r="BD139"/>
  <c r="BE139"/>
  <c r="BF139"/>
  <c r="BH139"/>
  <c r="BJ139"/>
  <c r="BK139"/>
  <c r="BL139"/>
  <c r="BM139"/>
  <c r="BP139"/>
  <c r="BQ139"/>
  <c r="BR139"/>
  <c r="BV139"/>
  <c r="BW139"/>
  <c r="BX139"/>
  <c r="A140"/>
  <c r="B140"/>
  <c r="C140"/>
  <c r="H140"/>
  <c r="J140"/>
  <c r="K140"/>
  <c r="M140"/>
  <c r="O140"/>
  <c r="T140"/>
  <c r="W140"/>
  <c r="X140"/>
  <c r="Z140"/>
  <c r="AA140"/>
  <c r="AB140"/>
  <c r="AC140"/>
  <c r="AD140"/>
  <c r="AE140"/>
  <c r="AF140"/>
  <c r="AH140"/>
  <c r="AJ140"/>
  <c r="AK140"/>
  <c r="AL140"/>
  <c r="AM140"/>
  <c r="AN140"/>
  <c r="AO140"/>
  <c r="AP140"/>
  <c r="AR140"/>
  <c r="AV140"/>
  <c r="AW140"/>
  <c r="AX140"/>
  <c r="BB140"/>
  <c r="BC140"/>
  <c r="BD140"/>
  <c r="BE140"/>
  <c r="BF140"/>
  <c r="BH140"/>
  <c r="BJ140"/>
  <c r="BK140"/>
  <c r="BL140"/>
  <c r="BM140"/>
  <c r="BP140"/>
  <c r="BQ140"/>
  <c r="BR140"/>
  <c r="BV140"/>
  <c r="BW140"/>
  <c r="BX140"/>
  <c r="A141"/>
  <c r="B141"/>
  <c r="C141"/>
  <c r="H141"/>
  <c r="J141"/>
  <c r="K141"/>
  <c r="M141"/>
  <c r="O141"/>
  <c r="T141"/>
  <c r="W141"/>
  <c r="X141"/>
  <c r="Z141"/>
  <c r="AA141"/>
  <c r="AB141"/>
  <c r="AC141"/>
  <c r="AD141"/>
  <c r="AE141"/>
  <c r="AF141"/>
  <c r="AH141"/>
  <c r="AJ141"/>
  <c r="AK141"/>
  <c r="AL141"/>
  <c r="AM141"/>
  <c r="AN141"/>
  <c r="AO141"/>
  <c r="AP141"/>
  <c r="AR141"/>
  <c r="AT141"/>
  <c r="AV141"/>
  <c r="AW141"/>
  <c r="AX141"/>
  <c r="BB141"/>
  <c r="BC141"/>
  <c r="BD141"/>
  <c r="BE141"/>
  <c r="BF141"/>
  <c r="BH141"/>
  <c r="BJ141"/>
  <c r="BK141"/>
  <c r="BL141"/>
  <c r="BM141"/>
  <c r="BP141"/>
  <c r="BQ141"/>
  <c r="BR141"/>
  <c r="BV141"/>
  <c r="BW141"/>
  <c r="BX141"/>
  <c r="A142"/>
  <c r="B142"/>
  <c r="C142"/>
  <c r="H142"/>
  <c r="J142"/>
  <c r="K142"/>
  <c r="M142"/>
  <c r="O142"/>
  <c r="T142"/>
  <c r="W142"/>
  <c r="X142"/>
  <c r="Z142"/>
  <c r="AA142"/>
  <c r="AB142"/>
  <c r="AC142"/>
  <c r="AD142"/>
  <c r="AE142"/>
  <c r="AF142"/>
  <c r="AH142"/>
  <c r="AJ142"/>
  <c r="AK142"/>
  <c r="AL142"/>
  <c r="AM142"/>
  <c r="AN142"/>
  <c r="AO142"/>
  <c r="AP142"/>
  <c r="AR142"/>
  <c r="AT142"/>
  <c r="AV142"/>
  <c r="AW142"/>
  <c r="AX142"/>
  <c r="BB142"/>
  <c r="BC142"/>
  <c r="BD142"/>
  <c r="BE142"/>
  <c r="BF142"/>
  <c r="BH142"/>
  <c r="BJ142"/>
  <c r="BK142"/>
  <c r="BL142"/>
  <c r="BM142"/>
  <c r="BP142"/>
  <c r="BQ142"/>
  <c r="BR142"/>
  <c r="BV142"/>
  <c r="BW142"/>
  <c r="BX142"/>
  <c r="A145"/>
  <c r="B145"/>
  <c r="C145"/>
  <c r="H145"/>
  <c r="J145"/>
  <c r="K145"/>
  <c r="M145"/>
  <c r="O145"/>
  <c r="T145"/>
  <c r="W145"/>
  <c r="X145"/>
  <c r="Z145"/>
  <c r="AA145"/>
  <c r="AB145"/>
  <c r="AC145"/>
  <c r="AD145"/>
  <c r="AE145"/>
  <c r="AF145"/>
  <c r="AH145"/>
  <c r="AJ145"/>
  <c r="AK145"/>
  <c r="AL145"/>
  <c r="AM145"/>
  <c r="AN145"/>
  <c r="AO145"/>
  <c r="AP145"/>
  <c r="AR145"/>
  <c r="AV145"/>
  <c r="AW145"/>
  <c r="AX145"/>
  <c r="BB145"/>
  <c r="BC145"/>
  <c r="BD145"/>
  <c r="BE145"/>
  <c r="BF145"/>
  <c r="BH145"/>
  <c r="BJ145"/>
  <c r="BK145"/>
  <c r="BL145"/>
  <c r="BM145"/>
  <c r="BP145"/>
  <c r="BQ145"/>
  <c r="BR145"/>
  <c r="BV145"/>
  <c r="BW145"/>
  <c r="BX145"/>
  <c r="A146"/>
  <c r="B146"/>
  <c r="C146"/>
  <c r="H146"/>
  <c r="J146"/>
  <c r="K146"/>
  <c r="M146"/>
  <c r="O146"/>
  <c r="T146"/>
  <c r="W146"/>
  <c r="X146"/>
  <c r="Z146"/>
  <c r="AA146"/>
  <c r="AB146"/>
  <c r="AC146"/>
  <c r="AD146"/>
  <c r="AE146"/>
  <c r="AF146"/>
  <c r="AH146"/>
  <c r="AJ146"/>
  <c r="AK146"/>
  <c r="AL146"/>
  <c r="AM146"/>
  <c r="AN146"/>
  <c r="AO146"/>
  <c r="AP146"/>
  <c r="AR146"/>
  <c r="AV146"/>
  <c r="AW146"/>
  <c r="AX146"/>
  <c r="BB146"/>
  <c r="BC146"/>
  <c r="BD146"/>
  <c r="BE146"/>
  <c r="BF146"/>
  <c r="BH146"/>
  <c r="BJ146"/>
  <c r="BK146"/>
  <c r="BL146"/>
  <c r="BM146"/>
  <c r="BP146"/>
  <c r="BQ146"/>
  <c r="BR146"/>
  <c r="BV146"/>
  <c r="BW146"/>
  <c r="BX146"/>
  <c r="A147"/>
  <c r="B147"/>
  <c r="C147"/>
  <c r="H147"/>
  <c r="J147"/>
  <c r="K147"/>
  <c r="M147"/>
  <c r="O147"/>
  <c r="T147"/>
  <c r="W147"/>
  <c r="X147"/>
  <c r="Z147"/>
  <c r="AA147"/>
  <c r="AB147"/>
  <c r="AC147"/>
  <c r="AD147"/>
  <c r="AE147"/>
  <c r="AF147"/>
  <c r="AH147"/>
  <c r="AJ147"/>
  <c r="AK147"/>
  <c r="AL147"/>
  <c r="AM147"/>
  <c r="AN147"/>
  <c r="AO147"/>
  <c r="AP147"/>
  <c r="AR147"/>
  <c r="AV147"/>
  <c r="AW147"/>
  <c r="AX147"/>
  <c r="BB147"/>
  <c r="BC147"/>
  <c r="BD147"/>
  <c r="BE147"/>
  <c r="BF147"/>
  <c r="BH147"/>
  <c r="BJ147"/>
  <c r="BK147"/>
  <c r="BL147"/>
  <c r="BM147"/>
  <c r="BP147"/>
  <c r="BQ147"/>
  <c r="BR147"/>
  <c r="BV147"/>
  <c r="BW147"/>
  <c r="BX147"/>
  <c r="A148"/>
  <c r="B148"/>
  <c r="C148"/>
  <c r="H148"/>
  <c r="J148"/>
  <c r="K148"/>
  <c r="M148"/>
  <c r="O148"/>
  <c r="T148"/>
  <c r="W148"/>
  <c r="X148"/>
  <c r="Z148"/>
  <c r="AA148"/>
  <c r="AB148"/>
  <c r="AC148"/>
  <c r="AD148"/>
  <c r="AE148"/>
  <c r="AF148"/>
  <c r="AH148"/>
  <c r="AJ148"/>
  <c r="AK148"/>
  <c r="AL148"/>
  <c r="AM148"/>
  <c r="AN148"/>
  <c r="AO148"/>
  <c r="AP148"/>
  <c r="AR148"/>
  <c r="AV148"/>
  <c r="AW148"/>
  <c r="AX148"/>
  <c r="BB148"/>
  <c r="BC148"/>
  <c r="BD148"/>
  <c r="BE148"/>
  <c r="BF148"/>
  <c r="BH148"/>
  <c r="BJ148"/>
  <c r="BK148"/>
  <c r="BL148"/>
  <c r="BM148"/>
  <c r="BP148"/>
  <c r="BQ148"/>
  <c r="BR148"/>
  <c r="BV148"/>
  <c r="BW148"/>
  <c r="BX148"/>
  <c r="A149"/>
  <c r="B149"/>
  <c r="C149"/>
  <c r="H149"/>
  <c r="J149"/>
  <c r="K149"/>
  <c r="M149"/>
  <c r="O149"/>
  <c r="T149"/>
  <c r="W149"/>
  <c r="X149"/>
  <c r="Z149"/>
  <c r="AA149"/>
  <c r="AB149"/>
  <c r="AC149"/>
  <c r="AD149"/>
  <c r="AE149"/>
  <c r="AF149"/>
  <c r="AH149"/>
  <c r="AJ149"/>
  <c r="AK149"/>
  <c r="AL149"/>
  <c r="AM149"/>
  <c r="AN149"/>
  <c r="AO149"/>
  <c r="AP149"/>
  <c r="AR149"/>
  <c r="AV149"/>
  <c r="AW149"/>
  <c r="AX149"/>
  <c r="BB149"/>
  <c r="BC149"/>
  <c r="BD149"/>
  <c r="BE149"/>
  <c r="BF149"/>
  <c r="BH149"/>
  <c r="BJ149"/>
  <c r="BK149"/>
  <c r="BL149"/>
  <c r="BM149"/>
  <c r="BP149"/>
  <c r="BQ149"/>
  <c r="BR149"/>
  <c r="BV149"/>
  <c r="BW149"/>
  <c r="BX149"/>
  <c r="A150"/>
  <c r="B150"/>
  <c r="C150"/>
  <c r="H150"/>
  <c r="J150"/>
  <c r="K150"/>
  <c r="M150"/>
  <c r="O150"/>
  <c r="T150"/>
  <c r="W150"/>
  <c r="X150"/>
  <c r="Z150"/>
  <c r="AA150"/>
  <c r="AB150"/>
  <c r="AC150"/>
  <c r="AD150"/>
  <c r="AE150"/>
  <c r="AF150"/>
  <c r="AH150"/>
  <c r="AJ150"/>
  <c r="AK150"/>
  <c r="AL150"/>
  <c r="AM150"/>
  <c r="AN150"/>
  <c r="AO150"/>
  <c r="AP150"/>
  <c r="AR150"/>
  <c r="AV150"/>
  <c r="AW150"/>
  <c r="AX150"/>
  <c r="BB150"/>
  <c r="BC150"/>
  <c r="BD150"/>
  <c r="BE150"/>
  <c r="BF150"/>
  <c r="BH150"/>
  <c r="BJ150"/>
  <c r="BK150"/>
  <c r="BL150"/>
  <c r="BM150"/>
  <c r="BP150"/>
  <c r="BQ150"/>
  <c r="BR150"/>
  <c r="BV150"/>
  <c r="BW150"/>
  <c r="BX150"/>
  <c r="A151"/>
  <c r="B151"/>
  <c r="C151"/>
  <c r="H151"/>
  <c r="J151"/>
  <c r="K151"/>
  <c r="M151"/>
  <c r="O151"/>
  <c r="T151"/>
  <c r="W151"/>
  <c r="X151"/>
  <c r="Z151"/>
  <c r="AA151"/>
  <c r="AB151"/>
  <c r="AC151"/>
  <c r="AD151"/>
  <c r="AE151"/>
  <c r="AF151"/>
  <c r="AH151"/>
  <c r="AJ151"/>
  <c r="AK151"/>
  <c r="AL151"/>
  <c r="AM151"/>
  <c r="AN151"/>
  <c r="AO151"/>
  <c r="AP151"/>
  <c r="AR151"/>
  <c r="AV151"/>
  <c r="AW151"/>
  <c r="AX151"/>
  <c r="BB151"/>
  <c r="BC151"/>
  <c r="BD151"/>
  <c r="BE151"/>
  <c r="BF151"/>
  <c r="BH151"/>
  <c r="BJ151"/>
  <c r="BK151"/>
  <c r="BL151"/>
  <c r="BM151"/>
  <c r="BP151"/>
  <c r="BQ151"/>
  <c r="BR151"/>
  <c r="BV151"/>
  <c r="BW151"/>
  <c r="BX151"/>
  <c r="A152"/>
  <c r="B152"/>
  <c r="C152"/>
  <c r="H152"/>
  <c r="J152"/>
  <c r="K152"/>
  <c r="M152"/>
  <c r="O152"/>
  <c r="T152"/>
  <c r="W152"/>
  <c r="X152"/>
  <c r="Z152"/>
  <c r="AA152"/>
  <c r="AB152"/>
  <c r="AC152"/>
  <c r="AD152"/>
  <c r="AE152"/>
  <c r="AF152"/>
  <c r="AH152"/>
  <c r="AJ152"/>
  <c r="AK152"/>
  <c r="AL152"/>
  <c r="AM152"/>
  <c r="AN152"/>
  <c r="AO152"/>
  <c r="AP152"/>
  <c r="AR152"/>
  <c r="AT152"/>
  <c r="AV152"/>
  <c r="AW152"/>
  <c r="AX152"/>
  <c r="BB152"/>
  <c r="BC152"/>
  <c r="BD152"/>
  <c r="BE152"/>
  <c r="BF152"/>
  <c r="BH152"/>
  <c r="BJ152"/>
  <c r="BK152"/>
  <c r="BL152"/>
  <c r="BM152"/>
  <c r="BP152"/>
  <c r="BQ152"/>
  <c r="BR152"/>
  <c r="BV152"/>
  <c r="BW152"/>
  <c r="BX152"/>
  <c r="A153"/>
  <c r="B153"/>
  <c r="C153"/>
  <c r="H153"/>
  <c r="J153"/>
  <c r="K153"/>
  <c r="M153"/>
  <c r="O153"/>
  <c r="T153"/>
  <c r="W153"/>
  <c r="X153"/>
  <c r="Z153"/>
  <c r="AA153"/>
  <c r="AB153"/>
  <c r="AC153"/>
  <c r="AD153"/>
  <c r="AE153"/>
  <c r="AF153"/>
  <c r="AH153"/>
  <c r="AJ153"/>
  <c r="AK153"/>
  <c r="AL153"/>
  <c r="AM153"/>
  <c r="AN153"/>
  <c r="AO153"/>
  <c r="AP153"/>
  <c r="AR153"/>
  <c r="AT153"/>
  <c r="AV153"/>
  <c r="AW153"/>
  <c r="AX153"/>
  <c r="BB153"/>
  <c r="BC153"/>
  <c r="BD153"/>
  <c r="BE153"/>
  <c r="BF153"/>
  <c r="BH153"/>
  <c r="BJ153"/>
  <c r="BK153"/>
  <c r="BL153"/>
  <c r="BM153"/>
  <c r="BP153"/>
  <c r="BQ153"/>
  <c r="BR153"/>
  <c r="BV153"/>
  <c r="BW153"/>
  <c r="BX153"/>
  <c r="A154"/>
  <c r="B154"/>
  <c r="C154"/>
  <c r="H154"/>
  <c r="J154"/>
  <c r="K154"/>
  <c r="M154"/>
  <c r="O154"/>
  <c r="T154"/>
  <c r="W154"/>
  <c r="X154"/>
  <c r="Z154"/>
  <c r="AA154"/>
  <c r="AB154"/>
  <c r="AC154"/>
  <c r="AD154"/>
  <c r="AE154"/>
  <c r="AF154"/>
  <c r="AH154"/>
  <c r="AJ154"/>
  <c r="AK154"/>
  <c r="AL154"/>
  <c r="AM154"/>
  <c r="AN154"/>
  <c r="AO154"/>
  <c r="AP154"/>
  <c r="AR154"/>
  <c r="AT154"/>
  <c r="AV154"/>
  <c r="AW154"/>
  <c r="AX154"/>
  <c r="BB154"/>
  <c r="BC154"/>
  <c r="BD154"/>
  <c r="BE154"/>
  <c r="BF154"/>
  <c r="BH154"/>
  <c r="BJ154"/>
  <c r="BK154"/>
  <c r="BL154"/>
  <c r="BM154"/>
  <c r="BP154"/>
  <c r="BQ154"/>
  <c r="BR154"/>
  <c r="BV154"/>
  <c r="BW154"/>
  <c r="BX154"/>
  <c r="A155"/>
  <c r="B155"/>
  <c r="C155"/>
  <c r="H155"/>
  <c r="J155"/>
  <c r="K155"/>
  <c r="M155"/>
  <c r="O155"/>
  <c r="T155"/>
  <c r="W155"/>
  <c r="X155"/>
  <c r="Z155"/>
  <c r="AA155"/>
  <c r="AB155"/>
  <c r="AC155"/>
  <c r="AD155"/>
  <c r="AE155"/>
  <c r="AF155"/>
  <c r="AH155"/>
  <c r="AJ155"/>
  <c r="AK155"/>
  <c r="AL155"/>
  <c r="AM155"/>
  <c r="AN155"/>
  <c r="AO155"/>
  <c r="AP155"/>
  <c r="AR155"/>
  <c r="AT155"/>
  <c r="AV155"/>
  <c r="AW155"/>
  <c r="AX155"/>
  <c r="BB155"/>
  <c r="BC155"/>
  <c r="BD155"/>
  <c r="BE155"/>
  <c r="BF155"/>
  <c r="BH155"/>
  <c r="BJ155"/>
  <c r="BK155"/>
  <c r="BL155"/>
  <c r="BM155"/>
  <c r="BP155"/>
  <c r="BQ155"/>
  <c r="BR155"/>
  <c r="BV155"/>
  <c r="BW155"/>
  <c r="BX155"/>
  <c r="A156"/>
  <c r="B156"/>
  <c r="C156"/>
  <c r="H156"/>
  <c r="J156"/>
  <c r="K156"/>
  <c r="M156"/>
  <c r="O156"/>
  <c r="T156"/>
  <c r="W156"/>
  <c r="X156"/>
  <c r="Z156"/>
  <c r="AA156"/>
  <c r="AB156"/>
  <c r="AC156"/>
  <c r="AD156"/>
  <c r="AE156"/>
  <c r="AF156"/>
  <c r="AH156"/>
  <c r="AJ156"/>
  <c r="AK156"/>
  <c r="AL156"/>
  <c r="AM156"/>
  <c r="AN156"/>
  <c r="AO156"/>
  <c r="AP156"/>
  <c r="AR156"/>
  <c r="AV156"/>
  <c r="AW156"/>
  <c r="AX156"/>
  <c r="BB156"/>
  <c r="BC156"/>
  <c r="BD156"/>
  <c r="BE156"/>
  <c r="BF156"/>
  <c r="BH156"/>
  <c r="BJ156"/>
  <c r="BK156"/>
  <c r="BL156"/>
  <c r="BM156"/>
  <c r="BP156"/>
  <c r="BQ156"/>
  <c r="BR156"/>
  <c r="BV156"/>
  <c r="BW156"/>
  <c r="BX156"/>
  <c r="A157"/>
  <c r="B157"/>
  <c r="C157"/>
  <c r="H157"/>
  <c r="J157"/>
  <c r="K157"/>
  <c r="M157"/>
  <c r="O157"/>
  <c r="T157"/>
  <c r="W157"/>
  <c r="X157"/>
  <c r="Z157"/>
  <c r="AA157"/>
  <c r="AB157"/>
  <c r="AC157"/>
  <c r="AD157"/>
  <c r="AE157"/>
  <c r="AF157"/>
  <c r="AH157"/>
  <c r="AJ157"/>
  <c r="AK157"/>
  <c r="AL157"/>
  <c r="AM157"/>
  <c r="AN157"/>
  <c r="AO157"/>
  <c r="AP157"/>
  <c r="AR157"/>
  <c r="AV157"/>
  <c r="AW157"/>
  <c r="AX157"/>
  <c r="BB157"/>
  <c r="BC157"/>
  <c r="BD157"/>
  <c r="BE157"/>
  <c r="BF157"/>
  <c r="BH157"/>
  <c r="BJ157"/>
  <c r="BK157"/>
  <c r="BL157"/>
  <c r="BM157"/>
  <c r="BP157"/>
  <c r="BQ157"/>
  <c r="BR157"/>
  <c r="BV157"/>
  <c r="BW157"/>
  <c r="BX157"/>
  <c r="A158"/>
  <c r="B158"/>
  <c r="C158"/>
  <c r="H158"/>
  <c r="J158"/>
  <c r="K158"/>
  <c r="M158"/>
  <c r="O158"/>
  <c r="T158"/>
  <c r="W158"/>
  <c r="X158"/>
  <c r="Z158"/>
  <c r="AA158"/>
  <c r="AB158"/>
  <c r="AC158"/>
  <c r="AD158"/>
  <c r="AE158"/>
  <c r="AF158"/>
  <c r="AH158"/>
  <c r="AJ158"/>
  <c r="AK158"/>
  <c r="AL158"/>
  <c r="AM158"/>
  <c r="AN158"/>
  <c r="AO158"/>
  <c r="AP158"/>
  <c r="AR158"/>
  <c r="AT158"/>
  <c r="AV158"/>
  <c r="AW158"/>
  <c r="AX158"/>
  <c r="BB158"/>
  <c r="BC158"/>
  <c r="BD158"/>
  <c r="BE158"/>
  <c r="BF158"/>
  <c r="BH158"/>
  <c r="BJ158"/>
  <c r="BK158"/>
  <c r="BL158"/>
  <c r="BM158"/>
  <c r="BP158"/>
  <c r="BQ158"/>
  <c r="BR158"/>
  <c r="BV158"/>
  <c r="BW158"/>
  <c r="BX158"/>
  <c r="A159"/>
  <c r="B159"/>
  <c r="C159"/>
  <c r="H159"/>
  <c r="J159"/>
  <c r="K159"/>
  <c r="M159"/>
  <c r="O159"/>
  <c r="T159"/>
  <c r="W159"/>
  <c r="X159"/>
  <c r="Z159"/>
  <c r="AA159"/>
  <c r="AB159"/>
  <c r="AC159"/>
  <c r="AD159"/>
  <c r="AE159"/>
  <c r="AF159"/>
  <c r="AH159"/>
  <c r="AJ159"/>
  <c r="AK159"/>
  <c r="AL159"/>
  <c r="AM159"/>
  <c r="AN159"/>
  <c r="AO159"/>
  <c r="AP159"/>
  <c r="AR159"/>
  <c r="AT159"/>
  <c r="AV159"/>
  <c r="AW159"/>
  <c r="AX159"/>
  <c r="BB159"/>
  <c r="BC159"/>
  <c r="BD159"/>
  <c r="BE159"/>
  <c r="BF159"/>
  <c r="BH159"/>
  <c r="BJ159"/>
  <c r="BK159"/>
  <c r="BL159"/>
  <c r="BM159"/>
  <c r="BP159"/>
  <c r="BQ159"/>
  <c r="BR159"/>
  <c r="BV159"/>
  <c r="BW159"/>
  <c r="BX159"/>
  <c r="A160"/>
  <c r="B160"/>
  <c r="C160"/>
  <c r="H160"/>
  <c r="J160"/>
  <c r="K160"/>
  <c r="M160"/>
  <c r="O160"/>
  <c r="T160"/>
  <c r="W160"/>
  <c r="X160"/>
  <c r="Z160"/>
  <c r="AA160"/>
  <c r="AB160"/>
  <c r="AC160"/>
  <c r="AD160"/>
  <c r="AE160"/>
  <c r="AF160"/>
  <c r="AH160"/>
  <c r="AJ160"/>
  <c r="AK160"/>
  <c r="AL160"/>
  <c r="AM160"/>
  <c r="AN160"/>
  <c r="AO160"/>
  <c r="AP160"/>
  <c r="AR160"/>
  <c r="AV160"/>
  <c r="AW160"/>
  <c r="AX160"/>
  <c r="BB160"/>
  <c r="BC160"/>
  <c r="BD160"/>
  <c r="BE160"/>
  <c r="BF160"/>
  <c r="BH160"/>
  <c r="BJ160"/>
  <c r="BK160"/>
  <c r="BL160"/>
  <c r="BM160"/>
  <c r="BP160"/>
  <c r="BQ160"/>
  <c r="BR160"/>
  <c r="BV160"/>
  <c r="BW160"/>
  <c r="BX160"/>
  <c r="A161"/>
  <c r="B161"/>
  <c r="C161"/>
  <c r="H161"/>
  <c r="J161"/>
  <c r="K161"/>
  <c r="M161"/>
  <c r="O161"/>
  <c r="T161"/>
  <c r="W161"/>
  <c r="X161"/>
  <c r="Z161"/>
  <c r="AA161"/>
  <c r="AB161"/>
  <c r="AC161"/>
  <c r="AD161"/>
  <c r="AE161"/>
  <c r="AF161"/>
  <c r="AH161"/>
  <c r="AJ161"/>
  <c r="AK161"/>
  <c r="AL161"/>
  <c r="AM161"/>
  <c r="AN161"/>
  <c r="AO161"/>
  <c r="AP161"/>
  <c r="AR161"/>
  <c r="AV161"/>
  <c r="AW161"/>
  <c r="AX161"/>
  <c r="BB161"/>
  <c r="BC161"/>
  <c r="BD161"/>
  <c r="BE161"/>
  <c r="BF161"/>
  <c r="BH161"/>
  <c r="BJ161"/>
  <c r="BK161"/>
  <c r="BL161"/>
  <c r="BM161"/>
  <c r="BP161"/>
  <c r="BQ161"/>
  <c r="BR161"/>
  <c r="BV161"/>
  <c r="BW161"/>
  <c r="BX161"/>
  <c r="A162"/>
  <c r="B162"/>
  <c r="C162"/>
  <c r="H162"/>
  <c r="J162"/>
  <c r="K162"/>
  <c r="M162"/>
  <c r="O162"/>
  <c r="T162"/>
  <c r="W162"/>
  <c r="X162"/>
  <c r="Z162"/>
  <c r="AA162"/>
  <c r="AB162"/>
  <c r="AC162"/>
  <c r="AD162"/>
  <c r="AE162"/>
  <c r="AF162"/>
  <c r="AH162"/>
  <c r="AJ162"/>
  <c r="AK162"/>
  <c r="AL162"/>
  <c r="AM162"/>
  <c r="AN162"/>
  <c r="AO162"/>
  <c r="AP162"/>
  <c r="AR162"/>
  <c r="AV162"/>
  <c r="AW162"/>
  <c r="AX162"/>
  <c r="BB162"/>
  <c r="BC162"/>
  <c r="BD162"/>
  <c r="BE162"/>
  <c r="BF162"/>
  <c r="BH162"/>
  <c r="BJ162"/>
  <c r="BK162"/>
  <c r="BL162"/>
  <c r="BM162"/>
  <c r="BP162"/>
  <c r="BQ162"/>
  <c r="BR162"/>
  <c r="BV162"/>
  <c r="BW162"/>
  <c r="BX162"/>
  <c r="A163"/>
  <c r="B163"/>
  <c r="C163"/>
  <c r="H163"/>
  <c r="J163"/>
  <c r="K163"/>
  <c r="M163"/>
  <c r="O163"/>
  <c r="T163"/>
  <c r="W163"/>
  <c r="X163"/>
  <c r="Z163"/>
  <c r="AA163"/>
  <c r="AB163"/>
  <c r="AC163"/>
  <c r="AD163"/>
  <c r="AE163"/>
  <c r="AF163"/>
  <c r="AH163"/>
  <c r="AJ163"/>
  <c r="AK163"/>
  <c r="AL163"/>
  <c r="AM163"/>
  <c r="AN163"/>
  <c r="AO163"/>
  <c r="AP163"/>
  <c r="AR163"/>
  <c r="AV163"/>
  <c r="AW163"/>
  <c r="AX163"/>
  <c r="BB163"/>
  <c r="BC163"/>
  <c r="BD163"/>
  <c r="BE163"/>
  <c r="BF163"/>
  <c r="BH163"/>
  <c r="BJ163"/>
  <c r="BK163"/>
  <c r="BL163"/>
  <c r="BM163"/>
  <c r="BP163"/>
  <c r="BQ163"/>
  <c r="BR163"/>
  <c r="BV163"/>
  <c r="BW163"/>
  <c r="BX163"/>
  <c r="A164"/>
  <c r="B164"/>
  <c r="C164"/>
  <c r="H164"/>
  <c r="J164"/>
  <c r="K164"/>
  <c r="M164"/>
  <c r="O164"/>
  <c r="T164"/>
  <c r="W164"/>
  <c r="X164"/>
  <c r="Z164"/>
  <c r="AA164"/>
  <c r="AB164"/>
  <c r="AC164"/>
  <c r="AD164"/>
  <c r="AE164"/>
  <c r="AF164"/>
  <c r="AH164"/>
  <c r="AJ164"/>
  <c r="AK164"/>
  <c r="AL164"/>
  <c r="AM164"/>
  <c r="AN164"/>
  <c r="AO164"/>
  <c r="AP164"/>
  <c r="AR164"/>
  <c r="AV164"/>
  <c r="AW164"/>
  <c r="AX164"/>
  <c r="BB164"/>
  <c r="BC164"/>
  <c r="BD164"/>
  <c r="BE164"/>
  <c r="BF164"/>
  <c r="BH164"/>
  <c r="BJ164"/>
  <c r="BK164"/>
  <c r="BL164"/>
  <c r="BM164"/>
  <c r="BP164"/>
  <c r="BQ164"/>
  <c r="BR164"/>
  <c r="BV164"/>
  <c r="BW164"/>
  <c r="BX164"/>
  <c r="A165"/>
  <c r="B165"/>
  <c r="C165"/>
  <c r="H165"/>
  <c r="J165"/>
  <c r="K165"/>
  <c r="M165"/>
  <c r="O165"/>
  <c r="T165"/>
  <c r="W165"/>
  <c r="X165"/>
  <c r="Z165"/>
  <c r="AA165"/>
  <c r="AB165"/>
  <c r="AC165"/>
  <c r="AD165"/>
  <c r="AE165"/>
  <c r="AF165"/>
  <c r="AH165"/>
  <c r="AJ165"/>
  <c r="AK165"/>
  <c r="AL165"/>
  <c r="AM165"/>
  <c r="AN165"/>
  <c r="AO165"/>
  <c r="AP165"/>
  <c r="AR165"/>
  <c r="AT165"/>
  <c r="AV165"/>
  <c r="AW165"/>
  <c r="AX165"/>
  <c r="BB165"/>
  <c r="BC165"/>
  <c r="BD165"/>
  <c r="BE165"/>
  <c r="BF165"/>
  <c r="BH165"/>
  <c r="BJ165"/>
  <c r="BK165"/>
  <c r="BL165"/>
  <c r="BM165"/>
  <c r="BP165"/>
  <c r="BQ165"/>
  <c r="BR165"/>
  <c r="BV165"/>
  <c r="BW165"/>
  <c r="BX165"/>
  <c r="A166"/>
  <c r="B166"/>
  <c r="C166"/>
  <c r="H166"/>
  <c r="J166"/>
  <c r="K166"/>
  <c r="M166"/>
  <c r="O166"/>
  <c r="T166"/>
  <c r="W166"/>
  <c r="X166"/>
  <c r="Z166"/>
  <c r="AA166"/>
  <c r="AB166"/>
  <c r="AC166"/>
  <c r="AD166"/>
  <c r="AE166"/>
  <c r="AF166"/>
  <c r="AH166"/>
  <c r="AJ166"/>
  <c r="AK166"/>
  <c r="AL166"/>
  <c r="AM166"/>
  <c r="AN166"/>
  <c r="AO166"/>
  <c r="AP166"/>
  <c r="AR166"/>
  <c r="AT166"/>
  <c r="AV166"/>
  <c r="AW166"/>
  <c r="AX166"/>
  <c r="BB166"/>
  <c r="BC166"/>
  <c r="BD166"/>
  <c r="BE166"/>
  <c r="BF166"/>
  <c r="BH166"/>
  <c r="BJ166"/>
  <c r="BK166"/>
  <c r="BL166"/>
  <c r="BM166"/>
  <c r="BP166"/>
  <c r="BQ166"/>
  <c r="BR166"/>
  <c r="BV166"/>
  <c r="BW166"/>
  <c r="BX166"/>
  <c r="A167"/>
  <c r="B167"/>
  <c r="C167"/>
  <c r="H167"/>
  <c r="J167"/>
  <c r="K167"/>
  <c r="M167"/>
  <c r="O167"/>
  <c r="T167"/>
  <c r="W167"/>
  <c r="X167"/>
  <c r="Z167"/>
  <c r="AA167"/>
  <c r="AB167"/>
  <c r="AC167"/>
  <c r="AD167"/>
  <c r="AE167"/>
  <c r="AF167"/>
  <c r="AH167"/>
  <c r="AJ167"/>
  <c r="AK167"/>
  <c r="AL167"/>
  <c r="AM167"/>
  <c r="AN167"/>
  <c r="AO167"/>
  <c r="AP167"/>
  <c r="AR167"/>
  <c r="AV167"/>
  <c r="AW167"/>
  <c r="AX167"/>
  <c r="BB167"/>
  <c r="BC167"/>
  <c r="BD167"/>
  <c r="BE167"/>
  <c r="BF167"/>
  <c r="BH167"/>
  <c r="BJ167"/>
  <c r="BK167"/>
  <c r="BL167"/>
  <c r="BM167"/>
  <c r="BP167"/>
  <c r="BQ167"/>
  <c r="BR167"/>
  <c r="BV167"/>
  <c r="BW167"/>
  <c r="BX167"/>
  <c r="A168"/>
  <c r="B168"/>
  <c r="C168"/>
  <c r="H168"/>
  <c r="J168"/>
  <c r="K168"/>
  <c r="M168"/>
  <c r="O168"/>
  <c r="T168"/>
  <c r="W168"/>
  <c r="X168"/>
  <c r="Z168"/>
  <c r="AA168"/>
  <c r="AB168"/>
  <c r="AC168"/>
  <c r="AD168"/>
  <c r="AE168"/>
  <c r="AF168"/>
  <c r="AH168"/>
  <c r="AJ168"/>
  <c r="AK168"/>
  <c r="AL168"/>
  <c r="AM168"/>
  <c r="AN168"/>
  <c r="AO168"/>
  <c r="AP168"/>
  <c r="AR168"/>
  <c r="AV168"/>
  <c r="AW168"/>
  <c r="AX168"/>
  <c r="BB168"/>
  <c r="BC168"/>
  <c r="BD168"/>
  <c r="BE168"/>
  <c r="BF168"/>
  <c r="BH168"/>
  <c r="BJ168"/>
  <c r="BK168"/>
  <c r="BL168"/>
  <c r="BM168"/>
  <c r="BP168"/>
  <c r="BQ168"/>
  <c r="BR168"/>
  <c r="BV168"/>
  <c r="BW168"/>
  <c r="BX168"/>
  <c r="A169"/>
  <c r="B169"/>
  <c r="C169"/>
  <c r="H169"/>
  <c r="J169"/>
  <c r="K169"/>
  <c r="M169"/>
  <c r="O169"/>
  <c r="T169"/>
  <c r="W169"/>
  <c r="X169"/>
  <c r="Z169"/>
  <c r="AA169"/>
  <c r="AB169"/>
  <c r="AC169"/>
  <c r="AD169"/>
  <c r="AE169"/>
  <c r="AF169"/>
  <c r="AH169"/>
  <c r="AJ169"/>
  <c r="AK169"/>
  <c r="AL169"/>
  <c r="AM169"/>
  <c r="AN169"/>
  <c r="AO169"/>
  <c r="AP169"/>
  <c r="AR169"/>
  <c r="AV169"/>
  <c r="AW169"/>
  <c r="AX169"/>
  <c r="BB169"/>
  <c r="BC169"/>
  <c r="BD169"/>
  <c r="BE169"/>
  <c r="BF169"/>
  <c r="BH169"/>
  <c r="BJ169"/>
  <c r="BK169"/>
  <c r="BL169"/>
  <c r="BM169"/>
  <c r="BP169"/>
  <c r="BQ169"/>
  <c r="BR169"/>
  <c r="BV169"/>
  <c r="BW169"/>
  <c r="BX169"/>
  <c r="A170"/>
  <c r="B170"/>
  <c r="C170"/>
  <c r="H170"/>
  <c r="J170"/>
  <c r="K170"/>
  <c r="M170"/>
  <c r="O170"/>
  <c r="T170"/>
  <c r="W170"/>
  <c r="X170"/>
  <c r="Z170"/>
  <c r="AA170"/>
  <c r="AB170"/>
  <c r="AC170"/>
  <c r="AD170"/>
  <c r="AE170"/>
  <c r="AF170"/>
  <c r="AH170"/>
  <c r="AJ170"/>
  <c r="AK170"/>
  <c r="AL170"/>
  <c r="AM170"/>
  <c r="AN170"/>
  <c r="AO170"/>
  <c r="AP170"/>
  <c r="AR170"/>
  <c r="AT170"/>
  <c r="AV170"/>
  <c r="AW170"/>
  <c r="AX170"/>
  <c r="BB170"/>
  <c r="BC170"/>
  <c r="BD170"/>
  <c r="BE170"/>
  <c r="BF170"/>
  <c r="BH170"/>
  <c r="BJ170"/>
  <c r="BK170"/>
  <c r="BL170"/>
  <c r="BM170"/>
  <c r="BP170"/>
  <c r="BQ170"/>
  <c r="BR170"/>
  <c r="BV170"/>
  <c r="BW170"/>
  <c r="BX170"/>
  <c r="A171"/>
  <c r="B171"/>
  <c r="C171"/>
  <c r="H171"/>
  <c r="J171"/>
  <c r="K171"/>
  <c r="M171"/>
  <c r="O171"/>
  <c r="T171"/>
  <c r="W171"/>
  <c r="X171"/>
  <c r="Z171"/>
  <c r="AA171"/>
  <c r="AB171"/>
  <c r="AC171"/>
  <c r="AD171"/>
  <c r="AE171"/>
  <c r="AF171"/>
  <c r="AH171"/>
  <c r="AJ171"/>
  <c r="AK171"/>
  <c r="AL171"/>
  <c r="AM171"/>
  <c r="AN171"/>
  <c r="AO171"/>
  <c r="AP171"/>
  <c r="AR171"/>
  <c r="AV171"/>
  <c r="AW171"/>
  <c r="AX171"/>
  <c r="BB171"/>
  <c r="BC171"/>
  <c r="BD171"/>
  <c r="BE171"/>
  <c r="BF171"/>
  <c r="BH171"/>
  <c r="BJ171"/>
  <c r="BK171"/>
  <c r="BL171"/>
  <c r="BM171"/>
  <c r="BP171"/>
  <c r="BQ171"/>
  <c r="BR171"/>
  <c r="BV171"/>
  <c r="BW171"/>
  <c r="BX171"/>
  <c r="A172"/>
  <c r="B172"/>
  <c r="C172"/>
  <c r="H172"/>
  <c r="J172"/>
  <c r="K172"/>
  <c r="M172"/>
  <c r="O172"/>
  <c r="T172"/>
  <c r="W172"/>
  <c r="X172"/>
  <c r="Z172"/>
  <c r="AA172"/>
  <c r="AB172"/>
  <c r="AC172"/>
  <c r="AD172"/>
  <c r="AE172"/>
  <c r="AF172"/>
  <c r="AH172"/>
  <c r="AJ172"/>
  <c r="AK172"/>
  <c r="AL172"/>
  <c r="AM172"/>
  <c r="AN172"/>
  <c r="AO172"/>
  <c r="AP172"/>
  <c r="AR172"/>
  <c r="AT172"/>
  <c r="AV172"/>
  <c r="AW172"/>
  <c r="AX172"/>
  <c r="BB172"/>
  <c r="BC172"/>
  <c r="BD172"/>
  <c r="BE172"/>
  <c r="BF172"/>
  <c r="BH172"/>
  <c r="BJ172"/>
  <c r="BK172"/>
  <c r="BL172"/>
  <c r="BM172"/>
  <c r="BP172"/>
  <c r="BQ172"/>
  <c r="BR172"/>
  <c r="BV172"/>
  <c r="BW172"/>
  <c r="BX172"/>
  <c r="A173"/>
  <c r="B173"/>
  <c r="C173"/>
  <c r="H173"/>
  <c r="J173"/>
  <c r="K173"/>
  <c r="M173"/>
  <c r="O173"/>
  <c r="T173"/>
  <c r="W173"/>
  <c r="X173"/>
  <c r="Z173"/>
  <c r="AA173"/>
  <c r="AB173"/>
  <c r="AC173"/>
  <c r="AD173"/>
  <c r="AE173"/>
  <c r="AF173"/>
  <c r="AH173"/>
  <c r="AJ173"/>
  <c r="AK173"/>
  <c r="AL173"/>
  <c r="AM173"/>
  <c r="AN173"/>
  <c r="AO173"/>
  <c r="AP173"/>
  <c r="AR173"/>
  <c r="AT173"/>
  <c r="AV173"/>
  <c r="AW173"/>
  <c r="AX173"/>
  <c r="BB173"/>
  <c r="BC173"/>
  <c r="BD173"/>
  <c r="BE173"/>
  <c r="BF173"/>
  <c r="BH173"/>
  <c r="BJ173"/>
  <c r="BK173"/>
  <c r="BL173"/>
  <c r="BM173"/>
  <c r="BP173"/>
  <c r="BQ173"/>
  <c r="BR173"/>
  <c r="BV173"/>
  <c r="BW173"/>
  <c r="BX173"/>
  <c r="A174"/>
  <c r="B174"/>
  <c r="C174"/>
  <c r="H174"/>
  <c r="J174"/>
  <c r="K174"/>
  <c r="M174"/>
  <c r="O174"/>
  <c r="T174"/>
  <c r="W174"/>
  <c r="X174"/>
  <c r="Z174"/>
  <c r="AA174"/>
  <c r="AB174"/>
  <c r="AC174"/>
  <c r="AD174"/>
  <c r="AE174"/>
  <c r="AF174"/>
  <c r="AH174"/>
  <c r="AJ174"/>
  <c r="AK174"/>
  <c r="AL174"/>
  <c r="AM174"/>
  <c r="AN174"/>
  <c r="AO174"/>
  <c r="AP174"/>
  <c r="AR174"/>
  <c r="AT174"/>
  <c r="AV174"/>
  <c r="AW174"/>
  <c r="AX174"/>
  <c r="BB174"/>
  <c r="BC174"/>
  <c r="BD174"/>
  <c r="BE174"/>
  <c r="BF174"/>
  <c r="BH174"/>
  <c r="BJ174"/>
  <c r="BK174"/>
  <c r="BL174"/>
  <c r="BM174"/>
  <c r="BP174"/>
  <c r="BQ174"/>
  <c r="BR174"/>
  <c r="BV174"/>
  <c r="BW174"/>
  <c r="BX174"/>
  <c r="A175"/>
  <c r="B175"/>
  <c r="C175"/>
  <c r="H175"/>
  <c r="J175"/>
  <c r="K175"/>
  <c r="M175"/>
  <c r="O175"/>
  <c r="T175"/>
  <c r="W175"/>
  <c r="X175"/>
  <c r="Z175"/>
  <c r="AA175"/>
  <c r="AB175"/>
  <c r="AC175"/>
  <c r="AD175"/>
  <c r="AE175"/>
  <c r="AF175"/>
  <c r="AH175"/>
  <c r="AJ175"/>
  <c r="AK175"/>
  <c r="AL175"/>
  <c r="AM175"/>
  <c r="AN175"/>
  <c r="AO175"/>
  <c r="AP175"/>
  <c r="AR175"/>
  <c r="AT175"/>
  <c r="AV175"/>
  <c r="AW175"/>
  <c r="AX175"/>
  <c r="BB175"/>
  <c r="BC175"/>
  <c r="BD175"/>
  <c r="BE175"/>
  <c r="BF175"/>
  <c r="BH175"/>
  <c r="BJ175"/>
  <c r="BK175"/>
  <c r="BL175"/>
  <c r="BM175"/>
  <c r="BP175"/>
  <c r="BQ175"/>
  <c r="BR175"/>
  <c r="BV175"/>
  <c r="BW175"/>
  <c r="BX175"/>
  <c r="A176"/>
  <c r="B176"/>
  <c r="C176"/>
  <c r="H176"/>
  <c r="J176"/>
  <c r="K176"/>
  <c r="M176"/>
  <c r="O176"/>
  <c r="T176"/>
  <c r="W176"/>
  <c r="X176"/>
  <c r="Z176"/>
  <c r="AA176"/>
  <c r="AB176"/>
  <c r="AC176"/>
  <c r="AD176"/>
  <c r="AE176"/>
  <c r="AF176"/>
  <c r="AH176"/>
  <c r="AJ176"/>
  <c r="AK176"/>
  <c r="AL176"/>
  <c r="AM176"/>
  <c r="AN176"/>
  <c r="AO176"/>
  <c r="AP176"/>
  <c r="AR176"/>
  <c r="AV176"/>
  <c r="AW176"/>
  <c r="AX176"/>
  <c r="BB176"/>
  <c r="BC176"/>
  <c r="BD176"/>
  <c r="BE176"/>
  <c r="BF176"/>
  <c r="BH176"/>
  <c r="BJ176"/>
  <c r="BK176"/>
  <c r="BL176"/>
  <c r="BM176"/>
  <c r="BP176"/>
  <c r="BQ176"/>
  <c r="BR176"/>
  <c r="BV176"/>
  <c r="BW176"/>
  <c r="BX176"/>
  <c r="A177"/>
  <c r="B177"/>
  <c r="C177"/>
  <c r="H177"/>
  <c r="J177"/>
  <c r="K177"/>
  <c r="M177"/>
  <c r="O177"/>
  <c r="T177"/>
  <c r="W177"/>
  <c r="X177"/>
  <c r="Z177"/>
  <c r="AA177"/>
  <c r="AB177"/>
  <c r="AC177"/>
  <c r="AD177"/>
  <c r="AE177"/>
  <c r="AF177"/>
  <c r="AH177"/>
  <c r="AJ177"/>
  <c r="AK177"/>
  <c r="AL177"/>
  <c r="AM177"/>
  <c r="AN177"/>
  <c r="AO177"/>
  <c r="AP177"/>
  <c r="AR177"/>
  <c r="AV177"/>
  <c r="AW177"/>
  <c r="AX177"/>
  <c r="BB177"/>
  <c r="BC177"/>
  <c r="BD177"/>
  <c r="BE177"/>
  <c r="BF177"/>
  <c r="BH177"/>
  <c r="BJ177"/>
  <c r="BK177"/>
  <c r="BL177"/>
  <c r="BM177"/>
  <c r="BP177"/>
  <c r="BQ177"/>
  <c r="BR177"/>
  <c r="BV177"/>
  <c r="BW177"/>
  <c r="BX177"/>
  <c r="A178"/>
  <c r="B178"/>
  <c r="C178"/>
  <c r="H178"/>
  <c r="J178"/>
  <c r="K178"/>
  <c r="M178"/>
  <c r="O178"/>
  <c r="T178"/>
  <c r="W178"/>
  <c r="X178"/>
  <c r="Z178"/>
  <c r="AA178"/>
  <c r="AB178"/>
  <c r="AC178"/>
  <c r="AD178"/>
  <c r="AE178"/>
  <c r="AF178"/>
  <c r="AH178"/>
  <c r="AJ178"/>
  <c r="AK178"/>
  <c r="AL178"/>
  <c r="AM178"/>
  <c r="AN178"/>
  <c r="AO178"/>
  <c r="AP178"/>
  <c r="AR178"/>
  <c r="AV178"/>
  <c r="AW178"/>
  <c r="AX178"/>
  <c r="BB178"/>
  <c r="BC178"/>
  <c r="BD178"/>
  <c r="BE178"/>
  <c r="BF178"/>
  <c r="BH178"/>
  <c r="BJ178"/>
  <c r="BK178"/>
  <c r="BL178"/>
  <c r="BM178"/>
  <c r="BP178"/>
  <c r="BQ178"/>
  <c r="BR178"/>
  <c r="BV178"/>
  <c r="BW178"/>
  <c r="BX178"/>
  <c r="A179"/>
  <c r="B179"/>
  <c r="C179"/>
  <c r="H179"/>
  <c r="J179"/>
  <c r="K179"/>
  <c r="M179"/>
  <c r="O179"/>
  <c r="T179"/>
  <c r="W179"/>
  <c r="X179"/>
  <c r="Z179"/>
  <c r="AA179"/>
  <c r="AB179"/>
  <c r="AC179"/>
  <c r="AD179"/>
  <c r="AE179"/>
  <c r="AF179"/>
  <c r="AH179"/>
  <c r="AJ179"/>
  <c r="AK179"/>
  <c r="AL179"/>
  <c r="AM179"/>
  <c r="AN179"/>
  <c r="AO179"/>
  <c r="AP179"/>
  <c r="AR179"/>
  <c r="AV179"/>
  <c r="AW179"/>
  <c r="AX179"/>
  <c r="BB179"/>
  <c r="BC179"/>
  <c r="BD179"/>
  <c r="BE179"/>
  <c r="BF179"/>
  <c r="BH179"/>
  <c r="BJ179"/>
  <c r="BK179"/>
  <c r="BL179"/>
  <c r="BM179"/>
  <c r="BP179"/>
  <c r="BQ179"/>
  <c r="BR179"/>
  <c r="BV179"/>
  <c r="BW179"/>
  <c r="BX179"/>
  <c r="A180"/>
  <c r="B180"/>
  <c r="C180"/>
  <c r="H180"/>
  <c r="J180"/>
  <c r="K180"/>
  <c r="M180"/>
  <c r="O180"/>
  <c r="T180"/>
  <c r="W180"/>
  <c r="X180"/>
  <c r="Z180"/>
  <c r="AA180"/>
  <c r="AB180"/>
  <c r="AC180"/>
  <c r="AD180"/>
  <c r="AE180"/>
  <c r="AF180"/>
  <c r="AH180"/>
  <c r="AJ180"/>
  <c r="AK180"/>
  <c r="AL180"/>
  <c r="AM180"/>
  <c r="AN180"/>
  <c r="AO180"/>
  <c r="AP180"/>
  <c r="AR180"/>
  <c r="AV180"/>
  <c r="AW180"/>
  <c r="AX180"/>
  <c r="BB180"/>
  <c r="BC180"/>
  <c r="BD180"/>
  <c r="BE180"/>
  <c r="BF180"/>
  <c r="BH180"/>
  <c r="BJ180"/>
  <c r="BK180"/>
  <c r="BL180"/>
  <c r="BM180"/>
  <c r="BP180"/>
  <c r="BQ180"/>
  <c r="BR180"/>
  <c r="BV180"/>
  <c r="BW180"/>
  <c r="BX180"/>
  <c r="A181"/>
  <c r="B181"/>
  <c r="C181"/>
  <c r="H181"/>
  <c r="J181"/>
  <c r="K181"/>
  <c r="M181"/>
  <c r="O181"/>
  <c r="T181"/>
  <c r="W181"/>
  <c r="X181"/>
  <c r="Z181"/>
  <c r="AA181"/>
  <c r="AB181"/>
  <c r="AC181"/>
  <c r="AD181"/>
  <c r="AE181"/>
  <c r="AF181"/>
  <c r="AH181"/>
  <c r="AJ181"/>
  <c r="AK181"/>
  <c r="AL181"/>
  <c r="AM181"/>
  <c r="AN181"/>
  <c r="AO181"/>
  <c r="AP181"/>
  <c r="AR181"/>
  <c r="AV181"/>
  <c r="AW181"/>
  <c r="AX181"/>
  <c r="BB181"/>
  <c r="BC181"/>
  <c r="BD181"/>
  <c r="BE181"/>
  <c r="BF181"/>
  <c r="BH181"/>
  <c r="BJ181"/>
  <c r="BK181"/>
  <c r="BL181"/>
  <c r="BM181"/>
  <c r="BP181"/>
  <c r="BQ181"/>
  <c r="BR181"/>
  <c r="BV181"/>
  <c r="BW181"/>
  <c r="BX181"/>
  <c r="A182"/>
  <c r="B182"/>
  <c r="C182"/>
  <c r="H182"/>
  <c r="J182"/>
  <c r="K182"/>
  <c r="M182"/>
  <c r="O182"/>
  <c r="T182"/>
  <c r="W182"/>
  <c r="X182"/>
  <c r="Z182"/>
  <c r="AA182"/>
  <c r="AB182"/>
  <c r="AC182"/>
  <c r="AD182"/>
  <c r="AE182"/>
  <c r="AF182"/>
  <c r="AH182"/>
  <c r="AJ182"/>
  <c r="AK182"/>
  <c r="AL182"/>
  <c r="AM182"/>
  <c r="AN182"/>
  <c r="AO182"/>
  <c r="AP182"/>
  <c r="AR182"/>
  <c r="AV182"/>
  <c r="AW182"/>
  <c r="AX182"/>
  <c r="BB182"/>
  <c r="BC182"/>
  <c r="BD182"/>
  <c r="BE182"/>
  <c r="BF182"/>
  <c r="BH182"/>
  <c r="BJ182"/>
  <c r="BK182"/>
  <c r="BL182"/>
  <c r="BM182"/>
  <c r="BP182"/>
  <c r="BQ182"/>
  <c r="BR182"/>
  <c r="BV182"/>
  <c r="BW182"/>
  <c r="BX182"/>
  <c r="A183"/>
  <c r="B183"/>
  <c r="C183"/>
  <c r="H183"/>
  <c r="J183"/>
  <c r="K183"/>
  <c r="M183"/>
  <c r="O183"/>
  <c r="T183"/>
  <c r="W183"/>
  <c r="X183"/>
  <c r="Z183"/>
  <c r="AA183"/>
  <c r="AB183"/>
  <c r="AC183"/>
  <c r="AD183"/>
  <c r="AE183"/>
  <c r="AF183"/>
  <c r="AH183"/>
  <c r="AJ183"/>
  <c r="AK183"/>
  <c r="AL183"/>
  <c r="AM183"/>
  <c r="AN183"/>
  <c r="AO183"/>
  <c r="AP183"/>
  <c r="AR183"/>
  <c r="AV183"/>
  <c r="AW183"/>
  <c r="AX183"/>
  <c r="BB183"/>
  <c r="BC183"/>
  <c r="BD183"/>
  <c r="BE183"/>
  <c r="BF183"/>
  <c r="BH183"/>
  <c r="BJ183"/>
  <c r="BK183"/>
  <c r="BL183"/>
  <c r="BM183"/>
  <c r="BP183"/>
  <c r="BQ183"/>
  <c r="BR183"/>
  <c r="BV183"/>
  <c r="BW183"/>
  <c r="BX183"/>
  <c r="A184"/>
  <c r="B184"/>
  <c r="C184"/>
  <c r="H184"/>
  <c r="J184"/>
  <c r="K184"/>
  <c r="M184"/>
  <c r="O184"/>
  <c r="T184"/>
  <c r="W184"/>
  <c r="X184"/>
  <c r="Z184"/>
  <c r="AA184"/>
  <c r="AB184"/>
  <c r="AC184"/>
  <c r="AD184"/>
  <c r="AE184"/>
  <c r="AF184"/>
  <c r="AH184"/>
  <c r="AJ184"/>
  <c r="AK184"/>
  <c r="AL184"/>
  <c r="AM184"/>
  <c r="AN184"/>
  <c r="AO184"/>
  <c r="AP184"/>
  <c r="AR184"/>
  <c r="AV184"/>
  <c r="AW184"/>
  <c r="AX184"/>
  <c r="BB184"/>
  <c r="BC184"/>
  <c r="BD184"/>
  <c r="BE184"/>
  <c r="BF184"/>
  <c r="BH184"/>
  <c r="BJ184"/>
  <c r="BK184"/>
  <c r="BL184"/>
  <c r="BM184"/>
  <c r="BP184"/>
  <c r="BQ184"/>
  <c r="BR184"/>
  <c r="BV184"/>
  <c r="BW184"/>
  <c r="BX184"/>
  <c r="A185"/>
  <c r="B185"/>
  <c r="C185"/>
  <c r="H185"/>
  <c r="J185"/>
  <c r="K185"/>
  <c r="M185"/>
  <c r="O185"/>
  <c r="T185"/>
  <c r="W185"/>
  <c r="X185"/>
  <c r="Z185"/>
  <c r="AA185"/>
  <c r="AB185"/>
  <c r="AC185"/>
  <c r="AD185"/>
  <c r="AE185"/>
  <c r="AF185"/>
  <c r="AH185"/>
  <c r="AJ185"/>
  <c r="AK185"/>
  <c r="AL185"/>
  <c r="AM185"/>
  <c r="AN185"/>
  <c r="AO185"/>
  <c r="AP185"/>
  <c r="AR185"/>
  <c r="AV185"/>
  <c r="AW185"/>
  <c r="AX185"/>
  <c r="BB185"/>
  <c r="BC185"/>
  <c r="BD185"/>
  <c r="BE185"/>
  <c r="BF185"/>
  <c r="BH185"/>
  <c r="BJ185"/>
  <c r="BK185"/>
  <c r="BL185"/>
  <c r="BM185"/>
  <c r="BP185"/>
  <c r="BQ185"/>
  <c r="BR185"/>
  <c r="BV185"/>
  <c r="BW185"/>
  <c r="BX185"/>
  <c r="A186"/>
  <c r="B186"/>
  <c r="C186"/>
  <c r="H186"/>
  <c r="J186"/>
  <c r="K186"/>
  <c r="M186"/>
  <c r="O186"/>
  <c r="T186"/>
  <c r="W186"/>
  <c r="X186"/>
  <c r="Z186"/>
  <c r="AA186"/>
  <c r="AB186"/>
  <c r="AC186"/>
  <c r="AD186"/>
  <c r="AE186"/>
  <c r="AF186"/>
  <c r="AH186"/>
  <c r="AJ186"/>
  <c r="AK186"/>
  <c r="AL186"/>
  <c r="AM186"/>
  <c r="AN186"/>
  <c r="AO186"/>
  <c r="AP186"/>
  <c r="AR186"/>
  <c r="AV186"/>
  <c r="AW186"/>
  <c r="AX186"/>
  <c r="BB186"/>
  <c r="BC186"/>
  <c r="BD186"/>
  <c r="BE186"/>
  <c r="BF186"/>
  <c r="BH186"/>
  <c r="BJ186"/>
  <c r="BK186"/>
  <c r="BL186"/>
  <c r="BM186"/>
  <c r="BP186"/>
  <c r="BQ186"/>
  <c r="BR186"/>
  <c r="BV186"/>
  <c r="BW186"/>
  <c r="BX186"/>
  <c r="A187"/>
  <c r="B187"/>
  <c r="C187"/>
  <c r="H187"/>
  <c r="J187"/>
  <c r="K187"/>
  <c r="M187"/>
  <c r="O187"/>
  <c r="T187"/>
  <c r="W187"/>
  <c r="X187"/>
  <c r="Z187"/>
  <c r="AA187"/>
  <c r="AB187"/>
  <c r="AC187"/>
  <c r="AD187"/>
  <c r="AE187"/>
  <c r="AF187"/>
  <c r="AH187"/>
  <c r="AJ187"/>
  <c r="AK187"/>
  <c r="AL187"/>
  <c r="AM187"/>
  <c r="AN187"/>
  <c r="AO187"/>
  <c r="AP187"/>
  <c r="AR187"/>
  <c r="AT187"/>
  <c r="AV187"/>
  <c r="AW187"/>
  <c r="AX187"/>
  <c r="BB187"/>
  <c r="BC187"/>
  <c r="BD187"/>
  <c r="BE187"/>
  <c r="BF187"/>
  <c r="BH187"/>
  <c r="BJ187"/>
  <c r="BK187"/>
  <c r="BL187"/>
  <c r="BM187"/>
  <c r="BP187"/>
  <c r="BQ187"/>
  <c r="BR187"/>
  <c r="BV187"/>
  <c r="BW187"/>
  <c r="BX187"/>
  <c r="A188"/>
  <c r="B188"/>
  <c r="C188"/>
  <c r="H188"/>
  <c r="J188"/>
  <c r="K188"/>
  <c r="M188"/>
  <c r="O188"/>
  <c r="T188"/>
  <c r="W188"/>
  <c r="X188"/>
  <c r="Z188"/>
  <c r="AA188"/>
  <c r="AB188"/>
  <c r="AC188"/>
  <c r="AD188"/>
  <c r="AE188"/>
  <c r="AF188"/>
  <c r="AH188"/>
  <c r="AJ188"/>
  <c r="AK188"/>
  <c r="AL188"/>
  <c r="AM188"/>
  <c r="AN188"/>
  <c r="AO188"/>
  <c r="AP188"/>
  <c r="AR188"/>
  <c r="AV188"/>
  <c r="AW188"/>
  <c r="AX188"/>
  <c r="BB188"/>
  <c r="BC188"/>
  <c r="BD188"/>
  <c r="BE188"/>
  <c r="BF188"/>
  <c r="BH188"/>
  <c r="BJ188"/>
  <c r="BK188"/>
  <c r="BL188"/>
  <c r="BM188"/>
  <c r="BP188"/>
  <c r="BQ188"/>
  <c r="BR188"/>
  <c r="BV188"/>
  <c r="BW188"/>
  <c r="BX188"/>
  <c r="A189"/>
  <c r="B189"/>
  <c r="C189"/>
  <c r="H189"/>
  <c r="J189"/>
  <c r="K189"/>
  <c r="M189"/>
  <c r="O189"/>
  <c r="T189"/>
  <c r="W189"/>
  <c r="X189"/>
  <c r="Z189"/>
  <c r="AA189"/>
  <c r="AB189"/>
  <c r="AC189"/>
  <c r="AD189"/>
  <c r="AE189"/>
  <c r="AF189"/>
  <c r="AH189"/>
  <c r="AJ189"/>
  <c r="AK189"/>
  <c r="AL189"/>
  <c r="AM189"/>
  <c r="AN189"/>
  <c r="AO189"/>
  <c r="AP189"/>
  <c r="AR189"/>
  <c r="AV189"/>
  <c r="AW189"/>
  <c r="AX189"/>
  <c r="BB189"/>
  <c r="BC189"/>
  <c r="BD189"/>
  <c r="BE189"/>
  <c r="BF189"/>
  <c r="BH189"/>
  <c r="BJ189"/>
  <c r="BK189"/>
  <c r="BL189"/>
  <c r="BM189"/>
  <c r="BP189"/>
  <c r="BQ189"/>
  <c r="BR189"/>
  <c r="BV189"/>
  <c r="BW189"/>
  <c r="BX189"/>
  <c r="A190"/>
  <c r="B190"/>
  <c r="C190"/>
  <c r="H190"/>
  <c r="J190"/>
  <c r="K190"/>
  <c r="M190"/>
  <c r="O190"/>
  <c r="T190"/>
  <c r="W190"/>
  <c r="X190"/>
  <c r="Z190"/>
  <c r="AA190"/>
  <c r="AB190"/>
  <c r="AC190"/>
  <c r="AD190"/>
  <c r="AE190"/>
  <c r="AF190"/>
  <c r="AH190"/>
  <c r="AJ190"/>
  <c r="AK190"/>
  <c r="AL190"/>
  <c r="AM190"/>
  <c r="AN190"/>
  <c r="AO190"/>
  <c r="AP190"/>
  <c r="AR190"/>
  <c r="AV190"/>
  <c r="AW190"/>
  <c r="AX190"/>
  <c r="BB190"/>
  <c r="BC190"/>
  <c r="BD190"/>
  <c r="BE190"/>
  <c r="BF190"/>
  <c r="BH190"/>
  <c r="BJ190"/>
  <c r="BK190"/>
  <c r="BL190"/>
  <c r="BM190"/>
  <c r="BP190"/>
  <c r="BQ190"/>
  <c r="BR190"/>
  <c r="BV190"/>
  <c r="BW190"/>
  <c r="BX190"/>
  <c r="A191"/>
  <c r="B191"/>
  <c r="C191"/>
  <c r="H191"/>
  <c r="J191"/>
  <c r="K191"/>
  <c r="M191"/>
  <c r="O191"/>
  <c r="T191"/>
  <c r="W191"/>
  <c r="X191"/>
  <c r="Z191"/>
  <c r="AA191"/>
  <c r="AB191"/>
  <c r="AC191"/>
  <c r="AD191"/>
  <c r="AE191"/>
  <c r="AF191"/>
  <c r="AH191"/>
  <c r="AJ191"/>
  <c r="AK191"/>
  <c r="AL191"/>
  <c r="AM191"/>
  <c r="AN191"/>
  <c r="AO191"/>
  <c r="AP191"/>
  <c r="AR191"/>
  <c r="AV191"/>
  <c r="AW191"/>
  <c r="AX191"/>
  <c r="BB191"/>
  <c r="BC191"/>
  <c r="BD191"/>
  <c r="BE191"/>
  <c r="BF191"/>
  <c r="BH191"/>
  <c r="BJ191"/>
  <c r="BK191"/>
  <c r="BL191"/>
  <c r="BM191"/>
  <c r="BP191"/>
  <c r="BQ191"/>
  <c r="BR191"/>
  <c r="BV191"/>
  <c r="BW191"/>
  <c r="BX191"/>
  <c r="A192"/>
  <c r="B192"/>
  <c r="C192"/>
  <c r="H192"/>
  <c r="J192"/>
  <c r="K192"/>
  <c r="M192"/>
  <c r="O192"/>
  <c r="T192"/>
  <c r="W192"/>
  <c r="X192"/>
  <c r="Z192"/>
  <c r="AA192"/>
  <c r="AB192"/>
  <c r="AC192"/>
  <c r="AD192"/>
  <c r="AE192"/>
  <c r="AF192"/>
  <c r="AH192"/>
  <c r="AJ192"/>
  <c r="AK192"/>
  <c r="AL192"/>
  <c r="AM192"/>
  <c r="AN192"/>
  <c r="AO192"/>
  <c r="AP192"/>
  <c r="AR192"/>
  <c r="AV192"/>
  <c r="AW192"/>
  <c r="AX192"/>
  <c r="BB192"/>
  <c r="BC192"/>
  <c r="BD192"/>
  <c r="BE192"/>
  <c r="BF192"/>
  <c r="BH192"/>
  <c r="BJ192"/>
  <c r="BK192"/>
  <c r="BL192"/>
  <c r="BM192"/>
  <c r="BP192"/>
  <c r="BQ192"/>
  <c r="BR192"/>
  <c r="BV192"/>
  <c r="BW192"/>
  <c r="BX192"/>
  <c r="A193"/>
  <c r="B193"/>
  <c r="C193"/>
  <c r="H193"/>
  <c r="J193"/>
  <c r="K193"/>
  <c r="M193"/>
  <c r="O193"/>
  <c r="T193"/>
  <c r="W193"/>
  <c r="X193"/>
  <c r="Z193"/>
  <c r="AA193"/>
  <c r="AB193"/>
  <c r="AC193"/>
  <c r="AD193"/>
  <c r="AE193"/>
  <c r="AF193"/>
  <c r="AH193"/>
  <c r="AJ193"/>
  <c r="AK193"/>
  <c r="AL193"/>
  <c r="AM193"/>
  <c r="AN193"/>
  <c r="AO193"/>
  <c r="AP193"/>
  <c r="AR193"/>
  <c r="AV193"/>
  <c r="AW193"/>
  <c r="AX193"/>
  <c r="BB193"/>
  <c r="BC193"/>
  <c r="BD193"/>
  <c r="BE193"/>
  <c r="BF193"/>
  <c r="BH193"/>
  <c r="BJ193"/>
  <c r="BK193"/>
  <c r="BL193"/>
  <c r="BM193"/>
  <c r="BP193"/>
  <c r="BQ193"/>
  <c r="BR193"/>
  <c r="BV193"/>
  <c r="BW193"/>
  <c r="BX193"/>
  <c r="A194"/>
  <c r="B194"/>
  <c r="C194"/>
  <c r="H194"/>
  <c r="J194"/>
  <c r="K194"/>
  <c r="M194"/>
  <c r="O194"/>
  <c r="T194"/>
  <c r="W194"/>
  <c r="X194"/>
  <c r="Z194"/>
  <c r="AA194"/>
  <c r="AB194"/>
  <c r="AC194"/>
  <c r="AD194"/>
  <c r="AE194"/>
  <c r="AF194"/>
  <c r="AH194"/>
  <c r="AJ194"/>
  <c r="AK194"/>
  <c r="AL194"/>
  <c r="AM194"/>
  <c r="AN194"/>
  <c r="AO194"/>
  <c r="AP194"/>
  <c r="AR194"/>
  <c r="AV194"/>
  <c r="AW194"/>
  <c r="AX194"/>
  <c r="BB194"/>
  <c r="BC194"/>
  <c r="BD194"/>
  <c r="BE194"/>
  <c r="BF194"/>
  <c r="BH194"/>
  <c r="BJ194"/>
  <c r="BK194"/>
  <c r="BL194"/>
  <c r="BM194"/>
  <c r="BP194"/>
  <c r="BQ194"/>
  <c r="BR194"/>
  <c r="BV194"/>
  <c r="BW194"/>
  <c r="BX194"/>
  <c r="A195"/>
  <c r="B195"/>
  <c r="C195"/>
  <c r="H195"/>
  <c r="J195"/>
  <c r="K195"/>
  <c r="M195"/>
  <c r="O195"/>
  <c r="T195"/>
  <c r="W195"/>
  <c r="X195"/>
  <c r="Z195"/>
  <c r="AA195"/>
  <c r="AB195"/>
  <c r="AC195"/>
  <c r="AD195"/>
  <c r="AE195"/>
  <c r="AF195"/>
  <c r="AH195"/>
  <c r="AJ195"/>
  <c r="AK195"/>
  <c r="AL195"/>
  <c r="AM195"/>
  <c r="AN195"/>
  <c r="AO195"/>
  <c r="AP195"/>
  <c r="AR195"/>
  <c r="AV195"/>
  <c r="AW195"/>
  <c r="AX195"/>
  <c r="BB195"/>
  <c r="BC195"/>
  <c r="BD195"/>
  <c r="BE195"/>
  <c r="BF195"/>
  <c r="BH195"/>
  <c r="BJ195"/>
  <c r="BK195"/>
  <c r="BL195"/>
  <c r="BM195"/>
  <c r="BP195"/>
  <c r="BQ195"/>
  <c r="BR195"/>
  <c r="BV195"/>
  <c r="BW195"/>
  <c r="BX195"/>
  <c r="A196"/>
  <c r="B196"/>
  <c r="C196"/>
  <c r="H196"/>
  <c r="J196"/>
  <c r="K196"/>
  <c r="M196"/>
  <c r="O196"/>
  <c r="T196"/>
  <c r="W196"/>
  <c r="X196"/>
  <c r="Z196"/>
  <c r="AA196"/>
  <c r="AB196"/>
  <c r="AC196"/>
  <c r="AD196"/>
  <c r="AE196"/>
  <c r="AF196"/>
  <c r="AH196"/>
  <c r="AJ196"/>
  <c r="AK196"/>
  <c r="AL196"/>
  <c r="AM196"/>
  <c r="AN196"/>
  <c r="AO196"/>
  <c r="AP196"/>
  <c r="AR196"/>
  <c r="AV196"/>
  <c r="AW196"/>
  <c r="AX196"/>
  <c r="BB196"/>
  <c r="BC196"/>
  <c r="BD196"/>
  <c r="BE196"/>
  <c r="BF196"/>
  <c r="BH196"/>
  <c r="BJ196"/>
  <c r="BK196"/>
  <c r="BL196"/>
  <c r="BM196"/>
  <c r="BP196"/>
  <c r="BQ196"/>
  <c r="BR196"/>
  <c r="BV196"/>
  <c r="BW196"/>
  <c r="BX196"/>
  <c r="A197"/>
  <c r="B197"/>
  <c r="C197"/>
  <c r="H197"/>
  <c r="J197"/>
  <c r="K197"/>
  <c r="M197"/>
  <c r="O197"/>
  <c r="T197"/>
  <c r="W197"/>
  <c r="X197"/>
  <c r="Z197"/>
  <c r="AA197"/>
  <c r="AB197"/>
  <c r="AC197"/>
  <c r="AD197"/>
  <c r="AE197"/>
  <c r="AF197"/>
  <c r="AH197"/>
  <c r="AJ197"/>
  <c r="AK197"/>
  <c r="AL197"/>
  <c r="AM197"/>
  <c r="AN197"/>
  <c r="AO197"/>
  <c r="AP197"/>
  <c r="AR197"/>
  <c r="AV197"/>
  <c r="AW197"/>
  <c r="AX197"/>
  <c r="BB197"/>
  <c r="BC197"/>
  <c r="BD197"/>
  <c r="BE197"/>
  <c r="BF197"/>
  <c r="BH197"/>
  <c r="BJ197"/>
  <c r="BK197"/>
  <c r="BL197"/>
  <c r="BM197"/>
  <c r="BP197"/>
  <c r="BQ197"/>
  <c r="BR197"/>
  <c r="BV197"/>
  <c r="BW197"/>
  <c r="BX197"/>
  <c r="A198"/>
  <c r="B198"/>
  <c r="C198"/>
  <c r="H198"/>
  <c r="J198"/>
  <c r="K198"/>
  <c r="M198"/>
  <c r="O198"/>
  <c r="T198"/>
  <c r="W198"/>
  <c r="X198"/>
  <c r="Z198"/>
  <c r="AA198"/>
  <c r="AB198"/>
  <c r="AC198"/>
  <c r="AD198"/>
  <c r="AE198"/>
  <c r="AF198"/>
  <c r="AH198"/>
  <c r="AJ198"/>
  <c r="AK198"/>
  <c r="AL198"/>
  <c r="AM198"/>
  <c r="AN198"/>
  <c r="AO198"/>
  <c r="AP198"/>
  <c r="AR198"/>
  <c r="AV198"/>
  <c r="AW198"/>
  <c r="AX198"/>
  <c r="BB198"/>
  <c r="BC198"/>
  <c r="BD198"/>
  <c r="BE198"/>
  <c r="BF198"/>
  <c r="BH198"/>
  <c r="BJ198"/>
  <c r="BK198"/>
  <c r="BL198"/>
  <c r="BM198"/>
  <c r="BP198"/>
  <c r="BQ198"/>
  <c r="BR198"/>
  <c r="BV198"/>
  <c r="BW198"/>
  <c r="BX198"/>
  <c r="A199"/>
  <c r="B199"/>
  <c r="C199"/>
  <c r="H199"/>
  <c r="J199"/>
  <c r="K199"/>
  <c r="M199"/>
  <c r="O199"/>
  <c r="T199"/>
  <c r="W199"/>
  <c r="X199"/>
  <c r="Z199"/>
  <c r="AA199"/>
  <c r="AB199"/>
  <c r="AC199"/>
  <c r="AD199"/>
  <c r="AE199"/>
  <c r="AF199"/>
  <c r="AH199"/>
  <c r="AJ199"/>
  <c r="AK199"/>
  <c r="AL199"/>
  <c r="AM199"/>
  <c r="AN199"/>
  <c r="AO199"/>
  <c r="AP199"/>
  <c r="AR199"/>
  <c r="AT199"/>
  <c r="AV199"/>
  <c r="AW199"/>
  <c r="AX199"/>
  <c r="BB199"/>
  <c r="BC199"/>
  <c r="BD199"/>
  <c r="BE199"/>
  <c r="BF199"/>
  <c r="BH199"/>
  <c r="BJ199"/>
  <c r="BK199"/>
  <c r="BL199"/>
  <c r="BM199"/>
  <c r="BP199"/>
  <c r="BQ199"/>
  <c r="BR199"/>
  <c r="BV199"/>
  <c r="BW199"/>
  <c r="BX199"/>
  <c r="A200"/>
  <c r="B200"/>
  <c r="C200"/>
  <c r="H200"/>
  <c r="J200"/>
  <c r="K200"/>
  <c r="M200"/>
  <c r="O200"/>
  <c r="T200"/>
  <c r="W200"/>
  <c r="X200"/>
  <c r="Z200"/>
  <c r="AA200"/>
  <c r="AB200"/>
  <c r="AC200"/>
  <c r="AD200"/>
  <c r="AE200"/>
  <c r="AF200"/>
  <c r="AH200"/>
  <c r="AJ200"/>
  <c r="AK200"/>
  <c r="AL200"/>
  <c r="AM200"/>
  <c r="AN200"/>
  <c r="AO200"/>
  <c r="AP200"/>
  <c r="AR200"/>
  <c r="AT200"/>
  <c r="AV200"/>
  <c r="AW200"/>
  <c r="AX200"/>
  <c r="BB200"/>
  <c r="BC200"/>
  <c r="BD200"/>
  <c r="BE200"/>
  <c r="BF200"/>
  <c r="BH200"/>
  <c r="BJ200"/>
  <c r="BK200"/>
  <c r="BL200"/>
  <c r="BM200"/>
  <c r="BP200"/>
  <c r="BQ200"/>
  <c r="BR200"/>
  <c r="BV200"/>
  <c r="BW200"/>
  <c r="BX200"/>
  <c r="A201"/>
  <c r="B201"/>
  <c r="C201"/>
  <c r="H201"/>
  <c r="J201"/>
  <c r="K201"/>
  <c r="M201"/>
  <c r="O201"/>
  <c r="T201"/>
  <c r="W201"/>
  <c r="X201"/>
  <c r="Z201"/>
  <c r="AA201"/>
  <c r="AB201"/>
  <c r="AC201"/>
  <c r="AD201"/>
  <c r="AE201"/>
  <c r="AF201"/>
  <c r="AH201"/>
  <c r="AJ201"/>
  <c r="AK201"/>
  <c r="AL201"/>
  <c r="AM201"/>
  <c r="AN201"/>
  <c r="AO201"/>
  <c r="AP201"/>
  <c r="AR201"/>
  <c r="AT201"/>
  <c r="AV201"/>
  <c r="AW201"/>
  <c r="AX201"/>
  <c r="BB201"/>
  <c r="BC201"/>
  <c r="BD201"/>
  <c r="BE201"/>
  <c r="BF201"/>
  <c r="BH201"/>
  <c r="BJ201"/>
  <c r="BK201"/>
  <c r="BL201"/>
  <c r="BM201"/>
  <c r="BP201"/>
  <c r="BQ201"/>
  <c r="BR201"/>
  <c r="BV201"/>
  <c r="BW201"/>
  <c r="BX201"/>
  <c r="A202"/>
  <c r="B202"/>
  <c r="C202"/>
  <c r="H202"/>
  <c r="J202"/>
  <c r="K202"/>
  <c r="M202"/>
  <c r="O202"/>
  <c r="T202"/>
  <c r="W202"/>
  <c r="X202"/>
  <c r="Z202"/>
  <c r="AA202"/>
  <c r="AB202"/>
  <c r="AC202"/>
  <c r="AD202"/>
  <c r="AE202"/>
  <c r="AF202"/>
  <c r="AH202"/>
  <c r="AJ202"/>
  <c r="AK202"/>
  <c r="AL202"/>
  <c r="AM202"/>
  <c r="AN202"/>
  <c r="AO202"/>
  <c r="AP202"/>
  <c r="AR202"/>
  <c r="AT202"/>
  <c r="AV202"/>
  <c r="AW202"/>
  <c r="AX202"/>
  <c r="BB202"/>
  <c r="BC202"/>
  <c r="BD202"/>
  <c r="BE202"/>
  <c r="BF202"/>
  <c r="BH202"/>
  <c r="BJ202"/>
  <c r="BK202"/>
  <c r="BL202"/>
  <c r="BM202"/>
  <c r="BP202"/>
  <c r="BQ202"/>
  <c r="BR202"/>
  <c r="BV202"/>
  <c r="BW202"/>
  <c r="BX202"/>
  <c r="A203"/>
  <c r="B203"/>
  <c r="C203"/>
  <c r="H203"/>
  <c r="J203"/>
  <c r="K203"/>
  <c r="M203"/>
  <c r="O203"/>
  <c r="T203"/>
  <c r="W203"/>
  <c r="X203"/>
  <c r="Z203"/>
  <c r="AA203"/>
  <c r="AB203"/>
  <c r="AC203"/>
  <c r="AD203"/>
  <c r="AE203"/>
  <c r="AF203"/>
  <c r="AH203"/>
  <c r="AJ203"/>
  <c r="AK203"/>
  <c r="AL203"/>
  <c r="AM203"/>
  <c r="AN203"/>
  <c r="AO203"/>
  <c r="AP203"/>
  <c r="AR203"/>
  <c r="AT203"/>
  <c r="AV203"/>
  <c r="AW203"/>
  <c r="AX203"/>
  <c r="BB203"/>
  <c r="BC203"/>
  <c r="BD203"/>
  <c r="BE203"/>
  <c r="BF203"/>
  <c r="BH203"/>
  <c r="BJ203"/>
  <c r="BK203"/>
  <c r="BL203"/>
  <c r="BM203"/>
  <c r="BP203"/>
  <c r="BQ203"/>
  <c r="BR203"/>
  <c r="BV203"/>
  <c r="BW203"/>
  <c r="BX203"/>
  <c r="A204"/>
  <c r="B204"/>
  <c r="C204"/>
  <c r="H204"/>
  <c r="J204"/>
  <c r="K204"/>
  <c r="M204"/>
  <c r="O204"/>
  <c r="T204"/>
  <c r="W204"/>
  <c r="X204"/>
  <c r="Z204"/>
  <c r="AA204"/>
  <c r="AB204"/>
  <c r="AC204"/>
  <c r="AD204"/>
  <c r="AE204"/>
  <c r="AF204"/>
  <c r="AH204"/>
  <c r="AJ204"/>
  <c r="AK204"/>
  <c r="AL204"/>
  <c r="AM204"/>
  <c r="AN204"/>
  <c r="AO204"/>
  <c r="AP204"/>
  <c r="AR204"/>
  <c r="AT204"/>
  <c r="AV204"/>
  <c r="AW204"/>
  <c r="AX204"/>
  <c r="BB204"/>
  <c r="BC204"/>
  <c r="BD204"/>
  <c r="BE204"/>
  <c r="BF204"/>
  <c r="BH204"/>
  <c r="BJ204"/>
  <c r="BK204"/>
  <c r="BL204"/>
  <c r="BM204"/>
  <c r="BP204"/>
  <c r="BQ204"/>
  <c r="BR204"/>
  <c r="BV204"/>
  <c r="BW204"/>
  <c r="BX204"/>
  <c r="A205"/>
  <c r="B205"/>
  <c r="C205"/>
  <c r="H205"/>
  <c r="J205"/>
  <c r="K205"/>
  <c r="M205"/>
  <c r="O205"/>
  <c r="T205"/>
  <c r="W205"/>
  <c r="X205"/>
  <c r="Z205"/>
  <c r="AA205"/>
  <c r="AB205"/>
  <c r="AC205"/>
  <c r="AD205"/>
  <c r="AE205"/>
  <c r="AF205"/>
  <c r="AH205"/>
  <c r="AJ205"/>
  <c r="AK205"/>
  <c r="AL205"/>
  <c r="AM205"/>
  <c r="AN205"/>
  <c r="AO205"/>
  <c r="AP205"/>
  <c r="AR205"/>
  <c r="AT205"/>
  <c r="AV205"/>
  <c r="AW205"/>
  <c r="AX205"/>
  <c r="BB205"/>
  <c r="BC205"/>
  <c r="BD205"/>
  <c r="BE205"/>
  <c r="BF205"/>
  <c r="BH205"/>
  <c r="BJ205"/>
  <c r="BK205"/>
  <c r="BL205"/>
  <c r="BM205"/>
  <c r="BP205"/>
  <c r="BQ205"/>
  <c r="BR205"/>
  <c r="BV205"/>
  <c r="BW205"/>
  <c r="BX205"/>
  <c r="A206"/>
  <c r="B206"/>
  <c r="C206"/>
  <c r="H206"/>
  <c r="J206"/>
  <c r="K206"/>
  <c r="M206"/>
  <c r="O206"/>
  <c r="T206"/>
  <c r="W206"/>
  <c r="X206"/>
  <c r="Z206"/>
  <c r="AA206"/>
  <c r="AB206"/>
  <c r="AC206"/>
  <c r="AD206"/>
  <c r="AE206"/>
  <c r="AF206"/>
  <c r="AH206"/>
  <c r="AJ206"/>
  <c r="AK206"/>
  <c r="AL206"/>
  <c r="AM206"/>
  <c r="AN206"/>
  <c r="AO206"/>
  <c r="AP206"/>
  <c r="AR206"/>
  <c r="AT206"/>
  <c r="AV206"/>
  <c r="AW206"/>
  <c r="AX206"/>
  <c r="BB206"/>
  <c r="BC206"/>
  <c r="BD206"/>
  <c r="BE206"/>
  <c r="BF206"/>
  <c r="BH206"/>
  <c r="BJ206"/>
  <c r="BK206"/>
  <c r="BL206"/>
  <c r="BM206"/>
  <c r="BP206"/>
  <c r="BQ206"/>
  <c r="BR206"/>
  <c r="BV206"/>
  <c r="BW206"/>
  <c r="BX206"/>
  <c r="A207"/>
  <c r="B207"/>
  <c r="C207"/>
  <c r="H207"/>
  <c r="J207"/>
  <c r="K207"/>
  <c r="M207"/>
  <c r="O207"/>
  <c r="T207"/>
  <c r="W207"/>
  <c r="X207"/>
  <c r="Z207"/>
  <c r="AA207"/>
  <c r="AB207"/>
  <c r="AC207"/>
  <c r="AD207"/>
  <c r="AE207"/>
  <c r="AF207"/>
  <c r="AH207"/>
  <c r="AJ207"/>
  <c r="AK207"/>
  <c r="AL207"/>
  <c r="AM207"/>
  <c r="AN207"/>
  <c r="AO207"/>
  <c r="AP207"/>
  <c r="AR207"/>
  <c r="AT207"/>
  <c r="AV207"/>
  <c r="AW207"/>
  <c r="AX207"/>
  <c r="BB207"/>
  <c r="BC207"/>
  <c r="BD207"/>
  <c r="BE207"/>
  <c r="BF207"/>
  <c r="BH207"/>
  <c r="BJ207"/>
  <c r="BK207"/>
  <c r="BL207"/>
  <c r="BM207"/>
  <c r="BP207"/>
  <c r="BQ207"/>
  <c r="BR207"/>
  <c r="BV207"/>
  <c r="BW207"/>
  <c r="BX207"/>
  <c r="A208"/>
  <c r="B208"/>
  <c r="C208"/>
  <c r="H208"/>
  <c r="J208"/>
  <c r="K208"/>
  <c r="M208"/>
  <c r="O208"/>
  <c r="T208"/>
  <c r="W208"/>
  <c r="X208"/>
  <c r="Z208"/>
  <c r="AA208"/>
  <c r="AB208"/>
  <c r="AC208"/>
  <c r="AD208"/>
  <c r="AE208"/>
  <c r="AF208"/>
  <c r="AH208"/>
  <c r="AJ208"/>
  <c r="AK208"/>
  <c r="AL208"/>
  <c r="AM208"/>
  <c r="AN208"/>
  <c r="AO208"/>
  <c r="AP208"/>
  <c r="AR208"/>
  <c r="AT208"/>
  <c r="AV208"/>
  <c r="AW208"/>
  <c r="AX208"/>
  <c r="BB208"/>
  <c r="BC208"/>
  <c r="BD208"/>
  <c r="BE208"/>
  <c r="BF208"/>
  <c r="BH208"/>
  <c r="BJ208"/>
  <c r="BK208"/>
  <c r="BL208"/>
  <c r="BM208"/>
  <c r="BP208"/>
  <c r="BQ208"/>
  <c r="BR208"/>
  <c r="BV208"/>
  <c r="BW208"/>
  <c r="BX208"/>
  <c r="A209"/>
  <c r="B209"/>
  <c r="C209"/>
  <c r="H209"/>
  <c r="J209"/>
  <c r="K209"/>
  <c r="M209"/>
  <c r="O209"/>
  <c r="T209"/>
  <c r="W209"/>
  <c r="X209"/>
  <c r="Z209"/>
  <c r="AA209"/>
  <c r="AB209"/>
  <c r="AC209"/>
  <c r="AD209"/>
  <c r="AE209"/>
  <c r="AF209"/>
  <c r="AH209"/>
  <c r="AJ209"/>
  <c r="AK209"/>
  <c r="AL209"/>
  <c r="AM209"/>
  <c r="AN209"/>
  <c r="AO209"/>
  <c r="AP209"/>
  <c r="AR209"/>
  <c r="AT209"/>
  <c r="AV209"/>
  <c r="AW209"/>
  <c r="AX209"/>
  <c r="BB209"/>
  <c r="BC209"/>
  <c r="BD209"/>
  <c r="BE209"/>
  <c r="BF209"/>
  <c r="BH209"/>
  <c r="BJ209"/>
  <c r="BK209"/>
  <c r="BL209"/>
  <c r="BM209"/>
  <c r="BP209"/>
  <c r="BQ209"/>
  <c r="BR209"/>
  <c r="BV209"/>
  <c r="BW209"/>
  <c r="BX209"/>
  <c r="A210"/>
  <c r="B210"/>
  <c r="C210"/>
  <c r="H210"/>
  <c r="J210"/>
  <c r="K210"/>
  <c r="M210"/>
  <c r="O210"/>
  <c r="T210"/>
  <c r="W210"/>
  <c r="X210"/>
  <c r="Z210"/>
  <c r="AA210"/>
  <c r="AB210"/>
  <c r="AC210"/>
  <c r="AD210"/>
  <c r="AE210"/>
  <c r="AF210"/>
  <c r="AH210"/>
  <c r="AJ210"/>
  <c r="AK210"/>
  <c r="AL210"/>
  <c r="AM210"/>
  <c r="AN210"/>
  <c r="AO210"/>
  <c r="AP210"/>
  <c r="AR210"/>
  <c r="AT210"/>
  <c r="AV210"/>
  <c r="AW210"/>
  <c r="AX210"/>
  <c r="BB210"/>
  <c r="BC210"/>
  <c r="BD210"/>
  <c r="BE210"/>
  <c r="BF210"/>
  <c r="BH210"/>
  <c r="BJ210"/>
  <c r="BK210"/>
  <c r="BL210"/>
  <c r="BM210"/>
  <c r="BP210"/>
  <c r="BQ210"/>
  <c r="BR210"/>
  <c r="BV210"/>
  <c r="BW210"/>
  <c r="BX210"/>
  <c r="A211"/>
  <c r="B211"/>
  <c r="C211"/>
  <c r="H211"/>
  <c r="J211"/>
  <c r="K211"/>
  <c r="M211"/>
  <c r="O211"/>
  <c r="T211"/>
  <c r="W211"/>
  <c r="X211"/>
  <c r="Z211"/>
  <c r="AA211"/>
  <c r="AB211"/>
  <c r="AC211"/>
  <c r="AD211"/>
  <c r="AE211"/>
  <c r="AF211"/>
  <c r="AH211"/>
  <c r="AJ211"/>
  <c r="AK211"/>
  <c r="AL211"/>
  <c r="AM211"/>
  <c r="AN211"/>
  <c r="AO211"/>
  <c r="AP211"/>
  <c r="AR211"/>
  <c r="AT211"/>
  <c r="AV211"/>
  <c r="AW211"/>
  <c r="AX211"/>
  <c r="BB211"/>
  <c r="BC211"/>
  <c r="BD211"/>
  <c r="BE211"/>
  <c r="BF211"/>
  <c r="BH211"/>
  <c r="BJ211"/>
  <c r="BK211"/>
  <c r="BL211"/>
  <c r="BM211"/>
  <c r="BP211"/>
  <c r="BQ211"/>
  <c r="BR211"/>
  <c r="BV211"/>
  <c r="BW211"/>
  <c r="BX211"/>
  <c r="A212"/>
  <c r="B212"/>
  <c r="C212"/>
  <c r="H212"/>
  <c r="J212"/>
  <c r="K212"/>
  <c r="M212"/>
  <c r="O212"/>
  <c r="T212"/>
  <c r="W212"/>
  <c r="X212"/>
  <c r="Z212"/>
  <c r="AA212"/>
  <c r="AB212"/>
  <c r="AC212"/>
  <c r="AD212"/>
  <c r="AE212"/>
  <c r="AF212"/>
  <c r="AH212"/>
  <c r="AJ212"/>
  <c r="AK212"/>
  <c r="AL212"/>
  <c r="AM212"/>
  <c r="AN212"/>
  <c r="AO212"/>
  <c r="AP212"/>
  <c r="AR212"/>
  <c r="AT212"/>
  <c r="AV212"/>
  <c r="AW212"/>
  <c r="AX212"/>
  <c r="BB212"/>
  <c r="BC212"/>
  <c r="BD212"/>
  <c r="BE212"/>
  <c r="BF212"/>
  <c r="BH212"/>
  <c r="BJ212"/>
  <c r="BK212"/>
  <c r="BL212"/>
  <c r="BM212"/>
  <c r="BP212"/>
  <c r="BQ212"/>
  <c r="BR212"/>
  <c r="BV212"/>
  <c r="BW212"/>
  <c r="BX212"/>
  <c r="A213"/>
  <c r="B213"/>
  <c r="C213"/>
  <c r="H213"/>
  <c r="J213"/>
  <c r="K213"/>
  <c r="M213"/>
  <c r="O213"/>
  <c r="T213"/>
  <c r="W213"/>
  <c r="X213"/>
  <c r="Z213"/>
  <c r="AA213"/>
  <c r="AB213"/>
  <c r="AC213"/>
  <c r="AD213"/>
  <c r="AE213"/>
  <c r="AF213"/>
  <c r="AH213"/>
  <c r="AJ213"/>
  <c r="AK213"/>
  <c r="AL213"/>
  <c r="AM213"/>
  <c r="AN213"/>
  <c r="AO213"/>
  <c r="AP213"/>
  <c r="AR213"/>
  <c r="AT213"/>
  <c r="AV213"/>
  <c r="AW213"/>
  <c r="AX213"/>
  <c r="BB213"/>
  <c r="BC213"/>
  <c r="BD213"/>
  <c r="BE213"/>
  <c r="BF213"/>
  <c r="BH213"/>
  <c r="BJ213"/>
  <c r="BK213"/>
  <c r="BL213"/>
  <c r="BM213"/>
  <c r="BP213"/>
  <c r="BQ213"/>
  <c r="BR213"/>
  <c r="BV213"/>
  <c r="BW213"/>
  <c r="BX213"/>
  <c r="A214"/>
  <c r="B214"/>
  <c r="C214"/>
  <c r="H214"/>
  <c r="J214"/>
  <c r="K214"/>
  <c r="M214"/>
  <c r="O214"/>
  <c r="T214"/>
  <c r="W214"/>
  <c r="X214"/>
  <c r="Z214"/>
  <c r="AA214"/>
  <c r="AB214"/>
  <c r="AC214"/>
  <c r="AD214"/>
  <c r="AE214"/>
  <c r="AF214"/>
  <c r="AH214"/>
  <c r="AJ214"/>
  <c r="AK214"/>
  <c r="AL214"/>
  <c r="AM214"/>
  <c r="AN214"/>
  <c r="AO214"/>
  <c r="AP214"/>
  <c r="AR214"/>
  <c r="AT214"/>
  <c r="AV214"/>
  <c r="AW214"/>
  <c r="AX214"/>
  <c r="BB214"/>
  <c r="BC214"/>
  <c r="BD214"/>
  <c r="BE214"/>
  <c r="BF214"/>
  <c r="BH214"/>
  <c r="BJ214"/>
  <c r="BK214"/>
  <c r="BL214"/>
  <c r="BM214"/>
  <c r="BP214"/>
  <c r="BQ214"/>
  <c r="BR214"/>
  <c r="BV214"/>
  <c r="BW214"/>
  <c r="BX214"/>
  <c r="A215"/>
  <c r="B215"/>
  <c r="C215"/>
  <c r="H215"/>
  <c r="J215"/>
  <c r="K215"/>
  <c r="M215"/>
  <c r="O215"/>
  <c r="T215"/>
  <c r="W215"/>
  <c r="X215"/>
  <c r="Z215"/>
  <c r="AA215"/>
  <c r="AB215"/>
  <c r="AC215"/>
  <c r="AD215"/>
  <c r="AE215"/>
  <c r="AF215"/>
  <c r="AH215"/>
  <c r="AJ215"/>
  <c r="AK215"/>
  <c r="AL215"/>
  <c r="AM215"/>
  <c r="AN215"/>
  <c r="AO215"/>
  <c r="AP215"/>
  <c r="AR215"/>
  <c r="AT215"/>
  <c r="AV215"/>
  <c r="AW215"/>
  <c r="AX215"/>
  <c r="BB215"/>
  <c r="BC215"/>
  <c r="BD215"/>
  <c r="BE215"/>
  <c r="BF215"/>
  <c r="BH215"/>
  <c r="BJ215"/>
  <c r="BK215"/>
  <c r="BL215"/>
  <c r="BM215"/>
  <c r="BP215"/>
  <c r="BQ215"/>
  <c r="BR215"/>
  <c r="BV215"/>
  <c r="BW215"/>
  <c r="BX215"/>
  <c r="A216"/>
  <c r="B216"/>
  <c r="C216"/>
  <c r="H216"/>
  <c r="J216"/>
  <c r="K216"/>
  <c r="M216"/>
  <c r="O216"/>
  <c r="T216"/>
  <c r="W216"/>
  <c r="X216"/>
  <c r="Z216"/>
  <c r="AA216"/>
  <c r="AB216"/>
  <c r="AC216"/>
  <c r="AD216"/>
  <c r="AE216"/>
  <c r="AF216"/>
  <c r="AH216"/>
  <c r="AJ216"/>
  <c r="AK216"/>
  <c r="AL216"/>
  <c r="AM216"/>
  <c r="AN216"/>
  <c r="AO216"/>
  <c r="AP216"/>
  <c r="AR216"/>
  <c r="AT216"/>
  <c r="AV216"/>
  <c r="AW216"/>
  <c r="AX216"/>
  <c r="BB216"/>
  <c r="BC216"/>
  <c r="BD216"/>
  <c r="BE216"/>
  <c r="BF216"/>
  <c r="BH216"/>
  <c r="BJ216"/>
  <c r="BK216"/>
  <c r="BL216"/>
  <c r="BM216"/>
  <c r="BP216"/>
  <c r="BQ216"/>
  <c r="BR216"/>
  <c r="BV216"/>
  <c r="BW216"/>
  <c r="BX216"/>
  <c r="A217"/>
  <c r="B217"/>
  <c r="C217"/>
  <c r="H217"/>
  <c r="J217"/>
  <c r="K217"/>
  <c r="M217"/>
  <c r="O217"/>
  <c r="T217"/>
  <c r="W217"/>
  <c r="X217"/>
  <c r="Z217"/>
  <c r="AA217"/>
  <c r="AB217"/>
  <c r="AC217"/>
  <c r="AD217"/>
  <c r="AE217"/>
  <c r="AF217"/>
  <c r="AH217"/>
  <c r="AJ217"/>
  <c r="AK217"/>
  <c r="AL217"/>
  <c r="AM217"/>
  <c r="AN217"/>
  <c r="AO217"/>
  <c r="AP217"/>
  <c r="AR217"/>
  <c r="AV217"/>
  <c r="AW217"/>
  <c r="AX217"/>
  <c r="BB217"/>
  <c r="BC217"/>
  <c r="BD217"/>
  <c r="BE217"/>
  <c r="BF217"/>
  <c r="BH217"/>
  <c r="BJ217"/>
  <c r="BK217"/>
  <c r="BL217"/>
  <c r="BM217"/>
  <c r="BP217"/>
  <c r="BQ217"/>
  <c r="BR217"/>
  <c r="BV217"/>
  <c r="BW217"/>
  <c r="BX217"/>
  <c r="A218"/>
  <c r="B218"/>
  <c r="C218"/>
  <c r="H218"/>
  <c r="J218"/>
  <c r="K218"/>
  <c r="M218"/>
  <c r="O218"/>
  <c r="T218"/>
  <c r="W218"/>
  <c r="X218"/>
  <c r="Z218"/>
  <c r="AA218"/>
  <c r="AB218"/>
  <c r="AC218"/>
  <c r="AD218"/>
  <c r="AE218"/>
  <c r="AF218"/>
  <c r="AH218"/>
  <c r="AJ218"/>
  <c r="AK218"/>
  <c r="AL218"/>
  <c r="AM218"/>
  <c r="AN218"/>
  <c r="AO218"/>
  <c r="AP218"/>
  <c r="AR218"/>
  <c r="AV218"/>
  <c r="AW218"/>
  <c r="AX218"/>
  <c r="BB218"/>
  <c r="BC218"/>
  <c r="BD218"/>
  <c r="BE218"/>
  <c r="BF218"/>
  <c r="BH218"/>
  <c r="BJ218"/>
  <c r="BK218"/>
  <c r="BL218"/>
  <c r="BM218"/>
  <c r="BP218"/>
  <c r="BQ218"/>
  <c r="BR218"/>
  <c r="BV218"/>
  <c r="BW218"/>
  <c r="BX218"/>
  <c r="A219"/>
  <c r="B219"/>
  <c r="C219"/>
  <c r="H219"/>
  <c r="J219"/>
  <c r="K219"/>
  <c r="M219"/>
  <c r="O219"/>
  <c r="T219"/>
  <c r="W219"/>
  <c r="X219"/>
  <c r="Z219"/>
  <c r="AA219"/>
  <c r="AB219"/>
  <c r="AC219"/>
  <c r="AD219"/>
  <c r="AE219"/>
  <c r="AF219"/>
  <c r="AH219"/>
  <c r="AJ219"/>
  <c r="AK219"/>
  <c r="AL219"/>
  <c r="AM219"/>
  <c r="AN219"/>
  <c r="AO219"/>
  <c r="AP219"/>
  <c r="AR219"/>
  <c r="AV219"/>
  <c r="AW219"/>
  <c r="AX219"/>
  <c r="BB219"/>
  <c r="BC219"/>
  <c r="BD219"/>
  <c r="BE219"/>
  <c r="BF219"/>
  <c r="BH219"/>
  <c r="BJ219"/>
  <c r="BK219"/>
  <c r="BL219"/>
  <c r="BM219"/>
  <c r="BP219"/>
  <c r="BQ219"/>
  <c r="BR219"/>
  <c r="BV219"/>
  <c r="BW219"/>
  <c r="BX219"/>
  <c r="A220"/>
  <c r="B220"/>
  <c r="C220"/>
  <c r="H220"/>
  <c r="J220"/>
  <c r="K220"/>
  <c r="M220"/>
  <c r="O220"/>
  <c r="T220"/>
  <c r="W220"/>
  <c r="X220"/>
  <c r="Z220"/>
  <c r="AA220"/>
  <c r="AB220"/>
  <c r="AC220"/>
  <c r="AD220"/>
  <c r="AE220"/>
  <c r="AF220"/>
  <c r="AH220"/>
  <c r="AJ220"/>
  <c r="AK220"/>
  <c r="AL220"/>
  <c r="AM220"/>
  <c r="AN220"/>
  <c r="AO220"/>
  <c r="AP220"/>
  <c r="AR220"/>
  <c r="AV220"/>
  <c r="AW220"/>
  <c r="AX220"/>
  <c r="BB220"/>
  <c r="BC220"/>
  <c r="BD220"/>
  <c r="BE220"/>
  <c r="BF220"/>
  <c r="BH220"/>
  <c r="BJ220"/>
  <c r="BK220"/>
  <c r="BL220"/>
  <c r="BM220"/>
  <c r="BP220"/>
  <c r="BQ220"/>
  <c r="BR220"/>
  <c r="BV220"/>
  <c r="BW220"/>
  <c r="BX220"/>
  <c r="A221"/>
  <c r="B221"/>
  <c r="C221"/>
  <c r="H221"/>
  <c r="J221"/>
  <c r="K221"/>
  <c r="M221"/>
  <c r="O221"/>
  <c r="T221"/>
  <c r="W221"/>
  <c r="X221"/>
  <c r="Z221"/>
  <c r="AA221"/>
  <c r="AB221"/>
  <c r="AC221"/>
  <c r="AD221"/>
  <c r="AE221"/>
  <c r="AF221"/>
  <c r="AH221"/>
  <c r="AJ221"/>
  <c r="AK221"/>
  <c r="AL221"/>
  <c r="AM221"/>
  <c r="AN221"/>
  <c r="AO221"/>
  <c r="AP221"/>
  <c r="AR221"/>
  <c r="AV221"/>
  <c r="AW221"/>
  <c r="AX221"/>
  <c r="BB221"/>
  <c r="BC221"/>
  <c r="BD221"/>
  <c r="BE221"/>
  <c r="BF221"/>
  <c r="BH221"/>
  <c r="BJ221"/>
  <c r="BK221"/>
  <c r="BL221"/>
  <c r="BM221"/>
  <c r="BP221"/>
  <c r="BQ221"/>
  <c r="BR221"/>
  <c r="BV221"/>
  <c r="BW221"/>
  <c r="BX221"/>
  <c r="A222"/>
  <c r="B222"/>
  <c r="C222"/>
  <c r="H222"/>
  <c r="J222"/>
  <c r="K222"/>
  <c r="M222"/>
  <c r="O222"/>
  <c r="T222"/>
  <c r="W222"/>
  <c r="X222"/>
  <c r="Z222"/>
  <c r="AA222"/>
  <c r="AB222"/>
  <c r="AC222"/>
  <c r="AD222"/>
  <c r="AE222"/>
  <c r="AF222"/>
  <c r="AH222"/>
  <c r="AJ222"/>
  <c r="AK222"/>
  <c r="AL222"/>
  <c r="AM222"/>
  <c r="AN222"/>
  <c r="AO222"/>
  <c r="AP222"/>
  <c r="AR222"/>
  <c r="AV222"/>
  <c r="AW222"/>
  <c r="AX222"/>
  <c r="BB222"/>
  <c r="BC222"/>
  <c r="BD222"/>
  <c r="BE222"/>
  <c r="BF222"/>
  <c r="BH222"/>
  <c r="BJ222"/>
  <c r="BK222"/>
  <c r="BL222"/>
  <c r="BM222"/>
  <c r="BP222"/>
  <c r="BQ222"/>
  <c r="BR222"/>
  <c r="BV222"/>
  <c r="BW222"/>
  <c r="BX222"/>
  <c r="A223"/>
  <c r="B223"/>
  <c r="C223"/>
  <c r="H223"/>
  <c r="J223"/>
  <c r="K223"/>
  <c r="M223"/>
  <c r="O223"/>
  <c r="T223"/>
  <c r="W223"/>
  <c r="X223"/>
  <c r="Z223"/>
  <c r="AA223"/>
  <c r="AB223"/>
  <c r="AC223"/>
  <c r="AD223"/>
  <c r="AE223"/>
  <c r="AF223"/>
  <c r="AH223"/>
  <c r="AJ223"/>
  <c r="AK223"/>
  <c r="AL223"/>
  <c r="AM223"/>
  <c r="AN223"/>
  <c r="AO223"/>
  <c r="AP223"/>
  <c r="AR223"/>
  <c r="AV223"/>
  <c r="AW223"/>
  <c r="AX223"/>
  <c r="BB223"/>
  <c r="BC223"/>
  <c r="BD223"/>
  <c r="BE223"/>
  <c r="BF223"/>
  <c r="BH223"/>
  <c r="BJ223"/>
  <c r="BK223"/>
  <c r="BL223"/>
  <c r="BM223"/>
  <c r="BP223"/>
  <c r="BQ223"/>
  <c r="BR223"/>
  <c r="BV223"/>
  <c r="BW223"/>
  <c r="BX223"/>
  <c r="A224"/>
  <c r="B224"/>
  <c r="C224"/>
  <c r="H224"/>
  <c r="J224"/>
  <c r="K224"/>
  <c r="M224"/>
  <c r="O224"/>
  <c r="T224"/>
  <c r="W224"/>
  <c r="X224"/>
  <c r="Z224"/>
  <c r="AA224"/>
  <c r="AB224"/>
  <c r="AC224"/>
  <c r="AD224"/>
  <c r="AE224"/>
  <c r="AF224"/>
  <c r="AH224"/>
  <c r="AJ224"/>
  <c r="AK224"/>
  <c r="AL224"/>
  <c r="AM224"/>
  <c r="AN224"/>
  <c r="AO224"/>
  <c r="AP224"/>
  <c r="AR224"/>
  <c r="AV224"/>
  <c r="AW224"/>
  <c r="AX224"/>
  <c r="BB224"/>
  <c r="BC224"/>
  <c r="BD224"/>
  <c r="BE224"/>
  <c r="BF224"/>
  <c r="BH224"/>
  <c r="BJ224"/>
  <c r="BK224"/>
  <c r="BL224"/>
  <c r="BM224"/>
  <c r="BP224"/>
  <c r="BQ224"/>
  <c r="BR224"/>
  <c r="BV224"/>
  <c r="BW224"/>
  <c r="BX224"/>
  <c r="A225"/>
  <c r="B225"/>
  <c r="C225"/>
  <c r="H225"/>
  <c r="J225"/>
  <c r="K225"/>
  <c r="M225"/>
  <c r="O225"/>
  <c r="T225"/>
  <c r="V225"/>
  <c r="W225"/>
  <c r="X225"/>
  <c r="Z225"/>
  <c r="AA225"/>
  <c r="AB225"/>
  <c r="AC225"/>
  <c r="AD225"/>
  <c r="AE225"/>
  <c r="AF225"/>
  <c r="AH225"/>
  <c r="AJ225"/>
  <c r="AK225"/>
  <c r="AL225"/>
  <c r="AM225"/>
  <c r="AN225"/>
  <c r="AO225"/>
  <c r="AP225"/>
  <c r="AR225"/>
  <c r="AV225"/>
  <c r="AW225"/>
  <c r="AX225"/>
  <c r="BB225"/>
  <c r="BC225"/>
  <c r="BD225"/>
  <c r="BE225"/>
  <c r="BF225"/>
  <c r="BH225"/>
  <c r="BJ225"/>
  <c r="BK225"/>
  <c r="BL225"/>
  <c r="BM225"/>
  <c r="BP225"/>
  <c r="BQ225"/>
  <c r="BR225"/>
  <c r="BV225"/>
  <c r="BW225"/>
  <c r="BX225"/>
  <c r="A226"/>
  <c r="B226"/>
  <c r="C226"/>
  <c r="H226"/>
  <c r="J226"/>
  <c r="K226"/>
  <c r="M226"/>
  <c r="O226"/>
  <c r="T226"/>
  <c r="W226"/>
  <c r="X226"/>
  <c r="Z226"/>
  <c r="AA226"/>
  <c r="AB226"/>
  <c r="AC226"/>
  <c r="AD226"/>
  <c r="AE226"/>
  <c r="AF226"/>
  <c r="AH226"/>
  <c r="AJ226"/>
  <c r="AK226"/>
  <c r="AL226"/>
  <c r="AM226"/>
  <c r="AN226"/>
  <c r="AO226"/>
  <c r="AP226"/>
  <c r="AR226"/>
  <c r="AV226"/>
  <c r="AW226"/>
  <c r="AX226"/>
  <c r="BB226"/>
  <c r="BC226"/>
  <c r="BD226"/>
  <c r="BE226"/>
  <c r="BF226"/>
  <c r="BH226"/>
  <c r="BJ226"/>
  <c r="BK226"/>
  <c r="BL226"/>
  <c r="BM226"/>
  <c r="BP226"/>
  <c r="BQ226"/>
  <c r="BR226"/>
  <c r="BV226"/>
  <c r="BW226"/>
  <c r="BX226"/>
  <c r="A227"/>
  <c r="B227"/>
  <c r="C227"/>
  <c r="H227"/>
  <c r="J227"/>
  <c r="K227"/>
  <c r="M227"/>
  <c r="O227"/>
  <c r="T227"/>
  <c r="W227"/>
  <c r="X227"/>
  <c r="Z227"/>
  <c r="AA227"/>
  <c r="AB227"/>
  <c r="AC227"/>
  <c r="AD227"/>
  <c r="AE227"/>
  <c r="AF227"/>
  <c r="AH227"/>
  <c r="AJ227"/>
  <c r="AK227"/>
  <c r="AL227"/>
  <c r="AM227"/>
  <c r="AN227"/>
  <c r="AO227"/>
  <c r="AP227"/>
  <c r="AR227"/>
  <c r="AV227"/>
  <c r="AW227"/>
  <c r="AX227"/>
  <c r="BB227"/>
  <c r="BC227"/>
  <c r="BD227"/>
  <c r="BE227"/>
  <c r="BF227"/>
  <c r="BH227"/>
  <c r="BJ227"/>
  <c r="BK227"/>
  <c r="BL227"/>
  <c r="BM227"/>
  <c r="BP227"/>
  <c r="BQ227"/>
  <c r="BR227"/>
  <c r="BV227"/>
  <c r="BW227"/>
  <c r="BX227"/>
  <c r="A228"/>
  <c r="B228"/>
  <c r="C228"/>
  <c r="H228"/>
  <c r="J228"/>
  <c r="K228"/>
  <c r="M228"/>
  <c r="O228"/>
  <c r="T228"/>
  <c r="W228"/>
  <c r="X228"/>
  <c r="Z228"/>
  <c r="AA228"/>
  <c r="AB228"/>
  <c r="AC228"/>
  <c r="AD228"/>
  <c r="AE228"/>
  <c r="AF228"/>
  <c r="AH228"/>
  <c r="AJ228"/>
  <c r="AK228"/>
  <c r="AL228"/>
  <c r="AM228"/>
  <c r="AN228"/>
  <c r="AO228"/>
  <c r="AP228"/>
  <c r="AR228"/>
  <c r="AV228"/>
  <c r="AW228"/>
  <c r="AX228"/>
  <c r="BB228"/>
  <c r="BC228"/>
  <c r="BD228"/>
  <c r="BE228"/>
  <c r="BF228"/>
  <c r="BH228"/>
  <c r="BJ228"/>
  <c r="BK228"/>
  <c r="BL228"/>
  <c r="BM228"/>
  <c r="BP228"/>
  <c r="BQ228"/>
  <c r="BR228"/>
  <c r="BV228"/>
  <c r="BW228"/>
  <c r="BX228"/>
  <c r="A229"/>
  <c r="B229"/>
  <c r="C229"/>
  <c r="H229"/>
  <c r="J229"/>
  <c r="K229"/>
  <c r="M229"/>
  <c r="O229"/>
  <c r="T229"/>
  <c r="W229"/>
  <c r="X229"/>
  <c r="Z229"/>
  <c r="AA229"/>
  <c r="AB229"/>
  <c r="AC229"/>
  <c r="AD229"/>
  <c r="AE229"/>
  <c r="AF229"/>
  <c r="AH229"/>
  <c r="AJ229"/>
  <c r="AK229"/>
  <c r="AL229"/>
  <c r="AM229"/>
  <c r="AN229"/>
  <c r="AO229"/>
  <c r="AP229"/>
  <c r="AR229"/>
  <c r="AV229"/>
  <c r="AW229"/>
  <c r="AX229"/>
  <c r="BB229"/>
  <c r="BC229"/>
  <c r="BD229"/>
  <c r="BE229"/>
  <c r="BF229"/>
  <c r="BH229"/>
  <c r="BJ229"/>
  <c r="BK229"/>
  <c r="BL229"/>
  <c r="BM229"/>
  <c r="BP229"/>
  <c r="BQ229"/>
  <c r="BR229"/>
  <c r="BV229"/>
  <c r="BW229"/>
  <c r="BX229"/>
  <c r="A230"/>
  <c r="B230"/>
  <c r="C230"/>
  <c r="H230"/>
  <c r="J230"/>
  <c r="K230"/>
  <c r="M230"/>
  <c r="O230"/>
  <c r="T230"/>
  <c r="W230"/>
  <c r="X230"/>
  <c r="Z230"/>
  <c r="AA230"/>
  <c r="AB230"/>
  <c r="AC230"/>
  <c r="AD230"/>
  <c r="AE230"/>
  <c r="AF230"/>
  <c r="AH230"/>
  <c r="AJ230"/>
  <c r="AK230"/>
  <c r="AL230"/>
  <c r="AM230"/>
  <c r="AN230"/>
  <c r="AO230"/>
  <c r="AP230"/>
  <c r="AR230"/>
  <c r="AV230"/>
  <c r="AW230"/>
  <c r="AX230"/>
  <c r="BB230"/>
  <c r="BC230"/>
  <c r="BD230"/>
  <c r="BE230"/>
  <c r="BF230"/>
  <c r="BH230"/>
  <c r="BJ230"/>
  <c r="BK230"/>
  <c r="BL230"/>
  <c r="BM230"/>
  <c r="BP230"/>
  <c r="BQ230"/>
  <c r="BR230"/>
  <c r="BV230"/>
  <c r="BW230"/>
  <c r="BX230"/>
  <c r="A231"/>
  <c r="B231"/>
  <c r="C231"/>
  <c r="H231"/>
  <c r="J231"/>
  <c r="K231"/>
  <c r="M231"/>
  <c r="O231"/>
  <c r="T231"/>
  <c r="W231"/>
  <c r="X231"/>
  <c r="Z231"/>
  <c r="AA231"/>
  <c r="AB231"/>
  <c r="AC231"/>
  <c r="AD231"/>
  <c r="AE231"/>
  <c r="AF231"/>
  <c r="AH231"/>
  <c r="AJ231"/>
  <c r="AK231"/>
  <c r="AL231"/>
  <c r="AM231"/>
  <c r="AN231"/>
  <c r="AO231"/>
  <c r="AP231"/>
  <c r="AR231"/>
  <c r="AV231"/>
  <c r="AW231"/>
  <c r="AX231"/>
  <c r="BB231"/>
  <c r="BC231"/>
  <c r="BD231"/>
  <c r="BE231"/>
  <c r="BF231"/>
  <c r="BH231"/>
  <c r="BJ231"/>
  <c r="BK231"/>
  <c r="BL231"/>
  <c r="BM231"/>
  <c r="BP231"/>
  <c r="BQ231"/>
  <c r="BR231"/>
  <c r="BV231"/>
  <c r="BW231"/>
  <c r="BX231"/>
  <c r="A232"/>
  <c r="B232"/>
  <c r="C232"/>
  <c r="H232"/>
  <c r="J232"/>
  <c r="K232"/>
  <c r="M232"/>
  <c r="O232"/>
  <c r="T232"/>
  <c r="W232"/>
  <c r="X232"/>
  <c r="Z232"/>
  <c r="AA232"/>
  <c r="AB232"/>
  <c r="AC232"/>
  <c r="AD232"/>
  <c r="AE232"/>
  <c r="AF232"/>
  <c r="AH232"/>
  <c r="AJ232"/>
  <c r="AK232"/>
  <c r="AL232"/>
  <c r="AM232"/>
  <c r="AN232"/>
  <c r="AO232"/>
  <c r="AP232"/>
  <c r="AR232"/>
  <c r="AV232"/>
  <c r="AW232"/>
  <c r="AX232"/>
  <c r="BB232"/>
  <c r="BC232"/>
  <c r="BD232"/>
  <c r="BE232"/>
  <c r="BF232"/>
  <c r="BH232"/>
  <c r="BJ232"/>
  <c r="BK232"/>
  <c r="BL232"/>
  <c r="BM232"/>
  <c r="BP232"/>
  <c r="BQ232"/>
  <c r="BR232"/>
  <c r="BV232"/>
  <c r="BW232"/>
  <c r="BX232"/>
  <c r="A233"/>
  <c r="B233"/>
  <c r="C233"/>
  <c r="H233"/>
  <c r="J233"/>
  <c r="K233"/>
  <c r="M233"/>
  <c r="O233"/>
  <c r="T233"/>
  <c r="W233"/>
  <c r="X233"/>
  <c r="Z233"/>
  <c r="AA233"/>
  <c r="AB233"/>
  <c r="AC233"/>
  <c r="AD233"/>
  <c r="AE233"/>
  <c r="AF233"/>
  <c r="AH233"/>
  <c r="AJ233"/>
  <c r="AK233"/>
  <c r="AL233"/>
  <c r="AM233"/>
  <c r="AN233"/>
  <c r="AO233"/>
  <c r="AP233"/>
  <c r="AR233"/>
  <c r="AV233"/>
  <c r="AW233"/>
  <c r="AX233"/>
  <c r="BB233"/>
  <c r="BC233"/>
  <c r="BD233"/>
  <c r="BE233"/>
  <c r="BF233"/>
  <c r="BH233"/>
  <c r="BJ233"/>
  <c r="BK233"/>
  <c r="BL233"/>
  <c r="BM233"/>
  <c r="BP233"/>
  <c r="BQ233"/>
  <c r="BR233"/>
  <c r="BV233"/>
  <c r="BW233"/>
  <c r="BX233"/>
  <c r="A234"/>
  <c r="B234"/>
  <c r="C234"/>
  <c r="H234"/>
  <c r="J234"/>
  <c r="K234"/>
  <c r="M234"/>
  <c r="O234"/>
  <c r="T234"/>
  <c r="W234"/>
  <c r="X234"/>
  <c r="Z234"/>
  <c r="AA234"/>
  <c r="AB234"/>
  <c r="AC234"/>
  <c r="AD234"/>
  <c r="AE234"/>
  <c r="AF234"/>
  <c r="AH234"/>
  <c r="AJ234"/>
  <c r="AK234"/>
  <c r="AL234"/>
  <c r="AM234"/>
  <c r="AN234"/>
  <c r="AO234"/>
  <c r="AP234"/>
  <c r="AR234"/>
  <c r="AV234"/>
  <c r="AW234"/>
  <c r="AX234"/>
  <c r="BB234"/>
  <c r="BC234"/>
  <c r="BD234"/>
  <c r="BE234"/>
  <c r="BF234"/>
  <c r="BH234"/>
  <c r="BJ234"/>
  <c r="BK234"/>
  <c r="BL234"/>
  <c r="BM234"/>
  <c r="BP234"/>
  <c r="BQ234"/>
  <c r="BR234"/>
  <c r="BV234"/>
  <c r="BW234"/>
  <c r="BX234"/>
  <c r="A235"/>
  <c r="B235"/>
  <c r="C235"/>
  <c r="H235"/>
  <c r="J235"/>
  <c r="K235"/>
  <c r="M235"/>
  <c r="O235"/>
  <c r="T235"/>
  <c r="W235"/>
  <c r="X235"/>
  <c r="Z235"/>
  <c r="AA235"/>
  <c r="AB235"/>
  <c r="AC235"/>
  <c r="AD235"/>
  <c r="AE235"/>
  <c r="AF235"/>
  <c r="AH235"/>
  <c r="AJ235"/>
  <c r="AK235"/>
  <c r="AL235"/>
  <c r="AM235"/>
  <c r="AN235"/>
  <c r="AO235"/>
  <c r="AP235"/>
  <c r="AR235"/>
  <c r="AV235"/>
  <c r="AW235"/>
  <c r="AX235"/>
  <c r="BB235"/>
  <c r="BC235"/>
  <c r="BD235"/>
  <c r="BE235"/>
  <c r="BF235"/>
  <c r="BH235"/>
  <c r="BJ235"/>
  <c r="BK235"/>
  <c r="BL235"/>
  <c r="BM235"/>
  <c r="BP235"/>
  <c r="BQ235"/>
  <c r="BR235"/>
  <c r="BV235"/>
  <c r="BW235"/>
  <c r="BX235"/>
  <c r="A236"/>
  <c r="B236"/>
  <c r="C236"/>
  <c r="H236"/>
  <c r="J236"/>
  <c r="K236"/>
  <c r="M236"/>
  <c r="O236"/>
  <c r="T236"/>
  <c r="W236"/>
  <c r="X236"/>
  <c r="Z236"/>
  <c r="AA236"/>
  <c r="AB236"/>
  <c r="AC236"/>
  <c r="AD236"/>
  <c r="AE236"/>
  <c r="AF236"/>
  <c r="AH236"/>
  <c r="AJ236"/>
  <c r="AK236"/>
  <c r="AL236"/>
  <c r="AM236"/>
  <c r="AN236"/>
  <c r="AO236"/>
  <c r="AP236"/>
  <c r="AR236"/>
  <c r="AV236"/>
  <c r="AW236"/>
  <c r="AX236"/>
  <c r="BB236"/>
  <c r="BC236"/>
  <c r="BD236"/>
  <c r="BE236"/>
  <c r="BF236"/>
  <c r="BH236"/>
  <c r="BJ236"/>
  <c r="BK236"/>
  <c r="BL236"/>
  <c r="BM236"/>
  <c r="BP236"/>
  <c r="BQ236"/>
  <c r="BR236"/>
  <c r="BV236"/>
  <c r="BW236"/>
  <c r="BX236"/>
  <c r="A237"/>
  <c r="B237"/>
  <c r="C237"/>
  <c r="H237"/>
  <c r="J237"/>
  <c r="K237"/>
  <c r="M237"/>
  <c r="O237"/>
  <c r="T237"/>
  <c r="W237"/>
  <c r="X237"/>
  <c r="Z237"/>
  <c r="AA237"/>
  <c r="AB237"/>
  <c r="AC237"/>
  <c r="AD237"/>
  <c r="AE237"/>
  <c r="AF237"/>
  <c r="AH237"/>
  <c r="AJ237"/>
  <c r="AK237"/>
  <c r="AL237"/>
  <c r="AM237"/>
  <c r="AN237"/>
  <c r="AO237"/>
  <c r="AP237"/>
  <c r="AR237"/>
  <c r="AV237"/>
  <c r="AW237"/>
  <c r="AX237"/>
  <c r="BB237"/>
  <c r="BC237"/>
  <c r="BD237"/>
  <c r="BE237"/>
  <c r="BF237"/>
  <c r="BH237"/>
  <c r="BJ237"/>
  <c r="BK237"/>
  <c r="BL237"/>
  <c r="BM237"/>
  <c r="BP237"/>
  <c r="BQ237"/>
  <c r="BR237"/>
  <c r="BV237"/>
  <c r="BW237"/>
  <c r="BX237"/>
  <c r="A238"/>
  <c r="B238"/>
  <c r="C238"/>
  <c r="H238"/>
  <c r="J238"/>
  <c r="K238"/>
  <c r="M238"/>
  <c r="O238"/>
  <c r="T238"/>
  <c r="W238"/>
  <c r="X238"/>
  <c r="Z238"/>
  <c r="AA238"/>
  <c r="AB238"/>
  <c r="AC238"/>
  <c r="AD238"/>
  <c r="AE238"/>
  <c r="AF238"/>
  <c r="AH238"/>
  <c r="AJ238"/>
  <c r="AK238"/>
  <c r="AL238"/>
  <c r="AM238"/>
  <c r="AN238"/>
  <c r="AO238"/>
  <c r="AP238"/>
  <c r="AR238"/>
  <c r="AV238"/>
  <c r="AW238"/>
  <c r="AX238"/>
  <c r="BB238"/>
  <c r="BC238"/>
  <c r="BD238"/>
  <c r="BE238"/>
  <c r="BF238"/>
  <c r="BH238"/>
  <c r="BJ238"/>
  <c r="BK238"/>
  <c r="BL238"/>
  <c r="BM238"/>
  <c r="BP238"/>
  <c r="BQ238"/>
  <c r="BR238"/>
  <c r="BV238"/>
  <c r="BW238"/>
  <c r="BX238"/>
  <c r="A239"/>
  <c r="B239"/>
  <c r="C239"/>
  <c r="H239"/>
  <c r="J239"/>
  <c r="K239"/>
  <c r="L239"/>
  <c r="M239"/>
  <c r="N239"/>
  <c r="O239"/>
  <c r="T239"/>
  <c r="W239"/>
  <c r="X239"/>
  <c r="Z239"/>
  <c r="AA239"/>
  <c r="AB239"/>
  <c r="AC239"/>
  <c r="AD239"/>
  <c r="AE239"/>
  <c r="AF239"/>
  <c r="AH239"/>
  <c r="AJ239"/>
  <c r="AK239"/>
  <c r="AL239"/>
  <c r="AM239"/>
  <c r="AN239"/>
  <c r="AO239"/>
  <c r="AP239"/>
  <c r="AR239"/>
  <c r="AT239"/>
  <c r="AV239"/>
  <c r="AW239"/>
  <c r="AX239"/>
  <c r="BB239"/>
  <c r="BC239"/>
  <c r="BD239"/>
  <c r="BE239"/>
  <c r="BF239"/>
  <c r="BH239"/>
  <c r="BJ239"/>
  <c r="BK239"/>
  <c r="BL239"/>
  <c r="BM239"/>
  <c r="BP239"/>
  <c r="BQ239"/>
  <c r="BR239"/>
  <c r="BV239"/>
  <c r="BW239"/>
  <c r="BX239"/>
  <c r="A240"/>
  <c r="B240"/>
  <c r="C240"/>
  <c r="H240"/>
  <c r="J240"/>
  <c r="K240"/>
  <c r="M240"/>
  <c r="O240"/>
  <c r="T240"/>
  <c r="W240"/>
  <c r="X240"/>
  <c r="Z240"/>
  <c r="AA240"/>
  <c r="AB240"/>
  <c r="AC240"/>
  <c r="AD240"/>
  <c r="AE240"/>
  <c r="AF240"/>
  <c r="AH240"/>
  <c r="AJ240"/>
  <c r="AK240"/>
  <c r="AL240"/>
  <c r="AM240"/>
  <c r="AN240"/>
  <c r="AO240"/>
  <c r="AP240"/>
  <c r="AR240"/>
  <c r="AT240"/>
  <c r="AV240"/>
  <c r="AW240"/>
  <c r="AX240"/>
  <c r="BB240"/>
  <c r="BC240"/>
  <c r="BD240"/>
  <c r="BE240"/>
  <c r="BF240"/>
  <c r="BH240"/>
  <c r="BJ240"/>
  <c r="BK240"/>
  <c r="BL240"/>
  <c r="BM240"/>
  <c r="BP240"/>
  <c r="BQ240"/>
  <c r="BR240"/>
  <c r="BV240"/>
  <c r="BW240"/>
  <c r="BX240"/>
  <c r="A241"/>
  <c r="B241"/>
  <c r="C241"/>
  <c r="H241"/>
  <c r="J241"/>
  <c r="K241"/>
  <c r="M241"/>
  <c r="O241"/>
  <c r="T241"/>
  <c r="W241"/>
  <c r="X241"/>
  <c r="Z241"/>
  <c r="AA241"/>
  <c r="AB241"/>
  <c r="AC241"/>
  <c r="AD241"/>
  <c r="AE241"/>
  <c r="AF241"/>
  <c r="AH241"/>
  <c r="AJ241"/>
  <c r="AK241"/>
  <c r="AL241"/>
  <c r="AM241"/>
  <c r="AN241"/>
  <c r="AO241"/>
  <c r="AP241"/>
  <c r="AR241"/>
  <c r="AT241"/>
  <c r="AV241"/>
  <c r="AW241"/>
  <c r="AX241"/>
  <c r="BB241"/>
  <c r="BC241"/>
  <c r="BD241"/>
  <c r="BE241"/>
  <c r="BF241"/>
  <c r="BH241"/>
  <c r="BJ241"/>
  <c r="BK241"/>
  <c r="BL241"/>
  <c r="BM241"/>
  <c r="BP241"/>
  <c r="BQ241"/>
  <c r="BR241"/>
  <c r="BV241"/>
  <c r="BW241"/>
  <c r="BX241"/>
  <c r="A242"/>
  <c r="B242"/>
  <c r="C242"/>
  <c r="H242"/>
  <c r="J242"/>
  <c r="K242"/>
  <c r="M242"/>
  <c r="O242"/>
  <c r="T242"/>
  <c r="W242"/>
  <c r="X242"/>
  <c r="Z242"/>
  <c r="AA242"/>
  <c r="AB242"/>
  <c r="AC242"/>
  <c r="AD242"/>
  <c r="AE242"/>
  <c r="AF242"/>
  <c r="AH242"/>
  <c r="AJ242"/>
  <c r="AK242"/>
  <c r="AL242"/>
  <c r="AM242"/>
  <c r="AN242"/>
  <c r="AO242"/>
  <c r="AP242"/>
  <c r="AR242"/>
  <c r="AT242"/>
  <c r="AV242"/>
  <c r="AW242"/>
  <c r="AX242"/>
  <c r="BB242"/>
  <c r="BC242"/>
  <c r="BD242"/>
  <c r="BE242"/>
  <c r="BF242"/>
  <c r="BH242"/>
  <c r="BJ242"/>
  <c r="BK242"/>
  <c r="BL242"/>
  <c r="BM242"/>
  <c r="BP242"/>
  <c r="BQ242"/>
  <c r="BR242"/>
  <c r="BV242"/>
  <c r="BW242"/>
  <c r="BX242"/>
  <c r="A243"/>
  <c r="B243"/>
  <c r="C243"/>
  <c r="H243"/>
  <c r="J243"/>
  <c r="K243"/>
  <c r="M243"/>
  <c r="O243"/>
  <c r="T243"/>
  <c r="W243"/>
  <c r="X243"/>
  <c r="Z243"/>
  <c r="AA243"/>
  <c r="AB243"/>
  <c r="AC243"/>
  <c r="AD243"/>
  <c r="AE243"/>
  <c r="AF243"/>
  <c r="AH243"/>
  <c r="AJ243"/>
  <c r="AK243"/>
  <c r="AL243"/>
  <c r="AM243"/>
  <c r="AN243"/>
  <c r="AO243"/>
  <c r="AP243"/>
  <c r="AR243"/>
  <c r="AT243"/>
  <c r="AV243"/>
  <c r="AW243"/>
  <c r="AX243"/>
  <c r="BB243"/>
  <c r="BC243"/>
  <c r="BD243"/>
  <c r="BE243"/>
  <c r="BF243"/>
  <c r="BH243"/>
  <c r="BJ243"/>
  <c r="BK243"/>
  <c r="BL243"/>
  <c r="BM243"/>
  <c r="BP243"/>
  <c r="BQ243"/>
  <c r="BR243"/>
  <c r="BV243"/>
  <c r="BW243"/>
  <c r="BX243"/>
  <c r="A244"/>
  <c r="B244"/>
  <c r="C244"/>
  <c r="H244"/>
  <c r="J244"/>
  <c r="K244"/>
  <c r="M244"/>
  <c r="O244"/>
  <c r="T244"/>
  <c r="W244"/>
  <c r="X244"/>
  <c r="Z244"/>
  <c r="AA244"/>
  <c r="AB244"/>
  <c r="AC244"/>
  <c r="AD244"/>
  <c r="AE244"/>
  <c r="AF244"/>
  <c r="AH244"/>
  <c r="AJ244"/>
  <c r="AK244"/>
  <c r="AL244"/>
  <c r="AM244"/>
  <c r="AN244"/>
  <c r="AO244"/>
  <c r="AP244"/>
  <c r="AR244"/>
  <c r="AT244"/>
  <c r="AV244"/>
  <c r="AW244"/>
  <c r="AX244"/>
  <c r="BB244"/>
  <c r="BC244"/>
  <c r="BD244"/>
  <c r="BE244"/>
  <c r="BF244"/>
  <c r="BH244"/>
  <c r="BJ244"/>
  <c r="BK244"/>
  <c r="BL244"/>
  <c r="BM244"/>
  <c r="BP244"/>
  <c r="BQ244"/>
  <c r="BR244"/>
  <c r="BV244"/>
  <c r="BW244"/>
  <c r="BX244"/>
  <c r="A245"/>
  <c r="B245"/>
  <c r="C245"/>
  <c r="H245"/>
  <c r="J245"/>
  <c r="K245"/>
  <c r="M245"/>
  <c r="O245"/>
  <c r="T245"/>
  <c r="W245"/>
  <c r="X245"/>
  <c r="Z245"/>
  <c r="AA245"/>
  <c r="AB245"/>
  <c r="AC245"/>
  <c r="AD245"/>
  <c r="AE245"/>
  <c r="AF245"/>
  <c r="AH245"/>
  <c r="AJ245"/>
  <c r="AK245"/>
  <c r="AL245"/>
  <c r="AM245"/>
  <c r="AN245"/>
  <c r="AO245"/>
  <c r="AP245"/>
  <c r="AR245"/>
  <c r="AT245"/>
  <c r="AV245"/>
  <c r="AW245"/>
  <c r="AX245"/>
  <c r="BB245"/>
  <c r="BC245"/>
  <c r="BD245"/>
  <c r="BE245"/>
  <c r="BF245"/>
  <c r="BH245"/>
  <c r="BJ245"/>
  <c r="BK245"/>
  <c r="BL245"/>
  <c r="BM245"/>
  <c r="BP245"/>
  <c r="BQ245"/>
  <c r="BR245"/>
  <c r="BV245"/>
  <c r="BW245"/>
  <c r="BX245"/>
  <c r="A246"/>
  <c r="B246"/>
  <c r="C246"/>
  <c r="H246"/>
  <c r="J246"/>
  <c r="K246"/>
  <c r="M246"/>
  <c r="O246"/>
  <c r="T246"/>
  <c r="W246"/>
  <c r="X246"/>
  <c r="Z246"/>
  <c r="AA246"/>
  <c r="AB246"/>
  <c r="AC246"/>
  <c r="AD246"/>
  <c r="AE246"/>
  <c r="AF246"/>
  <c r="AH246"/>
  <c r="AJ246"/>
  <c r="AK246"/>
  <c r="AL246"/>
  <c r="AM246"/>
  <c r="AN246"/>
  <c r="AO246"/>
  <c r="AP246"/>
  <c r="AR246"/>
  <c r="AT246"/>
  <c r="AV246"/>
  <c r="AW246"/>
  <c r="AX246"/>
  <c r="BB246"/>
  <c r="BC246"/>
  <c r="BD246"/>
  <c r="BE246"/>
  <c r="BF246"/>
  <c r="BH246"/>
  <c r="BJ246"/>
  <c r="BK246"/>
  <c r="BL246"/>
  <c r="BM246"/>
  <c r="BP246"/>
  <c r="BQ246"/>
  <c r="BR246"/>
  <c r="BV246"/>
  <c r="BW246"/>
  <c r="BX246"/>
  <c r="A247"/>
  <c r="B247"/>
  <c r="C247"/>
  <c r="H247"/>
  <c r="J247"/>
  <c r="K247"/>
  <c r="M247"/>
  <c r="O247"/>
  <c r="T247"/>
  <c r="W247"/>
  <c r="X247"/>
  <c r="Z247"/>
  <c r="AA247"/>
  <c r="AB247"/>
  <c r="AC247"/>
  <c r="AD247"/>
  <c r="AE247"/>
  <c r="AF247"/>
  <c r="AH247"/>
  <c r="AJ247"/>
  <c r="AK247"/>
  <c r="AL247"/>
  <c r="AM247"/>
  <c r="AN247"/>
  <c r="AO247"/>
  <c r="AP247"/>
  <c r="AR247"/>
  <c r="AT247"/>
  <c r="AV247"/>
  <c r="AW247"/>
  <c r="AX247"/>
  <c r="BB247"/>
  <c r="BC247"/>
  <c r="BD247"/>
  <c r="BE247"/>
  <c r="BF247"/>
  <c r="BH247"/>
  <c r="BJ247"/>
  <c r="BK247"/>
  <c r="BL247"/>
  <c r="BM247"/>
  <c r="BP247"/>
  <c r="BQ247"/>
  <c r="BR247"/>
  <c r="BV247"/>
  <c r="BW247"/>
  <c r="BX247"/>
  <c r="A248"/>
  <c r="B248"/>
  <c r="C248"/>
  <c r="H248"/>
  <c r="J248"/>
  <c r="K248"/>
  <c r="M248"/>
  <c r="O248"/>
  <c r="T248"/>
  <c r="W248"/>
  <c r="X248"/>
  <c r="Z248"/>
  <c r="AA248"/>
  <c r="AB248"/>
  <c r="AC248"/>
  <c r="AD248"/>
  <c r="AE248"/>
  <c r="AF248"/>
  <c r="AH248"/>
  <c r="AJ248"/>
  <c r="AK248"/>
  <c r="AL248"/>
  <c r="AM248"/>
  <c r="AN248"/>
  <c r="AO248"/>
  <c r="AP248"/>
  <c r="AR248"/>
  <c r="AT248"/>
  <c r="AV248"/>
  <c r="AW248"/>
  <c r="AX248"/>
  <c r="BB248"/>
  <c r="BC248"/>
  <c r="BD248"/>
  <c r="BE248"/>
  <c r="BF248"/>
  <c r="BH248"/>
  <c r="BJ248"/>
  <c r="BK248"/>
  <c r="BL248"/>
  <c r="BM248"/>
  <c r="BP248"/>
  <c r="BQ248"/>
  <c r="BR248"/>
  <c r="BV248"/>
  <c r="BW248"/>
  <c r="BX248"/>
  <c r="A249"/>
  <c r="B249"/>
  <c r="C249"/>
  <c r="H249"/>
  <c r="J249"/>
  <c r="K249"/>
  <c r="M249"/>
  <c r="O249"/>
  <c r="T249"/>
  <c r="W249"/>
  <c r="X249"/>
  <c r="Z249"/>
  <c r="AA249"/>
  <c r="AB249"/>
  <c r="AC249"/>
  <c r="AD249"/>
  <c r="AE249"/>
  <c r="AF249"/>
  <c r="AH249"/>
  <c r="AJ249"/>
  <c r="AK249"/>
  <c r="AL249"/>
  <c r="AM249"/>
  <c r="AN249"/>
  <c r="AO249"/>
  <c r="AP249"/>
  <c r="AR249"/>
  <c r="AT249"/>
  <c r="AV249"/>
  <c r="AW249"/>
  <c r="AX249"/>
  <c r="BB249"/>
  <c r="BC249"/>
  <c r="BD249"/>
  <c r="BE249"/>
  <c r="BF249"/>
  <c r="BH249"/>
  <c r="BJ249"/>
  <c r="BK249"/>
  <c r="BL249"/>
  <c r="BM249"/>
  <c r="BP249"/>
  <c r="BQ249"/>
  <c r="BR249"/>
  <c r="BV249"/>
  <c r="BW249"/>
  <c r="BX249"/>
  <c r="A250"/>
  <c r="B250"/>
  <c r="C250"/>
  <c r="H250"/>
  <c r="J250"/>
  <c r="K250"/>
  <c r="M250"/>
  <c r="O250"/>
  <c r="T250"/>
  <c r="W250"/>
  <c r="X250"/>
  <c r="Z250"/>
  <c r="AA250"/>
  <c r="AB250"/>
  <c r="AC250"/>
  <c r="AD250"/>
  <c r="AE250"/>
  <c r="AF250"/>
  <c r="AH250"/>
  <c r="AJ250"/>
  <c r="AK250"/>
  <c r="AL250"/>
  <c r="AM250"/>
  <c r="AN250"/>
  <c r="AO250"/>
  <c r="AP250"/>
  <c r="AR250"/>
  <c r="AT250"/>
  <c r="AV250"/>
  <c r="AW250"/>
  <c r="AX250"/>
  <c r="BB250"/>
  <c r="BC250"/>
  <c r="BD250"/>
  <c r="BE250"/>
  <c r="BF250"/>
  <c r="BH250"/>
  <c r="BJ250"/>
  <c r="BK250"/>
  <c r="BL250"/>
  <c r="BM250"/>
  <c r="BP250"/>
  <c r="BQ250"/>
  <c r="BR250"/>
  <c r="BV250"/>
  <c r="BW250"/>
  <c r="BX250"/>
  <c r="A251"/>
  <c r="B251"/>
  <c r="C251"/>
  <c r="H251"/>
  <c r="J251"/>
  <c r="K251"/>
  <c r="M251"/>
  <c r="O251"/>
  <c r="T251"/>
  <c r="W251"/>
  <c r="X251"/>
  <c r="Z251"/>
  <c r="AA251"/>
  <c r="AB251"/>
  <c r="AC251"/>
  <c r="AD251"/>
  <c r="AE251"/>
  <c r="AF251"/>
  <c r="AH251"/>
  <c r="AJ251"/>
  <c r="AK251"/>
  <c r="AL251"/>
  <c r="AM251"/>
  <c r="AN251"/>
  <c r="AO251"/>
  <c r="AP251"/>
  <c r="AR251"/>
  <c r="AT251"/>
  <c r="AV251"/>
  <c r="AW251"/>
  <c r="AX251"/>
  <c r="BB251"/>
  <c r="BC251"/>
  <c r="BD251"/>
  <c r="BE251"/>
  <c r="BF251"/>
  <c r="BH251"/>
  <c r="BJ251"/>
  <c r="BK251"/>
  <c r="BL251"/>
  <c r="BM251"/>
  <c r="BP251"/>
  <c r="BQ251"/>
  <c r="BR251"/>
  <c r="BV251"/>
  <c r="BW251"/>
  <c r="BX251"/>
  <c r="A252"/>
  <c r="B252"/>
  <c r="C252"/>
  <c r="H252"/>
  <c r="J252"/>
  <c r="K252"/>
  <c r="M252"/>
  <c r="O252"/>
  <c r="T252"/>
  <c r="W252"/>
  <c r="X252"/>
  <c r="Z252"/>
  <c r="AA252"/>
  <c r="AB252"/>
  <c r="AC252"/>
  <c r="AD252"/>
  <c r="AE252"/>
  <c r="AF252"/>
  <c r="AH252"/>
  <c r="AJ252"/>
  <c r="AK252"/>
  <c r="AL252"/>
  <c r="AM252"/>
  <c r="AN252"/>
  <c r="AO252"/>
  <c r="AP252"/>
  <c r="AR252"/>
  <c r="AT252"/>
  <c r="AV252"/>
  <c r="AW252"/>
  <c r="AX252"/>
  <c r="BB252"/>
  <c r="BC252"/>
  <c r="BD252"/>
  <c r="BE252"/>
  <c r="BF252"/>
  <c r="BH252"/>
  <c r="BJ252"/>
  <c r="BK252"/>
  <c r="BL252"/>
  <c r="BM252"/>
  <c r="BP252"/>
  <c r="BQ252"/>
  <c r="BR252"/>
  <c r="BV252"/>
  <c r="BW252"/>
  <c r="BX252"/>
  <c r="A253"/>
  <c r="B253"/>
  <c r="C253"/>
  <c r="H253"/>
  <c r="J253"/>
  <c r="K253"/>
  <c r="M253"/>
  <c r="O253"/>
  <c r="T253"/>
  <c r="W253"/>
  <c r="X253"/>
  <c r="Z253"/>
  <c r="AA253"/>
  <c r="AB253"/>
  <c r="AC253"/>
  <c r="AD253"/>
  <c r="AE253"/>
  <c r="AF253"/>
  <c r="AH253"/>
  <c r="AJ253"/>
  <c r="AK253"/>
  <c r="AL253"/>
  <c r="AM253"/>
  <c r="AN253"/>
  <c r="AO253"/>
  <c r="AP253"/>
  <c r="AR253"/>
  <c r="AT253"/>
  <c r="AV253"/>
  <c r="AW253"/>
  <c r="AX253"/>
  <c r="BB253"/>
  <c r="BC253"/>
  <c r="BD253"/>
  <c r="BE253"/>
  <c r="BF253"/>
  <c r="BH253"/>
  <c r="BJ253"/>
  <c r="BK253"/>
  <c r="BL253"/>
  <c r="BM253"/>
  <c r="BP253"/>
  <c r="BQ253"/>
  <c r="BR253"/>
  <c r="BV253"/>
  <c r="BW253"/>
  <c r="BX253"/>
  <c r="A254"/>
  <c r="B254"/>
  <c r="C254"/>
  <c r="H254"/>
  <c r="J254"/>
  <c r="K254"/>
  <c r="M254"/>
  <c r="O254"/>
  <c r="T254"/>
  <c r="W254"/>
  <c r="X254"/>
  <c r="Z254"/>
  <c r="AA254"/>
  <c r="AB254"/>
  <c r="AC254"/>
  <c r="AD254"/>
  <c r="AE254"/>
  <c r="AF254"/>
  <c r="AH254"/>
  <c r="AJ254"/>
  <c r="AK254"/>
  <c r="AL254"/>
  <c r="AM254"/>
  <c r="AN254"/>
  <c r="AO254"/>
  <c r="AP254"/>
  <c r="AR254"/>
  <c r="AT254"/>
  <c r="AV254"/>
  <c r="AW254"/>
  <c r="AX254"/>
  <c r="BB254"/>
  <c r="BC254"/>
  <c r="BD254"/>
  <c r="BE254"/>
  <c r="BF254"/>
  <c r="BH254"/>
  <c r="BJ254"/>
  <c r="BK254"/>
  <c r="BL254"/>
  <c r="BM254"/>
  <c r="BP254"/>
  <c r="BQ254"/>
  <c r="BR254"/>
  <c r="BV254"/>
  <c r="BW254"/>
  <c r="BX254"/>
  <c r="A255"/>
  <c r="B255"/>
  <c r="C255"/>
  <c r="H255"/>
  <c r="J255"/>
  <c r="K255"/>
  <c r="M255"/>
  <c r="O255"/>
  <c r="T255"/>
  <c r="W255"/>
  <c r="X255"/>
  <c r="Z255"/>
  <c r="AA255"/>
  <c r="AB255"/>
  <c r="AC255"/>
  <c r="AD255"/>
  <c r="AE255"/>
  <c r="AF255"/>
  <c r="AH255"/>
  <c r="AJ255"/>
  <c r="AK255"/>
  <c r="AL255"/>
  <c r="AM255"/>
  <c r="AN255"/>
  <c r="AO255"/>
  <c r="AP255"/>
  <c r="AR255"/>
  <c r="AT255"/>
  <c r="AV255"/>
  <c r="AW255"/>
  <c r="AX255"/>
  <c r="BB255"/>
  <c r="BC255"/>
  <c r="BD255"/>
  <c r="BE255"/>
  <c r="BF255"/>
  <c r="BH255"/>
  <c r="BJ255"/>
  <c r="BK255"/>
  <c r="BL255"/>
  <c r="BM255"/>
  <c r="BP255"/>
  <c r="BQ255"/>
  <c r="BR255"/>
  <c r="BV255"/>
  <c r="BW255"/>
  <c r="BX255"/>
  <c r="A256"/>
  <c r="B256"/>
  <c r="C256"/>
  <c r="H256"/>
  <c r="J256"/>
  <c r="K256"/>
  <c r="M256"/>
  <c r="O256"/>
  <c r="T256"/>
  <c r="W256"/>
  <c r="X256"/>
  <c r="Z256"/>
  <c r="AA256"/>
  <c r="AB256"/>
  <c r="AC256"/>
  <c r="AD256"/>
  <c r="AE256"/>
  <c r="AF256"/>
  <c r="AH256"/>
  <c r="AJ256"/>
  <c r="AK256"/>
  <c r="AL256"/>
  <c r="AM256"/>
  <c r="AN256"/>
  <c r="AO256"/>
  <c r="AP256"/>
  <c r="AR256"/>
  <c r="AT256"/>
  <c r="AV256"/>
  <c r="AW256"/>
  <c r="AX256"/>
  <c r="BB256"/>
  <c r="BC256"/>
  <c r="BD256"/>
  <c r="BE256"/>
  <c r="BF256"/>
  <c r="BH256"/>
  <c r="BJ256"/>
  <c r="BK256"/>
  <c r="BL256"/>
  <c r="BM256"/>
  <c r="BP256"/>
  <c r="BQ256"/>
  <c r="BR256"/>
  <c r="BV256"/>
  <c r="BW256"/>
  <c r="BX256"/>
  <c r="A257"/>
  <c r="B257"/>
  <c r="C257"/>
  <c r="H257"/>
  <c r="J257"/>
  <c r="K257"/>
  <c r="M257"/>
  <c r="O257"/>
  <c r="T257"/>
  <c r="W257"/>
  <c r="X257"/>
  <c r="Z257"/>
  <c r="AA257"/>
  <c r="AB257"/>
  <c r="AC257"/>
  <c r="AD257"/>
  <c r="AE257"/>
  <c r="AF257"/>
  <c r="AH257"/>
  <c r="AJ257"/>
  <c r="AK257"/>
  <c r="AL257"/>
  <c r="AM257"/>
  <c r="AN257"/>
  <c r="AO257"/>
  <c r="AP257"/>
  <c r="AR257"/>
  <c r="AT257"/>
  <c r="AV257"/>
  <c r="AW257"/>
  <c r="AX257"/>
  <c r="BB257"/>
  <c r="BC257"/>
  <c r="BD257"/>
  <c r="BE257"/>
  <c r="BF257"/>
  <c r="BH257"/>
  <c r="BJ257"/>
  <c r="BK257"/>
  <c r="BL257"/>
  <c r="BM257"/>
  <c r="BP257"/>
  <c r="BQ257"/>
  <c r="BR257"/>
  <c r="BV257"/>
  <c r="BW257"/>
  <c r="BX257"/>
  <c r="A258"/>
  <c r="B258"/>
  <c r="C258"/>
  <c r="H258"/>
  <c r="J258"/>
  <c r="K258"/>
  <c r="M258"/>
  <c r="O258"/>
  <c r="T258"/>
  <c r="W258"/>
  <c r="X258"/>
  <c r="Z258"/>
  <c r="AA258"/>
  <c r="AB258"/>
  <c r="AC258"/>
  <c r="AD258"/>
  <c r="AE258"/>
  <c r="AF258"/>
  <c r="AH258"/>
  <c r="AJ258"/>
  <c r="AK258"/>
  <c r="AL258"/>
  <c r="AM258"/>
  <c r="AN258"/>
  <c r="AO258"/>
  <c r="AP258"/>
  <c r="AR258"/>
  <c r="AT258"/>
  <c r="AV258"/>
  <c r="AW258"/>
  <c r="AX258"/>
  <c r="BB258"/>
  <c r="BC258"/>
  <c r="BD258"/>
  <c r="BE258"/>
  <c r="BF258"/>
  <c r="BH258"/>
  <c r="BJ258"/>
  <c r="BK258"/>
  <c r="BL258"/>
  <c r="BM258"/>
  <c r="BP258"/>
  <c r="BQ258"/>
  <c r="BR258"/>
  <c r="BV258"/>
  <c r="BW258"/>
  <c r="BX258"/>
  <c r="A259"/>
  <c r="B259"/>
  <c r="C259"/>
  <c r="H259"/>
  <c r="J259"/>
  <c r="K259"/>
  <c r="M259"/>
  <c r="O259"/>
  <c r="T259"/>
  <c r="W259"/>
  <c r="X259"/>
  <c r="Z259"/>
  <c r="AA259"/>
  <c r="AB259"/>
  <c r="AC259"/>
  <c r="AD259"/>
  <c r="AE259"/>
  <c r="AF259"/>
  <c r="AH259"/>
  <c r="AJ259"/>
  <c r="AK259"/>
  <c r="AL259"/>
  <c r="AM259"/>
  <c r="AN259"/>
  <c r="AO259"/>
  <c r="AP259"/>
  <c r="AR259"/>
  <c r="AT259"/>
  <c r="AV259"/>
  <c r="AW259"/>
  <c r="AX259"/>
  <c r="BB259"/>
  <c r="BC259"/>
  <c r="BD259"/>
  <c r="BE259"/>
  <c r="BF259"/>
  <c r="BH259"/>
  <c r="BJ259"/>
  <c r="BK259"/>
  <c r="BL259"/>
  <c r="BM259"/>
  <c r="BP259"/>
  <c r="BQ259"/>
  <c r="BR259"/>
  <c r="BV259"/>
  <c r="BW259"/>
  <c r="BX259"/>
  <c r="A260"/>
  <c r="B260"/>
  <c r="C260"/>
  <c r="H260"/>
  <c r="J260"/>
  <c r="K260"/>
  <c r="M260"/>
  <c r="O260"/>
  <c r="T260"/>
  <c r="W260"/>
  <c r="X260"/>
  <c r="Z260"/>
  <c r="AA260"/>
  <c r="AB260"/>
  <c r="AC260"/>
  <c r="AD260"/>
  <c r="AE260"/>
  <c r="AF260"/>
  <c r="AH260"/>
  <c r="AJ260"/>
  <c r="AK260"/>
  <c r="AL260"/>
  <c r="AM260"/>
  <c r="AN260"/>
  <c r="AO260"/>
  <c r="AP260"/>
  <c r="AR260"/>
  <c r="AT260"/>
  <c r="AV260"/>
  <c r="AW260"/>
  <c r="AX260"/>
  <c r="BB260"/>
  <c r="BC260"/>
  <c r="BD260"/>
  <c r="BE260"/>
  <c r="BF260"/>
  <c r="BH260"/>
  <c r="BJ260"/>
  <c r="BK260"/>
  <c r="BL260"/>
  <c r="BM260"/>
  <c r="BP260"/>
  <c r="BQ260"/>
  <c r="BR260"/>
  <c r="BV260"/>
  <c r="BW260"/>
  <c r="BX260"/>
  <c r="A261"/>
  <c r="B261"/>
  <c r="C261"/>
  <c r="H261"/>
  <c r="J261"/>
  <c r="K261"/>
  <c r="M261"/>
  <c r="O261"/>
  <c r="T261"/>
  <c r="W261"/>
  <c r="X261"/>
  <c r="Z261"/>
  <c r="AA261"/>
  <c r="AB261"/>
  <c r="AC261"/>
  <c r="AD261"/>
  <c r="AE261"/>
  <c r="AF261"/>
  <c r="AH261"/>
  <c r="AJ261"/>
  <c r="AK261"/>
  <c r="AL261"/>
  <c r="AM261"/>
  <c r="AN261"/>
  <c r="AO261"/>
  <c r="AP261"/>
  <c r="AR261"/>
  <c r="AT261"/>
  <c r="AV261"/>
  <c r="AW261"/>
  <c r="AX261"/>
  <c r="BB261"/>
  <c r="BC261"/>
  <c r="BD261"/>
  <c r="BE261"/>
  <c r="BF261"/>
  <c r="BH261"/>
  <c r="BJ261"/>
  <c r="BK261"/>
  <c r="BL261"/>
  <c r="BM261"/>
  <c r="BP261"/>
  <c r="BQ261"/>
  <c r="BR261"/>
  <c r="BV261"/>
  <c r="BW261"/>
  <c r="BX261"/>
  <c r="A262"/>
  <c r="B262"/>
  <c r="C262"/>
  <c r="H262"/>
  <c r="J262"/>
  <c r="K262"/>
  <c r="M262"/>
  <c r="O262"/>
  <c r="T262"/>
  <c r="W262"/>
  <c r="X262"/>
  <c r="Z262"/>
  <c r="AA262"/>
  <c r="AB262"/>
  <c r="AC262"/>
  <c r="AD262"/>
  <c r="AE262"/>
  <c r="AF262"/>
  <c r="AH262"/>
  <c r="AJ262"/>
  <c r="AK262"/>
  <c r="AL262"/>
  <c r="AM262"/>
  <c r="AN262"/>
  <c r="AO262"/>
  <c r="AP262"/>
  <c r="AR262"/>
  <c r="AT262"/>
  <c r="AV262"/>
  <c r="AW262"/>
  <c r="AX262"/>
  <c r="BB262"/>
  <c r="BC262"/>
  <c r="BD262"/>
  <c r="BE262"/>
  <c r="BF262"/>
  <c r="BH262"/>
  <c r="BJ262"/>
  <c r="BK262"/>
  <c r="BL262"/>
  <c r="BM262"/>
  <c r="BP262"/>
  <c r="BQ262"/>
  <c r="BR262"/>
  <c r="BV262"/>
  <c r="BW262"/>
  <c r="BX262"/>
  <c r="A263"/>
  <c r="B263"/>
  <c r="C263"/>
  <c r="H263"/>
  <c r="J263"/>
  <c r="K263"/>
  <c r="M263"/>
  <c r="O263"/>
  <c r="T263"/>
  <c r="W263"/>
  <c r="X263"/>
  <c r="Z263"/>
  <c r="AA263"/>
  <c r="AB263"/>
  <c r="AC263"/>
  <c r="AD263"/>
  <c r="AE263"/>
  <c r="AF263"/>
  <c r="AH263"/>
  <c r="AJ263"/>
  <c r="AK263"/>
  <c r="AL263"/>
  <c r="AM263"/>
  <c r="AN263"/>
  <c r="AO263"/>
  <c r="AP263"/>
  <c r="AR263"/>
  <c r="AT263"/>
  <c r="AV263"/>
  <c r="AW263"/>
  <c r="AX263"/>
  <c r="BB263"/>
  <c r="BC263"/>
  <c r="BD263"/>
  <c r="BE263"/>
  <c r="BF263"/>
  <c r="BH263"/>
  <c r="BJ263"/>
  <c r="BK263"/>
  <c r="BL263"/>
  <c r="BM263"/>
  <c r="BP263"/>
  <c r="BQ263"/>
  <c r="BR263"/>
  <c r="BV263"/>
  <c r="BW263"/>
  <c r="BX263"/>
  <c r="A264"/>
  <c r="B264"/>
  <c r="C264"/>
  <c r="H264"/>
  <c r="J264"/>
  <c r="K264"/>
  <c r="M264"/>
  <c r="O264"/>
  <c r="T264"/>
  <c r="W264"/>
  <c r="X264"/>
  <c r="Z264"/>
  <c r="AA264"/>
  <c r="AB264"/>
  <c r="AC264"/>
  <c r="AD264"/>
  <c r="AE264"/>
  <c r="AF264"/>
  <c r="AH264"/>
  <c r="AJ264"/>
  <c r="AK264"/>
  <c r="AL264"/>
  <c r="AM264"/>
  <c r="AN264"/>
  <c r="AO264"/>
  <c r="AP264"/>
  <c r="AR264"/>
  <c r="AT264"/>
  <c r="AV264"/>
  <c r="AW264"/>
  <c r="AX264"/>
  <c r="BB264"/>
  <c r="BC264"/>
  <c r="BD264"/>
  <c r="BE264"/>
  <c r="BF264"/>
  <c r="BH264"/>
  <c r="BJ264"/>
  <c r="BK264"/>
  <c r="BL264"/>
  <c r="BM264"/>
  <c r="BP264"/>
  <c r="BQ264"/>
  <c r="BR264"/>
  <c r="BV264"/>
  <c r="BW264"/>
  <c r="BX264"/>
  <c r="A265"/>
  <c r="B265"/>
  <c r="C265"/>
  <c r="H265"/>
  <c r="J265"/>
  <c r="K265"/>
  <c r="M265"/>
  <c r="O265"/>
  <c r="T265"/>
  <c r="W265"/>
  <c r="X265"/>
  <c r="Z265"/>
  <c r="AA265"/>
  <c r="AB265"/>
  <c r="AC265"/>
  <c r="AD265"/>
  <c r="AE265"/>
  <c r="AF265"/>
  <c r="AH265"/>
  <c r="AJ265"/>
  <c r="AK265"/>
  <c r="AL265"/>
  <c r="AM265"/>
  <c r="AN265"/>
  <c r="AO265"/>
  <c r="AP265"/>
  <c r="AR265"/>
  <c r="AT265"/>
  <c r="AV265"/>
  <c r="AW265"/>
  <c r="AX265"/>
  <c r="BB265"/>
  <c r="BC265"/>
  <c r="BD265"/>
  <c r="BE265"/>
  <c r="BF265"/>
  <c r="BH265"/>
  <c r="BJ265"/>
  <c r="BK265"/>
  <c r="BL265"/>
  <c r="BM265"/>
  <c r="BP265"/>
  <c r="BQ265"/>
  <c r="BR265"/>
  <c r="BV265"/>
  <c r="BW265"/>
  <c r="BX265"/>
  <c r="A266"/>
  <c r="B266"/>
  <c r="C266"/>
  <c r="H266"/>
  <c r="J266"/>
  <c r="K266"/>
  <c r="M266"/>
  <c r="O266"/>
  <c r="T266"/>
  <c r="W266"/>
  <c r="X266"/>
  <c r="Z266"/>
  <c r="AA266"/>
  <c r="AB266"/>
  <c r="AC266"/>
  <c r="AD266"/>
  <c r="AE266"/>
  <c r="AF266"/>
  <c r="AH266"/>
  <c r="AJ266"/>
  <c r="AK266"/>
  <c r="AL266"/>
  <c r="AM266"/>
  <c r="AN266"/>
  <c r="AO266"/>
  <c r="AP266"/>
  <c r="AR266"/>
  <c r="AT266"/>
  <c r="AV266"/>
  <c r="AW266"/>
  <c r="AX266"/>
  <c r="BB266"/>
  <c r="BC266"/>
  <c r="BD266"/>
  <c r="BE266"/>
  <c r="BF266"/>
  <c r="BH266"/>
  <c r="BJ266"/>
  <c r="BK266"/>
  <c r="BL266"/>
  <c r="BM266"/>
  <c r="BP266"/>
  <c r="BQ266"/>
  <c r="BR266"/>
  <c r="BV266"/>
  <c r="BW266"/>
  <c r="BX266"/>
  <c r="A267"/>
  <c r="B267"/>
  <c r="C267"/>
  <c r="H267"/>
  <c r="J267"/>
  <c r="K267"/>
  <c r="M267"/>
  <c r="O267"/>
  <c r="T267"/>
  <c r="W267"/>
  <c r="X267"/>
  <c r="Z267"/>
  <c r="AA267"/>
  <c r="AB267"/>
  <c r="AC267"/>
  <c r="AD267"/>
  <c r="AE267"/>
  <c r="AF267"/>
  <c r="AH267"/>
  <c r="AJ267"/>
  <c r="AK267"/>
  <c r="AL267"/>
  <c r="AM267"/>
  <c r="AN267"/>
  <c r="AO267"/>
  <c r="AP267"/>
  <c r="AR267"/>
  <c r="AT267"/>
  <c r="AV267"/>
  <c r="AW267"/>
  <c r="AX267"/>
  <c r="BB267"/>
  <c r="BC267"/>
  <c r="BD267"/>
  <c r="BE267"/>
  <c r="BF267"/>
  <c r="BH267"/>
  <c r="BJ267"/>
  <c r="BK267"/>
  <c r="BL267"/>
  <c r="BM267"/>
  <c r="BP267"/>
  <c r="BQ267"/>
  <c r="BR267"/>
  <c r="BV267"/>
  <c r="BW267"/>
  <c r="BX267"/>
  <c r="A268"/>
  <c r="B268"/>
  <c r="C268"/>
  <c r="H268"/>
  <c r="J268"/>
  <c r="K268"/>
  <c r="M268"/>
  <c r="O268"/>
  <c r="T268"/>
  <c r="W268"/>
  <c r="X268"/>
  <c r="Z268"/>
  <c r="AA268"/>
  <c r="AB268"/>
  <c r="AC268"/>
  <c r="AD268"/>
  <c r="AE268"/>
  <c r="AF268"/>
  <c r="AH268"/>
  <c r="AJ268"/>
  <c r="AK268"/>
  <c r="AL268"/>
  <c r="AM268"/>
  <c r="AN268"/>
  <c r="AO268"/>
  <c r="AP268"/>
  <c r="AR268"/>
  <c r="AT268"/>
  <c r="AV268"/>
  <c r="AW268"/>
  <c r="AX268"/>
  <c r="BB268"/>
  <c r="BC268"/>
  <c r="BD268"/>
  <c r="BE268"/>
  <c r="BF268"/>
  <c r="BH268"/>
  <c r="BJ268"/>
  <c r="BK268"/>
  <c r="BL268"/>
  <c r="BM268"/>
  <c r="BP268"/>
  <c r="BQ268"/>
  <c r="BR268"/>
  <c r="BV268"/>
  <c r="BW268"/>
  <c r="BX268"/>
  <c r="A269"/>
  <c r="B269"/>
  <c r="C269"/>
  <c r="H269"/>
  <c r="J269"/>
  <c r="K269"/>
  <c r="M269"/>
  <c r="O269"/>
  <c r="T269"/>
  <c r="W269"/>
  <c r="X269"/>
  <c r="Z269"/>
  <c r="AA269"/>
  <c r="AB269"/>
  <c r="AC269"/>
  <c r="AD269"/>
  <c r="AE269"/>
  <c r="AF269"/>
  <c r="AH269"/>
  <c r="AJ269"/>
  <c r="AK269"/>
  <c r="AL269"/>
  <c r="AM269"/>
  <c r="AN269"/>
  <c r="AO269"/>
  <c r="AP269"/>
  <c r="AR269"/>
  <c r="AT269"/>
  <c r="AV269"/>
  <c r="AW269"/>
  <c r="AX269"/>
  <c r="BB269"/>
  <c r="BC269"/>
  <c r="BD269"/>
  <c r="BE269"/>
  <c r="BF269"/>
  <c r="BH269"/>
  <c r="BJ269"/>
  <c r="BK269"/>
  <c r="BL269"/>
  <c r="BM269"/>
  <c r="BP269"/>
  <c r="BQ269"/>
  <c r="BR269"/>
  <c r="BV269"/>
  <c r="BW269"/>
  <c r="BX269"/>
  <c r="A270"/>
  <c r="B270"/>
  <c r="C270"/>
  <c r="H270"/>
  <c r="J270"/>
  <c r="K270"/>
  <c r="M270"/>
  <c r="O270"/>
  <c r="T270"/>
  <c r="W270"/>
  <c r="X270"/>
  <c r="Z270"/>
  <c r="AA270"/>
  <c r="AB270"/>
  <c r="AC270"/>
  <c r="AD270"/>
  <c r="AE270"/>
  <c r="AF270"/>
  <c r="AH270"/>
  <c r="AJ270"/>
  <c r="AK270"/>
  <c r="AL270"/>
  <c r="AM270"/>
  <c r="AN270"/>
  <c r="AO270"/>
  <c r="AP270"/>
  <c r="AR270"/>
  <c r="AT270"/>
  <c r="AV270"/>
  <c r="AW270"/>
  <c r="AX270"/>
  <c r="BB270"/>
  <c r="BC270"/>
  <c r="BD270"/>
  <c r="BE270"/>
  <c r="BF270"/>
  <c r="BH270"/>
  <c r="BJ270"/>
  <c r="BK270"/>
  <c r="BL270"/>
  <c r="BM270"/>
  <c r="BP270"/>
  <c r="BQ270"/>
  <c r="BR270"/>
  <c r="BV270"/>
  <c r="BW270"/>
  <c r="BX270"/>
  <c r="A271"/>
  <c r="B271"/>
  <c r="C271"/>
  <c r="H271"/>
  <c r="J271"/>
  <c r="K271"/>
  <c r="M271"/>
  <c r="O271"/>
  <c r="T271"/>
  <c r="W271"/>
  <c r="X271"/>
  <c r="Z271"/>
  <c r="AA271"/>
  <c r="AB271"/>
  <c r="AC271"/>
  <c r="AD271"/>
  <c r="AE271"/>
  <c r="AF271"/>
  <c r="AH271"/>
  <c r="AJ271"/>
  <c r="AK271"/>
  <c r="AL271"/>
  <c r="AM271"/>
  <c r="AN271"/>
  <c r="AO271"/>
  <c r="AP271"/>
  <c r="AR271"/>
  <c r="AT271"/>
  <c r="AV271"/>
  <c r="AW271"/>
  <c r="AX271"/>
  <c r="BB271"/>
  <c r="BC271"/>
  <c r="BD271"/>
  <c r="BE271"/>
  <c r="BF271"/>
  <c r="BH271"/>
  <c r="BJ271"/>
  <c r="BK271"/>
  <c r="BL271"/>
  <c r="BM271"/>
  <c r="BP271"/>
  <c r="BQ271"/>
  <c r="BR271"/>
  <c r="BV271"/>
  <c r="BW271"/>
  <c r="BX271"/>
  <c r="A272"/>
  <c r="B272"/>
  <c r="C272"/>
  <c r="H272"/>
  <c r="J272"/>
  <c r="K272"/>
  <c r="M272"/>
  <c r="O272"/>
  <c r="T272"/>
  <c r="W272"/>
  <c r="X272"/>
  <c r="Z272"/>
  <c r="AA272"/>
  <c r="AB272"/>
  <c r="AC272"/>
  <c r="AD272"/>
  <c r="AE272"/>
  <c r="AF272"/>
  <c r="AH272"/>
  <c r="AJ272"/>
  <c r="AK272"/>
  <c r="AL272"/>
  <c r="AM272"/>
  <c r="AN272"/>
  <c r="AO272"/>
  <c r="AP272"/>
  <c r="AR272"/>
  <c r="AT272"/>
  <c r="AV272"/>
  <c r="AW272"/>
  <c r="AX272"/>
  <c r="BB272"/>
  <c r="BC272"/>
  <c r="BD272"/>
  <c r="BE272"/>
  <c r="BF272"/>
  <c r="BH272"/>
  <c r="BJ272"/>
  <c r="BK272"/>
  <c r="BL272"/>
  <c r="BM272"/>
  <c r="BP272"/>
  <c r="BQ272"/>
  <c r="BR272"/>
  <c r="BV272"/>
  <c r="BW272"/>
  <c r="BX272"/>
  <c r="A273"/>
  <c r="B273"/>
  <c r="C273"/>
  <c r="H273"/>
  <c r="J273"/>
  <c r="K273"/>
  <c r="M273"/>
  <c r="O273"/>
  <c r="T273"/>
  <c r="W273"/>
  <c r="X273"/>
  <c r="Z273"/>
  <c r="AA273"/>
  <c r="AB273"/>
  <c r="AC273"/>
  <c r="AD273"/>
  <c r="AE273"/>
  <c r="AF273"/>
  <c r="AH273"/>
  <c r="AJ273"/>
  <c r="AK273"/>
  <c r="AL273"/>
  <c r="AM273"/>
  <c r="AN273"/>
  <c r="AO273"/>
  <c r="AP273"/>
  <c r="AR273"/>
  <c r="AT273"/>
  <c r="AV273"/>
  <c r="AW273"/>
  <c r="AX273"/>
  <c r="BB273"/>
  <c r="BC273"/>
  <c r="BD273"/>
  <c r="BE273"/>
  <c r="BF273"/>
  <c r="BH273"/>
  <c r="BJ273"/>
  <c r="BK273"/>
  <c r="BL273"/>
  <c r="BM273"/>
  <c r="BP273"/>
  <c r="BQ273"/>
  <c r="BR273"/>
  <c r="BV273"/>
  <c r="BW273"/>
  <c r="BX273"/>
  <c r="A274"/>
  <c r="B274"/>
  <c r="C274"/>
  <c r="H274"/>
  <c r="J274"/>
  <c r="K274"/>
  <c r="M274"/>
  <c r="O274"/>
  <c r="T274"/>
  <c r="W274"/>
  <c r="X274"/>
  <c r="Z274"/>
  <c r="AA274"/>
  <c r="AB274"/>
  <c r="AC274"/>
  <c r="AD274"/>
  <c r="AE274"/>
  <c r="AF274"/>
  <c r="AH274"/>
  <c r="AJ274"/>
  <c r="AK274"/>
  <c r="AL274"/>
  <c r="AM274"/>
  <c r="AN274"/>
  <c r="AO274"/>
  <c r="AP274"/>
  <c r="AR274"/>
  <c r="AT274"/>
  <c r="AV274"/>
  <c r="AW274"/>
  <c r="AX274"/>
  <c r="BB274"/>
  <c r="BC274"/>
  <c r="BD274"/>
  <c r="BE274"/>
  <c r="BF274"/>
  <c r="BH274"/>
  <c r="BJ274"/>
  <c r="BK274"/>
  <c r="BL274"/>
  <c r="BM274"/>
  <c r="BP274"/>
  <c r="BQ274"/>
  <c r="BR274"/>
  <c r="BV274"/>
  <c r="BW274"/>
  <c r="BX274"/>
  <c r="A275"/>
  <c r="B275"/>
  <c r="C275"/>
  <c r="H275"/>
  <c r="J275"/>
  <c r="K275"/>
  <c r="M275"/>
  <c r="O275"/>
  <c r="T275"/>
  <c r="W275"/>
  <c r="X275"/>
  <c r="Z275"/>
  <c r="AA275"/>
  <c r="AB275"/>
  <c r="AC275"/>
  <c r="AD275"/>
  <c r="AE275"/>
  <c r="AF275"/>
  <c r="AH275"/>
  <c r="AJ275"/>
  <c r="AK275"/>
  <c r="AL275"/>
  <c r="AM275"/>
  <c r="AN275"/>
  <c r="AO275"/>
  <c r="AP275"/>
  <c r="AR275"/>
  <c r="AT275"/>
  <c r="AV275"/>
  <c r="AW275"/>
  <c r="AX275"/>
  <c r="BB275"/>
  <c r="BC275"/>
  <c r="BD275"/>
  <c r="BE275"/>
  <c r="BF275"/>
  <c r="BH275"/>
  <c r="BJ275"/>
  <c r="BK275"/>
  <c r="BL275"/>
  <c r="BM275"/>
  <c r="BP275"/>
  <c r="BQ275"/>
  <c r="BR275"/>
  <c r="BV275"/>
  <c r="BW275"/>
  <c r="BX275"/>
  <c r="A276"/>
  <c r="B276"/>
  <c r="C276"/>
  <c r="H276"/>
  <c r="J276"/>
  <c r="K276"/>
  <c r="M276"/>
  <c r="O276"/>
  <c r="T276"/>
  <c r="W276"/>
  <c r="X276"/>
  <c r="Z276"/>
  <c r="AA276"/>
  <c r="AB276"/>
  <c r="AC276"/>
  <c r="AD276"/>
  <c r="AE276"/>
  <c r="AF276"/>
  <c r="AH276"/>
  <c r="AJ276"/>
  <c r="AK276"/>
  <c r="AL276"/>
  <c r="AM276"/>
  <c r="AN276"/>
  <c r="AO276"/>
  <c r="AP276"/>
  <c r="AR276"/>
  <c r="AT276"/>
  <c r="AV276"/>
  <c r="AW276"/>
  <c r="AX276"/>
  <c r="BB276"/>
  <c r="BC276"/>
  <c r="BD276"/>
  <c r="BE276"/>
  <c r="BF276"/>
  <c r="BH276"/>
  <c r="BJ276"/>
  <c r="BK276"/>
  <c r="BL276"/>
  <c r="BM276"/>
  <c r="BP276"/>
  <c r="BQ276"/>
  <c r="BR276"/>
  <c r="BV276"/>
  <c r="BW276"/>
  <c r="BX276"/>
  <c r="A277"/>
  <c r="B277"/>
  <c r="C277"/>
  <c r="H277"/>
  <c r="J277"/>
  <c r="K277"/>
  <c r="M277"/>
  <c r="O277"/>
  <c r="T277"/>
  <c r="W277"/>
  <c r="X277"/>
  <c r="Z277"/>
  <c r="AA277"/>
  <c r="AB277"/>
  <c r="AC277"/>
  <c r="AD277"/>
  <c r="AE277"/>
  <c r="AF277"/>
  <c r="AH277"/>
  <c r="AJ277"/>
  <c r="AK277"/>
  <c r="AL277"/>
  <c r="AM277"/>
  <c r="AN277"/>
  <c r="AO277"/>
  <c r="AP277"/>
  <c r="AR277"/>
  <c r="AT277"/>
  <c r="AV277"/>
  <c r="AW277"/>
  <c r="AX277"/>
  <c r="BB277"/>
  <c r="BC277"/>
  <c r="BD277"/>
  <c r="BE277"/>
  <c r="BF277"/>
  <c r="BH277"/>
  <c r="BJ277"/>
  <c r="BK277"/>
  <c r="BL277"/>
  <c r="BM277"/>
  <c r="BP277"/>
  <c r="BQ277"/>
  <c r="BR277"/>
  <c r="BV277"/>
  <c r="BW277"/>
  <c r="BX277"/>
  <c r="A278"/>
  <c r="B278"/>
  <c r="C278"/>
  <c r="H278"/>
  <c r="J278"/>
  <c r="K278"/>
  <c r="M278"/>
  <c r="O278"/>
  <c r="T278"/>
  <c r="W278"/>
  <c r="X278"/>
  <c r="Z278"/>
  <c r="AA278"/>
  <c r="AB278"/>
  <c r="AC278"/>
  <c r="AD278"/>
  <c r="AE278"/>
  <c r="AF278"/>
  <c r="AH278"/>
  <c r="AJ278"/>
  <c r="AK278"/>
  <c r="AL278"/>
  <c r="AM278"/>
  <c r="AN278"/>
  <c r="AO278"/>
  <c r="AP278"/>
  <c r="AR278"/>
  <c r="AT278"/>
  <c r="AV278"/>
  <c r="AW278"/>
  <c r="AX278"/>
  <c r="BB278"/>
  <c r="BC278"/>
  <c r="BD278"/>
  <c r="BE278"/>
  <c r="BF278"/>
  <c r="BH278"/>
  <c r="BJ278"/>
  <c r="BK278"/>
  <c r="BL278"/>
  <c r="BM278"/>
  <c r="BP278"/>
  <c r="BQ278"/>
  <c r="BR278"/>
  <c r="BV278"/>
  <c r="BW278"/>
  <c r="BX278"/>
  <c r="A279"/>
  <c r="B279"/>
  <c r="C279"/>
  <c r="H279"/>
  <c r="J279"/>
  <c r="K279"/>
  <c r="M279"/>
  <c r="O279"/>
  <c r="T279"/>
  <c r="W279"/>
  <c r="X279"/>
  <c r="Z279"/>
  <c r="AA279"/>
  <c r="AB279"/>
  <c r="AC279"/>
  <c r="AD279"/>
  <c r="AE279"/>
  <c r="AF279"/>
  <c r="AH279"/>
  <c r="AJ279"/>
  <c r="AK279"/>
  <c r="AL279"/>
  <c r="AM279"/>
  <c r="AN279"/>
  <c r="AO279"/>
  <c r="AP279"/>
  <c r="AR279"/>
  <c r="AT279"/>
  <c r="AV279"/>
  <c r="AW279"/>
  <c r="AX279"/>
  <c r="BB279"/>
  <c r="BC279"/>
  <c r="BD279"/>
  <c r="BE279"/>
  <c r="BF279"/>
  <c r="BH279"/>
  <c r="BJ279"/>
  <c r="BK279"/>
  <c r="BL279"/>
  <c r="BM279"/>
  <c r="BP279"/>
  <c r="BQ279"/>
  <c r="BR279"/>
  <c r="BV279"/>
  <c r="BW279"/>
  <c r="BX279"/>
  <c r="A280"/>
  <c r="B280"/>
  <c r="C280"/>
  <c r="H280"/>
  <c r="J280"/>
  <c r="K280"/>
  <c r="M280"/>
  <c r="O280"/>
  <c r="T280"/>
  <c r="W280"/>
  <c r="X280"/>
  <c r="Z280"/>
  <c r="AA280"/>
  <c r="AB280"/>
  <c r="AC280"/>
  <c r="AD280"/>
  <c r="AE280"/>
  <c r="AF280"/>
  <c r="AH280"/>
  <c r="AJ280"/>
  <c r="AK280"/>
  <c r="AL280"/>
  <c r="AM280"/>
  <c r="AN280"/>
  <c r="AO280"/>
  <c r="AP280"/>
  <c r="AR280"/>
  <c r="AV280"/>
  <c r="AW280"/>
  <c r="AX280"/>
  <c r="BB280"/>
  <c r="BC280"/>
  <c r="BD280"/>
  <c r="BE280"/>
  <c r="BF280"/>
  <c r="BH280"/>
  <c r="BJ280"/>
  <c r="BK280"/>
  <c r="BL280"/>
  <c r="BM280"/>
  <c r="BP280"/>
  <c r="BQ280"/>
  <c r="BR280"/>
  <c r="BV280"/>
  <c r="BW280"/>
  <c r="BX280"/>
  <c r="A281"/>
  <c r="B281"/>
  <c r="C281"/>
  <c r="H281"/>
  <c r="J281"/>
  <c r="K281"/>
  <c r="M281"/>
  <c r="O281"/>
  <c r="T281"/>
  <c r="W281"/>
  <c r="X281"/>
  <c r="Z281"/>
  <c r="AA281"/>
  <c r="AB281"/>
  <c r="AC281"/>
  <c r="AD281"/>
  <c r="AE281"/>
  <c r="AF281"/>
  <c r="AH281"/>
  <c r="AJ281"/>
  <c r="AK281"/>
  <c r="AL281"/>
  <c r="AM281"/>
  <c r="AN281"/>
  <c r="AO281"/>
  <c r="AP281"/>
  <c r="AR281"/>
  <c r="AV281"/>
  <c r="AW281"/>
  <c r="AX281"/>
  <c r="BB281"/>
  <c r="BC281"/>
  <c r="BD281"/>
  <c r="BE281"/>
  <c r="BF281"/>
  <c r="BH281"/>
  <c r="BJ281"/>
  <c r="BK281"/>
  <c r="BL281"/>
  <c r="BM281"/>
  <c r="BP281"/>
  <c r="BQ281"/>
  <c r="BR281"/>
  <c r="BV281"/>
  <c r="BW281"/>
  <c r="BX281"/>
  <c r="A282"/>
  <c r="B282"/>
  <c r="C282"/>
  <c r="H282"/>
  <c r="J282"/>
  <c r="K282"/>
  <c r="M282"/>
  <c r="O282"/>
  <c r="T282"/>
  <c r="W282"/>
  <c r="X282"/>
  <c r="Z282"/>
  <c r="AA282"/>
  <c r="AB282"/>
  <c r="AC282"/>
  <c r="AD282"/>
  <c r="AE282"/>
  <c r="AF282"/>
  <c r="AH282"/>
  <c r="AJ282"/>
  <c r="AK282"/>
  <c r="AL282"/>
  <c r="AM282"/>
  <c r="AN282"/>
  <c r="AO282"/>
  <c r="AP282"/>
  <c r="AR282"/>
  <c r="AV282"/>
  <c r="AW282"/>
  <c r="AX282"/>
  <c r="BB282"/>
  <c r="BC282"/>
  <c r="BD282"/>
  <c r="BE282"/>
  <c r="BF282"/>
  <c r="BH282"/>
  <c r="BJ282"/>
  <c r="BK282"/>
  <c r="BL282"/>
  <c r="BM282"/>
  <c r="BP282"/>
  <c r="BQ282"/>
  <c r="BR282"/>
  <c r="BV282"/>
  <c r="BW282"/>
  <c r="BX282"/>
  <c r="A283"/>
  <c r="B283"/>
  <c r="C283"/>
  <c r="H283"/>
  <c r="J283"/>
  <c r="K283"/>
  <c r="M283"/>
  <c r="O283"/>
  <c r="T283"/>
  <c r="W283"/>
  <c r="X283"/>
  <c r="Z283"/>
  <c r="AA283"/>
  <c r="AB283"/>
  <c r="AC283"/>
  <c r="AD283"/>
  <c r="AE283"/>
  <c r="AF283"/>
  <c r="AH283"/>
  <c r="AJ283"/>
  <c r="AK283"/>
  <c r="AL283"/>
  <c r="AM283"/>
  <c r="AN283"/>
  <c r="AO283"/>
  <c r="AP283"/>
  <c r="AR283"/>
  <c r="AV283"/>
  <c r="AW283"/>
  <c r="AX283"/>
  <c r="BB283"/>
  <c r="BC283"/>
  <c r="BD283"/>
  <c r="BE283"/>
  <c r="BF283"/>
  <c r="BH283"/>
  <c r="BJ283"/>
  <c r="BK283"/>
  <c r="BL283"/>
  <c r="BM283"/>
  <c r="BP283"/>
  <c r="BQ283"/>
  <c r="BR283"/>
  <c r="BV283"/>
  <c r="BW283"/>
  <c r="BX283"/>
  <c r="A284"/>
  <c r="B284"/>
  <c r="C284"/>
  <c r="H284"/>
  <c r="J284"/>
  <c r="K284"/>
  <c r="M284"/>
  <c r="O284"/>
  <c r="T284"/>
  <c r="W284"/>
  <c r="X284"/>
  <c r="Z284"/>
  <c r="AA284"/>
  <c r="AB284"/>
  <c r="AC284"/>
  <c r="AD284"/>
  <c r="AE284"/>
  <c r="AF284"/>
  <c r="AH284"/>
  <c r="AJ284"/>
  <c r="AK284"/>
  <c r="AL284"/>
  <c r="AM284"/>
  <c r="AN284"/>
  <c r="AO284"/>
  <c r="AP284"/>
  <c r="AR284"/>
  <c r="AV284"/>
  <c r="AW284"/>
  <c r="AX284"/>
  <c r="BB284"/>
  <c r="BC284"/>
  <c r="BD284"/>
  <c r="BE284"/>
  <c r="BF284"/>
  <c r="BH284"/>
  <c r="BJ284"/>
  <c r="BK284"/>
  <c r="BL284"/>
  <c r="BM284"/>
  <c r="BP284"/>
  <c r="BQ284"/>
  <c r="BR284"/>
  <c r="BV284"/>
  <c r="BW284"/>
  <c r="BX284"/>
  <c r="A285"/>
  <c r="B285"/>
  <c r="C285"/>
  <c r="H285"/>
  <c r="J285"/>
  <c r="K285"/>
  <c r="M285"/>
  <c r="O285"/>
  <c r="T285"/>
  <c r="W285"/>
  <c r="X285"/>
  <c r="Z285"/>
  <c r="AA285"/>
  <c r="AB285"/>
  <c r="AC285"/>
  <c r="AD285"/>
  <c r="AE285"/>
  <c r="AF285"/>
  <c r="AH285"/>
  <c r="AJ285"/>
  <c r="AK285"/>
  <c r="AL285"/>
  <c r="AM285"/>
  <c r="AN285"/>
  <c r="AO285"/>
  <c r="AP285"/>
  <c r="AR285"/>
  <c r="AV285"/>
  <c r="AW285"/>
  <c r="AX285"/>
  <c r="BB285"/>
  <c r="BC285"/>
  <c r="BD285"/>
  <c r="BE285"/>
  <c r="BF285"/>
  <c r="BH285"/>
  <c r="BJ285"/>
  <c r="BK285"/>
  <c r="BL285"/>
  <c r="BM285"/>
  <c r="BP285"/>
  <c r="BQ285"/>
  <c r="BR285"/>
  <c r="BV285"/>
  <c r="BW285"/>
  <c r="BX285"/>
  <c r="A286"/>
  <c r="B286"/>
  <c r="C286"/>
  <c r="H286"/>
  <c r="J286"/>
  <c r="K286"/>
  <c r="M286"/>
  <c r="O286"/>
  <c r="T286"/>
  <c r="W286"/>
  <c r="X286"/>
  <c r="Z286"/>
  <c r="AA286"/>
  <c r="AB286"/>
  <c r="AC286"/>
  <c r="AD286"/>
  <c r="AE286"/>
  <c r="AF286"/>
  <c r="AH286"/>
  <c r="AJ286"/>
  <c r="AK286"/>
  <c r="AL286"/>
  <c r="AM286"/>
  <c r="AN286"/>
  <c r="AO286"/>
  <c r="AP286"/>
  <c r="AR286"/>
  <c r="AT286"/>
  <c r="AV286"/>
  <c r="AW286"/>
  <c r="AX286"/>
  <c r="BB286"/>
  <c r="BC286"/>
  <c r="BD286"/>
  <c r="BE286"/>
  <c r="BF286"/>
  <c r="BH286"/>
  <c r="BJ286"/>
  <c r="BK286"/>
  <c r="BL286"/>
  <c r="BM286"/>
  <c r="BP286"/>
  <c r="BQ286"/>
  <c r="BR286"/>
  <c r="BV286"/>
  <c r="BW286"/>
  <c r="BX286"/>
  <c r="A287"/>
  <c r="B287"/>
  <c r="C287"/>
  <c r="H287"/>
  <c r="J287"/>
  <c r="K287"/>
  <c r="M287"/>
  <c r="O287"/>
  <c r="T287"/>
  <c r="W287"/>
  <c r="X287"/>
  <c r="Z287"/>
  <c r="AA287"/>
  <c r="AB287"/>
  <c r="AC287"/>
  <c r="AD287"/>
  <c r="AE287"/>
  <c r="AF287"/>
  <c r="AH287"/>
  <c r="AJ287"/>
  <c r="AK287"/>
  <c r="AL287"/>
  <c r="AM287"/>
  <c r="AN287"/>
  <c r="AO287"/>
  <c r="AP287"/>
  <c r="AR287"/>
  <c r="AT287"/>
  <c r="AV287"/>
  <c r="AW287"/>
  <c r="AX287"/>
  <c r="BB287"/>
  <c r="BC287"/>
  <c r="BD287"/>
  <c r="BE287"/>
  <c r="BF287"/>
  <c r="BH287"/>
  <c r="BJ287"/>
  <c r="BK287"/>
  <c r="BL287"/>
  <c r="BM287"/>
  <c r="BP287"/>
  <c r="BQ287"/>
  <c r="BR287"/>
  <c r="BV287"/>
  <c r="BW287"/>
  <c r="BX287"/>
  <c r="A288"/>
  <c r="B288"/>
  <c r="C288"/>
  <c r="H288"/>
  <c r="J288"/>
  <c r="K288"/>
  <c r="M288"/>
  <c r="O288"/>
  <c r="T288"/>
  <c r="W288"/>
  <c r="X288"/>
  <c r="Z288"/>
  <c r="AA288"/>
  <c r="AB288"/>
  <c r="AC288"/>
  <c r="AD288"/>
  <c r="AE288"/>
  <c r="AF288"/>
  <c r="AH288"/>
  <c r="AJ288"/>
  <c r="AK288"/>
  <c r="AL288"/>
  <c r="AM288"/>
  <c r="AN288"/>
  <c r="AO288"/>
  <c r="AP288"/>
  <c r="AR288"/>
  <c r="AT288"/>
  <c r="AV288"/>
  <c r="AW288"/>
  <c r="AX288"/>
  <c r="BB288"/>
  <c r="BC288"/>
  <c r="BD288"/>
  <c r="BE288"/>
  <c r="BF288"/>
  <c r="BH288"/>
  <c r="BJ288"/>
  <c r="BK288"/>
  <c r="BL288"/>
  <c r="BM288"/>
  <c r="BP288"/>
  <c r="BQ288"/>
  <c r="BR288"/>
  <c r="BV288"/>
  <c r="BW288"/>
  <c r="BX288"/>
  <c r="A289"/>
  <c r="B289"/>
  <c r="C289"/>
  <c r="H289"/>
  <c r="J289"/>
  <c r="K289"/>
  <c r="M289"/>
  <c r="O289"/>
  <c r="T289"/>
  <c r="W289"/>
  <c r="X289"/>
  <c r="Z289"/>
  <c r="AA289"/>
  <c r="AB289"/>
  <c r="AC289"/>
  <c r="AD289"/>
  <c r="AE289"/>
  <c r="AF289"/>
  <c r="AH289"/>
  <c r="AJ289"/>
  <c r="AK289"/>
  <c r="AL289"/>
  <c r="AM289"/>
  <c r="AN289"/>
  <c r="AO289"/>
  <c r="AP289"/>
  <c r="AR289"/>
  <c r="AV289"/>
  <c r="AW289"/>
  <c r="AX289"/>
  <c r="BB289"/>
  <c r="BC289"/>
  <c r="BD289"/>
  <c r="BE289"/>
  <c r="BF289"/>
  <c r="BH289"/>
  <c r="BJ289"/>
  <c r="BK289"/>
  <c r="BL289"/>
  <c r="BM289"/>
  <c r="BP289"/>
  <c r="BQ289"/>
  <c r="BR289"/>
  <c r="BV289"/>
  <c r="BW289"/>
  <c r="BX289"/>
  <c r="A291"/>
  <c r="B291"/>
  <c r="C291"/>
  <c r="H291"/>
  <c r="J291"/>
  <c r="K291"/>
  <c r="M291"/>
  <c r="O291"/>
  <c r="T291"/>
  <c r="W291"/>
  <c r="X291"/>
  <c r="Z291"/>
  <c r="AA291"/>
  <c r="AB291"/>
  <c r="AC291"/>
  <c r="AD291"/>
  <c r="AE291"/>
  <c r="AF291"/>
  <c r="AH291"/>
  <c r="AJ291"/>
  <c r="AK291"/>
  <c r="AL291"/>
  <c r="AM291"/>
  <c r="AN291"/>
  <c r="AO291"/>
  <c r="AP291"/>
  <c r="AR291"/>
  <c r="AT291"/>
  <c r="AV291"/>
  <c r="AW291"/>
  <c r="AX291"/>
  <c r="BB291"/>
  <c r="BC291"/>
  <c r="BD291"/>
  <c r="BE291"/>
  <c r="BF291"/>
  <c r="BH291"/>
  <c r="BJ291"/>
  <c r="BK291"/>
  <c r="BL291"/>
  <c r="BM291"/>
  <c r="BP291"/>
  <c r="BQ291"/>
  <c r="BR291"/>
  <c r="BV291"/>
  <c r="BW291"/>
  <c r="BX291"/>
  <c r="A292"/>
  <c r="B292"/>
  <c r="C292"/>
  <c r="H292"/>
  <c r="J292"/>
  <c r="K292"/>
  <c r="M292"/>
  <c r="O292"/>
  <c r="T292"/>
  <c r="W292"/>
  <c r="X292"/>
  <c r="Z292"/>
  <c r="AA292"/>
  <c r="AB292"/>
  <c r="AC292"/>
  <c r="AD292"/>
  <c r="AE292"/>
  <c r="AF292"/>
  <c r="AH292"/>
  <c r="AJ292"/>
  <c r="AK292"/>
  <c r="AL292"/>
  <c r="AM292"/>
  <c r="AN292"/>
  <c r="AO292"/>
  <c r="AP292"/>
  <c r="AR292"/>
  <c r="AT292"/>
  <c r="AV292"/>
  <c r="AW292"/>
  <c r="AX292"/>
  <c r="BB292"/>
  <c r="BC292"/>
  <c r="BD292"/>
  <c r="BE292"/>
  <c r="BF292"/>
  <c r="BH292"/>
  <c r="BJ292"/>
  <c r="BK292"/>
  <c r="BL292"/>
  <c r="BM292"/>
  <c r="BP292"/>
  <c r="BQ292"/>
  <c r="BR292"/>
  <c r="BV292"/>
  <c r="BW292"/>
  <c r="BX292"/>
  <c r="A293"/>
  <c r="B293"/>
  <c r="C293"/>
  <c r="H293"/>
  <c r="J293"/>
  <c r="K293"/>
  <c r="M293"/>
  <c r="O293"/>
  <c r="T293"/>
  <c r="W293"/>
  <c r="X293"/>
  <c r="Z293"/>
  <c r="AA293"/>
  <c r="AB293"/>
  <c r="AC293"/>
  <c r="AD293"/>
  <c r="AE293"/>
  <c r="AF293"/>
  <c r="AH293"/>
  <c r="AJ293"/>
  <c r="AK293"/>
  <c r="AL293"/>
  <c r="AM293"/>
  <c r="AN293"/>
  <c r="AO293"/>
  <c r="AP293"/>
  <c r="AR293"/>
  <c r="AT293"/>
  <c r="AV293"/>
  <c r="AW293"/>
  <c r="AX293"/>
  <c r="BB293"/>
  <c r="BC293"/>
  <c r="BD293"/>
  <c r="BE293"/>
  <c r="BF293"/>
  <c r="BH293"/>
  <c r="BJ293"/>
  <c r="BK293"/>
  <c r="BL293"/>
  <c r="BM293"/>
  <c r="BP293"/>
  <c r="BQ293"/>
  <c r="BR293"/>
  <c r="BV293"/>
  <c r="BW293"/>
  <c r="BX293"/>
  <c r="A294"/>
  <c r="B294"/>
  <c r="C294"/>
  <c r="H294"/>
  <c r="J294"/>
  <c r="K294"/>
  <c r="M294"/>
  <c r="O294"/>
  <c r="T294"/>
  <c r="W294"/>
  <c r="X294"/>
  <c r="Z294"/>
  <c r="AA294"/>
  <c r="AB294"/>
  <c r="AC294"/>
  <c r="AD294"/>
  <c r="AE294"/>
  <c r="AF294"/>
  <c r="AH294"/>
  <c r="AJ294"/>
  <c r="AK294"/>
  <c r="AL294"/>
  <c r="AM294"/>
  <c r="AN294"/>
  <c r="AO294"/>
  <c r="AP294"/>
  <c r="AR294"/>
  <c r="AT294"/>
  <c r="AV294"/>
  <c r="AW294"/>
  <c r="AX294"/>
  <c r="BB294"/>
  <c r="BC294"/>
  <c r="BD294"/>
  <c r="BE294"/>
  <c r="BF294"/>
  <c r="BH294"/>
  <c r="BJ294"/>
  <c r="BK294"/>
  <c r="BL294"/>
  <c r="BM294"/>
  <c r="BP294"/>
  <c r="BQ294"/>
  <c r="BR294"/>
  <c r="BV294"/>
  <c r="BW294"/>
  <c r="BX294"/>
  <c r="A295"/>
  <c r="B295"/>
  <c r="C295"/>
  <c r="H295"/>
  <c r="J295"/>
  <c r="K295"/>
  <c r="M295"/>
  <c r="O295"/>
  <c r="T295"/>
  <c r="W295"/>
  <c r="X295"/>
  <c r="Z295"/>
  <c r="AA295"/>
  <c r="AB295"/>
  <c r="AC295"/>
  <c r="AD295"/>
  <c r="AE295"/>
  <c r="AF295"/>
  <c r="AH295"/>
  <c r="AJ295"/>
  <c r="AK295"/>
  <c r="AL295"/>
  <c r="AM295"/>
  <c r="AN295"/>
  <c r="AO295"/>
  <c r="AP295"/>
  <c r="AR295"/>
  <c r="AT295"/>
  <c r="AV295"/>
  <c r="AW295"/>
  <c r="AX295"/>
  <c r="BB295"/>
  <c r="BC295"/>
  <c r="BD295"/>
  <c r="BE295"/>
  <c r="BF295"/>
  <c r="BH295"/>
  <c r="BJ295"/>
  <c r="BK295"/>
  <c r="BL295"/>
  <c r="BM295"/>
  <c r="BP295"/>
  <c r="BQ295"/>
  <c r="BR295"/>
  <c r="BV295"/>
  <c r="BW295"/>
  <c r="BX295"/>
  <c r="A296"/>
  <c r="B296"/>
  <c r="C296"/>
  <c r="H296"/>
  <c r="J296"/>
  <c r="K296"/>
  <c r="M296"/>
  <c r="O296"/>
  <c r="T296"/>
  <c r="W296"/>
  <c r="X296"/>
  <c r="Z296"/>
  <c r="AA296"/>
  <c r="AB296"/>
  <c r="AC296"/>
  <c r="AD296"/>
  <c r="AE296"/>
  <c r="AF296"/>
  <c r="AH296"/>
  <c r="AJ296"/>
  <c r="AK296"/>
  <c r="AL296"/>
  <c r="AM296"/>
  <c r="AN296"/>
  <c r="AO296"/>
  <c r="AP296"/>
  <c r="AR296"/>
  <c r="AV296"/>
  <c r="AW296"/>
  <c r="AX296"/>
  <c r="BB296"/>
  <c r="BC296"/>
  <c r="BD296"/>
  <c r="BE296"/>
  <c r="BF296"/>
  <c r="BH296"/>
  <c r="BJ296"/>
  <c r="BK296"/>
  <c r="BL296"/>
  <c r="BM296"/>
  <c r="BP296"/>
  <c r="BQ296"/>
  <c r="BR296"/>
  <c r="BV296"/>
  <c r="BW296"/>
  <c r="BX296"/>
  <c r="A297"/>
  <c r="B297"/>
  <c r="C297"/>
  <c r="H297"/>
  <c r="J297"/>
  <c r="K297"/>
  <c r="M297"/>
  <c r="O297"/>
  <c r="T297"/>
  <c r="W297"/>
  <c r="X297"/>
  <c r="Z297"/>
  <c r="AA297"/>
  <c r="AB297"/>
  <c r="AC297"/>
  <c r="AD297"/>
  <c r="AE297"/>
  <c r="AF297"/>
  <c r="AH297"/>
  <c r="AJ297"/>
  <c r="AK297"/>
  <c r="AL297"/>
  <c r="AM297"/>
  <c r="AN297"/>
  <c r="AO297"/>
  <c r="AP297"/>
  <c r="AR297"/>
  <c r="AV297"/>
  <c r="AW297"/>
  <c r="AX297"/>
  <c r="BB297"/>
  <c r="BC297"/>
  <c r="BD297"/>
  <c r="BE297"/>
  <c r="BF297"/>
  <c r="BH297"/>
  <c r="BJ297"/>
  <c r="BK297"/>
  <c r="BL297"/>
  <c r="BM297"/>
  <c r="BP297"/>
  <c r="BQ297"/>
  <c r="BR297"/>
  <c r="BV297"/>
  <c r="BW297"/>
  <c r="BX297"/>
  <c r="A298"/>
  <c r="B298"/>
  <c r="C298"/>
  <c r="H298"/>
  <c r="J298"/>
  <c r="K298"/>
  <c r="M298"/>
  <c r="O298"/>
  <c r="T298"/>
  <c r="W298"/>
  <c r="X298"/>
  <c r="Z298"/>
  <c r="AA298"/>
  <c r="AB298"/>
  <c r="AC298"/>
  <c r="AD298"/>
  <c r="AE298"/>
  <c r="AF298"/>
  <c r="AH298"/>
  <c r="AJ298"/>
  <c r="AK298"/>
  <c r="AL298"/>
  <c r="AM298"/>
  <c r="AN298"/>
  <c r="AO298"/>
  <c r="AP298"/>
  <c r="AR298"/>
  <c r="AV298"/>
  <c r="AW298"/>
  <c r="AX298"/>
  <c r="BB298"/>
  <c r="BC298"/>
  <c r="BD298"/>
  <c r="BE298"/>
  <c r="BF298"/>
  <c r="BH298"/>
  <c r="BJ298"/>
  <c r="BK298"/>
  <c r="BL298"/>
  <c r="BM298"/>
  <c r="BP298"/>
  <c r="BQ298"/>
  <c r="BR298"/>
  <c r="BV298"/>
  <c r="BW298"/>
  <c r="BX298"/>
  <c r="A299"/>
  <c r="B299"/>
  <c r="C299"/>
  <c r="H299"/>
  <c r="J299"/>
  <c r="K299"/>
  <c r="M299"/>
  <c r="O299"/>
  <c r="T299"/>
  <c r="W299"/>
  <c r="X299"/>
  <c r="Z299"/>
  <c r="AA299"/>
  <c r="AB299"/>
  <c r="AC299"/>
  <c r="AD299"/>
  <c r="AE299"/>
  <c r="AF299"/>
  <c r="AH299"/>
  <c r="AJ299"/>
  <c r="AK299"/>
  <c r="AL299"/>
  <c r="AM299"/>
  <c r="AN299"/>
  <c r="AO299"/>
  <c r="AP299"/>
  <c r="AR299"/>
  <c r="AV299"/>
  <c r="AW299"/>
  <c r="AX299"/>
  <c r="BB299"/>
  <c r="BC299"/>
  <c r="BD299"/>
  <c r="BE299"/>
  <c r="BF299"/>
  <c r="BH299"/>
  <c r="BJ299"/>
  <c r="BK299"/>
  <c r="BL299"/>
  <c r="BM299"/>
  <c r="BP299"/>
  <c r="BQ299"/>
  <c r="BR299"/>
  <c r="BV299"/>
  <c r="BW299"/>
  <c r="BX299"/>
  <c r="A300"/>
  <c r="B300"/>
  <c r="C300"/>
  <c r="H300"/>
  <c r="J300"/>
  <c r="K300"/>
  <c r="M300"/>
  <c r="O300"/>
  <c r="T300"/>
  <c r="W300"/>
  <c r="X300"/>
  <c r="Z300"/>
  <c r="AA300"/>
  <c r="AB300"/>
  <c r="AC300"/>
  <c r="AD300"/>
  <c r="AE300"/>
  <c r="AF300"/>
  <c r="AH300"/>
  <c r="AJ300"/>
  <c r="AK300"/>
  <c r="AL300"/>
  <c r="AM300"/>
  <c r="AN300"/>
  <c r="AO300"/>
  <c r="AP300"/>
  <c r="AR300"/>
  <c r="AV300"/>
  <c r="AW300"/>
  <c r="AX300"/>
  <c r="BB300"/>
  <c r="BC300"/>
  <c r="BD300"/>
  <c r="BE300"/>
  <c r="BF300"/>
  <c r="BH300"/>
  <c r="BJ300"/>
  <c r="BK300"/>
  <c r="BL300"/>
  <c r="BM300"/>
  <c r="BP300"/>
  <c r="BQ300"/>
  <c r="BR300"/>
  <c r="BV300"/>
  <c r="BW300"/>
  <c r="BX300"/>
  <c r="A301"/>
  <c r="B301"/>
  <c r="C301"/>
  <c r="H301"/>
  <c r="J301"/>
  <c r="K301"/>
  <c r="M301"/>
  <c r="O301"/>
  <c r="T301"/>
  <c r="W301"/>
  <c r="X301"/>
  <c r="Z301"/>
  <c r="AA301"/>
  <c r="AB301"/>
  <c r="AC301"/>
  <c r="AD301"/>
  <c r="AE301"/>
  <c r="AF301"/>
  <c r="AH301"/>
  <c r="AJ301"/>
  <c r="AK301"/>
  <c r="AL301"/>
  <c r="AM301"/>
  <c r="AN301"/>
  <c r="AO301"/>
  <c r="AP301"/>
  <c r="AR301"/>
  <c r="AV301"/>
  <c r="AW301"/>
  <c r="AX301"/>
  <c r="BB301"/>
  <c r="BC301"/>
  <c r="BD301"/>
  <c r="BE301"/>
  <c r="BF301"/>
  <c r="BH301"/>
  <c r="BJ301"/>
  <c r="BK301"/>
  <c r="BL301"/>
  <c r="BM301"/>
  <c r="BP301"/>
  <c r="BQ301"/>
  <c r="BR301"/>
  <c r="BV301"/>
  <c r="BW301"/>
  <c r="BX301"/>
  <c r="A302"/>
  <c r="B302"/>
  <c r="C302"/>
  <c r="H302"/>
  <c r="J302"/>
  <c r="K302"/>
  <c r="M302"/>
  <c r="O302"/>
  <c r="T302"/>
  <c r="W302"/>
  <c r="X302"/>
  <c r="Z302"/>
  <c r="AA302"/>
  <c r="AB302"/>
  <c r="AC302"/>
  <c r="AD302"/>
  <c r="AE302"/>
  <c r="AF302"/>
  <c r="AH302"/>
  <c r="AJ302"/>
  <c r="AK302"/>
  <c r="AL302"/>
  <c r="AM302"/>
  <c r="AN302"/>
  <c r="AO302"/>
  <c r="AP302"/>
  <c r="AR302"/>
  <c r="AV302"/>
  <c r="AW302"/>
  <c r="AX302"/>
  <c r="BB302"/>
  <c r="BC302"/>
  <c r="BD302"/>
  <c r="BE302"/>
  <c r="BF302"/>
  <c r="BH302"/>
  <c r="BJ302"/>
  <c r="BK302"/>
  <c r="BL302"/>
  <c r="BM302"/>
  <c r="BP302"/>
  <c r="BQ302"/>
  <c r="BR302"/>
  <c r="BV302"/>
  <c r="BW302"/>
  <c r="BX302"/>
  <c r="A303"/>
  <c r="B303"/>
  <c r="C303"/>
  <c r="H303"/>
  <c r="J303"/>
  <c r="K303"/>
  <c r="M303"/>
  <c r="O303"/>
  <c r="T303"/>
  <c r="W303"/>
  <c r="X303"/>
  <c r="Z303"/>
  <c r="AA303"/>
  <c r="AB303"/>
  <c r="AC303"/>
  <c r="AD303"/>
  <c r="AE303"/>
  <c r="AF303"/>
  <c r="AH303"/>
  <c r="AJ303"/>
  <c r="AK303"/>
  <c r="AL303"/>
  <c r="AM303"/>
  <c r="AN303"/>
  <c r="AO303"/>
  <c r="AP303"/>
  <c r="AR303"/>
  <c r="AV303"/>
  <c r="AW303"/>
  <c r="AX303"/>
  <c r="BB303"/>
  <c r="BC303"/>
  <c r="BD303"/>
  <c r="BE303"/>
  <c r="BF303"/>
  <c r="BH303"/>
  <c r="BJ303"/>
  <c r="BK303"/>
  <c r="BL303"/>
  <c r="BM303"/>
  <c r="BP303"/>
  <c r="BQ303"/>
  <c r="BR303"/>
  <c r="BV303"/>
  <c r="BW303"/>
  <c r="BX303"/>
  <c r="A304"/>
  <c r="B304"/>
  <c r="C304"/>
  <c r="H304"/>
  <c r="J304"/>
  <c r="K304"/>
  <c r="M304"/>
  <c r="O304"/>
  <c r="T304"/>
  <c r="W304"/>
  <c r="X304"/>
  <c r="Z304"/>
  <c r="AA304"/>
  <c r="AB304"/>
  <c r="AC304"/>
  <c r="AD304"/>
  <c r="AE304"/>
  <c r="AF304"/>
  <c r="AH304"/>
  <c r="AJ304"/>
  <c r="AK304"/>
  <c r="AL304"/>
  <c r="AM304"/>
  <c r="AN304"/>
  <c r="AO304"/>
  <c r="AP304"/>
  <c r="AR304"/>
  <c r="AV304"/>
  <c r="AW304"/>
  <c r="AX304"/>
  <c r="BB304"/>
  <c r="BC304"/>
  <c r="BD304"/>
  <c r="BE304"/>
  <c r="BF304"/>
  <c r="BH304"/>
  <c r="BJ304"/>
  <c r="BK304"/>
  <c r="BL304"/>
  <c r="BM304"/>
  <c r="BP304"/>
  <c r="BQ304"/>
  <c r="BR304"/>
  <c r="BV304"/>
  <c r="BW304"/>
  <c r="BX304"/>
  <c r="A305"/>
  <c r="B305"/>
  <c r="C305"/>
  <c r="H305"/>
  <c r="J305"/>
  <c r="K305"/>
  <c r="M305"/>
  <c r="O305"/>
  <c r="T305"/>
  <c r="W305"/>
  <c r="X305"/>
  <c r="Z305"/>
  <c r="AA305"/>
  <c r="AB305"/>
  <c r="AC305"/>
  <c r="AD305"/>
  <c r="AE305"/>
  <c r="AF305"/>
  <c r="AH305"/>
  <c r="AJ305"/>
  <c r="AK305"/>
  <c r="AL305"/>
  <c r="AM305"/>
  <c r="AN305"/>
  <c r="AO305"/>
  <c r="AP305"/>
  <c r="AR305"/>
  <c r="AV305"/>
  <c r="AW305"/>
  <c r="AX305"/>
  <c r="BB305"/>
  <c r="BC305"/>
  <c r="BD305"/>
  <c r="BE305"/>
  <c r="BF305"/>
  <c r="BH305"/>
  <c r="BJ305"/>
  <c r="BK305"/>
  <c r="BL305"/>
  <c r="BM305"/>
  <c r="BP305"/>
  <c r="BQ305"/>
  <c r="BR305"/>
  <c r="BV305"/>
  <c r="BW305"/>
  <c r="BX305"/>
  <c r="D101" i="8"/>
  <c r="E101" i="9"/>
  <c r="G101" i="6"/>
  <c r="I101"/>
  <c r="L101"/>
  <c r="P101" i="5"/>
  <c r="R101"/>
  <c r="S101" i="6"/>
  <c r="V101"/>
  <c r="AI101"/>
  <c r="AQ101"/>
  <c r="BA101"/>
  <c r="BI101"/>
  <c r="Y239"/>
  <c r="AG311"/>
  <c r="AG311" i="5"/>
  <c r="K311" i="9" s="1"/>
  <c r="H312"/>
  <c r="BU312" i="5"/>
  <c r="H311" i="9"/>
  <c r="BU311" i="5"/>
  <c r="H310" i="9"/>
  <c r="BU310" i="5"/>
  <c r="H313" i="9"/>
  <c r="BU313" i="5"/>
  <c r="BG310"/>
  <c r="BO310"/>
  <c r="BG313"/>
  <c r="BO313"/>
  <c r="BG311"/>
  <c r="BO311"/>
  <c r="BG312"/>
  <c r="BO312"/>
  <c r="AG310" i="6"/>
  <c r="AG313"/>
  <c r="AG312"/>
  <c r="AG312" i="5"/>
  <c r="K312" i="9" s="1"/>
  <c r="AG310" i="5"/>
  <c r="AG313"/>
  <c r="K313" i="9" s="1"/>
  <c r="AT146" i="5"/>
  <c r="AT79"/>
  <c r="AT78" i="6"/>
  <c r="L273"/>
  <c r="L276"/>
  <c r="S285" i="5"/>
  <c r="L285" i="6"/>
  <c r="L298" i="5"/>
  <c r="L299" i="6"/>
  <c r="L301"/>
  <c r="L303"/>
  <c r="L305"/>
  <c r="L149"/>
  <c r="L151" i="5"/>
  <c r="L153"/>
  <c r="L155" i="6"/>
  <c r="L157" i="5"/>
  <c r="L159" i="6"/>
  <c r="L161"/>
  <c r="L272"/>
  <c r="L274" i="5"/>
  <c r="L275" i="6"/>
  <c r="L277"/>
  <c r="L279"/>
  <c r="L283"/>
  <c r="L289" i="5"/>
  <c r="AQ295" i="6"/>
  <c r="Q306"/>
  <c r="BG306" s="1"/>
  <c r="Q308"/>
  <c r="BG308" s="1"/>
  <c r="L150"/>
  <c r="S281" i="5"/>
  <c r="L281" i="6"/>
  <c r="L297"/>
  <c r="Q307"/>
  <c r="BG307" s="1"/>
  <c r="Q309"/>
  <c r="BG309" s="1"/>
  <c r="AT78" i="5"/>
  <c r="AT146" i="6"/>
  <c r="AT79"/>
  <c r="AT38"/>
  <c r="AT37"/>
  <c r="AT36" i="5"/>
  <c r="AT35" i="6"/>
  <c r="AT34" i="5"/>
  <c r="AT33" i="6"/>
  <c r="AT32" i="5"/>
  <c r="AT31" i="6"/>
  <c r="AT30" i="5"/>
  <c r="AT29" i="6"/>
  <c r="AT28" i="5"/>
  <c r="AT27" i="6"/>
  <c r="AT26" i="5"/>
  <c r="AT25" i="6"/>
  <c r="AT151"/>
  <c r="AT150" i="5"/>
  <c r="AT149" i="6"/>
  <c r="AT148" i="5"/>
  <c r="AT38"/>
  <c r="AT289" i="6"/>
  <c r="AT164" i="5"/>
  <c r="AT163"/>
  <c r="AT162" i="6"/>
  <c r="U134"/>
  <c r="U132"/>
  <c r="AT129"/>
  <c r="AT128"/>
  <c r="AT82" i="5"/>
  <c r="AT81" i="6"/>
  <c r="AT80"/>
  <c r="AT302"/>
  <c r="AT301"/>
  <c r="AT300"/>
  <c r="AT297"/>
  <c r="AT296"/>
  <c r="AT302" i="5"/>
  <c r="Y150"/>
  <c r="U142" i="6"/>
  <c r="BU142" s="1"/>
  <c r="U99"/>
  <c r="U77"/>
  <c r="BU77" s="1"/>
  <c r="U62"/>
  <c r="U49"/>
  <c r="BU49" s="1"/>
  <c r="AT168"/>
  <c r="AT167"/>
  <c r="Y142"/>
  <c r="U67"/>
  <c r="BU67" s="1"/>
  <c r="U55"/>
  <c r="U138"/>
  <c r="BU138" s="1"/>
  <c r="AT135"/>
  <c r="Y134"/>
  <c r="AT134"/>
  <c r="U126"/>
  <c r="BU126" s="1"/>
  <c r="U119"/>
  <c r="AT118"/>
  <c r="AT116"/>
  <c r="AT114"/>
  <c r="U112"/>
  <c r="AT111"/>
  <c r="AT109"/>
  <c r="AT107"/>
  <c r="AT105"/>
  <c r="AT104"/>
  <c r="AT102"/>
  <c r="Y99"/>
  <c r="AT97"/>
  <c r="AT96"/>
  <c r="AT95"/>
  <c r="U91"/>
  <c r="AT88"/>
  <c r="Y77" i="5"/>
  <c r="AT76" i="6"/>
  <c r="AT75"/>
  <c r="AT74"/>
  <c r="AT73"/>
  <c r="AT72"/>
  <c r="AT71"/>
  <c r="AT70"/>
  <c r="AT69"/>
  <c r="AT68"/>
  <c r="AT66"/>
  <c r="AT65"/>
  <c r="AT64"/>
  <c r="AT63"/>
  <c r="Y49"/>
  <c r="U39"/>
  <c r="BU39" s="1"/>
  <c r="S307" i="5"/>
  <c r="J307" i="9" s="1"/>
  <c r="S307" i="6"/>
  <c r="S309" i="5"/>
  <c r="I309" i="9" s="1"/>
  <c r="S309" i="6"/>
  <c r="N101" i="5"/>
  <c r="S306"/>
  <c r="I306" i="9" s="1"/>
  <c r="S306" i="6"/>
  <c r="S308" i="5"/>
  <c r="I308" i="9" s="1"/>
  <c r="S308" i="6"/>
  <c r="U186"/>
  <c r="U180"/>
  <c r="BU180" s="1"/>
  <c r="U150"/>
  <c r="U43"/>
  <c r="BU43" s="1"/>
  <c r="U35"/>
  <c r="BU35" s="1"/>
  <c r="U31"/>
  <c r="BU31" s="1"/>
  <c r="U27"/>
  <c r="BU27" s="1"/>
  <c r="U23"/>
  <c r="BU23" s="1"/>
  <c r="U21"/>
  <c r="BU21" s="1"/>
  <c r="U7"/>
  <c r="BU7" s="1"/>
  <c r="U172"/>
  <c r="U158"/>
  <c r="BU158" s="1"/>
  <c r="U140"/>
  <c r="AT137"/>
  <c r="AT136"/>
  <c r="U130"/>
  <c r="BU130" s="1"/>
  <c r="AT127"/>
  <c r="Y112"/>
  <c r="Y91"/>
  <c r="Y55"/>
  <c r="U19"/>
  <c r="BU19" s="1"/>
  <c r="U13"/>
  <c r="BU13" s="1"/>
  <c r="U9"/>
  <c r="BU9" s="1"/>
  <c r="AU101"/>
  <c r="U224"/>
  <c r="U220"/>
  <c r="BU220" s="1"/>
  <c r="Y186" i="5"/>
  <c r="Y180" i="6"/>
  <c r="AT45"/>
  <c r="Y43" i="5"/>
  <c r="Y35"/>
  <c r="Y27"/>
  <c r="Y13"/>
  <c r="U306" i="6"/>
  <c r="BU306" s="1"/>
  <c r="Q306" i="5"/>
  <c r="BO306" s="1"/>
  <c r="U308" i="6"/>
  <c r="BU308" s="1"/>
  <c r="S282" i="5"/>
  <c r="S280"/>
  <c r="Y224" i="6"/>
  <c r="AT224"/>
  <c r="U222"/>
  <c r="AT221"/>
  <c r="Y220"/>
  <c r="AT220"/>
  <c r="U218"/>
  <c r="AT217"/>
  <c r="U309"/>
  <c r="BU309" s="1"/>
  <c r="Q309" i="5"/>
  <c r="BO309" s="1"/>
  <c r="U176" i="6"/>
  <c r="U165"/>
  <c r="BU165" s="1"/>
  <c r="U162"/>
  <c r="U154"/>
  <c r="BU154" s="1"/>
  <c r="U146"/>
  <c r="U123"/>
  <c r="BU123" s="1"/>
  <c r="U115"/>
  <c r="U108"/>
  <c r="BU108" s="1"/>
  <c r="U95"/>
  <c r="U87"/>
  <c r="BU87" s="1"/>
  <c r="U81"/>
  <c r="U71"/>
  <c r="BU71" s="1"/>
  <c r="U63"/>
  <c r="U58"/>
  <c r="BU58" s="1"/>
  <c r="AS101"/>
  <c r="Q101"/>
  <c r="BG101" s="1"/>
  <c r="Y222"/>
  <c r="Y218" i="5"/>
  <c r="U160" i="6"/>
  <c r="Y154"/>
  <c r="U152"/>
  <c r="Y146" i="5"/>
  <c r="Y138" i="6"/>
  <c r="U136"/>
  <c r="BU136" s="1"/>
  <c r="Y130" i="5"/>
  <c r="U128" i="6"/>
  <c r="BU128" s="1"/>
  <c r="Y123"/>
  <c r="U121"/>
  <c r="BU121" s="1"/>
  <c r="Y115" i="5"/>
  <c r="U113" i="6"/>
  <c r="BU113" s="1"/>
  <c r="Y108"/>
  <c r="U106"/>
  <c r="BU106" s="1"/>
  <c r="Y87" i="5"/>
  <c r="Y81"/>
  <c r="Y58" i="6"/>
  <c r="AT221" i="5"/>
  <c r="U156" i="6"/>
  <c r="U148"/>
  <c r="BU148" s="1"/>
  <c r="U117"/>
  <c r="U110"/>
  <c r="BU110" s="1"/>
  <c r="U103"/>
  <c r="U97"/>
  <c r="BU97" s="1"/>
  <c r="AT129" i="5"/>
  <c r="AU305" i="6"/>
  <c r="AU305" i="5"/>
  <c r="L305"/>
  <c r="D305" i="9"/>
  <c r="D305" i="8"/>
  <c r="D305" i="6"/>
  <c r="D305" i="5"/>
  <c r="AS304" i="6"/>
  <c r="AS304" i="5"/>
  <c r="V304" i="6"/>
  <c r="V304" i="5"/>
  <c r="S304" i="6"/>
  <c r="S304" i="5"/>
  <c r="N304" i="6"/>
  <c r="N304" i="5"/>
  <c r="E304" i="8"/>
  <c r="E304" i="9"/>
  <c r="E304" i="6"/>
  <c r="E304" i="5"/>
  <c r="AU303" i="6"/>
  <c r="AU303" i="5"/>
  <c r="L303"/>
  <c r="D303" i="9"/>
  <c r="D303" i="8"/>
  <c r="D303" i="6"/>
  <c r="D303" i="5"/>
  <c r="AS302" i="6"/>
  <c r="AS302" i="5"/>
  <c r="AI302" i="6"/>
  <c r="AI302" i="5"/>
  <c r="S302" i="6"/>
  <c r="S302" i="5"/>
  <c r="N302" i="6"/>
  <c r="N302" i="5"/>
  <c r="E302" i="8"/>
  <c r="E302" i="9"/>
  <c r="E302" i="6"/>
  <c r="E302" i="5"/>
  <c r="AU301" i="6"/>
  <c r="AU301" i="5"/>
  <c r="L301"/>
  <c r="D301" i="9"/>
  <c r="D301" i="8"/>
  <c r="D301" i="6"/>
  <c r="D301" i="5"/>
  <c r="AI300" i="6"/>
  <c r="AI300" i="5"/>
  <c r="S300" i="6"/>
  <c r="S300" i="5"/>
  <c r="N300" i="6"/>
  <c r="N300" i="5"/>
  <c r="V299" i="6"/>
  <c r="V299" i="5"/>
  <c r="L299"/>
  <c r="G299" i="6"/>
  <c r="G299" i="5"/>
  <c r="AI298" i="6"/>
  <c r="AI298" i="5"/>
  <c r="S298" i="6"/>
  <c r="S298" i="5"/>
  <c r="Q298" i="6"/>
  <c r="BG298" s="1"/>
  <c r="Q298" i="5"/>
  <c r="BG298" s="1"/>
  <c r="E298" i="8"/>
  <c r="E298" i="9"/>
  <c r="E298" i="6"/>
  <c r="E298" i="5"/>
  <c r="AQ297" i="6"/>
  <c r="AQ297" i="5"/>
  <c r="R297" i="6"/>
  <c r="R297" i="5"/>
  <c r="P297" i="6"/>
  <c r="P297" i="5"/>
  <c r="D297" i="9"/>
  <c r="D297" i="8"/>
  <c r="D297" i="6"/>
  <c r="D297" i="5"/>
  <c r="AS296" i="6"/>
  <c r="AS296" i="5"/>
  <c r="V296" i="6"/>
  <c r="V296" i="5"/>
  <c r="I296" i="6"/>
  <c r="I296" i="5"/>
  <c r="G296" i="9" s="1"/>
  <c r="L295" i="6"/>
  <c r="L295" i="5"/>
  <c r="D295" i="9"/>
  <c r="D295" i="8"/>
  <c r="D295" i="6"/>
  <c r="D295" i="5"/>
  <c r="AI294" i="6"/>
  <c r="AI294" i="5"/>
  <c r="S294" i="6"/>
  <c r="S294" i="5"/>
  <c r="I294" i="6"/>
  <c r="I294" i="5"/>
  <c r="G294" i="9" s="1"/>
  <c r="AU293" i="6"/>
  <c r="AU293" i="5"/>
  <c r="V293" i="6"/>
  <c r="V293" i="5"/>
  <c r="R293" i="6"/>
  <c r="R293" i="5"/>
  <c r="P293" i="6"/>
  <c r="P293" i="5"/>
  <c r="G293" i="6"/>
  <c r="G293" i="5"/>
  <c r="AS292" i="6"/>
  <c r="AS292" i="5"/>
  <c r="V292" i="6"/>
  <c r="V292" i="5"/>
  <c r="S292" i="6"/>
  <c r="S292" i="5"/>
  <c r="N292" i="6"/>
  <c r="N292" i="5"/>
  <c r="I292" i="6"/>
  <c r="I292" i="5"/>
  <c r="G292" i="9" s="1"/>
  <c r="AQ291" i="6"/>
  <c r="AQ291" i="5"/>
  <c r="V291" i="6"/>
  <c r="V291" i="5"/>
  <c r="R291" i="6"/>
  <c r="R291" i="5"/>
  <c r="P291" i="6"/>
  <c r="P291" i="5"/>
  <c r="G291" i="6"/>
  <c r="G291" i="5"/>
  <c r="AU289" i="6"/>
  <c r="AU289" i="5"/>
  <c r="V289" i="6"/>
  <c r="V289" i="5"/>
  <c r="L289" i="6"/>
  <c r="G289"/>
  <c r="G289" i="5"/>
  <c r="AS288" i="6"/>
  <c r="AS288" i="5"/>
  <c r="V288" i="6"/>
  <c r="V288" i="5"/>
  <c r="S288" i="6"/>
  <c r="S288" i="5"/>
  <c r="N288" i="6"/>
  <c r="N288" i="5"/>
  <c r="E288" i="8"/>
  <c r="E288" i="9"/>
  <c r="E288" i="6"/>
  <c r="E288" i="5"/>
  <c r="AQ287" i="6"/>
  <c r="AQ287" i="5"/>
  <c r="R287" i="6"/>
  <c r="R287" i="5"/>
  <c r="G287" i="6"/>
  <c r="G287" i="5"/>
  <c r="AS286" i="6"/>
  <c r="AS286" i="5"/>
  <c r="S286" i="6"/>
  <c r="S286" i="5"/>
  <c r="I286" i="6"/>
  <c r="I286" i="5"/>
  <c r="G286" i="9" s="1"/>
  <c r="AQ285" i="6"/>
  <c r="AQ285" i="5"/>
  <c r="R285" i="6"/>
  <c r="R285" i="5"/>
  <c r="P285" i="6"/>
  <c r="P285" i="5"/>
  <c r="D285" i="9"/>
  <c r="D285" i="8"/>
  <c r="D285" i="6"/>
  <c r="D285" i="5"/>
  <c r="AI284" i="6"/>
  <c r="AI284" i="5"/>
  <c r="Q284" i="6"/>
  <c r="BG284" s="1"/>
  <c r="Q284" i="5"/>
  <c r="BG284" s="1"/>
  <c r="I284" i="6"/>
  <c r="I284" i="5"/>
  <c r="G284" i="9" s="1"/>
  <c r="AU283" i="6"/>
  <c r="AU283" i="5"/>
  <c r="V283" i="6"/>
  <c r="V283" i="5"/>
  <c r="R283" i="6"/>
  <c r="R283" i="5"/>
  <c r="P283" i="6"/>
  <c r="P283" i="5"/>
  <c r="D283" i="9"/>
  <c r="D283" i="8"/>
  <c r="D283" i="6"/>
  <c r="D283" i="5"/>
  <c r="AS282" i="6"/>
  <c r="AS282" i="5"/>
  <c r="I282" i="6"/>
  <c r="I282" i="5"/>
  <c r="G282" i="9" s="1"/>
  <c r="AU281" i="6"/>
  <c r="AU281" i="5"/>
  <c r="V281" i="6"/>
  <c r="V281" i="5"/>
  <c r="R281" i="6"/>
  <c r="R281" i="5"/>
  <c r="P281" i="6"/>
  <c r="P281" i="5"/>
  <c r="G281" i="6"/>
  <c r="G281" i="5"/>
  <c r="AI280" i="6"/>
  <c r="AI280" i="5"/>
  <c r="I280" i="6"/>
  <c r="I280" i="5"/>
  <c r="G280" i="9" s="1"/>
  <c r="AU279" i="6"/>
  <c r="AU279" i="5"/>
  <c r="V279" i="6"/>
  <c r="V279" i="5"/>
  <c r="R279" i="6"/>
  <c r="R279" i="5"/>
  <c r="P279" i="6"/>
  <c r="P279" i="5"/>
  <c r="D279" i="9"/>
  <c r="D279" i="8"/>
  <c r="D279" i="6"/>
  <c r="D279" i="5"/>
  <c r="AS278" i="6"/>
  <c r="AS278" i="5"/>
  <c r="V278" i="6"/>
  <c r="V278" i="5"/>
  <c r="Q278" i="6"/>
  <c r="BG278" s="1"/>
  <c r="Q278" i="5"/>
  <c r="BG278" s="1"/>
  <c r="I278" i="6"/>
  <c r="I278" i="5"/>
  <c r="G278" i="9" s="1"/>
  <c r="AQ277" i="6"/>
  <c r="AQ277" i="5"/>
  <c r="V277" i="6"/>
  <c r="V277" i="5"/>
  <c r="R277" i="6"/>
  <c r="R277" i="5"/>
  <c r="P277" i="6"/>
  <c r="P277" i="5"/>
  <c r="G277" i="6"/>
  <c r="G277" i="5"/>
  <c r="AI276" i="6"/>
  <c r="AI276" i="5"/>
  <c r="S276" i="6"/>
  <c r="S276" i="5"/>
  <c r="N276" i="6"/>
  <c r="N276" i="5"/>
  <c r="E276" i="8"/>
  <c r="E276" i="9"/>
  <c r="E276" i="6"/>
  <c r="E276" i="5"/>
  <c r="AU275" i="6"/>
  <c r="AU275" i="5"/>
  <c r="L275"/>
  <c r="D275" i="9"/>
  <c r="D275" i="8"/>
  <c r="D275" i="6"/>
  <c r="D275" i="5"/>
  <c r="AS274" i="6"/>
  <c r="AS274" i="5"/>
  <c r="S274" i="6"/>
  <c r="S274" i="5"/>
  <c r="N274" i="6"/>
  <c r="N274" i="5"/>
  <c r="E274" i="8"/>
  <c r="E274" i="9"/>
  <c r="E274" i="6"/>
  <c r="E274" i="5"/>
  <c r="AQ273" i="6"/>
  <c r="AQ273" i="5"/>
  <c r="L273"/>
  <c r="D273" i="9"/>
  <c r="D273" i="8"/>
  <c r="D273" i="6"/>
  <c r="D273" i="5"/>
  <c r="AS272" i="6"/>
  <c r="AS272" i="5"/>
  <c r="V272" i="6"/>
  <c r="V272" i="5"/>
  <c r="S272" i="6"/>
  <c r="S272" i="5"/>
  <c r="N272" i="6"/>
  <c r="N272" i="5"/>
  <c r="I272" i="6"/>
  <c r="I272" i="5"/>
  <c r="G272" i="9" s="1"/>
  <c r="AU271" i="6"/>
  <c r="AU271" i="5"/>
  <c r="V271" i="6"/>
  <c r="V271" i="5"/>
  <c r="R271" i="6"/>
  <c r="R271" i="5"/>
  <c r="P271" i="6"/>
  <c r="P271" i="5"/>
  <c r="G271" i="6"/>
  <c r="G271" i="5"/>
  <c r="AS270" i="6"/>
  <c r="AS270" i="5"/>
  <c r="V270" i="6"/>
  <c r="V270" i="5"/>
  <c r="S270" i="6"/>
  <c r="S270" i="5"/>
  <c r="N270" i="6"/>
  <c r="N270" i="5"/>
  <c r="I270" i="6"/>
  <c r="I270" i="5"/>
  <c r="G270" i="9" s="1"/>
  <c r="AQ269" i="6"/>
  <c r="AQ269" i="5"/>
  <c r="R269" i="6"/>
  <c r="R269" i="5"/>
  <c r="P269" i="6"/>
  <c r="P269" i="5"/>
  <c r="G269" i="6"/>
  <c r="G269" i="5"/>
  <c r="AS268" i="6"/>
  <c r="AS268" i="5"/>
  <c r="V268" i="6"/>
  <c r="V268" i="5"/>
  <c r="Q268" i="6"/>
  <c r="BG268" s="1"/>
  <c r="Q268" i="5"/>
  <c r="BG268" s="1"/>
  <c r="N268" i="6"/>
  <c r="N268" i="5"/>
  <c r="E268" i="8"/>
  <c r="E268" i="9"/>
  <c r="E268" i="6"/>
  <c r="E268" i="5"/>
  <c r="AQ267" i="6"/>
  <c r="AQ267" i="5"/>
  <c r="R267" i="6"/>
  <c r="R267" i="5"/>
  <c r="L267" i="6"/>
  <c r="L267" i="5"/>
  <c r="D267" i="9"/>
  <c r="D267" i="8"/>
  <c r="D267" i="6"/>
  <c r="D267" i="5"/>
  <c r="AS266" i="6"/>
  <c r="AS266" i="5"/>
  <c r="V266" i="6"/>
  <c r="V266" i="5"/>
  <c r="Q266" i="6"/>
  <c r="BG266" s="1"/>
  <c r="Q266" i="5"/>
  <c r="BG266" s="1"/>
  <c r="N266" i="6"/>
  <c r="N266" i="5"/>
  <c r="E266" i="8"/>
  <c r="E266" i="9"/>
  <c r="E266" i="6"/>
  <c r="E266" i="5"/>
  <c r="AQ265" i="6"/>
  <c r="AQ265" i="5"/>
  <c r="L265" i="6"/>
  <c r="L265" i="5"/>
  <c r="D265" i="9"/>
  <c r="D265" i="8"/>
  <c r="D265" i="6"/>
  <c r="D265" i="5"/>
  <c r="AS264" i="6"/>
  <c r="AS264" i="5"/>
  <c r="V264" i="6"/>
  <c r="V264" i="5"/>
  <c r="S264" i="6"/>
  <c r="S264" i="5"/>
  <c r="N264" i="6"/>
  <c r="N264" i="5"/>
  <c r="I264" i="6"/>
  <c r="I264" i="5"/>
  <c r="G264" i="9" s="1"/>
  <c r="AU263" i="6"/>
  <c r="AU263" i="5"/>
  <c r="V263" i="6"/>
  <c r="V263" i="5"/>
  <c r="R263" i="6"/>
  <c r="R263" i="5"/>
  <c r="P263" i="6"/>
  <c r="P263" i="5"/>
  <c r="G263" i="6"/>
  <c r="G263" i="5"/>
  <c r="AS262" i="6"/>
  <c r="AS262" i="5"/>
  <c r="V262" i="6"/>
  <c r="V262" i="5"/>
  <c r="N262" i="6"/>
  <c r="N262" i="5"/>
  <c r="AQ261" i="6"/>
  <c r="AQ261" i="5"/>
  <c r="V261" i="6"/>
  <c r="V261" i="5"/>
  <c r="P261" i="6"/>
  <c r="P261" i="5"/>
  <c r="D261" i="9"/>
  <c r="D261" i="8"/>
  <c r="D261" i="6"/>
  <c r="D261" i="5"/>
  <c r="AS260" i="6"/>
  <c r="AS260" i="5"/>
  <c r="V260" i="6"/>
  <c r="V260" i="5"/>
  <c r="I260" i="6"/>
  <c r="I260" i="5"/>
  <c r="G260" i="9" s="1"/>
  <c r="AQ259" i="6"/>
  <c r="AQ259" i="5"/>
  <c r="V259" i="6"/>
  <c r="V259" i="5"/>
  <c r="P259" i="6"/>
  <c r="P259" i="5"/>
  <c r="D259" i="9"/>
  <c r="D259" i="8"/>
  <c r="D259" i="6"/>
  <c r="D259" i="5"/>
  <c r="AS258" i="6"/>
  <c r="AS258" i="5"/>
  <c r="V258" i="6"/>
  <c r="V258" i="5"/>
  <c r="N258" i="6"/>
  <c r="N258" i="5"/>
  <c r="AU257" i="6"/>
  <c r="AU257" i="5"/>
  <c r="V257" i="6"/>
  <c r="V257" i="5"/>
  <c r="R257" i="6"/>
  <c r="R257" i="5"/>
  <c r="P257" i="6"/>
  <c r="P257" i="5"/>
  <c r="G257" i="6"/>
  <c r="G257" i="5"/>
  <c r="AI256" i="6"/>
  <c r="AI256" i="5"/>
  <c r="S256" i="6"/>
  <c r="S256" i="5"/>
  <c r="Q256" i="6"/>
  <c r="BG256" s="1"/>
  <c r="Q256" i="5"/>
  <c r="BG256" s="1"/>
  <c r="I256" i="6"/>
  <c r="I256" i="5"/>
  <c r="G256" i="9"/>
  <c r="AQ255" i="6"/>
  <c r="AQ255" i="5"/>
  <c r="R255" i="6"/>
  <c r="R255" i="5"/>
  <c r="P255" i="6"/>
  <c r="P255" i="5"/>
  <c r="G255" i="6"/>
  <c r="G255" i="5"/>
  <c r="AI254" i="6"/>
  <c r="AI254" i="5"/>
  <c r="S254" i="6"/>
  <c r="S254" i="5"/>
  <c r="N254" i="6"/>
  <c r="N254" i="5"/>
  <c r="E254" i="8"/>
  <c r="E254" i="9"/>
  <c r="E254" i="6"/>
  <c r="E254" i="5"/>
  <c r="AU253" i="6"/>
  <c r="AU253" i="5"/>
  <c r="AQ253" i="6"/>
  <c r="AQ253" i="5"/>
  <c r="R253" i="6"/>
  <c r="R253" i="5"/>
  <c r="P253" i="6"/>
  <c r="P253" i="5"/>
  <c r="D253" i="9"/>
  <c r="D253" i="8"/>
  <c r="D253" i="6"/>
  <c r="D253" i="5"/>
  <c r="AI252" i="6"/>
  <c r="AI252" i="5"/>
  <c r="S252" i="6"/>
  <c r="S252" i="5"/>
  <c r="I252" i="6"/>
  <c r="I252" i="5"/>
  <c r="G252" i="9" s="1"/>
  <c r="AU251" i="6"/>
  <c r="AU251" i="5"/>
  <c r="V251" i="6"/>
  <c r="V251" i="5"/>
  <c r="R251" i="6"/>
  <c r="R251" i="5"/>
  <c r="P251" i="6"/>
  <c r="P251" i="5"/>
  <c r="G251" i="6"/>
  <c r="G251" i="5"/>
  <c r="AS250" i="6"/>
  <c r="AS250" i="5"/>
  <c r="V250" i="6"/>
  <c r="V250" i="5"/>
  <c r="S250" i="6"/>
  <c r="S250" i="5"/>
  <c r="N250" i="6"/>
  <c r="N250" i="5"/>
  <c r="I250" i="6"/>
  <c r="I250" i="5"/>
  <c r="G250" i="9" s="1"/>
  <c r="AQ249" i="6"/>
  <c r="AQ249" i="5"/>
  <c r="R249" i="6"/>
  <c r="R249" i="5"/>
  <c r="P249" i="6"/>
  <c r="P249" i="5"/>
  <c r="G249" i="6"/>
  <c r="G249" i="5"/>
  <c r="AI248" i="6"/>
  <c r="AI248" i="5"/>
  <c r="Q248" i="6"/>
  <c r="Q248" i="5"/>
  <c r="BG248" s="1"/>
  <c r="E248" i="8"/>
  <c r="E248" i="9"/>
  <c r="E248" i="6"/>
  <c r="E248" i="5"/>
  <c r="AQ247" i="6"/>
  <c r="AQ247" i="5"/>
  <c r="L247" i="6"/>
  <c r="L247" i="5"/>
  <c r="D247" i="9"/>
  <c r="D247" i="8"/>
  <c r="D247" i="6"/>
  <c r="D247" i="5"/>
  <c r="AU246" i="6"/>
  <c r="AU246" i="5"/>
  <c r="V246" i="6"/>
  <c r="V246" i="5"/>
  <c r="L246" i="6"/>
  <c r="L246" i="5"/>
  <c r="D246" i="9"/>
  <c r="D246" i="8"/>
  <c r="D246" i="6"/>
  <c r="D246" i="5"/>
  <c r="AI245" i="6"/>
  <c r="AI245" i="5"/>
  <c r="V245" i="6"/>
  <c r="V245" i="5"/>
  <c r="Q245" i="6"/>
  <c r="Q245" i="5"/>
  <c r="BG245" s="1"/>
  <c r="I245" i="6"/>
  <c r="I245" i="5"/>
  <c r="G245" i="9" s="1"/>
  <c r="AQ244" i="6"/>
  <c r="AQ244" i="5"/>
  <c r="R244" i="6"/>
  <c r="R244" i="5"/>
  <c r="P244" i="6"/>
  <c r="P244" i="5"/>
  <c r="G244" i="6"/>
  <c r="G244" i="5"/>
  <c r="AS243" i="6"/>
  <c r="AS243" i="5"/>
  <c r="V243" i="6"/>
  <c r="V243" i="5"/>
  <c r="Q243" i="6"/>
  <c r="Q243" i="5"/>
  <c r="BG243" s="1"/>
  <c r="N243" i="6"/>
  <c r="N243" i="5"/>
  <c r="E243" i="8"/>
  <c r="E243" i="9"/>
  <c r="E243" i="6"/>
  <c r="E243" i="5"/>
  <c r="AU242" i="6"/>
  <c r="AU242" i="5"/>
  <c r="R242" i="6"/>
  <c r="R242" i="5"/>
  <c r="L242" i="6"/>
  <c r="L242" i="5"/>
  <c r="D242" i="9"/>
  <c r="D242" i="8"/>
  <c r="D242" i="6"/>
  <c r="D242" i="5"/>
  <c r="AI241" i="6"/>
  <c r="AI241" i="5"/>
  <c r="S241" i="6"/>
  <c r="S241" i="5"/>
  <c r="I241" i="6"/>
  <c r="I241" i="5"/>
  <c r="G241" i="9" s="1"/>
  <c r="AU240" i="6"/>
  <c r="AU240" i="5"/>
  <c r="V240" i="6"/>
  <c r="V240" i="5"/>
  <c r="R240" i="6"/>
  <c r="R240" i="5"/>
  <c r="P240" i="6"/>
  <c r="P240" i="5"/>
  <c r="G240" i="6"/>
  <c r="G240" i="5"/>
  <c r="AI239" i="6"/>
  <c r="AI239" i="5"/>
  <c r="S239" i="6"/>
  <c r="S239" i="5"/>
  <c r="I239" i="6"/>
  <c r="I239" i="5"/>
  <c r="G239" i="9" s="1"/>
  <c r="AU238" i="6"/>
  <c r="AU238" i="5"/>
  <c r="V238" i="6"/>
  <c r="V238" i="5"/>
  <c r="L238" i="6"/>
  <c r="L238" i="5"/>
  <c r="D238" i="8"/>
  <c r="D238" i="9"/>
  <c r="D238" i="6"/>
  <c r="D238" i="5"/>
  <c r="V237" i="6"/>
  <c r="V237" i="5"/>
  <c r="N237" i="6"/>
  <c r="N237" i="5"/>
  <c r="AQ236" i="6"/>
  <c r="AQ236" i="5"/>
  <c r="V236" i="6"/>
  <c r="V236" i="5"/>
  <c r="P236" i="6"/>
  <c r="P236" i="5"/>
  <c r="G236" i="6"/>
  <c r="G236" i="5"/>
  <c r="AQ235" i="6"/>
  <c r="AQ235" i="5"/>
  <c r="R235" i="6"/>
  <c r="R235" i="5"/>
  <c r="P235" i="6"/>
  <c r="P235" i="5"/>
  <c r="G235" i="6"/>
  <c r="G235" i="5"/>
  <c r="AS234" i="6"/>
  <c r="AS234" i="5"/>
  <c r="V234" i="6"/>
  <c r="V234" i="5"/>
  <c r="Q234" i="6"/>
  <c r="Q234" i="5"/>
  <c r="BG234" s="1"/>
  <c r="N234" i="6"/>
  <c r="N234" i="5"/>
  <c r="E234" i="9"/>
  <c r="E234" i="8"/>
  <c r="E234" i="6"/>
  <c r="E234" i="5"/>
  <c r="AU233" i="6"/>
  <c r="AU233" i="5"/>
  <c r="R233" i="6"/>
  <c r="R233" i="5"/>
  <c r="L233" i="6"/>
  <c r="L233" i="5"/>
  <c r="D233" i="8"/>
  <c r="D233" i="9"/>
  <c r="D233" i="6"/>
  <c r="D233" i="5"/>
  <c r="AI232" i="6"/>
  <c r="AI232" i="5"/>
  <c r="S232" i="6"/>
  <c r="S232" i="5"/>
  <c r="Q232" i="6"/>
  <c r="Q232" i="5"/>
  <c r="BG232" s="1"/>
  <c r="I232" i="6"/>
  <c r="I232" i="5"/>
  <c r="G232" i="9" s="1"/>
  <c r="E232"/>
  <c r="E232" i="8"/>
  <c r="E232" i="6"/>
  <c r="E232" i="5"/>
  <c r="AU231" i="6"/>
  <c r="AU231" i="5"/>
  <c r="AQ231" i="6"/>
  <c r="AQ231" i="5"/>
  <c r="R231" i="6"/>
  <c r="R231" i="5"/>
  <c r="P231" i="6"/>
  <c r="P231" i="5"/>
  <c r="G231" i="6"/>
  <c r="G231" i="5"/>
  <c r="AS230" i="6"/>
  <c r="AS230" i="5"/>
  <c r="AI230" i="6"/>
  <c r="AI230" i="5"/>
  <c r="S230" i="6"/>
  <c r="S230" i="5"/>
  <c r="Q230" i="6"/>
  <c r="Q230" i="5"/>
  <c r="BG230" s="1"/>
  <c r="I230" i="6"/>
  <c r="I230" i="5"/>
  <c r="G230" i="9" s="1"/>
  <c r="E230"/>
  <c r="E230" i="8"/>
  <c r="E230" i="6"/>
  <c r="E230" i="5"/>
  <c r="AU229" i="6"/>
  <c r="AU229" i="5"/>
  <c r="AQ229" i="6"/>
  <c r="AQ229" i="5"/>
  <c r="R229" i="6"/>
  <c r="R229" i="5"/>
  <c r="P229" i="6"/>
  <c r="P229" i="5"/>
  <c r="G229" i="6"/>
  <c r="G229" i="5"/>
  <c r="AS228" i="6"/>
  <c r="AS228" i="5"/>
  <c r="V228" i="6"/>
  <c r="V228" i="5"/>
  <c r="Q228" i="6"/>
  <c r="Q228" i="5"/>
  <c r="BG228" s="1"/>
  <c r="I228" i="6"/>
  <c r="I228" i="5"/>
  <c r="G228" i="9" s="1"/>
  <c r="E228"/>
  <c r="E228" i="8"/>
  <c r="E228" i="6"/>
  <c r="E228" i="5"/>
  <c r="AQ227" i="6"/>
  <c r="AQ227" i="5"/>
  <c r="L227" i="6"/>
  <c r="L227" i="5"/>
  <c r="D227" i="8"/>
  <c r="D227" i="9"/>
  <c r="D227" i="6"/>
  <c r="D227" i="5"/>
  <c r="AQ224" i="6"/>
  <c r="AQ224" i="5"/>
  <c r="L224" i="6"/>
  <c r="L224" i="5"/>
  <c r="D224" i="9"/>
  <c r="D224" i="8"/>
  <c r="D224" i="6"/>
  <c r="D224" i="5"/>
  <c r="AQ222" i="6"/>
  <c r="AQ222" i="5"/>
  <c r="R222" i="6"/>
  <c r="R222" i="5"/>
  <c r="P222" i="6"/>
  <c r="P222" i="5"/>
  <c r="G222" i="6"/>
  <c r="G222" i="5"/>
  <c r="BI221" i="6"/>
  <c r="BI221" i="5"/>
  <c r="AU220" i="6"/>
  <c r="AU220" i="5"/>
  <c r="R220" i="6"/>
  <c r="R220" i="5"/>
  <c r="L220" i="6"/>
  <c r="L220" i="5"/>
  <c r="D220" i="9"/>
  <c r="D220" i="8"/>
  <c r="D220" i="6"/>
  <c r="D220" i="5"/>
  <c r="AU218" i="6"/>
  <c r="AU218" i="5"/>
  <c r="R218" i="6"/>
  <c r="R218" i="5"/>
  <c r="P218" i="6"/>
  <c r="P218" i="5"/>
  <c r="G218" i="6"/>
  <c r="G218" i="5"/>
  <c r="BI217" i="6"/>
  <c r="BI217" i="5"/>
  <c r="AQ216" i="6"/>
  <c r="AQ216" i="5"/>
  <c r="L216" i="6"/>
  <c r="L216" i="5"/>
  <c r="D216" i="9"/>
  <c r="D216" i="8"/>
  <c r="D216" i="6"/>
  <c r="D216" i="5"/>
  <c r="AQ214" i="6"/>
  <c r="AQ214" i="5"/>
  <c r="L214" i="6"/>
  <c r="L214" i="5"/>
  <c r="D214" i="9"/>
  <c r="D214" i="8"/>
  <c r="D214" i="6"/>
  <c r="D214" i="5"/>
  <c r="AI211" i="6"/>
  <c r="AI211" i="5"/>
  <c r="S211" i="6"/>
  <c r="S211" i="5"/>
  <c r="N211" i="6"/>
  <c r="N211" i="5"/>
  <c r="U211" i="6"/>
  <c r="I211"/>
  <c r="I211" i="5"/>
  <c r="G211" i="9" s="1"/>
  <c r="AS210" i="6"/>
  <c r="AS210" i="5"/>
  <c r="AI210" i="6"/>
  <c r="AI210" i="5"/>
  <c r="Q210" i="6"/>
  <c r="BG210" s="1"/>
  <c r="Q210" i="5"/>
  <c r="BG210" s="1"/>
  <c r="N210" i="6"/>
  <c r="N210" i="5"/>
  <c r="U210" i="6"/>
  <c r="BU210" s="1"/>
  <c r="E210" i="9"/>
  <c r="E210" i="8"/>
  <c r="E210" i="6"/>
  <c r="E210" i="5"/>
  <c r="AQ209" i="6"/>
  <c r="AQ209" i="5"/>
  <c r="L209" i="6"/>
  <c r="L209" i="5"/>
  <c r="G209" i="6"/>
  <c r="G209" i="5"/>
  <c r="V208" i="6"/>
  <c r="V208" i="5"/>
  <c r="AI206" i="6"/>
  <c r="AI206" i="5"/>
  <c r="I206" i="6"/>
  <c r="I206" i="5"/>
  <c r="G206" i="9" s="1"/>
  <c r="AU205" i="6"/>
  <c r="AU205" i="5"/>
  <c r="V205" i="6"/>
  <c r="V205" i="5"/>
  <c r="R205" i="6"/>
  <c r="R205" i="5"/>
  <c r="P205" i="6"/>
  <c r="P205" i="5"/>
  <c r="G205" i="6"/>
  <c r="G205" i="5"/>
  <c r="AS202" i="6"/>
  <c r="AS202" i="5"/>
  <c r="S202" i="6"/>
  <c r="S202" i="5"/>
  <c r="Q202" i="6"/>
  <c r="Q202" i="5"/>
  <c r="BG202" s="1"/>
  <c r="I202" i="6"/>
  <c r="I202" i="5"/>
  <c r="G202" i="9" s="1"/>
  <c r="E202"/>
  <c r="E202" i="8"/>
  <c r="E202" i="6"/>
  <c r="E202" i="5"/>
  <c r="V199" i="6"/>
  <c r="V199" i="5"/>
  <c r="AS197" i="6"/>
  <c r="AS197" i="5"/>
  <c r="S197" i="6"/>
  <c r="S197" i="5"/>
  <c r="N197" i="6"/>
  <c r="N197" i="5"/>
  <c r="U197" i="6"/>
  <c r="AU196"/>
  <c r="AU196" i="5"/>
  <c r="V196" i="6"/>
  <c r="V196" i="5"/>
  <c r="R196" i="6"/>
  <c r="R196" i="5"/>
  <c r="P196" i="6"/>
  <c r="P196" i="5"/>
  <c r="G196" i="6"/>
  <c r="G196" i="5"/>
  <c r="AS193" i="6"/>
  <c r="AS193" i="5"/>
  <c r="S193" i="6"/>
  <c r="S193" i="5"/>
  <c r="Q193" i="6"/>
  <c r="BG193" s="1"/>
  <c r="Q193" i="5"/>
  <c r="BG193" s="1"/>
  <c r="I193" i="6"/>
  <c r="I193" i="5"/>
  <c r="G193" i="9" s="1"/>
  <c r="AQ192" i="6"/>
  <c r="AQ192" i="5"/>
  <c r="R192" i="6"/>
  <c r="R192" i="5"/>
  <c r="P192" i="6"/>
  <c r="P192" i="5"/>
  <c r="D192" i="9"/>
  <c r="D192" i="8"/>
  <c r="D192" i="6"/>
  <c r="D192" i="5"/>
  <c r="AS189" i="6"/>
  <c r="AS189" i="5"/>
  <c r="Q189" i="6"/>
  <c r="BG189" s="1"/>
  <c r="Q189" i="5"/>
  <c r="E189" i="9"/>
  <c r="E189" i="8"/>
  <c r="E189" i="6"/>
  <c r="E189" i="5"/>
  <c r="AQ188" i="6"/>
  <c r="AQ188" i="5"/>
  <c r="L188" i="6"/>
  <c r="L188" i="5"/>
  <c r="D188" i="9"/>
  <c r="D188" i="8"/>
  <c r="D188" i="6"/>
  <c r="D188" i="5"/>
  <c r="Y186" i="6"/>
  <c r="L186"/>
  <c r="L186" i="5"/>
  <c r="D186" i="9"/>
  <c r="D186" i="8"/>
  <c r="D186" i="6"/>
  <c r="D186" i="5"/>
  <c r="V184" i="6"/>
  <c r="V184" i="5"/>
  <c r="AS182" i="6"/>
  <c r="AS182" i="5"/>
  <c r="Q182" i="6"/>
  <c r="Q182" i="5"/>
  <c r="BG182" s="1"/>
  <c r="I182" i="6"/>
  <c r="I182" i="5"/>
  <c r="G182" i="9" s="1"/>
  <c r="AU181" i="6"/>
  <c r="AU181" i="5"/>
  <c r="V181" i="6"/>
  <c r="V181" i="5"/>
  <c r="R181" i="6"/>
  <c r="R181" i="5"/>
  <c r="P181" i="6"/>
  <c r="P181" i="5"/>
  <c r="G181" i="6"/>
  <c r="G181" i="5"/>
  <c r="BI180" i="6"/>
  <c r="BI180" i="5"/>
  <c r="AI178" i="6"/>
  <c r="AI178" i="5"/>
  <c r="N178" i="6"/>
  <c r="N178" i="5"/>
  <c r="U178" i="6"/>
  <c r="V177"/>
  <c r="V177" i="5"/>
  <c r="L177" i="6"/>
  <c r="L177" i="5"/>
  <c r="G177" i="6"/>
  <c r="G177" i="5"/>
  <c r="BI176" i="6"/>
  <c r="BI176" i="5"/>
  <c r="AS174" i="6"/>
  <c r="AS174" i="5"/>
  <c r="S174" i="6"/>
  <c r="S174" i="5"/>
  <c r="N174" i="6"/>
  <c r="N174" i="5"/>
  <c r="U174" i="6"/>
  <c r="BU174" s="1"/>
  <c r="I174"/>
  <c r="I174" i="5"/>
  <c r="G174" i="9" s="1"/>
  <c r="E174"/>
  <c r="E174" i="8"/>
  <c r="E174" i="6"/>
  <c r="E174" i="5"/>
  <c r="AU173" i="6"/>
  <c r="AU173" i="5"/>
  <c r="R173" i="6"/>
  <c r="R173" i="5"/>
  <c r="L173" i="6"/>
  <c r="L173" i="5"/>
  <c r="G173" i="6"/>
  <c r="G173" i="5"/>
  <c r="BI172" i="6"/>
  <c r="BI172" i="5"/>
  <c r="AQ170" i="6"/>
  <c r="AQ170" i="5"/>
  <c r="L170" i="6"/>
  <c r="L170" i="5"/>
  <c r="D170" i="9"/>
  <c r="D170" i="8"/>
  <c r="D170" i="6"/>
  <c r="D170" i="5"/>
  <c r="AS169" i="6"/>
  <c r="AS169" i="5"/>
  <c r="Q169" i="6"/>
  <c r="Q169" i="5"/>
  <c r="BG169" s="1"/>
  <c r="AI167" i="6"/>
  <c r="AI167" i="5"/>
  <c r="N167" i="6"/>
  <c r="N167" i="5"/>
  <c r="U167" i="6"/>
  <c r="AQ166"/>
  <c r="AQ166" i="5"/>
  <c r="V166" i="6"/>
  <c r="V166" i="5"/>
  <c r="R166" i="6"/>
  <c r="R166" i="5"/>
  <c r="P166" i="6"/>
  <c r="P166" i="5"/>
  <c r="G166" i="6"/>
  <c r="G166" i="5"/>
  <c r="AQ305" i="6"/>
  <c r="AQ305" i="5"/>
  <c r="V305" i="6"/>
  <c r="V305" i="5"/>
  <c r="R305" i="6"/>
  <c r="R305" i="5"/>
  <c r="P305" i="6"/>
  <c r="P305" i="5"/>
  <c r="G305" i="6"/>
  <c r="G305" i="5"/>
  <c r="AI304" i="6"/>
  <c r="AI304" i="5"/>
  <c r="Q304" i="6"/>
  <c r="BG304" s="1"/>
  <c r="Q304" i="5"/>
  <c r="BG304"/>
  <c r="I304" i="6"/>
  <c r="I304" i="5"/>
  <c r="G304" i="9" s="1"/>
  <c r="AQ303" i="6"/>
  <c r="AQ303" i="5"/>
  <c r="V303" i="6"/>
  <c r="V303" i="5"/>
  <c r="R303" i="6"/>
  <c r="R303" i="5"/>
  <c r="P303" i="6"/>
  <c r="P303" i="5"/>
  <c r="G303" i="6"/>
  <c r="G303" i="5"/>
  <c r="V302" i="6"/>
  <c r="V302" i="5"/>
  <c r="Q302" i="6"/>
  <c r="Q302" i="5"/>
  <c r="BG302" s="1"/>
  <c r="I302" i="6"/>
  <c r="I302" i="5"/>
  <c r="G302" i="9"/>
  <c r="AQ301" i="6"/>
  <c r="AQ301" i="5"/>
  <c r="V301" i="6"/>
  <c r="V301" i="5"/>
  <c r="R301" i="6"/>
  <c r="R301" i="5"/>
  <c r="P301" i="6"/>
  <c r="P301" i="5"/>
  <c r="G301" i="6"/>
  <c r="G301" i="5"/>
  <c r="AS300" i="6"/>
  <c r="AS300" i="5"/>
  <c r="V300" i="6"/>
  <c r="V300" i="5"/>
  <c r="Q300" i="6"/>
  <c r="BG300" s="1"/>
  <c r="Q300" i="5"/>
  <c r="BG300"/>
  <c r="I300" i="6"/>
  <c r="I300" i="5"/>
  <c r="G300" i="9" s="1"/>
  <c r="E300" i="8"/>
  <c r="E300" i="9"/>
  <c r="E300" i="6"/>
  <c r="E300" i="5"/>
  <c r="AU299" i="6"/>
  <c r="AU299" i="5"/>
  <c r="AQ299" i="6"/>
  <c r="AQ299" i="5"/>
  <c r="R299" i="6"/>
  <c r="R299" i="5"/>
  <c r="P299" i="6"/>
  <c r="P299" i="5"/>
  <c r="D299" i="9"/>
  <c r="D299" i="8"/>
  <c r="D299" i="6"/>
  <c r="D299" i="5"/>
  <c r="AS298" i="6"/>
  <c r="AS298" i="5"/>
  <c r="V298" i="6"/>
  <c r="V298" i="5"/>
  <c r="N298" i="6"/>
  <c r="N298" i="5"/>
  <c r="I298" i="6"/>
  <c r="I298" i="5"/>
  <c r="G298" i="9" s="1"/>
  <c r="AU297" i="6"/>
  <c r="AU297" i="5"/>
  <c r="V297" i="6"/>
  <c r="V297" i="5"/>
  <c r="G297" i="6"/>
  <c r="G297" i="5"/>
  <c r="AI296" i="6"/>
  <c r="AI296" i="5"/>
  <c r="S296" i="6"/>
  <c r="S296" i="5"/>
  <c r="Q296" i="6"/>
  <c r="Q296" i="5"/>
  <c r="BG296"/>
  <c r="N296" i="6"/>
  <c r="N296" i="5"/>
  <c r="E296" i="8"/>
  <c r="E296" i="9"/>
  <c r="E296" i="6"/>
  <c r="E296" i="5"/>
  <c r="AU295" i="6"/>
  <c r="AU295" i="5"/>
  <c r="V295" i="6"/>
  <c r="V295" i="5"/>
  <c r="R295" i="6"/>
  <c r="R295" i="5"/>
  <c r="P295" i="6"/>
  <c r="P295" i="5"/>
  <c r="G295" i="6"/>
  <c r="G295" i="5"/>
  <c r="AS294" i="6"/>
  <c r="AS294" i="5"/>
  <c r="V294" i="6"/>
  <c r="V294" i="5"/>
  <c r="Q294" i="6"/>
  <c r="Q294" i="5"/>
  <c r="BG294" s="1"/>
  <c r="N294" i="6"/>
  <c r="N294" i="5"/>
  <c r="E294" i="8"/>
  <c r="E294" i="9"/>
  <c r="E294" i="6"/>
  <c r="E294" i="5"/>
  <c r="AQ293" i="6"/>
  <c r="L293"/>
  <c r="L293" i="5"/>
  <c r="D293" i="9"/>
  <c r="D293" i="8"/>
  <c r="D293" i="6"/>
  <c r="D293" i="5"/>
  <c r="AI292" i="6"/>
  <c r="AI292" i="5"/>
  <c r="Q292" i="6"/>
  <c r="BG292" s="1"/>
  <c r="Q292" i="5"/>
  <c r="BG292" s="1"/>
  <c r="E292" i="8"/>
  <c r="E292" i="9"/>
  <c r="E292" i="6"/>
  <c r="E292" i="5"/>
  <c r="AU291" i="6"/>
  <c r="AU291" i="5"/>
  <c r="L291" i="6"/>
  <c r="L291" i="5"/>
  <c r="D291" i="9"/>
  <c r="D291" i="8"/>
  <c r="D291" i="6"/>
  <c r="D291" i="5"/>
  <c r="AQ289"/>
  <c r="R289" i="6"/>
  <c r="R289" i="5"/>
  <c r="P289" i="6"/>
  <c r="P289" i="5"/>
  <c r="D289" i="9"/>
  <c r="D289" i="8"/>
  <c r="D289" i="6"/>
  <c r="D289" i="5"/>
  <c r="AI288" i="6"/>
  <c r="AI288" i="5"/>
  <c r="Q288" i="6"/>
  <c r="Q288" i="5"/>
  <c r="BG288" s="1"/>
  <c r="I288" i="6"/>
  <c r="I288" i="5"/>
  <c r="G288" i="9" s="1"/>
  <c r="AU287" i="6"/>
  <c r="AU287" i="5"/>
  <c r="V287" i="6"/>
  <c r="V287" i="5"/>
  <c r="P287" i="6"/>
  <c r="P287" i="5"/>
  <c r="L287" i="6"/>
  <c r="L287" i="5"/>
  <c r="D287" i="9"/>
  <c r="D287" i="8"/>
  <c r="D287" i="6"/>
  <c r="D287" i="5"/>
  <c r="AI286" i="6"/>
  <c r="AI286" i="5"/>
  <c r="V286" i="6"/>
  <c r="V286" i="5"/>
  <c r="Q286" i="6"/>
  <c r="Q286" i="5"/>
  <c r="BG286" s="1"/>
  <c r="N286" i="6"/>
  <c r="N286" i="5"/>
  <c r="E286" i="8"/>
  <c r="E286" i="9"/>
  <c r="E286" i="6"/>
  <c r="E286" i="5"/>
  <c r="AU285" i="6"/>
  <c r="AU285" i="5"/>
  <c r="V285" i="6"/>
  <c r="V285" i="5"/>
  <c r="L285"/>
  <c r="G285" i="6"/>
  <c r="G285" i="5"/>
  <c r="AS284" i="6"/>
  <c r="AS284" i="5"/>
  <c r="V284" i="6"/>
  <c r="V284" i="5"/>
  <c r="S284" i="6"/>
  <c r="S284" i="5"/>
  <c r="N284" i="6"/>
  <c r="N284" i="5"/>
  <c r="E284" i="8"/>
  <c r="E284" i="9"/>
  <c r="E284" i="6"/>
  <c r="E284" i="5"/>
  <c r="AQ283" i="6"/>
  <c r="AQ283" i="5"/>
  <c r="L283"/>
  <c r="G283" i="6"/>
  <c r="G283" i="5"/>
  <c r="AI282" i="6"/>
  <c r="AI282" i="5"/>
  <c r="V282" i="6"/>
  <c r="V282" i="5"/>
  <c r="Q282" i="6"/>
  <c r="BG282"/>
  <c r="Q282" i="5"/>
  <c r="BG282" s="1"/>
  <c r="N282" i="6"/>
  <c r="N282" i="5"/>
  <c r="E282" i="8"/>
  <c r="E282" i="9"/>
  <c r="E282" i="6"/>
  <c r="E282" i="5"/>
  <c r="AQ281" i="6"/>
  <c r="AQ281" i="5"/>
  <c r="L281"/>
  <c r="D281" i="9"/>
  <c r="D281" i="8"/>
  <c r="D281" i="6"/>
  <c r="D281" i="5"/>
  <c r="AS280" i="6"/>
  <c r="AS280" i="5"/>
  <c r="V280" i="6"/>
  <c r="V280" i="5"/>
  <c r="Q280" i="6"/>
  <c r="BG280"/>
  <c r="Q280" i="5"/>
  <c r="BG280" s="1"/>
  <c r="N280" i="6"/>
  <c r="N280" i="5"/>
  <c r="E280" i="8"/>
  <c r="E280" i="9"/>
  <c r="E280" i="6"/>
  <c r="E280" i="5"/>
  <c r="AQ279" i="6"/>
  <c r="AQ279" i="5"/>
  <c r="L279"/>
  <c r="G279" i="6"/>
  <c r="G279" i="5"/>
  <c r="AI278" i="6"/>
  <c r="AI278" i="5"/>
  <c r="S278" i="6"/>
  <c r="S278" i="5"/>
  <c r="N278" i="6"/>
  <c r="N278" i="5"/>
  <c r="E278" i="8"/>
  <c r="E278" i="9"/>
  <c r="E278" i="6"/>
  <c r="E278" i="5"/>
  <c r="AU277" i="6"/>
  <c r="AU277" i="5"/>
  <c r="L277"/>
  <c r="D277" i="9"/>
  <c r="D277" i="8"/>
  <c r="D277" i="6"/>
  <c r="D277" i="5"/>
  <c r="AS276" i="6"/>
  <c r="AS276" i="5"/>
  <c r="V276" i="6"/>
  <c r="V276" i="5"/>
  <c r="Q276" i="6"/>
  <c r="BG276" s="1"/>
  <c r="Q276" i="5"/>
  <c r="BG276" s="1"/>
  <c r="I276" i="6"/>
  <c r="I276" i="5"/>
  <c r="G276" i="9" s="1"/>
  <c r="AQ275" i="6"/>
  <c r="AQ275" i="5"/>
  <c r="V275" i="6"/>
  <c r="V275" i="5"/>
  <c r="R275" i="6"/>
  <c r="R275" i="5"/>
  <c r="P275" i="6"/>
  <c r="P275" i="5"/>
  <c r="G275" i="6"/>
  <c r="G275" i="5"/>
  <c r="AI274" i="6"/>
  <c r="AI274" i="5"/>
  <c r="V274" i="6"/>
  <c r="V274" i="5"/>
  <c r="Q274" i="6"/>
  <c r="BG274" s="1"/>
  <c r="Q274" i="5"/>
  <c r="BG274" s="1"/>
  <c r="I274" i="6"/>
  <c r="I274" i="5"/>
  <c r="G274" i="9" s="1"/>
  <c r="AU273" i="6"/>
  <c r="AU273" i="5"/>
  <c r="V273" i="6"/>
  <c r="V273" i="5"/>
  <c r="R273" i="6"/>
  <c r="R273" i="5"/>
  <c r="P273" i="6"/>
  <c r="P273" i="5"/>
  <c r="G273" i="6"/>
  <c r="G273" i="5"/>
  <c r="AI272" i="6"/>
  <c r="AI272" i="5"/>
  <c r="Q272" i="6"/>
  <c r="Q272" i="5"/>
  <c r="BG272" s="1"/>
  <c r="E272" i="8"/>
  <c r="E272" i="9"/>
  <c r="E272" i="6"/>
  <c r="E272" i="5"/>
  <c r="AQ271" i="6"/>
  <c r="AQ271" i="5"/>
  <c r="L271" i="6"/>
  <c r="L271" i="5"/>
  <c r="D271" i="9"/>
  <c r="D271" i="8"/>
  <c r="D271" i="6"/>
  <c r="D271" i="5"/>
  <c r="AI270" i="6"/>
  <c r="AI270" i="5"/>
  <c r="Q270" i="6"/>
  <c r="Q270" i="5"/>
  <c r="BG270"/>
  <c r="E270" i="8"/>
  <c r="E270" i="9"/>
  <c r="E270" i="6"/>
  <c r="E270" i="5"/>
  <c r="AU269" i="6"/>
  <c r="AU269" i="5"/>
  <c r="V269" i="6"/>
  <c r="V269" i="5"/>
  <c r="L269" i="6"/>
  <c r="L269" i="5"/>
  <c r="D269" i="9"/>
  <c r="D269" i="8"/>
  <c r="D269" i="6"/>
  <c r="D269" i="5"/>
  <c r="AI268" i="6"/>
  <c r="AI268" i="5"/>
  <c r="S268" i="6"/>
  <c r="S268" i="5"/>
  <c r="I268" i="6"/>
  <c r="I268" i="5"/>
  <c r="G268" i="9" s="1"/>
  <c r="AU267" i="6"/>
  <c r="AU267" i="5"/>
  <c r="V267" i="6"/>
  <c r="V267" i="5"/>
  <c r="P267" i="6"/>
  <c r="P267" i="5"/>
  <c r="G267" i="6"/>
  <c r="G267" i="5"/>
  <c r="AI266" i="6"/>
  <c r="AI266" i="5"/>
  <c r="S266" i="6"/>
  <c r="S266" i="5"/>
  <c r="I266" i="6"/>
  <c r="I266" i="5"/>
  <c r="G266" i="9" s="1"/>
  <c r="AU265" i="6"/>
  <c r="AU265" i="5"/>
  <c r="V265" i="6"/>
  <c r="V265" i="5"/>
  <c r="R265" i="6"/>
  <c r="R265" i="5"/>
  <c r="P265" i="6"/>
  <c r="P265" i="5"/>
  <c r="G265" i="6"/>
  <c r="G265" i="5"/>
  <c r="AI264" i="6"/>
  <c r="AI264" i="5"/>
  <c r="Q264" i="6"/>
  <c r="BG264" s="1"/>
  <c r="Q264" i="5"/>
  <c r="BG264" s="1"/>
  <c r="E264" i="8"/>
  <c r="E264" i="9"/>
  <c r="E264" i="6"/>
  <c r="E264" i="5"/>
  <c r="AQ263" i="6"/>
  <c r="AQ263" i="5"/>
  <c r="L263" i="6"/>
  <c r="L263" i="5"/>
  <c r="D263" i="9"/>
  <c r="D263" i="8"/>
  <c r="D263" i="6"/>
  <c r="D263" i="5"/>
  <c r="AI262" i="6"/>
  <c r="AI262" i="5"/>
  <c r="S262" i="6"/>
  <c r="S262" i="5"/>
  <c r="Q262" i="6"/>
  <c r="BG262" s="1"/>
  <c r="Q262" i="5"/>
  <c r="BG262" s="1"/>
  <c r="I262" i="6"/>
  <c r="I262" i="5"/>
  <c r="G262" i="9" s="1"/>
  <c r="E262" i="8"/>
  <c r="E262" i="9"/>
  <c r="E262" i="6"/>
  <c r="E262" i="5"/>
  <c r="AU261" i="6"/>
  <c r="AU261" i="5"/>
  <c r="R261" i="6"/>
  <c r="R261" i="5"/>
  <c r="L261" i="6"/>
  <c r="L261" i="5"/>
  <c r="G261" i="6"/>
  <c r="G261" i="5"/>
  <c r="AI260" i="6"/>
  <c r="AI260" i="5"/>
  <c r="S260" i="6"/>
  <c r="S260" i="5"/>
  <c r="Q260" i="6"/>
  <c r="BG260" s="1"/>
  <c r="Q260" i="5"/>
  <c r="BG260" s="1"/>
  <c r="N260" i="6"/>
  <c r="N260" i="5"/>
  <c r="E260" i="8"/>
  <c r="E260" i="9"/>
  <c r="E260" i="6"/>
  <c r="E260" i="5"/>
  <c r="AU259" i="6"/>
  <c r="AU259" i="5"/>
  <c r="R259" i="6"/>
  <c r="R259" i="5"/>
  <c r="L259" i="6"/>
  <c r="L259" i="5"/>
  <c r="G259" i="6"/>
  <c r="G259" i="5"/>
  <c r="AI258" i="6"/>
  <c r="AI258" i="5"/>
  <c r="S258" i="6"/>
  <c r="S258" i="5"/>
  <c r="Q258" i="6"/>
  <c r="Q258" i="5"/>
  <c r="BG258" s="1"/>
  <c r="I258" i="6"/>
  <c r="I258" i="5"/>
  <c r="G258" i="9" s="1"/>
  <c r="E258" i="8"/>
  <c r="E258" i="9"/>
  <c r="E258" i="6"/>
  <c r="E258" i="5"/>
  <c r="AQ257" i="6"/>
  <c r="AQ257" i="5"/>
  <c r="L257" i="6"/>
  <c r="L257" i="5"/>
  <c r="D257" i="9"/>
  <c r="D257" i="8"/>
  <c r="D257" i="6"/>
  <c r="D257" i="5"/>
  <c r="AS256" i="6"/>
  <c r="AS256" i="5"/>
  <c r="V256" i="6"/>
  <c r="V256" i="5"/>
  <c r="N256" i="6"/>
  <c r="N256" i="5"/>
  <c r="E256" i="8"/>
  <c r="E256" i="9"/>
  <c r="E256" i="6"/>
  <c r="E256" i="5"/>
  <c r="AU255" i="6"/>
  <c r="AU255" i="5"/>
  <c r="V255" i="6"/>
  <c r="V255" i="5"/>
  <c r="L255" i="6"/>
  <c r="L255" i="5"/>
  <c r="D255" i="9"/>
  <c r="D255" i="8"/>
  <c r="D255" i="6"/>
  <c r="D255" i="5"/>
  <c r="AS254" i="6"/>
  <c r="AS254" i="5"/>
  <c r="V254" i="6"/>
  <c r="V254" i="5"/>
  <c r="Q254" i="6"/>
  <c r="Q254" i="5"/>
  <c r="I254" i="6"/>
  <c r="I254" i="5"/>
  <c r="G254" i="9" s="1"/>
  <c r="V253" i="6"/>
  <c r="V253" i="5"/>
  <c r="L253" i="6"/>
  <c r="L253" i="5"/>
  <c r="G253" i="6"/>
  <c r="G253" i="5"/>
  <c r="AS252" i="6"/>
  <c r="AS252" i="5"/>
  <c r="V252" i="6"/>
  <c r="V252" i="5"/>
  <c r="Q252" i="6"/>
  <c r="Q252" i="5"/>
  <c r="N252" i="6"/>
  <c r="N252" i="5"/>
  <c r="E252" i="8"/>
  <c r="E252" i="9"/>
  <c r="E252" i="6"/>
  <c r="E252" i="5"/>
  <c r="AQ251" i="6"/>
  <c r="AQ251" i="5"/>
  <c r="L251" i="6"/>
  <c r="L251" i="5"/>
  <c r="D251" i="9"/>
  <c r="D251" i="8"/>
  <c r="D251" i="6"/>
  <c r="D251" i="5"/>
  <c r="AI250" i="6"/>
  <c r="AI250" i="5"/>
  <c r="Q250" i="6"/>
  <c r="BG250"/>
  <c r="Q250" i="5"/>
  <c r="E250" i="8"/>
  <c r="E250" i="9"/>
  <c r="E250" i="6"/>
  <c r="E250" i="5"/>
  <c r="AU249" i="6"/>
  <c r="AU249" i="5"/>
  <c r="V249" i="6"/>
  <c r="V249" i="5"/>
  <c r="L249" i="6"/>
  <c r="L249" i="5"/>
  <c r="D249" i="9"/>
  <c r="D249" i="8"/>
  <c r="D249" i="6"/>
  <c r="D249" i="5"/>
  <c r="AS248" i="6"/>
  <c r="AS248" i="5"/>
  <c r="V248" i="6"/>
  <c r="V248" i="5"/>
  <c r="S248" i="6"/>
  <c r="S248" i="5"/>
  <c r="N248" i="6"/>
  <c r="N248" i="5"/>
  <c r="I248" i="6"/>
  <c r="I248" i="5"/>
  <c r="G248" i="9" s="1"/>
  <c r="AU247" i="6"/>
  <c r="AU247" i="5"/>
  <c r="V247" i="6"/>
  <c r="V247" i="5"/>
  <c r="R247" i="6"/>
  <c r="R247" i="5"/>
  <c r="P247" i="6"/>
  <c r="P247" i="5"/>
  <c r="G247" i="6"/>
  <c r="G247" i="5"/>
  <c r="AQ246" i="6"/>
  <c r="AQ246" i="5"/>
  <c r="R246" i="6"/>
  <c r="R246" i="5"/>
  <c r="P246" i="6"/>
  <c r="P246" i="5"/>
  <c r="G246" i="6"/>
  <c r="G246" i="5"/>
  <c r="AS245" i="6"/>
  <c r="AS245" i="5"/>
  <c r="S245" i="6"/>
  <c r="S245" i="5"/>
  <c r="N245" i="6"/>
  <c r="N245" i="5"/>
  <c r="E245" i="8"/>
  <c r="E245" i="9"/>
  <c r="E245" i="6"/>
  <c r="E245" i="5"/>
  <c r="AU244" i="6"/>
  <c r="AU244" i="5"/>
  <c r="V244" i="6"/>
  <c r="V244" i="5"/>
  <c r="L244" i="6"/>
  <c r="L244" i="5"/>
  <c r="D244" i="9"/>
  <c r="D244" i="8"/>
  <c r="D244" i="6"/>
  <c r="D244" i="5"/>
  <c r="AI243" i="6"/>
  <c r="AI243" i="5"/>
  <c r="S243" i="6"/>
  <c r="S243" i="5"/>
  <c r="I243" i="6"/>
  <c r="I243" i="5"/>
  <c r="G243" i="9" s="1"/>
  <c r="AQ242" i="6"/>
  <c r="AQ242" i="5"/>
  <c r="V242" i="6"/>
  <c r="V242" i="5"/>
  <c r="P242" i="6"/>
  <c r="P242" i="5"/>
  <c r="G242" i="6"/>
  <c r="G242" i="5"/>
  <c r="AS241" i="6"/>
  <c r="AS241" i="5"/>
  <c r="V241" i="6"/>
  <c r="V241" i="5"/>
  <c r="Q241" i="6"/>
  <c r="BG241" s="1"/>
  <c r="Q241" i="5"/>
  <c r="BG241" s="1"/>
  <c r="N241" i="6"/>
  <c r="N241" i="5"/>
  <c r="E241" i="8"/>
  <c r="E241" i="9"/>
  <c r="E241" i="6"/>
  <c r="E241" i="5"/>
  <c r="AQ240" i="6"/>
  <c r="AQ240" i="5"/>
  <c r="L240" i="6"/>
  <c r="L240" i="5"/>
  <c r="D240" i="9"/>
  <c r="D240" i="8"/>
  <c r="D240" i="6"/>
  <c r="D240" i="5"/>
  <c r="AS239" i="6"/>
  <c r="AS239" i="5"/>
  <c r="V239" i="6"/>
  <c r="V239" i="5"/>
  <c r="Q239" i="6"/>
  <c r="BG239" s="1"/>
  <c r="Q239" i="5"/>
  <c r="BG239" s="1"/>
  <c r="E239" i="9"/>
  <c r="E239" i="8"/>
  <c r="E239" i="6"/>
  <c r="E239" i="5"/>
  <c r="AQ238" i="6"/>
  <c r="AQ238" i="5"/>
  <c r="R238" i="6"/>
  <c r="R238" i="5"/>
  <c r="P238" i="6"/>
  <c r="P238" i="5"/>
  <c r="G238" i="6"/>
  <c r="G238" i="5"/>
  <c r="AS237" i="6"/>
  <c r="AS237" i="5"/>
  <c r="AI237" i="6"/>
  <c r="AI237" i="5"/>
  <c r="S237" i="6"/>
  <c r="S237" i="5"/>
  <c r="Q237" i="6"/>
  <c r="BG237" s="1"/>
  <c r="Q237" i="5"/>
  <c r="BG237" s="1"/>
  <c r="I237" i="6"/>
  <c r="I237" i="5"/>
  <c r="G237" i="9" s="1"/>
  <c r="E237"/>
  <c r="E237" i="8"/>
  <c r="E237" i="6"/>
  <c r="E237" i="5"/>
  <c r="AU236" i="6"/>
  <c r="AU236" i="5"/>
  <c r="R236" i="6"/>
  <c r="R236" i="5"/>
  <c r="L236" i="6"/>
  <c r="L236" i="5"/>
  <c r="D236" i="8"/>
  <c r="D236" i="9"/>
  <c r="D236" i="6"/>
  <c r="D236" i="5"/>
  <c r="AU235" i="6"/>
  <c r="AU235" i="5"/>
  <c r="V235" i="6"/>
  <c r="V235" i="5"/>
  <c r="L235" i="6"/>
  <c r="L235" i="5"/>
  <c r="D235" i="8"/>
  <c r="D235" i="9"/>
  <c r="D235" i="6"/>
  <c r="D235" i="5"/>
  <c r="AI234" i="6"/>
  <c r="AI234" i="5"/>
  <c r="S234" i="6"/>
  <c r="S234" i="5"/>
  <c r="I234" i="6"/>
  <c r="I234" i="5"/>
  <c r="G234" i="9" s="1"/>
  <c r="AQ233" i="6"/>
  <c r="AQ233" i="5"/>
  <c r="V233" i="6"/>
  <c r="V233" i="5"/>
  <c r="P233" i="6"/>
  <c r="P233" i="5"/>
  <c r="G233" i="6"/>
  <c r="G233" i="5"/>
  <c r="AS232" i="6"/>
  <c r="AS232" i="5"/>
  <c r="V232" i="6"/>
  <c r="V232" i="5"/>
  <c r="N232" i="6"/>
  <c r="N232" i="5"/>
  <c r="V231" i="6"/>
  <c r="V231" i="5"/>
  <c r="L231" i="6"/>
  <c r="L231" i="5"/>
  <c r="D231" i="8"/>
  <c r="D231" i="9"/>
  <c r="D231" i="6"/>
  <c r="D231" i="5"/>
  <c r="V230" i="6"/>
  <c r="V230" i="5"/>
  <c r="N230" i="6"/>
  <c r="N230" i="5"/>
  <c r="V229" i="6"/>
  <c r="V229" i="5"/>
  <c r="L229" i="6"/>
  <c r="L229" i="5"/>
  <c r="D229" i="8"/>
  <c r="D229" i="9"/>
  <c r="D229" i="6"/>
  <c r="D229" i="5"/>
  <c r="AI228" i="6"/>
  <c r="AI228" i="5"/>
  <c r="S228" i="6"/>
  <c r="S228" i="5"/>
  <c r="N228" i="6"/>
  <c r="N228" i="5"/>
  <c r="AU227" i="6"/>
  <c r="AU227" i="5"/>
  <c r="V227" i="6"/>
  <c r="V227" i="5"/>
  <c r="R227" i="6"/>
  <c r="R227" i="5"/>
  <c r="P227" i="6"/>
  <c r="P227" i="5"/>
  <c r="G227" i="6"/>
  <c r="G227" i="5"/>
  <c r="V226" i="6"/>
  <c r="V226" i="5"/>
  <c r="AU224" i="6"/>
  <c r="AU224" i="5"/>
  <c r="Y224"/>
  <c r="R224" i="6"/>
  <c r="R224" i="5"/>
  <c r="P224" i="6"/>
  <c r="P224" i="5"/>
  <c r="G224" i="6"/>
  <c r="G224" i="5"/>
  <c r="BI223" i="6"/>
  <c r="BI223" i="5"/>
  <c r="AU222" i="6"/>
  <c r="AU222" i="5"/>
  <c r="L222" i="6"/>
  <c r="L222" i="5"/>
  <c r="D222" i="9"/>
  <c r="D222" i="8"/>
  <c r="D222" i="6"/>
  <c r="D222" i="5"/>
  <c r="AQ220" i="6"/>
  <c r="AQ220" i="5"/>
  <c r="P220" i="6"/>
  <c r="P220" i="5"/>
  <c r="G220" i="6"/>
  <c r="G220" i="5"/>
  <c r="BI219" i="6"/>
  <c r="BI219" i="5"/>
  <c r="AQ218" i="6"/>
  <c r="AQ218" i="5"/>
  <c r="L218" i="6"/>
  <c r="L218" i="5"/>
  <c r="D218" i="9"/>
  <c r="D218" i="8"/>
  <c r="D218" i="6"/>
  <c r="D218" i="5"/>
  <c r="AU216" i="6"/>
  <c r="AU216" i="5"/>
  <c r="V216" i="6"/>
  <c r="V216" i="5"/>
  <c r="R216" i="6"/>
  <c r="R216" i="5"/>
  <c r="P216" i="6"/>
  <c r="P216" i="5"/>
  <c r="G216" i="6"/>
  <c r="G216" i="5"/>
  <c r="V215" i="6"/>
  <c r="V215" i="5"/>
  <c r="AU214" i="6"/>
  <c r="AU214" i="5"/>
  <c r="V214" i="6"/>
  <c r="V214" i="5"/>
  <c r="R214" i="6"/>
  <c r="R214" i="5"/>
  <c r="P214" i="6"/>
  <c r="P214" i="5"/>
  <c r="G214" i="6"/>
  <c r="G214" i="5"/>
  <c r="V213" i="6"/>
  <c r="V213" i="5"/>
  <c r="AS211" i="6"/>
  <c r="AS211" i="5"/>
  <c r="Q211" i="6"/>
  <c r="Q211" i="5"/>
  <c r="BG211" s="1"/>
  <c r="E211" i="9"/>
  <c r="E211" i="8"/>
  <c r="E211" i="6"/>
  <c r="E211" i="5"/>
  <c r="S210" i="6"/>
  <c r="S210" i="5"/>
  <c r="I210" i="6"/>
  <c r="I210" i="5"/>
  <c r="G210" i="9" s="1"/>
  <c r="AU209" i="6"/>
  <c r="AU209" i="5"/>
  <c r="V209" i="6"/>
  <c r="V209" i="5"/>
  <c r="R209" i="6"/>
  <c r="R209" i="5"/>
  <c r="P209" i="6"/>
  <c r="P209" i="5"/>
  <c r="D209" i="9"/>
  <c r="D209" i="8"/>
  <c r="D209" i="6"/>
  <c r="D209" i="5"/>
  <c r="AS206" i="6"/>
  <c r="AS206" i="5"/>
  <c r="S206" i="6"/>
  <c r="S206" i="5"/>
  <c r="Q206" i="6"/>
  <c r="Q206" i="5"/>
  <c r="BG206" s="1"/>
  <c r="N206" i="6"/>
  <c r="N206" i="5"/>
  <c r="U206" i="6"/>
  <c r="E206" i="9"/>
  <c r="E206" i="8"/>
  <c r="E206" i="6"/>
  <c r="E206" i="5"/>
  <c r="AQ205" i="6"/>
  <c r="AQ205" i="5"/>
  <c r="L205" i="6"/>
  <c r="L205" i="5"/>
  <c r="D205" i="9"/>
  <c r="D205" i="8"/>
  <c r="D205" i="6"/>
  <c r="D205" i="5"/>
  <c r="V204" i="6"/>
  <c r="V204" i="5"/>
  <c r="AI202" i="6"/>
  <c r="AI202" i="5"/>
  <c r="N202" i="6"/>
  <c r="N202" i="5"/>
  <c r="U202" i="6"/>
  <c r="BU202" s="1"/>
  <c r="V201"/>
  <c r="V201" i="5"/>
  <c r="AI197" i="6"/>
  <c r="AI197" i="5"/>
  <c r="Q197" i="6"/>
  <c r="Q197" i="5"/>
  <c r="BG197" s="1"/>
  <c r="I197" i="6"/>
  <c r="I197" i="5"/>
  <c r="G197" i="9" s="1"/>
  <c r="E197"/>
  <c r="E197" i="8"/>
  <c r="E197" i="6"/>
  <c r="E197" i="5"/>
  <c r="AQ196" i="6"/>
  <c r="AQ196" i="5"/>
  <c r="L196" i="6"/>
  <c r="L196" i="5"/>
  <c r="D196" i="9"/>
  <c r="D196" i="8"/>
  <c r="D196" i="6"/>
  <c r="D196" i="5"/>
  <c r="V195" i="6"/>
  <c r="V195" i="5"/>
  <c r="AI193" i="6"/>
  <c r="AI193" i="5"/>
  <c r="N193" i="6"/>
  <c r="N193" i="5"/>
  <c r="U193" i="6"/>
  <c r="BU193"/>
  <c r="E193" i="9"/>
  <c r="E193" i="8"/>
  <c r="E193" i="6"/>
  <c r="E193" i="5"/>
  <c r="AU192" i="6"/>
  <c r="AU192" i="5"/>
  <c r="V192" i="6"/>
  <c r="V192" i="5"/>
  <c r="L192" i="6"/>
  <c r="L192" i="5"/>
  <c r="G192" i="6"/>
  <c r="G192" i="5"/>
  <c r="V191" i="6"/>
  <c r="V191" i="5"/>
  <c r="AI189" i="6"/>
  <c r="AI189" i="5"/>
  <c r="S189" i="6"/>
  <c r="S189" i="5"/>
  <c r="N189" i="6"/>
  <c r="N189" i="5"/>
  <c r="U189" i="6"/>
  <c r="BU189"/>
  <c r="I189"/>
  <c r="I189" i="5"/>
  <c r="G189" i="9" s="1"/>
  <c r="AU188" i="6"/>
  <c r="AU188" i="5"/>
  <c r="V188" i="6"/>
  <c r="V188" i="5"/>
  <c r="R188" i="6"/>
  <c r="R188" i="5"/>
  <c r="P188" i="6"/>
  <c r="P188" i="5"/>
  <c r="G188" i="6"/>
  <c r="G188" i="5"/>
  <c r="AU186" i="6"/>
  <c r="AU186" i="5"/>
  <c r="AQ186" i="6"/>
  <c r="AQ186" i="5"/>
  <c r="R186" i="6"/>
  <c r="R186" i="5"/>
  <c r="P186" i="6"/>
  <c r="P186" i="5"/>
  <c r="G186" i="6"/>
  <c r="G186" i="5"/>
  <c r="BI185" i="6"/>
  <c r="BI185" i="5"/>
  <c r="AI182" i="6"/>
  <c r="AI182" i="5"/>
  <c r="S182" i="6"/>
  <c r="S182" i="5"/>
  <c r="N182" i="6"/>
  <c r="N182" i="5"/>
  <c r="U182" i="6"/>
  <c r="BU182"/>
  <c r="E182" i="9"/>
  <c r="E182" i="8"/>
  <c r="E182" i="6"/>
  <c r="E182" i="5"/>
  <c r="AQ181" i="6"/>
  <c r="AQ181" i="5"/>
  <c r="L181" i="6"/>
  <c r="L181" i="5"/>
  <c r="D181" i="9"/>
  <c r="D181" i="8"/>
  <c r="D181" i="6"/>
  <c r="D181" i="5"/>
  <c r="BA180" i="6"/>
  <c r="BA180" i="5"/>
  <c r="AS178" i="6"/>
  <c r="AS178" i="5"/>
  <c r="S178" i="6"/>
  <c r="S178" i="5"/>
  <c r="Q178" i="6"/>
  <c r="BG178"/>
  <c r="Q178" i="5"/>
  <c r="BG178"/>
  <c r="I178" i="6"/>
  <c r="I178" i="5"/>
  <c r="G178" i="9" s="1"/>
  <c r="E178"/>
  <c r="E178" i="8"/>
  <c r="E178" i="6"/>
  <c r="E178" i="5"/>
  <c r="AU177" i="6"/>
  <c r="AU177" i="5"/>
  <c r="AQ177" i="6"/>
  <c r="AQ177" i="5"/>
  <c r="R177" i="6"/>
  <c r="R177" i="5"/>
  <c r="P177" i="6"/>
  <c r="P177" i="5"/>
  <c r="D177" i="9"/>
  <c r="D177" i="8"/>
  <c r="D177" i="6"/>
  <c r="D177" i="5"/>
  <c r="BA176" i="6"/>
  <c r="BA176" i="5"/>
  <c r="AI174" i="6"/>
  <c r="AI174" i="5"/>
  <c r="Q174" i="6"/>
  <c r="BG174"/>
  <c r="Q174" i="5"/>
  <c r="BG174" s="1"/>
  <c r="AQ173" i="6"/>
  <c r="AQ173" i="5"/>
  <c r="V173" i="6"/>
  <c r="V173" i="5"/>
  <c r="P173" i="6"/>
  <c r="P173" i="5"/>
  <c r="D173" i="9"/>
  <c r="D173" i="8"/>
  <c r="D173" i="6"/>
  <c r="D173" i="5"/>
  <c r="BA172" i="6"/>
  <c r="BA172" i="5"/>
  <c r="AU170" i="6"/>
  <c r="AU170" i="5"/>
  <c r="V170" i="6"/>
  <c r="V170" i="5"/>
  <c r="R170" i="6"/>
  <c r="R170" i="5"/>
  <c r="P170" i="6"/>
  <c r="P170" i="5"/>
  <c r="G170" i="6"/>
  <c r="G170" i="5"/>
  <c r="AI169" i="6"/>
  <c r="AI169" i="5"/>
  <c r="S169" i="6"/>
  <c r="S169" i="5"/>
  <c r="N169" i="6"/>
  <c r="N169" i="5"/>
  <c r="U169" i="6"/>
  <c r="BU169" s="1"/>
  <c r="I169"/>
  <c r="I169" i="5"/>
  <c r="G169" i="9"/>
  <c r="E169"/>
  <c r="E169" i="8"/>
  <c r="E169" i="6"/>
  <c r="E169" i="5"/>
  <c r="AS167" i="6"/>
  <c r="AS167" i="5"/>
  <c r="S167" i="6"/>
  <c r="S167" i="5"/>
  <c r="Q167" i="6"/>
  <c r="BG167" s="1"/>
  <c r="Q167" i="5"/>
  <c r="BG167"/>
  <c r="I167" i="6"/>
  <c r="I167" i="5"/>
  <c r="G167" i="9" s="1"/>
  <c r="E167"/>
  <c r="E167" i="8"/>
  <c r="E167" i="6"/>
  <c r="E167" i="5"/>
  <c r="AU166" i="6"/>
  <c r="AU166" i="5"/>
  <c r="L166" i="6"/>
  <c r="L166" i="5"/>
  <c r="D166" i="9"/>
  <c r="D166" i="8"/>
  <c r="D166" i="6"/>
  <c r="D166" i="5"/>
  <c r="BI305" i="6"/>
  <c r="BI305" i="5"/>
  <c r="BA305" i="6"/>
  <c r="BA305" i="5"/>
  <c r="AS305" i="6"/>
  <c r="AS305" i="5"/>
  <c r="AI305" i="6"/>
  <c r="AI305" i="5"/>
  <c r="S305" i="6"/>
  <c r="S305" i="5"/>
  <c r="Q305" i="6"/>
  <c r="Q305" i="5"/>
  <c r="BG305" s="1"/>
  <c r="N305" i="6"/>
  <c r="N305" i="5"/>
  <c r="I305" i="6"/>
  <c r="I305" i="5"/>
  <c r="G305" i="9"/>
  <c r="E305"/>
  <c r="E305" i="8"/>
  <c r="E305" i="6"/>
  <c r="E305" i="5"/>
  <c r="BI304" i="6"/>
  <c r="BI304" i="5"/>
  <c r="BA304" i="6"/>
  <c r="BA304" i="5"/>
  <c r="AU304" i="6"/>
  <c r="AU304" i="5"/>
  <c r="AQ304" i="6"/>
  <c r="AQ304" i="5"/>
  <c r="R304" i="6"/>
  <c r="R304" i="5"/>
  <c r="P304" i="6"/>
  <c r="P304" i="5"/>
  <c r="L304" i="6"/>
  <c r="L304" i="5"/>
  <c r="G304" i="6"/>
  <c r="G304" i="5"/>
  <c r="D304" i="9"/>
  <c r="D304" i="8"/>
  <c r="D304" i="6"/>
  <c r="D304" i="5"/>
  <c r="BI303" i="6"/>
  <c r="BI303" i="5"/>
  <c r="BA303" i="6"/>
  <c r="BA303" i="5"/>
  <c r="AS303" i="6"/>
  <c r="AS303" i="5"/>
  <c r="AI303" i="6"/>
  <c r="AI303" i="5"/>
  <c r="S303" i="6"/>
  <c r="S303" i="5"/>
  <c r="Q303" i="6"/>
  <c r="BG303" s="1"/>
  <c r="Q303" i="5"/>
  <c r="BG303" s="1"/>
  <c r="N303" i="6"/>
  <c r="N303" i="5"/>
  <c r="I303" i="6"/>
  <c r="I303" i="5"/>
  <c r="G303" i="9" s="1"/>
  <c r="E303"/>
  <c r="E303" i="8"/>
  <c r="E303" i="6"/>
  <c r="E303" i="5"/>
  <c r="BI302" i="6"/>
  <c r="BI302" i="5"/>
  <c r="BA302" i="6"/>
  <c r="BA302" i="5"/>
  <c r="AU302" i="6"/>
  <c r="AU302" i="5"/>
  <c r="AQ302" i="6"/>
  <c r="AQ302" i="5"/>
  <c r="R302" i="6"/>
  <c r="R302" i="5"/>
  <c r="P302" i="6"/>
  <c r="P302" i="5"/>
  <c r="L302" i="6"/>
  <c r="L302" i="5"/>
  <c r="G302" i="6"/>
  <c r="G302" i="5"/>
  <c r="D302" i="9"/>
  <c r="D302" i="8"/>
  <c r="D302" i="6"/>
  <c r="D302" i="5"/>
  <c r="BI301" i="6"/>
  <c r="BI301" i="5"/>
  <c r="BA301" i="6"/>
  <c r="BA301" i="5"/>
  <c r="AS301" i="6"/>
  <c r="AS301" i="5"/>
  <c r="AI301" i="6"/>
  <c r="AI301" i="5"/>
  <c r="S301" i="6"/>
  <c r="S301" i="5"/>
  <c r="Q301" i="6"/>
  <c r="Q301" i="5"/>
  <c r="BG301"/>
  <c r="N301" i="6"/>
  <c r="N301" i="5"/>
  <c r="I301" i="6"/>
  <c r="I301" i="5"/>
  <c r="G301" i="9" s="1"/>
  <c r="E301"/>
  <c r="E301" i="8"/>
  <c r="E301" i="6"/>
  <c r="E301" i="5"/>
  <c r="BI300" i="6"/>
  <c r="BI300" i="5"/>
  <c r="BA300" i="6"/>
  <c r="BA300" i="5"/>
  <c r="AU300" i="6"/>
  <c r="AU300" i="5"/>
  <c r="AQ300" i="6"/>
  <c r="AQ300" i="5"/>
  <c r="R300" i="6"/>
  <c r="R300" i="5"/>
  <c r="P300" i="6"/>
  <c r="P300" i="5"/>
  <c r="L300" i="6"/>
  <c r="L300" i="5"/>
  <c r="G300" i="6"/>
  <c r="G300" i="5"/>
  <c r="D300" i="9"/>
  <c r="D300" i="8"/>
  <c r="D300" i="6"/>
  <c r="D300" i="5"/>
  <c r="BI299" i="6"/>
  <c r="BI299" i="5"/>
  <c r="BA299" i="6"/>
  <c r="BA299" i="5"/>
  <c r="AS299" i="6"/>
  <c r="AS299" i="5"/>
  <c r="AI299" i="6"/>
  <c r="AI299" i="5"/>
  <c r="S299" i="6"/>
  <c r="S299" i="5"/>
  <c r="Q299" i="6"/>
  <c r="Q299" i="5"/>
  <c r="BG299" s="1"/>
  <c r="N299" i="6"/>
  <c r="N299" i="5"/>
  <c r="I299" i="6"/>
  <c r="I299" i="5"/>
  <c r="G299" i="9" s="1"/>
  <c r="E299"/>
  <c r="E299" i="8"/>
  <c r="E299" i="6"/>
  <c r="E299" i="5"/>
  <c r="BI298" i="6"/>
  <c r="BI298" i="5"/>
  <c r="BA298" i="6"/>
  <c r="BA298" i="5"/>
  <c r="AU298" i="6"/>
  <c r="AU298" i="5"/>
  <c r="AQ298" i="6"/>
  <c r="AQ298" i="5"/>
  <c r="R298" i="6"/>
  <c r="R298" i="5"/>
  <c r="P298" i="6"/>
  <c r="P298" i="5"/>
  <c r="L298" i="6"/>
  <c r="G298"/>
  <c r="G298" i="5"/>
  <c r="D298" i="9"/>
  <c r="D298" i="8"/>
  <c r="D298" i="6"/>
  <c r="D298" i="5"/>
  <c r="BI297" i="6"/>
  <c r="BI297" i="5"/>
  <c r="BA297" i="6"/>
  <c r="BA297" i="5"/>
  <c r="AS297" i="6"/>
  <c r="AS297" i="5"/>
  <c r="AI297" i="6"/>
  <c r="AI297" i="5"/>
  <c r="S297" i="6"/>
  <c r="S297" i="5"/>
  <c r="Q297" i="6"/>
  <c r="BG297" s="1"/>
  <c r="Q297" i="5"/>
  <c r="BG297" s="1"/>
  <c r="N297" i="6"/>
  <c r="N297" i="5"/>
  <c r="I297" i="6"/>
  <c r="I297" i="5"/>
  <c r="G297" i="9"/>
  <c r="E297"/>
  <c r="E297" i="8"/>
  <c r="E297" i="6"/>
  <c r="E297" i="5"/>
  <c r="BI296" i="6"/>
  <c r="BI296" i="5"/>
  <c r="BA296" i="6"/>
  <c r="BA296" i="5"/>
  <c r="AU296" i="6"/>
  <c r="AU296" i="5"/>
  <c r="AQ296" i="6"/>
  <c r="AQ296" i="5"/>
  <c r="R296" i="6"/>
  <c r="R296" i="5"/>
  <c r="P296" i="6"/>
  <c r="P296" i="5"/>
  <c r="L296" i="6"/>
  <c r="L296" i="5"/>
  <c r="G296" i="6"/>
  <c r="G296" i="5"/>
  <c r="D296" i="9"/>
  <c r="D296" i="8"/>
  <c r="D296" i="6"/>
  <c r="D296" i="5"/>
  <c r="BI295" i="6"/>
  <c r="BI295" i="5"/>
  <c r="BA295" i="6"/>
  <c r="BA295" i="5"/>
  <c r="AS295" i="6"/>
  <c r="AS295" i="5"/>
  <c r="AI295" i="6"/>
  <c r="AI295" i="5"/>
  <c r="S295" i="6"/>
  <c r="S295" i="5"/>
  <c r="Q295" i="6"/>
  <c r="Q295" i="5"/>
  <c r="BG295" s="1"/>
  <c r="N295" i="6"/>
  <c r="N295" i="5"/>
  <c r="I295" i="6"/>
  <c r="I295" i="5"/>
  <c r="G295" i="9" s="1"/>
  <c r="E295"/>
  <c r="E295" i="8"/>
  <c r="E295" i="6"/>
  <c r="E295" i="5"/>
  <c r="BI294" i="6"/>
  <c r="BI294" i="5"/>
  <c r="BA294" i="6"/>
  <c r="BA294" i="5"/>
  <c r="AU294" i="6"/>
  <c r="AU294" i="5"/>
  <c r="AQ294" i="6"/>
  <c r="R294"/>
  <c r="R294" i="5"/>
  <c r="P294" i="6"/>
  <c r="P294" i="5"/>
  <c r="L294" i="6"/>
  <c r="L294" i="5"/>
  <c r="G294" i="6"/>
  <c r="G294" i="5"/>
  <c r="D294" i="9"/>
  <c r="D294" i="8"/>
  <c r="D294" i="6"/>
  <c r="D294" i="5"/>
  <c r="BI293" i="6"/>
  <c r="BI293" i="5"/>
  <c r="BA293" i="6"/>
  <c r="BA293" i="5"/>
  <c r="AS293" i="6"/>
  <c r="AS293" i="5"/>
  <c r="AI293" i="6"/>
  <c r="AI293" i="5"/>
  <c r="S293" i="6"/>
  <c r="S293" i="5"/>
  <c r="Q293" i="6"/>
  <c r="BG293" s="1"/>
  <c r="Q293" i="5"/>
  <c r="BG293" s="1"/>
  <c r="N293" i="6"/>
  <c r="N293" i="5"/>
  <c r="I293" i="6"/>
  <c r="I293" i="5"/>
  <c r="G293" i="9" s="1"/>
  <c r="E293"/>
  <c r="E293" i="8"/>
  <c r="E293" i="6"/>
  <c r="E293" i="5"/>
  <c r="BI292" i="6"/>
  <c r="BI292" i="5"/>
  <c r="BA292" i="6"/>
  <c r="BA292" i="5"/>
  <c r="AU292" i="6"/>
  <c r="AU292" i="5"/>
  <c r="AQ292" i="6"/>
  <c r="AQ292" i="5"/>
  <c r="R292" i="6"/>
  <c r="R292" i="5"/>
  <c r="P292" i="6"/>
  <c r="P292" i="5"/>
  <c r="L292" i="6"/>
  <c r="L292" i="5"/>
  <c r="G292" i="6"/>
  <c r="G292" i="5"/>
  <c r="D292" i="9"/>
  <c r="D292" i="8"/>
  <c r="D292" i="6"/>
  <c r="D292" i="5"/>
  <c r="BI291" i="6"/>
  <c r="BI291" i="5"/>
  <c r="BA291" i="6"/>
  <c r="BA291" i="5"/>
  <c r="AS291" i="6"/>
  <c r="AS291" i="5"/>
  <c r="AI291" i="6"/>
  <c r="AI291" i="5"/>
  <c r="S291" i="6"/>
  <c r="S291" i="5"/>
  <c r="Q291" i="6"/>
  <c r="BG291" s="1"/>
  <c r="Q291" i="5"/>
  <c r="BG291"/>
  <c r="N291" i="6"/>
  <c r="N291" i="5"/>
  <c r="I291" i="6"/>
  <c r="I291" i="5"/>
  <c r="G291" i="9" s="1"/>
  <c r="E291"/>
  <c r="E291" i="8"/>
  <c r="E291" i="6"/>
  <c r="E291" i="5"/>
  <c r="BI289" i="6"/>
  <c r="BI289" i="5"/>
  <c r="BA289" i="6"/>
  <c r="BA289" i="5"/>
  <c r="AS289" i="6"/>
  <c r="AS289" i="5"/>
  <c r="AI289" i="6"/>
  <c r="AI289" i="5"/>
  <c r="S289" i="6"/>
  <c r="S289" i="5"/>
  <c r="Q289" i="6"/>
  <c r="Q289" i="5"/>
  <c r="BG289" s="1"/>
  <c r="N289" i="6"/>
  <c r="N289" i="5"/>
  <c r="I289" i="6"/>
  <c r="I289" i="5"/>
  <c r="G289" i="9"/>
  <c r="E289"/>
  <c r="E289" i="8"/>
  <c r="E289" i="6"/>
  <c r="E289" i="5"/>
  <c r="BI288" i="6"/>
  <c r="BI288" i="5"/>
  <c r="BA288" i="6"/>
  <c r="BA288" i="5"/>
  <c r="AU288" i="6"/>
  <c r="AU288" i="5"/>
  <c r="AQ288" i="6"/>
  <c r="AQ288" i="5"/>
  <c r="R288" i="6"/>
  <c r="R288" i="5"/>
  <c r="P288" i="6"/>
  <c r="P288" i="5"/>
  <c r="L288" i="6"/>
  <c r="L288" i="5"/>
  <c r="G288" i="6"/>
  <c r="G288" i="5"/>
  <c r="D288" i="9"/>
  <c r="D288" i="8"/>
  <c r="D288" i="6"/>
  <c r="D288" i="5"/>
  <c r="BI287" i="6"/>
  <c r="BI287" i="5"/>
  <c r="BA287" i="6"/>
  <c r="BA287" i="5"/>
  <c r="AS287" i="6"/>
  <c r="AS287" i="5"/>
  <c r="AI287" i="6"/>
  <c r="AI287" i="5"/>
  <c r="S287" i="6"/>
  <c r="S287" i="5"/>
  <c r="Q287" i="6"/>
  <c r="BG287" s="1"/>
  <c r="Q287" i="5"/>
  <c r="BG287"/>
  <c r="N287" i="6"/>
  <c r="N287" i="5"/>
  <c r="I287" i="6"/>
  <c r="I287" i="5"/>
  <c r="G287" i="9" s="1"/>
  <c r="E287"/>
  <c r="E287" i="8"/>
  <c r="E287" i="6"/>
  <c r="E287" i="5"/>
  <c r="BI286" i="6"/>
  <c r="BI286" i="5"/>
  <c r="BA286" i="6"/>
  <c r="BA286" i="5"/>
  <c r="AU286" i="6"/>
  <c r="AU286" i="5"/>
  <c r="AQ286" i="6"/>
  <c r="AQ286" i="5"/>
  <c r="R286" i="6"/>
  <c r="R286" i="5"/>
  <c r="P286" i="6"/>
  <c r="P286" i="5"/>
  <c r="L286" i="6"/>
  <c r="L286" i="5"/>
  <c r="G286" i="6"/>
  <c r="G286" i="5"/>
  <c r="D286" i="9"/>
  <c r="D286" i="8"/>
  <c r="D286" i="6"/>
  <c r="D286" i="5"/>
  <c r="BI285" i="6"/>
  <c r="BI285" i="5"/>
  <c r="BA285" i="6"/>
  <c r="BA285" i="5"/>
  <c r="AS285" i="6"/>
  <c r="AS285" i="5"/>
  <c r="AI285" i="6"/>
  <c r="AI285" i="5"/>
  <c r="S285" i="6"/>
  <c r="Q285"/>
  <c r="BG285" s="1"/>
  <c r="Q285" i="5"/>
  <c r="BG285" s="1"/>
  <c r="N285" i="6"/>
  <c r="N285" i="5"/>
  <c r="I285" i="6"/>
  <c r="I285" i="5"/>
  <c r="G285" i="9" s="1"/>
  <c r="E285"/>
  <c r="E285" i="8"/>
  <c r="E285" i="6"/>
  <c r="E285" i="5"/>
  <c r="BI284" i="6"/>
  <c r="BI284" i="5"/>
  <c r="BA284" i="6"/>
  <c r="BA284" i="5"/>
  <c r="AU284" i="6"/>
  <c r="AU284" i="5"/>
  <c r="AQ284" i="6"/>
  <c r="AQ284" i="5"/>
  <c r="R284" i="6"/>
  <c r="R284" i="5"/>
  <c r="P284" i="6"/>
  <c r="P284" i="5"/>
  <c r="L284" i="6"/>
  <c r="L284" i="5"/>
  <c r="G284" i="6"/>
  <c r="G284" i="5"/>
  <c r="D284" i="9"/>
  <c r="D284" i="8"/>
  <c r="D284" i="6"/>
  <c r="D284" i="5"/>
  <c r="BI283" i="6"/>
  <c r="BI283" i="5"/>
  <c r="BA283" i="6"/>
  <c r="BA283" i="5"/>
  <c r="AS283" i="6"/>
  <c r="AS283" i="5"/>
  <c r="AI283" i="6"/>
  <c r="AI283" i="5"/>
  <c r="S283" i="6"/>
  <c r="S283" i="5"/>
  <c r="Q283" i="6"/>
  <c r="Q283" i="5"/>
  <c r="BG283" s="1"/>
  <c r="N283" i="6"/>
  <c r="N283" i="5"/>
  <c r="I283" i="6"/>
  <c r="I283" i="5"/>
  <c r="G283" i="9" s="1"/>
  <c r="E283"/>
  <c r="E283" i="8"/>
  <c r="E283" i="6"/>
  <c r="E283" i="5"/>
  <c r="BI282" i="6"/>
  <c r="BI282" i="5"/>
  <c r="BA282" i="6"/>
  <c r="BA282" i="5"/>
  <c r="AU282" i="6"/>
  <c r="AU282" i="5"/>
  <c r="AQ282" i="6"/>
  <c r="AQ282" i="5"/>
  <c r="R282" i="6"/>
  <c r="R282" i="5"/>
  <c r="P282" i="6"/>
  <c r="P282" i="5"/>
  <c r="L282" i="6"/>
  <c r="L282" i="5"/>
  <c r="G282" i="6"/>
  <c r="G282" i="5"/>
  <c r="D282" i="9"/>
  <c r="D282" i="8"/>
  <c r="D282" i="6"/>
  <c r="D282" i="5"/>
  <c r="BI281" i="6"/>
  <c r="BI281" i="5"/>
  <c r="BA281" i="6"/>
  <c r="BA281" i="5"/>
  <c r="AS281" i="6"/>
  <c r="AS281" i="5"/>
  <c r="AI281" i="6"/>
  <c r="AI281" i="5"/>
  <c r="S281" i="6"/>
  <c r="Q281"/>
  <c r="BG281" s="1"/>
  <c r="Q281" i="5"/>
  <c r="BG281" s="1"/>
  <c r="N281" i="6"/>
  <c r="N281" i="5"/>
  <c r="I281" i="6"/>
  <c r="I281" i="5"/>
  <c r="G281" i="9" s="1"/>
  <c r="E281"/>
  <c r="E281" i="8"/>
  <c r="E281" i="6"/>
  <c r="E281" i="5"/>
  <c r="BI280" i="6"/>
  <c r="BI280" i="5"/>
  <c r="BA280" i="6"/>
  <c r="BA280" i="5"/>
  <c r="AU280" i="6"/>
  <c r="AU280" i="5"/>
  <c r="AQ280" i="6"/>
  <c r="AQ280" i="5"/>
  <c r="R280" i="6"/>
  <c r="R280" i="5"/>
  <c r="P280" i="6"/>
  <c r="P280" i="5"/>
  <c r="L280" i="6"/>
  <c r="L280" i="5"/>
  <c r="G280" i="6"/>
  <c r="G280" i="5"/>
  <c r="D280" i="9"/>
  <c r="D280" i="8"/>
  <c r="D280" i="6"/>
  <c r="D280" i="5"/>
  <c r="BI279" i="6"/>
  <c r="BI279" i="5"/>
  <c r="BA279" i="6"/>
  <c r="BA279" i="5"/>
  <c r="AS279" i="6"/>
  <c r="AS279" i="5"/>
  <c r="AI279" i="6"/>
  <c r="AI279" i="5"/>
  <c r="S279" i="6"/>
  <c r="S279" i="5"/>
  <c r="Q279" i="6"/>
  <c r="BG279" s="1"/>
  <c r="Q279" i="5"/>
  <c r="BG279"/>
  <c r="N279" i="6"/>
  <c r="N279" i="5"/>
  <c r="I279" i="6"/>
  <c r="I279" i="5"/>
  <c r="G279" i="9" s="1"/>
  <c r="E279"/>
  <c r="E279" i="8"/>
  <c r="E279" i="6"/>
  <c r="E279" i="5"/>
  <c r="BI278" i="6"/>
  <c r="BI278" i="5"/>
  <c r="BA278" i="6"/>
  <c r="BA278" i="5"/>
  <c r="AU278" i="6"/>
  <c r="AU278" i="5"/>
  <c r="AQ278" i="6"/>
  <c r="AQ278" i="5"/>
  <c r="R278" i="6"/>
  <c r="R278" i="5"/>
  <c r="P278" i="6"/>
  <c r="P278" i="5"/>
  <c r="L278" i="6"/>
  <c r="L278" i="5"/>
  <c r="G278" i="6"/>
  <c r="G278" i="5"/>
  <c r="D278" i="9"/>
  <c r="D278" i="8"/>
  <c r="D278" i="6"/>
  <c r="D278" i="5"/>
  <c r="BI277" i="6"/>
  <c r="BI277" i="5"/>
  <c r="BA277" i="6"/>
  <c r="BA277" i="5"/>
  <c r="AS277" i="6"/>
  <c r="AS277" i="5"/>
  <c r="AI277" i="6"/>
  <c r="AI277" i="5"/>
  <c r="S277" i="6"/>
  <c r="S277" i="5"/>
  <c r="Q277" i="6"/>
  <c r="BG277" s="1"/>
  <c r="Q277" i="5"/>
  <c r="BG277" s="1"/>
  <c r="N277" i="6"/>
  <c r="N277" i="5"/>
  <c r="I277" i="6"/>
  <c r="I277" i="5"/>
  <c r="G277" i="9"/>
  <c r="E277"/>
  <c r="E277" i="8"/>
  <c r="E277" i="6"/>
  <c r="E277" i="5"/>
  <c r="BI276" i="6"/>
  <c r="BI276" i="5"/>
  <c r="BA276" i="6"/>
  <c r="BA276" i="5"/>
  <c r="AU276" i="6"/>
  <c r="AU276" i="5"/>
  <c r="AQ276" i="6"/>
  <c r="AQ276" i="5"/>
  <c r="R276" i="6"/>
  <c r="R276" i="5"/>
  <c r="P276" i="6"/>
  <c r="P276" i="5"/>
  <c r="L276"/>
  <c r="G276" i="6"/>
  <c r="G276" i="5"/>
  <c r="D276" i="9"/>
  <c r="D276" i="8"/>
  <c r="D276" i="6"/>
  <c r="D276" i="5"/>
  <c r="BI275" i="6"/>
  <c r="BI275" i="5"/>
  <c r="BA275" i="6"/>
  <c r="BA275" i="5"/>
  <c r="AS275" i="6"/>
  <c r="AS275" i="5"/>
  <c r="AI275" i="6"/>
  <c r="AI275" i="5"/>
  <c r="S275" i="6"/>
  <c r="S275" i="5"/>
  <c r="Q275" i="6"/>
  <c r="Q275" i="5"/>
  <c r="BG275" s="1"/>
  <c r="N275" i="6"/>
  <c r="N275" i="5"/>
  <c r="I275" i="6"/>
  <c r="I275" i="5"/>
  <c r="G275" i="9" s="1"/>
  <c r="E275"/>
  <c r="E275" i="8"/>
  <c r="E275" i="6"/>
  <c r="E275" i="5"/>
  <c r="BI274" i="6"/>
  <c r="BI274" i="5"/>
  <c r="BA274" i="6"/>
  <c r="BA274" i="5"/>
  <c r="AU274" i="6"/>
  <c r="AU274" i="5"/>
  <c r="AQ274" i="6"/>
  <c r="AQ274" i="5"/>
  <c r="R274" i="6"/>
  <c r="R274" i="5"/>
  <c r="P274" i="6"/>
  <c r="P274" i="5"/>
  <c r="L274" i="6"/>
  <c r="G274"/>
  <c r="G274" i="5"/>
  <c r="D274" i="9"/>
  <c r="D274" i="8"/>
  <c r="D274" i="6"/>
  <c r="D274" i="5"/>
  <c r="BI273" i="6"/>
  <c r="BI273" i="5"/>
  <c r="BA273" i="6"/>
  <c r="BA273" i="5"/>
  <c r="AS273" i="6"/>
  <c r="AS273" i="5"/>
  <c r="AI273" i="6"/>
  <c r="AI273" i="5"/>
  <c r="S273" i="6"/>
  <c r="S273" i="5"/>
  <c r="Q273" i="6"/>
  <c r="BG273" s="1"/>
  <c r="Q273" i="5"/>
  <c r="BG273" s="1"/>
  <c r="N273" i="6"/>
  <c r="N273" i="5"/>
  <c r="I273" i="6"/>
  <c r="I273" i="5"/>
  <c r="G273" i="9" s="1"/>
  <c r="E273"/>
  <c r="E273" i="8"/>
  <c r="E273" i="6"/>
  <c r="E273" i="5"/>
  <c r="BI272" i="6"/>
  <c r="BI272" i="5"/>
  <c r="BA272" i="6"/>
  <c r="BA272" i="5"/>
  <c r="AU272" i="6"/>
  <c r="AU272" i="5"/>
  <c r="AQ272" i="6"/>
  <c r="AQ272" i="5"/>
  <c r="R272" i="6"/>
  <c r="R272" i="5"/>
  <c r="P272" i="6"/>
  <c r="P272" i="5"/>
  <c r="L272"/>
  <c r="G272" i="6"/>
  <c r="G272" i="5"/>
  <c r="D272" i="9"/>
  <c r="D272" i="8"/>
  <c r="D272" i="6"/>
  <c r="D272" i="5"/>
  <c r="BI271" i="6"/>
  <c r="BI271" i="5"/>
  <c r="BA271" i="6"/>
  <c r="BA271" i="5"/>
  <c r="AS271" i="6"/>
  <c r="AS271" i="5"/>
  <c r="AI271" i="6"/>
  <c r="AI271" i="5"/>
  <c r="S271" i="6"/>
  <c r="S271" i="5"/>
  <c r="Q271" i="6"/>
  <c r="Q271" i="5"/>
  <c r="BG271" s="1"/>
  <c r="N271" i="6"/>
  <c r="N271" i="5"/>
  <c r="I271" i="6"/>
  <c r="I271" i="5"/>
  <c r="G271" i="9" s="1"/>
  <c r="E271"/>
  <c r="E271" i="8"/>
  <c r="E271" i="6"/>
  <c r="E271" i="5"/>
  <c r="BI270" i="6"/>
  <c r="BI270" i="5"/>
  <c r="BA270" i="6"/>
  <c r="BA270" i="5"/>
  <c r="AU270" i="6"/>
  <c r="AU270" i="5"/>
  <c r="AQ270" i="6"/>
  <c r="AQ270" i="5"/>
  <c r="R270" i="6"/>
  <c r="R270" i="5"/>
  <c r="P270" i="6"/>
  <c r="P270" i="5"/>
  <c r="L270" i="6"/>
  <c r="L270" i="5"/>
  <c r="G270" i="6"/>
  <c r="G270" i="5"/>
  <c r="D270" i="9"/>
  <c r="D270" i="8"/>
  <c r="D270" i="6"/>
  <c r="D270" i="5"/>
  <c r="BI269" i="6"/>
  <c r="BI269" i="5"/>
  <c r="BA269" i="6"/>
  <c r="BA269" i="5"/>
  <c r="AS269" i="6"/>
  <c r="AS269" i="5"/>
  <c r="AI269" i="6"/>
  <c r="AI269" i="5"/>
  <c r="S269" i="6"/>
  <c r="S269" i="5"/>
  <c r="Q269" i="6"/>
  <c r="Q269" i="5"/>
  <c r="BG269" s="1"/>
  <c r="N269" i="6"/>
  <c r="N269" i="5"/>
  <c r="I269" i="6"/>
  <c r="I269" i="5"/>
  <c r="G269" i="9"/>
  <c r="E269"/>
  <c r="E269" i="8"/>
  <c r="E269" i="6"/>
  <c r="E269" i="5"/>
  <c r="BI268" i="6"/>
  <c r="BI268" i="5"/>
  <c r="BA268" i="6"/>
  <c r="BA268" i="5"/>
  <c r="AU268" i="6"/>
  <c r="AU268" i="5"/>
  <c r="AQ268" i="6"/>
  <c r="AQ268" i="5"/>
  <c r="R268" i="6"/>
  <c r="R268" i="5"/>
  <c r="P268" i="6"/>
  <c r="P268" i="5"/>
  <c r="U268"/>
  <c r="BU268" s="1"/>
  <c r="L268" i="6"/>
  <c r="L268" i="5"/>
  <c r="G268" i="6"/>
  <c r="G268" i="5"/>
  <c r="D268" i="9"/>
  <c r="D268" i="8"/>
  <c r="D268" i="6"/>
  <c r="D268" i="5"/>
  <c r="BI267" i="6"/>
  <c r="BI267" i="5"/>
  <c r="BA267" i="6"/>
  <c r="BA267" i="5"/>
  <c r="AS267" i="6"/>
  <c r="AS267" i="5"/>
  <c r="AI267" i="6"/>
  <c r="AI267" i="5"/>
  <c r="S267" i="6"/>
  <c r="S267" i="5"/>
  <c r="Q267" i="6"/>
  <c r="Q267" i="5"/>
  <c r="BG267" s="1"/>
  <c r="N267" i="6"/>
  <c r="N267" i="5"/>
  <c r="I267" i="6"/>
  <c r="I267" i="5"/>
  <c r="G267" i="9"/>
  <c r="E267"/>
  <c r="E267" i="8"/>
  <c r="E267" i="6"/>
  <c r="E267" i="5"/>
  <c r="BI266" i="6"/>
  <c r="BI266" i="5"/>
  <c r="BA266" i="6"/>
  <c r="BA266" i="5"/>
  <c r="AU266" i="6"/>
  <c r="AU266" i="5"/>
  <c r="AQ266" i="6"/>
  <c r="AQ266" i="5"/>
  <c r="R266" i="6"/>
  <c r="R266" i="5"/>
  <c r="P266" i="6"/>
  <c r="P266" i="5"/>
  <c r="L266" i="6"/>
  <c r="L266" i="5"/>
  <c r="G266" i="6"/>
  <c r="G266" i="5"/>
  <c r="D266" i="9"/>
  <c r="D266" i="8"/>
  <c r="D266" i="6"/>
  <c r="D266" i="5"/>
  <c r="BI265" i="6"/>
  <c r="BI265" i="5"/>
  <c r="BA265" i="6"/>
  <c r="BA265" i="5"/>
  <c r="AS265" i="6"/>
  <c r="AS265" i="5"/>
  <c r="AI265" i="6"/>
  <c r="AI265" i="5"/>
  <c r="S265" i="6"/>
  <c r="S265" i="5"/>
  <c r="Q265" i="6"/>
  <c r="BG265" s="1"/>
  <c r="Q265" i="5"/>
  <c r="BG265" s="1"/>
  <c r="N265" i="6"/>
  <c r="N265" i="5"/>
  <c r="I265" i="6"/>
  <c r="I265" i="5"/>
  <c r="G265" i="9" s="1"/>
  <c r="E265"/>
  <c r="E265" i="8"/>
  <c r="E265" i="6"/>
  <c r="E265" i="5"/>
  <c r="BI264" i="6"/>
  <c r="BI264" i="5"/>
  <c r="BA264" i="6"/>
  <c r="BA264" i="5"/>
  <c r="AU264" i="6"/>
  <c r="AU264" i="5"/>
  <c r="AQ264" i="6"/>
  <c r="AQ264" i="5"/>
  <c r="R264" i="6"/>
  <c r="R264" i="5"/>
  <c r="P264" i="6"/>
  <c r="P264" i="5"/>
  <c r="L264" i="6"/>
  <c r="L264" i="5"/>
  <c r="G264" i="6"/>
  <c r="G264" i="5"/>
  <c r="D264" i="9"/>
  <c r="D264" i="8"/>
  <c r="D264" i="6"/>
  <c r="D264" i="5"/>
  <c r="BI263" i="6"/>
  <c r="BI263" i="5"/>
  <c r="BA263" i="6"/>
  <c r="BA263" i="5"/>
  <c r="AS263" i="6"/>
  <c r="AS263" i="5"/>
  <c r="AI263" i="6"/>
  <c r="AI263" i="5"/>
  <c r="S263" i="6"/>
  <c r="S263" i="5"/>
  <c r="Q263" i="6"/>
  <c r="BG263" s="1"/>
  <c r="Q263" i="5"/>
  <c r="BG263" s="1"/>
  <c r="N263" i="6"/>
  <c r="N263" i="5"/>
  <c r="I263" i="6"/>
  <c r="I263" i="5"/>
  <c r="G263" i="9" s="1"/>
  <c r="E263"/>
  <c r="E263" i="8"/>
  <c r="E263" i="6"/>
  <c r="E263" i="5"/>
  <c r="BI262" i="6"/>
  <c r="BI262" i="5"/>
  <c r="BA262" i="6"/>
  <c r="BA262" i="5"/>
  <c r="AU262" i="6"/>
  <c r="AU262" i="5"/>
  <c r="AQ262" i="6"/>
  <c r="AQ262" i="5"/>
  <c r="R262" i="6"/>
  <c r="R262" i="5"/>
  <c r="P262" i="6"/>
  <c r="P262" i="5"/>
  <c r="L262" i="6"/>
  <c r="L262" i="5"/>
  <c r="G262" i="6"/>
  <c r="G262" i="5"/>
  <c r="D262" i="9"/>
  <c r="D262" i="8"/>
  <c r="D262" i="6"/>
  <c r="D262" i="5"/>
  <c r="BI261" i="6"/>
  <c r="BI261" i="5"/>
  <c r="BA261" i="6"/>
  <c r="BA261" i="5"/>
  <c r="AS261" i="6"/>
  <c r="AS261" i="5"/>
  <c r="AI261" i="6"/>
  <c r="AI261" i="5"/>
  <c r="S261" i="6"/>
  <c r="S261" i="5"/>
  <c r="Q261" i="6"/>
  <c r="Q261" i="5"/>
  <c r="BG261" s="1"/>
  <c r="N261" i="6"/>
  <c r="N261" i="5"/>
  <c r="I261" i="6"/>
  <c r="I261" i="5"/>
  <c r="G261" i="9" s="1"/>
  <c r="E261"/>
  <c r="E261" i="8"/>
  <c r="E261" i="6"/>
  <c r="E261" i="5"/>
  <c r="BI260" i="6"/>
  <c r="BI260" i="5"/>
  <c r="BA260" i="6"/>
  <c r="BA260" i="5"/>
  <c r="AU260" i="6"/>
  <c r="AU260" i="5"/>
  <c r="AQ260" i="6"/>
  <c r="AQ260" i="5"/>
  <c r="R260" i="6"/>
  <c r="R260" i="5"/>
  <c r="P260" i="6"/>
  <c r="P260" i="5"/>
  <c r="L260" i="6"/>
  <c r="L260" i="5"/>
  <c r="G260" i="6"/>
  <c r="G260" i="5"/>
  <c r="D260" i="9"/>
  <c r="D260" i="8"/>
  <c r="D260" i="6"/>
  <c r="D260" i="5"/>
  <c r="BI259" i="6"/>
  <c r="BI259" i="5"/>
  <c r="BA259" i="6"/>
  <c r="BA259" i="5"/>
  <c r="AS259" i="6"/>
  <c r="AS259" i="5"/>
  <c r="AI259" i="6"/>
  <c r="AI259" i="5"/>
  <c r="S259" i="6"/>
  <c r="S259" i="5"/>
  <c r="Q259" i="6"/>
  <c r="Q259" i="5"/>
  <c r="BG259" s="1"/>
  <c r="N259" i="6"/>
  <c r="N259" i="5"/>
  <c r="I259" i="6"/>
  <c r="I259" i="5"/>
  <c r="G259" i="9" s="1"/>
  <c r="E259"/>
  <c r="E259" i="8"/>
  <c r="E259" i="6"/>
  <c r="E259" i="5"/>
  <c r="BI258" i="6"/>
  <c r="BI258" i="5"/>
  <c r="BA258" i="6"/>
  <c r="BA258" i="5"/>
  <c r="AU258" i="6"/>
  <c r="AU258" i="5"/>
  <c r="AQ258" i="6"/>
  <c r="AQ258" i="5"/>
  <c r="R258" i="6"/>
  <c r="R258" i="5"/>
  <c r="P258" i="6"/>
  <c r="P258" i="5"/>
  <c r="L258" i="6"/>
  <c r="L258" i="5"/>
  <c r="G258" i="6"/>
  <c r="G258" i="5"/>
  <c r="D258" i="9"/>
  <c r="D258" i="8"/>
  <c r="D258" i="6"/>
  <c r="D258" i="5"/>
  <c r="BI257" i="6"/>
  <c r="BI257" i="5"/>
  <c r="BA257" i="6"/>
  <c r="BA257" i="5"/>
  <c r="AS257" i="6"/>
  <c r="AS257" i="5"/>
  <c r="AI257" i="6"/>
  <c r="AI257" i="5"/>
  <c r="S257" i="6"/>
  <c r="S257" i="5"/>
  <c r="Q257" i="6"/>
  <c r="BG257" s="1"/>
  <c r="Q257" i="5"/>
  <c r="BG257" s="1"/>
  <c r="N257" i="6"/>
  <c r="N257" i="5"/>
  <c r="I257" i="6"/>
  <c r="I257" i="5"/>
  <c r="G257" i="9" s="1"/>
  <c r="E257"/>
  <c r="E257" i="8"/>
  <c r="E257" i="6"/>
  <c r="E257" i="5"/>
  <c r="BI256" i="6"/>
  <c r="BI256" i="5"/>
  <c r="BA256" i="6"/>
  <c r="BA256" i="5"/>
  <c r="AU256" i="6"/>
  <c r="AU256" i="5"/>
  <c r="AQ256" i="6"/>
  <c r="AQ256" i="5"/>
  <c r="R256" i="6"/>
  <c r="R256" i="5"/>
  <c r="P256" i="6"/>
  <c r="P256" i="5"/>
  <c r="L256" i="6"/>
  <c r="L256" i="5"/>
  <c r="G256" i="6"/>
  <c r="G256" i="5"/>
  <c r="D256" i="9"/>
  <c r="D256" i="8"/>
  <c r="D256" i="6"/>
  <c r="D256" i="5"/>
  <c r="BI255" i="6"/>
  <c r="BI255" i="5"/>
  <c r="BA255" i="6"/>
  <c r="BA255" i="5"/>
  <c r="AS255" i="6"/>
  <c r="AS255" i="5"/>
  <c r="AI255" i="6"/>
  <c r="AI255" i="5"/>
  <c r="S255" i="6"/>
  <c r="S255" i="5"/>
  <c r="Q255" i="6"/>
  <c r="BG255" s="1"/>
  <c r="Q255" i="5"/>
  <c r="BG255" s="1"/>
  <c r="N255" i="6"/>
  <c r="N255" i="5"/>
  <c r="I255" i="6"/>
  <c r="I255" i="5"/>
  <c r="G255" i="9"/>
  <c r="E255"/>
  <c r="E255" i="8"/>
  <c r="E255" i="6"/>
  <c r="E255" i="5"/>
  <c r="BI254" i="6"/>
  <c r="BI254" i="5"/>
  <c r="BA254" i="6"/>
  <c r="BA254" i="5"/>
  <c r="AU254" i="6"/>
  <c r="AU254" i="5"/>
  <c r="AQ254" i="6"/>
  <c r="AQ254" i="5"/>
  <c r="R254" i="6"/>
  <c r="R254" i="5"/>
  <c r="P254" i="6"/>
  <c r="P254" i="5"/>
  <c r="L254" i="6"/>
  <c r="L254" i="5"/>
  <c r="G254" i="6"/>
  <c r="G254" i="5"/>
  <c r="D254" i="9"/>
  <c r="D254" i="8"/>
  <c r="D254" i="6"/>
  <c r="D254" i="5"/>
  <c r="BI253" i="6"/>
  <c r="BI253" i="5"/>
  <c r="BA253" i="6"/>
  <c r="BA253" i="5"/>
  <c r="AS253" i="6"/>
  <c r="AS253" i="5"/>
  <c r="AI253" i="6"/>
  <c r="AI253" i="5"/>
  <c r="S253" i="6"/>
  <c r="S253" i="5"/>
  <c r="Q253" i="6"/>
  <c r="Q253" i="5"/>
  <c r="N253" i="6"/>
  <c r="N253" i="5"/>
  <c r="I253" i="6"/>
  <c r="I253" i="5"/>
  <c r="G253" i="9" s="1"/>
  <c r="E253"/>
  <c r="E253" i="8"/>
  <c r="E253" i="6"/>
  <c r="E253" i="5"/>
  <c r="BI252" i="6"/>
  <c r="BI252" i="5"/>
  <c r="BA252" i="6"/>
  <c r="BA252" i="5"/>
  <c r="AU252" i="6"/>
  <c r="AU252" i="5"/>
  <c r="AQ252" i="6"/>
  <c r="AQ252" i="5"/>
  <c r="R252" i="6"/>
  <c r="R252" i="5"/>
  <c r="P252" i="6"/>
  <c r="P252" i="5"/>
  <c r="L252" i="6"/>
  <c r="L252" i="5"/>
  <c r="G252" i="6"/>
  <c r="G252" i="5"/>
  <c r="D252" i="9"/>
  <c r="D252" i="8"/>
  <c r="D252" i="6"/>
  <c r="D252" i="5"/>
  <c r="BI251" i="6"/>
  <c r="BI251" i="5"/>
  <c r="BA251" i="6"/>
  <c r="BA251" i="5"/>
  <c r="AS251" i="6"/>
  <c r="AS251" i="5"/>
  <c r="AI251" i="6"/>
  <c r="AI251" i="5"/>
  <c r="S251" i="6"/>
  <c r="S251" i="5"/>
  <c r="Q251" i="6"/>
  <c r="BG251"/>
  <c r="Q251" i="5"/>
  <c r="N251" i="6"/>
  <c r="N251" i="5"/>
  <c r="I251" i="6"/>
  <c r="I251" i="5"/>
  <c r="G251" i="9" s="1"/>
  <c r="E251"/>
  <c r="E251" i="8"/>
  <c r="E251" i="6"/>
  <c r="E251" i="5"/>
  <c r="BI250" i="6"/>
  <c r="BI250" i="5"/>
  <c r="BA250" i="6"/>
  <c r="BA250" i="5"/>
  <c r="AU250" i="6"/>
  <c r="AU250" i="5"/>
  <c r="AQ250" i="6"/>
  <c r="AQ250" i="5"/>
  <c r="R250" i="6"/>
  <c r="R250" i="5"/>
  <c r="P250" i="6"/>
  <c r="P250" i="5"/>
  <c r="L250" i="6"/>
  <c r="L250" i="5"/>
  <c r="G250" i="6"/>
  <c r="G250" i="5"/>
  <c r="D250" i="9"/>
  <c r="D250" i="8"/>
  <c r="D250" i="6"/>
  <c r="D250" i="5"/>
  <c r="BI249" i="6"/>
  <c r="BI249" i="5"/>
  <c r="BA249" i="6"/>
  <c r="BA249" i="5"/>
  <c r="AS249" i="6"/>
  <c r="AS249" i="5"/>
  <c r="AI249" i="6"/>
  <c r="AI249" i="5"/>
  <c r="S249" i="6"/>
  <c r="S249" i="5"/>
  <c r="Q249" i="6"/>
  <c r="BG249" s="1"/>
  <c r="Q249" i="5"/>
  <c r="N249" i="6"/>
  <c r="N249" i="5"/>
  <c r="I249" i="6"/>
  <c r="I249" i="5"/>
  <c r="G249" i="9" s="1"/>
  <c r="E249"/>
  <c r="E249" i="8"/>
  <c r="E249" i="6"/>
  <c r="E249" i="5"/>
  <c r="BI248" i="6"/>
  <c r="BI248" i="5"/>
  <c r="BA248" i="6"/>
  <c r="BA248" i="5"/>
  <c r="AU248" i="6"/>
  <c r="AU248" i="5"/>
  <c r="AQ248" i="6"/>
  <c r="AQ248" i="5"/>
  <c r="R248" i="6"/>
  <c r="R248" i="5"/>
  <c r="P248" i="6"/>
  <c r="P248" i="5"/>
  <c r="L248" i="6"/>
  <c r="L248" i="5"/>
  <c r="G248" i="6"/>
  <c r="G248" i="5"/>
  <c r="D248" i="9"/>
  <c r="D248" i="8"/>
  <c r="D248" i="6"/>
  <c r="D248" i="5"/>
  <c r="BI247" i="6"/>
  <c r="BI247" i="5"/>
  <c r="BA247" i="6"/>
  <c r="BA247" i="5"/>
  <c r="AS247" i="6"/>
  <c r="AS247" i="5"/>
  <c r="AI247" i="6"/>
  <c r="AI247" i="5"/>
  <c r="S247" i="6"/>
  <c r="S247" i="5"/>
  <c r="Q247" i="6"/>
  <c r="BG247" s="1"/>
  <c r="Q247" i="5"/>
  <c r="BG247" s="1"/>
  <c r="N247" i="6"/>
  <c r="N247" i="5"/>
  <c r="I247" i="6"/>
  <c r="I247" i="5"/>
  <c r="G247" i="9"/>
  <c r="E247"/>
  <c r="E247" i="8"/>
  <c r="E247" i="6"/>
  <c r="E247" i="5"/>
  <c r="BI246" i="6"/>
  <c r="BI246" i="5"/>
  <c r="BA246" i="6"/>
  <c r="BA246" i="5"/>
  <c r="AS246" i="6"/>
  <c r="AS246" i="5"/>
  <c r="AI246" i="6"/>
  <c r="AI246" i="5"/>
  <c r="S246" i="6"/>
  <c r="S246" i="5"/>
  <c r="Q246" i="6"/>
  <c r="BG246" s="1"/>
  <c r="Q246" i="5"/>
  <c r="BG246"/>
  <c r="N246" i="6"/>
  <c r="N246" i="5"/>
  <c r="I246" i="6"/>
  <c r="I246" i="5"/>
  <c r="G246" i="9" s="1"/>
  <c r="E246"/>
  <c r="E246" i="8"/>
  <c r="E246" i="6"/>
  <c r="E246" i="5"/>
  <c r="BI245" i="6"/>
  <c r="BI245" i="5"/>
  <c r="BA245" i="6"/>
  <c r="BA245" i="5"/>
  <c r="AU245" i="6"/>
  <c r="AU245" i="5"/>
  <c r="AQ245" i="6"/>
  <c r="AQ245" i="5"/>
  <c r="R245" i="6"/>
  <c r="R245" i="5"/>
  <c r="P245" i="6"/>
  <c r="P245" i="5"/>
  <c r="L245" i="6"/>
  <c r="L245" i="5"/>
  <c r="G245" i="6"/>
  <c r="G245" i="5"/>
  <c r="D245" i="9"/>
  <c r="D245" i="8"/>
  <c r="D245" i="6"/>
  <c r="D245" i="5"/>
  <c r="BI244" i="6"/>
  <c r="BI244" i="5"/>
  <c r="BA244" i="6"/>
  <c r="BA244" i="5"/>
  <c r="AS244" i="6"/>
  <c r="AS244" i="5"/>
  <c r="AI244" i="6"/>
  <c r="AI244" i="5"/>
  <c r="S244" i="6"/>
  <c r="S244" i="5"/>
  <c r="Q244" i="6"/>
  <c r="Q244" i="5"/>
  <c r="BG244" s="1"/>
  <c r="N244" i="6"/>
  <c r="N244" i="5"/>
  <c r="I244" i="6"/>
  <c r="I244" i="5"/>
  <c r="G244" i="9" s="1"/>
  <c r="E244"/>
  <c r="E244" i="8"/>
  <c r="E244" i="6"/>
  <c r="E244" i="5"/>
  <c r="BI243" i="6"/>
  <c r="BI243" i="5"/>
  <c r="BA243" i="6"/>
  <c r="BA243" i="5"/>
  <c r="AU243" i="6"/>
  <c r="AU243" i="5"/>
  <c r="AQ243" i="6"/>
  <c r="AQ243" i="5"/>
  <c r="R243" i="6"/>
  <c r="R243" i="5"/>
  <c r="P243" i="6"/>
  <c r="P243" i="5"/>
  <c r="U243" s="1"/>
  <c r="L243" i="6"/>
  <c r="L243" i="5"/>
  <c r="G243" i="6"/>
  <c r="G243" i="5"/>
  <c r="D243" i="9"/>
  <c r="D243" i="8"/>
  <c r="D243" i="6"/>
  <c r="D243" i="5"/>
  <c r="BI242" i="6"/>
  <c r="BI242" i="5"/>
  <c r="BA242" i="6"/>
  <c r="BA242" i="5"/>
  <c r="AS242" i="6"/>
  <c r="AS242" i="5"/>
  <c r="AI242" i="6"/>
  <c r="AI242" i="5"/>
  <c r="S242" i="6"/>
  <c r="S242" i="5"/>
  <c r="Q242" i="6"/>
  <c r="Q242" i="5"/>
  <c r="BG242" s="1"/>
  <c r="N242" i="6"/>
  <c r="N242" i="5"/>
  <c r="I242" i="6"/>
  <c r="I242" i="5"/>
  <c r="G242" i="9" s="1"/>
  <c r="E242"/>
  <c r="E242" i="8"/>
  <c r="E242" i="6"/>
  <c r="E242" i="5"/>
  <c r="BI241" i="6"/>
  <c r="BI241" i="5"/>
  <c r="BA241" i="6"/>
  <c r="BA241" i="5"/>
  <c r="AU241" i="6"/>
  <c r="AU241" i="5"/>
  <c r="AQ241" i="6"/>
  <c r="AQ241" i="5"/>
  <c r="R241" i="6"/>
  <c r="R241" i="5"/>
  <c r="P241" i="6"/>
  <c r="P241" i="5"/>
  <c r="L241" i="6"/>
  <c r="L241" i="5"/>
  <c r="G241" i="6"/>
  <c r="G241" i="5"/>
  <c r="D241" i="9"/>
  <c r="D241" i="8"/>
  <c r="D241" i="6"/>
  <c r="D241" i="5"/>
  <c r="BI240" i="6"/>
  <c r="BI240" i="5"/>
  <c r="BA240" i="6"/>
  <c r="BA240" i="5"/>
  <c r="AS240" i="6"/>
  <c r="AS240" i="5"/>
  <c r="AI240" i="6"/>
  <c r="AI240" i="5"/>
  <c r="S240" i="6"/>
  <c r="S240" i="5"/>
  <c r="Q240" i="6"/>
  <c r="BG240" s="1"/>
  <c r="Q240" i="5"/>
  <c r="BG240" s="1"/>
  <c r="N240" i="6"/>
  <c r="N240" i="5"/>
  <c r="I240" i="6"/>
  <c r="I240" i="5"/>
  <c r="G240" i="9" s="1"/>
  <c r="E240"/>
  <c r="E240" i="8"/>
  <c r="E240" i="6"/>
  <c r="E240" i="5"/>
  <c r="BI239" i="6"/>
  <c r="BI239" i="5"/>
  <c r="BA239" i="6"/>
  <c r="BA239" i="5"/>
  <c r="AU239" i="6"/>
  <c r="AU239" i="5"/>
  <c r="AQ239" i="6"/>
  <c r="AQ239" i="5"/>
  <c r="R239" i="6"/>
  <c r="R239" i="5"/>
  <c r="P239" i="6"/>
  <c r="P239" i="5"/>
  <c r="G239" i="6"/>
  <c r="G239" i="5"/>
  <c r="D239" i="9"/>
  <c r="D239" i="8"/>
  <c r="D239" i="6"/>
  <c r="D239" i="5"/>
  <c r="BI238" i="6"/>
  <c r="BI238" i="5"/>
  <c r="BA238" i="6"/>
  <c r="BA238" i="5"/>
  <c r="AS238" i="6"/>
  <c r="AS238" i="5"/>
  <c r="AI238" i="6"/>
  <c r="AI238" i="5"/>
  <c r="S238" i="6"/>
  <c r="S238" i="5"/>
  <c r="Q238" i="6"/>
  <c r="BG238" s="1"/>
  <c r="Q238" i="5"/>
  <c r="BG238" s="1"/>
  <c r="N238" i="6"/>
  <c r="N238" i="5"/>
  <c r="I238" i="6"/>
  <c r="I238" i="5"/>
  <c r="G238" i="9"/>
  <c r="E238"/>
  <c r="E238" i="8"/>
  <c r="E238" i="6"/>
  <c r="E238" i="5"/>
  <c r="BI237" i="6"/>
  <c r="BI237" i="5"/>
  <c r="BA237" i="6"/>
  <c r="BA237" i="5"/>
  <c r="AU237" i="6"/>
  <c r="AU237" i="5"/>
  <c r="AQ237" i="6"/>
  <c r="AQ237" i="5"/>
  <c r="R237" i="6"/>
  <c r="R237" i="5"/>
  <c r="P237" i="6"/>
  <c r="P237" i="5"/>
  <c r="L237" i="6"/>
  <c r="L237" i="5"/>
  <c r="G237" i="6"/>
  <c r="G237" i="5"/>
  <c r="D237" i="9"/>
  <c r="D237" i="8"/>
  <c r="D237" i="6"/>
  <c r="D237" i="5"/>
  <c r="BI236" i="6"/>
  <c r="BI236" i="5"/>
  <c r="BA236" i="6"/>
  <c r="BA236" i="5"/>
  <c r="AS236" i="6"/>
  <c r="AS236" i="5"/>
  <c r="AI236" i="6"/>
  <c r="AI236" i="5"/>
  <c r="S236" i="6"/>
  <c r="S236" i="5"/>
  <c r="Q236" i="6"/>
  <c r="Q236" i="5"/>
  <c r="BG236"/>
  <c r="N236" i="6"/>
  <c r="N236" i="5"/>
  <c r="I236" i="6"/>
  <c r="I236" i="5"/>
  <c r="G236" i="9" s="1"/>
  <c r="E236"/>
  <c r="E236" i="8"/>
  <c r="E236" i="6"/>
  <c r="E236" i="5"/>
  <c r="BI235" i="6"/>
  <c r="BI235" i="5"/>
  <c r="BA235" i="6"/>
  <c r="BA235" i="5"/>
  <c r="AS235" i="6"/>
  <c r="AS235" i="5"/>
  <c r="AI235" i="6"/>
  <c r="AI235" i="5"/>
  <c r="S235" i="6"/>
  <c r="S235" i="5"/>
  <c r="Q235" i="6"/>
  <c r="BG235" s="1"/>
  <c r="Q235" i="5"/>
  <c r="BG235" s="1"/>
  <c r="N235" i="6"/>
  <c r="N235" i="5"/>
  <c r="I235" i="6"/>
  <c r="I235" i="5"/>
  <c r="G235" i="9"/>
  <c r="E235"/>
  <c r="E235" i="8"/>
  <c r="E235" i="6"/>
  <c r="E235" i="5"/>
  <c r="BI234" i="6"/>
  <c r="BI234" i="5"/>
  <c r="BA234" i="6"/>
  <c r="BA234" i="5"/>
  <c r="AU234" i="6"/>
  <c r="AU234" i="5"/>
  <c r="AQ234" i="6"/>
  <c r="AQ234" i="5"/>
  <c r="R234" i="6"/>
  <c r="R234" i="5"/>
  <c r="P234" i="6"/>
  <c r="P234" i="5"/>
  <c r="U234"/>
  <c r="BU234" s="1"/>
  <c r="L234" i="6"/>
  <c r="L234" i="5"/>
  <c r="G234" i="6"/>
  <c r="G234" i="5"/>
  <c r="D234" i="9"/>
  <c r="D234" i="8"/>
  <c r="D234" i="6"/>
  <c r="D234" i="5"/>
  <c r="BI233" i="6"/>
  <c r="BI233" i="5"/>
  <c r="BA233" i="6"/>
  <c r="BA233" i="5"/>
  <c r="AS233" i="6"/>
  <c r="AS233" i="5"/>
  <c r="AI233" i="6"/>
  <c r="AI233" i="5"/>
  <c r="S233" i="6"/>
  <c r="S233" i="5"/>
  <c r="Q233" i="6"/>
  <c r="BG233" s="1"/>
  <c r="Q233" i="5"/>
  <c r="BG233" s="1"/>
  <c r="N233" i="6"/>
  <c r="N233" i="5"/>
  <c r="I233" i="6"/>
  <c r="I233" i="5"/>
  <c r="G233" i="9" s="1"/>
  <c r="E233"/>
  <c r="E233" i="8"/>
  <c r="E233" i="6"/>
  <c r="E233" i="5"/>
  <c r="BI232" i="6"/>
  <c r="BI232" i="5"/>
  <c r="BA232" i="6"/>
  <c r="BA232" i="5"/>
  <c r="AU232" i="6"/>
  <c r="AU232" i="5"/>
  <c r="AQ232" i="6"/>
  <c r="AQ232" i="5"/>
  <c r="R232" i="6"/>
  <c r="R232" i="5"/>
  <c r="P232" i="6"/>
  <c r="P232" i="5"/>
  <c r="L232" i="6"/>
  <c r="L232" i="5"/>
  <c r="G232" i="6"/>
  <c r="G232" i="5"/>
  <c r="D232" i="9"/>
  <c r="D232" i="8"/>
  <c r="D232" i="6"/>
  <c r="D232" i="5"/>
  <c r="BI231" i="6"/>
  <c r="BI231" i="5"/>
  <c r="BA231" i="6"/>
  <c r="BA231" i="5"/>
  <c r="AS231" i="6"/>
  <c r="AS231" i="5"/>
  <c r="AI231" i="6"/>
  <c r="AI231" i="5"/>
  <c r="S231" i="6"/>
  <c r="S231" i="5"/>
  <c r="Q231" i="6"/>
  <c r="Q231" i="5"/>
  <c r="BG231"/>
  <c r="N231" i="6"/>
  <c r="N231" i="5"/>
  <c r="I231" i="6"/>
  <c r="I231" i="5"/>
  <c r="G231" i="9" s="1"/>
  <c r="E231"/>
  <c r="E231" i="8"/>
  <c r="E231" i="6"/>
  <c r="E231" i="5"/>
  <c r="BI230" i="6"/>
  <c r="BI230" i="5"/>
  <c r="BA230" i="6"/>
  <c r="BA230" i="5"/>
  <c r="AU230" i="6"/>
  <c r="AU230" i="5"/>
  <c r="AQ230" i="6"/>
  <c r="AZ230" s="1"/>
  <c r="AQ230" i="5"/>
  <c r="R230" i="6"/>
  <c r="R230" i="5"/>
  <c r="P230" i="6"/>
  <c r="P230" i="5"/>
  <c r="L230" i="6"/>
  <c r="L230" i="5"/>
  <c r="G230" i="6"/>
  <c r="G230" i="5"/>
  <c r="D230" i="9"/>
  <c r="D230" i="8"/>
  <c r="D230" i="6"/>
  <c r="D230" i="5"/>
  <c r="BI229" i="6"/>
  <c r="BI229" i="5"/>
  <c r="BA229" i="6"/>
  <c r="BA229" i="5"/>
  <c r="AS229" i="6"/>
  <c r="AS229" i="5"/>
  <c r="AI229" i="6"/>
  <c r="AI229" i="5"/>
  <c r="S229" i="6"/>
  <c r="S229" i="5"/>
  <c r="Q229" i="6"/>
  <c r="Q229" i="5"/>
  <c r="BG229" s="1"/>
  <c r="N229" i="6"/>
  <c r="N229" i="5"/>
  <c r="I229" i="6"/>
  <c r="I229" i="5"/>
  <c r="G229" i="9" s="1"/>
  <c r="E229"/>
  <c r="E229" i="8"/>
  <c r="E229" i="6"/>
  <c r="E229" i="5"/>
  <c r="BI228" i="6"/>
  <c r="BI228" i="5"/>
  <c r="BA228" i="6"/>
  <c r="BA228" i="5"/>
  <c r="AU228" i="6"/>
  <c r="AU228" i="5"/>
  <c r="AQ228" i="6"/>
  <c r="AQ228" i="5"/>
  <c r="R228" i="6"/>
  <c r="R228" i="5"/>
  <c r="P228" i="6"/>
  <c r="P228" i="5"/>
  <c r="L228" i="6"/>
  <c r="L228" i="5"/>
  <c r="G228" i="6"/>
  <c r="G228" i="5"/>
  <c r="D228" i="9"/>
  <c r="D228" i="8"/>
  <c r="D228" i="6"/>
  <c r="D228" i="5"/>
  <c r="BI227" i="6"/>
  <c r="BI227" i="5"/>
  <c r="BA227" i="6"/>
  <c r="BA227" i="5"/>
  <c r="AS227" i="6"/>
  <c r="AS227" i="5"/>
  <c r="AS226" i="6"/>
  <c r="AS226" i="5"/>
  <c r="AI226" i="6"/>
  <c r="AI226" i="5"/>
  <c r="S226" i="6"/>
  <c r="S226" i="5"/>
  <c r="Q226" i="6"/>
  <c r="Q226" i="5"/>
  <c r="BG226" s="1"/>
  <c r="N226" i="6"/>
  <c r="N226" i="5"/>
  <c r="U226" i="6"/>
  <c r="I226"/>
  <c r="I226" i="5"/>
  <c r="G226" i="9" s="1"/>
  <c r="E226"/>
  <c r="E226" i="8"/>
  <c r="E226" i="6"/>
  <c r="E226" i="5"/>
  <c r="AU225" i="6"/>
  <c r="AU225" i="5"/>
  <c r="AQ225" i="6"/>
  <c r="AQ225" i="5"/>
  <c r="S225" i="6"/>
  <c r="S225" i="5"/>
  <c r="Q225" i="6"/>
  <c r="BG225" s="1"/>
  <c r="Q225" i="5"/>
  <c r="BG225" s="1"/>
  <c r="N225" i="6"/>
  <c r="N225" i="5"/>
  <c r="I225" i="6"/>
  <c r="I225" i="5"/>
  <c r="G225" i="9" s="1"/>
  <c r="E225"/>
  <c r="E225" i="8"/>
  <c r="E225" i="6"/>
  <c r="E225" i="5"/>
  <c r="BI224" i="6"/>
  <c r="BI224" i="5"/>
  <c r="BA224" i="6"/>
  <c r="BA224" i="5"/>
  <c r="BA223" i="6"/>
  <c r="BA223" i="5"/>
  <c r="AS223" i="6"/>
  <c r="AS223" i="5"/>
  <c r="AI223" i="6"/>
  <c r="AI223" i="5"/>
  <c r="S223" i="6"/>
  <c r="S223" i="5"/>
  <c r="Q223" i="6"/>
  <c r="BG223" s="1"/>
  <c r="Q223" i="5"/>
  <c r="BG223" s="1"/>
  <c r="N223" i="6"/>
  <c r="N223" i="5"/>
  <c r="I223" i="6"/>
  <c r="I223" i="5"/>
  <c r="G223" i="9" s="1"/>
  <c r="E223"/>
  <c r="E223" i="8"/>
  <c r="E223" i="6"/>
  <c r="E223" i="5"/>
  <c r="BI222" i="6"/>
  <c r="BI222" i="5"/>
  <c r="BA222" i="6"/>
  <c r="BA222" i="5"/>
  <c r="BA221" i="6"/>
  <c r="BA221" i="5"/>
  <c r="AS221" i="6"/>
  <c r="AS221" i="5"/>
  <c r="AI221" i="6"/>
  <c r="AI221" i="5"/>
  <c r="S221" i="6"/>
  <c r="S221" i="5"/>
  <c r="Q221" i="6"/>
  <c r="BG221" s="1"/>
  <c r="Q221" i="5"/>
  <c r="BG221" s="1"/>
  <c r="N221" i="6"/>
  <c r="N221" i="5"/>
  <c r="I221" i="6"/>
  <c r="I221" i="5"/>
  <c r="G221" i="9" s="1"/>
  <c r="E221"/>
  <c r="E221" i="8"/>
  <c r="E221" i="6"/>
  <c r="E221" i="5"/>
  <c r="BI220" i="6"/>
  <c r="BI220" i="5"/>
  <c r="BA220" i="6"/>
  <c r="BA220" i="5"/>
  <c r="BA219" i="6"/>
  <c r="BA219" i="5"/>
  <c r="AS219" i="6"/>
  <c r="AS219" i="5"/>
  <c r="AI219" i="6"/>
  <c r="AI219" i="5"/>
  <c r="S219" i="6"/>
  <c r="S219" i="5"/>
  <c r="Q219" i="6"/>
  <c r="BG219" s="1"/>
  <c r="Q219" i="5"/>
  <c r="BG219" s="1"/>
  <c r="N219" i="6"/>
  <c r="N219" i="5"/>
  <c r="I219" i="6"/>
  <c r="I219" i="5"/>
  <c r="G219" i="9" s="1"/>
  <c r="E219"/>
  <c r="E219" i="8"/>
  <c r="E219" i="6"/>
  <c r="E219" i="5"/>
  <c r="BI218" i="6"/>
  <c r="BI218" i="5"/>
  <c r="BA218" i="6"/>
  <c r="BA218" i="5"/>
  <c r="BA217" i="6"/>
  <c r="BA217" i="5"/>
  <c r="AS217" i="6"/>
  <c r="AS217" i="5"/>
  <c r="AI217" i="6"/>
  <c r="AI217" i="5"/>
  <c r="S217" i="6"/>
  <c r="S217" i="5"/>
  <c r="Q217" i="6"/>
  <c r="Q217" i="5"/>
  <c r="BG217" s="1"/>
  <c r="N217" i="6"/>
  <c r="N217" i="5"/>
  <c r="I217" i="6"/>
  <c r="I217" i="5"/>
  <c r="G217" i="9" s="1"/>
  <c r="E217"/>
  <c r="E217" i="8"/>
  <c r="E217" i="6"/>
  <c r="E217" i="5"/>
  <c r="AS215" i="6"/>
  <c r="AS215" i="5"/>
  <c r="AI215" i="6"/>
  <c r="AI215" i="5"/>
  <c r="S215" i="6"/>
  <c r="S215" i="5"/>
  <c r="Q215" i="6"/>
  <c r="Q215" i="5"/>
  <c r="BG215" s="1"/>
  <c r="N215" i="6"/>
  <c r="N215" i="5"/>
  <c r="U215" i="6"/>
  <c r="I215"/>
  <c r="I215" i="5"/>
  <c r="G215" i="9" s="1"/>
  <c r="E215"/>
  <c r="E215" i="8"/>
  <c r="E215" i="6"/>
  <c r="E215" i="5"/>
  <c r="AS213" i="6"/>
  <c r="AS213" i="5"/>
  <c r="AI213" i="6"/>
  <c r="AI213" i="5"/>
  <c r="S213" i="6"/>
  <c r="S213" i="5"/>
  <c r="Q213" i="6"/>
  <c r="BG213" s="1"/>
  <c r="Q213" i="5"/>
  <c r="BG213" s="1"/>
  <c r="N213" i="6"/>
  <c r="N213" i="5"/>
  <c r="U213" i="6"/>
  <c r="BU213" s="1"/>
  <c r="I213"/>
  <c r="I213" i="5"/>
  <c r="G213" i="9" s="1"/>
  <c r="E213"/>
  <c r="E213" i="8"/>
  <c r="E213" i="6"/>
  <c r="E213" i="5"/>
  <c r="AU212" i="6"/>
  <c r="AU212" i="5"/>
  <c r="AQ212" i="6"/>
  <c r="AQ212" i="5"/>
  <c r="V212" i="6"/>
  <c r="V212" i="5"/>
  <c r="R212" i="6"/>
  <c r="R212" i="5"/>
  <c r="P212" i="6"/>
  <c r="P212" i="5"/>
  <c r="L212" i="6"/>
  <c r="L212" i="5"/>
  <c r="G212" i="6"/>
  <c r="G212" i="5"/>
  <c r="D212" i="9"/>
  <c r="D212" i="8"/>
  <c r="D212" i="6"/>
  <c r="D212" i="5"/>
  <c r="V211" i="6"/>
  <c r="V211" i="5"/>
  <c r="V210" i="6"/>
  <c r="V210" i="5"/>
  <c r="AS208" i="6"/>
  <c r="AS208" i="5"/>
  <c r="AI208" i="6"/>
  <c r="AI208" i="5"/>
  <c r="S208" i="6"/>
  <c r="S208" i="5"/>
  <c r="Q208" i="6"/>
  <c r="Q208" i="5"/>
  <c r="BG208" s="1"/>
  <c r="N208" i="6"/>
  <c r="N208" i="5"/>
  <c r="U208" i="6"/>
  <c r="I208"/>
  <c r="I208" i="5"/>
  <c r="G208" i="9" s="1"/>
  <c r="E208"/>
  <c r="E208" i="8"/>
  <c r="E208" i="6"/>
  <c r="E208" i="5"/>
  <c r="AU207" i="6"/>
  <c r="AU207" i="5"/>
  <c r="AQ207" i="6"/>
  <c r="AQ207" i="5"/>
  <c r="V207" i="6"/>
  <c r="V207" i="5"/>
  <c r="R207" i="6"/>
  <c r="R207" i="5"/>
  <c r="P207" i="6"/>
  <c r="P207" i="5"/>
  <c r="L207" i="6"/>
  <c r="L207" i="5"/>
  <c r="G207" i="6"/>
  <c r="G207" i="5"/>
  <c r="D207" i="9"/>
  <c r="D207" i="8"/>
  <c r="D207" i="6"/>
  <c r="D207" i="5"/>
  <c r="V206" i="6"/>
  <c r="V206" i="5"/>
  <c r="AS204" i="6"/>
  <c r="AS204" i="5"/>
  <c r="AI204" i="6"/>
  <c r="AI204" i="5"/>
  <c r="S204" i="6"/>
  <c r="S204" i="5"/>
  <c r="Q204" i="6"/>
  <c r="BG204" s="1"/>
  <c r="Q204" i="5"/>
  <c r="BG204" s="1"/>
  <c r="N204" i="6"/>
  <c r="N204" i="5"/>
  <c r="U204" i="6"/>
  <c r="BU204" s="1"/>
  <c r="I204"/>
  <c r="I204" i="5"/>
  <c r="G204" i="9"/>
  <c r="E204"/>
  <c r="E204" i="8"/>
  <c r="E204" i="6"/>
  <c r="E204" i="5"/>
  <c r="AU203" i="6"/>
  <c r="AU203" i="5"/>
  <c r="AQ203" i="6"/>
  <c r="AQ203" i="5"/>
  <c r="V203" i="6"/>
  <c r="V203" i="5"/>
  <c r="R203" i="6"/>
  <c r="R203" i="5"/>
  <c r="P203" i="6"/>
  <c r="P203" i="5"/>
  <c r="L203" i="6"/>
  <c r="L203" i="5"/>
  <c r="G203" i="6"/>
  <c r="G203" i="5"/>
  <c r="D203" i="9"/>
  <c r="D203" i="8"/>
  <c r="D203" i="6"/>
  <c r="D203" i="5"/>
  <c r="V202" i="6"/>
  <c r="V202" i="5"/>
  <c r="AS201" i="6"/>
  <c r="AS201" i="5"/>
  <c r="AI201" i="6"/>
  <c r="AI201" i="5"/>
  <c r="S201" i="6"/>
  <c r="S201" i="5"/>
  <c r="Q201" i="6"/>
  <c r="BG201" s="1"/>
  <c r="Q201" i="5"/>
  <c r="BG201"/>
  <c r="N201" i="6"/>
  <c r="N201" i="5"/>
  <c r="U201" i="6"/>
  <c r="I201"/>
  <c r="I201" i="5"/>
  <c r="G201" i="9" s="1"/>
  <c r="E201"/>
  <c r="E201" i="8"/>
  <c r="E201" i="6"/>
  <c r="E201" i="5"/>
  <c r="AU200" i="6"/>
  <c r="AU200" i="5"/>
  <c r="AQ200" i="6"/>
  <c r="AQ200" i="5"/>
  <c r="V200" i="6"/>
  <c r="V200" i="5"/>
  <c r="R200" i="6"/>
  <c r="R200" i="5"/>
  <c r="P200" i="6"/>
  <c r="P200" i="5"/>
  <c r="L200" i="6"/>
  <c r="L200" i="5"/>
  <c r="G200" i="6"/>
  <c r="G200" i="5"/>
  <c r="D200" i="9"/>
  <c r="D200" i="8"/>
  <c r="D200" i="6"/>
  <c r="D200" i="5"/>
  <c r="AS199" i="6"/>
  <c r="AS199" i="5"/>
  <c r="AI199" i="6"/>
  <c r="AI199" i="5"/>
  <c r="S199" i="6"/>
  <c r="S199" i="5"/>
  <c r="Q199" i="6"/>
  <c r="BG199" s="1"/>
  <c r="Q199" i="5"/>
  <c r="BG199" s="1"/>
  <c r="N199" i="6"/>
  <c r="N199" i="5"/>
  <c r="U199" i="6"/>
  <c r="I199"/>
  <c r="I199" i="5"/>
  <c r="G199" i="9"/>
  <c r="E199"/>
  <c r="E199" i="8"/>
  <c r="E199" i="6"/>
  <c r="E199" i="5"/>
  <c r="AU198" i="6"/>
  <c r="AU198" i="5"/>
  <c r="AQ198" i="6"/>
  <c r="AQ198" i="5"/>
  <c r="V198" i="6"/>
  <c r="V198" i="5"/>
  <c r="R198" i="6"/>
  <c r="R198" i="5"/>
  <c r="P198" i="6"/>
  <c r="P198" i="5"/>
  <c r="L198" i="6"/>
  <c r="L198" i="5"/>
  <c r="G198" i="6"/>
  <c r="G198" i="5"/>
  <c r="D198" i="9"/>
  <c r="D198" i="8"/>
  <c r="D198" i="6"/>
  <c r="D198" i="5"/>
  <c r="V197" i="6"/>
  <c r="V197" i="5"/>
  <c r="AS195" i="6"/>
  <c r="AS195" i="5"/>
  <c r="AI195" i="6"/>
  <c r="AI195" i="5"/>
  <c r="S195" i="6"/>
  <c r="S195" i="5"/>
  <c r="Q195" i="6"/>
  <c r="Q195" i="5"/>
  <c r="BG195"/>
  <c r="N195" i="6"/>
  <c r="N195" i="5"/>
  <c r="U195" i="6"/>
  <c r="BU195" s="1"/>
  <c r="I195"/>
  <c r="I195" i="5"/>
  <c r="G195" i="9" s="1"/>
  <c r="E195"/>
  <c r="E195" i="8"/>
  <c r="E195" i="6"/>
  <c r="E195" i="5"/>
  <c r="AU194" i="6"/>
  <c r="AU194" i="5"/>
  <c r="AQ194" i="6"/>
  <c r="AQ194" i="5"/>
  <c r="V194" i="6"/>
  <c r="V194" i="5"/>
  <c r="R194" i="6"/>
  <c r="R194" i="5"/>
  <c r="P194" i="6"/>
  <c r="P194" i="5"/>
  <c r="L194" i="6"/>
  <c r="L194" i="5"/>
  <c r="G194" i="6"/>
  <c r="G194" i="5"/>
  <c r="D194" i="9"/>
  <c r="D194" i="8"/>
  <c r="D194" i="6"/>
  <c r="D194" i="5"/>
  <c r="V193" i="6"/>
  <c r="V193" i="5"/>
  <c r="AS191" i="6"/>
  <c r="AS191" i="5"/>
  <c r="AI191" i="6"/>
  <c r="AI191" i="5"/>
  <c r="S191" i="6"/>
  <c r="S191" i="5"/>
  <c r="Q191" i="6"/>
  <c r="Q191" i="5"/>
  <c r="BG191" s="1"/>
  <c r="N191" i="6"/>
  <c r="N191" i="5"/>
  <c r="U191" i="6"/>
  <c r="I191"/>
  <c r="I191" i="5"/>
  <c r="G191" i="9"/>
  <c r="E191"/>
  <c r="E191" i="8"/>
  <c r="E191" i="6"/>
  <c r="E191" i="5"/>
  <c r="AU190" i="6"/>
  <c r="AU190" i="5"/>
  <c r="AQ190" i="6"/>
  <c r="AQ190" i="5"/>
  <c r="V190" i="6"/>
  <c r="V190" i="5"/>
  <c r="R190" i="6"/>
  <c r="R190" i="5"/>
  <c r="P190" i="6"/>
  <c r="P190" i="5"/>
  <c r="L190" i="6"/>
  <c r="L190" i="5"/>
  <c r="G190" i="6"/>
  <c r="G190" i="5"/>
  <c r="D190" i="9"/>
  <c r="D190" i="8"/>
  <c r="D190" i="6"/>
  <c r="D190" i="5"/>
  <c r="V189" i="6"/>
  <c r="V189" i="5"/>
  <c r="BA187" i="6"/>
  <c r="BA187" i="5"/>
  <c r="AS187" i="6"/>
  <c r="AS187" i="5"/>
  <c r="AI187" i="6"/>
  <c r="AI187" i="5"/>
  <c r="S187" i="6"/>
  <c r="S187" i="5"/>
  <c r="Q187" i="6"/>
  <c r="Q187" i="5"/>
  <c r="BG187"/>
  <c r="N187" i="6"/>
  <c r="N187" i="5"/>
  <c r="I187" i="6"/>
  <c r="I187" i="5"/>
  <c r="G187" i="9" s="1"/>
  <c r="E187"/>
  <c r="E187" i="8"/>
  <c r="E187" i="6"/>
  <c r="E187" i="5"/>
  <c r="BI186" i="6"/>
  <c r="BI186" i="5"/>
  <c r="BA186" i="6"/>
  <c r="BA186" i="5"/>
  <c r="BA185" i="6"/>
  <c r="BA185" i="5"/>
  <c r="AS185" i="6"/>
  <c r="AS185" i="5"/>
  <c r="AI185" i="6"/>
  <c r="AI185" i="5"/>
  <c r="S185" i="6"/>
  <c r="S185" i="5"/>
  <c r="Q185" i="6"/>
  <c r="BG185" s="1"/>
  <c r="Q185" i="5"/>
  <c r="BG185" s="1"/>
  <c r="N185" i="6"/>
  <c r="N185" i="5"/>
  <c r="I185" i="6"/>
  <c r="I185" i="5"/>
  <c r="G185" i="9"/>
  <c r="E185"/>
  <c r="E185" i="8"/>
  <c r="E185" i="6"/>
  <c r="E185" i="5"/>
  <c r="AS184" i="6"/>
  <c r="AS184" i="5"/>
  <c r="AI184" i="6"/>
  <c r="AI184" i="5"/>
  <c r="S184" i="6"/>
  <c r="S184" i="5"/>
  <c r="Q184" i="6"/>
  <c r="Q184" i="5"/>
  <c r="BG184"/>
  <c r="N184" i="6"/>
  <c r="N184" i="5"/>
  <c r="U184" i="6"/>
  <c r="BU184" s="1"/>
  <c r="I184"/>
  <c r="I184" i="5"/>
  <c r="G184" i="9" s="1"/>
  <c r="E184"/>
  <c r="E184" i="8"/>
  <c r="E184" i="6"/>
  <c r="E184" i="5"/>
  <c r="BI183" i="6"/>
  <c r="BI183" i="5"/>
  <c r="AU183" i="6"/>
  <c r="AU183" i="5"/>
  <c r="AQ183" i="6"/>
  <c r="AQ183" i="5"/>
  <c r="V183" i="6"/>
  <c r="V183" i="5"/>
  <c r="R183" i="6"/>
  <c r="R183" i="5"/>
  <c r="P183" i="6"/>
  <c r="P183" i="5"/>
  <c r="L183" i="6"/>
  <c r="L183" i="5"/>
  <c r="G183" i="6"/>
  <c r="G183" i="5"/>
  <c r="D183" i="9"/>
  <c r="D183" i="8"/>
  <c r="D183" i="6"/>
  <c r="D183" i="5"/>
  <c r="V182" i="6"/>
  <c r="V182" i="5"/>
  <c r="AU180" i="6"/>
  <c r="AU180" i="5"/>
  <c r="AQ180" i="6"/>
  <c r="AQ180" i="5"/>
  <c r="R180" i="6"/>
  <c r="R180" i="5"/>
  <c r="P180" i="6"/>
  <c r="P180" i="5"/>
  <c r="L180" i="6"/>
  <c r="L180" i="5"/>
  <c r="G180" i="6"/>
  <c r="G180" i="5"/>
  <c r="D180" i="9"/>
  <c r="D180" i="8"/>
  <c r="D180" i="6"/>
  <c r="D180" i="5"/>
  <c r="BI179" i="6"/>
  <c r="BI179" i="5"/>
  <c r="AU179" i="6"/>
  <c r="AU179" i="5"/>
  <c r="AQ179" i="6"/>
  <c r="AQ179" i="5"/>
  <c r="V179" i="6"/>
  <c r="V179" i="5"/>
  <c r="R179" i="6"/>
  <c r="R179" i="5"/>
  <c r="P179" i="6"/>
  <c r="P179" i="5"/>
  <c r="L179" i="6"/>
  <c r="L179" i="5"/>
  <c r="G179" i="6"/>
  <c r="G179" i="5"/>
  <c r="D179" i="9"/>
  <c r="D179" i="8"/>
  <c r="D179" i="6"/>
  <c r="D179" i="5"/>
  <c r="V178" i="6"/>
  <c r="V178" i="5"/>
  <c r="U304" i="6"/>
  <c r="U302"/>
  <c r="BU302" s="1"/>
  <c r="U300"/>
  <c r="U298"/>
  <c r="BU298" s="1"/>
  <c r="U296"/>
  <c r="U294"/>
  <c r="BU294" s="1"/>
  <c r="U292"/>
  <c r="U288"/>
  <c r="BU288" s="1"/>
  <c r="U286"/>
  <c r="U284"/>
  <c r="BU284" s="1"/>
  <c r="U282"/>
  <c r="U280"/>
  <c r="BU280" s="1"/>
  <c r="U278"/>
  <c r="U276"/>
  <c r="BU276" s="1"/>
  <c r="U274"/>
  <c r="U272"/>
  <c r="BU272" s="1"/>
  <c r="U270"/>
  <c r="U268"/>
  <c r="BU268" s="1"/>
  <c r="U266"/>
  <c r="U264"/>
  <c r="BU264" s="1"/>
  <c r="U262"/>
  <c r="U260"/>
  <c r="BU260" s="1"/>
  <c r="U258"/>
  <c r="U256"/>
  <c r="BU256" s="1"/>
  <c r="U254"/>
  <c r="U252"/>
  <c r="BU252" s="1"/>
  <c r="U250"/>
  <c r="U248"/>
  <c r="BU248" s="1"/>
  <c r="U245"/>
  <c r="U243"/>
  <c r="BU243" s="1"/>
  <c r="U241"/>
  <c r="U237"/>
  <c r="BU237" s="1"/>
  <c r="U234"/>
  <c r="U232"/>
  <c r="BU232" s="1"/>
  <c r="U230"/>
  <c r="U228"/>
  <c r="BU228" s="1"/>
  <c r="AI227"/>
  <c r="AI227" i="5"/>
  <c r="S227" i="6"/>
  <c r="S227" i="5"/>
  <c r="Q227" i="6"/>
  <c r="Q227" i="5"/>
  <c r="BG227" s="1"/>
  <c r="N227" i="6"/>
  <c r="N227" i="5"/>
  <c r="I227" i="6"/>
  <c r="I227" i="5"/>
  <c r="G227" i="9"/>
  <c r="E227"/>
  <c r="E227" i="8"/>
  <c r="E227" i="6"/>
  <c r="E227" i="5"/>
  <c r="BI226" i="6"/>
  <c r="BI226" i="5"/>
  <c r="BA226" i="6"/>
  <c r="BA226" i="5"/>
  <c r="AU226" i="6"/>
  <c r="AU226" i="5"/>
  <c r="AQ226" i="6"/>
  <c r="AQ226" i="5"/>
  <c r="R226" i="6"/>
  <c r="R226" i="5"/>
  <c r="P226" i="6"/>
  <c r="P226" i="5"/>
  <c r="L226" i="6"/>
  <c r="L226" i="5"/>
  <c r="G226" i="6"/>
  <c r="G226" i="5"/>
  <c r="D226" i="9"/>
  <c r="D226" i="8"/>
  <c r="D226" i="6"/>
  <c r="D226" i="5"/>
  <c r="BI225" i="6"/>
  <c r="BI225" i="5"/>
  <c r="BA225" i="6"/>
  <c r="BA225" i="5"/>
  <c r="AS225" i="6"/>
  <c r="AS225" i="5"/>
  <c r="AI225" i="6"/>
  <c r="AI225" i="5"/>
  <c r="R225" i="6"/>
  <c r="R225" i="5"/>
  <c r="P225" i="6"/>
  <c r="P225" i="5"/>
  <c r="L225" i="6"/>
  <c r="L225" i="5"/>
  <c r="G225" i="6"/>
  <c r="G225" i="5"/>
  <c r="D225" i="8"/>
  <c r="D225" i="9"/>
  <c r="D225" i="6"/>
  <c r="D225" i="5"/>
  <c r="AS224" i="6"/>
  <c r="AS224" i="5"/>
  <c r="AI224" i="6"/>
  <c r="AI224" i="5"/>
  <c r="V224" i="6"/>
  <c r="V224" i="5"/>
  <c r="S224" i="6"/>
  <c r="S224" i="5"/>
  <c r="Q224" i="6"/>
  <c r="BG224" s="1"/>
  <c r="Q224" i="5"/>
  <c r="BG224"/>
  <c r="N224" i="6"/>
  <c r="N224" i="5"/>
  <c r="U224" s="1"/>
  <c r="BU224" s="1"/>
  <c r="I224" i="6"/>
  <c r="I224" i="5"/>
  <c r="G224" i="9" s="1"/>
  <c r="E224"/>
  <c r="E224" i="8"/>
  <c r="E224" i="6"/>
  <c r="E224" i="5"/>
  <c r="AU223" i="6"/>
  <c r="AU223" i="5"/>
  <c r="AQ223" i="6"/>
  <c r="AQ223" i="5"/>
  <c r="V223" i="6"/>
  <c r="V223" i="5"/>
  <c r="R223" i="6"/>
  <c r="R223" i="5"/>
  <c r="P223" i="6"/>
  <c r="P223" i="5"/>
  <c r="L223" i="6"/>
  <c r="L223" i="5"/>
  <c r="G223" i="6"/>
  <c r="G223" i="5"/>
  <c r="D223" i="8"/>
  <c r="D223" i="9"/>
  <c r="D223" i="6"/>
  <c r="D223" i="5"/>
  <c r="AS222" i="6"/>
  <c r="AS222" i="5"/>
  <c r="AI222" i="6"/>
  <c r="AI222" i="5"/>
  <c r="V222" i="6"/>
  <c r="V222" i="5"/>
  <c r="S222" i="6"/>
  <c r="S222" i="5"/>
  <c r="Q222" i="6"/>
  <c r="Q222" i="5"/>
  <c r="BG222" s="1"/>
  <c r="N222" i="6"/>
  <c r="N222" i="5"/>
  <c r="U222" s="1"/>
  <c r="I222" i="6"/>
  <c r="I222" i="5"/>
  <c r="G222" i="9" s="1"/>
  <c r="E222"/>
  <c r="E222" i="8"/>
  <c r="E222" i="6"/>
  <c r="E222" i="5"/>
  <c r="AU221" i="6"/>
  <c r="AU221" i="5"/>
  <c r="AQ221" i="6"/>
  <c r="AQ221" i="5"/>
  <c r="V221" i="6"/>
  <c r="V221" i="5"/>
  <c r="R221" i="6"/>
  <c r="R221" i="5"/>
  <c r="P221" i="6"/>
  <c r="P221" i="5"/>
  <c r="L221" i="6"/>
  <c r="L221" i="5"/>
  <c r="G221" i="6"/>
  <c r="G221" i="5"/>
  <c r="D221" i="8"/>
  <c r="D221" i="9"/>
  <c r="D221" i="6"/>
  <c r="D221" i="5"/>
  <c r="AS220" i="6"/>
  <c r="AS220" i="5"/>
  <c r="AI220" i="6"/>
  <c r="AI220" i="5"/>
  <c r="V220" i="6"/>
  <c r="V220" i="5"/>
  <c r="S220" i="6"/>
  <c r="S220" i="5"/>
  <c r="Q220" i="6"/>
  <c r="Q220" i="5"/>
  <c r="BG220" s="1"/>
  <c r="N220" i="6"/>
  <c r="N220" i="5"/>
  <c r="I220" i="6"/>
  <c r="I220" i="5"/>
  <c r="G220" i="9" s="1"/>
  <c r="E220"/>
  <c r="E220" i="8"/>
  <c r="E220" i="6"/>
  <c r="E220" i="5"/>
  <c r="AU219" i="6"/>
  <c r="AU219" i="5"/>
  <c r="AQ219" i="6"/>
  <c r="AQ219" i="5"/>
  <c r="V219" i="6"/>
  <c r="V219" i="5"/>
  <c r="R219" i="6"/>
  <c r="R219" i="5"/>
  <c r="P219" i="6"/>
  <c r="P219" i="5"/>
  <c r="L219" i="6"/>
  <c r="L219" i="5"/>
  <c r="G219" i="6"/>
  <c r="G219" i="5"/>
  <c r="D219" i="8"/>
  <c r="D219" i="9"/>
  <c r="D219" i="6"/>
  <c r="D219" i="5"/>
  <c r="AS218" i="6"/>
  <c r="AS218" i="5"/>
  <c r="AI218" i="6"/>
  <c r="AI218" i="5"/>
  <c r="V218" i="6"/>
  <c r="V218" i="5"/>
  <c r="S218" i="6"/>
  <c r="S218" i="5"/>
  <c r="Q218" i="6"/>
  <c r="Q218" i="5"/>
  <c r="BG218" s="1"/>
  <c r="N218" i="6"/>
  <c r="N218" i="5"/>
  <c r="I218" i="6"/>
  <c r="I218" i="5"/>
  <c r="G218" i="9"/>
  <c r="E218"/>
  <c r="E218" i="8"/>
  <c r="E218" i="6"/>
  <c r="E218" i="5"/>
  <c r="AU217" i="6"/>
  <c r="AU217" i="5"/>
  <c r="AQ217" i="6"/>
  <c r="AQ217" i="5"/>
  <c r="V217" i="6"/>
  <c r="V217" i="5"/>
  <c r="R217" i="6"/>
  <c r="R217" i="5"/>
  <c r="P217" i="6"/>
  <c r="P217" i="5"/>
  <c r="L217" i="6"/>
  <c r="L217" i="5"/>
  <c r="G217" i="6"/>
  <c r="G217" i="5"/>
  <c r="D217" i="8"/>
  <c r="D217" i="9"/>
  <c r="D217" i="6"/>
  <c r="D217" i="5"/>
  <c r="BI216" i="6"/>
  <c r="BI216" i="5"/>
  <c r="BA216" i="6"/>
  <c r="BA216" i="5"/>
  <c r="AS216" i="6"/>
  <c r="AS216" i="5"/>
  <c r="AI216" i="6"/>
  <c r="AI216" i="5"/>
  <c r="S216" i="6"/>
  <c r="S216" i="5"/>
  <c r="Q216" i="6"/>
  <c r="BG216" s="1"/>
  <c r="Q216" i="5"/>
  <c r="BG216" s="1"/>
  <c r="N216" i="6"/>
  <c r="N216" i="5"/>
  <c r="I216" i="6"/>
  <c r="I216" i="5"/>
  <c r="G216" i="9" s="1"/>
  <c r="E216"/>
  <c r="E216" i="8"/>
  <c r="E216" i="6"/>
  <c r="E216" i="5"/>
  <c r="BI215" i="6"/>
  <c r="BI215" i="5"/>
  <c r="BA215" i="6"/>
  <c r="BA215" i="5"/>
  <c r="AU215" i="6"/>
  <c r="AU215" i="5"/>
  <c r="AQ215" i="6"/>
  <c r="AQ215" i="5"/>
  <c r="R215" i="6"/>
  <c r="R215" i="5"/>
  <c r="P215" i="6"/>
  <c r="P215" i="5"/>
  <c r="L215" i="6"/>
  <c r="L215" i="5"/>
  <c r="G215" i="6"/>
  <c r="G215" i="5"/>
  <c r="D215" i="9"/>
  <c r="D215" i="8"/>
  <c r="D215" i="6"/>
  <c r="D215" i="5"/>
  <c r="BI214" i="6"/>
  <c r="BI214" i="5"/>
  <c r="BA214" i="6"/>
  <c r="BA214" i="5"/>
  <c r="AS214" i="6"/>
  <c r="AS214" i="5"/>
  <c r="AI214" i="6"/>
  <c r="AI214" i="5"/>
  <c r="S214" i="6"/>
  <c r="S214" i="5"/>
  <c r="Q214" i="6"/>
  <c r="BG214" s="1"/>
  <c r="Q214" i="5"/>
  <c r="BG214" s="1"/>
  <c r="N214" i="6"/>
  <c r="N214" i="5"/>
  <c r="I214" i="6"/>
  <c r="I214" i="5"/>
  <c r="G214" i="9" s="1"/>
  <c r="E214"/>
  <c r="E214" i="8"/>
  <c r="E214" i="6"/>
  <c r="E214" i="5"/>
  <c r="BI213" i="6"/>
  <c r="BI213" i="5"/>
  <c r="BA213" i="6"/>
  <c r="BA213" i="5"/>
  <c r="AU213" i="6"/>
  <c r="AU213" i="5"/>
  <c r="AQ213" i="6"/>
  <c r="AQ213" i="5"/>
  <c r="R213" i="6"/>
  <c r="R213" i="5"/>
  <c r="P213" i="6"/>
  <c r="P213" i="5"/>
  <c r="L213" i="6"/>
  <c r="L213" i="5"/>
  <c r="G213" i="6"/>
  <c r="G213" i="5"/>
  <c r="D213" i="9"/>
  <c r="D213" i="8"/>
  <c r="D213" i="6"/>
  <c r="D213" i="5"/>
  <c r="BI212" i="6"/>
  <c r="BI212" i="5"/>
  <c r="BA212" i="6"/>
  <c r="BA212" i="5"/>
  <c r="AS212" i="6"/>
  <c r="AS212" i="5"/>
  <c r="AI212" i="6"/>
  <c r="AI212" i="5"/>
  <c r="S212" i="6"/>
  <c r="S212" i="5"/>
  <c r="Q212" i="6"/>
  <c r="BG212" s="1"/>
  <c r="Q212" i="5"/>
  <c r="BG212"/>
  <c r="N212" i="6"/>
  <c r="N212" i="5"/>
  <c r="I212" i="6"/>
  <c r="I212" i="5"/>
  <c r="G212" i="9" s="1"/>
  <c r="E212"/>
  <c r="E212" i="8"/>
  <c r="E212" i="6"/>
  <c r="E212" i="5"/>
  <c r="BI211" i="6"/>
  <c r="BI211" i="5"/>
  <c r="BA211" i="6"/>
  <c r="BA211" i="5"/>
  <c r="AU211" i="6"/>
  <c r="AU211" i="5"/>
  <c r="AQ211" i="6"/>
  <c r="AQ211" i="5"/>
  <c r="R211" i="6"/>
  <c r="R211" i="5"/>
  <c r="P211" i="6"/>
  <c r="P211" i="5"/>
  <c r="L211" i="6"/>
  <c r="L211" i="5"/>
  <c r="G211" i="6"/>
  <c r="G211" i="5"/>
  <c r="D211" i="9"/>
  <c r="D211" i="8"/>
  <c r="D211" i="6"/>
  <c r="D211" i="5"/>
  <c r="BI210" i="6"/>
  <c r="BI210" i="5"/>
  <c r="BA210" i="6"/>
  <c r="BA210" i="5"/>
  <c r="AU210" i="6"/>
  <c r="AU210" i="5"/>
  <c r="AQ210" i="6"/>
  <c r="AQ210" i="5"/>
  <c r="R210" i="6"/>
  <c r="R210" i="5"/>
  <c r="P210" i="6"/>
  <c r="P210" i="5"/>
  <c r="L210" i="6"/>
  <c r="L210" i="5"/>
  <c r="G210" i="6"/>
  <c r="G210" i="5"/>
  <c r="D210" i="9"/>
  <c r="D210" i="8"/>
  <c r="D210" i="6"/>
  <c r="D210" i="5"/>
  <c r="BI209" i="6"/>
  <c r="BI209" i="5"/>
  <c r="BA209" i="6"/>
  <c r="BA209" i="5"/>
  <c r="AS209" i="6"/>
  <c r="AS209" i="5"/>
  <c r="AI209" i="6"/>
  <c r="AI209" i="5"/>
  <c r="S209" i="6"/>
  <c r="S209" i="5"/>
  <c r="Q209" i="6"/>
  <c r="Q209" i="5"/>
  <c r="BG209" s="1"/>
  <c r="N209" i="6"/>
  <c r="N209" i="5"/>
  <c r="I209" i="6"/>
  <c r="I209" i="5"/>
  <c r="G209" i="9" s="1"/>
  <c r="E209"/>
  <c r="E209" i="8"/>
  <c r="E209" i="6"/>
  <c r="E209" i="5"/>
  <c r="BI208" i="6"/>
  <c r="BI208" i="5"/>
  <c r="BA208" i="6"/>
  <c r="BA208" i="5"/>
  <c r="AU208" i="6"/>
  <c r="AU208" i="5"/>
  <c r="AQ208" i="6"/>
  <c r="AQ208" i="5"/>
  <c r="R208" i="6"/>
  <c r="R208" i="5"/>
  <c r="P208" i="6"/>
  <c r="P208" i="5"/>
  <c r="L208" i="6"/>
  <c r="L208" i="5"/>
  <c r="G208" i="6"/>
  <c r="G208" i="5"/>
  <c r="D208" i="9"/>
  <c r="D208" i="8"/>
  <c r="D208" i="6"/>
  <c r="D208" i="5"/>
  <c r="BI207" i="6"/>
  <c r="BI207" i="5"/>
  <c r="BA207" i="6"/>
  <c r="BA207" i="5"/>
  <c r="AS207" i="6"/>
  <c r="AS207" i="5"/>
  <c r="AI207" i="6"/>
  <c r="AI207" i="5"/>
  <c r="S207" i="6"/>
  <c r="S207" i="5"/>
  <c r="Q207" i="6"/>
  <c r="Q207" i="5"/>
  <c r="BG207" s="1"/>
  <c r="N207" i="6"/>
  <c r="N207" i="5"/>
  <c r="I207" i="6"/>
  <c r="I207" i="5"/>
  <c r="G207" i="9" s="1"/>
  <c r="E207"/>
  <c r="E207" i="8"/>
  <c r="E207" i="6"/>
  <c r="E207" i="5"/>
  <c r="BI206" i="6"/>
  <c r="BI206" i="5"/>
  <c r="BA206" i="6"/>
  <c r="BA206" i="5"/>
  <c r="AU206" i="6"/>
  <c r="AU206" i="5"/>
  <c r="AQ206" i="6"/>
  <c r="AQ206" i="5"/>
  <c r="R206" i="6"/>
  <c r="R206" i="5"/>
  <c r="P206" i="6"/>
  <c r="P206" i="5"/>
  <c r="L206" i="6"/>
  <c r="L206" i="5"/>
  <c r="G206" i="6"/>
  <c r="G206" i="5"/>
  <c r="D206" i="9"/>
  <c r="D206" i="8"/>
  <c r="D206" i="6"/>
  <c r="D206" i="5"/>
  <c r="BI205" i="6"/>
  <c r="BI205" i="5"/>
  <c r="BA205" i="6"/>
  <c r="BA205" i="5"/>
  <c r="AS205" i="6"/>
  <c r="AS205" i="5"/>
  <c r="AI205" i="6"/>
  <c r="AI205" i="5"/>
  <c r="S205" i="6"/>
  <c r="S205" i="5"/>
  <c r="Q205" i="6"/>
  <c r="Q205" i="5"/>
  <c r="BG205" s="1"/>
  <c r="N205" i="6"/>
  <c r="N205" i="5"/>
  <c r="I205" i="6"/>
  <c r="I205" i="5"/>
  <c r="G205" i="9" s="1"/>
  <c r="E205"/>
  <c r="E205" i="8"/>
  <c r="E205" i="6"/>
  <c r="E205" i="5"/>
  <c r="BI204" i="6"/>
  <c r="BI204" i="5"/>
  <c r="BA204" i="6"/>
  <c r="BA204" i="5"/>
  <c r="AU204" i="6"/>
  <c r="AU204" i="5"/>
  <c r="AQ204" i="6"/>
  <c r="AQ204" i="5"/>
  <c r="R204" i="6"/>
  <c r="R204" i="5"/>
  <c r="P204" i="6"/>
  <c r="P204" i="5"/>
  <c r="L204" i="6"/>
  <c r="L204" i="5"/>
  <c r="G204" i="6"/>
  <c r="G204" i="5"/>
  <c r="D204" i="9"/>
  <c r="D204" i="8"/>
  <c r="D204" i="6"/>
  <c r="D204" i="5"/>
  <c r="BI203" i="6"/>
  <c r="BI203" i="5"/>
  <c r="BA203" i="6"/>
  <c r="BA203" i="5"/>
  <c r="AS203" i="6"/>
  <c r="AS203" i="5"/>
  <c r="AI203" i="6"/>
  <c r="AI203" i="5"/>
  <c r="S203" i="6"/>
  <c r="S203" i="5"/>
  <c r="Q203" i="6"/>
  <c r="Q203" i="5"/>
  <c r="BG203" s="1"/>
  <c r="N203" i="6"/>
  <c r="N203" i="5"/>
  <c r="I203" i="6"/>
  <c r="I203" i="5"/>
  <c r="G203" i="9" s="1"/>
  <c r="E203"/>
  <c r="E203" i="8"/>
  <c r="E203" i="6"/>
  <c r="E203" i="5"/>
  <c r="BI202" i="6"/>
  <c r="BI202" i="5"/>
  <c r="BA202" i="6"/>
  <c r="BA202" i="5"/>
  <c r="AU202" i="6"/>
  <c r="AU202" i="5"/>
  <c r="AQ202" i="6"/>
  <c r="AQ202" i="5"/>
  <c r="R202" i="6"/>
  <c r="R202" i="5"/>
  <c r="P202" i="6"/>
  <c r="P202" i="5"/>
  <c r="L202" i="6"/>
  <c r="L202" i="5"/>
  <c r="G202" i="6"/>
  <c r="G202" i="5"/>
  <c r="D202" i="9"/>
  <c r="D202" i="8"/>
  <c r="D202" i="6"/>
  <c r="D202" i="5"/>
  <c r="BI201" i="6"/>
  <c r="BI201" i="5"/>
  <c r="BA201" i="6"/>
  <c r="BA201" i="5"/>
  <c r="AU201" i="6"/>
  <c r="AU201" i="5"/>
  <c r="AQ201" i="6"/>
  <c r="AQ201" i="5"/>
  <c r="R201" i="6"/>
  <c r="R201" i="5"/>
  <c r="P201" i="6"/>
  <c r="P201" i="5"/>
  <c r="L201" i="6"/>
  <c r="L201" i="5"/>
  <c r="G201" i="6"/>
  <c r="G201" i="5"/>
  <c r="D201" i="9"/>
  <c r="D201" i="8"/>
  <c r="D201" i="6"/>
  <c r="D201" i="5"/>
  <c r="BI200" i="6"/>
  <c r="BI200" i="5"/>
  <c r="BA200" i="6"/>
  <c r="BA200" i="5"/>
  <c r="AS200" i="6"/>
  <c r="AS200" i="5"/>
  <c r="AI200" i="6"/>
  <c r="AI200" i="5"/>
  <c r="S200" i="6"/>
  <c r="S200" i="5"/>
  <c r="Q200" i="6"/>
  <c r="Q200" i="5"/>
  <c r="BG200" s="1"/>
  <c r="N200" i="6"/>
  <c r="N200" i="5"/>
  <c r="I200" i="6"/>
  <c r="I200" i="5"/>
  <c r="G200" i="9" s="1"/>
  <c r="E200"/>
  <c r="E200" i="8"/>
  <c r="E200" i="6"/>
  <c r="E200" i="5"/>
  <c r="BI199" i="6"/>
  <c r="BI199" i="5"/>
  <c r="BA199" i="6"/>
  <c r="BA199" i="5"/>
  <c r="AU199" i="6"/>
  <c r="AU199" i="5"/>
  <c r="AQ199" i="6"/>
  <c r="AQ199" i="5"/>
  <c r="R199" i="6"/>
  <c r="R199" i="5"/>
  <c r="P199" i="6"/>
  <c r="P199" i="5"/>
  <c r="L199" i="6"/>
  <c r="L199" i="5"/>
  <c r="G199" i="6"/>
  <c r="G199" i="5"/>
  <c r="D199" i="9"/>
  <c r="D199" i="8"/>
  <c r="D199" i="6"/>
  <c r="D199" i="5"/>
  <c r="BI198" i="6"/>
  <c r="BI198" i="5"/>
  <c r="BA198" i="6"/>
  <c r="BA198" i="5"/>
  <c r="AS198" i="6"/>
  <c r="AS198" i="5"/>
  <c r="AI198" i="6"/>
  <c r="AI198" i="5"/>
  <c r="S198" i="6"/>
  <c r="S198" i="5"/>
  <c r="Q198" i="6"/>
  <c r="Q198" i="5"/>
  <c r="BG198"/>
  <c r="N198" i="6"/>
  <c r="N198" i="5"/>
  <c r="I198" i="6"/>
  <c r="I198" i="5"/>
  <c r="G198" i="9" s="1"/>
  <c r="E198"/>
  <c r="E198" i="8"/>
  <c r="E198" i="6"/>
  <c r="E198" i="5"/>
  <c r="BI197" i="6"/>
  <c r="BI197" i="5"/>
  <c r="BA197" i="6"/>
  <c r="BA197" i="5"/>
  <c r="AU197" i="6"/>
  <c r="AU197" i="5"/>
  <c r="AQ197" i="6"/>
  <c r="AQ197" i="5"/>
  <c r="R197" i="6"/>
  <c r="R197" i="5"/>
  <c r="P197" i="6"/>
  <c r="P197" i="5"/>
  <c r="L197" i="6"/>
  <c r="L197" i="5"/>
  <c r="G197" i="6"/>
  <c r="G197" i="5"/>
  <c r="D197" i="9"/>
  <c r="D197" i="8"/>
  <c r="D197" i="6"/>
  <c r="D197" i="5"/>
  <c r="BI196" i="6"/>
  <c r="BI196" i="5"/>
  <c r="BA196" i="6"/>
  <c r="BA196" i="5"/>
  <c r="AS196" i="6"/>
  <c r="AS196" i="5"/>
  <c r="AI196" i="6"/>
  <c r="AI196" i="5"/>
  <c r="S196" i="6"/>
  <c r="S196" i="5"/>
  <c r="Q196" i="6"/>
  <c r="BG196" s="1"/>
  <c r="Q196" i="5"/>
  <c r="BG196" s="1"/>
  <c r="N196" i="6"/>
  <c r="N196" i="5"/>
  <c r="I196" i="6"/>
  <c r="I196" i="5"/>
  <c r="G196" i="9" s="1"/>
  <c r="E196"/>
  <c r="E196" i="8"/>
  <c r="E196" i="6"/>
  <c r="E196" i="5"/>
  <c r="BI195" i="6"/>
  <c r="BI195" i="5"/>
  <c r="BA195" i="6"/>
  <c r="BA195" i="5"/>
  <c r="AU195" i="6"/>
  <c r="AU195" i="5"/>
  <c r="AQ195" i="6"/>
  <c r="AQ195" i="5"/>
  <c r="R195" i="6"/>
  <c r="R195" i="5"/>
  <c r="P195" i="6"/>
  <c r="P195" i="5"/>
  <c r="L195" i="6"/>
  <c r="L195" i="5"/>
  <c r="G195" i="6"/>
  <c r="G195" i="5"/>
  <c r="D195" i="9"/>
  <c r="D195" i="8"/>
  <c r="D195" i="6"/>
  <c r="D195" i="5"/>
  <c r="BI194" i="6"/>
  <c r="BI194" i="5"/>
  <c r="BA194" i="6"/>
  <c r="BA194" i="5"/>
  <c r="AS194" i="6"/>
  <c r="AS194" i="5"/>
  <c r="AI194" i="6"/>
  <c r="AI194" i="5"/>
  <c r="S194" i="6"/>
  <c r="S194" i="5"/>
  <c r="Q194" i="6"/>
  <c r="BG194" s="1"/>
  <c r="Q194" i="5"/>
  <c r="BG194" s="1"/>
  <c r="N194" i="6"/>
  <c r="N194" i="5"/>
  <c r="I194" i="6"/>
  <c r="I194" i="5"/>
  <c r="G194" i="9" s="1"/>
  <c r="E194"/>
  <c r="E194" i="8"/>
  <c r="E194" i="6"/>
  <c r="E194" i="5"/>
  <c r="BI193" i="6"/>
  <c r="BI193" i="5"/>
  <c r="BA193" i="6"/>
  <c r="BA193" i="5"/>
  <c r="AU193" i="6"/>
  <c r="AU193" i="5"/>
  <c r="AQ193" i="6"/>
  <c r="AQ193" i="5"/>
  <c r="R193" i="6"/>
  <c r="R193" i="5"/>
  <c r="P193" i="6"/>
  <c r="P193" i="5"/>
  <c r="L193" i="6"/>
  <c r="L193" i="5"/>
  <c r="G193" i="6"/>
  <c r="G193" i="5"/>
  <c r="D193" i="9"/>
  <c r="D193" i="8"/>
  <c r="D193" i="6"/>
  <c r="D193" i="5"/>
  <c r="BI192" i="6"/>
  <c r="BI192" i="5"/>
  <c r="BA192" i="6"/>
  <c r="BA192" i="5"/>
  <c r="AS192" i="6"/>
  <c r="AS192" i="5"/>
  <c r="AI192" i="6"/>
  <c r="AI192" i="5"/>
  <c r="S192" i="6"/>
  <c r="S192" i="5"/>
  <c r="Q192" i="6"/>
  <c r="BG192" s="1"/>
  <c r="Q192" i="5"/>
  <c r="BG192" s="1"/>
  <c r="N192" i="6"/>
  <c r="N192" i="5"/>
  <c r="I192" i="6"/>
  <c r="I192" i="5"/>
  <c r="G192" i="9" s="1"/>
  <c r="E192"/>
  <c r="E192" i="8"/>
  <c r="E192" i="6"/>
  <c r="E192" i="5"/>
  <c r="BI191" i="6"/>
  <c r="BI191" i="5"/>
  <c r="BA191" i="6"/>
  <c r="BA191" i="5"/>
  <c r="AU191" i="6"/>
  <c r="AU191" i="5"/>
  <c r="AQ191" i="6"/>
  <c r="AQ191" i="5"/>
  <c r="R191" i="6"/>
  <c r="R191" i="5"/>
  <c r="P191" i="6"/>
  <c r="P191" i="5"/>
  <c r="L191" i="6"/>
  <c r="L191" i="5"/>
  <c r="G191" i="6"/>
  <c r="G191" i="5"/>
  <c r="D191" i="9"/>
  <c r="D191" i="8"/>
  <c r="D191" i="6"/>
  <c r="D191" i="5"/>
  <c r="BI190" i="6"/>
  <c r="BI190" i="5"/>
  <c r="BA190" i="6"/>
  <c r="BA190" i="5"/>
  <c r="AS190" i="6"/>
  <c r="AS190" i="5"/>
  <c r="AI190" i="6"/>
  <c r="AI190" i="5"/>
  <c r="S190" i="6"/>
  <c r="S190" i="5"/>
  <c r="Q190" i="6"/>
  <c r="BG190" s="1"/>
  <c r="Q190" i="5"/>
  <c r="BG190"/>
  <c r="N190" i="6"/>
  <c r="N190" i="5"/>
  <c r="I190" i="6"/>
  <c r="I190" i="5"/>
  <c r="G190" i="9" s="1"/>
  <c r="E190"/>
  <c r="E190" i="8"/>
  <c r="E190" i="6"/>
  <c r="E190" i="5"/>
  <c r="BI189" i="6"/>
  <c r="BI189" i="5"/>
  <c r="BA189" i="6"/>
  <c r="BA189" i="5"/>
  <c r="AU189" i="6"/>
  <c r="AU189" i="5"/>
  <c r="AQ189" i="6"/>
  <c r="AQ189" i="5"/>
  <c r="R189" i="6"/>
  <c r="R189" i="5"/>
  <c r="P189" i="6"/>
  <c r="P189" i="5"/>
  <c r="L189" i="6"/>
  <c r="L189" i="5"/>
  <c r="G189" i="6"/>
  <c r="G189" i="5"/>
  <c r="D189" i="9"/>
  <c r="D189" i="8"/>
  <c r="D189" i="6"/>
  <c r="D189" i="5"/>
  <c r="BI188" i="6"/>
  <c r="BI188" i="5"/>
  <c r="BA188" i="6"/>
  <c r="BA188" i="5"/>
  <c r="AS188" i="6"/>
  <c r="AS188" i="5"/>
  <c r="AI188" i="6"/>
  <c r="AI188" i="5"/>
  <c r="S188" i="6"/>
  <c r="S188" i="5"/>
  <c r="Q188" i="6"/>
  <c r="Q188" i="5"/>
  <c r="N188" i="6"/>
  <c r="N188" i="5"/>
  <c r="I188" i="6"/>
  <c r="I188" i="5"/>
  <c r="G188" i="9" s="1"/>
  <c r="E188"/>
  <c r="E188" i="8"/>
  <c r="E188" i="6"/>
  <c r="E188" i="5"/>
  <c r="BI187" i="6"/>
  <c r="BI187" i="5"/>
  <c r="AU187" i="6"/>
  <c r="AU187" i="5"/>
  <c r="AQ187" i="6"/>
  <c r="AQ187" i="5"/>
  <c r="V187" i="6"/>
  <c r="V187" i="5"/>
  <c r="R187" i="6"/>
  <c r="R187" i="5"/>
  <c r="P187" i="6"/>
  <c r="P187" i="5"/>
  <c r="L187" i="6"/>
  <c r="L187" i="5"/>
  <c r="G187" i="6"/>
  <c r="G187" i="5"/>
  <c r="D187" i="9"/>
  <c r="D187" i="8"/>
  <c r="D187" i="6"/>
  <c r="D187" i="5"/>
  <c r="AS186" i="6"/>
  <c r="AS186" i="5"/>
  <c r="AI186" i="6"/>
  <c r="AI186" i="5"/>
  <c r="V186" i="6"/>
  <c r="V186" i="5"/>
  <c r="S186" i="6"/>
  <c r="S186" i="5"/>
  <c r="Q186" i="6"/>
  <c r="Q186" i="5"/>
  <c r="BG186" s="1"/>
  <c r="N186" i="6"/>
  <c r="N186" i="5"/>
  <c r="I186" i="6"/>
  <c r="I186" i="5"/>
  <c r="G186" i="9" s="1"/>
  <c r="E186"/>
  <c r="E186" i="8"/>
  <c r="E186" i="6"/>
  <c r="E186" i="5"/>
  <c r="AU185" i="6"/>
  <c r="AU185" i="5"/>
  <c r="AQ185" i="6"/>
  <c r="AQ185" i="5"/>
  <c r="V185" i="6"/>
  <c r="V185" i="5"/>
  <c r="R185" i="6"/>
  <c r="R185" i="5"/>
  <c r="P185" i="6"/>
  <c r="P185" i="5"/>
  <c r="L185" i="6"/>
  <c r="L185" i="5"/>
  <c r="G185" i="6"/>
  <c r="G185" i="5"/>
  <c r="D185" i="9"/>
  <c r="D185" i="8"/>
  <c r="D185" i="6"/>
  <c r="D185" i="5"/>
  <c r="BI184" i="6"/>
  <c r="BI184" i="5"/>
  <c r="BA184" i="6"/>
  <c r="BA184" i="5"/>
  <c r="AU184" i="6"/>
  <c r="AU184" i="5"/>
  <c r="AQ184" i="6"/>
  <c r="AQ184" i="5"/>
  <c r="R184" i="6"/>
  <c r="R184" i="5"/>
  <c r="P184" i="6"/>
  <c r="P184" i="5"/>
  <c r="L184" i="6"/>
  <c r="L184" i="5"/>
  <c r="G184" i="6"/>
  <c r="G184" i="5"/>
  <c r="D184" i="9"/>
  <c r="D184" i="8"/>
  <c r="D184" i="6"/>
  <c r="D184" i="5"/>
  <c r="BA183" i="6"/>
  <c r="BA183" i="5"/>
  <c r="AS183" i="6"/>
  <c r="AS183" i="5"/>
  <c r="AI183" i="6"/>
  <c r="AI183" i="5"/>
  <c r="S183" i="6"/>
  <c r="S183" i="5"/>
  <c r="Q183" i="6"/>
  <c r="Q183" i="5"/>
  <c r="BG183" s="1"/>
  <c r="N183" i="6"/>
  <c r="N183" i="5"/>
  <c r="I183" i="6"/>
  <c r="I183" i="5"/>
  <c r="G183" i="9" s="1"/>
  <c r="E183"/>
  <c r="E183" i="8"/>
  <c r="E183" i="6"/>
  <c r="E183" i="5"/>
  <c r="BI182" i="6"/>
  <c r="BI182" i="5"/>
  <c r="BA182" i="6"/>
  <c r="BA182" i="5"/>
  <c r="AU182" i="6"/>
  <c r="AU182" i="5"/>
  <c r="AQ182" i="6"/>
  <c r="AQ182" i="5"/>
  <c r="R182" i="6"/>
  <c r="R182" i="5"/>
  <c r="P182" i="6"/>
  <c r="P182" i="5"/>
  <c r="U182" s="1"/>
  <c r="L182" i="6"/>
  <c r="L182" i="5"/>
  <c r="G182" i="6"/>
  <c r="G182" i="5"/>
  <c r="D182" i="9"/>
  <c r="D182" i="8"/>
  <c r="D182" i="6"/>
  <c r="D182" i="5"/>
  <c r="BI181" i="6"/>
  <c r="BI181" i="5"/>
  <c r="BA181" i="6"/>
  <c r="BA181" i="5"/>
  <c r="AS181" i="6"/>
  <c r="AS181" i="5"/>
  <c r="AI181" i="6"/>
  <c r="AI181" i="5"/>
  <c r="S181" i="6"/>
  <c r="S181" i="5"/>
  <c r="Q181" i="6"/>
  <c r="Q181" i="5"/>
  <c r="BG181" s="1"/>
  <c r="N181" i="6"/>
  <c r="N181" i="5"/>
  <c r="I181" i="6"/>
  <c r="I181" i="5"/>
  <c r="G181" i="9" s="1"/>
  <c r="E181"/>
  <c r="E181" i="8"/>
  <c r="E181" i="6"/>
  <c r="E181" i="5"/>
  <c r="AS180" i="6"/>
  <c r="AS180" i="5"/>
  <c r="AI180" i="6"/>
  <c r="AI180" i="5"/>
  <c r="V180" i="6"/>
  <c r="V180" i="5"/>
  <c r="S180" i="6"/>
  <c r="S180" i="5"/>
  <c r="Q180" i="6"/>
  <c r="Q180" i="5"/>
  <c r="BG180" s="1"/>
  <c r="N180" i="6"/>
  <c r="N180" i="5"/>
  <c r="I180" i="6"/>
  <c r="I180" i="5"/>
  <c r="G180" i="9" s="1"/>
  <c r="E180"/>
  <c r="E180" i="8"/>
  <c r="E180" i="6"/>
  <c r="E180" i="5"/>
  <c r="BA179" i="6"/>
  <c r="BA179" i="5"/>
  <c r="AS179" i="6"/>
  <c r="AS179" i="5"/>
  <c r="AI179" i="6"/>
  <c r="AI179" i="5"/>
  <c r="S179" i="6"/>
  <c r="S179" i="5"/>
  <c r="Q179" i="6"/>
  <c r="Q179" i="5"/>
  <c r="BG179" s="1"/>
  <c r="N179" i="6"/>
  <c r="N179" i="5"/>
  <c r="I179" i="6"/>
  <c r="I179" i="5"/>
  <c r="G179" i="9" s="1"/>
  <c r="E179"/>
  <c r="E179" i="8"/>
  <c r="E179" i="6"/>
  <c r="E179" i="5"/>
  <c r="BI178" i="6"/>
  <c r="BI178" i="5"/>
  <c r="BA178" i="6"/>
  <c r="BA178" i="5"/>
  <c r="AU178" i="6"/>
  <c r="AU178" i="5"/>
  <c r="AQ178" i="6"/>
  <c r="AQ178" i="5"/>
  <c r="R178" i="6"/>
  <c r="R178" i="5"/>
  <c r="P178" i="6"/>
  <c r="P178" i="5"/>
  <c r="L178" i="6"/>
  <c r="L178" i="5"/>
  <c r="G178" i="6"/>
  <c r="G178" i="5"/>
  <c r="D178" i="9"/>
  <c r="D178" i="8"/>
  <c r="D178" i="6"/>
  <c r="D178" i="5"/>
  <c r="BI177" i="6"/>
  <c r="BI177" i="5"/>
  <c r="BA177" i="6"/>
  <c r="BA177" i="5"/>
  <c r="AS177" i="6"/>
  <c r="AS177" i="5"/>
  <c r="AI177" i="6"/>
  <c r="AI177" i="5"/>
  <c r="S177" i="6"/>
  <c r="S177" i="5"/>
  <c r="Q177" i="6"/>
  <c r="Q177" i="5"/>
  <c r="BG177" s="1"/>
  <c r="N177" i="6"/>
  <c r="N177" i="5"/>
  <c r="AU176" i="6"/>
  <c r="AU176" i="5"/>
  <c r="AQ176" i="6"/>
  <c r="AQ176" i="5"/>
  <c r="Y176" i="6"/>
  <c r="Y176" i="5"/>
  <c r="R176" i="6"/>
  <c r="R176" i="5"/>
  <c r="P176" i="6"/>
  <c r="P176" i="5"/>
  <c r="L176" i="6"/>
  <c r="L176" i="5"/>
  <c r="G176" i="6"/>
  <c r="G176" i="5"/>
  <c r="D176" i="9"/>
  <c r="D176" i="8"/>
  <c r="D176" i="6"/>
  <c r="D176" i="5"/>
  <c r="BI175" i="6"/>
  <c r="BI175" i="5"/>
  <c r="AU175" i="6"/>
  <c r="AU175" i="5"/>
  <c r="AQ175" i="6"/>
  <c r="AQ175" i="5"/>
  <c r="V175" i="6"/>
  <c r="V175" i="5"/>
  <c r="R175" i="6"/>
  <c r="R175" i="5"/>
  <c r="P175" i="6"/>
  <c r="P175" i="5"/>
  <c r="L175" i="6"/>
  <c r="L175" i="5"/>
  <c r="G175" i="6"/>
  <c r="G175" i="5"/>
  <c r="D175" i="9"/>
  <c r="D175" i="8"/>
  <c r="D175" i="6"/>
  <c r="D175" i="5"/>
  <c r="V174" i="6"/>
  <c r="V174" i="5"/>
  <c r="AU172" i="6"/>
  <c r="AU172" i="5"/>
  <c r="AQ172" i="6"/>
  <c r="AQ172" i="5"/>
  <c r="Y172" i="6"/>
  <c r="Y172" i="5"/>
  <c r="R172" i="6"/>
  <c r="R172" i="5"/>
  <c r="P172" i="6"/>
  <c r="P172" i="5"/>
  <c r="L172" i="6"/>
  <c r="L172" i="5"/>
  <c r="G172" i="6"/>
  <c r="G172" i="5"/>
  <c r="D172" i="9"/>
  <c r="D172" i="8"/>
  <c r="D172" i="6"/>
  <c r="D172" i="5"/>
  <c r="BI171" i="6"/>
  <c r="BI171" i="5"/>
  <c r="AU171" i="6"/>
  <c r="AU171" i="5"/>
  <c r="AQ171" i="6"/>
  <c r="AQ171" i="5"/>
  <c r="V171" i="6"/>
  <c r="V171" i="5"/>
  <c r="R171" i="6"/>
  <c r="R171" i="5"/>
  <c r="P171" i="6"/>
  <c r="P171" i="5"/>
  <c r="L171" i="6"/>
  <c r="L171" i="5"/>
  <c r="G171" i="6"/>
  <c r="G171" i="5"/>
  <c r="D171" i="9"/>
  <c r="D171" i="8"/>
  <c r="D171" i="6"/>
  <c r="D171" i="5"/>
  <c r="V169" i="6"/>
  <c r="V169" i="5"/>
  <c r="BI168" i="6"/>
  <c r="BI168" i="5"/>
  <c r="AU168" i="6"/>
  <c r="AU168" i="5"/>
  <c r="AQ168" i="6"/>
  <c r="AQ168" i="5"/>
  <c r="V168" i="6"/>
  <c r="V168" i="5"/>
  <c r="R168" i="6"/>
  <c r="R168" i="5"/>
  <c r="P168" i="6"/>
  <c r="P168" i="5"/>
  <c r="L168" i="6"/>
  <c r="L168" i="5"/>
  <c r="G168" i="6"/>
  <c r="G168" i="5"/>
  <c r="D168" i="9"/>
  <c r="D168" i="8"/>
  <c r="D168" i="6"/>
  <c r="D168" i="5"/>
  <c r="V167" i="6"/>
  <c r="V167" i="5"/>
  <c r="I177" i="6"/>
  <c r="I177" i="5"/>
  <c r="G177" i="9" s="1"/>
  <c r="E177"/>
  <c r="E177" i="8"/>
  <c r="E177" i="6"/>
  <c r="E177" i="5"/>
  <c r="AS176" i="6"/>
  <c r="AS176" i="5"/>
  <c r="AI176" i="6"/>
  <c r="AI176" i="5"/>
  <c r="V176" i="6"/>
  <c r="V176" i="5"/>
  <c r="S176" i="6"/>
  <c r="S176" i="5"/>
  <c r="Q176" i="6"/>
  <c r="Q176" i="5"/>
  <c r="BG176" s="1"/>
  <c r="N176" i="6"/>
  <c r="N176" i="5"/>
  <c r="I176" i="6"/>
  <c r="I176" i="5"/>
  <c r="G176" i="9" s="1"/>
  <c r="E176"/>
  <c r="E176" i="8"/>
  <c r="E176" i="6"/>
  <c r="E176" i="5"/>
  <c r="BA175" i="6"/>
  <c r="BA175" i="5"/>
  <c r="AS175" i="6"/>
  <c r="AS175" i="5"/>
  <c r="AI175" i="6"/>
  <c r="AI175" i="5"/>
  <c r="S175" i="6"/>
  <c r="S175" i="5"/>
  <c r="Q175" i="6"/>
  <c r="Q175" i="5"/>
  <c r="BG175" s="1"/>
  <c r="N175" i="6"/>
  <c r="N175" i="5"/>
  <c r="I175" i="6"/>
  <c r="I175" i="5"/>
  <c r="G175" i="9" s="1"/>
  <c r="E175"/>
  <c r="E175" i="8"/>
  <c r="E175" i="6"/>
  <c r="E175" i="5"/>
  <c r="BI174" i="6"/>
  <c r="BI174" i="5"/>
  <c r="BA174" i="6"/>
  <c r="BA174" i="5"/>
  <c r="AU174" i="6"/>
  <c r="AU174" i="5"/>
  <c r="AQ174" i="6"/>
  <c r="AQ174" i="5"/>
  <c r="R174" i="6"/>
  <c r="R174" i="5"/>
  <c r="P174" i="6"/>
  <c r="P174" i="5"/>
  <c r="L174" i="6"/>
  <c r="L174" i="5"/>
  <c r="G174" i="6"/>
  <c r="G174" i="5"/>
  <c r="D174" i="9"/>
  <c r="D174" i="8"/>
  <c r="D174" i="6"/>
  <c r="D174" i="5"/>
  <c r="BI173" i="6"/>
  <c r="BI173" i="5"/>
  <c r="BA173" i="6"/>
  <c r="BA173" i="5"/>
  <c r="AS173" i="6"/>
  <c r="AS173" i="5"/>
  <c r="AI173" i="6"/>
  <c r="AI173" i="5"/>
  <c r="S173" i="6"/>
  <c r="S173" i="5"/>
  <c r="Q173" i="6"/>
  <c r="BG173"/>
  <c r="Q173" i="5"/>
  <c r="BG173" s="1"/>
  <c r="N173" i="6"/>
  <c r="N173" i="5"/>
  <c r="I173" i="6"/>
  <c r="I173" i="5"/>
  <c r="G173" i="9"/>
  <c r="E173"/>
  <c r="E173" i="8"/>
  <c r="E173" i="6"/>
  <c r="E173" i="5"/>
  <c r="AS172" i="6"/>
  <c r="AS172" i="5"/>
  <c r="AI172" i="6"/>
  <c r="AI172" i="5"/>
  <c r="V172" i="6"/>
  <c r="V172" i="5"/>
  <c r="S172" i="6"/>
  <c r="S172" i="5"/>
  <c r="Q172" i="6"/>
  <c r="BG172"/>
  <c r="Q172" i="5"/>
  <c r="BG172"/>
  <c r="N172" i="6"/>
  <c r="N172" i="5"/>
  <c r="I172" i="6"/>
  <c r="I172" i="5"/>
  <c r="G172" i="9" s="1"/>
  <c r="E172"/>
  <c r="E172" i="8"/>
  <c r="E172" i="6"/>
  <c r="E172" i="5"/>
  <c r="BA171" i="6"/>
  <c r="BA171" i="5"/>
  <c r="AS171" i="6"/>
  <c r="AS171" i="5"/>
  <c r="AI171" i="6"/>
  <c r="AI171" i="5"/>
  <c r="S171" i="6"/>
  <c r="S171" i="5"/>
  <c r="Q171" i="6"/>
  <c r="BG171"/>
  <c r="Q171" i="5"/>
  <c r="BG171" s="1"/>
  <c r="N171" i="6"/>
  <c r="N171" i="5"/>
  <c r="I171" i="6"/>
  <c r="I171" i="5"/>
  <c r="G171" i="9"/>
  <c r="E171"/>
  <c r="E171" i="8"/>
  <c r="E171" i="6"/>
  <c r="E171" i="5"/>
  <c r="BI170" i="6"/>
  <c r="BI170" i="5"/>
  <c r="BA170" i="6"/>
  <c r="BA170" i="5"/>
  <c r="AS170" i="6"/>
  <c r="AS170" i="5"/>
  <c r="AI170" i="6"/>
  <c r="AI170" i="5"/>
  <c r="S170" i="6"/>
  <c r="S170" i="5"/>
  <c r="Q170" i="6"/>
  <c r="BG170"/>
  <c r="Q170" i="5"/>
  <c r="BG170"/>
  <c r="N170" i="6"/>
  <c r="N170" i="5"/>
  <c r="I170" i="6"/>
  <c r="I170" i="5"/>
  <c r="G170" i="9" s="1"/>
  <c r="E170"/>
  <c r="E170" i="8"/>
  <c r="E170" i="6"/>
  <c r="E170" i="5"/>
  <c r="BI169" i="6"/>
  <c r="BI169" i="5"/>
  <c r="BA169" i="6"/>
  <c r="BA169" i="5"/>
  <c r="AU169" i="6"/>
  <c r="AU169" i="5"/>
  <c r="AQ169" i="6"/>
  <c r="AQ169" i="5"/>
  <c r="R169" i="6"/>
  <c r="R169" i="5"/>
  <c r="P169" i="6"/>
  <c r="P169" i="5"/>
  <c r="L169" i="6"/>
  <c r="L169" i="5"/>
  <c r="G169" i="6"/>
  <c r="G169" i="5"/>
  <c r="D169" i="9"/>
  <c r="D169" i="8"/>
  <c r="D169" i="6"/>
  <c r="D169" i="5"/>
  <c r="BA168" i="6"/>
  <c r="BA168" i="5"/>
  <c r="AS168" i="6"/>
  <c r="AS168" i="5"/>
  <c r="AI168" i="6"/>
  <c r="AI168" i="5"/>
  <c r="S168" i="6"/>
  <c r="S168" i="5"/>
  <c r="Q168" i="6"/>
  <c r="BG168" s="1"/>
  <c r="Q168" i="5"/>
  <c r="BG168" s="1"/>
  <c r="N168" i="6"/>
  <c r="N168" i="5"/>
  <c r="I168" i="6"/>
  <c r="I168" i="5"/>
  <c r="G168" i="9" s="1"/>
  <c r="E168"/>
  <c r="E168" i="8"/>
  <c r="E168" i="6"/>
  <c r="E168" i="5"/>
  <c r="BI167" i="6"/>
  <c r="BI167" i="5"/>
  <c r="BA167" i="6"/>
  <c r="BA167" i="5"/>
  <c r="AU167" i="6"/>
  <c r="AU167" i="5"/>
  <c r="AQ167" i="6"/>
  <c r="AQ167" i="5"/>
  <c r="R167" i="6"/>
  <c r="R167" i="5"/>
  <c r="P167" i="6"/>
  <c r="P167" i="5"/>
  <c r="U167" s="1"/>
  <c r="BU167" s="1"/>
  <c r="L167" i="6"/>
  <c r="L167" i="5"/>
  <c r="G167" i="6"/>
  <c r="G167" i="5"/>
  <c r="D167" i="9"/>
  <c r="D167" i="8"/>
  <c r="D167" i="6"/>
  <c r="D167" i="5"/>
  <c r="BI166" i="6"/>
  <c r="BI166" i="5"/>
  <c r="BA166" i="6"/>
  <c r="BA166" i="5"/>
  <c r="AS166" i="6"/>
  <c r="AS166" i="5"/>
  <c r="AI166" i="6"/>
  <c r="AI166" i="5"/>
  <c r="S166" i="6"/>
  <c r="S166" i="5"/>
  <c r="Q166" i="6"/>
  <c r="BG166" s="1"/>
  <c r="Q166" i="5"/>
  <c r="BG166" s="1"/>
  <c r="N166" i="6"/>
  <c r="N166" i="5"/>
  <c r="I166" i="6"/>
  <c r="I166" i="5"/>
  <c r="G166" i="9" s="1"/>
  <c r="E166"/>
  <c r="E166" i="8"/>
  <c r="E166" i="6"/>
  <c r="E166" i="5"/>
  <c r="AS165" i="6"/>
  <c r="AS165" i="5"/>
  <c r="AI165" i="6"/>
  <c r="AI165" i="5"/>
  <c r="V165" i="6"/>
  <c r="V165" i="5"/>
  <c r="S165" i="6"/>
  <c r="S165" i="5"/>
  <c r="Q165" i="6"/>
  <c r="BG165" s="1"/>
  <c r="Q165" i="5"/>
  <c r="BG165" s="1"/>
  <c r="N165" i="6"/>
  <c r="N165" i="5"/>
  <c r="I165" i="6"/>
  <c r="I165" i="5"/>
  <c r="G165" i="9" s="1"/>
  <c r="E165"/>
  <c r="E165" i="8"/>
  <c r="E165" i="6"/>
  <c r="E165" i="5"/>
  <c r="BA164" i="6"/>
  <c r="BA164" i="5"/>
  <c r="AS164" i="6"/>
  <c r="AS164" i="5"/>
  <c r="AI164" i="6"/>
  <c r="AI164" i="5"/>
  <c r="S164" i="6"/>
  <c r="S164" i="5"/>
  <c r="Q164" i="6"/>
  <c r="BG164" s="1"/>
  <c r="Q164" i="5"/>
  <c r="BG164" s="1"/>
  <c r="N164" i="6"/>
  <c r="N164" i="5"/>
  <c r="I164" i="6"/>
  <c r="I164" i="5"/>
  <c r="G164" i="9" s="1"/>
  <c r="E164"/>
  <c r="E164" i="8"/>
  <c r="E164" i="6"/>
  <c r="E164" i="5"/>
  <c r="BI163" i="6"/>
  <c r="BI163" i="5"/>
  <c r="BA163" i="6"/>
  <c r="BA163" i="5"/>
  <c r="AS163" i="6"/>
  <c r="AS163" i="5"/>
  <c r="AI163" i="6"/>
  <c r="AI163" i="5"/>
  <c r="S163" i="6"/>
  <c r="S163" i="5"/>
  <c r="Q163" i="6"/>
  <c r="BG163" s="1"/>
  <c r="Q163" i="5"/>
  <c r="BG163" s="1"/>
  <c r="N163" i="6"/>
  <c r="N163" i="5"/>
  <c r="I163" i="6"/>
  <c r="I163" i="5"/>
  <c r="G163" i="9" s="1"/>
  <c r="E163"/>
  <c r="E163" i="8"/>
  <c r="E163" i="6"/>
  <c r="E163" i="5"/>
  <c r="AS162" i="6"/>
  <c r="AS162" i="5"/>
  <c r="AI162" i="6"/>
  <c r="AI162" i="5"/>
  <c r="V162" i="6"/>
  <c r="V162" i="5"/>
  <c r="S162" i="6"/>
  <c r="S162" i="5"/>
  <c r="Q162" i="6"/>
  <c r="BG162" s="1"/>
  <c r="Q162" i="5"/>
  <c r="BG162" s="1"/>
  <c r="N162" i="6"/>
  <c r="N162" i="5"/>
  <c r="I162" i="6"/>
  <c r="I162" i="5"/>
  <c r="G162" i="9" s="1"/>
  <c r="E162"/>
  <c r="E162" i="8"/>
  <c r="E162" i="6"/>
  <c r="E162" i="5"/>
  <c r="BA161" i="6"/>
  <c r="BA161" i="5"/>
  <c r="AS161" i="6"/>
  <c r="AS161" i="5"/>
  <c r="AI161" i="6"/>
  <c r="AI161" i="5"/>
  <c r="S161" i="6"/>
  <c r="S161" i="5"/>
  <c r="Q161" i="6"/>
  <c r="BG161" s="1"/>
  <c r="Q161" i="5"/>
  <c r="BG161" s="1"/>
  <c r="N161" i="6"/>
  <c r="N161" i="5"/>
  <c r="I161" i="6"/>
  <c r="I161" i="5"/>
  <c r="G161" i="9" s="1"/>
  <c r="E161"/>
  <c r="E161" i="8"/>
  <c r="E161" i="6"/>
  <c r="E161" i="5"/>
  <c r="BI160" i="6"/>
  <c r="BI160" i="5"/>
  <c r="BA160" i="6"/>
  <c r="BA160" i="5"/>
  <c r="AU160" i="6"/>
  <c r="AU160" i="5"/>
  <c r="AQ160" i="6"/>
  <c r="AQ160" i="5"/>
  <c r="R160" i="6"/>
  <c r="R160" i="5"/>
  <c r="P160" i="6"/>
  <c r="P160" i="5"/>
  <c r="L160" i="6"/>
  <c r="L160" i="5"/>
  <c r="G160" i="6"/>
  <c r="G160" i="5"/>
  <c r="D160" i="9"/>
  <c r="D160" i="8"/>
  <c r="D160" i="6"/>
  <c r="D160" i="5"/>
  <c r="BI159" i="6"/>
  <c r="BI159" i="5"/>
  <c r="BA159" i="6"/>
  <c r="BA159" i="5"/>
  <c r="AS159" i="6"/>
  <c r="AS159" i="5"/>
  <c r="AI159" i="6"/>
  <c r="AI159" i="5"/>
  <c r="S159" i="6"/>
  <c r="S159" i="5"/>
  <c r="Q159" i="6"/>
  <c r="BG159" s="1"/>
  <c r="Q159" i="5"/>
  <c r="BG159" s="1"/>
  <c r="N159" i="6"/>
  <c r="N159" i="5"/>
  <c r="I159" i="6"/>
  <c r="I159" i="5"/>
  <c r="G159" i="9" s="1"/>
  <c r="E159"/>
  <c r="E159" i="8"/>
  <c r="E159" i="6"/>
  <c r="E159" i="5"/>
  <c r="AS158" i="6"/>
  <c r="AS158" i="5"/>
  <c r="AI158" i="6"/>
  <c r="AI158" i="5"/>
  <c r="V158" i="6"/>
  <c r="V158" i="5"/>
  <c r="S158" i="6"/>
  <c r="S158" i="5"/>
  <c r="Q158" i="6"/>
  <c r="BG158" s="1"/>
  <c r="Q158" i="5"/>
  <c r="BG158" s="1"/>
  <c r="N158" i="6"/>
  <c r="N158" i="5"/>
  <c r="I158" i="6"/>
  <c r="I158" i="5"/>
  <c r="G158" i="9" s="1"/>
  <c r="E158"/>
  <c r="E158" i="8"/>
  <c r="E158" i="6"/>
  <c r="E158" i="5"/>
  <c r="BA157" i="6"/>
  <c r="BA157" i="5"/>
  <c r="AS157" i="6"/>
  <c r="AS157" i="5"/>
  <c r="AI157" i="6"/>
  <c r="AI157" i="5"/>
  <c r="S157" i="6"/>
  <c r="S157" i="5"/>
  <c r="Q157" i="6"/>
  <c r="BG157" s="1"/>
  <c r="Q157" i="5"/>
  <c r="BG157" s="1"/>
  <c r="N157" i="6"/>
  <c r="N157" i="5"/>
  <c r="I157" i="6"/>
  <c r="I157" i="5"/>
  <c r="G157" i="9" s="1"/>
  <c r="E157"/>
  <c r="E157" i="8"/>
  <c r="E157" i="6"/>
  <c r="E157" i="5"/>
  <c r="BI156" i="6"/>
  <c r="BI156" i="5"/>
  <c r="BA156" i="6"/>
  <c r="BA156" i="5"/>
  <c r="AU156" i="6"/>
  <c r="AU156" i="5"/>
  <c r="AQ156" i="6"/>
  <c r="AQ156" i="5"/>
  <c r="R156" i="6"/>
  <c r="R156" i="5"/>
  <c r="P156" i="6"/>
  <c r="P156" i="5"/>
  <c r="L156" i="6"/>
  <c r="L156" i="5"/>
  <c r="G156" i="6"/>
  <c r="G156" i="5"/>
  <c r="D156" i="9"/>
  <c r="D156" i="8"/>
  <c r="D156" i="6"/>
  <c r="D156" i="5"/>
  <c r="BI155" i="6"/>
  <c r="BI155" i="5"/>
  <c r="BA155" i="6"/>
  <c r="BA155" i="5"/>
  <c r="AS155" i="6"/>
  <c r="AS155" i="5"/>
  <c r="AI155" i="6"/>
  <c r="AI155" i="5"/>
  <c r="S155" i="6"/>
  <c r="S155" i="5"/>
  <c r="Q155" i="6"/>
  <c r="BG155" s="1"/>
  <c r="Q155" i="5"/>
  <c r="BG155" s="1"/>
  <c r="N155" i="6"/>
  <c r="N155" i="5"/>
  <c r="I155" i="6"/>
  <c r="I155" i="5"/>
  <c r="G155" i="9" s="1"/>
  <c r="E155"/>
  <c r="E155" i="8"/>
  <c r="E155" i="6"/>
  <c r="E155" i="5"/>
  <c r="AS154" i="6"/>
  <c r="AS154" i="5"/>
  <c r="AI154" i="6"/>
  <c r="AI154" i="5"/>
  <c r="V154" i="6"/>
  <c r="V154" i="5"/>
  <c r="S154" i="6"/>
  <c r="S154" i="5"/>
  <c r="Q154" i="6"/>
  <c r="BG154" s="1"/>
  <c r="Q154" i="5"/>
  <c r="BG154" s="1"/>
  <c r="N154" i="6"/>
  <c r="N154" i="5"/>
  <c r="I154" i="6"/>
  <c r="I154" i="5"/>
  <c r="G154" i="9" s="1"/>
  <c r="E154"/>
  <c r="E154" i="8"/>
  <c r="E154" i="6"/>
  <c r="E154" i="5"/>
  <c r="BA153" i="6"/>
  <c r="BA153" i="5"/>
  <c r="AS153" i="6"/>
  <c r="AS153" i="5"/>
  <c r="AI153" i="6"/>
  <c r="AI153" i="5"/>
  <c r="S153" i="6"/>
  <c r="S153" i="5"/>
  <c r="Q153" i="6"/>
  <c r="BG153" s="1"/>
  <c r="Q153" i="5"/>
  <c r="BG153" s="1"/>
  <c r="N153" i="6"/>
  <c r="N153" i="5"/>
  <c r="I153" i="6"/>
  <c r="I153" i="5"/>
  <c r="G153" i="9" s="1"/>
  <c r="E153"/>
  <c r="E153" i="8"/>
  <c r="E153" i="6"/>
  <c r="E153" i="5"/>
  <c r="BI152" i="6"/>
  <c r="BI152" i="5"/>
  <c r="BA152" i="6"/>
  <c r="BA152" i="5"/>
  <c r="AU152" i="6"/>
  <c r="AU152" i="5"/>
  <c r="AQ152" i="6"/>
  <c r="AQ152" i="5"/>
  <c r="R152" i="6"/>
  <c r="R152" i="5"/>
  <c r="P152" i="6"/>
  <c r="P152" i="5"/>
  <c r="L152" i="6"/>
  <c r="L152" i="5"/>
  <c r="G152" i="6"/>
  <c r="G152" i="5"/>
  <c r="D152" i="9"/>
  <c r="D152" i="8"/>
  <c r="D152" i="6"/>
  <c r="D152" i="5"/>
  <c r="BI151" i="6"/>
  <c r="BI151" i="5"/>
  <c r="BA151" i="6"/>
  <c r="BA151" i="5"/>
  <c r="AS151" i="6"/>
  <c r="AS151" i="5"/>
  <c r="AI151" i="6"/>
  <c r="AI151" i="5"/>
  <c r="S151" i="6"/>
  <c r="S151" i="5"/>
  <c r="Q151" i="6"/>
  <c r="BG151" s="1"/>
  <c r="Q151" i="5"/>
  <c r="BG151" s="1"/>
  <c r="N151" i="6"/>
  <c r="N151" i="5"/>
  <c r="I151" i="6"/>
  <c r="I151" i="5"/>
  <c r="G151" i="9" s="1"/>
  <c r="E151"/>
  <c r="E151" i="8"/>
  <c r="E151" i="6"/>
  <c r="E151" i="5"/>
  <c r="AS150" i="6"/>
  <c r="AS150" i="5"/>
  <c r="AI150" i="6"/>
  <c r="AI150" i="5"/>
  <c r="V150" i="6"/>
  <c r="V150" i="5"/>
  <c r="S150" i="6"/>
  <c r="S150" i="5"/>
  <c r="Q150" i="6"/>
  <c r="BG150" s="1"/>
  <c r="Q150" i="5"/>
  <c r="BG150" s="1"/>
  <c r="N150" i="6"/>
  <c r="N150" i="5"/>
  <c r="I150" i="6"/>
  <c r="I150" i="5"/>
  <c r="G150" i="9" s="1"/>
  <c r="E150"/>
  <c r="E150" i="8"/>
  <c r="E150" i="6"/>
  <c r="E150" i="5"/>
  <c r="BA149" i="6"/>
  <c r="BA149" i="5"/>
  <c r="AS149" i="6"/>
  <c r="AS149" i="5"/>
  <c r="AI149" i="6"/>
  <c r="AI149" i="5"/>
  <c r="S149" i="6"/>
  <c r="S149" i="5"/>
  <c r="Q149" i="6"/>
  <c r="BG149" s="1"/>
  <c r="Q149" i="5"/>
  <c r="BG149" s="1"/>
  <c r="N149" i="6"/>
  <c r="N149" i="5"/>
  <c r="I149" i="6"/>
  <c r="I149" i="5"/>
  <c r="G149" i="9" s="1"/>
  <c r="E149"/>
  <c r="E149" i="8"/>
  <c r="E149" i="6"/>
  <c r="E149" i="5"/>
  <c r="BI148" i="6"/>
  <c r="BI148" i="5"/>
  <c r="BA148" i="6"/>
  <c r="BA148" i="5"/>
  <c r="AU148" i="6"/>
  <c r="AU148" i="5"/>
  <c r="AQ148" i="6"/>
  <c r="AQ148" i="5"/>
  <c r="R148" i="6"/>
  <c r="R148" i="5"/>
  <c r="P148" i="6"/>
  <c r="P148" i="5"/>
  <c r="L148" i="6"/>
  <c r="L148" i="5"/>
  <c r="G148" i="6"/>
  <c r="G148" i="5"/>
  <c r="D148" i="9"/>
  <c r="D148" i="8"/>
  <c r="D148" i="6"/>
  <c r="D148" i="5"/>
  <c r="BI147" i="6"/>
  <c r="BI147" i="5"/>
  <c r="BA147" i="6"/>
  <c r="BA147" i="5"/>
  <c r="AS147" i="6"/>
  <c r="AS147" i="5"/>
  <c r="AI147" i="6"/>
  <c r="AI147" i="5"/>
  <c r="S147" i="6"/>
  <c r="S147" i="5"/>
  <c r="Q147" i="6"/>
  <c r="BG147" s="1"/>
  <c r="Q147" i="5"/>
  <c r="BG147" s="1"/>
  <c r="N147" i="6"/>
  <c r="N147" i="5"/>
  <c r="I147" i="6"/>
  <c r="I147" i="5"/>
  <c r="G147" i="9" s="1"/>
  <c r="E147"/>
  <c r="E147" i="8"/>
  <c r="E147" i="6"/>
  <c r="E147" i="5"/>
  <c r="AS146" i="6"/>
  <c r="AS146" i="5"/>
  <c r="AI146" i="6"/>
  <c r="AI146" i="5"/>
  <c r="V146" i="6"/>
  <c r="V146" i="5"/>
  <c r="S146" i="6"/>
  <c r="S146" i="5"/>
  <c r="Q146" i="6"/>
  <c r="BG146" s="1"/>
  <c r="Q146" i="5"/>
  <c r="BG146" s="1"/>
  <c r="N146" i="6"/>
  <c r="N146" i="5"/>
  <c r="I146" i="6"/>
  <c r="I146" i="5"/>
  <c r="G146" i="9" s="1"/>
  <c r="E146"/>
  <c r="E146" i="8"/>
  <c r="E146" i="6"/>
  <c r="E146" i="5"/>
  <c r="BA145" i="6"/>
  <c r="BA145" i="5"/>
  <c r="AS145" i="6"/>
  <c r="AS145" i="5"/>
  <c r="AI145" i="6"/>
  <c r="AI145" i="5"/>
  <c r="S145" i="6"/>
  <c r="S145" i="5"/>
  <c r="Q145" i="6"/>
  <c r="BG145" s="1"/>
  <c r="Q145" i="5"/>
  <c r="BG145" s="1"/>
  <c r="N145" i="6"/>
  <c r="N145" i="5"/>
  <c r="I145" i="6"/>
  <c r="I145" i="5"/>
  <c r="G145" i="9"/>
  <c r="E145"/>
  <c r="E145" i="8"/>
  <c r="E145" i="6"/>
  <c r="E145" i="5"/>
  <c r="AS142" i="6"/>
  <c r="AS142" i="5"/>
  <c r="AI142" i="6"/>
  <c r="AI142" i="5"/>
  <c r="V142" i="6"/>
  <c r="V142" i="5"/>
  <c r="S142" i="6"/>
  <c r="S142" i="5"/>
  <c r="Q142" i="6"/>
  <c r="BG142" s="1"/>
  <c r="Q142" i="5"/>
  <c r="N142" i="6"/>
  <c r="N142" i="5"/>
  <c r="I142" i="6"/>
  <c r="I142" i="5"/>
  <c r="G142" i="9" s="1"/>
  <c r="E142"/>
  <c r="E142" i="8"/>
  <c r="E142" i="6"/>
  <c r="E142" i="5"/>
  <c r="BA141" i="6"/>
  <c r="BA141" i="5"/>
  <c r="AS141" i="6"/>
  <c r="AS141" i="5"/>
  <c r="AI141" i="6"/>
  <c r="AI141" i="5"/>
  <c r="S141" i="6"/>
  <c r="S141" i="5"/>
  <c r="Q141" i="6"/>
  <c r="BG141" s="1"/>
  <c r="Q141" i="5"/>
  <c r="N141" i="6"/>
  <c r="N141" i="5"/>
  <c r="I141" i="6"/>
  <c r="I141" i="5"/>
  <c r="G141" i="9"/>
  <c r="E141"/>
  <c r="E141" i="8"/>
  <c r="E141" i="6"/>
  <c r="E141" i="5"/>
  <c r="BI140" i="6"/>
  <c r="BI140" i="5"/>
  <c r="BA140" i="6"/>
  <c r="BA140" i="5"/>
  <c r="AU140" i="6"/>
  <c r="AU140" i="5"/>
  <c r="AQ140" i="6"/>
  <c r="AQ140" i="5"/>
  <c r="R140" i="6"/>
  <c r="R140" i="5"/>
  <c r="P140" i="6"/>
  <c r="P140" i="5"/>
  <c r="L140" i="6"/>
  <c r="L140" i="5"/>
  <c r="G140" i="6"/>
  <c r="G140" i="5"/>
  <c r="D140" i="9"/>
  <c r="D140" i="8"/>
  <c r="D140" i="6"/>
  <c r="D140" i="5"/>
  <c r="BI139" i="6"/>
  <c r="BI139" i="5"/>
  <c r="BA139" i="6"/>
  <c r="BA139" i="5"/>
  <c r="AS139" i="6"/>
  <c r="AS139" i="5"/>
  <c r="AI139" i="6"/>
  <c r="AI139" i="5"/>
  <c r="S139" i="6"/>
  <c r="S139" i="5"/>
  <c r="Q139" i="6"/>
  <c r="BG139" s="1"/>
  <c r="Q139" i="5"/>
  <c r="BG139"/>
  <c r="N139" i="6"/>
  <c r="N139" i="5"/>
  <c r="I139" i="6"/>
  <c r="I139" i="5"/>
  <c r="G139" i="9" s="1"/>
  <c r="E139"/>
  <c r="E139" i="8"/>
  <c r="E139" i="6"/>
  <c r="E139" i="5"/>
  <c r="AS138" i="6"/>
  <c r="AS138" i="5"/>
  <c r="AI138" i="6"/>
  <c r="AI138" i="5"/>
  <c r="V138" i="6"/>
  <c r="V138" i="5"/>
  <c r="S138" i="6"/>
  <c r="S138" i="5"/>
  <c r="Q138" i="6"/>
  <c r="BG138" s="1"/>
  <c r="Q138" i="5"/>
  <c r="N138" i="6"/>
  <c r="N138" i="5"/>
  <c r="I138" i="6"/>
  <c r="I138" i="5"/>
  <c r="G138" i="9"/>
  <c r="E138"/>
  <c r="E138" i="8"/>
  <c r="E138" i="6"/>
  <c r="E138" i="5"/>
  <c r="BA137" i="6"/>
  <c r="BA137" i="5"/>
  <c r="AS137" i="6"/>
  <c r="AS137" i="5"/>
  <c r="AI137" i="6"/>
  <c r="AI137" i="5"/>
  <c r="S137" i="6"/>
  <c r="S137" i="5"/>
  <c r="Q137" i="6"/>
  <c r="BG137" s="1"/>
  <c r="Q137" i="5"/>
  <c r="N137" i="6"/>
  <c r="N137" i="5"/>
  <c r="I137" i="6"/>
  <c r="I137" i="5"/>
  <c r="G137" i="9" s="1"/>
  <c r="E137"/>
  <c r="E137" i="8"/>
  <c r="E137" i="6"/>
  <c r="E137" i="5"/>
  <c r="BI136" i="6"/>
  <c r="BI136" i="5"/>
  <c r="BA136" i="6"/>
  <c r="BA136" i="5"/>
  <c r="AU136" i="6"/>
  <c r="AU136" i="5"/>
  <c r="AQ136" i="6"/>
  <c r="AQ136" i="5"/>
  <c r="R136" i="6"/>
  <c r="R136" i="5"/>
  <c r="P136" i="6"/>
  <c r="P136" i="5"/>
  <c r="L136" i="6"/>
  <c r="L136" i="5"/>
  <c r="G136" i="6"/>
  <c r="G136" i="5"/>
  <c r="D136" i="9"/>
  <c r="D136" i="8"/>
  <c r="D136" i="6"/>
  <c r="D136" i="5"/>
  <c r="BI135" i="6"/>
  <c r="BI135" i="5"/>
  <c r="BA135" i="6"/>
  <c r="BA135" i="5"/>
  <c r="AS135" i="6"/>
  <c r="AS135" i="5"/>
  <c r="AI135" i="6"/>
  <c r="AI135" i="5"/>
  <c r="S135" i="6"/>
  <c r="S135" i="5"/>
  <c r="Q135" i="6"/>
  <c r="BG135" s="1"/>
  <c r="Q135" i="5"/>
  <c r="N135" i="6"/>
  <c r="N135" i="5"/>
  <c r="I135" i="6"/>
  <c r="I135" i="5"/>
  <c r="G135" i="9"/>
  <c r="E135"/>
  <c r="E135" i="8"/>
  <c r="E135" i="6"/>
  <c r="E135" i="5"/>
  <c r="AS134" i="6"/>
  <c r="AS134" i="5"/>
  <c r="AI134" i="6"/>
  <c r="AI134" i="5"/>
  <c r="V134" i="6"/>
  <c r="V134" i="5"/>
  <c r="S134" i="6"/>
  <c r="S134" i="5"/>
  <c r="Q134" i="6"/>
  <c r="BG134" s="1"/>
  <c r="Q134" i="5"/>
  <c r="BG134"/>
  <c r="N134" i="6"/>
  <c r="N134" i="5"/>
  <c r="I134" i="6"/>
  <c r="I134" i="5"/>
  <c r="G134" i="9" s="1"/>
  <c r="E134"/>
  <c r="E134" i="8"/>
  <c r="E134" i="6"/>
  <c r="E134" i="5"/>
  <c r="BA133" i="6"/>
  <c r="BA133" i="5"/>
  <c r="AS133" i="6"/>
  <c r="AS133" i="5"/>
  <c r="AI133" i="6"/>
  <c r="AI133" i="5"/>
  <c r="S133" i="6"/>
  <c r="S133" i="5"/>
  <c r="Q133" i="6"/>
  <c r="BG133" s="1"/>
  <c r="Q133" i="5"/>
  <c r="BG133" s="1"/>
  <c r="N133" i="6"/>
  <c r="N133" i="5"/>
  <c r="I133" i="6"/>
  <c r="I133" i="5"/>
  <c r="G133" i="9"/>
  <c r="E133"/>
  <c r="E133" i="8"/>
  <c r="E133" i="6"/>
  <c r="E133" i="5"/>
  <c r="BI132" i="6"/>
  <c r="BI132" i="5"/>
  <c r="BA132" i="6"/>
  <c r="BA132" i="5"/>
  <c r="AU132" i="6"/>
  <c r="AU132" i="5"/>
  <c r="AQ132" i="6"/>
  <c r="AQ132" i="5"/>
  <c r="R132" i="6"/>
  <c r="R132" i="5"/>
  <c r="P132" i="6"/>
  <c r="P132" i="5"/>
  <c r="L132" i="6"/>
  <c r="L132" i="5"/>
  <c r="G132" i="6"/>
  <c r="G132" i="5"/>
  <c r="D132" i="9"/>
  <c r="D132" i="8"/>
  <c r="D132" i="6"/>
  <c r="D132" i="5"/>
  <c r="BI131" i="6"/>
  <c r="BI131" i="5"/>
  <c r="BA131" i="6"/>
  <c r="BA131" i="5"/>
  <c r="AS131" i="6"/>
  <c r="AS131" i="5"/>
  <c r="AI131" i="6"/>
  <c r="AI131" i="5"/>
  <c r="S131" i="6"/>
  <c r="S131" i="5"/>
  <c r="Q131" i="6"/>
  <c r="BG131" s="1"/>
  <c r="Q131" i="5"/>
  <c r="BG131"/>
  <c r="N131" i="6"/>
  <c r="N131" i="5"/>
  <c r="I131" i="6"/>
  <c r="I131" i="5"/>
  <c r="G131" i="9" s="1"/>
  <c r="E131"/>
  <c r="E131" i="8"/>
  <c r="E131" i="6"/>
  <c r="E131" i="5"/>
  <c r="AS130" i="6"/>
  <c r="AS130" i="5"/>
  <c r="AI130" i="6"/>
  <c r="AI130" i="5"/>
  <c r="V130" i="6"/>
  <c r="AG130" s="1"/>
  <c r="V130" i="5"/>
  <c r="S130" i="6"/>
  <c r="S130" i="5"/>
  <c r="Q130" i="6"/>
  <c r="BG130" s="1"/>
  <c r="Q130" i="5"/>
  <c r="BG130" s="1"/>
  <c r="N130" i="6"/>
  <c r="N130" i="5"/>
  <c r="I130" i="6"/>
  <c r="I130" i="5"/>
  <c r="G130" i="9"/>
  <c r="E130"/>
  <c r="E130" i="8"/>
  <c r="E130" i="6"/>
  <c r="E130" i="5"/>
  <c r="BA129" i="6"/>
  <c r="BA129" i="5"/>
  <c r="AS129" i="6"/>
  <c r="AS129" i="5"/>
  <c r="AI129" i="6"/>
  <c r="AI129" i="5"/>
  <c r="S129" i="6"/>
  <c r="S129" i="5"/>
  <c r="Q129" i="6"/>
  <c r="BG129" s="1"/>
  <c r="Q129" i="5"/>
  <c r="BG129"/>
  <c r="N129" i="6"/>
  <c r="N129" i="5"/>
  <c r="I129" i="6"/>
  <c r="I129" i="5"/>
  <c r="G129" i="9" s="1"/>
  <c r="E129"/>
  <c r="E129" i="8"/>
  <c r="E129" i="6"/>
  <c r="E129" i="5"/>
  <c r="BI128" i="6"/>
  <c r="BI128" i="5"/>
  <c r="BA128" i="6"/>
  <c r="BA128" i="5"/>
  <c r="AU128" i="6"/>
  <c r="AU128" i="5"/>
  <c r="AQ128" i="6"/>
  <c r="AQ128" i="5"/>
  <c r="R128" i="6"/>
  <c r="R128" i="5"/>
  <c r="P128" i="6"/>
  <c r="P128" i="5"/>
  <c r="L128" i="6"/>
  <c r="L128" i="5"/>
  <c r="G128" i="6"/>
  <c r="G128" i="5"/>
  <c r="D128" i="9"/>
  <c r="D128" i="8"/>
  <c r="D128" i="6"/>
  <c r="D128" i="5"/>
  <c r="BI127" i="6"/>
  <c r="BI127" i="5"/>
  <c r="BA127" i="6"/>
  <c r="BA127" i="5"/>
  <c r="AS127" i="6"/>
  <c r="AS127" i="5"/>
  <c r="AI127" i="6"/>
  <c r="AI127" i="5"/>
  <c r="S127" i="6"/>
  <c r="S127" i="5"/>
  <c r="Q127" i="6"/>
  <c r="BG127" s="1"/>
  <c r="Q127" i="5"/>
  <c r="BG127" s="1"/>
  <c r="N127" i="6"/>
  <c r="N127" i="5"/>
  <c r="I127" i="6"/>
  <c r="I127" i="5"/>
  <c r="G127" i="9"/>
  <c r="E127"/>
  <c r="E127" i="8"/>
  <c r="E127" i="6"/>
  <c r="E127" i="5"/>
  <c r="AS126" i="6"/>
  <c r="AS126" i="5"/>
  <c r="AI126" i="6"/>
  <c r="AI126" i="5"/>
  <c r="V126" i="6"/>
  <c r="V126" i="5"/>
  <c r="S126" i="6"/>
  <c r="S126" i="5"/>
  <c r="Q126" i="6"/>
  <c r="BG126" s="1"/>
  <c r="Q126" i="5"/>
  <c r="BG126"/>
  <c r="N126" i="6"/>
  <c r="N126" i="5"/>
  <c r="I126" i="6"/>
  <c r="I126" i="5"/>
  <c r="G126" i="9" s="1"/>
  <c r="E126"/>
  <c r="E126" i="8"/>
  <c r="E126" i="6"/>
  <c r="E126" i="5"/>
  <c r="BA125" i="6"/>
  <c r="BA125" i="5"/>
  <c r="AS125" i="6"/>
  <c r="AS125" i="5"/>
  <c r="AI125" i="6"/>
  <c r="AI125" i="5"/>
  <c r="S125" i="6"/>
  <c r="S125" i="5"/>
  <c r="Q125" i="6"/>
  <c r="BG125" s="1"/>
  <c r="Q125" i="5"/>
  <c r="BG125" s="1"/>
  <c r="N125" i="6"/>
  <c r="N125" i="5"/>
  <c r="I125" i="6"/>
  <c r="I125" i="5"/>
  <c r="G125" i="9"/>
  <c r="E125"/>
  <c r="E125" i="8"/>
  <c r="E125" i="6"/>
  <c r="E125" i="5"/>
  <c r="BI124" i="6"/>
  <c r="BI124" i="5"/>
  <c r="BA124" i="6"/>
  <c r="BA124" i="5"/>
  <c r="AS124" i="6"/>
  <c r="AS124" i="5"/>
  <c r="AI124" i="6"/>
  <c r="AI124" i="5"/>
  <c r="S124" i="6"/>
  <c r="S124" i="5"/>
  <c r="Q124" i="6"/>
  <c r="BG124" s="1"/>
  <c r="Q124" i="5"/>
  <c r="N124" i="6"/>
  <c r="N124" i="5"/>
  <c r="I124" i="6"/>
  <c r="I124" i="5"/>
  <c r="G124" i="9" s="1"/>
  <c r="E124"/>
  <c r="E124" i="8"/>
  <c r="E124" i="6"/>
  <c r="E124" i="5"/>
  <c r="AS123" i="6"/>
  <c r="AS123" i="5"/>
  <c r="AI123" i="6"/>
  <c r="AI123" i="5"/>
  <c r="V123" i="6"/>
  <c r="V123" i="5"/>
  <c r="S123" i="6"/>
  <c r="S123" i="5"/>
  <c r="Q123" i="6"/>
  <c r="BG123" s="1"/>
  <c r="Q123" i="5"/>
  <c r="BG123" s="1"/>
  <c r="N123" i="6"/>
  <c r="N123" i="5"/>
  <c r="I123" i="6"/>
  <c r="I123" i="5"/>
  <c r="G123" i="9"/>
  <c r="E123"/>
  <c r="E123" i="8"/>
  <c r="E123" i="6"/>
  <c r="E123" i="5"/>
  <c r="BA122" i="6"/>
  <c r="BA122" i="5"/>
  <c r="AS122" i="6"/>
  <c r="AS122" i="5"/>
  <c r="AI122" i="6"/>
  <c r="AI122" i="5"/>
  <c r="S122" i="6"/>
  <c r="S122" i="5"/>
  <c r="Q122" i="6"/>
  <c r="BG122" s="1"/>
  <c r="Q122" i="5"/>
  <c r="BG122"/>
  <c r="N122" i="6"/>
  <c r="N122" i="5"/>
  <c r="I122" i="6"/>
  <c r="I122" i="5"/>
  <c r="G122" i="9" s="1"/>
  <c r="E122"/>
  <c r="E122" i="8"/>
  <c r="E122" i="6"/>
  <c r="E122" i="5"/>
  <c r="BI121" i="6"/>
  <c r="BI121" i="5"/>
  <c r="BA121" i="6"/>
  <c r="BA121" i="5"/>
  <c r="AU121" i="6"/>
  <c r="AU121" i="5"/>
  <c r="AQ121" i="6"/>
  <c r="AQ121" i="5"/>
  <c r="R121" i="6"/>
  <c r="R121" i="5"/>
  <c r="P121" i="6"/>
  <c r="P121" i="5"/>
  <c r="L121" i="6"/>
  <c r="L121" i="5"/>
  <c r="G121" i="6"/>
  <c r="G121" i="5"/>
  <c r="D121" i="9"/>
  <c r="D121" i="8"/>
  <c r="D121" i="6"/>
  <c r="D121" i="5"/>
  <c r="BI120" i="6"/>
  <c r="BI120" i="5"/>
  <c r="BA120" i="6"/>
  <c r="BA120" i="5"/>
  <c r="AS120" i="6"/>
  <c r="AS120" i="5"/>
  <c r="AI120" i="6"/>
  <c r="AI120" i="5"/>
  <c r="S120" i="6"/>
  <c r="S120" i="5"/>
  <c r="Q120" i="6"/>
  <c r="BG120" s="1"/>
  <c r="Q120" i="5"/>
  <c r="BG120" s="1"/>
  <c r="N120" i="6"/>
  <c r="N120" i="5"/>
  <c r="I120" i="6"/>
  <c r="I120" i="5"/>
  <c r="G120" i="9"/>
  <c r="E120"/>
  <c r="E120" i="8"/>
  <c r="E120" i="6"/>
  <c r="E120" i="5"/>
  <c r="AS119" i="6"/>
  <c r="AS119" i="5"/>
  <c r="AI119" i="6"/>
  <c r="AI119" i="5"/>
  <c r="V119" i="6"/>
  <c r="V119" i="5"/>
  <c r="S119" i="6"/>
  <c r="S119" i="5"/>
  <c r="Q119" i="6"/>
  <c r="BG119" s="1"/>
  <c r="Q119" i="5"/>
  <c r="BG119"/>
  <c r="N119" i="6"/>
  <c r="N119" i="5"/>
  <c r="I119" i="6"/>
  <c r="I119" i="5"/>
  <c r="G119" i="9" s="1"/>
  <c r="E119"/>
  <c r="E119" i="8"/>
  <c r="E119" i="6"/>
  <c r="E119" i="5"/>
  <c r="BA118" i="6"/>
  <c r="BA118" i="5"/>
  <c r="AS118" i="6"/>
  <c r="AS118" i="5"/>
  <c r="AI118" i="6"/>
  <c r="AI118" i="5"/>
  <c r="S118" i="6"/>
  <c r="S118" i="5"/>
  <c r="Q118" i="6"/>
  <c r="BG118" s="1"/>
  <c r="Q118" i="5"/>
  <c r="BG118" s="1"/>
  <c r="N118" i="6"/>
  <c r="N118" i="5"/>
  <c r="I118" i="6"/>
  <c r="I118" i="5"/>
  <c r="G118" i="9"/>
  <c r="E118"/>
  <c r="E118" i="8"/>
  <c r="E118" i="6"/>
  <c r="E118" i="5"/>
  <c r="BI117" i="6"/>
  <c r="BI117" i="5"/>
  <c r="BA117" i="6"/>
  <c r="BA117" i="5"/>
  <c r="AU117" i="6"/>
  <c r="AU117" i="5"/>
  <c r="AQ117" i="6"/>
  <c r="AQ117" i="5"/>
  <c r="R117" i="6"/>
  <c r="R117" i="5"/>
  <c r="P117" i="6"/>
  <c r="P117" i="5"/>
  <c r="L117" i="6"/>
  <c r="L117" i="5"/>
  <c r="G117" i="6"/>
  <c r="G117" i="5"/>
  <c r="D117" i="9"/>
  <c r="D117" i="8"/>
  <c r="D117" i="6"/>
  <c r="D117" i="5"/>
  <c r="BI116" i="6"/>
  <c r="BI116" i="5"/>
  <c r="BA116" i="6"/>
  <c r="BA116" i="5"/>
  <c r="AS116" i="6"/>
  <c r="AS116" i="5"/>
  <c r="AI116" i="6"/>
  <c r="AI116" i="5"/>
  <c r="S116" i="6"/>
  <c r="S116" i="5"/>
  <c r="Q116" i="6"/>
  <c r="BG116" s="1"/>
  <c r="Q116" i="5"/>
  <c r="BG116"/>
  <c r="N116" i="6"/>
  <c r="N116" i="5"/>
  <c r="I116" i="6"/>
  <c r="I116" i="5"/>
  <c r="G116" i="9" s="1"/>
  <c r="E116"/>
  <c r="E116" i="8"/>
  <c r="E116" i="6"/>
  <c r="E116" i="5"/>
  <c r="AS115" i="6"/>
  <c r="AS115" i="5"/>
  <c r="AI115" i="6"/>
  <c r="AI115" i="5"/>
  <c r="V115" i="6"/>
  <c r="V115" i="5"/>
  <c r="S115" i="6"/>
  <c r="S115" i="5"/>
  <c r="Q115" i="6"/>
  <c r="BG115" s="1"/>
  <c r="Q115" i="5"/>
  <c r="BG115" s="1"/>
  <c r="N115" i="6"/>
  <c r="N115" i="5"/>
  <c r="I115" i="6"/>
  <c r="I115" i="5"/>
  <c r="G115" i="9"/>
  <c r="E115"/>
  <c r="E115" i="8"/>
  <c r="E115" i="6"/>
  <c r="E115" i="5"/>
  <c r="BA114" i="6"/>
  <c r="BA114" i="5"/>
  <c r="AS114" i="6"/>
  <c r="AS114" i="5"/>
  <c r="AI114" i="6"/>
  <c r="AI114" i="5"/>
  <c r="S114" i="6"/>
  <c r="S114" i="5"/>
  <c r="Q114" i="6"/>
  <c r="BG114" s="1"/>
  <c r="Q114" i="5"/>
  <c r="BG114"/>
  <c r="N114" i="6"/>
  <c r="N114" i="5"/>
  <c r="I114" i="6"/>
  <c r="I114" i="5"/>
  <c r="G114" i="9" s="1"/>
  <c r="E114"/>
  <c r="E114" i="8"/>
  <c r="E114" i="6"/>
  <c r="E114" i="5"/>
  <c r="BI113" i="6"/>
  <c r="BI113" i="5"/>
  <c r="BA113" i="6"/>
  <c r="BA113" i="5"/>
  <c r="AU113" i="6"/>
  <c r="AU113" i="5"/>
  <c r="AQ113" i="6"/>
  <c r="AQ113" i="5"/>
  <c r="R113" i="6"/>
  <c r="R113" i="5"/>
  <c r="P113" i="6"/>
  <c r="P113" i="5"/>
  <c r="L113" i="6"/>
  <c r="L113" i="5"/>
  <c r="G113" i="6"/>
  <c r="G113" i="5"/>
  <c r="D113" i="9"/>
  <c r="D113" i="8"/>
  <c r="D113" i="6"/>
  <c r="D113" i="5"/>
  <c r="AS112" i="6"/>
  <c r="AS112" i="5"/>
  <c r="AI112" i="6"/>
  <c r="AI112" i="5"/>
  <c r="V112" i="6"/>
  <c r="V112" i="5"/>
  <c r="S112" i="6"/>
  <c r="S112" i="5"/>
  <c r="Q112" i="6"/>
  <c r="BG112" s="1"/>
  <c r="Q112" i="5"/>
  <c r="BG112" s="1"/>
  <c r="N112" i="6"/>
  <c r="N112" i="5"/>
  <c r="I112" i="6"/>
  <c r="I112" i="5"/>
  <c r="G112" i="9"/>
  <c r="E112"/>
  <c r="E112" i="8"/>
  <c r="E112" i="6"/>
  <c r="E112" i="5"/>
  <c r="BA111" i="6"/>
  <c r="BA111" i="5"/>
  <c r="AS111" i="6"/>
  <c r="AS111" i="5"/>
  <c r="AI111" i="6"/>
  <c r="AI111" i="5"/>
  <c r="S111" i="6"/>
  <c r="S111" i="5"/>
  <c r="Q111" i="6"/>
  <c r="BG111" s="1"/>
  <c r="Q111" i="5"/>
  <c r="BG111"/>
  <c r="N111" i="6"/>
  <c r="N111" i="5"/>
  <c r="I111" i="6"/>
  <c r="I111" i="5"/>
  <c r="G111" i="9" s="1"/>
  <c r="E111"/>
  <c r="E111" i="8"/>
  <c r="E111" i="6"/>
  <c r="E111" i="5"/>
  <c r="BI110" i="6"/>
  <c r="BI110" i="5"/>
  <c r="BA110" i="6"/>
  <c r="BA110" i="5"/>
  <c r="AU110" i="6"/>
  <c r="AU110" i="5"/>
  <c r="AQ110" i="6"/>
  <c r="AQ110" i="5"/>
  <c r="R110" i="6"/>
  <c r="R110" i="5"/>
  <c r="P110" i="6"/>
  <c r="P110" i="5"/>
  <c r="L110" i="6"/>
  <c r="L110" i="5"/>
  <c r="G110" i="6"/>
  <c r="G110" i="5"/>
  <c r="D110" i="9"/>
  <c r="D110" i="8"/>
  <c r="D110" i="6"/>
  <c r="D110" i="5"/>
  <c r="BI109" i="6"/>
  <c r="BI109" i="5"/>
  <c r="BA109" i="6"/>
  <c r="BA109" i="5"/>
  <c r="AS109" i="6"/>
  <c r="AS109" i="5"/>
  <c r="AI109" i="6"/>
  <c r="AI109" i="5"/>
  <c r="S109" i="6"/>
  <c r="S109" i="5"/>
  <c r="Q109" i="6"/>
  <c r="BG109" s="1"/>
  <c r="Q109" i="5"/>
  <c r="BG109" s="1"/>
  <c r="N109" i="6"/>
  <c r="N109" i="5"/>
  <c r="I109" i="6"/>
  <c r="I109" i="5"/>
  <c r="G109" i="9"/>
  <c r="E109"/>
  <c r="E109" i="8"/>
  <c r="E109" i="6"/>
  <c r="E109" i="5"/>
  <c r="AS108" i="6"/>
  <c r="AS108" i="5"/>
  <c r="AI108" i="6"/>
  <c r="AI108" i="5"/>
  <c r="V108" i="6"/>
  <c r="V108" i="5"/>
  <c r="S108" i="6"/>
  <c r="S108" i="5"/>
  <c r="Q108" i="6"/>
  <c r="BG108" s="1"/>
  <c r="Q108" i="5"/>
  <c r="BG108"/>
  <c r="N108" i="6"/>
  <c r="N108" i="5"/>
  <c r="I108" i="6"/>
  <c r="I108" i="5"/>
  <c r="G108" i="9" s="1"/>
  <c r="E108"/>
  <c r="E108" i="8"/>
  <c r="E108" i="6"/>
  <c r="E108" i="5"/>
  <c r="BA107" i="6"/>
  <c r="BA107" i="5"/>
  <c r="AS107" i="6"/>
  <c r="AS107" i="5"/>
  <c r="AI107" i="6"/>
  <c r="AI107" i="5"/>
  <c r="S107" i="6"/>
  <c r="S107" i="5"/>
  <c r="Q107" i="6"/>
  <c r="BG107" s="1"/>
  <c r="Q107" i="5"/>
  <c r="BG107" s="1"/>
  <c r="N107" i="6"/>
  <c r="N107" i="5"/>
  <c r="I107" i="6"/>
  <c r="I107" i="5"/>
  <c r="G107" i="9"/>
  <c r="E107"/>
  <c r="E107" i="8"/>
  <c r="E107" i="6"/>
  <c r="E107" i="5"/>
  <c r="BI106" i="6"/>
  <c r="BI106" i="5"/>
  <c r="BA106" i="6"/>
  <c r="BA106" i="5"/>
  <c r="AU106" i="6"/>
  <c r="AU106" i="5"/>
  <c r="AQ106" i="6"/>
  <c r="AQ106" i="5"/>
  <c r="R106" i="6"/>
  <c r="R106" i="5"/>
  <c r="P106" i="6"/>
  <c r="P106" i="5"/>
  <c r="L106" i="6"/>
  <c r="L106" i="5"/>
  <c r="G106" i="6"/>
  <c r="G106" i="5"/>
  <c r="D106" i="9"/>
  <c r="D106" i="8"/>
  <c r="D106" i="6"/>
  <c r="D106" i="5"/>
  <c r="BI105" i="6"/>
  <c r="BI105" i="5"/>
  <c r="BA105" i="6"/>
  <c r="BA105" i="5"/>
  <c r="AS105" i="6"/>
  <c r="AS105" i="5"/>
  <c r="AI105" i="6"/>
  <c r="AI105" i="5"/>
  <c r="S105" i="6"/>
  <c r="S105" i="5"/>
  <c r="Q105" i="6"/>
  <c r="BG105" s="1"/>
  <c r="Q105" i="5"/>
  <c r="BG105"/>
  <c r="N105" i="6"/>
  <c r="N105" i="5"/>
  <c r="I105" i="6"/>
  <c r="I105" i="5"/>
  <c r="G105" i="9" s="1"/>
  <c r="E105"/>
  <c r="E105" i="8"/>
  <c r="E105" i="6"/>
  <c r="E105" i="5"/>
  <c r="BA104" i="6"/>
  <c r="BA104" i="5"/>
  <c r="AS104" i="6"/>
  <c r="AS104" i="5"/>
  <c r="AI104" i="6"/>
  <c r="AI104" i="5"/>
  <c r="S104" i="6"/>
  <c r="S104" i="5"/>
  <c r="Q104" i="6"/>
  <c r="BG104" s="1"/>
  <c r="Q104" i="5"/>
  <c r="BG104" s="1"/>
  <c r="N104" i="6"/>
  <c r="N104" i="5"/>
  <c r="I104" i="6"/>
  <c r="I104" i="5"/>
  <c r="G104" i="9"/>
  <c r="E104"/>
  <c r="E104" i="8"/>
  <c r="E104" i="6"/>
  <c r="E104" i="5"/>
  <c r="BI103" i="6"/>
  <c r="BI103" i="5"/>
  <c r="BA103" i="6"/>
  <c r="BA103" i="5"/>
  <c r="AU103" i="6"/>
  <c r="AU103" i="5"/>
  <c r="AQ103" i="6"/>
  <c r="AQ103" i="5"/>
  <c r="R103" i="6"/>
  <c r="R103" i="5"/>
  <c r="P103" i="6"/>
  <c r="P103" i="5"/>
  <c r="L103" i="6"/>
  <c r="L103" i="5"/>
  <c r="G103" i="6"/>
  <c r="G103" i="5"/>
  <c r="D103" i="9"/>
  <c r="D103" i="8"/>
  <c r="D103" i="6"/>
  <c r="D103" i="5"/>
  <c r="BI102" i="6"/>
  <c r="BI102" i="5"/>
  <c r="BA102" i="6"/>
  <c r="BA102" i="5"/>
  <c r="AS102" i="6"/>
  <c r="AS102" i="5"/>
  <c r="AI102" i="6"/>
  <c r="AI102" i="5"/>
  <c r="S102" i="6"/>
  <c r="S102" i="5"/>
  <c r="Q102" i="6"/>
  <c r="BG102" s="1"/>
  <c r="Q102" i="5"/>
  <c r="BG102"/>
  <c r="N102" i="6"/>
  <c r="N102" i="5"/>
  <c r="I102" i="6"/>
  <c r="I102" i="5"/>
  <c r="G102" i="9" s="1"/>
  <c r="E102"/>
  <c r="E102" i="8"/>
  <c r="E102" i="6"/>
  <c r="E102" i="5"/>
  <c r="BI100" i="6"/>
  <c r="BI100" i="5"/>
  <c r="BA100" i="6"/>
  <c r="BA100" i="5"/>
  <c r="AS100" i="6"/>
  <c r="AS100" i="5"/>
  <c r="AI100" i="6"/>
  <c r="AI100" i="5"/>
  <c r="S100" i="6"/>
  <c r="S100" i="5"/>
  <c r="Q100" i="6"/>
  <c r="BG100" s="1"/>
  <c r="Q100" i="5"/>
  <c r="BG100" s="1"/>
  <c r="N100" i="6"/>
  <c r="N100" i="5"/>
  <c r="I100" i="6"/>
  <c r="I100" i="5"/>
  <c r="G100" i="9"/>
  <c r="E100"/>
  <c r="E100" i="8"/>
  <c r="E100" i="6"/>
  <c r="E100" i="5"/>
  <c r="AS99" i="6"/>
  <c r="AS99" i="5"/>
  <c r="AI99" i="6"/>
  <c r="AI99" i="5"/>
  <c r="V99" i="6"/>
  <c r="V99" i="5"/>
  <c r="S99" i="6"/>
  <c r="S99" i="5"/>
  <c r="Q99" i="6"/>
  <c r="BG99" s="1"/>
  <c r="Q99" i="5"/>
  <c r="BG99"/>
  <c r="N99" i="6"/>
  <c r="N99" i="5"/>
  <c r="I99" i="6"/>
  <c r="I99" i="5"/>
  <c r="G99" i="9" s="1"/>
  <c r="E99"/>
  <c r="E99" i="8"/>
  <c r="E99" i="6"/>
  <c r="E99" i="5"/>
  <c r="BA98" i="6"/>
  <c r="BA98" i="5"/>
  <c r="AS98" i="6"/>
  <c r="AS98" i="5"/>
  <c r="AI98" i="6"/>
  <c r="AI98" i="5"/>
  <c r="S98" i="6"/>
  <c r="S98" i="5"/>
  <c r="Q98" i="6"/>
  <c r="BG98" s="1"/>
  <c r="Q98" i="5"/>
  <c r="BG98" s="1"/>
  <c r="N98" i="6"/>
  <c r="N98" i="5"/>
  <c r="I98" i="6"/>
  <c r="I98" i="5"/>
  <c r="G98" i="9"/>
  <c r="E98"/>
  <c r="E98" i="8"/>
  <c r="E98" i="6"/>
  <c r="E98" i="5"/>
  <c r="BI97" i="6"/>
  <c r="BI97" i="5"/>
  <c r="BA97" i="6"/>
  <c r="BA97" i="5"/>
  <c r="AU97" i="6"/>
  <c r="AU97" i="5"/>
  <c r="AQ97" i="6"/>
  <c r="AQ97" i="5"/>
  <c r="R97" i="6"/>
  <c r="R97" i="5"/>
  <c r="P97" i="6"/>
  <c r="P97" i="5"/>
  <c r="AU95" i="6"/>
  <c r="AU95" i="5"/>
  <c r="AQ95" i="6"/>
  <c r="AQ95" i="5"/>
  <c r="Y95" i="6"/>
  <c r="Y95" i="5"/>
  <c r="R95" i="6"/>
  <c r="R95" i="5"/>
  <c r="P95" i="6"/>
  <c r="P95" i="5"/>
  <c r="L95" i="6"/>
  <c r="L95" i="5"/>
  <c r="G95" i="6"/>
  <c r="G95" i="5"/>
  <c r="D95" i="9"/>
  <c r="D95" i="8"/>
  <c r="D95" i="6"/>
  <c r="D95" i="5"/>
  <c r="BI94" i="6"/>
  <c r="BI94" i="5"/>
  <c r="AU94" i="6"/>
  <c r="AU94" i="5"/>
  <c r="AQ94" i="6"/>
  <c r="AQ94" i="5"/>
  <c r="V94" i="6"/>
  <c r="V94" i="5"/>
  <c r="R94" i="6"/>
  <c r="R94" i="5"/>
  <c r="P94" i="6"/>
  <c r="P94" i="5"/>
  <c r="L94" i="6"/>
  <c r="L94" i="5"/>
  <c r="G94" i="6"/>
  <c r="G94" i="5"/>
  <c r="D94" i="9"/>
  <c r="D94" i="8"/>
  <c r="D94" i="6"/>
  <c r="D94" i="5"/>
  <c r="V93" i="6"/>
  <c r="V93" i="5"/>
  <c r="AU91" i="6"/>
  <c r="AU91" i="5"/>
  <c r="AQ91" i="6"/>
  <c r="AQ91" i="5"/>
  <c r="Y91"/>
  <c r="R91" i="6"/>
  <c r="R91" i="5"/>
  <c r="P91" i="6"/>
  <c r="P91" i="5"/>
  <c r="L91" i="6"/>
  <c r="L91" i="5"/>
  <c r="G91" i="6"/>
  <c r="G91" i="5"/>
  <c r="D91" i="9"/>
  <c r="D91" i="8"/>
  <c r="D91" i="6"/>
  <c r="D91" i="5"/>
  <c r="BI90" i="6"/>
  <c r="BI90" i="5"/>
  <c r="AU90" i="6"/>
  <c r="AU90" i="5"/>
  <c r="AQ90" i="6"/>
  <c r="AQ90" i="5"/>
  <c r="V90" i="6"/>
  <c r="V90" i="5"/>
  <c r="R90" i="6"/>
  <c r="R90" i="5"/>
  <c r="P90" i="6"/>
  <c r="P90" i="5"/>
  <c r="L90" i="6"/>
  <c r="L90" i="5"/>
  <c r="G90" i="6"/>
  <c r="G90" i="5"/>
  <c r="D90" i="9"/>
  <c r="D90" i="8"/>
  <c r="D90" i="6"/>
  <c r="D90" i="5"/>
  <c r="V89" i="6"/>
  <c r="V89" i="5"/>
  <c r="AU87" i="6"/>
  <c r="AU87" i="5"/>
  <c r="AQ87" i="6"/>
  <c r="AQ87" i="5"/>
  <c r="Y87" i="6"/>
  <c r="R87"/>
  <c r="R87" i="5"/>
  <c r="P87" i="6"/>
  <c r="P87" i="5"/>
  <c r="L87" i="6"/>
  <c r="L87" i="5"/>
  <c r="G87" i="6"/>
  <c r="G87" i="5"/>
  <c r="D87" i="9"/>
  <c r="D87" i="8"/>
  <c r="D87" i="6"/>
  <c r="D87" i="5"/>
  <c r="BI86" i="6"/>
  <c r="BI86" i="5"/>
  <c r="AU86" i="6"/>
  <c r="AU86" i="5"/>
  <c r="AQ86" i="6"/>
  <c r="AQ86" i="5"/>
  <c r="V86" i="6"/>
  <c r="V86" i="5"/>
  <c r="R86" i="6"/>
  <c r="R86" i="5"/>
  <c r="P86" i="6"/>
  <c r="P86" i="5"/>
  <c r="L86" i="6"/>
  <c r="L86" i="5"/>
  <c r="G86" i="6"/>
  <c r="G86" i="5"/>
  <c r="D86" i="9"/>
  <c r="D86" i="8"/>
  <c r="D86" i="6"/>
  <c r="D86" i="5"/>
  <c r="BI165" i="6"/>
  <c r="BI165" i="5"/>
  <c r="BA165" i="6"/>
  <c r="BA165" i="5"/>
  <c r="AU165" i="6"/>
  <c r="AU165" i="5"/>
  <c r="AQ165" i="6"/>
  <c r="AQ165" i="5"/>
  <c r="Y165" i="6"/>
  <c r="Y165" i="5"/>
  <c r="R165" i="6"/>
  <c r="R165" i="5"/>
  <c r="P165" i="6"/>
  <c r="P165" i="5"/>
  <c r="L165" i="6"/>
  <c r="L165" i="5"/>
  <c r="G165" i="6"/>
  <c r="G165" i="5"/>
  <c r="D165" i="9"/>
  <c r="D165" i="8"/>
  <c r="D165" i="6"/>
  <c r="D165" i="5"/>
  <c r="BI164" i="6"/>
  <c r="BI164" i="5"/>
  <c r="AU164" i="6"/>
  <c r="AU164" i="5"/>
  <c r="AQ164" i="6"/>
  <c r="AQ164" i="5"/>
  <c r="V164" i="6"/>
  <c r="V164" i="5"/>
  <c r="R164" i="6"/>
  <c r="R164" i="5"/>
  <c r="P164" i="6"/>
  <c r="P164" i="5"/>
  <c r="L164" i="6"/>
  <c r="L164" i="5"/>
  <c r="G164" i="6"/>
  <c r="G164" i="5"/>
  <c r="D164" i="9"/>
  <c r="D164" i="8"/>
  <c r="D164" i="6"/>
  <c r="D164" i="5"/>
  <c r="AU163" i="6"/>
  <c r="AU163" i="5"/>
  <c r="AQ163" i="6"/>
  <c r="AQ163" i="5"/>
  <c r="V163" i="6"/>
  <c r="V163" i="5"/>
  <c r="R163" i="6"/>
  <c r="R163" i="5"/>
  <c r="P163" i="6"/>
  <c r="P163" i="5"/>
  <c r="L163" i="6"/>
  <c r="L163" i="5"/>
  <c r="G163" i="6"/>
  <c r="G163" i="5"/>
  <c r="D163" i="9"/>
  <c r="D163" i="8"/>
  <c r="D163" i="6"/>
  <c r="D163" i="5"/>
  <c r="BI162" i="6"/>
  <c r="BI162" i="5"/>
  <c r="BA162" i="6"/>
  <c r="BA162" i="5"/>
  <c r="AU162" i="6"/>
  <c r="AU162" i="5"/>
  <c r="AQ162" i="6"/>
  <c r="AQ162" i="5"/>
  <c r="Y162" i="6"/>
  <c r="Y162" i="5"/>
  <c r="R162" i="6"/>
  <c r="R162" i="5"/>
  <c r="P162" i="6"/>
  <c r="P162" i="5"/>
  <c r="L162" i="6"/>
  <c r="L162" i="5"/>
  <c r="G162" i="6"/>
  <c r="G162" i="5"/>
  <c r="D162" i="9"/>
  <c r="D162" i="8"/>
  <c r="D162" i="6"/>
  <c r="D162" i="5"/>
  <c r="BI161" i="6"/>
  <c r="BI161" i="5"/>
  <c r="AU161" i="6"/>
  <c r="AU161" i="5"/>
  <c r="AQ161" i="6"/>
  <c r="AQ161" i="5"/>
  <c r="V161" i="6"/>
  <c r="V161" i="5"/>
  <c r="R161" i="6"/>
  <c r="R161" i="5"/>
  <c r="P161" i="6"/>
  <c r="P161" i="5"/>
  <c r="L161"/>
  <c r="G161" i="6"/>
  <c r="G161" i="5"/>
  <c r="D161" i="9"/>
  <c r="D161" i="8"/>
  <c r="D161" i="6"/>
  <c r="D161" i="5"/>
  <c r="AS160" i="6"/>
  <c r="AS160" i="5"/>
  <c r="AI160" i="6"/>
  <c r="AI160" i="5"/>
  <c r="V160" i="6"/>
  <c r="V160" i="5"/>
  <c r="S160" i="6"/>
  <c r="S160" i="5"/>
  <c r="Q160" i="6"/>
  <c r="BG160" s="1"/>
  <c r="Q160" i="5"/>
  <c r="BG160"/>
  <c r="N160" i="6"/>
  <c r="N160" i="5"/>
  <c r="I160" i="6"/>
  <c r="I160" i="5"/>
  <c r="G160" i="9" s="1"/>
  <c r="E160"/>
  <c r="E160" i="8"/>
  <c r="E160" i="6"/>
  <c r="E160" i="5"/>
  <c r="AU159" i="6"/>
  <c r="AU159" i="5"/>
  <c r="AQ159" i="6"/>
  <c r="AQ159" i="5"/>
  <c r="V159" i="6"/>
  <c r="V159" i="5"/>
  <c r="R159" i="6"/>
  <c r="R159" i="5"/>
  <c r="P159" i="6"/>
  <c r="P159" i="5"/>
  <c r="L159"/>
  <c r="G159" i="6"/>
  <c r="G159" i="5"/>
  <c r="D159" i="9"/>
  <c r="D159" i="8"/>
  <c r="D159" i="6"/>
  <c r="D159" i="5"/>
  <c r="BI158" i="6"/>
  <c r="BI158" i="5"/>
  <c r="BA158" i="6"/>
  <c r="BA158" i="5"/>
  <c r="AU158" i="6"/>
  <c r="AU158" i="5"/>
  <c r="AQ158" i="6"/>
  <c r="AQ158" i="5"/>
  <c r="Y158" i="6"/>
  <c r="AG158" s="1"/>
  <c r="Y158" i="5"/>
  <c r="R158" i="6"/>
  <c r="R158" i="5"/>
  <c r="P158" i="6"/>
  <c r="P158" i="5"/>
  <c r="L158" i="6"/>
  <c r="L158" i="5"/>
  <c r="G158" i="6"/>
  <c r="G158" i="5"/>
  <c r="D158" i="9"/>
  <c r="D158" i="8"/>
  <c r="D158" i="6"/>
  <c r="D158" i="5"/>
  <c r="BI157" i="6"/>
  <c r="BI157" i="5"/>
  <c r="AU157" i="6"/>
  <c r="AU157" i="5"/>
  <c r="AQ157" i="6"/>
  <c r="AQ157" i="5"/>
  <c r="V157" i="6"/>
  <c r="V157" i="5"/>
  <c r="R157" i="6"/>
  <c r="R157" i="5"/>
  <c r="P157" i="6"/>
  <c r="P157" i="5"/>
  <c r="L157" i="6"/>
  <c r="G157"/>
  <c r="G157" i="5"/>
  <c r="D157" i="9"/>
  <c r="D157" i="8"/>
  <c r="D157" i="6"/>
  <c r="D157" i="5"/>
  <c r="AS156" i="6"/>
  <c r="AS156" i="5"/>
  <c r="AI156" i="6"/>
  <c r="AI156" i="5"/>
  <c r="V156" i="6"/>
  <c r="V156" i="5"/>
  <c r="S156" i="6"/>
  <c r="S156" i="5"/>
  <c r="Q156" i="6"/>
  <c r="BG156" s="1"/>
  <c r="Q156" i="5"/>
  <c r="BG156" s="1"/>
  <c r="N156" i="6"/>
  <c r="N156" i="5"/>
  <c r="I156" i="6"/>
  <c r="I156" i="5"/>
  <c r="G156" i="9"/>
  <c r="E156"/>
  <c r="E156" i="8"/>
  <c r="E156" i="6"/>
  <c r="E156" i="5"/>
  <c r="AU155" i="6"/>
  <c r="AU155" i="5"/>
  <c r="AQ155" i="6"/>
  <c r="AQ155" i="5"/>
  <c r="V155" i="6"/>
  <c r="V155" i="5"/>
  <c r="R155" i="6"/>
  <c r="R155" i="5"/>
  <c r="P155" i="6"/>
  <c r="P155" i="5"/>
  <c r="L155"/>
  <c r="G155" i="6"/>
  <c r="G155" i="5"/>
  <c r="D155" i="9"/>
  <c r="D155" i="8"/>
  <c r="D155" i="6"/>
  <c r="D155" i="5"/>
  <c r="BI154" i="6"/>
  <c r="BI154" i="5"/>
  <c r="BA154" i="6"/>
  <c r="BA154" i="5"/>
  <c r="AU154" i="6"/>
  <c r="AU154" i="5"/>
  <c r="AQ154" i="6"/>
  <c r="AQ154" i="5"/>
  <c r="Y154"/>
  <c r="R154" i="6"/>
  <c r="R154" i="5"/>
  <c r="P154" i="6"/>
  <c r="P154" i="5"/>
  <c r="L154" i="6"/>
  <c r="L154" i="5"/>
  <c r="G154" i="6"/>
  <c r="G154" i="5"/>
  <c r="D154" i="9"/>
  <c r="D154" i="8"/>
  <c r="D154" i="6"/>
  <c r="D154" i="5"/>
  <c r="BI153" i="6"/>
  <c r="BI153" i="5"/>
  <c r="AU153" i="6"/>
  <c r="AU153" i="5"/>
  <c r="AQ153" i="6"/>
  <c r="AQ153" i="5"/>
  <c r="V153" i="6"/>
  <c r="V153" i="5"/>
  <c r="R153" i="6"/>
  <c r="R153" i="5"/>
  <c r="P153" i="6"/>
  <c r="P153" i="5"/>
  <c r="L153" i="6"/>
  <c r="G153"/>
  <c r="G153" i="5"/>
  <c r="D153" i="9"/>
  <c r="D153" i="8"/>
  <c r="D153" i="6"/>
  <c r="D153" i="5"/>
  <c r="AS152" i="6"/>
  <c r="AS152" i="5"/>
  <c r="AI152" i="6"/>
  <c r="AI152" i="5"/>
  <c r="V152" i="6"/>
  <c r="V152" i="5"/>
  <c r="S152" i="6"/>
  <c r="S152" i="5"/>
  <c r="Q152" i="6"/>
  <c r="BG152" s="1"/>
  <c r="Q152" i="5"/>
  <c r="BG152" s="1"/>
  <c r="N152" i="6"/>
  <c r="N152" i="5"/>
  <c r="I152" i="6"/>
  <c r="I152" i="5"/>
  <c r="G152" i="9" s="1"/>
  <c r="E152"/>
  <c r="E152" i="8"/>
  <c r="E152" i="6"/>
  <c r="E152" i="5"/>
  <c r="AU151" i="6"/>
  <c r="AU151" i="5"/>
  <c r="AQ151" i="6"/>
  <c r="AQ151" i="5"/>
  <c r="V151" i="6"/>
  <c r="V151" i="5"/>
  <c r="R151" i="6"/>
  <c r="R151" i="5"/>
  <c r="P151" i="6"/>
  <c r="P151" i="5"/>
  <c r="L151" i="6"/>
  <c r="G151"/>
  <c r="G151" i="5"/>
  <c r="D151" i="9"/>
  <c r="D151" i="8"/>
  <c r="D151" i="6"/>
  <c r="D151" i="5"/>
  <c r="BI150" i="6"/>
  <c r="BI150" i="5"/>
  <c r="BA150" i="6"/>
  <c r="BA150" i="5"/>
  <c r="AU150" i="6"/>
  <c r="AU150" i="5"/>
  <c r="AQ150" i="6"/>
  <c r="AQ150" i="5"/>
  <c r="Y150" i="6"/>
  <c r="R150"/>
  <c r="R150" i="5"/>
  <c r="P150" i="6"/>
  <c r="P150" i="5"/>
  <c r="L150"/>
  <c r="G150" i="6"/>
  <c r="G150" i="5"/>
  <c r="D150" i="9"/>
  <c r="D150" i="8"/>
  <c r="D150" i="6"/>
  <c r="D150" i="5"/>
  <c r="BI149" i="6"/>
  <c r="BI149" i="5"/>
  <c r="AU149" i="6"/>
  <c r="AU149" i="5"/>
  <c r="AQ149" i="6"/>
  <c r="AQ149" i="5"/>
  <c r="V149" i="6"/>
  <c r="V149" i="5"/>
  <c r="R149" i="6"/>
  <c r="R149" i="5"/>
  <c r="P149" i="6"/>
  <c r="P149" i="5"/>
  <c r="L149"/>
  <c r="G149" i="6"/>
  <c r="G149" i="5"/>
  <c r="D149" i="9"/>
  <c r="D149" i="8"/>
  <c r="D149" i="6"/>
  <c r="D149" i="5"/>
  <c r="AS148" i="6"/>
  <c r="AS148" i="5"/>
  <c r="AI148" i="6"/>
  <c r="AI148" i="5"/>
  <c r="V148" i="6"/>
  <c r="V148" i="5"/>
  <c r="S148" i="6"/>
  <c r="S148" i="5"/>
  <c r="Q148" i="6"/>
  <c r="BG148" s="1"/>
  <c r="Q148" i="5"/>
  <c r="BG148" s="1"/>
  <c r="N148" i="6"/>
  <c r="N148" i="5"/>
  <c r="I148" i="6"/>
  <c r="I148" i="5"/>
  <c r="G148" i="9"/>
  <c r="E148"/>
  <c r="E148" i="8"/>
  <c r="E148" i="6"/>
  <c r="E148" i="5"/>
  <c r="AU147" i="6"/>
  <c r="AU147" i="5"/>
  <c r="AQ147" i="6"/>
  <c r="AQ147" i="5"/>
  <c r="V147" i="6"/>
  <c r="V147" i="5"/>
  <c r="R147" i="6"/>
  <c r="R147" i="5"/>
  <c r="P147" i="6"/>
  <c r="P147" i="5"/>
  <c r="L147" i="6"/>
  <c r="L147" i="5"/>
  <c r="G147" i="6"/>
  <c r="G147" i="5"/>
  <c r="D147" i="9"/>
  <c r="D147" i="8"/>
  <c r="D147" i="6"/>
  <c r="D147" i="5"/>
  <c r="BI146" i="6"/>
  <c r="BI146" i="5"/>
  <c r="BA146" i="6"/>
  <c r="BA146" i="5"/>
  <c r="AU146" i="6"/>
  <c r="AU146" i="5"/>
  <c r="AQ146" i="6"/>
  <c r="AQ146" i="5"/>
  <c r="Y146" i="6"/>
  <c r="AG146" s="1"/>
  <c r="R146"/>
  <c r="R146" i="5"/>
  <c r="P146" i="6"/>
  <c r="P146" i="5"/>
  <c r="L146" i="6"/>
  <c r="L146" i="5"/>
  <c r="G146" i="6"/>
  <c r="G146" i="5"/>
  <c r="D146" i="9"/>
  <c r="D146" i="8"/>
  <c r="D146" i="6"/>
  <c r="D146" i="5"/>
  <c r="BI145" i="6"/>
  <c r="BI145" i="5"/>
  <c r="AU145" i="6"/>
  <c r="AU145" i="5"/>
  <c r="AQ145" i="6"/>
  <c r="AQ145" i="5"/>
  <c r="V145" i="6"/>
  <c r="V145" i="5"/>
  <c r="R145" i="6"/>
  <c r="R145" i="5"/>
  <c r="P145" i="6"/>
  <c r="P145" i="5"/>
  <c r="L145" i="6"/>
  <c r="L145" i="5"/>
  <c r="G145" i="6"/>
  <c r="G145" i="5"/>
  <c r="D145" i="9"/>
  <c r="D145" i="8"/>
  <c r="D145" i="6"/>
  <c r="D145" i="5"/>
  <c r="BI142" i="6"/>
  <c r="BI142" i="5"/>
  <c r="BA142" i="6"/>
  <c r="BA142" i="5"/>
  <c r="AU142" i="6"/>
  <c r="AU142" i="5"/>
  <c r="AQ142" i="6"/>
  <c r="AQ142" i="5"/>
  <c r="Y142"/>
  <c r="R142" i="6"/>
  <c r="R142" i="5"/>
  <c r="P142" i="6"/>
  <c r="P142" i="5"/>
  <c r="L142" i="6"/>
  <c r="L142" i="5"/>
  <c r="G142" i="6"/>
  <c r="G142" i="5"/>
  <c r="D142" i="9"/>
  <c r="D142" i="8"/>
  <c r="D142" i="6"/>
  <c r="D142" i="5"/>
  <c r="BI141" i="6"/>
  <c r="BI141" i="5"/>
  <c r="AU141" i="6"/>
  <c r="AU141" i="5"/>
  <c r="AQ141" i="6"/>
  <c r="AQ141" i="5"/>
  <c r="V141" i="6"/>
  <c r="V141" i="5"/>
  <c r="R141" i="6"/>
  <c r="R141" i="5"/>
  <c r="P141" i="6"/>
  <c r="P141" i="5"/>
  <c r="L141" i="6"/>
  <c r="L141" i="5"/>
  <c r="G141" i="6"/>
  <c r="G141" i="5"/>
  <c r="D141" i="9"/>
  <c r="D141" i="8"/>
  <c r="D141" i="6"/>
  <c r="D141" i="5"/>
  <c r="AS140" i="6"/>
  <c r="AS140" i="5"/>
  <c r="AI140" i="6"/>
  <c r="AI140" i="5"/>
  <c r="V140" i="6"/>
  <c r="V140" i="5"/>
  <c r="S140" i="6"/>
  <c r="S140" i="5"/>
  <c r="Q140" i="6"/>
  <c r="BG140" s="1"/>
  <c r="Q140" i="5"/>
  <c r="BG140"/>
  <c r="N140" i="6"/>
  <c r="N140" i="5"/>
  <c r="I140" i="6"/>
  <c r="I140" i="5"/>
  <c r="G140" i="9" s="1"/>
  <c r="E140"/>
  <c r="E140" i="8"/>
  <c r="E140" i="6"/>
  <c r="E140" i="5"/>
  <c r="AU139" i="6"/>
  <c r="AU139" i="5"/>
  <c r="AQ139" i="6"/>
  <c r="AQ139" i="5"/>
  <c r="V139" i="6"/>
  <c r="V139" i="5"/>
  <c r="R139" i="6"/>
  <c r="R139" i="5"/>
  <c r="P139" i="6"/>
  <c r="P139" i="5"/>
  <c r="L139" i="6"/>
  <c r="L139" i="5"/>
  <c r="G139" i="6"/>
  <c r="G139" i="5"/>
  <c r="D139" i="9"/>
  <c r="D139" i="8"/>
  <c r="D139" i="6"/>
  <c r="D139" i="5"/>
  <c r="BI138" i="6"/>
  <c r="BI138" i="5"/>
  <c r="BA138" i="6"/>
  <c r="BA138" i="5"/>
  <c r="AU138" i="6"/>
  <c r="AU138" i="5"/>
  <c r="AQ138" i="6"/>
  <c r="AQ138" i="5"/>
  <c r="Y138"/>
  <c r="R138" i="6"/>
  <c r="R138" i="5"/>
  <c r="P138" i="6"/>
  <c r="P138" i="5"/>
  <c r="L138" i="6"/>
  <c r="L138" i="5"/>
  <c r="G138" i="6"/>
  <c r="G138" i="5"/>
  <c r="D138" i="9"/>
  <c r="D138" i="8"/>
  <c r="D138" i="6"/>
  <c r="D138" i="5"/>
  <c r="BI137" i="6"/>
  <c r="BI137" i="5"/>
  <c r="AU137" i="6"/>
  <c r="AU137" i="5"/>
  <c r="AQ137" i="6"/>
  <c r="AQ137" i="5"/>
  <c r="V137" i="6"/>
  <c r="V137" i="5"/>
  <c r="R137" i="6"/>
  <c r="R137" i="5"/>
  <c r="P137" i="6"/>
  <c r="P137" i="5"/>
  <c r="L137" i="6"/>
  <c r="L137" i="5"/>
  <c r="G137" i="6"/>
  <c r="G137" i="5"/>
  <c r="D137" i="9"/>
  <c r="D137" i="8"/>
  <c r="D137" i="6"/>
  <c r="D137" i="5"/>
  <c r="AS136" i="6"/>
  <c r="AS136" i="5"/>
  <c r="AI136" i="6"/>
  <c r="AI136" i="5"/>
  <c r="V136" i="6"/>
  <c r="V136" i="5"/>
  <c r="S136" i="6"/>
  <c r="S136" i="5"/>
  <c r="Q136" i="6"/>
  <c r="BG136" s="1"/>
  <c r="Q136" i="5"/>
  <c r="BG136" s="1"/>
  <c r="N136" i="6"/>
  <c r="N136" i="5"/>
  <c r="I136" i="6"/>
  <c r="I136" i="5"/>
  <c r="G136" i="9" s="1"/>
  <c r="E136"/>
  <c r="E136" i="8"/>
  <c r="E136" i="6"/>
  <c r="E136" i="5"/>
  <c r="AU135" i="6"/>
  <c r="AU135" i="5"/>
  <c r="AQ135" i="6"/>
  <c r="AQ135" i="5"/>
  <c r="V135" i="6"/>
  <c r="V135" i="5"/>
  <c r="R135" i="6"/>
  <c r="R135" i="5"/>
  <c r="P135" i="6"/>
  <c r="P135" i="5"/>
  <c r="L135" i="6"/>
  <c r="L135" i="5"/>
  <c r="G135" i="6"/>
  <c r="G135" i="5"/>
  <c r="D135" i="9"/>
  <c r="D135" i="8"/>
  <c r="D135" i="6"/>
  <c r="D135" i="5"/>
  <c r="BI134" i="6"/>
  <c r="BI134" i="5"/>
  <c r="BA134" i="6"/>
  <c r="BA134" i="5"/>
  <c r="AU134" i="6"/>
  <c r="AU134" i="5"/>
  <c r="AQ134" i="6"/>
  <c r="AQ134" i="5"/>
  <c r="Y134"/>
  <c r="R134" i="6"/>
  <c r="R134" i="5"/>
  <c r="P134" i="6"/>
  <c r="P134" i="5"/>
  <c r="L134" i="6"/>
  <c r="L134" i="5"/>
  <c r="G134" i="6"/>
  <c r="G134" i="5"/>
  <c r="D134" i="9"/>
  <c r="D134" i="8"/>
  <c r="D134" i="6"/>
  <c r="D134" i="5"/>
  <c r="BI133" i="6"/>
  <c r="BI133" i="5"/>
  <c r="AU133" i="6"/>
  <c r="AU133" i="5"/>
  <c r="AQ133" i="6"/>
  <c r="AQ133" i="5"/>
  <c r="V133" i="6"/>
  <c r="V133" i="5"/>
  <c r="R133" i="6"/>
  <c r="R133" i="5"/>
  <c r="P133" i="6"/>
  <c r="P133" i="5"/>
  <c r="L133" i="6"/>
  <c r="L133" i="5"/>
  <c r="G133" i="6"/>
  <c r="G133" i="5"/>
  <c r="D133" i="9"/>
  <c r="D133" i="8"/>
  <c r="D133" i="6"/>
  <c r="D133" i="5"/>
  <c r="AS132" i="6"/>
  <c r="AS132" i="5"/>
  <c r="AI132" i="6"/>
  <c r="AI132" i="5"/>
  <c r="V132" i="6"/>
  <c r="V132" i="5"/>
  <c r="S132" i="6"/>
  <c r="S132" i="5"/>
  <c r="Q132" i="6"/>
  <c r="BG132" s="1"/>
  <c r="Q132" i="5"/>
  <c r="BG132" s="1"/>
  <c r="N132" i="6"/>
  <c r="N132" i="5"/>
  <c r="I132" i="6"/>
  <c r="I132" i="5"/>
  <c r="G132" i="9" s="1"/>
  <c r="E132"/>
  <c r="E132" i="8"/>
  <c r="E132" i="6"/>
  <c r="E132" i="5"/>
  <c r="AU131" i="6"/>
  <c r="AU131" i="5"/>
  <c r="AQ131" i="6"/>
  <c r="AQ131" i="5"/>
  <c r="V131" i="6"/>
  <c r="V131" i="5"/>
  <c r="R131" i="6"/>
  <c r="R131" i="5"/>
  <c r="P131" i="6"/>
  <c r="P131" i="5"/>
  <c r="L131" i="6"/>
  <c r="L131" i="5"/>
  <c r="G131" i="6"/>
  <c r="G131" i="5"/>
  <c r="D131" i="9"/>
  <c r="D131" i="8"/>
  <c r="D131" i="6"/>
  <c r="D131" i="5"/>
  <c r="BI130" i="6"/>
  <c r="BI130" i="5"/>
  <c r="BA130" i="6"/>
  <c r="BA130" i="5"/>
  <c r="AU130" i="6"/>
  <c r="AU130" i="5"/>
  <c r="AQ130" i="6"/>
  <c r="AQ130" i="5"/>
  <c r="Y130" i="6"/>
  <c r="R130"/>
  <c r="R130" i="5"/>
  <c r="P130" i="6"/>
  <c r="P130" i="5"/>
  <c r="L130" i="6"/>
  <c r="L130" i="5"/>
  <c r="G130" i="6"/>
  <c r="G130" i="5"/>
  <c r="D130" i="9"/>
  <c r="D130" i="8"/>
  <c r="D130" i="6"/>
  <c r="D130" i="5"/>
  <c r="BI129" i="6"/>
  <c r="BI129" i="5"/>
  <c r="AU129" i="6"/>
  <c r="AU129" i="5"/>
  <c r="AQ129" i="6"/>
  <c r="AQ129" i="5"/>
  <c r="V129" i="6"/>
  <c r="V129" i="5"/>
  <c r="R129" i="6"/>
  <c r="R129" i="5"/>
  <c r="P129" i="6"/>
  <c r="P129" i="5"/>
  <c r="L129" i="6"/>
  <c r="L129" i="5"/>
  <c r="G129" i="6"/>
  <c r="G129" i="5"/>
  <c r="D129" i="9"/>
  <c r="D129" i="8"/>
  <c r="D129" i="6"/>
  <c r="D129" i="5"/>
  <c r="AS128" i="6"/>
  <c r="AS128" i="5"/>
  <c r="AI128" i="6"/>
  <c r="AI128" i="5"/>
  <c r="V128" i="6"/>
  <c r="V128" i="5"/>
  <c r="S128" i="6"/>
  <c r="S128" i="5"/>
  <c r="Q128" i="6"/>
  <c r="BG128" s="1"/>
  <c r="Q128" i="5"/>
  <c r="BG128" s="1"/>
  <c r="N128" i="6"/>
  <c r="N128" i="5"/>
  <c r="I128" i="6"/>
  <c r="I128" i="5"/>
  <c r="G128" i="9" s="1"/>
  <c r="E128"/>
  <c r="E128" i="8"/>
  <c r="E128" i="6"/>
  <c r="E128" i="5"/>
  <c r="AU127" i="6"/>
  <c r="AU127" i="5"/>
  <c r="AQ127" i="6"/>
  <c r="AQ127" i="5"/>
  <c r="V127" i="6"/>
  <c r="V127" i="5"/>
  <c r="R127" i="6"/>
  <c r="R127" i="5"/>
  <c r="P127" i="6"/>
  <c r="P127" i="5"/>
  <c r="L127" i="6"/>
  <c r="L127" i="5"/>
  <c r="G127" i="6"/>
  <c r="G127" i="5"/>
  <c r="D127" i="9"/>
  <c r="D127" i="8"/>
  <c r="D127" i="6"/>
  <c r="D127" i="5"/>
  <c r="BI126" i="6"/>
  <c r="BI126" i="5"/>
  <c r="BA126" i="6"/>
  <c r="BA126" i="5"/>
  <c r="AU126" i="6"/>
  <c r="AU126" i="5"/>
  <c r="AQ126" i="6"/>
  <c r="AQ126" i="5"/>
  <c r="Y126" i="6"/>
  <c r="Y126" i="5"/>
  <c r="R126" i="6"/>
  <c r="R126" i="5"/>
  <c r="P126" i="6"/>
  <c r="P126" i="5"/>
  <c r="L126" i="6"/>
  <c r="L126" i="5"/>
  <c r="G126" i="6"/>
  <c r="G126" i="5"/>
  <c r="D126" i="9"/>
  <c r="D126" i="8"/>
  <c r="D126" i="6"/>
  <c r="D126" i="5"/>
  <c r="BI125" i="6"/>
  <c r="BI125" i="5"/>
  <c r="AU125" i="6"/>
  <c r="AU125" i="5"/>
  <c r="AQ125" i="6"/>
  <c r="AQ125" i="5"/>
  <c r="V125" i="6"/>
  <c r="V125" i="5"/>
  <c r="R125" i="6"/>
  <c r="R125" i="5"/>
  <c r="P125" i="6"/>
  <c r="P125" i="5"/>
  <c r="L125" i="6"/>
  <c r="L125" i="5"/>
  <c r="G125" i="6"/>
  <c r="G125" i="5"/>
  <c r="D125" i="9"/>
  <c r="D125" i="8"/>
  <c r="D125" i="6"/>
  <c r="D125" i="5"/>
  <c r="AU124" i="6"/>
  <c r="AU124" i="5"/>
  <c r="AQ124" i="6"/>
  <c r="AQ124" i="5"/>
  <c r="V124" i="6"/>
  <c r="V124" i="5"/>
  <c r="R124" i="6"/>
  <c r="R124" i="5"/>
  <c r="P124" i="6"/>
  <c r="P124" i="5"/>
  <c r="L124" i="6"/>
  <c r="L124" i="5"/>
  <c r="G124" i="6"/>
  <c r="G124" i="5"/>
  <c r="D124" i="9"/>
  <c r="D124" i="8"/>
  <c r="D124" i="6"/>
  <c r="D124" i="5"/>
  <c r="BI123" i="6"/>
  <c r="BI123" i="5"/>
  <c r="BA123" i="6"/>
  <c r="BA123" i="5"/>
  <c r="AU123" i="6"/>
  <c r="AU123" i="5"/>
  <c r="AQ123" i="6"/>
  <c r="AQ123" i="5"/>
  <c r="Y123"/>
  <c r="R123" i="6"/>
  <c r="R123" i="5"/>
  <c r="P123" i="6"/>
  <c r="P123" i="5"/>
  <c r="L123" i="6"/>
  <c r="L123" i="5"/>
  <c r="G123" i="6"/>
  <c r="G123" i="5"/>
  <c r="D123" i="9"/>
  <c r="D123" i="8"/>
  <c r="D123" i="6"/>
  <c r="D123" i="5"/>
  <c r="BI122" i="6"/>
  <c r="BI122" i="5"/>
  <c r="AU122" i="6"/>
  <c r="AU122" i="5"/>
  <c r="AQ122" i="6"/>
  <c r="AQ122" i="5"/>
  <c r="V122" i="6"/>
  <c r="V122" i="5"/>
  <c r="R122" i="6"/>
  <c r="R122" i="5"/>
  <c r="P122" i="6"/>
  <c r="P122" i="5"/>
  <c r="L122" i="6"/>
  <c r="L122" i="5"/>
  <c r="G122" i="6"/>
  <c r="G122" i="5"/>
  <c r="D122" i="9"/>
  <c r="D122" i="8"/>
  <c r="D122" i="6"/>
  <c r="D122" i="5"/>
  <c r="AS121" i="6"/>
  <c r="AS121" i="5"/>
  <c r="AI121" i="6"/>
  <c r="AI121" i="5"/>
  <c r="V121" i="6"/>
  <c r="V121" i="5"/>
  <c r="S121" i="6"/>
  <c r="S121" i="5"/>
  <c r="Q121" i="6"/>
  <c r="BG121" s="1"/>
  <c r="Q121" i="5"/>
  <c r="BG121" s="1"/>
  <c r="N121" i="6"/>
  <c r="N121" i="5"/>
  <c r="I121" i="6"/>
  <c r="I121" i="5"/>
  <c r="G121" i="9" s="1"/>
  <c r="E121"/>
  <c r="E121" i="8"/>
  <c r="E121" i="6"/>
  <c r="E121" i="5"/>
  <c r="AU120" i="6"/>
  <c r="AU120" i="5"/>
  <c r="AQ120" i="6"/>
  <c r="AQ120" i="5"/>
  <c r="V120" i="6"/>
  <c r="V120" i="5"/>
  <c r="R120" i="6"/>
  <c r="R120" i="5"/>
  <c r="P120" i="6"/>
  <c r="P120" i="5"/>
  <c r="L120" i="6"/>
  <c r="L120" i="5"/>
  <c r="G120" i="6"/>
  <c r="G120" i="5"/>
  <c r="D120" i="9"/>
  <c r="D120" i="8"/>
  <c r="D120" i="6"/>
  <c r="D120" i="5"/>
  <c r="BI119" i="6"/>
  <c r="BI119" i="5"/>
  <c r="BA119" i="6"/>
  <c r="BA119" i="5"/>
  <c r="AU119" i="6"/>
  <c r="AU119" i="5"/>
  <c r="AQ119" i="6"/>
  <c r="AQ119" i="5"/>
  <c r="Y119" i="6"/>
  <c r="AG119" s="1"/>
  <c r="Y119" i="5"/>
  <c r="R119" i="6"/>
  <c r="R119" i="5"/>
  <c r="P119" i="6"/>
  <c r="P119" i="5"/>
  <c r="L119" i="6"/>
  <c r="L119" i="5"/>
  <c r="G119" i="6"/>
  <c r="G119" i="5"/>
  <c r="D119" i="9"/>
  <c r="D119" i="8"/>
  <c r="D119" i="6"/>
  <c r="D119" i="5"/>
  <c r="BI118" i="6"/>
  <c r="BI118" i="5"/>
  <c r="AU118" i="6"/>
  <c r="AU118" i="5"/>
  <c r="AQ118" i="6"/>
  <c r="AQ118" i="5"/>
  <c r="V118" i="6"/>
  <c r="V118" i="5"/>
  <c r="R118" i="6"/>
  <c r="R118" i="5"/>
  <c r="P118" i="6"/>
  <c r="P118" i="5"/>
  <c r="L118" i="6"/>
  <c r="L118" i="5"/>
  <c r="G118" i="6"/>
  <c r="G118" i="5"/>
  <c r="D118" i="9"/>
  <c r="D118" i="8"/>
  <c r="D118" i="6"/>
  <c r="D118" i="5"/>
  <c r="AS117" i="6"/>
  <c r="AS117" i="5"/>
  <c r="AI117" i="6"/>
  <c r="AI117" i="5"/>
  <c r="V117" i="6"/>
  <c r="V117" i="5"/>
  <c r="S117" i="6"/>
  <c r="S117" i="5"/>
  <c r="Q117" i="6"/>
  <c r="BG117" s="1"/>
  <c r="Q117" i="5"/>
  <c r="BG117" s="1"/>
  <c r="N117" i="6"/>
  <c r="N117" i="5"/>
  <c r="I117" i="6"/>
  <c r="I117" i="5"/>
  <c r="G117" i="9" s="1"/>
  <c r="E117"/>
  <c r="E117" i="8"/>
  <c r="E117" i="6"/>
  <c r="E117" i="5"/>
  <c r="AU116" i="6"/>
  <c r="AU116" i="5"/>
  <c r="AQ116" i="6"/>
  <c r="AQ116" i="5"/>
  <c r="V116" i="6"/>
  <c r="V116" i="5"/>
  <c r="R116" i="6"/>
  <c r="R116" i="5"/>
  <c r="P116" i="6"/>
  <c r="P116" i="5"/>
  <c r="L116" i="6"/>
  <c r="L116" i="5"/>
  <c r="G116" i="6"/>
  <c r="G116" i="5"/>
  <c r="D116" i="9"/>
  <c r="D116" i="8"/>
  <c r="D116" i="6"/>
  <c r="D116" i="5"/>
  <c r="BI115" i="6"/>
  <c r="BI115" i="5"/>
  <c r="BA115" i="6"/>
  <c r="BA115" i="5"/>
  <c r="AU115" i="6"/>
  <c r="AU115" i="5"/>
  <c r="AQ115" i="6"/>
  <c r="AQ115" i="5"/>
  <c r="Y115" i="6"/>
  <c r="R115"/>
  <c r="R115" i="5"/>
  <c r="P115" i="6"/>
  <c r="P115" i="5"/>
  <c r="L115" i="6"/>
  <c r="L115" i="5"/>
  <c r="G115" i="6"/>
  <c r="G115" i="5"/>
  <c r="D115" i="9"/>
  <c r="D115" i="8"/>
  <c r="D115" i="6"/>
  <c r="D115" i="5"/>
  <c r="BI114" i="6"/>
  <c r="BI114" i="5"/>
  <c r="AU114" i="6"/>
  <c r="AU114" i="5"/>
  <c r="AQ114" i="6"/>
  <c r="AQ114" i="5"/>
  <c r="V114" i="6"/>
  <c r="V114" i="5"/>
  <c r="R114" i="6"/>
  <c r="R114" i="5"/>
  <c r="P114" i="6"/>
  <c r="P114" i="5"/>
  <c r="L114" i="6"/>
  <c r="L114" i="5"/>
  <c r="G114" i="6"/>
  <c r="G114" i="5"/>
  <c r="D114" i="9"/>
  <c r="D114" i="8"/>
  <c r="D114" i="6"/>
  <c r="D114" i="5"/>
  <c r="AS113" i="6"/>
  <c r="AS113" i="5"/>
  <c r="AI113" i="6"/>
  <c r="AI113" i="5"/>
  <c r="V113" i="6"/>
  <c r="V113" i="5"/>
  <c r="S113" i="6"/>
  <c r="S113" i="5"/>
  <c r="Q113" i="6"/>
  <c r="BG113" s="1"/>
  <c r="Q113" i="5"/>
  <c r="BG113" s="1"/>
  <c r="N113" i="6"/>
  <c r="N113" i="5"/>
  <c r="I113" i="6"/>
  <c r="I113" i="5"/>
  <c r="G113" i="9" s="1"/>
  <c r="E113"/>
  <c r="E113" i="8"/>
  <c r="E113" i="6"/>
  <c r="E113" i="5"/>
  <c r="BI112" i="6"/>
  <c r="BI112" i="5"/>
  <c r="BA112" i="6"/>
  <c r="BA112" i="5"/>
  <c r="AU112" i="6"/>
  <c r="AU112" i="5"/>
  <c r="AQ112" i="6"/>
  <c r="AQ112" i="5"/>
  <c r="Y112"/>
  <c r="R112" i="6"/>
  <c r="R112" i="5"/>
  <c r="P112" i="6"/>
  <c r="P112" i="5"/>
  <c r="L112" i="6"/>
  <c r="L112" i="5"/>
  <c r="G112" i="6"/>
  <c r="G112" i="5"/>
  <c r="D112" i="9"/>
  <c r="D112" i="8"/>
  <c r="D112" i="6"/>
  <c r="D112" i="5"/>
  <c r="BI111" i="6"/>
  <c r="BI111" i="5"/>
  <c r="AU111" i="6"/>
  <c r="AU111" i="5"/>
  <c r="AQ111" i="6"/>
  <c r="AQ111" i="5"/>
  <c r="V111" i="6"/>
  <c r="V111" i="5"/>
  <c r="R111" i="6"/>
  <c r="R111" i="5"/>
  <c r="P111" i="6"/>
  <c r="P111" i="5"/>
  <c r="L111" i="6"/>
  <c r="L111" i="5"/>
  <c r="G111" i="6"/>
  <c r="G111" i="5"/>
  <c r="D111" i="9"/>
  <c r="D111" i="8"/>
  <c r="D111" i="6"/>
  <c r="D111" i="5"/>
  <c r="AS110" i="6"/>
  <c r="AS110" i="5"/>
  <c r="AI110" i="6"/>
  <c r="AI110" i="5"/>
  <c r="V110" i="6"/>
  <c r="V110" i="5"/>
  <c r="S110" i="6"/>
  <c r="S110" i="5"/>
  <c r="Q110" i="6"/>
  <c r="BG110" s="1"/>
  <c r="Q110" i="5"/>
  <c r="BG110" s="1"/>
  <c r="N110" i="6"/>
  <c r="N110" i="5"/>
  <c r="I110" i="6"/>
  <c r="I110" i="5"/>
  <c r="G110" i="9" s="1"/>
  <c r="E110"/>
  <c r="E110" i="8"/>
  <c r="E110" i="6"/>
  <c r="E110" i="5"/>
  <c r="AU109" i="6"/>
  <c r="AU109" i="5"/>
  <c r="AQ109" i="6"/>
  <c r="AQ109" i="5"/>
  <c r="V109" i="6"/>
  <c r="V109" i="5"/>
  <c r="R109" i="6"/>
  <c r="R109" i="5"/>
  <c r="P109" i="6"/>
  <c r="P109" i="5"/>
  <c r="L109" i="6"/>
  <c r="L109" i="5"/>
  <c r="G109" i="6"/>
  <c r="G109" i="5"/>
  <c r="D109" i="9"/>
  <c r="D109" i="8"/>
  <c r="D109" i="6"/>
  <c r="D109" i="5"/>
  <c r="BI108" i="6"/>
  <c r="BI108" i="5"/>
  <c r="BA108" i="6"/>
  <c r="BA108" i="5"/>
  <c r="AU108" i="6"/>
  <c r="AU108" i="5"/>
  <c r="AQ108" i="6"/>
  <c r="AQ108" i="5"/>
  <c r="Y108"/>
  <c r="R108" i="6"/>
  <c r="R108" i="5"/>
  <c r="P108" i="6"/>
  <c r="P108" i="5"/>
  <c r="L108" i="6"/>
  <c r="L108" i="5"/>
  <c r="G108" i="6"/>
  <c r="G108" i="5"/>
  <c r="D108" i="9"/>
  <c r="D108" i="8"/>
  <c r="D108" i="6"/>
  <c r="D108" i="5"/>
  <c r="BI107" i="6"/>
  <c r="BI107" i="5"/>
  <c r="AU107" i="6"/>
  <c r="AU107" i="5"/>
  <c r="AQ107" i="6"/>
  <c r="AQ107" i="5"/>
  <c r="V107" i="6"/>
  <c r="V107" i="5"/>
  <c r="R107" i="6"/>
  <c r="R107" i="5"/>
  <c r="P107" i="6"/>
  <c r="P107" i="5"/>
  <c r="L107" i="6"/>
  <c r="L107" i="5"/>
  <c r="G107" i="6"/>
  <c r="G107" i="5"/>
  <c r="D107" i="9"/>
  <c r="D107" i="8"/>
  <c r="D107" i="6"/>
  <c r="D107" i="5"/>
  <c r="AS106" i="6"/>
  <c r="AS106" i="5"/>
  <c r="AI106" i="6"/>
  <c r="AI106" i="5"/>
  <c r="V106" i="6"/>
  <c r="V106" i="5"/>
  <c r="S106" i="6"/>
  <c r="S106" i="5"/>
  <c r="Q106" i="6"/>
  <c r="BG106" s="1"/>
  <c r="Q106" i="5"/>
  <c r="BG106"/>
  <c r="N106" i="6"/>
  <c r="N106" i="5"/>
  <c r="I106" i="6"/>
  <c r="I106" i="5"/>
  <c r="G106" i="9" s="1"/>
  <c r="E106"/>
  <c r="E106" i="8"/>
  <c r="E106" i="6"/>
  <c r="E106" i="5"/>
  <c r="AU105" i="6"/>
  <c r="AU105" i="5"/>
  <c r="AQ105" i="6"/>
  <c r="AQ105" i="5"/>
  <c r="V105" i="6"/>
  <c r="V105" i="5"/>
  <c r="R105" i="6"/>
  <c r="R105" i="5"/>
  <c r="P105" i="6"/>
  <c r="P105" i="5"/>
  <c r="L105" i="6"/>
  <c r="L105" i="5"/>
  <c r="G105" i="6"/>
  <c r="G105" i="5"/>
  <c r="D105" i="9"/>
  <c r="D105" i="8"/>
  <c r="D105" i="6"/>
  <c r="D105" i="5"/>
  <c r="BI104" i="6"/>
  <c r="BI104" i="5"/>
  <c r="AU104" i="6"/>
  <c r="AU104" i="5"/>
  <c r="AQ104" i="6"/>
  <c r="AQ104" i="5"/>
  <c r="V104" i="6"/>
  <c r="V104" i="5"/>
  <c r="R104" i="6"/>
  <c r="R104" i="5"/>
  <c r="P104" i="6"/>
  <c r="P104" i="5"/>
  <c r="L104" i="6"/>
  <c r="L104" i="5"/>
  <c r="G104" i="6"/>
  <c r="G104" i="5"/>
  <c r="D104" i="9"/>
  <c r="D104" i="8"/>
  <c r="D104" i="6"/>
  <c r="D104" i="5"/>
  <c r="AS103" i="6"/>
  <c r="AS103" i="5"/>
  <c r="AI103" i="6"/>
  <c r="AI103" i="5"/>
  <c r="V103" i="6"/>
  <c r="V103" i="5"/>
  <c r="S103" i="6"/>
  <c r="S103" i="5"/>
  <c r="Q103" i="6"/>
  <c r="BG103" s="1"/>
  <c r="Q103" i="5"/>
  <c r="BG103" s="1"/>
  <c r="N103" i="6"/>
  <c r="N103" i="5"/>
  <c r="I103" i="6"/>
  <c r="I103" i="5"/>
  <c r="G103" i="9"/>
  <c r="E103"/>
  <c r="E103" i="8"/>
  <c r="E103" i="6"/>
  <c r="E103" i="5"/>
  <c r="AU102" i="6"/>
  <c r="AU102" i="5"/>
  <c r="AQ102" i="6"/>
  <c r="AQ102" i="5"/>
  <c r="V102" i="6"/>
  <c r="V102" i="5"/>
  <c r="R102" i="6"/>
  <c r="R102" i="5"/>
  <c r="P102" i="6"/>
  <c r="P102" i="5"/>
  <c r="L102" i="6"/>
  <c r="L102" i="5"/>
  <c r="G102" i="6"/>
  <c r="G102" i="5"/>
  <c r="D102" i="9"/>
  <c r="D102" i="8"/>
  <c r="D102" i="6"/>
  <c r="D102" i="5"/>
  <c r="AU100" i="6"/>
  <c r="AU100" i="5"/>
  <c r="AQ100" i="6"/>
  <c r="AQ100" i="5"/>
  <c r="V100" i="6"/>
  <c r="V100" i="5"/>
  <c r="R100" i="6"/>
  <c r="R100" i="5"/>
  <c r="P100" i="6"/>
  <c r="P100" i="5"/>
  <c r="L100" i="6"/>
  <c r="L100" i="5"/>
  <c r="G100" i="6"/>
  <c r="G100" i="5"/>
  <c r="D100" i="9"/>
  <c r="D100" i="8"/>
  <c r="D100" i="6"/>
  <c r="D100" i="5"/>
  <c r="BI99" i="6"/>
  <c r="BI99" i="5"/>
  <c r="BA99" i="6"/>
  <c r="BA99" i="5"/>
  <c r="AU99" i="6"/>
  <c r="AU99" i="5"/>
  <c r="AQ99" i="6"/>
  <c r="AQ99" i="5"/>
  <c r="Y99"/>
  <c r="R99" i="6"/>
  <c r="R99" i="5"/>
  <c r="P99" i="6"/>
  <c r="P99" i="5"/>
  <c r="L99" i="6"/>
  <c r="L99" i="5"/>
  <c r="G99" i="6"/>
  <c r="G99" i="5"/>
  <c r="D99" i="9"/>
  <c r="D99" i="8"/>
  <c r="D99" i="6"/>
  <c r="D99" i="5"/>
  <c r="BI98" i="6"/>
  <c r="BI98" i="5"/>
  <c r="AU98" i="6"/>
  <c r="AU98" i="5"/>
  <c r="AQ98" i="6"/>
  <c r="AQ98" i="5"/>
  <c r="V98" i="6"/>
  <c r="V98" i="5"/>
  <c r="R98" i="6"/>
  <c r="R98" i="5"/>
  <c r="P98" i="6"/>
  <c r="P98" i="5"/>
  <c r="L98" i="6"/>
  <c r="L98" i="5"/>
  <c r="G98" i="6"/>
  <c r="G98" i="5"/>
  <c r="D98" i="9"/>
  <c r="D98" i="8"/>
  <c r="D98" i="6"/>
  <c r="D98" i="5"/>
  <c r="AS97" i="6"/>
  <c r="AS97" i="5"/>
  <c r="AI97" i="6"/>
  <c r="AI97" i="5"/>
  <c r="V97" i="6"/>
  <c r="V97" i="5"/>
  <c r="S97" i="6"/>
  <c r="S97" i="5"/>
  <c r="Q97" i="6"/>
  <c r="BG97" s="1"/>
  <c r="Q97" i="5"/>
  <c r="BG97"/>
  <c r="N97" i="6"/>
  <c r="N97" i="5"/>
  <c r="I97" i="6"/>
  <c r="I97" i="5"/>
  <c r="G97" i="9" s="1"/>
  <c r="E97"/>
  <c r="E97" i="8"/>
  <c r="E97" i="6"/>
  <c r="E97" i="5"/>
  <c r="AU96" i="6"/>
  <c r="AU96" i="5"/>
  <c r="AQ96" i="6"/>
  <c r="AQ96" i="5"/>
  <c r="V96" i="6"/>
  <c r="V96" i="5"/>
  <c r="R96" i="6"/>
  <c r="R96" i="5"/>
  <c r="P96" i="6"/>
  <c r="P96" i="5"/>
  <c r="L96" i="6"/>
  <c r="L96" i="5"/>
  <c r="G96" i="6"/>
  <c r="G96" i="5"/>
  <c r="D96" i="9"/>
  <c r="D96" i="8"/>
  <c r="D96" i="6"/>
  <c r="D96" i="5"/>
  <c r="BI95" i="6"/>
  <c r="BI95" i="5"/>
  <c r="BA95" i="6"/>
  <c r="BA95" i="5"/>
  <c r="AS93" i="6"/>
  <c r="AS93" i="5"/>
  <c r="AI93" i="6"/>
  <c r="AI93" i="5"/>
  <c r="S93" i="6"/>
  <c r="S93" i="5"/>
  <c r="Q93" i="6"/>
  <c r="BG93" s="1"/>
  <c r="Q93" i="5"/>
  <c r="BG93" s="1"/>
  <c r="N93" i="6"/>
  <c r="N93" i="5"/>
  <c r="U93" i="6"/>
  <c r="BU93" s="1"/>
  <c r="I93"/>
  <c r="I93" i="5"/>
  <c r="G93" i="9"/>
  <c r="E93"/>
  <c r="E93" i="8"/>
  <c r="E93" i="6"/>
  <c r="E93" i="5"/>
  <c r="AU92" i="6"/>
  <c r="AU92" i="5"/>
  <c r="AQ92" i="6"/>
  <c r="AQ92" i="5"/>
  <c r="V92" i="6"/>
  <c r="V92" i="5"/>
  <c r="R92" i="6"/>
  <c r="R92" i="5"/>
  <c r="P92" i="6"/>
  <c r="P92" i="5"/>
  <c r="L92" i="6"/>
  <c r="L92" i="5"/>
  <c r="G92" i="6"/>
  <c r="G92" i="5"/>
  <c r="D92" i="9"/>
  <c r="D92" i="8"/>
  <c r="D92" i="6"/>
  <c r="D92" i="5"/>
  <c r="BI91" i="6"/>
  <c r="BI91" i="5"/>
  <c r="BA91" i="6"/>
  <c r="BA91" i="5"/>
  <c r="AS89" i="6"/>
  <c r="AS89" i="5"/>
  <c r="AI89" i="6"/>
  <c r="AI89" i="5"/>
  <c r="S89" i="6"/>
  <c r="S89" i="5"/>
  <c r="Q89" i="6"/>
  <c r="BG89" s="1"/>
  <c r="Q89" i="5"/>
  <c r="BG89"/>
  <c r="N89" i="6"/>
  <c r="N89" i="5"/>
  <c r="U89" i="6"/>
  <c r="BU89" s="1"/>
  <c r="I89"/>
  <c r="I89" i="5"/>
  <c r="G89" i="9" s="1"/>
  <c r="E89"/>
  <c r="E89" i="8"/>
  <c r="E89" i="6"/>
  <c r="E89" i="5"/>
  <c r="AU88" i="6"/>
  <c r="AU88" i="5"/>
  <c r="AQ88" i="6"/>
  <c r="AQ88" i="5"/>
  <c r="V88" i="6"/>
  <c r="V88" i="5"/>
  <c r="R88" i="6"/>
  <c r="R88" i="5"/>
  <c r="P88" i="6"/>
  <c r="P88" i="5"/>
  <c r="L88" i="6"/>
  <c r="L88" i="5"/>
  <c r="G88" i="6"/>
  <c r="G88" i="5"/>
  <c r="D88" i="9"/>
  <c r="D88" i="8"/>
  <c r="D88" i="6"/>
  <c r="D88" i="5"/>
  <c r="BI87" i="6"/>
  <c r="BI87" i="5"/>
  <c r="BA87" i="6"/>
  <c r="BA87" i="5"/>
  <c r="AS85" i="6"/>
  <c r="AS85" i="5"/>
  <c r="AI85" i="6"/>
  <c r="AI85" i="5"/>
  <c r="V85" i="6"/>
  <c r="V85" i="5"/>
  <c r="S85" i="6"/>
  <c r="S85" i="5"/>
  <c r="Q85" i="6"/>
  <c r="BG85" s="1"/>
  <c r="Q85" i="5"/>
  <c r="BG85" s="1"/>
  <c r="N85" i="6"/>
  <c r="N85" i="5"/>
  <c r="I85" i="6"/>
  <c r="I85" i="5"/>
  <c r="G85" i="9"/>
  <c r="E85"/>
  <c r="E85" i="8"/>
  <c r="E85" i="6"/>
  <c r="E85" i="5"/>
  <c r="AU84" i="6"/>
  <c r="AU84" i="5"/>
  <c r="AQ84" i="6"/>
  <c r="AQ84" i="5"/>
  <c r="V84" i="6"/>
  <c r="V84" i="5"/>
  <c r="R84" i="6"/>
  <c r="R84" i="5"/>
  <c r="P84" i="6"/>
  <c r="P84" i="5"/>
  <c r="L84" i="6"/>
  <c r="L84" i="5"/>
  <c r="G84" i="6"/>
  <c r="G84" i="5"/>
  <c r="D84" i="9"/>
  <c r="D84" i="8"/>
  <c r="D84" i="6"/>
  <c r="D84" i="5"/>
  <c r="AS83" i="6"/>
  <c r="AS83" i="5"/>
  <c r="AI83" i="6"/>
  <c r="AI83" i="5"/>
  <c r="V83" i="6"/>
  <c r="V83" i="5"/>
  <c r="S83" i="6"/>
  <c r="S83" i="5"/>
  <c r="Q83" i="6"/>
  <c r="BG83" s="1"/>
  <c r="Q83" i="5"/>
  <c r="BG83"/>
  <c r="N83" i="6"/>
  <c r="N83" i="5"/>
  <c r="I83" i="6"/>
  <c r="I83" i="5"/>
  <c r="G83" i="9" s="1"/>
  <c r="E83"/>
  <c r="E83" i="8"/>
  <c r="E83" i="6"/>
  <c r="E83" i="5"/>
  <c r="AU82" i="6"/>
  <c r="AU82" i="5"/>
  <c r="AQ82" i="6"/>
  <c r="AQ82" i="5"/>
  <c r="V82" i="6"/>
  <c r="V82" i="5"/>
  <c r="R82" i="6"/>
  <c r="R82" i="5"/>
  <c r="P82" i="6"/>
  <c r="P82" i="5"/>
  <c r="L82" i="6"/>
  <c r="L82" i="5"/>
  <c r="G82" i="6"/>
  <c r="G82" i="5"/>
  <c r="D82" i="9"/>
  <c r="D82" i="8"/>
  <c r="D82" i="6"/>
  <c r="D82" i="5"/>
  <c r="BI81" i="6"/>
  <c r="BI81" i="5"/>
  <c r="BA81" i="6"/>
  <c r="BA81" i="5"/>
  <c r="AU81" i="6"/>
  <c r="AU81" i="5"/>
  <c r="AQ81" i="6"/>
  <c r="AQ81" i="5"/>
  <c r="Y81" i="6"/>
  <c r="R81"/>
  <c r="R81" i="5"/>
  <c r="P81" i="6"/>
  <c r="P81" i="5"/>
  <c r="L81" i="6"/>
  <c r="L81" i="5"/>
  <c r="G81" i="6"/>
  <c r="G81" i="5"/>
  <c r="D81" i="9"/>
  <c r="D81" i="8"/>
  <c r="D81" i="6"/>
  <c r="D81" i="5"/>
  <c r="BI80" i="6"/>
  <c r="BI80" i="5"/>
  <c r="AU80" i="6"/>
  <c r="AU80" i="5"/>
  <c r="AQ80" i="6"/>
  <c r="AQ80" i="5"/>
  <c r="V80" i="6"/>
  <c r="V80" i="5"/>
  <c r="R80" i="6"/>
  <c r="R80" i="5"/>
  <c r="P80" i="6"/>
  <c r="P80" i="5"/>
  <c r="L80" i="6"/>
  <c r="L80" i="5"/>
  <c r="G80" i="6"/>
  <c r="G80" i="5"/>
  <c r="D80" i="9"/>
  <c r="D80" i="8"/>
  <c r="D80" i="6"/>
  <c r="D80" i="5"/>
  <c r="AS79" i="6"/>
  <c r="AS79" i="5"/>
  <c r="AI79" i="6"/>
  <c r="AI79" i="5"/>
  <c r="V79" i="6"/>
  <c r="V79" i="5"/>
  <c r="S79" i="6"/>
  <c r="S79" i="5"/>
  <c r="Q79" i="6"/>
  <c r="BG79" s="1"/>
  <c r="Q79" i="5"/>
  <c r="BG79" s="1"/>
  <c r="N79" i="6"/>
  <c r="N79" i="5"/>
  <c r="I79" i="6"/>
  <c r="I79" i="5"/>
  <c r="G79" i="9" s="1"/>
  <c r="E79"/>
  <c r="E79" i="8"/>
  <c r="E79" i="6"/>
  <c r="E79" i="5"/>
  <c r="AU78" i="6"/>
  <c r="AU78" i="5"/>
  <c r="AQ78" i="6"/>
  <c r="AQ78" i="5"/>
  <c r="V78" i="6"/>
  <c r="V78" i="5"/>
  <c r="R78" i="6"/>
  <c r="R78" i="5"/>
  <c r="P78" i="6"/>
  <c r="P78" i="5"/>
  <c r="L78" i="6"/>
  <c r="L78" i="5"/>
  <c r="G78" i="6"/>
  <c r="G78" i="5"/>
  <c r="D78" i="9"/>
  <c r="D78" i="8"/>
  <c r="D78" i="6"/>
  <c r="D78" i="5"/>
  <c r="BI77" i="6"/>
  <c r="BI77" i="5"/>
  <c r="BA77" i="6"/>
  <c r="BA77" i="5"/>
  <c r="AU77" i="6"/>
  <c r="AU77" i="5"/>
  <c r="AQ77" i="6"/>
  <c r="AQ77" i="5"/>
  <c r="Y77" i="6"/>
  <c r="R77"/>
  <c r="R77" i="5"/>
  <c r="P77" i="6"/>
  <c r="P77" i="5"/>
  <c r="L77" i="6"/>
  <c r="L77" i="5"/>
  <c r="G77" i="6"/>
  <c r="G77" i="5"/>
  <c r="D77" i="9"/>
  <c r="D77" i="8"/>
  <c r="D77" i="6"/>
  <c r="D77" i="5"/>
  <c r="BI76" i="6"/>
  <c r="BI76" i="5"/>
  <c r="AU76" i="6"/>
  <c r="AU76" i="5"/>
  <c r="AQ76" i="6"/>
  <c r="AQ76" i="5"/>
  <c r="V76" i="6"/>
  <c r="V76" i="5"/>
  <c r="R76" i="6"/>
  <c r="R76" i="5"/>
  <c r="P76" i="6"/>
  <c r="P76" i="5"/>
  <c r="L76" i="6"/>
  <c r="L76" i="5"/>
  <c r="G76" i="6"/>
  <c r="G76" i="5"/>
  <c r="D76" i="9"/>
  <c r="D76" i="8"/>
  <c r="D76" i="6"/>
  <c r="D76" i="5"/>
  <c r="AS75" i="6"/>
  <c r="AS75" i="5"/>
  <c r="AI75" i="6"/>
  <c r="AI75" i="5"/>
  <c r="V75" i="6"/>
  <c r="V75" i="5"/>
  <c r="S75" i="6"/>
  <c r="S75" i="5"/>
  <c r="Q75" i="6"/>
  <c r="BG75" s="1"/>
  <c r="Q75" i="5"/>
  <c r="BG75" s="1"/>
  <c r="N75" i="6"/>
  <c r="N75" i="5"/>
  <c r="I75" i="6"/>
  <c r="I75" i="5"/>
  <c r="G75" i="9" s="1"/>
  <c r="E75"/>
  <c r="E75" i="8"/>
  <c r="E75" i="6"/>
  <c r="E75" i="5"/>
  <c r="AU74" i="6"/>
  <c r="AU74" i="5"/>
  <c r="AQ74" i="6"/>
  <c r="AQ74" i="5"/>
  <c r="V74" i="6"/>
  <c r="V74" i="5"/>
  <c r="R74" i="6"/>
  <c r="R74" i="5"/>
  <c r="P74" i="6"/>
  <c r="P74" i="5"/>
  <c r="L74" i="6"/>
  <c r="L74" i="5"/>
  <c r="G74" i="6"/>
  <c r="G74" i="5"/>
  <c r="D74" i="9"/>
  <c r="D74" i="8"/>
  <c r="D74" i="6"/>
  <c r="D74" i="5"/>
  <c r="AS73" i="6"/>
  <c r="AS73" i="5"/>
  <c r="AI73" i="6"/>
  <c r="AI73" i="5"/>
  <c r="V73" i="6"/>
  <c r="V73" i="5"/>
  <c r="S73" i="6"/>
  <c r="S73" i="5"/>
  <c r="Q73" i="6"/>
  <c r="BG73" s="1"/>
  <c r="Q73" i="5"/>
  <c r="BG73" s="1"/>
  <c r="N73" i="6"/>
  <c r="N73" i="5"/>
  <c r="I73" i="6"/>
  <c r="I73" i="5"/>
  <c r="G73" i="9" s="1"/>
  <c r="E73"/>
  <c r="E73" i="8"/>
  <c r="E73" i="6"/>
  <c r="E73" i="5"/>
  <c r="AU72" i="6"/>
  <c r="AU72" i="5"/>
  <c r="AQ72" i="6"/>
  <c r="AQ72" i="5"/>
  <c r="V72" i="6"/>
  <c r="V72" i="5"/>
  <c r="R72" i="6"/>
  <c r="R72" i="5"/>
  <c r="P72" i="6"/>
  <c r="P72" i="5"/>
  <c r="L72" i="6"/>
  <c r="L72" i="5"/>
  <c r="G72" i="6"/>
  <c r="G72" i="5"/>
  <c r="D72" i="9"/>
  <c r="D72" i="8"/>
  <c r="D72" i="6"/>
  <c r="D72" i="5"/>
  <c r="BI71" i="6"/>
  <c r="BI71" i="5"/>
  <c r="BA71" i="6"/>
  <c r="BA71" i="5"/>
  <c r="AU71" i="6"/>
  <c r="AU71" i="5"/>
  <c r="AQ71" i="6"/>
  <c r="AQ71" i="5"/>
  <c r="Y71" i="6"/>
  <c r="Y71" i="5"/>
  <c r="R71" i="6"/>
  <c r="R71" i="5"/>
  <c r="P71" i="6"/>
  <c r="P71" i="5"/>
  <c r="L71" i="6"/>
  <c r="L71" i="5"/>
  <c r="G71" i="6"/>
  <c r="G71" i="5"/>
  <c r="D71" i="9"/>
  <c r="D71" i="8"/>
  <c r="D71" i="6"/>
  <c r="D71" i="5"/>
  <c r="BI70" i="6"/>
  <c r="BI70" i="5"/>
  <c r="AU70" i="6"/>
  <c r="AU70" i="5"/>
  <c r="AQ70" i="6"/>
  <c r="AQ70" i="5"/>
  <c r="V70" i="6"/>
  <c r="V70" i="5"/>
  <c r="R70" i="6"/>
  <c r="R70" i="5"/>
  <c r="P70" i="6"/>
  <c r="P70" i="5"/>
  <c r="L70" i="6"/>
  <c r="L70" i="5"/>
  <c r="G70" i="6"/>
  <c r="G70" i="5"/>
  <c r="D70" i="9"/>
  <c r="D70" i="8"/>
  <c r="D70" i="6"/>
  <c r="D70" i="5"/>
  <c r="AS69" i="6"/>
  <c r="AS69" i="5"/>
  <c r="AI69" i="6"/>
  <c r="AI69" i="5"/>
  <c r="V69" i="6"/>
  <c r="V69" i="5"/>
  <c r="S69" i="6"/>
  <c r="S69" i="5"/>
  <c r="Q69" i="6"/>
  <c r="BG69" s="1"/>
  <c r="Q69" i="5"/>
  <c r="BG69" s="1"/>
  <c r="N69" i="6"/>
  <c r="N69" i="5"/>
  <c r="I69" i="6"/>
  <c r="I69" i="5"/>
  <c r="G69" i="9" s="1"/>
  <c r="E69"/>
  <c r="E69" i="8"/>
  <c r="E69" i="6"/>
  <c r="E69" i="5"/>
  <c r="AU68" i="6"/>
  <c r="AU68" i="5"/>
  <c r="AQ68" i="6"/>
  <c r="AQ68" i="5"/>
  <c r="V68" i="6"/>
  <c r="V68" i="5"/>
  <c r="R68" i="6"/>
  <c r="R68" i="5"/>
  <c r="P68" i="6"/>
  <c r="P68" i="5"/>
  <c r="L68" i="6"/>
  <c r="L68" i="5"/>
  <c r="G68" i="6"/>
  <c r="G68" i="5"/>
  <c r="D68" i="9"/>
  <c r="D68" i="8"/>
  <c r="D68" i="6"/>
  <c r="D68" i="5"/>
  <c r="BI67" i="6"/>
  <c r="BI67" i="5"/>
  <c r="BA67" i="6"/>
  <c r="BA67" i="5"/>
  <c r="AU67" i="6"/>
  <c r="AU67" i="5"/>
  <c r="AQ67" i="6"/>
  <c r="AQ67" i="5"/>
  <c r="Y67" i="6"/>
  <c r="Y67" i="5"/>
  <c r="R67" i="6"/>
  <c r="R67" i="5"/>
  <c r="P67" i="6"/>
  <c r="P67" i="5"/>
  <c r="L67" i="6"/>
  <c r="L67" i="5"/>
  <c r="G67" i="6"/>
  <c r="G67" i="5"/>
  <c r="D67" i="9"/>
  <c r="D67" i="8"/>
  <c r="D67" i="6"/>
  <c r="D67" i="5"/>
  <c r="BI66" i="6"/>
  <c r="BI66" i="5"/>
  <c r="AU66" i="6"/>
  <c r="AU66" i="5"/>
  <c r="AQ66" i="6"/>
  <c r="AQ66" i="5"/>
  <c r="V66" i="6"/>
  <c r="V66" i="5"/>
  <c r="R66" i="6"/>
  <c r="R66" i="5"/>
  <c r="P66" i="6"/>
  <c r="P66" i="5"/>
  <c r="L66" i="6"/>
  <c r="L66" i="5"/>
  <c r="G66" i="6"/>
  <c r="G66" i="5"/>
  <c r="D66" i="9"/>
  <c r="D66" i="8"/>
  <c r="D66" i="6"/>
  <c r="D66" i="5"/>
  <c r="AS65" i="6"/>
  <c r="AS65" i="5"/>
  <c r="AI65" i="6"/>
  <c r="AI65" i="5"/>
  <c r="V65" i="6"/>
  <c r="V65" i="5"/>
  <c r="S65" i="6"/>
  <c r="S65" i="5"/>
  <c r="Q65" i="6"/>
  <c r="BG65" s="1"/>
  <c r="Q65" i="5"/>
  <c r="BG65" s="1"/>
  <c r="N65" i="6"/>
  <c r="N65" i="5"/>
  <c r="I65" i="6"/>
  <c r="I65" i="5"/>
  <c r="G65" i="9"/>
  <c r="E65"/>
  <c r="E65" i="8"/>
  <c r="E65" i="6"/>
  <c r="E65" i="5"/>
  <c r="AU64" i="6"/>
  <c r="AU64" i="5"/>
  <c r="AQ64" i="6"/>
  <c r="AQ64" i="5"/>
  <c r="V64" i="6"/>
  <c r="V64" i="5"/>
  <c r="R64" i="6"/>
  <c r="R64" i="5"/>
  <c r="P64" i="6"/>
  <c r="P64" i="5"/>
  <c r="L64" i="6"/>
  <c r="L64" i="5"/>
  <c r="G64" i="6"/>
  <c r="G64" i="5"/>
  <c r="D64" i="9"/>
  <c r="D64" i="8"/>
  <c r="D64" i="6"/>
  <c r="D64" i="5"/>
  <c r="BI63" i="6"/>
  <c r="BI63" i="5"/>
  <c r="BA63" i="6"/>
  <c r="BA63" i="5"/>
  <c r="AU63" i="6"/>
  <c r="AU63" i="5"/>
  <c r="AQ63" i="6"/>
  <c r="AQ63" i="5"/>
  <c r="Y63" i="6"/>
  <c r="Y63" i="5"/>
  <c r="R63" i="6"/>
  <c r="R63" i="5"/>
  <c r="P63" i="6"/>
  <c r="P63" i="5"/>
  <c r="L63" i="6"/>
  <c r="L63" i="5"/>
  <c r="G63" i="6"/>
  <c r="G63" i="5"/>
  <c r="D63" i="9"/>
  <c r="D63" i="8"/>
  <c r="D63" i="6"/>
  <c r="D63" i="5"/>
  <c r="BI62" i="6"/>
  <c r="BI62" i="5"/>
  <c r="BA62" i="6"/>
  <c r="BA62" i="5"/>
  <c r="AU62" i="6"/>
  <c r="AU62" i="5"/>
  <c r="AQ62" i="6"/>
  <c r="AQ62" i="5"/>
  <c r="Y62" i="6"/>
  <c r="Y62" i="5"/>
  <c r="R62" i="6"/>
  <c r="R62" i="5"/>
  <c r="P62" i="6"/>
  <c r="P62" i="5"/>
  <c r="L62" i="6"/>
  <c r="L62" i="5"/>
  <c r="G62" i="6"/>
  <c r="G62" i="5"/>
  <c r="D62" i="9"/>
  <c r="D62" i="8"/>
  <c r="D62" i="6"/>
  <c r="D62" i="5"/>
  <c r="BI61" i="6"/>
  <c r="BI61" i="5"/>
  <c r="AU61" i="6"/>
  <c r="AU61" i="5"/>
  <c r="AQ61" i="6"/>
  <c r="AQ61" i="5"/>
  <c r="V61" i="6"/>
  <c r="V61" i="5"/>
  <c r="R61" i="6"/>
  <c r="R61" i="5"/>
  <c r="P61" i="6"/>
  <c r="P61" i="5"/>
  <c r="L61" i="6"/>
  <c r="L61" i="5"/>
  <c r="G61" i="6"/>
  <c r="G61" i="5"/>
  <c r="D61" i="9"/>
  <c r="D61" i="8"/>
  <c r="D61" i="6"/>
  <c r="D61" i="5"/>
  <c r="AS60" i="6"/>
  <c r="AS60" i="5"/>
  <c r="AI60" i="6"/>
  <c r="AI60" i="5"/>
  <c r="V60" i="6"/>
  <c r="V60" i="5"/>
  <c r="S60" i="6"/>
  <c r="S60" i="5"/>
  <c r="Q60" i="6"/>
  <c r="BG60" s="1"/>
  <c r="Q60" i="5"/>
  <c r="N60" i="6"/>
  <c r="N60" i="5"/>
  <c r="I60" i="6"/>
  <c r="I60" i="5"/>
  <c r="G60" i="9"/>
  <c r="E60"/>
  <c r="E60" i="8"/>
  <c r="E60" i="6"/>
  <c r="E60" i="5"/>
  <c r="AU59" i="6"/>
  <c r="AU59" i="5"/>
  <c r="AQ59" i="6"/>
  <c r="AQ59" i="5"/>
  <c r="V59" i="6"/>
  <c r="V59" i="5"/>
  <c r="R59" i="6"/>
  <c r="R59" i="5"/>
  <c r="P59" i="6"/>
  <c r="P59" i="5"/>
  <c r="L59" i="6"/>
  <c r="L59" i="5"/>
  <c r="G59" i="6"/>
  <c r="G59" i="5"/>
  <c r="D59" i="9"/>
  <c r="D59" i="8"/>
  <c r="D59" i="6"/>
  <c r="D59" i="5"/>
  <c r="BI58" i="6"/>
  <c r="BI58" i="5"/>
  <c r="BA58" i="6"/>
  <c r="BA58" i="5"/>
  <c r="AU58" i="6"/>
  <c r="AU58" i="5"/>
  <c r="AQ58" i="6"/>
  <c r="AQ58" i="5"/>
  <c r="Y58"/>
  <c r="R58" i="6"/>
  <c r="R58" i="5"/>
  <c r="P58" i="6"/>
  <c r="P58" i="5"/>
  <c r="L58" i="6"/>
  <c r="L58" i="5"/>
  <c r="G58" i="6"/>
  <c r="G58" i="5"/>
  <c r="D58" i="9"/>
  <c r="D58" i="8"/>
  <c r="D58" i="6"/>
  <c r="D58" i="5"/>
  <c r="V57" i="6"/>
  <c r="V57" i="5"/>
  <c r="AU55" i="6"/>
  <c r="AU55" i="5"/>
  <c r="AQ55" i="6"/>
  <c r="AQ55" i="5"/>
  <c r="Y55"/>
  <c r="R55" i="6"/>
  <c r="R55" i="5"/>
  <c r="P55" i="6"/>
  <c r="P55" i="5"/>
  <c r="L55" i="6"/>
  <c r="L55" i="5"/>
  <c r="G55" i="6"/>
  <c r="G55" i="5"/>
  <c r="D55" i="9"/>
  <c r="D55" i="8"/>
  <c r="D55" i="6"/>
  <c r="D55" i="5"/>
  <c r="BI54" i="6"/>
  <c r="BI54" i="5"/>
  <c r="V53" i="6"/>
  <c r="V53" i="5"/>
  <c r="BI52" i="6"/>
  <c r="BI52" i="5"/>
  <c r="V51" i="6"/>
  <c r="V51" i="5"/>
  <c r="AU49" i="6"/>
  <c r="AU49" i="5"/>
  <c r="AQ49" i="6"/>
  <c r="AQ49" i="5"/>
  <c r="Y49"/>
  <c r="R49" i="6"/>
  <c r="R49" i="5"/>
  <c r="P49" i="6"/>
  <c r="P49" i="5"/>
  <c r="L49" i="6"/>
  <c r="L49" i="5"/>
  <c r="G49" i="6"/>
  <c r="G49" i="5"/>
  <c r="D49" i="9"/>
  <c r="D49" i="8"/>
  <c r="D49" i="6"/>
  <c r="D49" i="5"/>
  <c r="V48" i="6"/>
  <c r="V48" i="5"/>
  <c r="BI46" i="6"/>
  <c r="BI46" i="5"/>
  <c r="V45" i="6"/>
  <c r="V45" i="5"/>
  <c r="AU43" i="6"/>
  <c r="AU43" i="5"/>
  <c r="AQ43" i="6"/>
  <c r="AQ43" i="5"/>
  <c r="R43" i="6"/>
  <c r="R43" i="5"/>
  <c r="P43" i="6"/>
  <c r="P43" i="5"/>
  <c r="L43" i="6"/>
  <c r="L43" i="5"/>
  <c r="G43" i="6"/>
  <c r="G43" i="5"/>
  <c r="D43" i="9"/>
  <c r="D43" i="8"/>
  <c r="D43" i="6"/>
  <c r="D43" i="5"/>
  <c r="BI42" i="6"/>
  <c r="BI42" i="5"/>
  <c r="V41" i="6"/>
  <c r="V41" i="5"/>
  <c r="AU39" i="6"/>
  <c r="AU39" i="5"/>
  <c r="AQ39" i="6"/>
  <c r="AQ39" i="5"/>
  <c r="Y39" i="6"/>
  <c r="Y39" i="5"/>
  <c r="R39" i="6"/>
  <c r="R39" i="5"/>
  <c r="P39" i="6"/>
  <c r="P39" i="5"/>
  <c r="L39" i="6"/>
  <c r="L39" i="5"/>
  <c r="G39" i="6"/>
  <c r="G39" i="5"/>
  <c r="D39" i="9"/>
  <c r="D39" i="8"/>
  <c r="D39" i="6"/>
  <c r="D39" i="5"/>
  <c r="BI38" i="6"/>
  <c r="BI38" i="5"/>
  <c r="V37" i="6"/>
  <c r="V37" i="5"/>
  <c r="AU35" i="6"/>
  <c r="AU35" i="5"/>
  <c r="AQ35" i="6"/>
  <c r="AQ35" i="5"/>
  <c r="Y35" i="6"/>
  <c r="R35"/>
  <c r="R35" i="5"/>
  <c r="P35" i="6"/>
  <c r="P35" i="5"/>
  <c r="L35" i="6"/>
  <c r="L35" i="5"/>
  <c r="G35" i="6"/>
  <c r="G35" i="5"/>
  <c r="D35" i="9"/>
  <c r="D35" i="8"/>
  <c r="D35" i="6"/>
  <c r="D35" i="5"/>
  <c r="BI34" i="6"/>
  <c r="BI34" i="5"/>
  <c r="V33" i="6"/>
  <c r="V33" i="5"/>
  <c r="AU31" i="6"/>
  <c r="AU31" i="5"/>
  <c r="AQ31" i="6"/>
  <c r="AQ31" i="5"/>
  <c r="Y31" i="6"/>
  <c r="Y31" i="5"/>
  <c r="R31" i="6"/>
  <c r="R31" i="5"/>
  <c r="P31" i="6"/>
  <c r="P31" i="5"/>
  <c r="L31" i="6"/>
  <c r="L31" i="5"/>
  <c r="G31" i="6"/>
  <c r="G31" i="5"/>
  <c r="D31" i="9"/>
  <c r="D31" i="8"/>
  <c r="D31" i="6"/>
  <c r="D31" i="5"/>
  <c r="BI30" i="6"/>
  <c r="BI30" i="5"/>
  <c r="V29" i="6"/>
  <c r="V29" i="5"/>
  <c r="AU27" i="6"/>
  <c r="AU27" i="5"/>
  <c r="AQ27" i="6"/>
  <c r="AQ27" i="5"/>
  <c r="R27" i="6"/>
  <c r="R27" i="5"/>
  <c r="P27" i="6"/>
  <c r="P27" i="5"/>
  <c r="L27" i="6"/>
  <c r="L27" i="5"/>
  <c r="G27" i="6"/>
  <c r="G27" i="5"/>
  <c r="D27" i="9"/>
  <c r="D27" i="8"/>
  <c r="D27" i="6"/>
  <c r="D27" i="5"/>
  <c r="BI26" i="6"/>
  <c r="BI26" i="5"/>
  <c r="V25" i="6"/>
  <c r="V25" i="5"/>
  <c r="AU23" i="6"/>
  <c r="AU23" i="5"/>
  <c r="AQ23" i="6"/>
  <c r="AQ23" i="5"/>
  <c r="Y23" i="6"/>
  <c r="Y23" i="5"/>
  <c r="R23" i="6"/>
  <c r="R23" i="5"/>
  <c r="P23" i="6"/>
  <c r="P23" i="5"/>
  <c r="L23" i="6"/>
  <c r="L23" i="5"/>
  <c r="G23" i="6"/>
  <c r="G23" i="5"/>
  <c r="D23" i="9"/>
  <c r="D23" i="8"/>
  <c r="D23" i="6"/>
  <c r="D23" i="5"/>
  <c r="BI22" i="6"/>
  <c r="BI22" i="5"/>
  <c r="AU22" i="6"/>
  <c r="AU22" i="5"/>
  <c r="AQ22" i="6"/>
  <c r="AQ22" i="5"/>
  <c r="V22" i="6"/>
  <c r="V22" i="5"/>
  <c r="R22" i="6"/>
  <c r="R22" i="5"/>
  <c r="P22" i="6"/>
  <c r="P22" i="5"/>
  <c r="L22" i="6"/>
  <c r="L22" i="5"/>
  <c r="G22" i="6"/>
  <c r="G22" i="5"/>
  <c r="D22" i="9"/>
  <c r="D22" i="8"/>
  <c r="D22" i="6"/>
  <c r="D22" i="5"/>
  <c r="AU21" i="6"/>
  <c r="AU21" i="5"/>
  <c r="AQ21" i="6"/>
  <c r="AQ21" i="5"/>
  <c r="Y21" i="6"/>
  <c r="Y21" i="5"/>
  <c r="R21" i="6"/>
  <c r="R21" i="5"/>
  <c r="P21" i="6"/>
  <c r="P21" i="5"/>
  <c r="L21" i="6"/>
  <c r="L21" i="5"/>
  <c r="G21" i="6"/>
  <c r="G21" i="5"/>
  <c r="D21" i="9"/>
  <c r="D21" i="8"/>
  <c r="D21" i="6"/>
  <c r="D21" i="5"/>
  <c r="BI20" i="6"/>
  <c r="BI20" i="5"/>
  <c r="AU20" i="6"/>
  <c r="AU20" i="5"/>
  <c r="AQ20" i="6"/>
  <c r="AQ20" i="5"/>
  <c r="V20" i="6"/>
  <c r="V20" i="5"/>
  <c r="R20" i="6"/>
  <c r="R20" i="5"/>
  <c r="P20" i="6"/>
  <c r="P20" i="5"/>
  <c r="L20" i="6"/>
  <c r="L20" i="5"/>
  <c r="G20" i="6"/>
  <c r="G20" i="5"/>
  <c r="D20" i="9"/>
  <c r="D20" i="8"/>
  <c r="D20" i="6"/>
  <c r="D20" i="5"/>
  <c r="AU19" i="6"/>
  <c r="AU19" i="5"/>
  <c r="AQ19" i="6"/>
  <c r="AQ19" i="5"/>
  <c r="Y19" i="6"/>
  <c r="Y19" i="5"/>
  <c r="R19" i="6"/>
  <c r="R19" i="5"/>
  <c r="P19" i="6"/>
  <c r="P19" i="5"/>
  <c r="L19" i="6"/>
  <c r="L19" i="5"/>
  <c r="G19" i="6"/>
  <c r="G19" i="5"/>
  <c r="D19" i="9"/>
  <c r="D19" i="8"/>
  <c r="D19" i="6"/>
  <c r="D19" i="5"/>
  <c r="BI18" i="6"/>
  <c r="BI18" i="5"/>
  <c r="AU18" i="6"/>
  <c r="AU18" i="5"/>
  <c r="AQ18" i="6"/>
  <c r="AQ18" i="5"/>
  <c r="V18" i="6"/>
  <c r="V18" i="5"/>
  <c r="R18" i="6"/>
  <c r="R18" i="5"/>
  <c r="P18" i="6"/>
  <c r="P18" i="5"/>
  <c r="L18" i="6"/>
  <c r="L18" i="5"/>
  <c r="G18" i="6"/>
  <c r="G18" i="5"/>
  <c r="D18" i="9"/>
  <c r="D18" i="8"/>
  <c r="D18" i="6"/>
  <c r="D18" i="5"/>
  <c r="V17" i="6"/>
  <c r="V17" i="5"/>
  <c r="L97" i="6"/>
  <c r="L97" i="5"/>
  <c r="G97" i="6"/>
  <c r="G97" i="5"/>
  <c r="D97" i="9"/>
  <c r="D97" i="8"/>
  <c r="D97" i="6"/>
  <c r="D97" i="5"/>
  <c r="BI96" i="6"/>
  <c r="BI96" i="5"/>
  <c r="BA96" i="6"/>
  <c r="BA96" i="5"/>
  <c r="AS96" i="6"/>
  <c r="AS96" i="5"/>
  <c r="AI96" i="6"/>
  <c r="AI96" i="5"/>
  <c r="S96" i="6"/>
  <c r="S96" i="5"/>
  <c r="Q96" i="6"/>
  <c r="BG96" s="1"/>
  <c r="Q96" i="5"/>
  <c r="N96" i="6"/>
  <c r="N96" i="5"/>
  <c r="I96" i="6"/>
  <c r="I96" i="5"/>
  <c r="G96" i="9" s="1"/>
  <c r="E96"/>
  <c r="E96" i="8"/>
  <c r="E96" i="6"/>
  <c r="E96" i="5"/>
  <c r="AS95" i="6"/>
  <c r="AS95" i="5"/>
  <c r="AI95" i="6"/>
  <c r="AI95" i="5"/>
  <c r="V95" i="6"/>
  <c r="V95" i="5"/>
  <c r="S95" i="6"/>
  <c r="S95" i="5"/>
  <c r="Q95" i="6"/>
  <c r="BG95" s="1"/>
  <c r="Q95" i="5"/>
  <c r="N95" i="6"/>
  <c r="N95" i="5"/>
  <c r="I95" i="6"/>
  <c r="I95" i="5"/>
  <c r="G95" i="9" s="1"/>
  <c r="E95"/>
  <c r="E95" i="8"/>
  <c r="E95" i="6"/>
  <c r="E95" i="5"/>
  <c r="BA94" i="6"/>
  <c r="BA94" i="5"/>
  <c r="AS94" i="6"/>
  <c r="AS94" i="5"/>
  <c r="AI94" i="6"/>
  <c r="AI94" i="5"/>
  <c r="S94" i="6"/>
  <c r="S94" i="5"/>
  <c r="Q94" i="6"/>
  <c r="BG94" s="1"/>
  <c r="Q94" i="5"/>
  <c r="N94" i="6"/>
  <c r="N94" i="5"/>
  <c r="I94" i="6"/>
  <c r="I94" i="5"/>
  <c r="G94" i="9" s="1"/>
  <c r="E94"/>
  <c r="E94" i="8"/>
  <c r="E94" i="6"/>
  <c r="E94" i="5"/>
  <c r="BI93" i="6"/>
  <c r="BI93" i="5"/>
  <c r="BA93" i="6"/>
  <c r="BA93" i="5"/>
  <c r="AU93" i="6"/>
  <c r="AU93" i="5"/>
  <c r="AQ93" i="6"/>
  <c r="AQ93" i="5"/>
  <c r="R93" i="6"/>
  <c r="R93" i="5"/>
  <c r="P93" i="6"/>
  <c r="P93" i="5"/>
  <c r="L93" i="6"/>
  <c r="L93" i="5"/>
  <c r="G93" i="6"/>
  <c r="G93" i="5"/>
  <c r="D93" i="9"/>
  <c r="D93" i="8"/>
  <c r="D93" i="6"/>
  <c r="D93" i="5"/>
  <c r="BI92" i="6"/>
  <c r="BI92" i="5"/>
  <c r="BA92" i="6"/>
  <c r="BA92" i="5"/>
  <c r="AS92" i="6"/>
  <c r="AS92" i="5"/>
  <c r="AI92" i="6"/>
  <c r="AI92" i="5"/>
  <c r="S92" i="6"/>
  <c r="S92" i="5"/>
  <c r="Q92" i="6"/>
  <c r="BG92"/>
  <c r="Q92" i="5"/>
  <c r="N92" i="6"/>
  <c r="N92" i="5"/>
  <c r="I92" i="6"/>
  <c r="I92" i="5"/>
  <c r="G92" i="9" s="1"/>
  <c r="E92"/>
  <c r="E92" i="8"/>
  <c r="E92" i="6"/>
  <c r="E92" i="5"/>
  <c r="AS91" i="6"/>
  <c r="AS91" i="5"/>
  <c r="AI91" i="6"/>
  <c r="AI91" i="5"/>
  <c r="V91" i="6"/>
  <c r="V91" i="5"/>
  <c r="S91" i="6"/>
  <c r="S91" i="5"/>
  <c r="Q91" i="6"/>
  <c r="BG91" s="1"/>
  <c r="Q91" i="5"/>
  <c r="N91" i="6"/>
  <c r="N91" i="5"/>
  <c r="I91" i="6"/>
  <c r="I91" i="5"/>
  <c r="G91" i="9" s="1"/>
  <c r="E91"/>
  <c r="E91" i="8"/>
  <c r="E91" i="6"/>
  <c r="E91" i="5"/>
  <c r="BA90" i="6"/>
  <c r="BA90" i="5"/>
  <c r="AS90" i="6"/>
  <c r="AS90" i="5"/>
  <c r="AI90" i="6"/>
  <c r="AI90" i="5"/>
  <c r="S90" i="6"/>
  <c r="S90" i="5"/>
  <c r="Q90" i="6"/>
  <c r="BG90" s="1"/>
  <c r="Q90" i="5"/>
  <c r="N90" i="6"/>
  <c r="N90" i="5"/>
  <c r="I90" i="6"/>
  <c r="I90" i="5"/>
  <c r="G90" i="9" s="1"/>
  <c r="E90"/>
  <c r="E90" i="8"/>
  <c r="E90" i="6"/>
  <c r="E90" i="5"/>
  <c r="BI89" i="6"/>
  <c r="BI89" i="5"/>
  <c r="BA89" i="6"/>
  <c r="BA89" i="5"/>
  <c r="AU89" i="6"/>
  <c r="AU89" i="5"/>
  <c r="AQ89" i="6"/>
  <c r="AQ89" i="5"/>
  <c r="R89" i="6"/>
  <c r="R89" i="5"/>
  <c r="P89" i="6"/>
  <c r="P89" i="5"/>
  <c r="L89" i="6"/>
  <c r="L89" i="5"/>
  <c r="G89" i="6"/>
  <c r="G89" i="5"/>
  <c r="D89" i="9"/>
  <c r="D89" i="8"/>
  <c r="D89" i="6"/>
  <c r="D89" i="5"/>
  <c r="BI88" i="6"/>
  <c r="BI88" i="5"/>
  <c r="BA88" i="6"/>
  <c r="BA88" i="5"/>
  <c r="AS88" i="6"/>
  <c r="AS88" i="5"/>
  <c r="AI88" i="6"/>
  <c r="AI88" i="5"/>
  <c r="S88" i="6"/>
  <c r="S88" i="5"/>
  <c r="Q88" i="6"/>
  <c r="BG88" s="1"/>
  <c r="Q88" i="5"/>
  <c r="N88" i="6"/>
  <c r="N88" i="5"/>
  <c r="I88" i="6"/>
  <c r="I88" i="5"/>
  <c r="G88" i="9" s="1"/>
  <c r="E88"/>
  <c r="E88" i="8"/>
  <c r="E88" i="6"/>
  <c r="E88" i="5"/>
  <c r="AS87" i="6"/>
  <c r="AS87" i="5"/>
  <c r="AI87" i="6"/>
  <c r="AI87" i="5"/>
  <c r="V87" i="6"/>
  <c r="V87" i="5"/>
  <c r="S87" i="6"/>
  <c r="S87" i="5"/>
  <c r="Q87" i="6"/>
  <c r="BG87" s="1"/>
  <c r="Q87" i="5"/>
  <c r="N87" i="6"/>
  <c r="N87" i="5"/>
  <c r="I87" i="6"/>
  <c r="I87" i="5"/>
  <c r="G87" i="9" s="1"/>
  <c r="E87"/>
  <c r="E87" i="8"/>
  <c r="E87" i="6"/>
  <c r="E87" i="5"/>
  <c r="BA86" i="6"/>
  <c r="BA86" i="5"/>
  <c r="AS86" i="6"/>
  <c r="AS86" i="5"/>
  <c r="AI86" i="6"/>
  <c r="AI86" i="5"/>
  <c r="S86" i="6"/>
  <c r="S86" i="5"/>
  <c r="Q86" i="6"/>
  <c r="BG86" s="1"/>
  <c r="Q86" i="5"/>
  <c r="N86" i="6"/>
  <c r="N86" i="5"/>
  <c r="I86" i="6"/>
  <c r="I86" i="5"/>
  <c r="G86" i="9" s="1"/>
  <c r="E86"/>
  <c r="E86" i="8"/>
  <c r="E86" i="6"/>
  <c r="E86" i="5"/>
  <c r="BI85" i="6"/>
  <c r="BI85" i="5"/>
  <c r="BA85" i="6"/>
  <c r="BA85" i="5"/>
  <c r="AU85" i="6"/>
  <c r="AU85" i="5"/>
  <c r="AQ85" i="6"/>
  <c r="AQ85" i="5"/>
  <c r="R85" i="6"/>
  <c r="R85" i="5"/>
  <c r="P85" i="6"/>
  <c r="P85" i="5"/>
  <c r="L85" i="6"/>
  <c r="L85" i="5"/>
  <c r="G85" i="6"/>
  <c r="G85" i="5"/>
  <c r="D85" i="9"/>
  <c r="D85" i="8"/>
  <c r="D85" i="6"/>
  <c r="D85" i="5"/>
  <c r="BI84" i="6"/>
  <c r="BI84" i="5"/>
  <c r="BA84" i="6"/>
  <c r="BA84" i="5"/>
  <c r="AS84" i="6"/>
  <c r="AS84" i="5"/>
  <c r="AI84" i="6"/>
  <c r="AI84" i="5"/>
  <c r="S84" i="6"/>
  <c r="S84" i="5"/>
  <c r="Q84" i="6"/>
  <c r="BG84" s="1"/>
  <c r="Q84" i="5"/>
  <c r="N84" i="6"/>
  <c r="N84" i="5"/>
  <c r="I84" i="6"/>
  <c r="I84" i="5"/>
  <c r="G84" i="9" s="1"/>
  <c r="E84"/>
  <c r="E84" i="8"/>
  <c r="E84" i="6"/>
  <c r="E84" i="5"/>
  <c r="BI83" i="6"/>
  <c r="BI83" i="5"/>
  <c r="BA83" i="6"/>
  <c r="BA83" i="5"/>
  <c r="AU83" i="6"/>
  <c r="AU83" i="5"/>
  <c r="AQ83" i="6"/>
  <c r="AQ83" i="5"/>
  <c r="R83" i="6"/>
  <c r="R83" i="5"/>
  <c r="P83" i="6"/>
  <c r="P83" i="5"/>
  <c r="L83" i="6"/>
  <c r="L83" i="5"/>
  <c r="G83" i="6"/>
  <c r="G83" i="5"/>
  <c r="D83" i="9"/>
  <c r="D83" i="8"/>
  <c r="D83" i="6"/>
  <c r="D83" i="5"/>
  <c r="BI82" i="6"/>
  <c r="BI82" i="5"/>
  <c r="BA82" i="6"/>
  <c r="BA82" i="5"/>
  <c r="AS82" i="6"/>
  <c r="AS82" i="5"/>
  <c r="AI82" i="6"/>
  <c r="AI82" i="5"/>
  <c r="S82" i="6"/>
  <c r="S82" i="5"/>
  <c r="Q82" i="6"/>
  <c r="BG82" s="1"/>
  <c r="Q82" i="5"/>
  <c r="N82" i="6"/>
  <c r="N82" i="5"/>
  <c r="I82" i="6"/>
  <c r="I82" i="5"/>
  <c r="G82" i="9" s="1"/>
  <c r="E82"/>
  <c r="E82" i="8"/>
  <c r="E82" i="6"/>
  <c r="E82" i="5"/>
  <c r="AS81" i="6"/>
  <c r="AS81" i="5"/>
  <c r="AI81" i="6"/>
  <c r="AI81" i="5"/>
  <c r="V81" i="6"/>
  <c r="V81" i="5"/>
  <c r="S81" i="6"/>
  <c r="S81" i="5"/>
  <c r="Q81" i="6"/>
  <c r="BG81"/>
  <c r="Q81" i="5"/>
  <c r="N81" i="6"/>
  <c r="N81" i="5"/>
  <c r="I81" i="6"/>
  <c r="I81" i="5"/>
  <c r="G81" i="9" s="1"/>
  <c r="E81"/>
  <c r="E81" i="8"/>
  <c r="E81" i="6"/>
  <c r="E81" i="5"/>
  <c r="BA80" i="6"/>
  <c r="BA80" i="5"/>
  <c r="AS80" i="6"/>
  <c r="AS80" i="5"/>
  <c r="AI80" i="6"/>
  <c r="AI80" i="5"/>
  <c r="S80" i="6"/>
  <c r="S80" i="5"/>
  <c r="Q80" i="6"/>
  <c r="BG80" s="1"/>
  <c r="Q80" i="5"/>
  <c r="N80" i="6"/>
  <c r="N80" i="5"/>
  <c r="I80" i="6"/>
  <c r="I80" i="5"/>
  <c r="G80" i="9" s="1"/>
  <c r="E80"/>
  <c r="E80" i="8"/>
  <c r="E80" i="6"/>
  <c r="E80" i="5"/>
  <c r="BI79" i="6"/>
  <c r="BI79" i="5"/>
  <c r="BA79" i="6"/>
  <c r="BA79" i="5"/>
  <c r="AU79" i="6"/>
  <c r="AU79" i="5"/>
  <c r="AQ79" i="6"/>
  <c r="AQ79" i="5"/>
  <c r="R79" i="6"/>
  <c r="R79" i="5"/>
  <c r="P79" i="6"/>
  <c r="P79" i="5"/>
  <c r="L79" i="6"/>
  <c r="L79" i="5"/>
  <c r="G79" i="6"/>
  <c r="G79" i="5"/>
  <c r="D79" i="9"/>
  <c r="D79" i="8"/>
  <c r="D79" i="6"/>
  <c r="D79" i="5"/>
  <c r="BI78" i="6"/>
  <c r="BI78" i="5"/>
  <c r="BA78" i="6"/>
  <c r="BA78" i="5"/>
  <c r="AS78" i="6"/>
  <c r="AS78" i="5"/>
  <c r="AI78" i="6"/>
  <c r="AI78" i="5"/>
  <c r="S78" i="6"/>
  <c r="S78" i="5"/>
  <c r="Q78" i="6"/>
  <c r="BG78" s="1"/>
  <c r="Q78" i="5"/>
  <c r="N78" i="6"/>
  <c r="N78" i="5"/>
  <c r="I78" i="6"/>
  <c r="I78" i="5"/>
  <c r="G78" i="9"/>
  <c r="E78"/>
  <c r="E78" i="8"/>
  <c r="E78" i="6"/>
  <c r="E78" i="5"/>
  <c r="AS77" i="6"/>
  <c r="AS77" i="5"/>
  <c r="AI77" i="6"/>
  <c r="AI77" i="5"/>
  <c r="V77" i="6"/>
  <c r="V77" i="5"/>
  <c r="S77" i="6"/>
  <c r="S77" i="5"/>
  <c r="Q77" i="6"/>
  <c r="BG77" s="1"/>
  <c r="Q77" i="5"/>
  <c r="N77" i="6"/>
  <c r="N77" i="5"/>
  <c r="I77" i="6"/>
  <c r="I77" i="5"/>
  <c r="G77" i="9"/>
  <c r="E77"/>
  <c r="E77" i="8"/>
  <c r="E77" i="6"/>
  <c r="E77" i="5"/>
  <c r="BA76" i="6"/>
  <c r="BA76" i="5"/>
  <c r="AS76" i="6"/>
  <c r="AS76" i="5"/>
  <c r="AI76" i="6"/>
  <c r="AI76" i="5"/>
  <c r="S76" i="6"/>
  <c r="S76" i="5"/>
  <c r="Q76" i="6"/>
  <c r="BG76" s="1"/>
  <c r="Q76" i="5"/>
  <c r="N76" i="6"/>
  <c r="N76" i="5"/>
  <c r="I76" i="6"/>
  <c r="I76" i="5"/>
  <c r="G76" i="9"/>
  <c r="E76"/>
  <c r="E76" i="8"/>
  <c r="E76" i="6"/>
  <c r="E76" i="5"/>
  <c r="BI75" i="6"/>
  <c r="BI75" i="5"/>
  <c r="BA75" i="6"/>
  <c r="BA75" i="5"/>
  <c r="AU75" i="6"/>
  <c r="AU75" i="5"/>
  <c r="AQ75" i="6"/>
  <c r="AQ75" i="5"/>
  <c r="R75" i="6"/>
  <c r="R75" i="5"/>
  <c r="P75" i="6"/>
  <c r="P75" i="5"/>
  <c r="L75" i="6"/>
  <c r="L75" i="5"/>
  <c r="G75" i="6"/>
  <c r="G75" i="5"/>
  <c r="D75" i="9"/>
  <c r="D75" i="8"/>
  <c r="D75" i="6"/>
  <c r="D75" i="5"/>
  <c r="BI74" i="6"/>
  <c r="BI74" i="5"/>
  <c r="BA74" i="6"/>
  <c r="BA74" i="5"/>
  <c r="AS74" i="6"/>
  <c r="AS74" i="5"/>
  <c r="AI74" i="6"/>
  <c r="AI74" i="5"/>
  <c r="S74" i="6"/>
  <c r="S74" i="5"/>
  <c r="Q74" i="6"/>
  <c r="BG74" s="1"/>
  <c r="Q74" i="5"/>
  <c r="N74" i="6"/>
  <c r="N74" i="5"/>
  <c r="I74" i="6"/>
  <c r="I74" i="5"/>
  <c r="G74" i="9"/>
  <c r="E74"/>
  <c r="E74" i="8"/>
  <c r="E74" i="6"/>
  <c r="E74" i="5"/>
  <c r="BI73" i="6"/>
  <c r="BI73" i="5"/>
  <c r="BA73" i="6"/>
  <c r="BA73" i="5"/>
  <c r="AU73" i="6"/>
  <c r="AU73" i="5"/>
  <c r="AQ73" i="6"/>
  <c r="AQ73" i="5"/>
  <c r="R73" i="6"/>
  <c r="R73" i="5"/>
  <c r="P73" i="6"/>
  <c r="P73" i="5"/>
  <c r="L73" i="6"/>
  <c r="L73" i="5"/>
  <c r="G73" i="6"/>
  <c r="G73" i="5"/>
  <c r="D73" i="9"/>
  <c r="D73" i="8"/>
  <c r="D73" i="6"/>
  <c r="D73" i="5"/>
  <c r="BI72" i="6"/>
  <c r="BI72" i="5"/>
  <c r="BA72" i="6"/>
  <c r="BA72" i="5"/>
  <c r="AS72" i="6"/>
  <c r="AS72" i="5"/>
  <c r="AI72" i="6"/>
  <c r="AI72" i="5"/>
  <c r="S72" i="6"/>
  <c r="S72" i="5"/>
  <c r="Q72" i="6"/>
  <c r="BG72" s="1"/>
  <c r="Q72" i="5"/>
  <c r="N72" i="6"/>
  <c r="N72" i="5"/>
  <c r="I72" i="6"/>
  <c r="I72" i="5"/>
  <c r="G72" i="9"/>
  <c r="E72"/>
  <c r="E72" i="8"/>
  <c r="E72" i="6"/>
  <c r="E72" i="5"/>
  <c r="AS71" i="6"/>
  <c r="AS71" i="5"/>
  <c r="AI71" i="6"/>
  <c r="AI71" i="5"/>
  <c r="V71" i="6"/>
  <c r="V71" i="5"/>
  <c r="S71" i="6"/>
  <c r="S71" i="5"/>
  <c r="Q71" i="6"/>
  <c r="BG71" s="1"/>
  <c r="Q71" i="5"/>
  <c r="N71" i="6"/>
  <c r="N71" i="5"/>
  <c r="I71" i="6"/>
  <c r="I71" i="5"/>
  <c r="G71" i="9"/>
  <c r="E71"/>
  <c r="E71" i="8"/>
  <c r="E71" i="6"/>
  <c r="E71" i="5"/>
  <c r="BA70" i="6"/>
  <c r="BA70" i="5"/>
  <c r="AS70" i="6"/>
  <c r="AS70" i="5"/>
  <c r="AI70" i="6"/>
  <c r="AI70" i="5"/>
  <c r="S70" i="6"/>
  <c r="S70" i="5"/>
  <c r="Q70" i="6"/>
  <c r="BG70" s="1"/>
  <c r="Q70" i="5"/>
  <c r="N70" i="6"/>
  <c r="N70" i="5"/>
  <c r="I70" i="6"/>
  <c r="I70" i="5"/>
  <c r="G70" i="9"/>
  <c r="E70"/>
  <c r="E70" i="8"/>
  <c r="E70" i="6"/>
  <c r="E70" i="5"/>
  <c r="BI69" i="6"/>
  <c r="BI69" i="5"/>
  <c r="BA69" i="6"/>
  <c r="BA69" i="5"/>
  <c r="AU69" i="6"/>
  <c r="AU69" i="5"/>
  <c r="AQ69" i="6"/>
  <c r="AQ69" i="5"/>
  <c r="R69" i="6"/>
  <c r="R69" i="5"/>
  <c r="P69" i="6"/>
  <c r="P69" i="5"/>
  <c r="L69" i="6"/>
  <c r="L69" i="5"/>
  <c r="G69" i="6"/>
  <c r="G69" i="5"/>
  <c r="D69" i="9"/>
  <c r="D69" i="8"/>
  <c r="D69" i="6"/>
  <c r="D69" i="5"/>
  <c r="BI68" i="6"/>
  <c r="BI68" i="5"/>
  <c r="BA68" i="6"/>
  <c r="BA68" i="5"/>
  <c r="AS68" i="6"/>
  <c r="AS68" i="5"/>
  <c r="AI68" i="6"/>
  <c r="AI68" i="5"/>
  <c r="S68" i="6"/>
  <c r="S68" i="5"/>
  <c r="Q68" i="6"/>
  <c r="BG68" s="1"/>
  <c r="Q68" i="5"/>
  <c r="N68" i="6"/>
  <c r="N68" i="5"/>
  <c r="I68" i="6"/>
  <c r="I68" i="5"/>
  <c r="G68" i="9" s="1"/>
  <c r="E68"/>
  <c r="E68" i="8"/>
  <c r="E68" i="6"/>
  <c r="E68" i="5"/>
  <c r="AS67" i="6"/>
  <c r="AS67" i="5"/>
  <c r="AI67" i="6"/>
  <c r="AI67" i="5"/>
  <c r="V67" i="6"/>
  <c r="V67" i="5"/>
  <c r="S67" i="6"/>
  <c r="S67" i="5"/>
  <c r="Q67" i="6"/>
  <c r="BG67" s="1"/>
  <c r="Q67" i="5"/>
  <c r="N67" i="6"/>
  <c r="N67" i="5"/>
  <c r="I67" i="6"/>
  <c r="I67" i="5"/>
  <c r="G67" i="9" s="1"/>
  <c r="E67"/>
  <c r="E67" i="8"/>
  <c r="E67" i="6"/>
  <c r="E67" i="5"/>
  <c r="BA66" i="6"/>
  <c r="BA66" i="5"/>
  <c r="AS66" i="6"/>
  <c r="AS66" i="5"/>
  <c r="AI66" i="6"/>
  <c r="AI66" i="5"/>
  <c r="S66" i="6"/>
  <c r="S66" i="5"/>
  <c r="Q66" i="6"/>
  <c r="BG66" s="1"/>
  <c r="Q66" i="5"/>
  <c r="N66" i="6"/>
  <c r="N66" i="5"/>
  <c r="I66" i="6"/>
  <c r="I66" i="5"/>
  <c r="G66" i="9" s="1"/>
  <c r="E66"/>
  <c r="E66" i="8"/>
  <c r="E66" i="6"/>
  <c r="E66" i="5"/>
  <c r="BI65" i="6"/>
  <c r="BI65" i="5"/>
  <c r="BA65" i="6"/>
  <c r="BA65" i="5"/>
  <c r="AU65" i="6"/>
  <c r="AU65" i="5"/>
  <c r="AQ65" i="6"/>
  <c r="AQ65" i="5"/>
  <c r="R65" i="6"/>
  <c r="R65" i="5"/>
  <c r="P65" i="6"/>
  <c r="P65" i="5"/>
  <c r="L65" i="6"/>
  <c r="L65" i="5"/>
  <c r="G65" i="6"/>
  <c r="G65" i="5"/>
  <c r="D65" i="9"/>
  <c r="D65" i="8"/>
  <c r="D65" i="6"/>
  <c r="D65" i="5"/>
  <c r="BI64" i="6"/>
  <c r="BI64" i="5"/>
  <c r="BA64" i="6"/>
  <c r="BA64" i="5"/>
  <c r="AS64" i="6"/>
  <c r="AS64" i="5"/>
  <c r="AI64" i="6"/>
  <c r="AI64" i="5"/>
  <c r="S64" i="6"/>
  <c r="S64" i="5"/>
  <c r="Q64" i="6"/>
  <c r="BG64" s="1"/>
  <c r="Q64" i="5"/>
  <c r="N64" i="6"/>
  <c r="N64" i="5"/>
  <c r="I64" i="6"/>
  <c r="I64" i="5"/>
  <c r="G64" i="9" s="1"/>
  <c r="E64"/>
  <c r="E64" i="8"/>
  <c r="E64" i="6"/>
  <c r="E64" i="5"/>
  <c r="AS63" i="6"/>
  <c r="AS63" i="5"/>
  <c r="AI63" i="6"/>
  <c r="AI63" i="5"/>
  <c r="V63" i="6"/>
  <c r="V63" i="5"/>
  <c r="S63" i="6"/>
  <c r="S63" i="5"/>
  <c r="Q63" i="6"/>
  <c r="BG63" s="1"/>
  <c r="Q63" i="5"/>
  <c r="N63" i="6"/>
  <c r="N63" i="5"/>
  <c r="I63" i="6"/>
  <c r="I63" i="5"/>
  <c r="G63" i="9" s="1"/>
  <c r="E63"/>
  <c r="E63" i="8"/>
  <c r="E63" i="6"/>
  <c r="E63" i="5"/>
  <c r="AS62" i="6"/>
  <c r="AS62" i="5"/>
  <c r="AI62" i="6"/>
  <c r="AI62" i="5"/>
  <c r="V62" i="6"/>
  <c r="V62" i="5"/>
  <c r="S62" i="6"/>
  <c r="S62" i="5"/>
  <c r="Q62" i="6"/>
  <c r="BG62"/>
  <c r="Q62" i="5"/>
  <c r="N62" i="6"/>
  <c r="N62" i="5"/>
  <c r="I62" i="6"/>
  <c r="I62" i="5"/>
  <c r="G62" i="9" s="1"/>
  <c r="E62"/>
  <c r="E62" i="8"/>
  <c r="E62" i="6"/>
  <c r="E62" i="5"/>
  <c r="BA61" i="6"/>
  <c r="BA61" i="5"/>
  <c r="AS61" i="6"/>
  <c r="AS61" i="5"/>
  <c r="AI61" i="6"/>
  <c r="AI61" i="5"/>
  <c r="S61" i="6"/>
  <c r="S61" i="5"/>
  <c r="Q61" i="6"/>
  <c r="BG61" s="1"/>
  <c r="Q61" i="5"/>
  <c r="N61" i="6"/>
  <c r="N61" i="5"/>
  <c r="I61" i="6"/>
  <c r="I61" i="5"/>
  <c r="G61" i="9" s="1"/>
  <c r="E61"/>
  <c r="E61" i="8"/>
  <c r="E61" i="6"/>
  <c r="E61" i="5"/>
  <c r="BI60" i="6"/>
  <c r="BI60" i="5"/>
  <c r="BA60" i="6"/>
  <c r="BA60" i="5"/>
  <c r="AU60" i="6"/>
  <c r="AU60" i="5"/>
  <c r="AQ60" i="6"/>
  <c r="AQ60" i="5"/>
  <c r="R60" i="6"/>
  <c r="R60" i="5"/>
  <c r="P60" i="6"/>
  <c r="P60" i="5"/>
  <c r="L60" i="6"/>
  <c r="L60" i="5"/>
  <c r="G60" i="6"/>
  <c r="G60" i="5"/>
  <c r="D60" i="9"/>
  <c r="D60" i="8"/>
  <c r="D60" i="6"/>
  <c r="D60" i="5"/>
  <c r="BI59" i="6"/>
  <c r="BI59" i="5"/>
  <c r="BA59" i="6"/>
  <c r="BA59" i="5"/>
  <c r="AS59" i="6"/>
  <c r="AS59" i="5"/>
  <c r="AI59" i="6"/>
  <c r="AI59" i="5"/>
  <c r="S59" i="6"/>
  <c r="S59" i="5"/>
  <c r="Q59" i="6"/>
  <c r="BG59" s="1"/>
  <c r="Q59" i="5"/>
  <c r="N59" i="6"/>
  <c r="N59" i="5"/>
  <c r="I59" i="6"/>
  <c r="I59" i="5"/>
  <c r="G59" i="9" s="1"/>
  <c r="E59"/>
  <c r="E59" i="8"/>
  <c r="E59" i="6"/>
  <c r="E59" i="5"/>
  <c r="AS58" i="6"/>
  <c r="AS58" i="5"/>
  <c r="AI58" i="6"/>
  <c r="AI58" i="5"/>
  <c r="V58" i="6"/>
  <c r="V58" i="5"/>
  <c r="S58" i="6"/>
  <c r="S58" i="5"/>
  <c r="Q58" i="6"/>
  <c r="BG58" s="1"/>
  <c r="Q58" i="5"/>
  <c r="N58" i="6"/>
  <c r="N58" i="5"/>
  <c r="I58" i="6"/>
  <c r="I58" i="5"/>
  <c r="G58" i="9" s="1"/>
  <c r="E58"/>
  <c r="E58" i="8"/>
  <c r="E58" i="6"/>
  <c r="E58" i="5"/>
  <c r="AS57" i="6"/>
  <c r="AS57" i="5"/>
  <c r="AI57" i="6"/>
  <c r="AI57" i="5"/>
  <c r="S57" i="6"/>
  <c r="S57" i="5"/>
  <c r="Q57" i="6"/>
  <c r="BG57" s="1"/>
  <c r="Q57" i="5"/>
  <c r="N57" i="6"/>
  <c r="N57" i="5"/>
  <c r="U57" i="6"/>
  <c r="BU57" s="1"/>
  <c r="I57"/>
  <c r="I57" i="5"/>
  <c r="G57" i="9" s="1"/>
  <c r="E57"/>
  <c r="E57" i="8"/>
  <c r="E57" i="6"/>
  <c r="E57" i="5"/>
  <c r="BA56" i="6"/>
  <c r="BA56" i="5"/>
  <c r="AS56" i="6"/>
  <c r="AS56" i="5"/>
  <c r="AI56" i="6"/>
  <c r="AI56" i="5"/>
  <c r="S56" i="6"/>
  <c r="S56" i="5"/>
  <c r="Q56" i="6"/>
  <c r="BG56" s="1"/>
  <c r="Q56" i="5"/>
  <c r="N56" i="6"/>
  <c r="N56" i="5"/>
  <c r="I56" i="6"/>
  <c r="I56" i="5"/>
  <c r="G56" i="9" s="1"/>
  <c r="E56"/>
  <c r="E56" i="8"/>
  <c r="E56" i="6"/>
  <c r="E56" i="5"/>
  <c r="BI55" i="6"/>
  <c r="BI55" i="5"/>
  <c r="BA55" i="6"/>
  <c r="BA55" i="5"/>
  <c r="BA54" i="6"/>
  <c r="BA54" i="5"/>
  <c r="AS54" i="6"/>
  <c r="AS54" i="5"/>
  <c r="AI54" i="6"/>
  <c r="AI54" i="5"/>
  <c r="S54" i="6"/>
  <c r="S54" i="5"/>
  <c r="Q54" i="6"/>
  <c r="BG54" s="1"/>
  <c r="Q54" i="5"/>
  <c r="N54" i="6"/>
  <c r="N54" i="5"/>
  <c r="I54" i="6"/>
  <c r="I54" i="5"/>
  <c r="G54" i="9" s="1"/>
  <c r="E54"/>
  <c r="E54" i="8"/>
  <c r="E54" i="6"/>
  <c r="E54" i="5"/>
  <c r="AS53" i="6"/>
  <c r="AS53" i="5"/>
  <c r="AI53" i="6"/>
  <c r="AI53" i="5"/>
  <c r="S53" i="6"/>
  <c r="S53" i="5"/>
  <c r="Q53" i="6"/>
  <c r="BG53" s="1"/>
  <c r="Q53" i="5"/>
  <c r="N53" i="6"/>
  <c r="N53" i="5"/>
  <c r="U53" i="6"/>
  <c r="BU53" s="1"/>
  <c r="I53"/>
  <c r="I53" i="5"/>
  <c r="G53" i="9" s="1"/>
  <c r="E53"/>
  <c r="E53" i="8"/>
  <c r="E53" i="6"/>
  <c r="E53" i="5"/>
  <c r="BA52" i="6"/>
  <c r="BA52" i="5"/>
  <c r="AS52" i="6"/>
  <c r="AS52" i="5"/>
  <c r="AI52" i="6"/>
  <c r="AI52" i="5"/>
  <c r="S52" i="6"/>
  <c r="S52" i="5"/>
  <c r="Q52" i="6"/>
  <c r="BG52" s="1"/>
  <c r="Q52" i="5"/>
  <c r="N52" i="6"/>
  <c r="N52" i="5"/>
  <c r="I52" i="6"/>
  <c r="I52" i="5"/>
  <c r="G52" i="9" s="1"/>
  <c r="E52"/>
  <c r="E52" i="8"/>
  <c r="E52" i="6"/>
  <c r="E52" i="5"/>
  <c r="AS51" i="6"/>
  <c r="AS51" i="5"/>
  <c r="AI51" i="6"/>
  <c r="AI51" i="5"/>
  <c r="S51" i="6"/>
  <c r="S51" i="5"/>
  <c r="Q51" i="6"/>
  <c r="BG51" s="1"/>
  <c r="Q51" i="5"/>
  <c r="N51" i="6"/>
  <c r="N51" i="5"/>
  <c r="U51" i="6"/>
  <c r="BU51" s="1"/>
  <c r="I51"/>
  <c r="I51" i="5"/>
  <c r="G51" i="9" s="1"/>
  <c r="E51"/>
  <c r="E51" i="8"/>
  <c r="E51" i="6"/>
  <c r="E51" i="5"/>
  <c r="BA50" i="6"/>
  <c r="BA50" i="5"/>
  <c r="AS50" i="6"/>
  <c r="AS50" i="5"/>
  <c r="AI50" i="6"/>
  <c r="AI50" i="5"/>
  <c r="S50" i="6"/>
  <c r="S50" i="5"/>
  <c r="Q50" i="6"/>
  <c r="BG50" s="1"/>
  <c r="Q50" i="5"/>
  <c r="N50" i="6"/>
  <c r="N50" i="5"/>
  <c r="I50" i="6"/>
  <c r="I50" i="5"/>
  <c r="G50" i="9" s="1"/>
  <c r="E50"/>
  <c r="E50" i="8"/>
  <c r="E50" i="6"/>
  <c r="E50" i="5"/>
  <c r="BI49" i="6"/>
  <c r="BI49" i="5"/>
  <c r="BA49" i="6"/>
  <c r="BA49" i="5"/>
  <c r="AS48" i="6"/>
  <c r="AS48" i="5"/>
  <c r="AI48" i="6"/>
  <c r="AI48" i="5"/>
  <c r="S48" i="6"/>
  <c r="S48" i="5"/>
  <c r="Q48" i="6"/>
  <c r="BG48" s="1"/>
  <c r="Q48" i="5"/>
  <c r="N48" i="6"/>
  <c r="N48" i="5"/>
  <c r="U48" i="6"/>
  <c r="BU48" s="1"/>
  <c r="I48"/>
  <c r="I48" i="5"/>
  <c r="G48" i="9" s="1"/>
  <c r="E48"/>
  <c r="E48" i="8"/>
  <c r="E48" i="6"/>
  <c r="E48" i="5"/>
  <c r="BA47" i="6"/>
  <c r="BA47" i="5"/>
  <c r="AS47" i="6"/>
  <c r="AS47" i="5"/>
  <c r="AI47" i="6"/>
  <c r="AI47" i="5"/>
  <c r="S47" i="6"/>
  <c r="S47" i="5"/>
  <c r="Q47" i="6"/>
  <c r="BG47" s="1"/>
  <c r="Q47" i="5"/>
  <c r="N47" i="6"/>
  <c r="N47" i="5"/>
  <c r="I47" i="6"/>
  <c r="I47" i="5"/>
  <c r="G47" i="9" s="1"/>
  <c r="E47"/>
  <c r="E47" i="8"/>
  <c r="E47" i="6"/>
  <c r="E47" i="5"/>
  <c r="BA46" i="6"/>
  <c r="BA46" i="5"/>
  <c r="AS46" i="6"/>
  <c r="AS46" i="5"/>
  <c r="AI46" i="6"/>
  <c r="AI46" i="5"/>
  <c r="S46" i="6"/>
  <c r="S46" i="5"/>
  <c r="Q46" i="6"/>
  <c r="BG46" s="1"/>
  <c r="Q46" i="5"/>
  <c r="N46" i="6"/>
  <c r="N46" i="5"/>
  <c r="I46" i="6"/>
  <c r="I46" i="5"/>
  <c r="G46" i="9" s="1"/>
  <c r="E46"/>
  <c r="E46" i="8"/>
  <c r="E46" i="6"/>
  <c r="E46" i="5"/>
  <c r="AS45" i="6"/>
  <c r="AS45" i="5"/>
  <c r="AI45" i="6"/>
  <c r="AI45" i="5"/>
  <c r="S45" i="6"/>
  <c r="S45" i="5"/>
  <c r="Q45" i="6"/>
  <c r="BG45" s="1"/>
  <c r="Q45" i="5"/>
  <c r="N45" i="6"/>
  <c r="N45" i="5"/>
  <c r="U45" i="6"/>
  <c r="BU45" s="1"/>
  <c r="I45"/>
  <c r="I45" i="5"/>
  <c r="G45" i="9" s="1"/>
  <c r="E45"/>
  <c r="E45" i="8"/>
  <c r="E45" i="6"/>
  <c r="E45" i="5"/>
  <c r="BA44" i="6"/>
  <c r="BA44" i="5"/>
  <c r="AS44" i="6"/>
  <c r="AS44" i="5"/>
  <c r="AI44" i="6"/>
  <c r="AI44" i="5"/>
  <c r="S44" i="6"/>
  <c r="S44" i="5"/>
  <c r="Q44" i="6"/>
  <c r="BG44" s="1"/>
  <c r="Q44" i="5"/>
  <c r="N44" i="6"/>
  <c r="N44" i="5"/>
  <c r="I44" i="6"/>
  <c r="I44" i="5"/>
  <c r="G44" i="9" s="1"/>
  <c r="E44"/>
  <c r="E44" i="8"/>
  <c r="E44" i="6"/>
  <c r="E44" i="5"/>
  <c r="BI43" i="6"/>
  <c r="BI43" i="5"/>
  <c r="BA43" i="6"/>
  <c r="BA43" i="5"/>
  <c r="BA42" i="6"/>
  <c r="BA42" i="5"/>
  <c r="AS42" i="6"/>
  <c r="AS42" i="5"/>
  <c r="AI42" i="6"/>
  <c r="AI42" i="5"/>
  <c r="S42" i="6"/>
  <c r="S42" i="5"/>
  <c r="Q42" i="6"/>
  <c r="BG42" s="1"/>
  <c r="Q42" i="5"/>
  <c r="N42" i="6"/>
  <c r="N42" i="5"/>
  <c r="I42" i="6"/>
  <c r="I42" i="5"/>
  <c r="G42" i="9" s="1"/>
  <c r="E42"/>
  <c r="E42" i="8"/>
  <c r="E42" i="6"/>
  <c r="E42" i="5"/>
  <c r="AS41" i="6"/>
  <c r="AS41" i="5"/>
  <c r="AI41" i="6"/>
  <c r="AI41" i="5"/>
  <c r="S41" i="6"/>
  <c r="S41" i="5"/>
  <c r="Q41" i="6"/>
  <c r="BG41" s="1"/>
  <c r="Q41" i="5"/>
  <c r="N41" i="6"/>
  <c r="N41" i="5"/>
  <c r="U41" i="6"/>
  <c r="BU41" s="1"/>
  <c r="I41"/>
  <c r="I41" i="5"/>
  <c r="G41" i="9" s="1"/>
  <c r="E41"/>
  <c r="E41" i="8"/>
  <c r="E41" i="6"/>
  <c r="E41" i="5"/>
  <c r="BA40" i="6"/>
  <c r="BA40" i="5"/>
  <c r="AS40" i="6"/>
  <c r="AS40" i="5"/>
  <c r="AI40" i="6"/>
  <c r="AI40" i="5"/>
  <c r="S40" i="6"/>
  <c r="S40" i="5"/>
  <c r="Q40" i="6"/>
  <c r="BG40" s="1"/>
  <c r="Q40" i="5"/>
  <c r="N40" i="6"/>
  <c r="N40" i="5"/>
  <c r="I40" i="6"/>
  <c r="I40" i="5"/>
  <c r="G40" i="9" s="1"/>
  <c r="E40"/>
  <c r="E40" i="8"/>
  <c r="E40" i="6"/>
  <c r="E40" i="5"/>
  <c r="BI39" i="6"/>
  <c r="BI39" i="5"/>
  <c r="BA39" i="6"/>
  <c r="BA39" i="5"/>
  <c r="BA38" i="6"/>
  <c r="BA38" i="5"/>
  <c r="AS38" i="6"/>
  <c r="AS38" i="5"/>
  <c r="AI38" i="6"/>
  <c r="AI38" i="5"/>
  <c r="S38" i="6"/>
  <c r="S38" i="5"/>
  <c r="Q38" i="6"/>
  <c r="BG38" s="1"/>
  <c r="Q38" i="5"/>
  <c r="N38" i="6"/>
  <c r="N38" i="5"/>
  <c r="I38" i="6"/>
  <c r="I38" i="5"/>
  <c r="G38" i="9" s="1"/>
  <c r="E38"/>
  <c r="E38" i="8"/>
  <c r="E38" i="6"/>
  <c r="E38" i="5"/>
  <c r="AS37" i="6"/>
  <c r="AS37" i="5"/>
  <c r="AI37" i="6"/>
  <c r="AI37" i="5"/>
  <c r="S37" i="6"/>
  <c r="S37" i="5"/>
  <c r="Q37" i="6"/>
  <c r="BG37" s="1"/>
  <c r="Q37" i="5"/>
  <c r="N37" i="6"/>
  <c r="N37" i="5"/>
  <c r="U37" i="6"/>
  <c r="BU37" s="1"/>
  <c r="I37"/>
  <c r="I37" i="5"/>
  <c r="G37" i="9" s="1"/>
  <c r="E37"/>
  <c r="E37" i="8"/>
  <c r="E37" i="6"/>
  <c r="E37" i="5"/>
  <c r="BA36" i="6"/>
  <c r="BA36" i="5"/>
  <c r="AS36" i="6"/>
  <c r="AS36" i="5"/>
  <c r="AI36" i="6"/>
  <c r="AI36" i="5"/>
  <c r="S36" i="6"/>
  <c r="S36" i="5"/>
  <c r="Q36" i="6"/>
  <c r="BG36" s="1"/>
  <c r="Q36" i="5"/>
  <c r="N36" i="6"/>
  <c r="N36" i="5"/>
  <c r="I36" i="6"/>
  <c r="I36" i="5"/>
  <c r="G36" i="9" s="1"/>
  <c r="E36"/>
  <c r="E36" i="8"/>
  <c r="E36" i="6"/>
  <c r="E36" i="5"/>
  <c r="BI35" i="6"/>
  <c r="BI35" i="5"/>
  <c r="BA35" i="6"/>
  <c r="BA35" i="5"/>
  <c r="BA34" i="6"/>
  <c r="BA34" i="5"/>
  <c r="AS34" i="6"/>
  <c r="AS34" i="5"/>
  <c r="AI34" i="6"/>
  <c r="AI34" i="5"/>
  <c r="S34" i="6"/>
  <c r="S34" i="5"/>
  <c r="Q34" i="6"/>
  <c r="BG34" s="1"/>
  <c r="Q34" i="5"/>
  <c r="N34" i="6"/>
  <c r="N34" i="5"/>
  <c r="I34" i="6"/>
  <c r="I34" i="5"/>
  <c r="G34" i="9" s="1"/>
  <c r="E34"/>
  <c r="E34" i="8"/>
  <c r="E34" i="6"/>
  <c r="E34" i="5"/>
  <c r="AS33" i="6"/>
  <c r="AS33" i="5"/>
  <c r="AI33" i="6"/>
  <c r="AI33" i="5"/>
  <c r="S33" i="6"/>
  <c r="S33" i="5"/>
  <c r="Q33" i="6"/>
  <c r="BG33" s="1"/>
  <c r="Q33" i="5"/>
  <c r="N33" i="6"/>
  <c r="N33" i="5"/>
  <c r="U33" i="6"/>
  <c r="BU33" s="1"/>
  <c r="I33"/>
  <c r="I33" i="5"/>
  <c r="G33" i="9" s="1"/>
  <c r="E33"/>
  <c r="E33" i="8"/>
  <c r="E33" i="6"/>
  <c r="E33" i="5"/>
  <c r="BA32" i="6"/>
  <c r="BA32" i="5"/>
  <c r="AS32" i="6"/>
  <c r="AS32" i="5"/>
  <c r="AI32" i="6"/>
  <c r="AI32" i="5"/>
  <c r="S32" i="6"/>
  <c r="S32" i="5"/>
  <c r="Q32" i="6"/>
  <c r="BG32" s="1"/>
  <c r="Q32" i="5"/>
  <c r="N32" i="6"/>
  <c r="N32" i="5"/>
  <c r="I32" i="6"/>
  <c r="I32" i="5"/>
  <c r="G32" i="9" s="1"/>
  <c r="E32"/>
  <c r="E32" i="8"/>
  <c r="E32" i="6"/>
  <c r="E32" i="5"/>
  <c r="BI31" i="6"/>
  <c r="BI31" i="5"/>
  <c r="BA31" i="6"/>
  <c r="BA31" i="5"/>
  <c r="BA30" i="6"/>
  <c r="BA30" i="5"/>
  <c r="AS30" i="6"/>
  <c r="AS30" i="5"/>
  <c r="AI30" i="6"/>
  <c r="AI30" i="5"/>
  <c r="S30" i="6"/>
  <c r="S30" i="5"/>
  <c r="Q30" i="6"/>
  <c r="BG30" s="1"/>
  <c r="Q30" i="5"/>
  <c r="N30" i="6"/>
  <c r="N30" i="5"/>
  <c r="I30" i="6"/>
  <c r="I30" i="5"/>
  <c r="G30" i="9" s="1"/>
  <c r="E30"/>
  <c r="E30" i="8"/>
  <c r="E30" i="6"/>
  <c r="E30" i="5"/>
  <c r="AS29" i="6"/>
  <c r="AS29" i="5"/>
  <c r="AI29" i="6"/>
  <c r="AI29" i="5"/>
  <c r="S29" i="6"/>
  <c r="S29" i="5"/>
  <c r="Q29" i="6"/>
  <c r="BG29" s="1"/>
  <c r="Q29" i="5"/>
  <c r="N29" i="6"/>
  <c r="N29" i="5"/>
  <c r="U29" i="6"/>
  <c r="BU29" s="1"/>
  <c r="I29"/>
  <c r="I29" i="5"/>
  <c r="G29" i="9" s="1"/>
  <c r="E29"/>
  <c r="E29" i="8"/>
  <c r="E29" i="6"/>
  <c r="E29" i="5"/>
  <c r="BA28" i="6"/>
  <c r="BA28" i="5"/>
  <c r="AS28" i="6"/>
  <c r="AS28" i="5"/>
  <c r="AI28" i="6"/>
  <c r="AI28" i="5"/>
  <c r="S28" i="6"/>
  <c r="S28" i="5"/>
  <c r="Q28" i="6"/>
  <c r="BG28" s="1"/>
  <c r="Q28" i="5"/>
  <c r="N28" i="6"/>
  <c r="N28" i="5"/>
  <c r="I28" i="6"/>
  <c r="I28" i="5"/>
  <c r="G28" i="9" s="1"/>
  <c r="E28"/>
  <c r="E28" i="8"/>
  <c r="E28" i="6"/>
  <c r="E28" i="5"/>
  <c r="BI27" i="6"/>
  <c r="BI27" i="5"/>
  <c r="BA27" i="6"/>
  <c r="BA27" i="5"/>
  <c r="BA26" i="6"/>
  <c r="BA26" i="5"/>
  <c r="AS26" i="6"/>
  <c r="AS26" i="5"/>
  <c r="AI26" i="6"/>
  <c r="AI26" i="5"/>
  <c r="S26" i="6"/>
  <c r="S26" i="5"/>
  <c r="Q26" i="6"/>
  <c r="BG26" s="1"/>
  <c r="Q26" i="5"/>
  <c r="N26" i="6"/>
  <c r="N26" i="5"/>
  <c r="I26" i="6"/>
  <c r="I26" i="5"/>
  <c r="G26" i="9" s="1"/>
  <c r="E26"/>
  <c r="E26" i="8"/>
  <c r="E26" i="6"/>
  <c r="E26" i="5"/>
  <c r="AS25" i="6"/>
  <c r="AS25" i="5"/>
  <c r="AI25" i="6"/>
  <c r="AI25" i="5"/>
  <c r="S25" i="6"/>
  <c r="S25" i="5"/>
  <c r="Q25" i="6"/>
  <c r="BG25" s="1"/>
  <c r="Q25" i="5"/>
  <c r="N25" i="6"/>
  <c r="N25" i="5"/>
  <c r="U25" i="6"/>
  <c r="BU25" s="1"/>
  <c r="I25"/>
  <c r="I25" i="5"/>
  <c r="G25" i="9" s="1"/>
  <c r="E25"/>
  <c r="E25" i="8"/>
  <c r="E25" i="6"/>
  <c r="E25" i="5"/>
  <c r="U85" i="6"/>
  <c r="BU85" s="1"/>
  <c r="U83"/>
  <c r="BU83" s="1"/>
  <c r="U79"/>
  <c r="BU79" s="1"/>
  <c r="U75"/>
  <c r="BU75" s="1"/>
  <c r="U73"/>
  <c r="BU73" s="1"/>
  <c r="U69"/>
  <c r="BU69" s="1"/>
  <c r="U65"/>
  <c r="BU65" s="1"/>
  <c r="U60"/>
  <c r="BU60"/>
  <c r="BI57"/>
  <c r="BI57" i="5"/>
  <c r="BA57" i="6"/>
  <c r="BA57" i="5"/>
  <c r="AU57" i="6"/>
  <c r="AU57" i="5"/>
  <c r="AQ57" i="6"/>
  <c r="AQ57" i="5"/>
  <c r="R57" i="6"/>
  <c r="R57" i="5"/>
  <c r="P57" i="6"/>
  <c r="P57" i="5"/>
  <c r="L57" i="6"/>
  <c r="L57" i="5"/>
  <c r="G57" i="6"/>
  <c r="G57" i="5"/>
  <c r="D57" i="9"/>
  <c r="D57" i="8"/>
  <c r="D57" i="6"/>
  <c r="D57" i="5"/>
  <c r="BI56" i="6"/>
  <c r="BI56" i="5"/>
  <c r="AU56" i="6"/>
  <c r="AU56" i="5"/>
  <c r="AQ56" i="6"/>
  <c r="AQ56" i="5"/>
  <c r="V56" i="6"/>
  <c r="V56" i="5"/>
  <c r="R56" i="6"/>
  <c r="R56" i="5"/>
  <c r="P56" i="6"/>
  <c r="P56" i="5"/>
  <c r="L56" i="6"/>
  <c r="L56" i="5"/>
  <c r="G56" i="6"/>
  <c r="G56" i="5"/>
  <c r="D56" i="9"/>
  <c r="D56" i="8"/>
  <c r="D56" i="6"/>
  <c r="D56" i="5"/>
  <c r="AS55" i="6"/>
  <c r="AS55" i="5"/>
  <c r="AI55" i="6"/>
  <c r="AI55" i="5"/>
  <c r="V55" i="6"/>
  <c r="V55" i="5"/>
  <c r="S55" i="6"/>
  <c r="S55" i="5"/>
  <c r="Q55" i="6"/>
  <c r="BG55" s="1"/>
  <c r="Q55" i="5"/>
  <c r="N55" i="6"/>
  <c r="N55" i="5"/>
  <c r="I55" i="6"/>
  <c r="I55" i="5"/>
  <c r="G55" i="9" s="1"/>
  <c r="E55"/>
  <c r="E55" i="8"/>
  <c r="E55" i="6"/>
  <c r="E55" i="5"/>
  <c r="AU54" i="6"/>
  <c r="AU54" i="5"/>
  <c r="AQ54" i="6"/>
  <c r="AQ54" i="5"/>
  <c r="V54" i="6"/>
  <c r="V54" i="5"/>
  <c r="R54" i="6"/>
  <c r="R54" i="5"/>
  <c r="P54" i="6"/>
  <c r="P54" i="5"/>
  <c r="L54" i="6"/>
  <c r="L54" i="5"/>
  <c r="G54" i="6"/>
  <c r="G54" i="5"/>
  <c r="D54" i="9"/>
  <c r="D54" i="8"/>
  <c r="D54" i="6"/>
  <c r="D54" i="5"/>
  <c r="BI53" i="6"/>
  <c r="BI53" i="5"/>
  <c r="BA53" i="6"/>
  <c r="BA53" i="5"/>
  <c r="AU53" i="6"/>
  <c r="AU53" i="5"/>
  <c r="AQ53" i="6"/>
  <c r="AQ53" i="5"/>
  <c r="R53" i="6"/>
  <c r="R53" i="5"/>
  <c r="P53" i="6"/>
  <c r="P53" i="5"/>
  <c r="L53" i="6"/>
  <c r="L53" i="5"/>
  <c r="G53" i="6"/>
  <c r="G53" i="5"/>
  <c r="D53" i="9"/>
  <c r="D53" i="8"/>
  <c r="D53" i="6"/>
  <c r="D53" i="5"/>
  <c r="AU52" i="6"/>
  <c r="AU52" i="5"/>
  <c r="AQ52" i="6"/>
  <c r="AQ52" i="5"/>
  <c r="V52" i="6"/>
  <c r="V52" i="5"/>
  <c r="R52" i="6"/>
  <c r="R52" i="5"/>
  <c r="P52" i="6"/>
  <c r="P52" i="5"/>
  <c r="L52" i="6"/>
  <c r="L52" i="5"/>
  <c r="G52" i="6"/>
  <c r="G52" i="5"/>
  <c r="D52" i="9"/>
  <c r="D52" i="8"/>
  <c r="D52" i="6"/>
  <c r="D52" i="5"/>
  <c r="BI51" i="6"/>
  <c r="BI51" i="5"/>
  <c r="BA51" i="6"/>
  <c r="BA51" i="5"/>
  <c r="AU51" i="6"/>
  <c r="AU51" i="5"/>
  <c r="AQ51" i="6"/>
  <c r="AQ51" i="5"/>
  <c r="R51" i="6"/>
  <c r="R51" i="5"/>
  <c r="P51" i="6"/>
  <c r="P51" i="5"/>
  <c r="L51" i="6"/>
  <c r="L51" i="5"/>
  <c r="G51" i="6"/>
  <c r="G51" i="5"/>
  <c r="D51" i="9"/>
  <c r="D51" i="8"/>
  <c r="D51" i="6"/>
  <c r="D51" i="5"/>
  <c r="BI50" i="6"/>
  <c r="BI50" i="5"/>
  <c r="AU50" i="6"/>
  <c r="AU50" i="5"/>
  <c r="AQ50" i="6"/>
  <c r="AY50" s="1"/>
  <c r="AQ50" i="5"/>
  <c r="V50" i="6"/>
  <c r="V50" i="5"/>
  <c r="R50" i="6"/>
  <c r="R50" i="5"/>
  <c r="P50" i="6"/>
  <c r="P50" i="5"/>
  <c r="L50" i="6"/>
  <c r="L50" i="5"/>
  <c r="G50" i="6"/>
  <c r="G50" i="5"/>
  <c r="D50" i="9"/>
  <c r="D50" i="8"/>
  <c r="D50" i="6"/>
  <c r="D50" i="5"/>
  <c r="AS49" i="6"/>
  <c r="AS49" i="5"/>
  <c r="AI49" i="6"/>
  <c r="AI49" i="5"/>
  <c r="V49" i="6"/>
  <c r="V49" i="5"/>
  <c r="S49" i="6"/>
  <c r="S49" i="5"/>
  <c r="Q49" i="6"/>
  <c r="BG49" s="1"/>
  <c r="Q49" i="5"/>
  <c r="N49" i="6"/>
  <c r="N49" i="5"/>
  <c r="I49" i="6"/>
  <c r="I49" i="5"/>
  <c r="G49" i="9" s="1"/>
  <c r="E49"/>
  <c r="E49" i="8"/>
  <c r="E49" i="6"/>
  <c r="E49" i="5"/>
  <c r="BI48" i="6"/>
  <c r="BI48" i="5"/>
  <c r="BA48" i="6"/>
  <c r="BA48" i="5"/>
  <c r="AU48" i="6"/>
  <c r="AU48" i="5"/>
  <c r="AQ48" i="6"/>
  <c r="AQ48" i="5"/>
  <c r="R48" i="6"/>
  <c r="R48" i="5"/>
  <c r="P48" i="6"/>
  <c r="P48" i="5"/>
  <c r="L48" i="6"/>
  <c r="L48" i="5"/>
  <c r="G48" i="6"/>
  <c r="G48" i="5"/>
  <c r="D48" i="9"/>
  <c r="D48" i="8"/>
  <c r="D48" i="6"/>
  <c r="D48" i="5"/>
  <c r="BI47" i="6"/>
  <c r="BI47" i="5"/>
  <c r="AU47" i="6"/>
  <c r="AU47" i="5"/>
  <c r="AQ47" i="6"/>
  <c r="AQ47" i="5"/>
  <c r="V47" i="6"/>
  <c r="V47" i="5"/>
  <c r="R47" i="6"/>
  <c r="R47" i="5"/>
  <c r="P47" i="6"/>
  <c r="P47" i="5"/>
  <c r="L47" i="6"/>
  <c r="L47" i="5"/>
  <c r="G47" i="6"/>
  <c r="G47" i="5"/>
  <c r="D47" i="9"/>
  <c r="D47" i="8"/>
  <c r="D47" i="6"/>
  <c r="D47" i="5"/>
  <c r="AU46" i="6"/>
  <c r="AU46" i="5"/>
  <c r="AQ46" i="6"/>
  <c r="AQ46" i="5"/>
  <c r="V46" i="6"/>
  <c r="V46" i="5"/>
  <c r="R46" i="6"/>
  <c r="R46" i="5"/>
  <c r="P46" i="6"/>
  <c r="P46" i="5"/>
  <c r="L46" i="6"/>
  <c r="L46" i="5"/>
  <c r="G46" i="6"/>
  <c r="G46" i="5"/>
  <c r="D46" i="9"/>
  <c r="D46" i="8"/>
  <c r="D46" i="6"/>
  <c r="D46" i="5"/>
  <c r="BI45" i="6"/>
  <c r="BI45" i="5"/>
  <c r="BA45" i="6"/>
  <c r="BA45" i="5"/>
  <c r="AU45" i="6"/>
  <c r="AU45" i="5"/>
  <c r="AQ45" i="6"/>
  <c r="AQ45" i="5"/>
  <c r="R45" i="6"/>
  <c r="R45" i="5"/>
  <c r="P45" i="6"/>
  <c r="P45" i="5"/>
  <c r="L45" i="6"/>
  <c r="L45" i="5"/>
  <c r="G45" i="6"/>
  <c r="G45" i="5"/>
  <c r="D45" i="9"/>
  <c r="D45" i="8"/>
  <c r="D45" i="6"/>
  <c r="D45" i="5"/>
  <c r="BI44" i="6"/>
  <c r="BI44" i="5"/>
  <c r="AU44" i="6"/>
  <c r="AU44" i="5"/>
  <c r="AQ44" i="6"/>
  <c r="AZ44" s="1"/>
  <c r="AQ44" i="5"/>
  <c r="V44" i="6"/>
  <c r="V44" i="5"/>
  <c r="R44" i="6"/>
  <c r="R44" i="5"/>
  <c r="P44" i="6"/>
  <c r="P44" i="5"/>
  <c r="L44" i="6"/>
  <c r="L44" i="5"/>
  <c r="G44" i="6"/>
  <c r="G44" i="5"/>
  <c r="D44" i="9"/>
  <c r="D44" i="8"/>
  <c r="D44" i="6"/>
  <c r="D44" i="5"/>
  <c r="AS43" i="6"/>
  <c r="AS43" i="5"/>
  <c r="AI43" i="6"/>
  <c r="AI43" i="5"/>
  <c r="V43" i="6"/>
  <c r="V43" i="5"/>
  <c r="S43" i="6"/>
  <c r="S43" i="5"/>
  <c r="Q43" i="6"/>
  <c r="BG43" s="1"/>
  <c r="Q43" i="5"/>
  <c r="N43" i="6"/>
  <c r="N43" i="5"/>
  <c r="I43" i="6"/>
  <c r="I43" i="5"/>
  <c r="G43" i="9" s="1"/>
  <c r="E43"/>
  <c r="E43" i="8"/>
  <c r="E43" i="6"/>
  <c r="E43" i="5"/>
  <c r="AU42" i="6"/>
  <c r="AU42" i="5"/>
  <c r="AQ42" i="6"/>
  <c r="AQ42" i="5"/>
  <c r="V42" i="6"/>
  <c r="V42" i="5"/>
  <c r="R42" i="6"/>
  <c r="R42" i="5"/>
  <c r="P42" i="6"/>
  <c r="P42" i="5"/>
  <c r="L42" i="6"/>
  <c r="L42" i="5"/>
  <c r="G42" i="6"/>
  <c r="G42" i="5"/>
  <c r="D42" i="9"/>
  <c r="D42" i="8"/>
  <c r="D42" i="6"/>
  <c r="D42" i="5"/>
  <c r="BI41" i="6"/>
  <c r="BI41" i="5"/>
  <c r="BA41" i="6"/>
  <c r="BA41" i="5"/>
  <c r="AU41" i="6"/>
  <c r="AU41" i="5"/>
  <c r="AQ41" i="6"/>
  <c r="AQ41" i="5"/>
  <c r="R41" i="6"/>
  <c r="R41" i="5"/>
  <c r="P41" i="6"/>
  <c r="P41" i="5"/>
  <c r="L41" i="6"/>
  <c r="L41" i="5"/>
  <c r="G41" i="6"/>
  <c r="G41" i="5"/>
  <c r="D41" i="9"/>
  <c r="D41" i="8"/>
  <c r="D41" i="6"/>
  <c r="D41" i="5"/>
  <c r="BI40" i="6"/>
  <c r="BI40" i="5"/>
  <c r="AU40" i="6"/>
  <c r="AU40" i="5"/>
  <c r="AQ40" i="6"/>
  <c r="AQ40" i="5"/>
  <c r="V40" i="6"/>
  <c r="V40" i="5"/>
  <c r="R40" i="6"/>
  <c r="R40" i="5"/>
  <c r="P40" i="6"/>
  <c r="P40" i="5"/>
  <c r="L40" i="6"/>
  <c r="L40" i="5"/>
  <c r="G40" i="6"/>
  <c r="G40" i="5"/>
  <c r="D40" i="9"/>
  <c r="D40" i="8"/>
  <c r="D40" i="6"/>
  <c r="D40" i="5"/>
  <c r="AS39" i="6"/>
  <c r="AS39" i="5"/>
  <c r="AI39" i="6"/>
  <c r="AI39" i="5"/>
  <c r="V39" i="6"/>
  <c r="V39" i="5"/>
  <c r="S39" i="6"/>
  <c r="S39" i="5"/>
  <c r="Q39" i="6"/>
  <c r="BG39" s="1"/>
  <c r="Q39" i="5"/>
  <c r="N39" i="6"/>
  <c r="N39" i="5"/>
  <c r="I39" i="6"/>
  <c r="I39" i="5"/>
  <c r="G39" i="9" s="1"/>
  <c r="E39"/>
  <c r="E39" i="8"/>
  <c r="E39" i="6"/>
  <c r="E39" i="5"/>
  <c r="AU38" i="6"/>
  <c r="AU38" i="5"/>
  <c r="AQ38" i="6"/>
  <c r="AY38" s="1"/>
  <c r="AQ38" i="5"/>
  <c r="V38" i="6"/>
  <c r="V38" i="5"/>
  <c r="R38" i="6"/>
  <c r="R38" i="5"/>
  <c r="P38" i="6"/>
  <c r="P38" i="5"/>
  <c r="L38" i="6"/>
  <c r="L38" i="5"/>
  <c r="G38" i="6"/>
  <c r="G38" i="5"/>
  <c r="D38" i="9"/>
  <c r="D38" i="8"/>
  <c r="D38" i="6"/>
  <c r="D38" i="5"/>
  <c r="BI37" i="6"/>
  <c r="BI37" i="5"/>
  <c r="BA37" i="6"/>
  <c r="BA37" i="5"/>
  <c r="AU37" i="6"/>
  <c r="AU37" i="5"/>
  <c r="AQ37" i="6"/>
  <c r="AQ37" i="5"/>
  <c r="R37" i="6"/>
  <c r="R37" i="5"/>
  <c r="P37" i="6"/>
  <c r="P37" i="5"/>
  <c r="L37" i="6"/>
  <c r="L37" i="5"/>
  <c r="G37" i="6"/>
  <c r="G37" i="5"/>
  <c r="D37" i="9"/>
  <c r="D37" i="8"/>
  <c r="D37" i="6"/>
  <c r="D37" i="5"/>
  <c r="BI36" i="6"/>
  <c r="BI36" i="5"/>
  <c r="AU36" i="6"/>
  <c r="AU36" i="5"/>
  <c r="AQ36" i="6"/>
  <c r="AY36" s="1"/>
  <c r="AQ36" i="5"/>
  <c r="V36" i="6"/>
  <c r="V36" i="5"/>
  <c r="R36" i="6"/>
  <c r="R36" i="5"/>
  <c r="P36" i="6"/>
  <c r="P36" i="5"/>
  <c r="L36" i="6"/>
  <c r="L36" i="5"/>
  <c r="G36" i="6"/>
  <c r="G36" i="5"/>
  <c r="D36" i="9"/>
  <c r="D36" i="8"/>
  <c r="D36" i="6"/>
  <c r="D36" i="5"/>
  <c r="AS35" i="6"/>
  <c r="AS35" i="5"/>
  <c r="AI35" i="6"/>
  <c r="AI35" i="5"/>
  <c r="V35" i="6"/>
  <c r="AG35" s="1"/>
  <c r="V35" i="5"/>
  <c r="S35" i="6"/>
  <c r="S35" i="5"/>
  <c r="Q35" i="6"/>
  <c r="BG35" s="1"/>
  <c r="Q35" i="5"/>
  <c r="N35" i="6"/>
  <c r="N35" i="5"/>
  <c r="I35" i="6"/>
  <c r="I35" i="5"/>
  <c r="G35" i="9" s="1"/>
  <c r="E35"/>
  <c r="E35" i="8"/>
  <c r="E35" i="6"/>
  <c r="E35" i="5"/>
  <c r="AU34" i="6"/>
  <c r="AU34" i="5"/>
  <c r="AQ34" i="6"/>
  <c r="AQ34" i="5"/>
  <c r="V34" i="6"/>
  <c r="V34" i="5"/>
  <c r="R34" i="6"/>
  <c r="R34" i="5"/>
  <c r="P34" i="6"/>
  <c r="P34" i="5"/>
  <c r="L34" i="6"/>
  <c r="L34" i="5"/>
  <c r="G34" i="6"/>
  <c r="G34" i="5"/>
  <c r="D34" i="9"/>
  <c r="D34" i="8"/>
  <c r="D34" i="6"/>
  <c r="D34" i="5"/>
  <c r="BI33" i="6"/>
  <c r="BI33" i="5"/>
  <c r="BA33" i="6"/>
  <c r="BA33" i="5"/>
  <c r="AU33" i="6"/>
  <c r="AU33" i="5"/>
  <c r="AQ33" i="6"/>
  <c r="AQ33" i="5"/>
  <c r="R33" i="6"/>
  <c r="R33" i="5"/>
  <c r="P33" i="6"/>
  <c r="P33" i="5"/>
  <c r="L33" i="6"/>
  <c r="L33" i="5"/>
  <c r="G33" i="6"/>
  <c r="G33" i="5"/>
  <c r="D33" i="9"/>
  <c r="D33" i="8"/>
  <c r="D33" i="6"/>
  <c r="D33" i="5"/>
  <c r="BI32" i="6"/>
  <c r="BI32" i="5"/>
  <c r="AU32" i="6"/>
  <c r="AU32" i="5"/>
  <c r="AQ32" i="6"/>
  <c r="AQ32" i="5"/>
  <c r="V32" i="6"/>
  <c r="V32" i="5"/>
  <c r="R32" i="6"/>
  <c r="R32" i="5"/>
  <c r="P32" i="6"/>
  <c r="P32" i="5"/>
  <c r="L32" i="6"/>
  <c r="L32" i="5"/>
  <c r="G32" i="6"/>
  <c r="G32" i="5"/>
  <c r="D32" i="9"/>
  <c r="D32" i="8"/>
  <c r="D32" i="6"/>
  <c r="D32" i="5"/>
  <c r="AS31" i="6"/>
  <c r="AS31" i="5"/>
  <c r="AI31" i="6"/>
  <c r="AI31" i="5"/>
  <c r="V31" i="6"/>
  <c r="V31" i="5"/>
  <c r="S31" i="6"/>
  <c r="S31" i="5"/>
  <c r="Q31" i="6"/>
  <c r="BG31" s="1"/>
  <c r="Q31" i="5"/>
  <c r="N31" i="6"/>
  <c r="N31" i="5"/>
  <c r="I31" i="6"/>
  <c r="I31" i="5"/>
  <c r="G31" i="9" s="1"/>
  <c r="E31"/>
  <c r="E31" i="8"/>
  <c r="E31" i="6"/>
  <c r="E31" i="5"/>
  <c r="AU30" i="6"/>
  <c r="AU30" i="5"/>
  <c r="AQ30" i="6"/>
  <c r="AQ30" i="5"/>
  <c r="V30" i="6"/>
  <c r="V30" i="5"/>
  <c r="R30" i="6"/>
  <c r="R30" i="5"/>
  <c r="P30" i="6"/>
  <c r="P30" i="5"/>
  <c r="L30" i="6"/>
  <c r="L30" i="5"/>
  <c r="G30" i="6"/>
  <c r="G30" i="5"/>
  <c r="D30" i="9"/>
  <c r="D30" i="8"/>
  <c r="D30" i="6"/>
  <c r="D30" i="5"/>
  <c r="BI29" i="6"/>
  <c r="BI29" i="5"/>
  <c r="BA29" i="6"/>
  <c r="BA29" i="5"/>
  <c r="AU29" i="6"/>
  <c r="AU29" i="5"/>
  <c r="AQ29" i="6"/>
  <c r="AQ29" i="5"/>
  <c r="R29" i="6"/>
  <c r="R29" i="5"/>
  <c r="P29" i="6"/>
  <c r="P29" i="5"/>
  <c r="L29" i="6"/>
  <c r="L29" i="5"/>
  <c r="G29" i="6"/>
  <c r="G29" i="5"/>
  <c r="D29" i="9"/>
  <c r="D29" i="8"/>
  <c r="D29" i="6"/>
  <c r="D29" i="5"/>
  <c r="BI28" i="6"/>
  <c r="BI28" i="5"/>
  <c r="AU28" i="6"/>
  <c r="AU28" i="5"/>
  <c r="AQ28" i="6"/>
  <c r="AQ28" i="5"/>
  <c r="V28" i="6"/>
  <c r="V28" i="5"/>
  <c r="R28" i="6"/>
  <c r="R28" i="5"/>
  <c r="P28" i="6"/>
  <c r="P28" i="5"/>
  <c r="L28" i="6"/>
  <c r="L28" i="5"/>
  <c r="G28" i="6"/>
  <c r="G28" i="5"/>
  <c r="D28" i="9"/>
  <c r="D28" i="8"/>
  <c r="D28" i="6"/>
  <c r="D28" i="5"/>
  <c r="AS27" i="6"/>
  <c r="AS27" i="5"/>
  <c r="AI27" i="6"/>
  <c r="AI27" i="5"/>
  <c r="V27" i="6"/>
  <c r="V27" i="5"/>
  <c r="S27" i="6"/>
  <c r="S27" i="5"/>
  <c r="Q27" i="6"/>
  <c r="BG27" s="1"/>
  <c r="Q27" i="5"/>
  <c r="N27" i="6"/>
  <c r="N27" i="5"/>
  <c r="I27" i="6"/>
  <c r="I27" i="5"/>
  <c r="G27" i="9" s="1"/>
  <c r="E27"/>
  <c r="E27" i="8"/>
  <c r="E27" i="6"/>
  <c r="E27" i="5"/>
  <c r="AU26" i="6"/>
  <c r="AU26" i="5"/>
  <c r="AQ26" i="6"/>
  <c r="AQ26" i="5"/>
  <c r="V26" i="6"/>
  <c r="V26" i="5"/>
  <c r="R26" i="6"/>
  <c r="R26" i="5"/>
  <c r="P26" i="6"/>
  <c r="P26" i="5"/>
  <c r="L26" i="6"/>
  <c r="L26" i="5"/>
  <c r="G26" i="6"/>
  <c r="G26" i="5"/>
  <c r="D26" i="9"/>
  <c r="D26" i="8"/>
  <c r="D26" i="6"/>
  <c r="D26" i="5"/>
  <c r="BI25" i="6"/>
  <c r="BI25" i="5"/>
  <c r="BA25" i="6"/>
  <c r="BA25" i="5"/>
  <c r="AU25" i="6"/>
  <c r="AU25" i="5"/>
  <c r="AQ25" i="6"/>
  <c r="AQ25" i="5"/>
  <c r="R25" i="6"/>
  <c r="R25" i="5"/>
  <c r="P25" i="6"/>
  <c r="P25" i="5"/>
  <c r="L25" i="6"/>
  <c r="L25" i="5"/>
  <c r="G25" i="6"/>
  <c r="G25" i="5"/>
  <c r="D25" i="9"/>
  <c r="D25" i="8"/>
  <c r="D25" i="6"/>
  <c r="D25" i="5"/>
  <c r="AU24" i="6"/>
  <c r="AU24" i="5"/>
  <c r="AQ24" i="6"/>
  <c r="AQ24" i="5"/>
  <c r="V24" i="6"/>
  <c r="V24" i="5"/>
  <c r="R24" i="6"/>
  <c r="R24" i="5"/>
  <c r="P24" i="6"/>
  <c r="P24" i="5"/>
  <c r="L24" i="6"/>
  <c r="L24" i="5"/>
  <c r="G24" i="6"/>
  <c r="G24" i="5"/>
  <c r="D24" i="9"/>
  <c r="D24" i="8"/>
  <c r="D24" i="6"/>
  <c r="D24" i="5"/>
  <c r="BI23" i="6"/>
  <c r="BI23" i="5"/>
  <c r="BA23" i="6"/>
  <c r="BA23" i="5"/>
  <c r="BI21" i="6"/>
  <c r="BI21" i="5"/>
  <c r="BA21" i="6"/>
  <c r="BA21" i="5"/>
  <c r="BI19" i="6"/>
  <c r="BI19" i="5"/>
  <c r="BA19" i="6"/>
  <c r="BA19" i="5"/>
  <c r="AS17" i="6"/>
  <c r="AS17" i="5"/>
  <c r="AI17" i="6"/>
  <c r="AI17" i="5"/>
  <c r="S17" i="6"/>
  <c r="S17" i="5"/>
  <c r="Q17" i="6"/>
  <c r="BG17" s="1"/>
  <c r="Q17" i="5"/>
  <c r="N17" i="6"/>
  <c r="N17" i="5"/>
  <c r="U17" i="6"/>
  <c r="BU17" s="1"/>
  <c r="I17"/>
  <c r="I17" i="5"/>
  <c r="G17" i="9" s="1"/>
  <c r="E17"/>
  <c r="E17" i="8"/>
  <c r="E17" i="6"/>
  <c r="E17" i="5"/>
  <c r="BI16" i="6"/>
  <c r="BI16" i="5"/>
  <c r="AU16" i="6"/>
  <c r="AU16" i="5"/>
  <c r="AQ16" i="6"/>
  <c r="AQ16" i="5"/>
  <c r="V16" i="6"/>
  <c r="V16" i="5"/>
  <c r="R16" i="6"/>
  <c r="R16" i="5"/>
  <c r="P16" i="6"/>
  <c r="P16" i="5"/>
  <c r="L16" i="6"/>
  <c r="L16" i="5"/>
  <c r="G16" i="6"/>
  <c r="G16" i="5"/>
  <c r="D16" i="9"/>
  <c r="D16" i="8"/>
  <c r="D16" i="6"/>
  <c r="D16" i="5"/>
  <c r="AS15" i="6"/>
  <c r="AS15" i="5"/>
  <c r="AI15" i="6"/>
  <c r="AI15" i="5"/>
  <c r="V15" i="6"/>
  <c r="V15" i="5"/>
  <c r="S15" i="6"/>
  <c r="S15" i="5"/>
  <c r="Q15" i="6"/>
  <c r="BG15" s="1"/>
  <c r="Q15" i="5"/>
  <c r="N15" i="6"/>
  <c r="N15" i="5"/>
  <c r="I15" i="6"/>
  <c r="I15" i="5"/>
  <c r="G15" i="9" s="1"/>
  <c r="E15"/>
  <c r="E15" i="8"/>
  <c r="E15" i="6"/>
  <c r="E15" i="5"/>
  <c r="AU14" i="6"/>
  <c r="AU14" i="5"/>
  <c r="AQ14" i="6"/>
  <c r="AQ14" i="5"/>
  <c r="V14" i="6"/>
  <c r="V14" i="5"/>
  <c r="R14" i="6"/>
  <c r="R14" i="5"/>
  <c r="P14" i="6"/>
  <c r="P14" i="5"/>
  <c r="L14" i="6"/>
  <c r="L14" i="5"/>
  <c r="G14" i="6"/>
  <c r="G14" i="5"/>
  <c r="D14" i="9"/>
  <c r="D14" i="8"/>
  <c r="D14" i="6"/>
  <c r="D14" i="5"/>
  <c r="BI13" i="6"/>
  <c r="BI13" i="5"/>
  <c r="BA13" i="6"/>
  <c r="BA13" i="5"/>
  <c r="AU13" i="6"/>
  <c r="AU13" i="5"/>
  <c r="AQ13" i="6"/>
  <c r="AQ13" i="5"/>
  <c r="Y13" i="6"/>
  <c r="R13"/>
  <c r="R13" i="5"/>
  <c r="P13" i="6"/>
  <c r="P13" i="5"/>
  <c r="L13" i="6"/>
  <c r="L13" i="5"/>
  <c r="G13" i="6"/>
  <c r="G13" i="5"/>
  <c r="D13" i="9"/>
  <c r="D13" i="8"/>
  <c r="D13" i="6"/>
  <c r="D13" i="5"/>
  <c r="BI12" i="6"/>
  <c r="BI12" i="5"/>
  <c r="AU12" i="6"/>
  <c r="AU12" i="5"/>
  <c r="AQ12" i="6"/>
  <c r="AQ12" i="5"/>
  <c r="V12" i="6"/>
  <c r="V12" i="5"/>
  <c r="R12" i="6"/>
  <c r="R12" i="5"/>
  <c r="P12" i="6"/>
  <c r="P12" i="5"/>
  <c r="L12" i="6"/>
  <c r="L12" i="5"/>
  <c r="G12" i="6"/>
  <c r="G12" i="5"/>
  <c r="D12" i="9"/>
  <c r="D12" i="8"/>
  <c r="D12" i="6"/>
  <c r="D12" i="5"/>
  <c r="AS11" i="6"/>
  <c r="AS11" i="5"/>
  <c r="AI11" i="6"/>
  <c r="AI11" i="5"/>
  <c r="V11" i="6"/>
  <c r="V11" i="5"/>
  <c r="S11" i="6"/>
  <c r="S11" i="5"/>
  <c r="Q11" i="6"/>
  <c r="BG11" s="1"/>
  <c r="Q11" i="5"/>
  <c r="N11" i="6"/>
  <c r="N11" i="5"/>
  <c r="I11" i="6"/>
  <c r="I11" i="5"/>
  <c r="G11" i="9" s="1"/>
  <c r="E11"/>
  <c r="E11" i="8"/>
  <c r="E11" i="6"/>
  <c r="E11" i="5"/>
  <c r="AU10" i="6"/>
  <c r="AU10" i="5"/>
  <c r="AQ10" i="6"/>
  <c r="AQ10" i="5"/>
  <c r="V10" i="6"/>
  <c r="V10" i="5"/>
  <c r="R10" i="6"/>
  <c r="R10" i="5"/>
  <c r="P10" i="6"/>
  <c r="P10" i="5"/>
  <c r="L10" i="6"/>
  <c r="L10" i="5"/>
  <c r="G10" i="6"/>
  <c r="G10" i="5"/>
  <c r="D10" i="9"/>
  <c r="D10" i="8"/>
  <c r="D10" i="6"/>
  <c r="D10" i="5"/>
  <c r="BI9" i="6"/>
  <c r="BI9" i="5"/>
  <c r="BA9" i="6"/>
  <c r="BA9" i="5"/>
  <c r="AU9" i="6"/>
  <c r="AU9" i="5"/>
  <c r="AQ9" i="6"/>
  <c r="AQ9" i="5"/>
  <c r="Y9" i="6"/>
  <c r="Y9" i="5"/>
  <c r="R9" i="6"/>
  <c r="R9" i="5"/>
  <c r="P9" i="6"/>
  <c r="P9" i="5"/>
  <c r="L9" i="6"/>
  <c r="L9" i="5"/>
  <c r="G9" i="6"/>
  <c r="G9" i="5"/>
  <c r="D9" i="9"/>
  <c r="D9" i="8"/>
  <c r="D9" i="6"/>
  <c r="D9" i="5"/>
  <c r="AS8" i="6"/>
  <c r="AS8" i="5"/>
  <c r="AI8" i="6"/>
  <c r="AI8" i="5"/>
  <c r="V8" i="6"/>
  <c r="V8" i="5"/>
  <c r="S8" i="6"/>
  <c r="S8" i="5"/>
  <c r="Q8" i="6"/>
  <c r="BG8" s="1"/>
  <c r="Q8" i="5"/>
  <c r="N8" i="6"/>
  <c r="N8" i="5"/>
  <c r="I8" i="6"/>
  <c r="I8" i="5"/>
  <c r="G8" i="9" s="1"/>
  <c r="E8"/>
  <c r="E8" i="8"/>
  <c r="E8" i="6"/>
  <c r="E8" i="5"/>
  <c r="BI7" i="6"/>
  <c r="BI7" i="5"/>
  <c r="BA7" i="6"/>
  <c r="BA7" i="5"/>
  <c r="AU7" i="6"/>
  <c r="AU7" i="5"/>
  <c r="AQ7" i="6"/>
  <c r="AQ7" i="5"/>
  <c r="Y7" i="6"/>
  <c r="Y7" i="5"/>
  <c r="R7" i="6"/>
  <c r="R7" i="5"/>
  <c r="P7" i="6"/>
  <c r="P7" i="5"/>
  <c r="L7" i="6"/>
  <c r="L7" i="5"/>
  <c r="G7" i="6"/>
  <c r="G7" i="5"/>
  <c r="D7" i="9"/>
  <c r="D7" i="8"/>
  <c r="D7" i="6"/>
  <c r="D7" i="5"/>
  <c r="AL304" i="9"/>
  <c r="O304"/>
  <c r="AL302"/>
  <c r="O302"/>
  <c r="AL300"/>
  <c r="O300"/>
  <c r="AL298"/>
  <c r="O298"/>
  <c r="AL296"/>
  <c r="O296"/>
  <c r="AL294"/>
  <c r="O294"/>
  <c r="AL292"/>
  <c r="O292"/>
  <c r="AL288"/>
  <c r="O288"/>
  <c r="AL286"/>
  <c r="O286"/>
  <c r="AL284"/>
  <c r="O284"/>
  <c r="AL282"/>
  <c r="O282"/>
  <c r="AL280"/>
  <c r="O280"/>
  <c r="AL261"/>
  <c r="O261"/>
  <c r="AL259"/>
  <c r="O259"/>
  <c r="AL257"/>
  <c r="O257"/>
  <c r="AL255"/>
  <c r="O255"/>
  <c r="AL253"/>
  <c r="O253"/>
  <c r="AL251"/>
  <c r="O251"/>
  <c r="AL249"/>
  <c r="O249"/>
  <c r="AL247"/>
  <c r="O247"/>
  <c r="AL246"/>
  <c r="O246"/>
  <c r="AL244"/>
  <c r="O244"/>
  <c r="AL242"/>
  <c r="O242"/>
  <c r="AL240"/>
  <c r="O240"/>
  <c r="O238"/>
  <c r="AL238"/>
  <c r="O236"/>
  <c r="AL236"/>
  <c r="O235"/>
  <c r="AL235"/>
  <c r="O233"/>
  <c r="AL233"/>
  <c r="O231"/>
  <c r="AL231"/>
  <c r="O229"/>
  <c r="AL229"/>
  <c r="O227"/>
  <c r="AL227"/>
  <c r="O225"/>
  <c r="AL225"/>
  <c r="O223"/>
  <c r="AL223"/>
  <c r="O221"/>
  <c r="AL221"/>
  <c r="O219"/>
  <c r="AL219"/>
  <c r="O217"/>
  <c r="AL217"/>
  <c r="O216"/>
  <c r="AL216"/>
  <c r="O215"/>
  <c r="AL215"/>
  <c r="O214"/>
  <c r="AL214"/>
  <c r="O213"/>
  <c r="AL213"/>
  <c r="O212"/>
  <c r="AL212"/>
  <c r="O211"/>
  <c r="AL211"/>
  <c r="BI24" i="6"/>
  <c r="BI24" i="5"/>
  <c r="BA24" i="6"/>
  <c r="BA24" i="5"/>
  <c r="AS24" i="6"/>
  <c r="AS24" i="5"/>
  <c r="AI24" i="6"/>
  <c r="AI24" i="5"/>
  <c r="S24" i="6"/>
  <c r="S24" i="5"/>
  <c r="Q24" i="6"/>
  <c r="BG24" s="1"/>
  <c r="Q24" i="5"/>
  <c r="N24" i="6"/>
  <c r="N24" i="5"/>
  <c r="I24" i="6"/>
  <c r="I24" i="5"/>
  <c r="G24" i="9"/>
  <c r="E24"/>
  <c r="E24" i="8"/>
  <c r="E24" i="6"/>
  <c r="E24" i="5"/>
  <c r="AS23" i="6"/>
  <c r="AS23" i="5"/>
  <c r="AI23" i="6"/>
  <c r="AI23" i="5"/>
  <c r="V23" i="6"/>
  <c r="V23" i="5"/>
  <c r="S23" i="6"/>
  <c r="S23" i="5"/>
  <c r="Q23" i="6"/>
  <c r="BG23" s="1"/>
  <c r="Q23" i="5"/>
  <c r="N23" i="6"/>
  <c r="N23" i="5"/>
  <c r="I23" i="6"/>
  <c r="I23" i="5"/>
  <c r="G23" i="9"/>
  <c r="E23"/>
  <c r="E23" i="8"/>
  <c r="E23" i="6"/>
  <c r="E23" i="5"/>
  <c r="BA22" i="6"/>
  <c r="BA22" i="5"/>
  <c r="AS22" i="6"/>
  <c r="AS22" i="5"/>
  <c r="AI22" i="6"/>
  <c r="AI22" i="5"/>
  <c r="S22" i="6"/>
  <c r="S22" i="5"/>
  <c r="Q22" i="6"/>
  <c r="BG22" s="1"/>
  <c r="Q22" i="5"/>
  <c r="N22" i="6"/>
  <c r="N22" i="5"/>
  <c r="I22" i="6"/>
  <c r="I22" i="5"/>
  <c r="G22" i="9"/>
  <c r="E22"/>
  <c r="E22" i="8"/>
  <c r="E22" i="6"/>
  <c r="E22" i="5"/>
  <c r="AS21" i="6"/>
  <c r="AS21" i="5"/>
  <c r="AI21" i="6"/>
  <c r="AI21" i="5"/>
  <c r="V21" i="6"/>
  <c r="AG21" s="1"/>
  <c r="V21" i="5"/>
  <c r="S21" i="6"/>
  <c r="S21" i="5"/>
  <c r="Q21" i="6"/>
  <c r="BG21" s="1"/>
  <c r="Q21" i="5"/>
  <c r="N21" i="6"/>
  <c r="N21" i="5"/>
  <c r="I21" i="6"/>
  <c r="I21" i="5"/>
  <c r="G21" i="9"/>
  <c r="E21"/>
  <c r="E21" i="8"/>
  <c r="E21" i="6"/>
  <c r="E21" i="5"/>
  <c r="BA20" i="6"/>
  <c r="BA20" i="5"/>
  <c r="AS20" i="6"/>
  <c r="AS20" i="5"/>
  <c r="AI20" i="6"/>
  <c r="AI20" i="5"/>
  <c r="S20" i="6"/>
  <c r="S20" i="5"/>
  <c r="Q20" i="6"/>
  <c r="BG20" s="1"/>
  <c r="Q20" i="5"/>
  <c r="N20" i="6"/>
  <c r="N20" i="5"/>
  <c r="I20" i="6"/>
  <c r="I20" i="5"/>
  <c r="G20" i="9" s="1"/>
  <c r="E20"/>
  <c r="E20" i="8"/>
  <c r="E20" i="6"/>
  <c r="E20" i="5"/>
  <c r="AS19" i="6"/>
  <c r="AS19" i="5"/>
  <c r="AI19" i="6"/>
  <c r="AI19" i="5"/>
  <c r="V19" i="6"/>
  <c r="V19" i="5"/>
  <c r="S19" i="6"/>
  <c r="S19" i="5"/>
  <c r="Q19" i="6"/>
  <c r="BG19" s="1"/>
  <c r="Q19" i="5"/>
  <c r="N19" i="6"/>
  <c r="N19" i="5"/>
  <c r="I19" i="6"/>
  <c r="I19" i="5"/>
  <c r="G19" i="9" s="1"/>
  <c r="E19"/>
  <c r="E19" i="8"/>
  <c r="E19" i="6"/>
  <c r="E19" i="5"/>
  <c r="BA18" i="6"/>
  <c r="BA18" i="5"/>
  <c r="AS18" i="6"/>
  <c r="AS18" i="5"/>
  <c r="AI18" i="6"/>
  <c r="AI18" i="5"/>
  <c r="S18" i="6"/>
  <c r="S18" i="5"/>
  <c r="Q18" i="6"/>
  <c r="BG18" s="1"/>
  <c r="Q18" i="5"/>
  <c r="N18" i="6"/>
  <c r="N18" i="5"/>
  <c r="I18" i="6"/>
  <c r="I18" i="5"/>
  <c r="G18" i="9" s="1"/>
  <c r="E18"/>
  <c r="E18" i="8"/>
  <c r="E18" i="6"/>
  <c r="E18" i="5"/>
  <c r="BI17" i="6"/>
  <c r="BI17" i="5"/>
  <c r="BA17" i="6"/>
  <c r="BA17" i="5"/>
  <c r="AU17" i="6"/>
  <c r="AU17" i="5"/>
  <c r="AQ17" i="6"/>
  <c r="AQ17" i="5"/>
  <c r="R17" i="6"/>
  <c r="R17" i="5"/>
  <c r="P17" i="6"/>
  <c r="P17" i="5"/>
  <c r="L17" i="6"/>
  <c r="L17" i="5"/>
  <c r="G17" i="6"/>
  <c r="G17" i="5"/>
  <c r="D17" i="9"/>
  <c r="D17" i="8"/>
  <c r="D17" i="6"/>
  <c r="D17" i="5"/>
  <c r="BA16" i="6"/>
  <c r="BA16" i="5"/>
  <c r="AS16" i="6"/>
  <c r="AS16" i="5"/>
  <c r="AI16" i="6"/>
  <c r="AI16" i="5"/>
  <c r="S16" i="6"/>
  <c r="S16" i="5"/>
  <c r="Q16" i="6"/>
  <c r="BG16" s="1"/>
  <c r="Q16" i="5"/>
  <c r="N16" i="6"/>
  <c r="N16" i="5"/>
  <c r="I16" i="6"/>
  <c r="I16" i="5"/>
  <c r="G16" i="9" s="1"/>
  <c r="E16"/>
  <c r="E16" i="8"/>
  <c r="E16" i="6"/>
  <c r="E16" i="5"/>
  <c r="BI15" i="6"/>
  <c r="BI15" i="5"/>
  <c r="BA15" i="6"/>
  <c r="BA15" i="5"/>
  <c r="AU15" i="6"/>
  <c r="AU15" i="5"/>
  <c r="AQ15" i="6"/>
  <c r="AQ15" i="5"/>
  <c r="R15" i="6"/>
  <c r="R15" i="5"/>
  <c r="P15" i="6"/>
  <c r="P15" i="5"/>
  <c r="L15" i="6"/>
  <c r="L15" i="5"/>
  <c r="G15" i="6"/>
  <c r="G15" i="5"/>
  <c r="D15" i="9"/>
  <c r="D15" i="8"/>
  <c r="D15" i="6"/>
  <c r="D15" i="5"/>
  <c r="BI14" i="6"/>
  <c r="BI14" i="5"/>
  <c r="BA14" i="6"/>
  <c r="BA14" i="5"/>
  <c r="AS14" i="6"/>
  <c r="AS14" i="5"/>
  <c r="AI14" i="6"/>
  <c r="AI14" i="5"/>
  <c r="S14" i="6"/>
  <c r="S14" i="5"/>
  <c r="Q14" i="6"/>
  <c r="BG14" s="1"/>
  <c r="Q14" i="5"/>
  <c r="N14" i="6"/>
  <c r="N14" i="5"/>
  <c r="I14" i="6"/>
  <c r="I14" i="5"/>
  <c r="G14" i="9"/>
  <c r="E14"/>
  <c r="E14" i="8"/>
  <c r="E14" i="6"/>
  <c r="E14" i="5"/>
  <c r="AS13" i="6"/>
  <c r="AS13" i="5"/>
  <c r="AI13" i="6"/>
  <c r="AI13" i="5"/>
  <c r="V13" i="6"/>
  <c r="V13" i="5"/>
  <c r="S13" i="6"/>
  <c r="S13" i="5"/>
  <c r="Q13" i="6"/>
  <c r="BG13" s="1"/>
  <c r="Q13" i="5"/>
  <c r="N13" i="6"/>
  <c r="N13" i="5"/>
  <c r="I13" i="6"/>
  <c r="I13" i="5"/>
  <c r="G13" i="9"/>
  <c r="E13"/>
  <c r="E13" i="8"/>
  <c r="E13" i="6"/>
  <c r="E13" i="5"/>
  <c r="BA12" i="6"/>
  <c r="BA12" i="5"/>
  <c r="AS12" i="6"/>
  <c r="AS12" i="5"/>
  <c r="AI12" i="6"/>
  <c r="AI12" i="5"/>
  <c r="S12" i="6"/>
  <c r="S12" i="5"/>
  <c r="Q12" i="6"/>
  <c r="BG12" s="1"/>
  <c r="Q12" i="5"/>
  <c r="N12" i="6"/>
  <c r="N12" i="5"/>
  <c r="I12" i="6"/>
  <c r="I12" i="5"/>
  <c r="G12" i="9"/>
  <c r="E12"/>
  <c r="E12" i="8"/>
  <c r="E12" i="6"/>
  <c r="E12" i="5"/>
  <c r="BI11" i="6"/>
  <c r="BI11" i="5"/>
  <c r="BA11" i="6"/>
  <c r="BA11" i="5"/>
  <c r="AU11" i="6"/>
  <c r="AU11" i="5"/>
  <c r="AQ11" i="6"/>
  <c r="AQ11" i="5"/>
  <c r="R11" i="6"/>
  <c r="R11" i="5"/>
  <c r="P11" i="6"/>
  <c r="P11" i="5"/>
  <c r="L11" i="6"/>
  <c r="L11" i="5"/>
  <c r="G11" i="6"/>
  <c r="G11" i="5"/>
  <c r="D11" i="9"/>
  <c r="D11" i="8"/>
  <c r="D11" i="6"/>
  <c r="D11" i="5"/>
  <c r="BI10" i="6"/>
  <c r="BI10" i="5"/>
  <c r="BA10" i="6"/>
  <c r="BA10" i="5"/>
  <c r="AS10" i="6"/>
  <c r="AS10" i="5"/>
  <c r="AI10" i="6"/>
  <c r="AI10" i="5"/>
  <c r="S10" i="6"/>
  <c r="S10" i="5"/>
  <c r="Q10" i="6"/>
  <c r="BG10" s="1"/>
  <c r="Q10" i="5"/>
  <c r="N10" i="6"/>
  <c r="N10" i="5"/>
  <c r="I10" i="6"/>
  <c r="I10" i="5"/>
  <c r="G10" i="9" s="1"/>
  <c r="E10"/>
  <c r="E10" i="8"/>
  <c r="E10" i="6"/>
  <c r="E10" i="5"/>
  <c r="AS9" i="6"/>
  <c r="AS9" i="5"/>
  <c r="AI9" i="6"/>
  <c r="AI9" i="5"/>
  <c r="V9" i="6"/>
  <c r="V9" i="5"/>
  <c r="S9" i="6"/>
  <c r="S9" i="5"/>
  <c r="Q9" i="6"/>
  <c r="BG9" s="1"/>
  <c r="Q9" i="5"/>
  <c r="N9" i="6"/>
  <c r="N9" i="5"/>
  <c r="I9" i="6"/>
  <c r="I9" i="5"/>
  <c r="G9" i="9" s="1"/>
  <c r="E9"/>
  <c r="E9" i="8"/>
  <c r="E9" i="6"/>
  <c r="E9" i="5"/>
  <c r="BI8" i="6"/>
  <c r="BI8" i="5"/>
  <c r="BA8" i="6"/>
  <c r="BA8" i="5"/>
  <c r="AU8" i="6"/>
  <c r="AU8" i="5"/>
  <c r="AQ8" i="6"/>
  <c r="AQ8" i="5"/>
  <c r="R8" i="6"/>
  <c r="R8" i="5"/>
  <c r="P8" i="6"/>
  <c r="P8" i="5"/>
  <c r="L8" i="6"/>
  <c r="L8" i="5"/>
  <c r="G8" i="6"/>
  <c r="G8" i="5"/>
  <c r="D8" i="9"/>
  <c r="D8" i="8"/>
  <c r="D8" i="6"/>
  <c r="D8" i="5"/>
  <c r="AS7" i="6"/>
  <c r="AS7" i="5"/>
  <c r="AI7" i="6"/>
  <c r="AI7" i="5"/>
  <c r="V7" i="6"/>
  <c r="V7" i="5"/>
  <c r="S7" i="6"/>
  <c r="S7" i="5"/>
  <c r="Q7" i="6"/>
  <c r="BG7" s="1"/>
  <c r="Q7" i="5"/>
  <c r="N7" i="6"/>
  <c r="N7" i="5"/>
  <c r="I7" i="6"/>
  <c r="I7" i="5"/>
  <c r="G7" i="9" s="1"/>
  <c r="E7"/>
  <c r="E7" i="6"/>
  <c r="E7" i="8"/>
  <c r="E7" i="5"/>
  <c r="AL305" i="9"/>
  <c r="O305"/>
  <c r="AL303"/>
  <c r="O303"/>
  <c r="AL301"/>
  <c r="O301"/>
  <c r="AL299"/>
  <c r="O299"/>
  <c r="AL297"/>
  <c r="O297"/>
  <c r="AL295"/>
  <c r="O295"/>
  <c r="AL293"/>
  <c r="O293"/>
  <c r="AL291"/>
  <c r="O291"/>
  <c r="AL289"/>
  <c r="O289"/>
  <c r="AL287"/>
  <c r="O287"/>
  <c r="AL285"/>
  <c r="O285"/>
  <c r="AL283"/>
  <c r="O283"/>
  <c r="AL281"/>
  <c r="O281"/>
  <c r="AL279"/>
  <c r="O279"/>
  <c r="AL278"/>
  <c r="O278"/>
  <c r="AL277"/>
  <c r="O277"/>
  <c r="AL276"/>
  <c r="O276"/>
  <c r="AL275"/>
  <c r="O275"/>
  <c r="AL274"/>
  <c r="O274"/>
  <c r="AL273"/>
  <c r="O273"/>
  <c r="AL272"/>
  <c r="O272"/>
  <c r="AL271"/>
  <c r="O271"/>
  <c r="AL270"/>
  <c r="O270"/>
  <c r="AL269"/>
  <c r="O269"/>
  <c r="AL268"/>
  <c r="O268"/>
  <c r="AL267"/>
  <c r="O267"/>
  <c r="AL266"/>
  <c r="O266"/>
  <c r="AL265"/>
  <c r="O265"/>
  <c r="AL264"/>
  <c r="O264"/>
  <c r="AL263"/>
  <c r="O263"/>
  <c r="AL262"/>
  <c r="O262"/>
  <c r="AL260"/>
  <c r="O260"/>
  <c r="AL258"/>
  <c r="O258"/>
  <c r="AL256"/>
  <c r="O256"/>
  <c r="AL254"/>
  <c r="O254"/>
  <c r="AL252"/>
  <c r="O252"/>
  <c r="AL250"/>
  <c r="O250"/>
  <c r="AL248"/>
  <c r="O248"/>
  <c r="AL245"/>
  <c r="O245"/>
  <c r="AL243"/>
  <c r="O243"/>
  <c r="AL241"/>
  <c r="O241"/>
  <c r="AL239"/>
  <c r="O239"/>
  <c r="O237"/>
  <c r="AL237"/>
  <c r="O234"/>
  <c r="AL234"/>
  <c r="O232"/>
  <c r="AL232"/>
  <c r="O230"/>
  <c r="AL230"/>
  <c r="O228"/>
  <c r="AL228"/>
  <c r="O226"/>
  <c r="AL226"/>
  <c r="O224"/>
  <c r="AL224"/>
  <c r="O222"/>
  <c r="AL222"/>
  <c r="O220"/>
  <c r="AL220"/>
  <c r="O218"/>
  <c r="AL218"/>
  <c r="U15" i="6"/>
  <c r="BU15" s="1"/>
  <c r="U11"/>
  <c r="BU11" s="1"/>
  <c r="U8"/>
  <c r="BU8" s="1"/>
  <c r="O24" i="9"/>
  <c r="AL24"/>
  <c r="O22"/>
  <c r="AL22"/>
  <c r="O20"/>
  <c r="AL20"/>
  <c r="O17"/>
  <c r="AL17"/>
  <c r="O15"/>
  <c r="AL15"/>
  <c r="O13"/>
  <c r="AL13"/>
  <c r="O11"/>
  <c r="AL11"/>
  <c r="O9"/>
  <c r="AL9"/>
  <c r="O8"/>
  <c r="AL8"/>
  <c r="O210"/>
  <c r="AL210"/>
  <c r="O209"/>
  <c r="AL209"/>
  <c r="O208"/>
  <c r="AL208"/>
  <c r="O207"/>
  <c r="AL207"/>
  <c r="O206"/>
  <c r="AL206"/>
  <c r="O205"/>
  <c r="AL205"/>
  <c r="O204"/>
  <c r="AL204"/>
  <c r="O203"/>
  <c r="AL203"/>
  <c r="O202"/>
  <c r="AL202"/>
  <c r="O201"/>
  <c r="AL201"/>
  <c r="O200"/>
  <c r="AL200"/>
  <c r="O199"/>
  <c r="AL199"/>
  <c r="O198"/>
  <c r="AL198"/>
  <c r="O197"/>
  <c r="AL197"/>
  <c r="O196"/>
  <c r="AL196"/>
  <c r="O195"/>
  <c r="AL195"/>
  <c r="O194"/>
  <c r="AL194"/>
  <c r="O193"/>
  <c r="AL193"/>
  <c r="O192"/>
  <c r="AL192"/>
  <c r="O191"/>
  <c r="AL191"/>
  <c r="O190"/>
  <c r="AL190"/>
  <c r="O189"/>
  <c r="AL189"/>
  <c r="O188"/>
  <c r="AL188"/>
  <c r="O187"/>
  <c r="AL187"/>
  <c r="O186"/>
  <c r="AL186"/>
  <c r="O185"/>
  <c r="AL185"/>
  <c r="O184"/>
  <c r="AL184"/>
  <c r="O183"/>
  <c r="AL183"/>
  <c r="O182"/>
  <c r="AL182"/>
  <c r="O181"/>
  <c r="AL181"/>
  <c r="O180"/>
  <c r="AL180"/>
  <c r="O179"/>
  <c r="AL179"/>
  <c r="O178"/>
  <c r="AL178"/>
  <c r="O177"/>
  <c r="AL177"/>
  <c r="O176"/>
  <c r="AL176"/>
  <c r="O175"/>
  <c r="AL175"/>
  <c r="O174"/>
  <c r="AL174"/>
  <c r="O173"/>
  <c r="AL173"/>
  <c r="O172"/>
  <c r="AL172"/>
  <c r="O171"/>
  <c r="AL171"/>
  <c r="O170"/>
  <c r="AL170"/>
  <c r="O169"/>
  <c r="AL169"/>
  <c r="O168"/>
  <c r="AL168"/>
  <c r="O167"/>
  <c r="AL167"/>
  <c r="O166"/>
  <c r="AL166"/>
  <c r="O165"/>
  <c r="AL165"/>
  <c r="O164"/>
  <c r="AL164"/>
  <c r="O163"/>
  <c r="AL163"/>
  <c r="O162"/>
  <c r="AL162"/>
  <c r="O161"/>
  <c r="AL161"/>
  <c r="O160"/>
  <c r="AL160"/>
  <c r="O159"/>
  <c r="AL159"/>
  <c r="O158"/>
  <c r="AL158"/>
  <c r="O157"/>
  <c r="AL157"/>
  <c r="O156"/>
  <c r="AL156"/>
  <c r="AL155"/>
  <c r="O155"/>
  <c r="AL154"/>
  <c r="O154"/>
  <c r="AL153"/>
  <c r="O153"/>
  <c r="AL152"/>
  <c r="O152"/>
  <c r="AL151"/>
  <c r="O151"/>
  <c r="AL150"/>
  <c r="O150"/>
  <c r="AL149"/>
  <c r="O149"/>
  <c r="AL148"/>
  <c r="O148"/>
  <c r="AL147"/>
  <c r="O147"/>
  <c r="AL146"/>
  <c r="O146"/>
  <c r="AL145"/>
  <c r="O145"/>
  <c r="AL142"/>
  <c r="O142"/>
  <c r="AL141"/>
  <c r="O141"/>
  <c r="AL140"/>
  <c r="O140"/>
  <c r="AL139"/>
  <c r="O139"/>
  <c r="AL138"/>
  <c r="O138"/>
  <c r="AL137"/>
  <c r="O137"/>
  <c r="AL136"/>
  <c r="O136"/>
  <c r="AL135"/>
  <c r="O135"/>
  <c r="AL134"/>
  <c r="O134"/>
  <c r="AL133"/>
  <c r="O133"/>
  <c r="AL132"/>
  <c r="O132"/>
  <c r="AL131"/>
  <c r="O131"/>
  <c r="AL130"/>
  <c r="O130"/>
  <c r="AL129"/>
  <c r="O129"/>
  <c r="AL128"/>
  <c r="O128"/>
  <c r="AL127"/>
  <c r="O127"/>
  <c r="AL126"/>
  <c r="O126"/>
  <c r="AL125"/>
  <c r="O125"/>
  <c r="AL124"/>
  <c r="O124"/>
  <c r="AL123"/>
  <c r="O123"/>
  <c r="AL122"/>
  <c r="O122"/>
  <c r="AL121"/>
  <c r="O121"/>
  <c r="AL120"/>
  <c r="O120"/>
  <c r="AL119"/>
  <c r="O119"/>
  <c r="AL118"/>
  <c r="O118"/>
  <c r="AL117"/>
  <c r="O117"/>
  <c r="AL116"/>
  <c r="O116"/>
  <c r="AL115"/>
  <c r="O115"/>
  <c r="AL114"/>
  <c r="O114"/>
  <c r="AL113"/>
  <c r="O113"/>
  <c r="AL112"/>
  <c r="O112"/>
  <c r="AL111"/>
  <c r="O111"/>
  <c r="AL110"/>
  <c r="O110"/>
  <c r="AL109"/>
  <c r="O109"/>
  <c r="AL108"/>
  <c r="O108"/>
  <c r="AL107"/>
  <c r="O107"/>
  <c r="AL106"/>
  <c r="O106"/>
  <c r="AL105"/>
  <c r="O105"/>
  <c r="AL104"/>
  <c r="O104"/>
  <c r="AL103"/>
  <c r="O103"/>
  <c r="AL102"/>
  <c r="O102"/>
  <c r="AL101"/>
  <c r="O101"/>
  <c r="AL100"/>
  <c r="O100"/>
  <c r="AL99"/>
  <c r="O99"/>
  <c r="AL98"/>
  <c r="O98"/>
  <c r="AL97"/>
  <c r="O97"/>
  <c r="AL96"/>
  <c r="O96"/>
  <c r="AL95"/>
  <c r="O95"/>
  <c r="AL94"/>
  <c r="O94"/>
  <c r="AL93"/>
  <c r="O93"/>
  <c r="AL92"/>
  <c r="O92"/>
  <c r="AL91"/>
  <c r="O91"/>
  <c r="AL90"/>
  <c r="O90"/>
  <c r="AL89"/>
  <c r="O89"/>
  <c r="AL88"/>
  <c r="O88"/>
  <c r="AL87"/>
  <c r="O87"/>
  <c r="AL86"/>
  <c r="O86"/>
  <c r="AL85"/>
  <c r="O85"/>
  <c r="AL84"/>
  <c r="O84"/>
  <c r="AL83"/>
  <c r="O83"/>
  <c r="AL82"/>
  <c r="O82"/>
  <c r="AL81"/>
  <c r="O81"/>
  <c r="AL80"/>
  <c r="O80"/>
  <c r="AL79"/>
  <c r="O79"/>
  <c r="AL78"/>
  <c r="O78"/>
  <c r="AL77"/>
  <c r="O77"/>
  <c r="AL76"/>
  <c r="O76"/>
  <c r="AL75"/>
  <c r="O75"/>
  <c r="AL74"/>
  <c r="O74"/>
  <c r="AL73"/>
  <c r="O73"/>
  <c r="AL72"/>
  <c r="O72"/>
  <c r="O71"/>
  <c r="AL71"/>
  <c r="O70"/>
  <c r="AL70"/>
  <c r="O69"/>
  <c r="AL69"/>
  <c r="O68"/>
  <c r="AL68"/>
  <c r="AL67"/>
  <c r="O67"/>
  <c r="AL66"/>
  <c r="O66"/>
  <c r="AL65"/>
  <c r="O65"/>
  <c r="AL64"/>
  <c r="O64"/>
  <c r="AL63"/>
  <c r="O63"/>
  <c r="AL62"/>
  <c r="O62"/>
  <c r="AL61"/>
  <c r="O61"/>
  <c r="AL60"/>
  <c r="O60"/>
  <c r="AL59"/>
  <c r="O59"/>
  <c r="AL58"/>
  <c r="O58"/>
  <c r="AL57"/>
  <c r="O57"/>
  <c r="AL56"/>
  <c r="O56"/>
  <c r="AL55"/>
  <c r="O55"/>
  <c r="AL54"/>
  <c r="O54"/>
  <c r="AL53"/>
  <c r="O53"/>
  <c r="AL52"/>
  <c r="O52"/>
  <c r="AL51"/>
  <c r="O51"/>
  <c r="AL50"/>
  <c r="O50"/>
  <c r="AL49"/>
  <c r="O49"/>
  <c r="AL48"/>
  <c r="O48"/>
  <c r="AL47"/>
  <c r="O47"/>
  <c r="AL46"/>
  <c r="O46"/>
  <c r="AL45"/>
  <c r="O45"/>
  <c r="AL44"/>
  <c r="O44"/>
  <c r="AL43"/>
  <c r="O43"/>
  <c r="AL42"/>
  <c r="O42"/>
  <c r="AL41"/>
  <c r="O41"/>
  <c r="AL40"/>
  <c r="O40"/>
  <c r="O39"/>
  <c r="AL39"/>
  <c r="O38"/>
  <c r="AL38"/>
  <c r="O37"/>
  <c r="AL37"/>
  <c r="O36"/>
  <c r="AL36"/>
  <c r="O35"/>
  <c r="AL35"/>
  <c r="O34"/>
  <c r="AL34"/>
  <c r="O33"/>
  <c r="AL33"/>
  <c r="O32"/>
  <c r="AL32"/>
  <c r="O31"/>
  <c r="AL31"/>
  <c r="O30"/>
  <c r="AL30"/>
  <c r="O29"/>
  <c r="AL29"/>
  <c r="O28"/>
  <c r="AL28"/>
  <c r="O27"/>
  <c r="AL27"/>
  <c r="O26"/>
  <c r="AL26"/>
  <c r="O25"/>
  <c r="AL25"/>
  <c r="O23"/>
  <c r="AL23"/>
  <c r="O21"/>
  <c r="AL21"/>
  <c r="O19"/>
  <c r="AL19"/>
  <c r="O18"/>
  <c r="AL18"/>
  <c r="O16"/>
  <c r="AL16"/>
  <c r="O14"/>
  <c r="AL14"/>
  <c r="O12"/>
  <c r="AL12"/>
  <c r="O10"/>
  <c r="AL10"/>
  <c r="U277" i="6"/>
  <c r="BU277" s="1"/>
  <c r="U271"/>
  <c r="BU271" s="1"/>
  <c r="U258" i="5"/>
  <c r="U269" i="6"/>
  <c r="BU269" s="1"/>
  <c r="U265"/>
  <c r="BU265" s="1"/>
  <c r="U263"/>
  <c r="BU263" s="1"/>
  <c r="U261"/>
  <c r="BU261" s="1"/>
  <c r="U259"/>
  <c r="BU259" s="1"/>
  <c r="U257"/>
  <c r="BU257" s="1"/>
  <c r="U255"/>
  <c r="BU255" s="1"/>
  <c r="U251"/>
  <c r="BU251" s="1"/>
  <c r="U249"/>
  <c r="BU249" s="1"/>
  <c r="U247"/>
  <c r="BU247" s="1"/>
  <c r="U246"/>
  <c r="BU246" s="1"/>
  <c r="U244"/>
  <c r="BU244" s="1"/>
  <c r="U242"/>
  <c r="BU242" s="1"/>
  <c r="U240"/>
  <c r="BU240" s="1"/>
  <c r="Y239" i="5"/>
  <c r="U236" i="6"/>
  <c r="BU236" s="1"/>
  <c r="U231"/>
  <c r="BU231" s="1"/>
  <c r="U229"/>
  <c r="BU229" s="1"/>
  <c r="U227"/>
  <c r="BU227" s="1"/>
  <c r="O7" i="9"/>
  <c r="U101" i="6"/>
  <c r="BU101" s="1"/>
  <c r="Y101" i="5"/>
  <c r="Y101" i="6"/>
  <c r="V101" i="5"/>
  <c r="S101"/>
  <c r="Q101"/>
  <c r="I101"/>
  <c r="G101" i="9" s="1"/>
  <c r="G101" i="5"/>
  <c r="D101"/>
  <c r="R101" i="6"/>
  <c r="P101"/>
  <c r="N101"/>
  <c r="D101"/>
  <c r="E101" i="8"/>
  <c r="D101" i="9"/>
  <c r="BI101" i="5"/>
  <c r="BA101"/>
  <c r="AU101"/>
  <c r="AS101"/>
  <c r="AQ101"/>
  <c r="AI101"/>
  <c r="L101"/>
  <c r="E101"/>
  <c r="E101" i="6"/>
  <c r="U183"/>
  <c r="BU183" s="1"/>
  <c r="AZ42"/>
  <c r="AG162"/>
  <c r="U254" i="5"/>
  <c r="U267"/>
  <c r="U274"/>
  <c r="BU274" s="1"/>
  <c r="U238"/>
  <c r="U195"/>
  <c r="BU195" s="1"/>
  <c r="U165"/>
  <c r="BU165" s="1"/>
  <c r="U183"/>
  <c r="BU183" s="1"/>
  <c r="AG126" i="6"/>
  <c r="AG150"/>
  <c r="U180" i="5"/>
  <c r="BU180" s="1"/>
  <c r="AG101" i="6"/>
  <c r="H222" i="9"/>
  <c r="BU222" i="5"/>
  <c r="H258" i="9"/>
  <c r="BU258" i="5"/>
  <c r="BG7"/>
  <c r="BO7"/>
  <c r="BG9"/>
  <c r="BO9"/>
  <c r="BG10"/>
  <c r="BO10"/>
  <c r="BG12"/>
  <c r="BO12"/>
  <c r="BG13"/>
  <c r="BO13"/>
  <c r="BG14"/>
  <c r="BO14"/>
  <c r="BG16"/>
  <c r="BO16"/>
  <c r="BG18"/>
  <c r="BO18"/>
  <c r="BG19"/>
  <c r="BO19"/>
  <c r="BG20"/>
  <c r="BO20"/>
  <c r="BG21"/>
  <c r="BO21"/>
  <c r="BG22"/>
  <c r="BO22"/>
  <c r="BG23"/>
  <c r="BO23"/>
  <c r="BG24"/>
  <c r="BO24"/>
  <c r="BG8"/>
  <c r="BO8"/>
  <c r="BG11"/>
  <c r="BO11"/>
  <c r="BG29"/>
  <c r="BO29"/>
  <c r="BG30"/>
  <c r="BO30"/>
  <c r="BG32"/>
  <c r="BO32"/>
  <c r="BG37"/>
  <c r="BO37"/>
  <c r="BG38"/>
  <c r="BO38"/>
  <c r="BG40"/>
  <c r="BO40"/>
  <c r="BO45"/>
  <c r="BG46"/>
  <c r="BO46"/>
  <c r="BG47"/>
  <c r="BG51"/>
  <c r="BO51"/>
  <c r="BG52"/>
  <c r="BO52"/>
  <c r="BG53"/>
  <c r="BO53"/>
  <c r="BG54"/>
  <c r="BO54"/>
  <c r="BG56"/>
  <c r="BO56"/>
  <c r="BG58"/>
  <c r="BO58"/>
  <c r="BG59"/>
  <c r="BO59"/>
  <c r="BG61"/>
  <c r="BO61"/>
  <c r="BG62"/>
  <c r="BO62"/>
  <c r="BG63"/>
  <c r="BO63"/>
  <c r="BG64"/>
  <c r="BO64"/>
  <c r="BG66"/>
  <c r="BO66"/>
  <c r="BG67"/>
  <c r="BO67"/>
  <c r="BG68"/>
  <c r="BO68"/>
  <c r="BG70"/>
  <c r="BO70"/>
  <c r="BG71"/>
  <c r="BO71"/>
  <c r="BG72"/>
  <c r="BO72"/>
  <c r="BG74"/>
  <c r="BO74"/>
  <c r="BG76"/>
  <c r="BO76"/>
  <c r="BG77"/>
  <c r="BO77"/>
  <c r="BG78"/>
  <c r="BO78"/>
  <c r="BG80"/>
  <c r="BO80"/>
  <c r="BG81"/>
  <c r="BO81"/>
  <c r="BG82"/>
  <c r="BO82"/>
  <c r="BG84"/>
  <c r="BO84"/>
  <c r="BG86"/>
  <c r="BO86"/>
  <c r="BG87"/>
  <c r="BO87"/>
  <c r="BG88"/>
  <c r="BO88"/>
  <c r="BG90"/>
  <c r="BO90"/>
  <c r="BG91"/>
  <c r="BO91"/>
  <c r="BG92"/>
  <c r="BO92"/>
  <c r="BG94"/>
  <c r="BO94"/>
  <c r="BG95"/>
  <c r="BO95"/>
  <c r="BG96"/>
  <c r="BO96"/>
  <c r="H267" i="9"/>
  <c r="BU267" i="5"/>
  <c r="BG60"/>
  <c r="BO60"/>
  <c r="AZ24" i="6"/>
  <c r="AZ43"/>
  <c r="U101" i="5"/>
  <c r="BU101" s="1"/>
  <c r="BO101"/>
  <c r="H254" i="9"/>
  <c r="BU254" i="5"/>
  <c r="BG15"/>
  <c r="BO15"/>
  <c r="BG17"/>
  <c r="BO17"/>
  <c r="BG27"/>
  <c r="BO27"/>
  <c r="BG31"/>
  <c r="BO31"/>
  <c r="BG35"/>
  <c r="BO35"/>
  <c r="BG39"/>
  <c r="BO39"/>
  <c r="BG43"/>
  <c r="BO43"/>
  <c r="BG49"/>
  <c r="BO49"/>
  <c r="BG55"/>
  <c r="BO55"/>
  <c r="BG25"/>
  <c r="BO25"/>
  <c r="BG26"/>
  <c r="BO26"/>
  <c r="BG28"/>
  <c r="BO28"/>
  <c r="BG33"/>
  <c r="BO33"/>
  <c r="BG34"/>
  <c r="BO34"/>
  <c r="BG41"/>
  <c r="BO41"/>
  <c r="BG42"/>
  <c r="BO42"/>
  <c r="BO44"/>
  <c r="BG48"/>
  <c r="BG50"/>
  <c r="BO50"/>
  <c r="BG57"/>
  <c r="BO57"/>
  <c r="AZ229" i="6"/>
  <c r="AZ231"/>
  <c r="AY101"/>
  <c r="BO65" i="5"/>
  <c r="BO69"/>
  <c r="BO73"/>
  <c r="BO75"/>
  <c r="BO83"/>
  <c r="BO85"/>
  <c r="BO93"/>
  <c r="BO97"/>
  <c r="BO145"/>
  <c r="BO147"/>
  <c r="BO149"/>
  <c r="BO151"/>
  <c r="BO155"/>
  <c r="BO157"/>
  <c r="BO160"/>
  <c r="BO162"/>
  <c r="BO166"/>
  <c r="BO168"/>
  <c r="BO174"/>
  <c r="BO190"/>
  <c r="BO192"/>
  <c r="BO194"/>
  <c r="BO196"/>
  <c r="BO198"/>
  <c r="BO200"/>
  <c r="BO203"/>
  <c r="BO207"/>
  <c r="BO212"/>
  <c r="BO218"/>
  <c r="BO220"/>
  <c r="BO222"/>
  <c r="BO224"/>
  <c r="BO239"/>
  <c r="BO243"/>
  <c r="BO248"/>
  <c r="BO256"/>
  <c r="BO260"/>
  <c r="BO264"/>
  <c r="BO268"/>
  <c r="BO272"/>
  <c r="BO276"/>
  <c r="BO286"/>
  <c r="BO289"/>
  <c r="BO294"/>
  <c r="BO305"/>
  <c r="BO79"/>
  <c r="BO98"/>
  <c r="BO103"/>
  <c r="BO106"/>
  <c r="BO108"/>
  <c r="BO110"/>
  <c r="BO112"/>
  <c r="BO113"/>
  <c r="BO115"/>
  <c r="BO117"/>
  <c r="BO119"/>
  <c r="BO121"/>
  <c r="BO123"/>
  <c r="BO126"/>
  <c r="BO128"/>
  <c r="BO130"/>
  <c r="BO132"/>
  <c r="BO134"/>
  <c r="BO136"/>
  <c r="BO140"/>
  <c r="BO154"/>
  <c r="BO165"/>
  <c r="BO170"/>
  <c r="BO171"/>
  <c r="BO175"/>
  <c r="BO177"/>
  <c r="BO179"/>
  <c r="BO181"/>
  <c r="BO183"/>
  <c r="BO184"/>
  <c r="BO186"/>
  <c r="BO199"/>
  <c r="BO201"/>
  <c r="BO204"/>
  <c r="BO208"/>
  <c r="BO213"/>
  <c r="BO215"/>
  <c r="BO226"/>
  <c r="BO228"/>
  <c r="BO230"/>
  <c r="BO232"/>
  <c r="BO234"/>
  <c r="BO237"/>
  <c r="BO242"/>
  <c r="BO246"/>
  <c r="BO247"/>
  <c r="BO255"/>
  <c r="BO259"/>
  <c r="BO263"/>
  <c r="BO267"/>
  <c r="BO271"/>
  <c r="BO275"/>
  <c r="BO279"/>
  <c r="BO281"/>
  <c r="BO283"/>
  <c r="BO285"/>
  <c r="BO291"/>
  <c r="BO295"/>
  <c r="BO297"/>
  <c r="BO299"/>
  <c r="BO301"/>
  <c r="BO303"/>
  <c r="H238" i="9"/>
  <c r="BU238" i="5"/>
  <c r="BO99"/>
  <c r="BO146"/>
  <c r="BO148"/>
  <c r="BO150"/>
  <c r="BO153"/>
  <c r="BO156"/>
  <c r="BO159"/>
  <c r="BO161"/>
  <c r="BO163"/>
  <c r="BO164"/>
  <c r="BO167"/>
  <c r="BO169"/>
  <c r="BO172"/>
  <c r="BO187"/>
  <c r="BO191"/>
  <c r="BO193"/>
  <c r="BO195"/>
  <c r="BO197"/>
  <c r="BO205"/>
  <c r="BO209"/>
  <c r="BO214"/>
  <c r="BO216"/>
  <c r="BO217"/>
  <c r="BO219"/>
  <c r="BO221"/>
  <c r="BO223"/>
  <c r="BO241"/>
  <c r="BO245"/>
  <c r="BO258"/>
  <c r="BO262"/>
  <c r="BO266"/>
  <c r="BO270"/>
  <c r="BO274"/>
  <c r="BO278"/>
  <c r="BO288"/>
  <c r="BO292"/>
  <c r="BO304"/>
  <c r="BO100"/>
  <c r="BO102"/>
  <c r="BO104"/>
  <c r="BO105"/>
  <c r="BO107"/>
  <c r="BO109"/>
  <c r="BO111"/>
  <c r="BO114"/>
  <c r="BO116"/>
  <c r="BO118"/>
  <c r="BO120"/>
  <c r="BO122"/>
  <c r="BO125"/>
  <c r="BO127"/>
  <c r="BO129"/>
  <c r="BO131"/>
  <c r="BO133"/>
  <c r="BO139"/>
  <c r="BO152"/>
  <c r="BO158"/>
  <c r="BO173"/>
  <c r="BO176"/>
  <c r="BO178"/>
  <c r="BO180"/>
  <c r="BO182"/>
  <c r="BO185"/>
  <c r="BO202"/>
  <c r="BO206"/>
  <c r="BO210"/>
  <c r="BO211"/>
  <c r="BO225"/>
  <c r="BO227"/>
  <c r="BO229"/>
  <c r="BO231"/>
  <c r="BO233"/>
  <c r="BO235"/>
  <c r="BO236"/>
  <c r="BO238"/>
  <c r="BO240"/>
  <c r="BO244"/>
  <c r="BO257"/>
  <c r="BO261"/>
  <c r="BO265"/>
  <c r="BO269"/>
  <c r="BO273"/>
  <c r="BO277"/>
  <c r="BO280"/>
  <c r="BO282"/>
  <c r="BO284"/>
  <c r="BO287"/>
  <c r="BO293"/>
  <c r="BO296"/>
  <c r="BO298"/>
  <c r="BO300"/>
  <c r="BO302"/>
  <c r="AY8" i="6"/>
  <c r="AY15"/>
  <c r="AY9"/>
  <c r="AY12"/>
  <c r="AY89"/>
  <c r="AY93"/>
  <c r="AY19"/>
  <c r="AY21"/>
  <c r="AY23"/>
  <c r="AY31"/>
  <c r="AY55"/>
  <c r="AY58"/>
  <c r="AY59"/>
  <c r="AY61"/>
  <c r="AY62"/>
  <c r="AY63"/>
  <c r="AY64"/>
  <c r="AY66"/>
  <c r="AY67"/>
  <c r="AY68"/>
  <c r="AY70"/>
  <c r="AY71"/>
  <c r="AY72"/>
  <c r="AY74"/>
  <c r="AY76"/>
  <c r="AY81"/>
  <c r="AY82"/>
  <c r="AY84"/>
  <c r="AY88"/>
  <c r="AY96"/>
  <c r="AY98"/>
  <c r="AY102"/>
  <c r="AY104"/>
  <c r="AY105"/>
  <c r="AY107"/>
  <c r="AY112"/>
  <c r="AY114"/>
  <c r="AY123"/>
  <c r="AY124"/>
  <c r="AY125"/>
  <c r="AY126"/>
  <c r="AY127"/>
  <c r="AY129"/>
  <c r="AY134"/>
  <c r="AY135"/>
  <c r="AY137"/>
  <c r="AY142"/>
  <c r="AY145"/>
  <c r="AY149"/>
  <c r="AY150"/>
  <c r="AY153"/>
  <c r="AY155"/>
  <c r="AY157"/>
  <c r="AY158"/>
  <c r="AY87"/>
  <c r="AY90"/>
  <c r="AY160"/>
  <c r="AY167"/>
  <c r="AY169"/>
  <c r="AY174"/>
  <c r="AY168"/>
  <c r="AY171"/>
  <c r="AY172"/>
  <c r="AY175"/>
  <c r="AY176"/>
  <c r="AY178"/>
  <c r="AY182"/>
  <c r="AY179"/>
  <c r="AY180"/>
  <c r="AY183"/>
  <c r="AY190"/>
  <c r="AY198"/>
  <c r="AY203"/>
  <c r="AY212"/>
  <c r="AY225"/>
  <c r="AY272"/>
  <c r="AY276"/>
  <c r="AY278"/>
  <c r="AY280"/>
  <c r="AY286"/>
  <c r="AY288"/>
  <c r="AY292"/>
  <c r="AY298"/>
  <c r="AY300"/>
  <c r="AY302"/>
  <c r="AY304"/>
  <c r="AY173"/>
  <c r="AY186"/>
  <c r="AY196"/>
  <c r="AY205"/>
  <c r="AY233"/>
  <c r="AY242"/>
  <c r="AY251"/>
  <c r="AY271"/>
  <c r="AY281"/>
  <c r="AY299"/>
  <c r="AY301"/>
  <c r="AY303"/>
  <c r="AY170"/>
  <c r="AY188"/>
  <c r="AY214"/>
  <c r="AY216"/>
  <c r="AY229"/>
  <c r="AY249"/>
  <c r="AY259"/>
  <c r="AY261"/>
  <c r="AY265"/>
  <c r="AY267"/>
  <c r="AY273"/>
  <c r="AY277"/>
  <c r="AY285"/>
  <c r="AY287"/>
  <c r="AY295"/>
  <c r="AG19"/>
  <c r="AG23"/>
  <c r="AG31"/>
  <c r="AG62"/>
  <c r="AG63"/>
  <c r="AG67"/>
  <c r="AG71"/>
  <c r="AG81"/>
  <c r="AG87"/>
  <c r="AG172"/>
  <c r="AG176"/>
  <c r="AG186"/>
  <c r="AG58"/>
  <c r="AG108"/>
  <c r="AG123"/>
  <c r="AG138"/>
  <c r="AG222"/>
  <c r="AG91"/>
  <c r="AG99"/>
  <c r="AG134"/>
  <c r="AG142"/>
  <c r="AY7"/>
  <c r="AY14"/>
  <c r="AY24"/>
  <c r="AY25"/>
  <c r="AY26"/>
  <c r="AY29"/>
  <c r="AY32"/>
  <c r="AY33"/>
  <c r="AY34"/>
  <c r="AY37"/>
  <c r="AY40"/>
  <c r="AY41"/>
  <c r="AY42"/>
  <c r="AY45"/>
  <c r="AY47"/>
  <c r="AY48"/>
  <c r="AY51"/>
  <c r="AY53"/>
  <c r="AY56"/>
  <c r="AY57"/>
  <c r="AY60"/>
  <c r="AY65"/>
  <c r="AY69"/>
  <c r="AY73"/>
  <c r="AY75"/>
  <c r="AY79"/>
  <c r="AY83"/>
  <c r="AY85"/>
  <c r="AY35"/>
  <c r="AY43"/>
  <c r="AY77"/>
  <c r="AY78"/>
  <c r="AY80"/>
  <c r="AY92"/>
  <c r="AY99"/>
  <c r="AY100"/>
  <c r="AY108"/>
  <c r="AY109"/>
  <c r="AY111"/>
  <c r="AY115"/>
  <c r="AY116"/>
  <c r="AY118"/>
  <c r="AY119"/>
  <c r="AY120"/>
  <c r="AY122"/>
  <c r="AY130"/>
  <c r="AY131"/>
  <c r="AY133"/>
  <c r="AY138"/>
  <c r="AY139"/>
  <c r="AY141"/>
  <c r="AY146"/>
  <c r="AY147"/>
  <c r="AY151"/>
  <c r="AY154"/>
  <c r="AY159"/>
  <c r="AY161"/>
  <c r="AY162"/>
  <c r="AY163"/>
  <c r="AY164"/>
  <c r="AY165"/>
  <c r="AY86"/>
  <c r="AY91"/>
  <c r="AY94"/>
  <c r="AY95"/>
  <c r="AY97"/>
  <c r="AY103"/>
  <c r="AY106"/>
  <c r="AY110"/>
  <c r="AY113"/>
  <c r="AY117"/>
  <c r="AY121"/>
  <c r="AY128"/>
  <c r="AY132"/>
  <c r="AY136"/>
  <c r="AY140"/>
  <c r="AY148"/>
  <c r="AY152"/>
  <c r="AY156"/>
  <c r="AY184"/>
  <c r="AY185"/>
  <c r="AY187"/>
  <c r="AY189"/>
  <c r="AY191"/>
  <c r="AY193"/>
  <c r="AY195"/>
  <c r="AY197"/>
  <c r="AY199"/>
  <c r="AY201"/>
  <c r="AY202"/>
  <c r="AY204"/>
  <c r="AY206"/>
  <c r="AY208"/>
  <c r="AY210"/>
  <c r="AY211"/>
  <c r="AY213"/>
  <c r="AY215"/>
  <c r="AY217"/>
  <c r="AY219"/>
  <c r="AY221"/>
  <c r="AY223"/>
  <c r="AY226"/>
  <c r="AY194"/>
  <c r="AY200"/>
  <c r="AY207"/>
  <c r="AY228"/>
  <c r="AY230"/>
  <c r="AY232"/>
  <c r="AY234"/>
  <c r="AY237"/>
  <c r="AY239"/>
  <c r="AY241"/>
  <c r="AY243"/>
  <c r="AY245"/>
  <c r="AY248"/>
  <c r="AY250"/>
  <c r="AY252"/>
  <c r="AY254"/>
  <c r="AY256"/>
  <c r="AY258"/>
  <c r="AY260"/>
  <c r="AY262"/>
  <c r="AY264"/>
  <c r="AY266"/>
  <c r="AY268"/>
  <c r="AY270"/>
  <c r="AY274"/>
  <c r="AY282"/>
  <c r="AY284"/>
  <c r="AY294"/>
  <c r="AY296"/>
  <c r="AY177"/>
  <c r="AY181"/>
  <c r="AY218"/>
  <c r="AY220"/>
  <c r="AY238"/>
  <c r="AY240"/>
  <c r="AY246"/>
  <c r="AY257"/>
  <c r="AY263"/>
  <c r="AY275"/>
  <c r="AY279"/>
  <c r="AY283"/>
  <c r="AY293"/>
  <c r="AY305"/>
  <c r="AY166"/>
  <c r="AY192"/>
  <c r="AY209"/>
  <c r="AY222"/>
  <c r="AY224"/>
  <c r="AY227"/>
  <c r="AY231"/>
  <c r="AY235"/>
  <c r="AY236"/>
  <c r="AY244"/>
  <c r="AY247"/>
  <c r="AY253"/>
  <c r="AY255"/>
  <c r="AY269"/>
  <c r="AY291"/>
  <c r="AY297"/>
  <c r="AG13"/>
  <c r="AG39"/>
  <c r="AG77"/>
  <c r="AG95"/>
  <c r="AG154"/>
  <c r="AG220"/>
  <c r="AG224"/>
  <c r="AG180"/>
  <c r="AG55"/>
  <c r="AG112"/>
  <c r="M101" i="9"/>
  <c r="AY101" i="5"/>
  <c r="L101" i="9" s="1"/>
  <c r="M7"/>
  <c r="AY7" i="5"/>
  <c r="L7" i="9" s="1"/>
  <c r="M9"/>
  <c r="AY9" i="5"/>
  <c r="L9" i="9" s="1"/>
  <c r="AY10" i="5"/>
  <c r="L10" i="9" s="1"/>
  <c r="M10"/>
  <c r="M13"/>
  <c r="AY13" i="5"/>
  <c r="L13" i="9" s="1"/>
  <c r="AY14" i="5"/>
  <c r="M14" i="9"/>
  <c r="AY16" i="5"/>
  <c r="L16" i="9" s="1"/>
  <c r="M16"/>
  <c r="AY24" i="5"/>
  <c r="AZ24"/>
  <c r="M24" i="9" s="1"/>
  <c r="M25"/>
  <c r="AY25" i="5"/>
  <c r="L25" i="9" s="1"/>
  <c r="AY26" i="5"/>
  <c r="M26" i="9"/>
  <c r="AY28" i="5"/>
  <c r="M28" i="9"/>
  <c r="M29"/>
  <c r="AY29" i="5"/>
  <c r="L29" i="9" s="1"/>
  <c r="AY30" i="5"/>
  <c r="M30" i="9"/>
  <c r="AY32" i="5"/>
  <c r="M32" i="9"/>
  <c r="M33"/>
  <c r="AY33" i="5"/>
  <c r="L33" i="9" s="1"/>
  <c r="AY34" i="5"/>
  <c r="M34" i="9"/>
  <c r="AY36" i="5"/>
  <c r="M36" i="9"/>
  <c r="M37"/>
  <c r="AY37" i="5"/>
  <c r="L37" i="9" s="1"/>
  <c r="AY38" i="5"/>
  <c r="M38" i="9"/>
  <c r="AY40" i="5"/>
  <c r="M40" i="9"/>
  <c r="M41"/>
  <c r="AY41" i="5"/>
  <c r="L41" i="9" s="1"/>
  <c r="AY42" i="5"/>
  <c r="AZ42"/>
  <c r="M42" i="9" s="1"/>
  <c r="AY44" i="5"/>
  <c r="AZ44"/>
  <c r="M44" i="9" s="1"/>
  <c r="M45"/>
  <c r="AY45" i="5"/>
  <c r="L45" i="9" s="1"/>
  <c r="AY46" i="5"/>
  <c r="M46" i="9"/>
  <c r="AY47" i="5"/>
  <c r="M47" i="9"/>
  <c r="M48"/>
  <c r="AY48" i="5"/>
  <c r="L48" i="9" s="1"/>
  <c r="AY50" i="5"/>
  <c r="M50" i="9"/>
  <c r="M51"/>
  <c r="AY51" i="5"/>
  <c r="L51" i="9" s="1"/>
  <c r="AY52" i="5"/>
  <c r="M52" i="9"/>
  <c r="M53"/>
  <c r="AY53" i="5"/>
  <c r="L53" i="9" s="1"/>
  <c r="AY54" i="5"/>
  <c r="M54" i="9"/>
  <c r="AY56" i="5"/>
  <c r="L56" i="9" s="1"/>
  <c r="M56"/>
  <c r="M57"/>
  <c r="AY57" i="5"/>
  <c r="L57" i="9" s="1"/>
  <c r="M60"/>
  <c r="AY60" i="5"/>
  <c r="L60" i="9" s="1"/>
  <c r="M65"/>
  <c r="AY65" i="5"/>
  <c r="L65" i="9" s="1"/>
  <c r="M69"/>
  <c r="AY69" i="5"/>
  <c r="L69" i="9" s="1"/>
  <c r="M73"/>
  <c r="AY73" i="5"/>
  <c r="L73" i="9" s="1"/>
  <c r="M75"/>
  <c r="AY75" i="5"/>
  <c r="L75" i="9" s="1"/>
  <c r="M79"/>
  <c r="AY79" i="5"/>
  <c r="L79" i="9" s="1"/>
  <c r="M83"/>
  <c r="AY83" i="5"/>
  <c r="L83" i="9" s="1"/>
  <c r="M85"/>
  <c r="AY85" i="5"/>
  <c r="L85" i="9" s="1"/>
  <c r="M35"/>
  <c r="AY35" i="5"/>
  <c r="L35" i="9" s="1"/>
  <c r="M39"/>
  <c r="AY39" i="5"/>
  <c r="L39" i="9" s="1"/>
  <c r="AZ43" i="5"/>
  <c r="M43" i="9" s="1"/>
  <c r="AY43" i="5"/>
  <c r="L43" i="9" s="1"/>
  <c r="AY70" i="5"/>
  <c r="L70" i="9" s="1"/>
  <c r="M70"/>
  <c r="M71"/>
  <c r="AY71" i="5"/>
  <c r="L71" i="9" s="1"/>
  <c r="AY72" i="5"/>
  <c r="L72" i="9" s="1"/>
  <c r="M72"/>
  <c r="AY74" i="5"/>
  <c r="L74" i="9" s="1"/>
  <c r="M74"/>
  <c r="AY76" i="5"/>
  <c r="L76" i="9" s="1"/>
  <c r="M76"/>
  <c r="AY80" i="5"/>
  <c r="M80" i="9"/>
  <c r="AY88" i="5"/>
  <c r="L88" i="9" s="1"/>
  <c r="M88"/>
  <c r="AY92" i="5"/>
  <c r="L92" i="9" s="1"/>
  <c r="M92"/>
  <c r="AY96" i="5"/>
  <c r="L96" i="9" s="1"/>
  <c r="M96"/>
  <c r="M99"/>
  <c r="AY99" i="5"/>
  <c r="L99" i="9" s="1"/>
  <c r="AY100" i="5"/>
  <c r="L100" i="9" s="1"/>
  <c r="M100"/>
  <c r="AY104" i="5"/>
  <c r="L104" i="9" s="1"/>
  <c r="M104"/>
  <c r="AY105" i="5"/>
  <c r="L105" i="9" s="1"/>
  <c r="M105"/>
  <c r="M108"/>
  <c r="AY108" i="5"/>
  <c r="L108" i="9" s="1"/>
  <c r="AY109" i="5"/>
  <c r="L109" i="9" s="1"/>
  <c r="M109"/>
  <c r="M112"/>
  <c r="AY112" i="5"/>
  <c r="L112" i="9" s="1"/>
  <c r="M115"/>
  <c r="AY115" i="5"/>
  <c r="L115" i="9" s="1"/>
  <c r="AY116" i="5"/>
  <c r="L116" i="9" s="1"/>
  <c r="M116"/>
  <c r="AY122" i="5"/>
  <c r="L122" i="9" s="1"/>
  <c r="M122"/>
  <c r="AY125" i="5"/>
  <c r="M125" i="9"/>
  <c r="M126"/>
  <c r="AY126" i="5"/>
  <c r="L126" i="9" s="1"/>
  <c r="AY127" i="5"/>
  <c r="L127" i="9" s="1"/>
  <c r="M127"/>
  <c r="M130"/>
  <c r="AY130" i="5"/>
  <c r="L130" i="9" s="1"/>
  <c r="AY131" i="5"/>
  <c r="L131" i="9" s="1"/>
  <c r="M131"/>
  <c r="M134"/>
  <c r="AY134" i="5"/>
  <c r="L134" i="9" s="1"/>
  <c r="AY135" i="5"/>
  <c r="L135" i="9" s="1"/>
  <c r="M135"/>
  <c r="M138"/>
  <c r="AY138" i="5"/>
  <c r="L138" i="9" s="1"/>
  <c r="AY139" i="5"/>
  <c r="L139" i="9" s="1"/>
  <c r="M139"/>
  <c r="M142"/>
  <c r="AY142" i="5"/>
  <c r="L142" i="9" s="1"/>
  <c r="AY145" i="5"/>
  <c r="L145" i="9" s="1"/>
  <c r="M145"/>
  <c r="AY149" i="5"/>
  <c r="L149" i="9" s="1"/>
  <c r="M149"/>
  <c r="M150"/>
  <c r="AY150" i="5"/>
  <c r="L150" i="9" s="1"/>
  <c r="M154"/>
  <c r="AY154" i="5"/>
  <c r="L154" i="9" s="1"/>
  <c r="AY159" i="5"/>
  <c r="L159" i="9" s="1"/>
  <c r="M159"/>
  <c r="M87"/>
  <c r="AY87" i="5"/>
  <c r="L87" i="9" s="1"/>
  <c r="AY90" i="5"/>
  <c r="L90" i="9" s="1"/>
  <c r="M90"/>
  <c r="M160"/>
  <c r="AY160" i="5"/>
  <c r="L160" i="9" s="1"/>
  <c r="M167"/>
  <c r="AY167" i="5"/>
  <c r="L167" i="9" s="1"/>
  <c r="M169"/>
  <c r="AY169" i="5"/>
  <c r="L169" i="9" s="1"/>
  <c r="M174"/>
  <c r="AY174" i="5"/>
  <c r="L174" i="9" s="1"/>
  <c r="AY168" i="5"/>
  <c r="M168" i="9"/>
  <c r="AY171" i="5"/>
  <c r="L171" i="9" s="1"/>
  <c r="M171"/>
  <c r="M172"/>
  <c r="AY172" i="5"/>
  <c r="L172" i="9" s="1"/>
  <c r="AY175" i="5"/>
  <c r="L175" i="9" s="1"/>
  <c r="M175"/>
  <c r="M176"/>
  <c r="AY176" i="5"/>
  <c r="M178" i="9"/>
  <c r="AY178" i="5"/>
  <c r="L178" i="9" s="1"/>
  <c r="M182"/>
  <c r="AY182" i="5"/>
  <c r="L182" i="9" s="1"/>
  <c r="M190"/>
  <c r="AY190" i="5"/>
  <c r="L190" i="9" s="1"/>
  <c r="M194"/>
  <c r="AY194" i="5"/>
  <c r="L194" i="9" s="1"/>
  <c r="M198"/>
  <c r="AY198" i="5"/>
  <c r="M200" i="9"/>
  <c r="AY200" i="5"/>
  <c r="L200" i="9" s="1"/>
  <c r="AY230" i="5"/>
  <c r="L230" i="9" s="1"/>
  <c r="AZ230" i="5"/>
  <c r="M230" i="9" s="1"/>
  <c r="AY234" i="5"/>
  <c r="M234" i="9"/>
  <c r="AY237" i="5"/>
  <c r="L237" i="9" s="1"/>
  <c r="M237"/>
  <c r="AY264" i="5"/>
  <c r="L264" i="9" s="1"/>
  <c r="M264"/>
  <c r="AY268" i="5"/>
  <c r="L268" i="9" s="1"/>
  <c r="M268"/>
  <c r="AY272" i="5"/>
  <c r="L272" i="9" s="1"/>
  <c r="M272"/>
  <c r="AY276" i="5"/>
  <c r="M276" i="9"/>
  <c r="AY278" i="5"/>
  <c r="L278" i="9" s="1"/>
  <c r="M278"/>
  <c r="AY280" i="5"/>
  <c r="L280" i="9" s="1"/>
  <c r="M280"/>
  <c r="AY286" i="5"/>
  <c r="L286" i="9" s="1"/>
  <c r="M286"/>
  <c r="AY288" i="5"/>
  <c r="L288" i="9" s="1"/>
  <c r="M288"/>
  <c r="AY292" i="5"/>
  <c r="L292" i="9" s="1"/>
  <c r="M292"/>
  <c r="M298"/>
  <c r="AY298" i="5"/>
  <c r="L298" i="9" s="1"/>
  <c r="M300"/>
  <c r="AY300" i="5"/>
  <c r="L300" i="9" s="1"/>
  <c r="M302"/>
  <c r="AY302" i="5"/>
  <c r="L302" i="9" s="1"/>
  <c r="M304"/>
  <c r="AY304" i="5"/>
  <c r="L304" i="9" s="1"/>
  <c r="AY173" i="5"/>
  <c r="L173" i="9" s="1"/>
  <c r="M173"/>
  <c r="M233"/>
  <c r="AY233" i="5"/>
  <c r="L233" i="9" s="1"/>
  <c r="M240"/>
  <c r="AY240" i="5"/>
  <c r="L240" i="9" s="1"/>
  <c r="M246"/>
  <c r="AY246" i="5"/>
  <c r="L246" i="9" s="1"/>
  <c r="M257"/>
  <c r="AY257" i="5"/>
  <c r="L257" i="9" s="1"/>
  <c r="M275"/>
  <c r="AY275" i="5"/>
  <c r="L275" i="9" s="1"/>
  <c r="M281"/>
  <c r="AY281" i="5"/>
  <c r="L281" i="9" s="1"/>
  <c r="M283"/>
  <c r="AY283" i="5"/>
  <c r="L283" i="9" s="1"/>
  <c r="M289"/>
  <c r="AY289" i="5"/>
  <c r="L289" i="9" s="1"/>
  <c r="AY305" i="5"/>
  <c r="M305" i="9"/>
  <c r="AY166" i="5"/>
  <c r="L166" i="9" s="1"/>
  <c r="M166"/>
  <c r="AY170" i="5"/>
  <c r="L170" i="9" s="1"/>
  <c r="M170"/>
  <c r="M188"/>
  <c r="AY188" i="5"/>
  <c r="L188" i="9" s="1"/>
  <c r="M214"/>
  <c r="AY214" i="5"/>
  <c r="L214" i="9" s="1"/>
  <c r="M216"/>
  <c r="AY216" i="5"/>
  <c r="L216" i="9" s="1"/>
  <c r="AZ229" i="5"/>
  <c r="M229" i="9" s="1"/>
  <c r="AY229" i="5"/>
  <c r="L229" i="9" s="1"/>
  <c r="M249"/>
  <c r="AY249" i="5"/>
  <c r="L249" i="9" s="1"/>
  <c r="M259"/>
  <c r="AY259" i="5"/>
  <c r="L259" i="9" s="1"/>
  <c r="M261"/>
  <c r="AY261" i="5"/>
  <c r="L261" i="9" s="1"/>
  <c r="M265"/>
  <c r="AY265" i="5"/>
  <c r="L265" i="9" s="1"/>
  <c r="M267"/>
  <c r="AY267" i="5"/>
  <c r="M273" i="9"/>
  <c r="AY273" i="5"/>
  <c r="L273" i="9" s="1"/>
  <c r="M277"/>
  <c r="AY277" i="5"/>
  <c r="L277" i="9" s="1"/>
  <c r="M285"/>
  <c r="AY285" i="5"/>
  <c r="L285" i="9" s="1"/>
  <c r="M287"/>
  <c r="AY287" i="5"/>
  <c r="L287" i="9" s="1"/>
  <c r="M291"/>
  <c r="AY291" i="5"/>
  <c r="L291" i="9" s="1"/>
  <c r="AY297" i="5"/>
  <c r="L297" i="9" s="1"/>
  <c r="M297"/>
  <c r="U309" i="5"/>
  <c r="BG309"/>
  <c r="U306"/>
  <c r="BG306"/>
  <c r="BG101"/>
  <c r="M8" i="9"/>
  <c r="AY8" i="5"/>
  <c r="L8" i="9" s="1"/>
  <c r="M11"/>
  <c r="AY11" i="5"/>
  <c r="L11" i="9" s="1"/>
  <c r="M15"/>
  <c r="AY15" i="5"/>
  <c r="L15" i="9" s="1"/>
  <c r="M17"/>
  <c r="AY17" i="5"/>
  <c r="L17" i="9" s="1"/>
  <c r="AY12" i="5"/>
  <c r="L12" i="9" s="1"/>
  <c r="M12"/>
  <c r="M89"/>
  <c r="AY89" i="5"/>
  <c r="L89" i="9" s="1"/>
  <c r="M93"/>
  <c r="AY93" i="5"/>
  <c r="L93" i="9" s="1"/>
  <c r="AY18" i="5"/>
  <c r="L18" i="9" s="1"/>
  <c r="M18"/>
  <c r="M19"/>
  <c r="AY19" i="5"/>
  <c r="AY20"/>
  <c r="L20" i="9"/>
  <c r="M20"/>
  <c r="M21"/>
  <c r="AY21" i="5"/>
  <c r="L21" i="9"/>
  <c r="AY22" i="5"/>
  <c r="L22" i="9" s="1"/>
  <c r="M22"/>
  <c r="M23"/>
  <c r="AY23" i="5"/>
  <c r="L23" i="9" s="1"/>
  <c r="M27"/>
  <c r="AY27" i="5"/>
  <c r="L27" i="9" s="1"/>
  <c r="M31"/>
  <c r="AY31" i="5"/>
  <c r="L31" i="9" s="1"/>
  <c r="M49"/>
  <c r="AY49" i="5"/>
  <c r="L49" i="9" s="1"/>
  <c r="M55"/>
  <c r="AY55" i="5"/>
  <c r="L55" i="9" s="1"/>
  <c r="M58"/>
  <c r="AY58" i="5"/>
  <c r="L58" i="9" s="1"/>
  <c r="AY59" i="5"/>
  <c r="L59" i="9" s="1"/>
  <c r="M59"/>
  <c r="AY61" i="5"/>
  <c r="L61" i="9" s="1"/>
  <c r="M61"/>
  <c r="M62"/>
  <c r="AY62" i="5"/>
  <c r="L62" i="9" s="1"/>
  <c r="M63"/>
  <c r="AY63" i="5"/>
  <c r="AY64"/>
  <c r="L64" i="9" s="1"/>
  <c r="M64"/>
  <c r="AY66" i="5"/>
  <c r="L66" i="9" s="1"/>
  <c r="M66"/>
  <c r="M67"/>
  <c r="AY67" i="5"/>
  <c r="L67" i="9" s="1"/>
  <c r="AY68" i="5"/>
  <c r="L68" i="9" s="1"/>
  <c r="M68"/>
  <c r="M77"/>
  <c r="AY77" i="5"/>
  <c r="L77" i="9" s="1"/>
  <c r="AY78" i="5"/>
  <c r="L78" i="9" s="1"/>
  <c r="M78"/>
  <c r="M81"/>
  <c r="AY81" i="5"/>
  <c r="AY82"/>
  <c r="M82" i="9"/>
  <c r="AY84" i="5"/>
  <c r="L84" i="9" s="1"/>
  <c r="M84"/>
  <c r="AY98" i="5"/>
  <c r="L98" i="9" s="1"/>
  <c r="M98"/>
  <c r="AY102" i="5"/>
  <c r="L102" i="9" s="1"/>
  <c r="M102"/>
  <c r="AY107" i="5"/>
  <c r="L107" i="9" s="1"/>
  <c r="M107"/>
  <c r="AY111" i="5"/>
  <c r="L111" i="9" s="1"/>
  <c r="M111"/>
  <c r="AY114" i="5"/>
  <c r="L114" i="9" s="1"/>
  <c r="M114"/>
  <c r="AY118" i="5"/>
  <c r="L118" i="9" s="1"/>
  <c r="M118"/>
  <c r="M119"/>
  <c r="AY119" i="5"/>
  <c r="L119" i="9" s="1"/>
  <c r="AY120" i="5"/>
  <c r="L120" i="9" s="1"/>
  <c r="M120"/>
  <c r="M123"/>
  <c r="AY123" i="5"/>
  <c r="L123" i="9" s="1"/>
  <c r="AY124" i="5"/>
  <c r="L124" i="9" s="1"/>
  <c r="M124"/>
  <c r="AY129" i="5"/>
  <c r="L129" i="9" s="1"/>
  <c r="M129"/>
  <c r="AY133" i="5"/>
  <c r="L133" i="9" s="1"/>
  <c r="M133"/>
  <c r="AY137" i="5"/>
  <c r="L137" i="9" s="1"/>
  <c r="M137"/>
  <c r="AY141" i="5"/>
  <c r="L141" i="9" s="1"/>
  <c r="M141"/>
  <c r="M146"/>
  <c r="AY146" i="5"/>
  <c r="L146" i="9" s="1"/>
  <c r="AY147" i="5"/>
  <c r="L147" i="9" s="1"/>
  <c r="M147"/>
  <c r="AY151" i="5"/>
  <c r="L151" i="9" s="1"/>
  <c r="M151"/>
  <c r="AY153" i="5"/>
  <c r="L153" i="9" s="1"/>
  <c r="M153"/>
  <c r="AY155" i="5"/>
  <c r="L155" i="9" s="1"/>
  <c r="M155"/>
  <c r="AY157" i="5"/>
  <c r="L157" i="9" s="1"/>
  <c r="M157"/>
  <c r="M158"/>
  <c r="AY158" i="5"/>
  <c r="L158" i="9" s="1"/>
  <c r="AY161" i="5"/>
  <c r="L161" i="9" s="1"/>
  <c r="M161"/>
  <c r="M162"/>
  <c r="AY162" i="5"/>
  <c r="L162" i="9" s="1"/>
  <c r="AY163" i="5"/>
  <c r="L163" i="9" s="1"/>
  <c r="M163"/>
  <c r="AY164" i="5"/>
  <c r="L164" i="9" s="1"/>
  <c r="M164"/>
  <c r="M165"/>
  <c r="AY165" i="5"/>
  <c r="L165" i="9" s="1"/>
  <c r="AY86" i="5"/>
  <c r="L86" i="9" s="1"/>
  <c r="M86"/>
  <c r="M91"/>
  <c r="AY91" i="5"/>
  <c r="L91" i="9" s="1"/>
  <c r="AY94" i="5"/>
  <c r="L94" i="9" s="1"/>
  <c r="M94"/>
  <c r="M95"/>
  <c r="AY95" i="5"/>
  <c r="L95" i="9" s="1"/>
  <c r="M97"/>
  <c r="AY97" i="5"/>
  <c r="L97" i="9" s="1"/>
  <c r="M103"/>
  <c r="AY103" i="5"/>
  <c r="L103" i="9" s="1"/>
  <c r="M106"/>
  <c r="AY106" i="5"/>
  <c r="L106" i="9" s="1"/>
  <c r="M110"/>
  <c r="AY110" i="5"/>
  <c r="L110" i="9" s="1"/>
  <c r="M113"/>
  <c r="AY113" i="5"/>
  <c r="L113" i="9" s="1"/>
  <c r="M117"/>
  <c r="AY117" i="5"/>
  <c r="L117" i="9" s="1"/>
  <c r="M121"/>
  <c r="AY121" i="5"/>
  <c r="L121" i="9" s="1"/>
  <c r="M128"/>
  <c r="AY128" i="5"/>
  <c r="L128" i="9" s="1"/>
  <c r="M132"/>
  <c r="AY132" i="5"/>
  <c r="L132" i="9" s="1"/>
  <c r="M136"/>
  <c r="AY136" i="5"/>
  <c r="L136" i="9" s="1"/>
  <c r="M140"/>
  <c r="AY140" i="5"/>
  <c r="L140" i="9" s="1"/>
  <c r="M148"/>
  <c r="AY148" i="5"/>
  <c r="L148" i="9" s="1"/>
  <c r="M152"/>
  <c r="AY152" i="5"/>
  <c r="L152" i="9" s="1"/>
  <c r="M156"/>
  <c r="AY156" i="5"/>
  <c r="L156" i="9" s="1"/>
  <c r="AY184" i="5"/>
  <c r="L184" i="9" s="1"/>
  <c r="M184"/>
  <c r="M185"/>
  <c r="AY185" i="5"/>
  <c r="L185" i="9" s="1"/>
  <c r="M187"/>
  <c r="AY187" i="5"/>
  <c r="AY189"/>
  <c r="L189" i="9" s="1"/>
  <c r="M189"/>
  <c r="AY191" i="5"/>
  <c r="L191" i="9" s="1"/>
  <c r="M191"/>
  <c r="AY193" i="5"/>
  <c r="L193" i="9" s="1"/>
  <c r="M193"/>
  <c r="AY195" i="5"/>
  <c r="L195" i="9" s="1"/>
  <c r="M195"/>
  <c r="AY197" i="5"/>
  <c r="L197" i="9" s="1"/>
  <c r="M197"/>
  <c r="AY199" i="5"/>
  <c r="L199" i="9" s="1"/>
  <c r="M199"/>
  <c r="AY201" i="5"/>
  <c r="L201" i="9" s="1"/>
  <c r="M201"/>
  <c r="AY202" i="5"/>
  <c r="L202" i="9" s="1"/>
  <c r="M202"/>
  <c r="AY204" i="5"/>
  <c r="L204" i="9" s="1"/>
  <c r="M204"/>
  <c r="AY206" i="5"/>
  <c r="L206" i="9" s="1"/>
  <c r="M206"/>
  <c r="AY208" i="5"/>
  <c r="L208" i="9" s="1"/>
  <c r="M208"/>
  <c r="AY210" i="5"/>
  <c r="L210" i="9" s="1"/>
  <c r="M210"/>
  <c r="AY211" i="5"/>
  <c r="M211" i="9"/>
  <c r="AY213" i="5"/>
  <c r="L213" i="9" s="1"/>
  <c r="M213"/>
  <c r="AY215" i="5"/>
  <c r="L215" i="9" s="1"/>
  <c r="M215"/>
  <c r="M217"/>
  <c r="AY217" i="5"/>
  <c r="L217" i="9" s="1"/>
  <c r="M219"/>
  <c r="AY219" i="5"/>
  <c r="L219" i="9" s="1"/>
  <c r="M221"/>
  <c r="AY221" i="5"/>
  <c r="M223" i="9"/>
  <c r="AY223" i="5"/>
  <c r="L223" i="9" s="1"/>
  <c r="AY226" i="5"/>
  <c r="L226" i="9" s="1"/>
  <c r="M226"/>
  <c r="AY179" i="5"/>
  <c r="L179" i="9" s="1"/>
  <c r="M179"/>
  <c r="M180"/>
  <c r="AY180" i="5"/>
  <c r="L180" i="9" s="1"/>
  <c r="AY183" i="5"/>
  <c r="L183" i="9"/>
  <c r="M183"/>
  <c r="M203"/>
  <c r="AY203" i="5"/>
  <c r="M207" i="9"/>
  <c r="AY207" i="5"/>
  <c r="L207" i="9" s="1"/>
  <c r="M212"/>
  <c r="AY212" i="5"/>
  <c r="M225" i="9"/>
  <c r="AY225" i="5"/>
  <c r="L225" i="9" s="1"/>
  <c r="AY228" i="5"/>
  <c r="L228" i="9" s="1"/>
  <c r="AZ228" i="5"/>
  <c r="M228" i="9" s="1"/>
  <c r="AY232" i="5"/>
  <c r="M232" i="9"/>
  <c r="AY239" i="5"/>
  <c r="L239" i="9" s="1"/>
  <c r="M239"/>
  <c r="AY241" i="5"/>
  <c r="L241" i="9" s="1"/>
  <c r="M241"/>
  <c r="AY243" i="5"/>
  <c r="L243" i="9" s="1"/>
  <c r="M243"/>
  <c r="AY245" i="5"/>
  <c r="L245" i="9" s="1"/>
  <c r="M245"/>
  <c r="AY248" i="5"/>
  <c r="L248" i="9" s="1"/>
  <c r="M248"/>
  <c r="AY250" i="5"/>
  <c r="L250" i="9" s="1"/>
  <c r="M250"/>
  <c r="AY252" i="5"/>
  <c r="L252" i="9" s="1"/>
  <c r="M252"/>
  <c r="AY254" i="5"/>
  <c r="L254" i="9" s="1"/>
  <c r="M254"/>
  <c r="AY256" i="5"/>
  <c r="L256" i="9" s="1"/>
  <c r="M256"/>
  <c r="AY258" i="5"/>
  <c r="L258" i="9" s="1"/>
  <c r="M258"/>
  <c r="AY260" i="5"/>
  <c r="L260" i="9" s="1"/>
  <c r="M260"/>
  <c r="AY262" i="5"/>
  <c r="L262" i="9" s="1"/>
  <c r="M262"/>
  <c r="AY266" i="5"/>
  <c r="L266" i="9" s="1"/>
  <c r="M266"/>
  <c r="AY270" i="5"/>
  <c r="L270" i="9" s="1"/>
  <c r="M270"/>
  <c r="AY274" i="5"/>
  <c r="L274" i="9" s="1"/>
  <c r="M274"/>
  <c r="AY282" i="5"/>
  <c r="L282" i="9" s="1"/>
  <c r="M282"/>
  <c r="AY284" i="5"/>
  <c r="L284" i="9" s="1"/>
  <c r="M284"/>
  <c r="M296"/>
  <c r="AY296" i="5"/>
  <c r="L296" i="9" s="1"/>
  <c r="AY177" i="5"/>
  <c r="L177" i="9" s="1"/>
  <c r="M177"/>
  <c r="AY181" i="5"/>
  <c r="L181" i="9" s="1"/>
  <c r="M181"/>
  <c r="AY186" i="5"/>
  <c r="L186" i="9" s="1"/>
  <c r="M186"/>
  <c r="M196"/>
  <c r="AY196" i="5"/>
  <c r="L196" i="9" s="1"/>
  <c r="M205"/>
  <c r="AY205" i="5"/>
  <c r="L205" i="9" s="1"/>
  <c r="AY218" i="5"/>
  <c r="L218" i="9" s="1"/>
  <c r="M218"/>
  <c r="AY220" i="5"/>
  <c r="L220" i="9" s="1"/>
  <c r="M220"/>
  <c r="M238"/>
  <c r="AY238" i="5"/>
  <c r="L238" i="9" s="1"/>
  <c r="M242"/>
  <c r="AY242" i="5"/>
  <c r="L242" i="9" s="1"/>
  <c r="M251"/>
  <c r="AY251" i="5"/>
  <c r="L251" i="9" s="1"/>
  <c r="M263"/>
  <c r="AY263" i="5"/>
  <c r="M271" i="9"/>
  <c r="AY271" i="5"/>
  <c r="L271" i="9" s="1"/>
  <c r="M279"/>
  <c r="AY279" i="5"/>
  <c r="L279" i="9" s="1"/>
  <c r="AY299" i="5"/>
  <c r="L299" i="9" s="1"/>
  <c r="M299"/>
  <c r="AY301" i="5"/>
  <c r="L301" i="9" s="1"/>
  <c r="M301"/>
  <c r="AY303" i="5"/>
  <c r="L303" i="9" s="1"/>
  <c r="M303"/>
  <c r="M192"/>
  <c r="AY192" i="5"/>
  <c r="L192" i="9" s="1"/>
  <c r="M209"/>
  <c r="AY209" i="5"/>
  <c r="L209" i="9" s="1"/>
  <c r="AY222" i="5"/>
  <c r="L222" i="9" s="1"/>
  <c r="M222"/>
  <c r="AY224" i="5"/>
  <c r="L224" i="9" s="1"/>
  <c r="M224"/>
  <c r="M227"/>
  <c r="AY227" i="5"/>
  <c r="L227" i="9" s="1"/>
  <c r="AZ231" i="5"/>
  <c r="M231" i="9" s="1"/>
  <c r="AY231" i="5"/>
  <c r="L231" i="9" s="1"/>
  <c r="M235"/>
  <c r="AY235" i="5"/>
  <c r="L235" i="9" s="1"/>
  <c r="M236"/>
  <c r="AY236" i="5"/>
  <c r="L236" i="9" s="1"/>
  <c r="M244"/>
  <c r="AY244" i="5"/>
  <c r="M247" i="9"/>
  <c r="AY247" i="5"/>
  <c r="M253" i="9"/>
  <c r="AY253" i="5"/>
  <c r="L253" i="9" s="1"/>
  <c r="M255"/>
  <c r="AY255" i="5"/>
  <c r="M269" i="9"/>
  <c r="AY269" i="5"/>
  <c r="L269" i="9" s="1"/>
  <c r="AG165" i="5"/>
  <c r="K165" i="9"/>
  <c r="AG224" i="5"/>
  <c r="U200"/>
  <c r="U215"/>
  <c r="BU215" s="1"/>
  <c r="U219"/>
  <c r="BU219" s="1"/>
  <c r="U226"/>
  <c r="U253"/>
  <c r="BU253" s="1"/>
  <c r="U174"/>
  <c r="BU174" s="1"/>
  <c r="U245"/>
  <c r="U262"/>
  <c r="BU262" s="1"/>
  <c r="U304"/>
  <c r="BU304"/>
  <c r="U100"/>
  <c r="BU100"/>
  <c r="U102"/>
  <c r="BU102"/>
  <c r="U103"/>
  <c r="BU103"/>
  <c r="U164"/>
  <c r="BU164"/>
  <c r="U169"/>
  <c r="BU169"/>
  <c r="U170"/>
  <c r="BU170"/>
  <c r="U218"/>
  <c r="H218" i="9"/>
  <c r="U266" i="5"/>
  <c r="BU266"/>
  <c r="U176"/>
  <c r="H234" i="9"/>
  <c r="H224"/>
  <c r="U146" i="5"/>
  <c r="U162"/>
  <c r="U172"/>
  <c r="H172" i="9" s="1"/>
  <c r="U110" i="5"/>
  <c r="BU110" s="1"/>
  <c r="U109"/>
  <c r="BU109" s="1"/>
  <c r="U115"/>
  <c r="U116"/>
  <c r="BU116" s="1"/>
  <c r="U117"/>
  <c r="BU117" s="1"/>
  <c r="U124"/>
  <c r="BU124" s="1"/>
  <c r="U130"/>
  <c r="H130" i="9" s="1"/>
  <c r="U132" i="5"/>
  <c r="U138"/>
  <c r="U139"/>
  <c r="BU139" s="1"/>
  <c r="U140"/>
  <c r="BU140" s="1"/>
  <c r="U156"/>
  <c r="BU156" s="1"/>
  <c r="U168"/>
  <c r="BU168" s="1"/>
  <c r="U186"/>
  <c r="U230"/>
  <c r="U251"/>
  <c r="H251" i="9" s="1"/>
  <c r="U257" i="5"/>
  <c r="U275"/>
  <c r="H275" i="9" s="1"/>
  <c r="U227" i="5"/>
  <c r="U191"/>
  <c r="BU191" s="1"/>
  <c r="U221"/>
  <c r="U231"/>
  <c r="H231" i="9" s="1"/>
  <c r="U240" i="5"/>
  <c r="U249"/>
  <c r="H268" i="9"/>
  <c r="U241" i="5"/>
  <c r="U282"/>
  <c r="U296"/>
  <c r="H296" i="9" s="1"/>
  <c r="U201" i="5"/>
  <c r="BU201" s="1"/>
  <c r="U177"/>
  <c r="U256"/>
  <c r="H256" i="9" s="1"/>
  <c r="H274"/>
  <c r="U225" i="6"/>
  <c r="BU225" s="1"/>
  <c r="U235"/>
  <c r="BU235" s="1"/>
  <c r="U238"/>
  <c r="BU238"/>
  <c r="U253"/>
  <c r="BU253"/>
  <c r="U273"/>
  <c r="BU273"/>
  <c r="U94" i="5"/>
  <c r="BU94" s="1"/>
  <c r="Y27" i="6"/>
  <c r="AG27" s="1"/>
  <c r="Y43"/>
  <c r="AG43" s="1"/>
  <c r="U134" i="5"/>
  <c r="U142"/>
  <c r="H142" i="9" s="1"/>
  <c r="Y180" i="5"/>
  <c r="AQ294"/>
  <c r="L297"/>
  <c r="AQ295"/>
  <c r="AT96"/>
  <c r="AT28" i="6"/>
  <c r="U27" i="5"/>
  <c r="U39"/>
  <c r="U43"/>
  <c r="U152"/>
  <c r="U153"/>
  <c r="U294"/>
  <c r="BU294" s="1"/>
  <c r="AT36" i="6"/>
  <c r="AT32"/>
  <c r="AT149" i="5"/>
  <c r="AT73"/>
  <c r="AT80"/>
  <c r="AT37"/>
  <c r="U171"/>
  <c r="BU171" s="1"/>
  <c r="U208"/>
  <c r="AQ289" i="6"/>
  <c r="AQ293" i="5"/>
  <c r="Q307"/>
  <c r="BO307" s="1"/>
  <c r="Q308"/>
  <c r="BO308" s="1"/>
  <c r="AT26" i="6"/>
  <c r="AT30"/>
  <c r="AT34"/>
  <c r="AT151" i="5"/>
  <c r="AT148" i="6"/>
  <c r="AT121"/>
  <c r="AT121" i="5"/>
  <c r="AT123" i="6"/>
  <c r="AT123" i="5"/>
  <c r="AT147" i="6"/>
  <c r="AT147" i="5"/>
  <c r="AT157" i="6"/>
  <c r="AT157" i="5"/>
  <c r="AT161" i="6"/>
  <c r="AT161" i="5"/>
  <c r="AT29"/>
  <c r="AT120"/>
  <c r="AT120" i="6"/>
  <c r="AT122" i="5"/>
  <c r="AT122" i="6"/>
  <c r="AT124" i="5"/>
  <c r="AT124" i="6"/>
  <c r="AT145"/>
  <c r="AT145" i="5"/>
  <c r="AT156"/>
  <c r="AT156" i="6"/>
  <c r="AT160" i="5"/>
  <c r="AT160" i="6"/>
  <c r="U207" i="5"/>
  <c r="BU207" s="1"/>
  <c r="U131"/>
  <c r="U149"/>
  <c r="U194"/>
  <c r="BU194" s="1"/>
  <c r="AT25"/>
  <c r="AT33"/>
  <c r="U228"/>
  <c r="BU228" s="1"/>
  <c r="U270"/>
  <c r="H270" i="9" s="1"/>
  <c r="U278" i="5"/>
  <c r="U286"/>
  <c r="H286" i="9" s="1"/>
  <c r="Y220" i="5"/>
  <c r="AT137"/>
  <c r="AT136"/>
  <c r="AT82" i="6"/>
  <c r="AT296" i="5"/>
  <c r="AT162"/>
  <c r="AT150" i="6"/>
  <c r="AT27" i="5"/>
  <c r="AT31"/>
  <c r="AT35"/>
  <c r="U67"/>
  <c r="H67" i="9"/>
  <c r="U68" i="5"/>
  <c r="BU68"/>
  <c r="U70"/>
  <c r="BU70"/>
  <c r="U77"/>
  <c r="H77" i="9"/>
  <c r="U137" i="5"/>
  <c r="BU137"/>
  <c r="U161"/>
  <c r="BU161"/>
  <c r="U126"/>
  <c r="H126" i="9"/>
  <c r="U178" i="5"/>
  <c r="U300"/>
  <c r="H300" i="9" s="1"/>
  <c r="U9" i="5"/>
  <c r="H9" i="9"/>
  <c r="U10" i="5"/>
  <c r="U12"/>
  <c r="BU12" s="1"/>
  <c r="U63"/>
  <c r="U64"/>
  <c r="BU64" s="1"/>
  <c r="U75"/>
  <c r="BU75" s="1"/>
  <c r="U81"/>
  <c r="U87"/>
  <c r="U88"/>
  <c r="BU88" s="1"/>
  <c r="U95"/>
  <c r="U105"/>
  <c r="U127"/>
  <c r="U145"/>
  <c r="U160"/>
  <c r="BU160" s="1"/>
  <c r="U108"/>
  <c r="H108" i="9" s="1"/>
  <c r="U123" i="5"/>
  <c r="U133"/>
  <c r="BU133" s="1"/>
  <c r="U141"/>
  <c r="H141" i="9" s="1"/>
  <c r="U148" i="5"/>
  <c r="BU148" s="1"/>
  <c r="U155"/>
  <c r="U175"/>
  <c r="U179"/>
  <c r="BU179" s="1"/>
  <c r="U190"/>
  <c r="U198"/>
  <c r="BU198" s="1"/>
  <c r="U199"/>
  <c r="BU199" s="1"/>
  <c r="U203"/>
  <c r="U204"/>
  <c r="H204" i="9" s="1"/>
  <c r="U212" i="5"/>
  <c r="BU212" s="1"/>
  <c r="U213"/>
  <c r="U185"/>
  <c r="U235"/>
  <c r="U263"/>
  <c r="H263" i="9" s="1"/>
  <c r="U271" i="5"/>
  <c r="U279"/>
  <c r="BU279" s="1"/>
  <c r="U173"/>
  <c r="BU173" s="1"/>
  <c r="U181"/>
  <c r="U220"/>
  <c r="AT163" i="6"/>
  <c r="U31" i="5"/>
  <c r="U35"/>
  <c r="U49"/>
  <c r="U90"/>
  <c r="Y218" i="6"/>
  <c r="AG218" s="1"/>
  <c r="S280"/>
  <c r="AT45" i="5"/>
  <c r="AT128"/>
  <c r="AT164" i="6"/>
  <c r="AT289" i="5"/>
  <c r="AT171"/>
  <c r="AT171" i="6"/>
  <c r="U55" i="5"/>
  <c r="H55" i="9" s="1"/>
  <c r="U58" i="5"/>
  <c r="U59"/>
  <c r="U71"/>
  <c r="U72"/>
  <c r="U76"/>
  <c r="BU76" s="1"/>
  <c r="U89"/>
  <c r="U99"/>
  <c r="U104"/>
  <c r="BU104" s="1"/>
  <c r="U111"/>
  <c r="U118"/>
  <c r="BU118" s="1"/>
  <c r="U125"/>
  <c r="U147"/>
  <c r="U154"/>
  <c r="H154" i="9" s="1"/>
  <c r="U157" i="5"/>
  <c r="U163"/>
  <c r="U188"/>
  <c r="BU188" s="1"/>
  <c r="U216"/>
  <c r="BU216" s="1"/>
  <c r="L276" i="9"/>
  <c r="AT135" i="5"/>
  <c r="AT66"/>
  <c r="AT109"/>
  <c r="AT118"/>
  <c r="L211" i="9"/>
  <c r="L232"/>
  <c r="AT127" i="5"/>
  <c r="AT63"/>
  <c r="AT297"/>
  <c r="U62"/>
  <c r="U83"/>
  <c r="U86"/>
  <c r="U192"/>
  <c r="BU192" s="1"/>
  <c r="U196"/>
  <c r="BU196" s="1"/>
  <c r="U205"/>
  <c r="U209"/>
  <c r="U214"/>
  <c r="BU214" s="1"/>
  <c r="AT81"/>
  <c r="AT301"/>
  <c r="U97"/>
  <c r="BU97" s="1"/>
  <c r="U113"/>
  <c r="BU113" s="1"/>
  <c r="U114"/>
  <c r="U128"/>
  <c r="BU128" s="1"/>
  <c r="U129"/>
  <c r="U265"/>
  <c r="U269"/>
  <c r="BU269" s="1"/>
  <c r="U273"/>
  <c r="U277"/>
  <c r="BU277" s="1"/>
  <c r="U93"/>
  <c r="BU93" s="1"/>
  <c r="U229"/>
  <c r="U236"/>
  <c r="U242"/>
  <c r="U246"/>
  <c r="BU246" s="1"/>
  <c r="U247"/>
  <c r="U255"/>
  <c r="BU255" s="1"/>
  <c r="U259"/>
  <c r="U206"/>
  <c r="U239"/>
  <c r="U248"/>
  <c r="BU248" s="1"/>
  <c r="U250"/>
  <c r="U252"/>
  <c r="U260"/>
  <c r="U264"/>
  <c r="BU264" s="1"/>
  <c r="U272"/>
  <c r="U280"/>
  <c r="BU280" s="1"/>
  <c r="U284"/>
  <c r="BU284"/>
  <c r="U166"/>
  <c r="U202"/>
  <c r="BU202" s="1"/>
  <c r="U210"/>
  <c r="BU210"/>
  <c r="U211"/>
  <c r="U232"/>
  <c r="BU232" s="1"/>
  <c r="U276"/>
  <c r="U98"/>
  <c r="BU98" s="1"/>
  <c r="U119"/>
  <c r="U120"/>
  <c r="BU120" s="1"/>
  <c r="U135"/>
  <c r="U136"/>
  <c r="BU136" s="1"/>
  <c r="U150"/>
  <c r="U151"/>
  <c r="BU151" s="1"/>
  <c r="U158"/>
  <c r="U159"/>
  <c r="U184"/>
  <c r="BU184" s="1"/>
  <c r="U187"/>
  <c r="BU187" s="1"/>
  <c r="U217"/>
  <c r="U223"/>
  <c r="BU223" s="1"/>
  <c r="U225"/>
  <c r="U193"/>
  <c r="U197"/>
  <c r="BU197" s="1"/>
  <c r="U298"/>
  <c r="BU298" s="1"/>
  <c r="U189"/>
  <c r="BU189" s="1"/>
  <c r="U237"/>
  <c r="U288"/>
  <c r="U292"/>
  <c r="BU292" s="1"/>
  <c r="U302"/>
  <c r="BU302" s="1"/>
  <c r="U221" i="6"/>
  <c r="BU221" s="1"/>
  <c r="U267"/>
  <c r="BU267" s="1"/>
  <c r="U275"/>
  <c r="BU275" s="1"/>
  <c r="U279"/>
  <c r="BU279" s="1"/>
  <c r="Y222" i="5"/>
  <c r="AG222" s="1"/>
  <c r="K222" i="9" s="1"/>
  <c r="L234"/>
  <c r="S282" i="6"/>
  <c r="U45" i="5"/>
  <c r="U79"/>
  <c r="U91"/>
  <c r="U106"/>
  <c r="U107"/>
  <c r="U112"/>
  <c r="U121"/>
  <c r="BU121" s="1"/>
  <c r="U122"/>
  <c r="AT49" i="6"/>
  <c r="AT49" i="5"/>
  <c r="AT190" i="6"/>
  <c r="AT190" i="5"/>
  <c r="AT74"/>
  <c r="AT105"/>
  <c r="AT300"/>
  <c r="AT50"/>
  <c r="AT50" i="6"/>
  <c r="U29" i="5"/>
  <c r="U53"/>
  <c r="BU53" s="1"/>
  <c r="U80"/>
  <c r="BU80" s="1"/>
  <c r="U85"/>
  <c r="U25"/>
  <c r="BU25" s="1"/>
  <c r="U30"/>
  <c r="U33"/>
  <c r="BU33" s="1"/>
  <c r="U34"/>
  <c r="BU34" s="1"/>
  <c r="U37"/>
  <c r="U38"/>
  <c r="BU38" s="1"/>
  <c r="U46"/>
  <c r="BU46" s="1"/>
  <c r="U48"/>
  <c r="U51"/>
  <c r="BU51" s="1"/>
  <c r="U57"/>
  <c r="U78"/>
  <c r="U84"/>
  <c r="U92"/>
  <c r="BU92" s="1"/>
  <c r="AT220"/>
  <c r="J308" i="9"/>
  <c r="J306"/>
  <c r="AT64" i="5"/>
  <c r="AT72"/>
  <c r="AT76"/>
  <c r="AT104"/>
  <c r="AT107"/>
  <c r="AT167"/>
  <c r="AT134"/>
  <c r="AT217"/>
  <c r="J309" i="9"/>
  <c r="AT70" i="5"/>
  <c r="AT88"/>
  <c r="AT102"/>
  <c r="AT116"/>
  <c r="AT168"/>
  <c r="AT69"/>
  <c r="AT95"/>
  <c r="AT224"/>
  <c r="I307" i="9"/>
  <c r="AT68" i="5"/>
  <c r="AT111"/>
  <c r="AT114"/>
  <c r="AT65"/>
  <c r="AT71"/>
  <c r="AT75"/>
  <c r="AT97"/>
  <c r="AT282" i="6"/>
  <c r="AT282" i="5"/>
  <c r="AT52"/>
  <c r="AT52" i="6"/>
  <c r="AT281" i="5"/>
  <c r="AT281" i="6"/>
  <c r="AT285" i="5"/>
  <c r="AT285" i="6"/>
  <c r="AT298"/>
  <c r="AT298" i="5"/>
  <c r="AT303"/>
  <c r="AT303" i="6"/>
  <c r="AT305"/>
  <c r="AT305" i="5"/>
  <c r="AT280" i="6"/>
  <c r="AT280" i="5"/>
  <c r="AT283" i="6"/>
  <c r="AT283" i="5"/>
  <c r="AT51" i="6"/>
  <c r="AT51" i="5"/>
  <c r="AT284" i="6"/>
  <c r="AT284" i="5"/>
  <c r="AT299" i="6"/>
  <c r="AT299" i="5"/>
  <c r="AT304" i="6"/>
  <c r="AT304" i="5"/>
  <c r="U41"/>
  <c r="U42"/>
  <c r="U52"/>
  <c r="BU52" s="1"/>
  <c r="U54"/>
  <c r="U19"/>
  <c r="U60"/>
  <c r="U61"/>
  <c r="BU61"/>
  <c r="U65"/>
  <c r="U66"/>
  <c r="BU66" s="1"/>
  <c r="U69"/>
  <c r="U73"/>
  <c r="U74"/>
  <c r="BU74"/>
  <c r="U82"/>
  <c r="U96"/>
  <c r="H96" i="9" s="1"/>
  <c r="U18" i="5"/>
  <c r="U20"/>
  <c r="BU20" s="1"/>
  <c r="U21"/>
  <c r="U22"/>
  <c r="BU22" s="1"/>
  <c r="U23"/>
  <c r="U307" i="6"/>
  <c r="BU307" s="1"/>
  <c r="K310" i="9"/>
  <c r="AT40" i="6"/>
  <c r="AT40" i="5"/>
  <c r="AT42" i="6"/>
  <c r="AT42" i="5"/>
  <c r="AT92" i="6"/>
  <c r="AT92" i="5"/>
  <c r="AT94" i="6"/>
  <c r="AT94" i="5"/>
  <c r="AT110" i="6"/>
  <c r="AT110" i="5"/>
  <c r="AT113" i="6"/>
  <c r="AT113" i="5"/>
  <c r="AT115" i="6"/>
  <c r="AT115" i="5"/>
  <c r="AT119" i="6"/>
  <c r="AT119" i="5"/>
  <c r="AT126" i="6"/>
  <c r="AT126" i="5"/>
  <c r="AT177" i="6"/>
  <c r="AT177" i="5"/>
  <c r="AT179" i="6"/>
  <c r="AT179" i="5"/>
  <c r="AT181" i="6"/>
  <c r="AT181" i="5"/>
  <c r="AT183" i="6"/>
  <c r="AT183" i="5"/>
  <c r="AT184" i="6"/>
  <c r="AT184" i="5"/>
  <c r="AT186" i="6"/>
  <c r="AT186" i="5"/>
  <c r="AT67" i="6"/>
  <c r="AT67" i="5"/>
  <c r="AT93" i="6"/>
  <c r="AT93" i="5"/>
  <c r="AT169" i="6"/>
  <c r="AT169" i="5"/>
  <c r="Y306"/>
  <c r="Y306" i="6"/>
  <c r="AG306" s="1"/>
  <c r="Y309" i="5"/>
  <c r="Y309" i="6"/>
  <c r="AG309" s="1"/>
  <c r="Y308" i="5"/>
  <c r="Y308" i="6"/>
  <c r="AG308" s="1"/>
  <c r="AT39"/>
  <c r="AT39" i="5"/>
  <c r="AT41" i="6"/>
  <c r="AT41" i="5"/>
  <c r="AT103" i="6"/>
  <c r="AT103" i="5"/>
  <c r="AT106" i="6"/>
  <c r="AT106" i="5"/>
  <c r="AT108" i="6"/>
  <c r="AT108" i="5"/>
  <c r="AT112" i="6"/>
  <c r="AT112" i="5"/>
  <c r="AT117" i="6"/>
  <c r="AT117" i="5"/>
  <c r="AT125" i="6"/>
  <c r="AT125" i="5"/>
  <c r="AT176" i="6"/>
  <c r="AT176" i="5"/>
  <c r="AT178" i="6"/>
  <c r="AT178" i="5"/>
  <c r="AT180" i="6"/>
  <c r="AT180" i="5"/>
  <c r="AT182" i="6"/>
  <c r="AT182" i="5"/>
  <c r="AT185" i="6"/>
  <c r="AT185" i="5"/>
  <c r="AT189" i="6"/>
  <c r="AT189" i="5"/>
  <c r="AT89" i="6"/>
  <c r="AT89" i="5"/>
  <c r="U26"/>
  <c r="BU26" s="1"/>
  <c r="U24"/>
  <c r="BU24"/>
  <c r="AT101" i="6"/>
  <c r="AT101" i="5"/>
  <c r="U17"/>
  <c r="U13"/>
  <c r="U15"/>
  <c r="U28"/>
  <c r="H28" i="9" s="1"/>
  <c r="U32" i="5"/>
  <c r="U36"/>
  <c r="H36" i="9" s="1"/>
  <c r="U40" i="5"/>
  <c r="U44"/>
  <c r="H44" i="9" s="1"/>
  <c r="U47" i="5"/>
  <c r="BU47"/>
  <c r="U50"/>
  <c r="U56"/>
  <c r="BU56" s="1"/>
  <c r="AT225" i="6"/>
  <c r="AT225" i="5"/>
  <c r="AT130" i="6"/>
  <c r="AT130" i="5"/>
  <c r="AT138" i="6"/>
  <c r="AT138" i="5"/>
  <c r="AT192" i="6"/>
  <c r="AT192" i="5"/>
  <c r="AT194" i="6"/>
  <c r="AT194" i="5"/>
  <c r="AT196" i="6"/>
  <c r="AT196" i="5"/>
  <c r="AT198" i="6"/>
  <c r="AT198" i="5"/>
  <c r="AT219" i="6"/>
  <c r="AT219" i="5"/>
  <c r="AT222" i="6"/>
  <c r="AT222" i="5"/>
  <c r="AT226" i="6"/>
  <c r="AT226" i="5"/>
  <c r="AT227" i="6"/>
  <c r="AT227" i="5"/>
  <c r="AT228" i="6"/>
  <c r="AT228" i="5"/>
  <c r="AT229" i="6"/>
  <c r="AT229" i="5"/>
  <c r="AT230" i="6"/>
  <c r="AT230" i="5"/>
  <c r="AT231" i="6"/>
  <c r="AT231" i="5"/>
  <c r="AT232" i="6"/>
  <c r="AT232" i="5"/>
  <c r="AT233" i="6"/>
  <c r="AT233" i="5"/>
  <c r="AT234" i="6"/>
  <c r="AT234" i="5"/>
  <c r="AT235" i="6"/>
  <c r="AT235" i="5"/>
  <c r="AT236" i="6"/>
  <c r="AT236" i="5"/>
  <c r="AT237" i="6"/>
  <c r="AT237" i="5"/>
  <c r="AT238" i="6"/>
  <c r="AT238" i="5"/>
  <c r="U8"/>
  <c r="U11"/>
  <c r="AT188" i="6"/>
  <c r="AT188" i="5"/>
  <c r="AT44" i="6"/>
  <c r="AT44" i="5"/>
  <c r="AT131" i="6"/>
  <c r="AT131" i="5"/>
  <c r="AT132" i="6"/>
  <c r="AT132" i="5"/>
  <c r="AT133" i="6"/>
  <c r="AT133" i="5"/>
  <c r="AT139" i="6"/>
  <c r="AT139" i="5"/>
  <c r="AT140" i="6"/>
  <c r="AT140" i="5"/>
  <c r="AT191" i="6"/>
  <c r="AT191" i="5"/>
  <c r="AT193" i="6"/>
  <c r="AT193" i="5"/>
  <c r="AT195" i="6"/>
  <c r="AT195" i="5"/>
  <c r="AT197" i="6"/>
  <c r="AT197" i="5"/>
  <c r="AT218" i="6"/>
  <c r="AT218" i="5"/>
  <c r="AT223" i="6"/>
  <c r="AT223" i="5"/>
  <c r="U217" i="6"/>
  <c r="BU217" s="1"/>
  <c r="U219"/>
  <c r="BU219" s="1"/>
  <c r="U223"/>
  <c r="BU223" s="1"/>
  <c r="U233"/>
  <c r="BU233" s="1"/>
  <c r="U7" i="5"/>
  <c r="U14"/>
  <c r="BU14" s="1"/>
  <c r="U16"/>
  <c r="L24" i="9"/>
  <c r="L30"/>
  <c r="L42"/>
  <c r="Y10" i="6"/>
  <c r="Y10" i="5"/>
  <c r="U14" i="6"/>
  <c r="BU14" s="1"/>
  <c r="Y24"/>
  <c r="Y24" i="5"/>
  <c r="U26" i="6"/>
  <c r="BU26" s="1"/>
  <c r="Y30"/>
  <c r="Y30" i="5"/>
  <c r="AG30"/>
  <c r="U34" i="6"/>
  <c r="BU34" s="1"/>
  <c r="Y38"/>
  <c r="Y38" i="5"/>
  <c r="AG38" s="1"/>
  <c r="U42" i="6"/>
  <c r="BU42" s="1"/>
  <c r="Y46"/>
  <c r="Y46" i="5"/>
  <c r="AG46" s="1"/>
  <c r="Y52" i="6"/>
  <c r="Y52" i="5"/>
  <c r="AG52" s="1"/>
  <c r="Y54" i="6"/>
  <c r="Y54" i="5"/>
  <c r="AG54" s="1"/>
  <c r="U59" i="6"/>
  <c r="BU59" s="1"/>
  <c r="U64"/>
  <c r="BU64" s="1"/>
  <c r="Y68"/>
  <c r="Y68" i="5"/>
  <c r="AG68" s="1"/>
  <c r="U72" i="6"/>
  <c r="BU72" s="1"/>
  <c r="U76"/>
  <c r="BU76" s="1"/>
  <c r="Y80"/>
  <c r="Y80" i="5"/>
  <c r="AG80" s="1"/>
  <c r="Y86" i="6"/>
  <c r="Y86" i="5"/>
  <c r="AG86" s="1"/>
  <c r="U90" i="6"/>
  <c r="BU90" s="1"/>
  <c r="Y94"/>
  <c r="Y94" i="5"/>
  <c r="U98" i="6"/>
  <c r="BU98" s="1"/>
  <c r="U104"/>
  <c r="BU104" s="1"/>
  <c r="Y107"/>
  <c r="Y107" i="5"/>
  <c r="U111" i="6"/>
  <c r="BU111" s="1"/>
  <c r="Y114"/>
  <c r="Y114" i="5"/>
  <c r="U118" i="6"/>
  <c r="BU118" s="1"/>
  <c r="Y122"/>
  <c r="Y122" i="5"/>
  <c r="U125" i="6"/>
  <c r="BU125" s="1"/>
  <c r="Y129"/>
  <c r="Y129" i="5"/>
  <c r="U133" i="6"/>
  <c r="BU133" s="1"/>
  <c r="Y137"/>
  <c r="Y137" i="5"/>
  <c r="U141" i="6"/>
  <c r="BU141" s="1"/>
  <c r="Y145"/>
  <c r="Y145" i="5"/>
  <c r="U149" i="6"/>
  <c r="BU149" s="1"/>
  <c r="Y153"/>
  <c r="Y153" i="5"/>
  <c r="U157" i="6"/>
  <c r="BU157" s="1"/>
  <c r="Y161"/>
  <c r="Y161" i="5"/>
  <c r="Y164" i="6"/>
  <c r="Y164" i="5"/>
  <c r="U168" i="6"/>
  <c r="BU168" s="1"/>
  <c r="U171"/>
  <c r="BU171" s="1"/>
  <c r="Y175"/>
  <c r="Y175" i="5"/>
  <c r="U179" i="6"/>
  <c r="BU179" s="1"/>
  <c r="U12"/>
  <c r="BU12" s="1"/>
  <c r="U16"/>
  <c r="BU16" s="1"/>
  <c r="U18"/>
  <c r="BU18" s="1"/>
  <c r="U20"/>
  <c r="BU20" s="1"/>
  <c r="U22"/>
  <c r="BU22" s="1"/>
  <c r="U28"/>
  <c r="BU28" s="1"/>
  <c r="U32"/>
  <c r="BU32" s="1"/>
  <c r="U36"/>
  <c r="BU36" s="1"/>
  <c r="U40"/>
  <c r="BU40" s="1"/>
  <c r="U44"/>
  <c r="BU44" s="1"/>
  <c r="U47"/>
  <c r="BU47" s="1"/>
  <c r="U50"/>
  <c r="BU50" s="1"/>
  <c r="U56"/>
  <c r="BU56" s="1"/>
  <c r="U61"/>
  <c r="BU61" s="1"/>
  <c r="U66"/>
  <c r="BU66" s="1"/>
  <c r="U70"/>
  <c r="BU70" s="1"/>
  <c r="U74"/>
  <c r="BU74" s="1"/>
  <c r="Y78"/>
  <c r="Y78" i="5"/>
  <c r="U82" i="6"/>
  <c r="BU82" s="1"/>
  <c r="Y84"/>
  <c r="Y84" i="5"/>
  <c r="U88" i="6"/>
  <c r="BU88" s="1"/>
  <c r="Y92"/>
  <c r="Y92" i="5"/>
  <c r="U96" i="6"/>
  <c r="BU96" s="1"/>
  <c r="Y100"/>
  <c r="Y100" i="5"/>
  <c r="U102" i="6"/>
  <c r="BU102" s="1"/>
  <c r="Y105"/>
  <c r="Y105" i="5"/>
  <c r="U109" i="6"/>
  <c r="BU109" s="1"/>
  <c r="U116"/>
  <c r="BU116" s="1"/>
  <c r="Y120"/>
  <c r="Y120" i="5"/>
  <c r="AG120" s="1"/>
  <c r="U124" i="6"/>
  <c r="BU124" s="1"/>
  <c r="Y127"/>
  <c r="Y127" i="5"/>
  <c r="U131" i="6"/>
  <c r="BU131" s="1"/>
  <c r="Y135"/>
  <c r="Y135" i="5"/>
  <c r="U139" i="6"/>
  <c r="BU139" s="1"/>
  <c r="U147"/>
  <c r="BU147" s="1"/>
  <c r="Y151"/>
  <c r="Y151" i="5"/>
  <c r="AG151" s="1"/>
  <c r="U155" i="6"/>
  <c r="BU155" s="1"/>
  <c r="Y159"/>
  <c r="Y159" i="5"/>
  <c r="AG159" s="1"/>
  <c r="K159" i="9" s="1"/>
  <c r="U163" i="6"/>
  <c r="BU163" s="1"/>
  <c r="U166"/>
  <c r="BU166" s="1"/>
  <c r="Y170"/>
  <c r="Y170" i="5"/>
  <c r="AG170" s="1"/>
  <c r="Y173" i="6"/>
  <c r="Y173" i="5"/>
  <c r="U177" i="6"/>
  <c r="BU177" s="1"/>
  <c r="Y181"/>
  <c r="Y181" i="5"/>
  <c r="Y187" i="6"/>
  <c r="Y187" i="5"/>
  <c r="AG187" s="1"/>
  <c r="Y185" i="6"/>
  <c r="Y185" i="5"/>
  <c r="Y8" i="6"/>
  <c r="AG8" s="1"/>
  <c r="Y8" i="5"/>
  <c r="AG8" s="1"/>
  <c r="Y11" i="6"/>
  <c r="AG11" s="1"/>
  <c r="Y11" i="5"/>
  <c r="Y15" i="6"/>
  <c r="AG15" s="1"/>
  <c r="Y15" i="5"/>
  <c r="AG15" s="1"/>
  <c r="J7" i="9"/>
  <c r="I7"/>
  <c r="I9"/>
  <c r="J9"/>
  <c r="I10"/>
  <c r="J10"/>
  <c r="I16"/>
  <c r="J16"/>
  <c r="I18"/>
  <c r="J18"/>
  <c r="I19"/>
  <c r="J19"/>
  <c r="I22"/>
  <c r="J22"/>
  <c r="I23"/>
  <c r="J23"/>
  <c r="I24"/>
  <c r="J24"/>
  <c r="I8"/>
  <c r="J8"/>
  <c r="I11"/>
  <c r="J11"/>
  <c r="I15"/>
  <c r="J15"/>
  <c r="Y60" i="6"/>
  <c r="AG60" s="1"/>
  <c r="Y60" i="5"/>
  <c r="L63" i="9"/>
  <c r="Y65" i="6"/>
  <c r="AG65" s="1"/>
  <c r="Y65" i="5"/>
  <c r="Y69" i="6"/>
  <c r="AG69" s="1"/>
  <c r="Y69" i="5"/>
  <c r="Y73" i="6"/>
  <c r="AG73" s="1"/>
  <c r="Y73" i="5"/>
  <c r="Y25" i="6"/>
  <c r="AG25" s="1"/>
  <c r="Y25" i="5"/>
  <c r="I25" i="9"/>
  <c r="J25"/>
  <c r="I28"/>
  <c r="J28"/>
  <c r="Y29" i="6"/>
  <c r="AG29" s="1"/>
  <c r="Y29" i="5"/>
  <c r="I29" i="9"/>
  <c r="J29"/>
  <c r="I32"/>
  <c r="J32"/>
  <c r="Y33" i="6"/>
  <c r="AG33" s="1"/>
  <c r="Y33" i="5"/>
  <c r="I33" i="9"/>
  <c r="J33"/>
  <c r="I36"/>
  <c r="J36"/>
  <c r="Y37" i="6"/>
  <c r="AG37" s="1"/>
  <c r="Y37" i="5"/>
  <c r="I37" i="9"/>
  <c r="J37"/>
  <c r="I40"/>
  <c r="J40"/>
  <c r="Y41" i="6"/>
  <c r="AG41" s="1"/>
  <c r="Y41" i="5"/>
  <c r="J41" i="9"/>
  <c r="I41"/>
  <c r="J44"/>
  <c r="I44"/>
  <c r="Y45" i="6"/>
  <c r="AG45" s="1"/>
  <c r="Y45" i="5"/>
  <c r="J45" i="9"/>
  <c r="I45"/>
  <c r="J47"/>
  <c r="I47"/>
  <c r="Y48" i="6"/>
  <c r="AG48" s="1"/>
  <c r="Y48" i="5"/>
  <c r="AG48" s="1"/>
  <c r="J48" i="9"/>
  <c r="I48"/>
  <c r="J50"/>
  <c r="I50"/>
  <c r="Y51" i="6"/>
  <c r="AG51" s="1"/>
  <c r="Y51" i="5"/>
  <c r="J51" i="9"/>
  <c r="I51"/>
  <c r="Y53" i="6"/>
  <c r="AG53" s="1"/>
  <c r="Y53" i="5"/>
  <c r="J53" i="9"/>
  <c r="I53"/>
  <c r="J56"/>
  <c r="I56"/>
  <c r="Y57" i="6"/>
  <c r="AG57" s="1"/>
  <c r="Y57" i="5"/>
  <c r="J57" i="9"/>
  <c r="I57"/>
  <c r="J58"/>
  <c r="I58"/>
  <c r="J59"/>
  <c r="I59"/>
  <c r="J63"/>
  <c r="I63"/>
  <c r="J64"/>
  <c r="I64"/>
  <c r="I70"/>
  <c r="J70"/>
  <c r="I71"/>
  <c r="J71"/>
  <c r="I72"/>
  <c r="J72"/>
  <c r="J74"/>
  <c r="I74"/>
  <c r="J80"/>
  <c r="I80"/>
  <c r="J81"/>
  <c r="I81"/>
  <c r="J82"/>
  <c r="I82"/>
  <c r="J86"/>
  <c r="I86"/>
  <c r="J87"/>
  <c r="I87"/>
  <c r="J88"/>
  <c r="I88"/>
  <c r="J94"/>
  <c r="I94"/>
  <c r="J95"/>
  <c r="I95"/>
  <c r="J96"/>
  <c r="I96"/>
  <c r="L19"/>
  <c r="J60"/>
  <c r="I60"/>
  <c r="J65"/>
  <c r="I65"/>
  <c r="I69"/>
  <c r="J69"/>
  <c r="J73"/>
  <c r="I73"/>
  <c r="J75"/>
  <c r="I75"/>
  <c r="J83"/>
  <c r="I83"/>
  <c r="Y89" i="6"/>
  <c r="AG89" s="1"/>
  <c r="Y89" i="5"/>
  <c r="J89" i="9"/>
  <c r="I89"/>
  <c r="J103"/>
  <c r="I103"/>
  <c r="J110"/>
  <c r="I110"/>
  <c r="J117"/>
  <c r="I117"/>
  <c r="J132"/>
  <c r="I132"/>
  <c r="J140"/>
  <c r="I140"/>
  <c r="J148"/>
  <c r="I148"/>
  <c r="I156"/>
  <c r="J156"/>
  <c r="Y97" i="6"/>
  <c r="AG97" s="1"/>
  <c r="Y97" i="5"/>
  <c r="J98" i="9"/>
  <c r="I98"/>
  <c r="J99"/>
  <c r="I99"/>
  <c r="J100"/>
  <c r="I100"/>
  <c r="J102"/>
  <c r="I102"/>
  <c r="J107"/>
  <c r="I107"/>
  <c r="J108"/>
  <c r="I108"/>
  <c r="J109"/>
  <c r="I109"/>
  <c r="J114"/>
  <c r="I114"/>
  <c r="J115"/>
  <c r="I115"/>
  <c r="J116"/>
  <c r="I116"/>
  <c r="J122"/>
  <c r="I122"/>
  <c r="J123"/>
  <c r="I123"/>
  <c r="J124"/>
  <c r="I124"/>
  <c r="J129"/>
  <c r="I129"/>
  <c r="J130"/>
  <c r="I130"/>
  <c r="J131"/>
  <c r="I131"/>
  <c r="J137"/>
  <c r="I137"/>
  <c r="J138"/>
  <c r="I138"/>
  <c r="J139"/>
  <c r="I139"/>
  <c r="J145"/>
  <c r="I145"/>
  <c r="J146"/>
  <c r="I146"/>
  <c r="J147"/>
  <c r="I147"/>
  <c r="J153"/>
  <c r="I153"/>
  <c r="J154"/>
  <c r="I154"/>
  <c r="J155"/>
  <c r="I155"/>
  <c r="I161"/>
  <c r="J161"/>
  <c r="I162"/>
  <c r="J162"/>
  <c r="I163"/>
  <c r="J163"/>
  <c r="I164"/>
  <c r="J164"/>
  <c r="I165"/>
  <c r="J165"/>
  <c r="I166"/>
  <c r="J166"/>
  <c r="I175"/>
  <c r="J175"/>
  <c r="I176"/>
  <c r="J176"/>
  <c r="I177"/>
  <c r="J177"/>
  <c r="I183"/>
  <c r="J183"/>
  <c r="I186"/>
  <c r="J186"/>
  <c r="U188" i="6"/>
  <c r="BU188" s="1"/>
  <c r="U190"/>
  <c r="BU190" s="1"/>
  <c r="U192"/>
  <c r="BU192" s="1"/>
  <c r="U194"/>
  <c r="BU194" s="1"/>
  <c r="U196"/>
  <c r="BU196" s="1"/>
  <c r="U198"/>
  <c r="BU198" s="1"/>
  <c r="U200"/>
  <c r="BU200" s="1"/>
  <c r="U203"/>
  <c r="BU203" s="1"/>
  <c r="U205"/>
  <c r="BU205" s="1"/>
  <c r="U207"/>
  <c r="BU207" s="1"/>
  <c r="U209"/>
  <c r="BU209" s="1"/>
  <c r="U212"/>
  <c r="BU212" s="1"/>
  <c r="U214"/>
  <c r="BU214" s="1"/>
  <c r="U216"/>
  <c r="BU216" s="1"/>
  <c r="J220" i="9"/>
  <c r="I220"/>
  <c r="L221"/>
  <c r="J224"/>
  <c r="I224"/>
  <c r="Y228" i="6"/>
  <c r="AG228" s="1"/>
  <c r="Y228" i="5"/>
  <c r="AG228" s="1"/>
  <c r="Y232" i="6"/>
  <c r="AG232" s="1"/>
  <c r="Y232" i="5"/>
  <c r="AG232" s="1"/>
  <c r="K232" i="9" s="1"/>
  <c r="U239" i="6"/>
  <c r="Y241"/>
  <c r="AG241" s="1"/>
  <c r="Y241" i="5"/>
  <c r="Y245" i="6"/>
  <c r="AG245"/>
  <c r="Y245" i="5"/>
  <c r="Y250" i="6"/>
  <c r="AG250" s="1"/>
  <c r="Y250" i="5"/>
  <c r="Y254" i="6"/>
  <c r="AG254" s="1"/>
  <c r="Y254" i="5"/>
  <c r="AG254" s="1"/>
  <c r="K254" i="9" s="1"/>
  <c r="Y258" i="6"/>
  <c r="AG258" s="1"/>
  <c r="Y258" i="5"/>
  <c r="AG258" s="1"/>
  <c r="K258" i="9" s="1"/>
  <c r="Y262" i="6"/>
  <c r="AG262" s="1"/>
  <c r="Y262" i="5"/>
  <c r="Y266" i="6"/>
  <c r="AG266" s="1"/>
  <c r="Y266" i="5"/>
  <c r="Y270" i="6"/>
  <c r="AG270" s="1"/>
  <c r="Y270" i="5"/>
  <c r="AG270" s="1"/>
  <c r="Y274" i="6"/>
  <c r="AG274" s="1"/>
  <c r="Y274" i="5"/>
  <c r="AG274"/>
  <c r="K274" i="9" s="1"/>
  <c r="Y278" i="6"/>
  <c r="AG278" s="1"/>
  <c r="Y278" i="5"/>
  <c r="Y282" i="6"/>
  <c r="AG282" s="1"/>
  <c r="Y282" i="5"/>
  <c r="Y286" i="6"/>
  <c r="AG286" s="1"/>
  <c r="Y286" i="5"/>
  <c r="Y294" i="6"/>
  <c r="AG294" s="1"/>
  <c r="Y294" i="5"/>
  <c r="Y296" i="6"/>
  <c r="AG296" s="1"/>
  <c r="Y296" i="5"/>
  <c r="AG296" s="1"/>
  <c r="Y300" i="6"/>
  <c r="AG300" s="1"/>
  <c r="Y300" i="5"/>
  <c r="Y304" i="6"/>
  <c r="AG304" s="1"/>
  <c r="Y304" i="5"/>
  <c r="AG304" s="1"/>
  <c r="I185" i="9"/>
  <c r="J185"/>
  <c r="J217"/>
  <c r="I217"/>
  <c r="J219"/>
  <c r="I219"/>
  <c r="J221"/>
  <c r="I221"/>
  <c r="J223"/>
  <c r="I223"/>
  <c r="J225"/>
  <c r="I225"/>
  <c r="Y226" i="6"/>
  <c r="AG226" s="1"/>
  <c r="Y226" i="5"/>
  <c r="J226" i="9"/>
  <c r="I226"/>
  <c r="J231"/>
  <c r="I231"/>
  <c r="J235"/>
  <c r="I235"/>
  <c r="J238"/>
  <c r="I238"/>
  <c r="I240"/>
  <c r="J240"/>
  <c r="I244"/>
  <c r="J244"/>
  <c r="I249"/>
  <c r="J249"/>
  <c r="I253"/>
  <c r="J253"/>
  <c r="I257"/>
  <c r="J257"/>
  <c r="I261"/>
  <c r="J261"/>
  <c r="I265"/>
  <c r="J265"/>
  <c r="I269"/>
  <c r="J269"/>
  <c r="I273"/>
  <c r="J273"/>
  <c r="I277"/>
  <c r="J277"/>
  <c r="U281" i="6"/>
  <c r="BU281" s="1"/>
  <c r="U283"/>
  <c r="BU283" s="1"/>
  <c r="U285"/>
  <c r="BU285" s="1"/>
  <c r="U287"/>
  <c r="BU287" s="1"/>
  <c r="U289"/>
  <c r="BU289" s="1"/>
  <c r="U291"/>
  <c r="BU291" s="1"/>
  <c r="U293"/>
  <c r="BU293" s="1"/>
  <c r="U295"/>
  <c r="BU295" s="1"/>
  <c r="U297"/>
  <c r="BU297" s="1"/>
  <c r="U299"/>
  <c r="BU299" s="1"/>
  <c r="U301"/>
  <c r="BU301" s="1"/>
  <c r="U303"/>
  <c r="BU303" s="1"/>
  <c r="U305"/>
  <c r="BU305" s="1"/>
  <c r="Y169"/>
  <c r="AG169" s="1"/>
  <c r="Y169" i="5"/>
  <c r="AG169" s="1"/>
  <c r="I169" i="9"/>
  <c r="J169"/>
  <c r="I178"/>
  <c r="J178"/>
  <c r="Y193" i="6"/>
  <c r="AG193" s="1"/>
  <c r="Y193" i="5"/>
  <c r="Y202" i="6"/>
  <c r="AG202" s="1"/>
  <c r="Y202" i="5"/>
  <c r="Y206" i="6"/>
  <c r="AG206" s="1"/>
  <c r="Y206" i="5"/>
  <c r="I206" i="9"/>
  <c r="J206"/>
  <c r="I210"/>
  <c r="J210"/>
  <c r="J228"/>
  <c r="I228"/>
  <c r="I266"/>
  <c r="J266"/>
  <c r="I268"/>
  <c r="J268"/>
  <c r="I278"/>
  <c r="J278"/>
  <c r="J296"/>
  <c r="I296"/>
  <c r="Y178" i="6"/>
  <c r="AG178" s="1"/>
  <c r="Y178" i="5"/>
  <c r="AG178" s="1"/>
  <c r="I193" i="9"/>
  <c r="J193"/>
  <c r="I202"/>
  <c r="J202"/>
  <c r="Y210" i="6"/>
  <c r="AG210" s="1"/>
  <c r="Y210" i="5"/>
  <c r="AG210" s="1"/>
  <c r="K210" i="9" s="1"/>
  <c r="Y211" i="6"/>
  <c r="AG211" s="1"/>
  <c r="Y211" i="5"/>
  <c r="I211" i="9"/>
  <c r="J211"/>
  <c r="J232"/>
  <c r="I232"/>
  <c r="J239"/>
  <c r="I239"/>
  <c r="I241"/>
  <c r="J241"/>
  <c r="L244"/>
  <c r="I254"/>
  <c r="J254"/>
  <c r="L255"/>
  <c r="L267"/>
  <c r="I270"/>
  <c r="J270"/>
  <c r="I272"/>
  <c r="J272"/>
  <c r="J280"/>
  <c r="I280"/>
  <c r="J282"/>
  <c r="I282"/>
  <c r="J288"/>
  <c r="I288"/>
  <c r="H103"/>
  <c r="H167"/>
  <c r="H187"/>
  <c r="H180"/>
  <c r="H183"/>
  <c r="U281" i="5"/>
  <c r="U283"/>
  <c r="BU283" s="1"/>
  <c r="U285"/>
  <c r="U287"/>
  <c r="BU287" s="1"/>
  <c r="U289"/>
  <c r="U291"/>
  <c r="BU291" s="1"/>
  <c r="U293"/>
  <c r="U295"/>
  <c r="BU295" s="1"/>
  <c r="U297"/>
  <c r="U299"/>
  <c r="H299" i="9" s="1"/>
  <c r="U301" i="5"/>
  <c r="U303"/>
  <c r="H303" i="9" s="1"/>
  <c r="U305" i="5"/>
  <c r="H196" i="9"/>
  <c r="L14"/>
  <c r="L26"/>
  <c r="L34"/>
  <c r="L38"/>
  <c r="L46"/>
  <c r="L52"/>
  <c r="L54"/>
  <c r="U10" i="6"/>
  <c r="BU10" s="1"/>
  <c r="Y14"/>
  <c r="Y14" i="5"/>
  <c r="AG14" s="1"/>
  <c r="U24" i="6"/>
  <c r="BU24" s="1"/>
  <c r="Y26"/>
  <c r="AG26" s="1"/>
  <c r="Y26" i="5"/>
  <c r="U30" i="6"/>
  <c r="BU30" s="1"/>
  <c r="Y34"/>
  <c r="AG34" s="1"/>
  <c r="Y34" i="5"/>
  <c r="AG34" s="1"/>
  <c r="U38" i="6"/>
  <c r="BU38" s="1"/>
  <c r="Y42"/>
  <c r="Y42" i="5"/>
  <c r="U46" i="6"/>
  <c r="BU46" s="1"/>
  <c r="U52"/>
  <c r="BU52" s="1"/>
  <c r="U54"/>
  <c r="BU54" s="1"/>
  <c r="Y59"/>
  <c r="Y59" i="5"/>
  <c r="Y64" i="6"/>
  <c r="Y64" i="5"/>
  <c r="U68" i="6"/>
  <c r="BU68" s="1"/>
  <c r="Y72"/>
  <c r="Y72" i="5"/>
  <c r="L80" i="9"/>
  <c r="L125"/>
  <c r="L168"/>
  <c r="Y76" i="6"/>
  <c r="AG76" s="1"/>
  <c r="Y76" i="5"/>
  <c r="U80" i="6"/>
  <c r="BU80" s="1"/>
  <c r="U86"/>
  <c r="BU86" s="1"/>
  <c r="Y90"/>
  <c r="Y90" i="5"/>
  <c r="U94" i="6"/>
  <c r="BU94" s="1"/>
  <c r="Y98"/>
  <c r="AG98" s="1"/>
  <c r="Y98" i="5"/>
  <c r="AG98"/>
  <c r="Y104" i="6"/>
  <c r="AG104" s="1"/>
  <c r="Y104" i="5"/>
  <c r="AG104" s="1"/>
  <c r="U107" i="6"/>
  <c r="BU107" s="1"/>
  <c r="Y111"/>
  <c r="AG111" s="1"/>
  <c r="Y111" i="5"/>
  <c r="U114" i="6"/>
  <c r="BU114" s="1"/>
  <c r="Y118"/>
  <c r="AG118" s="1"/>
  <c r="Y118" i="5"/>
  <c r="AG118" s="1"/>
  <c r="U122" i="6"/>
  <c r="BU122" s="1"/>
  <c r="Y125"/>
  <c r="Y125" i="5"/>
  <c r="AG125" s="1"/>
  <c r="U129" i="6"/>
  <c r="BU129" s="1"/>
  <c r="Y133"/>
  <c r="AG133" s="1"/>
  <c r="Y133" i="5"/>
  <c r="AG133" s="1"/>
  <c r="U137" i="6"/>
  <c r="BU137" s="1"/>
  <c r="Y141"/>
  <c r="AG141" s="1"/>
  <c r="Y141" i="5"/>
  <c r="U145" i="6"/>
  <c r="BU145" s="1"/>
  <c r="Y149"/>
  <c r="Y149" i="5"/>
  <c r="U153" i="6"/>
  <c r="BU153" s="1"/>
  <c r="Y157"/>
  <c r="Y157" i="5"/>
  <c r="AG157" s="1"/>
  <c r="U161" i="6"/>
  <c r="BU161" s="1"/>
  <c r="U164"/>
  <c r="BU164" s="1"/>
  <c r="Y168"/>
  <c r="AG168" s="1"/>
  <c r="Y168" i="5"/>
  <c r="Y171" i="6"/>
  <c r="Y171" i="5"/>
  <c r="AG171" s="1"/>
  <c r="U175" i="6"/>
  <c r="BU175" s="1"/>
  <c r="Y179"/>
  <c r="AG179" s="1"/>
  <c r="Y179" i="5"/>
  <c r="Y183" i="6"/>
  <c r="AG183" s="1"/>
  <c r="Y183" i="5"/>
  <c r="AG183"/>
  <c r="L82" i="9"/>
  <c r="Y12" i="6"/>
  <c r="Y12" i="5"/>
  <c r="Y16" i="6"/>
  <c r="AG16" s="1"/>
  <c r="Y16" i="5"/>
  <c r="Y18" i="6"/>
  <c r="Y18" i="5"/>
  <c r="Y20" i="6"/>
  <c r="Y20" i="5"/>
  <c r="Y22" i="6"/>
  <c r="AG22" s="1"/>
  <c r="Y22" i="5"/>
  <c r="Y28" i="6"/>
  <c r="AG28" s="1"/>
  <c r="Y28" i="5"/>
  <c r="L28" i="9"/>
  <c r="Y32" i="6"/>
  <c r="Y32" i="5"/>
  <c r="L32" i="9"/>
  <c r="Y36" i="6"/>
  <c r="AG36" s="1"/>
  <c r="Y36" i="5"/>
  <c r="L36" i="9"/>
  <c r="Y40" i="6"/>
  <c r="Y40" i="5"/>
  <c r="L40" i="9"/>
  <c r="Y44" i="6"/>
  <c r="AG44" s="1"/>
  <c r="Y44" i="5"/>
  <c r="L44" i="9"/>
  <c r="Y47" i="6"/>
  <c r="Y47" i="5"/>
  <c r="L47" i="9"/>
  <c r="Y50" i="6"/>
  <c r="AG50" s="1"/>
  <c r="Y50" i="5"/>
  <c r="L50" i="9"/>
  <c r="Y56" i="6"/>
  <c r="AG56" s="1"/>
  <c r="Y56" i="5"/>
  <c r="AG56" s="1"/>
  <c r="Y61" i="6"/>
  <c r="AG61" s="1"/>
  <c r="Y61" i="5"/>
  <c r="AG61"/>
  <c r="Y66" i="6"/>
  <c r="Y66" i="5"/>
  <c r="AG66" s="1"/>
  <c r="Y70" i="6"/>
  <c r="Y70" i="5"/>
  <c r="Y74" i="6"/>
  <c r="AG74" s="1"/>
  <c r="Y74" i="5"/>
  <c r="U78" i="6"/>
  <c r="BU78" s="1"/>
  <c r="Y82"/>
  <c r="AG82" s="1"/>
  <c r="Y82" i="5"/>
  <c r="AG82" s="1"/>
  <c r="U84" i="6"/>
  <c r="BU84" s="1"/>
  <c r="Y88"/>
  <c r="Y88" i="5"/>
  <c r="AG88" s="1"/>
  <c r="U92" i="6"/>
  <c r="BU92" s="1"/>
  <c r="Y96"/>
  <c r="Y96" i="5"/>
  <c r="AG96" s="1"/>
  <c r="K96" i="9" s="1"/>
  <c r="U100" i="6"/>
  <c r="BU100" s="1"/>
  <c r="Y102"/>
  <c r="AG102" s="1"/>
  <c r="Y102" i="5"/>
  <c r="U105" i="6"/>
  <c r="BU105" s="1"/>
  <c r="Y109"/>
  <c r="AG109" s="1"/>
  <c r="Y109" i="5"/>
  <c r="AG109" s="1"/>
  <c r="Y116" i="6"/>
  <c r="Y116" i="5"/>
  <c r="AG116" s="1"/>
  <c r="K116" i="9" s="1"/>
  <c r="U120" i="6"/>
  <c r="BU120" s="1"/>
  <c r="Y124"/>
  <c r="Y124" i="5"/>
  <c r="U127" i="6"/>
  <c r="BU127" s="1"/>
  <c r="Y131"/>
  <c r="AG131" s="1"/>
  <c r="Y131" i="5"/>
  <c r="U135" i="6"/>
  <c r="BU135" s="1"/>
  <c r="Y139"/>
  <c r="Y139" i="5"/>
  <c r="AG139" s="1"/>
  <c r="Y147" i="6"/>
  <c r="AG147" s="1"/>
  <c r="Y147" i="5"/>
  <c r="U151" i="6"/>
  <c r="BU151" s="1"/>
  <c r="Y155"/>
  <c r="AG155" s="1"/>
  <c r="Y155" i="5"/>
  <c r="U159" i="6"/>
  <c r="BU159" s="1"/>
  <c r="Y163"/>
  <c r="Y163" i="5"/>
  <c r="Y166" i="6"/>
  <c r="AG166" s="1"/>
  <c r="Y166" i="5"/>
  <c r="U170" i="6"/>
  <c r="BU170" s="1"/>
  <c r="U173"/>
  <c r="BU173" s="1"/>
  <c r="Y177"/>
  <c r="Y177" i="5"/>
  <c r="AG177" s="1"/>
  <c r="K177" i="9" s="1"/>
  <c r="U181" i="6"/>
  <c r="BU181" s="1"/>
  <c r="L187" i="9"/>
  <c r="U187" i="6"/>
  <c r="BU187" s="1"/>
  <c r="Y188"/>
  <c r="Y188" i="5"/>
  <c r="AG188" s="1"/>
  <c r="Y190" i="6"/>
  <c r="Y190" i="5"/>
  <c r="AG190" s="1"/>
  <c r="Y192" i="6"/>
  <c r="AG192" s="1"/>
  <c r="Y192" i="5"/>
  <c r="Y194" i="6"/>
  <c r="AG194" s="1"/>
  <c r="Y194" i="5"/>
  <c r="AG194" s="1"/>
  <c r="Y196" i="6"/>
  <c r="Y196" i="5"/>
  <c r="AG196" s="1"/>
  <c r="K196" i="9" s="1"/>
  <c r="Y198" i="6"/>
  <c r="Y198" i="5"/>
  <c r="Y200" i="6"/>
  <c r="AG200" s="1"/>
  <c r="Y200" i="5"/>
  <c r="Y203" i="6"/>
  <c r="Y203" i="5"/>
  <c r="Y205" i="6"/>
  <c r="AG205" s="1"/>
  <c r="Y205" i="5"/>
  <c r="Y207" i="6"/>
  <c r="AG207" s="1"/>
  <c r="Y207" i="5"/>
  <c r="Y209" i="6"/>
  <c r="Y209" i="5"/>
  <c r="AG209" s="1"/>
  <c r="Y212" i="6"/>
  <c r="Y212" i="5"/>
  <c r="Y214" i="6"/>
  <c r="AG214" s="1"/>
  <c r="Y214" i="5"/>
  <c r="AG214" s="1"/>
  <c r="K214" i="9" s="1"/>
  <c r="Y216" i="6"/>
  <c r="Y216" i="5"/>
  <c r="AG216" s="1"/>
  <c r="K216" i="9" s="1"/>
  <c r="Y217" i="6"/>
  <c r="AG217" s="1"/>
  <c r="Y217" i="5"/>
  <c r="AG217" s="1"/>
  <c r="K217" i="9" s="1"/>
  <c r="Y219" i="6"/>
  <c r="AG219" s="1"/>
  <c r="Y219" i="5"/>
  <c r="Y221" i="6"/>
  <c r="Y221" i="5"/>
  <c r="Y223" i="6"/>
  <c r="Y223" i="5"/>
  <c r="Y225" i="6"/>
  <c r="AG225" s="1"/>
  <c r="Y225" i="5"/>
  <c r="AG225" s="1"/>
  <c r="K225" i="9" s="1"/>
  <c r="Y227" i="6"/>
  <c r="AG227" s="1"/>
  <c r="Y227" i="5"/>
  <c r="Y229" i="6"/>
  <c r="AG229" s="1"/>
  <c r="Y229" i="5"/>
  <c r="Y231" i="6"/>
  <c r="AG231" s="1"/>
  <c r="Y231" i="5"/>
  <c r="Y233" i="6"/>
  <c r="AG233" s="1"/>
  <c r="Y233" i="5"/>
  <c r="Y235" i="6"/>
  <c r="Y235" i="5"/>
  <c r="Y236" i="6"/>
  <c r="AG236" s="1"/>
  <c r="Y236" i="5"/>
  <c r="Y238" i="6"/>
  <c r="AG238"/>
  <c r="Y238" i="5"/>
  <c r="AG238" s="1"/>
  <c r="K238" i="9"/>
  <c r="Y240" i="6"/>
  <c r="AG240"/>
  <c r="Y240" i="5"/>
  <c r="Y242" i="6"/>
  <c r="AG242" s="1"/>
  <c r="Y242" i="5"/>
  <c r="AG242" s="1"/>
  <c r="Y244" i="6"/>
  <c r="AG244" s="1"/>
  <c r="Y244" i="5"/>
  <c r="Y246" i="6"/>
  <c r="AG246" s="1"/>
  <c r="Y246" i="5"/>
  <c r="Y247" i="6"/>
  <c r="AG247" s="1"/>
  <c r="Y247" i="5"/>
  <c r="Y249" i="6"/>
  <c r="AG249" s="1"/>
  <c r="Y249" i="5"/>
  <c r="Y251" i="6"/>
  <c r="AG251" s="1"/>
  <c r="Y251" i="5"/>
  <c r="Y253" i="6"/>
  <c r="AG253" s="1"/>
  <c r="Y253" i="5"/>
  <c r="Y255" i="6"/>
  <c r="AG255" s="1"/>
  <c r="Y255" i="5"/>
  <c r="Y257" i="6"/>
  <c r="AG257"/>
  <c r="Y257" i="5"/>
  <c r="Y259" i="6"/>
  <c r="AG259" s="1"/>
  <c r="Y259" i="5"/>
  <c r="AG259" s="1"/>
  <c r="Y261" i="6"/>
  <c r="AG261" s="1"/>
  <c r="Y261" i="5"/>
  <c r="Y263" i="6"/>
  <c r="AG263" s="1"/>
  <c r="Y263" i="5"/>
  <c r="AG263" s="1"/>
  <c r="K263" i="9" s="1"/>
  <c r="Y265" i="6"/>
  <c r="AG265" s="1"/>
  <c r="Y265" i="5"/>
  <c r="Y267" i="6"/>
  <c r="Y267" i="5"/>
  <c r="AG267" s="1"/>
  <c r="K267" i="9" s="1"/>
  <c r="Y269" i="6"/>
  <c r="AG269" s="1"/>
  <c r="Y269" i="5"/>
  <c r="Y271" i="6"/>
  <c r="AG271" s="1"/>
  <c r="Y271" i="5"/>
  <c r="Y273" i="6"/>
  <c r="AG273" s="1"/>
  <c r="Y273" i="5"/>
  <c r="AG273" s="1"/>
  <c r="Y275" i="6"/>
  <c r="AG275"/>
  <c r="Y275" i="5"/>
  <c r="Y277" i="6"/>
  <c r="AG277" s="1"/>
  <c r="Y277" i="5"/>
  <c r="Y279" i="6"/>
  <c r="Y279" i="5"/>
  <c r="AG279" s="1"/>
  <c r="K279" i="9" s="1"/>
  <c r="Y281" i="6"/>
  <c r="Y281" i="5"/>
  <c r="AG281" s="1"/>
  <c r="Y283" i="6"/>
  <c r="Y283" i="5"/>
  <c r="Y285" i="6"/>
  <c r="Y285" i="5"/>
  <c r="AG285" s="1"/>
  <c r="Y287" i="6"/>
  <c r="Y287" i="5"/>
  <c r="Y289" i="6"/>
  <c r="Y289" i="5"/>
  <c r="AG289" s="1"/>
  <c r="Y291" i="6"/>
  <c r="Y291" i="5"/>
  <c r="AG291" s="1"/>
  <c r="Y293" i="6"/>
  <c r="Y293" i="5"/>
  <c r="AG293" s="1"/>
  <c r="Y295" i="6"/>
  <c r="Y295" i="5"/>
  <c r="AG295" s="1"/>
  <c r="Y297" i="6"/>
  <c r="Y297" i="5"/>
  <c r="Y299" i="6"/>
  <c r="Y299" i="5"/>
  <c r="AG299" s="1"/>
  <c r="Y301" i="6"/>
  <c r="Y301" i="5"/>
  <c r="Y303" i="6"/>
  <c r="Y303" i="5"/>
  <c r="AG303" s="1"/>
  <c r="Y305" i="6"/>
  <c r="Y305" i="5"/>
  <c r="AG305" s="1"/>
  <c r="U185" i="6"/>
  <c r="BU185" s="1"/>
  <c r="I12" i="9"/>
  <c r="J12"/>
  <c r="I13"/>
  <c r="J13"/>
  <c r="I14"/>
  <c r="J14"/>
  <c r="I20"/>
  <c r="J20"/>
  <c r="I21"/>
  <c r="J21"/>
  <c r="Y17" i="6"/>
  <c r="AG17" s="1"/>
  <c r="Y17" i="5"/>
  <c r="I17" i="9"/>
  <c r="J17"/>
  <c r="I27"/>
  <c r="J27"/>
  <c r="I31"/>
  <c r="J31"/>
  <c r="I35"/>
  <c r="J35"/>
  <c r="I39"/>
  <c r="J39"/>
  <c r="J43"/>
  <c r="I43"/>
  <c r="J49"/>
  <c r="I49"/>
  <c r="J55"/>
  <c r="I55"/>
  <c r="Y75" i="6"/>
  <c r="AG75" s="1"/>
  <c r="Y75" i="5"/>
  <c r="AG75" s="1"/>
  <c r="Y79" i="6"/>
  <c r="AG79"/>
  <c r="Y79" i="5"/>
  <c r="L81" i="9"/>
  <c r="Y83" i="6"/>
  <c r="AG83"/>
  <c r="Y83" i="5"/>
  <c r="Y85" i="6"/>
  <c r="AG85" s="1"/>
  <c r="Y85" i="5"/>
  <c r="AG85" s="1"/>
  <c r="I26" i="9"/>
  <c r="J26"/>
  <c r="I30"/>
  <c r="J30"/>
  <c r="I34"/>
  <c r="J34"/>
  <c r="I38"/>
  <c r="J38"/>
  <c r="J42"/>
  <c r="I42"/>
  <c r="J46"/>
  <c r="I46"/>
  <c r="J52"/>
  <c r="I52"/>
  <c r="J54"/>
  <c r="I54"/>
  <c r="J61"/>
  <c r="I61"/>
  <c r="J62"/>
  <c r="I62"/>
  <c r="J66"/>
  <c r="I66"/>
  <c r="J67"/>
  <c r="I67"/>
  <c r="J68"/>
  <c r="I68"/>
  <c r="J76"/>
  <c r="I76"/>
  <c r="J77"/>
  <c r="I77"/>
  <c r="J78"/>
  <c r="I78"/>
  <c r="J84"/>
  <c r="I84"/>
  <c r="J90"/>
  <c r="I90"/>
  <c r="J91"/>
  <c r="I91"/>
  <c r="J92"/>
  <c r="I92"/>
  <c r="J79"/>
  <c r="I79"/>
  <c r="J85"/>
  <c r="I85"/>
  <c r="Y93" i="6"/>
  <c r="AG93" s="1"/>
  <c r="Y93" i="5"/>
  <c r="J93" i="9"/>
  <c r="I93"/>
  <c r="J97"/>
  <c r="I97"/>
  <c r="J106"/>
  <c r="I106"/>
  <c r="J113"/>
  <c r="I113"/>
  <c r="J121"/>
  <c r="I121"/>
  <c r="J128"/>
  <c r="I128"/>
  <c r="J136"/>
  <c r="I136"/>
  <c r="J152"/>
  <c r="I152"/>
  <c r="I160"/>
  <c r="J160"/>
  <c r="Y103" i="6"/>
  <c r="AG103" s="1"/>
  <c r="Y103" i="5"/>
  <c r="AG103" s="1"/>
  <c r="K103" i="9" s="1"/>
  <c r="Y106" i="6"/>
  <c r="AG106" s="1"/>
  <c r="Y106" i="5"/>
  <c r="Y110" i="6"/>
  <c r="AG110" s="1"/>
  <c r="Y110" i="5"/>
  <c r="AG110" s="1"/>
  <c r="Y113" i="6"/>
  <c r="AG113" s="1"/>
  <c r="Y113" i="5"/>
  <c r="Y117" i="6"/>
  <c r="AG117" s="1"/>
  <c r="Y117" i="5"/>
  <c r="AG117" s="1"/>
  <c r="Y121" i="6"/>
  <c r="AG121"/>
  <c r="Y121" i="5"/>
  <c r="Y128" i="6"/>
  <c r="AG128" s="1"/>
  <c r="Y128" i="5"/>
  <c r="Y132" i="6"/>
  <c r="AG132" s="1"/>
  <c r="Y132" i="5"/>
  <c r="AG132"/>
  <c r="K132" i="9" s="1"/>
  <c r="Y136" i="6"/>
  <c r="AG136" s="1"/>
  <c r="Y136" i="5"/>
  <c r="AG136" s="1"/>
  <c r="K136" i="9" s="1"/>
  <c r="Y140" i="6"/>
  <c r="AG140" s="1"/>
  <c r="Y140" i="5"/>
  <c r="Y148" i="6"/>
  <c r="AG148"/>
  <c r="Y148" i="5"/>
  <c r="AG148" s="1"/>
  <c r="K148" i="9"/>
  <c r="Y152" i="6"/>
  <c r="AG152"/>
  <c r="Y152" i="5"/>
  <c r="Y156" i="6"/>
  <c r="AG156" s="1"/>
  <c r="Y156" i="5"/>
  <c r="AG156" s="1"/>
  <c r="K156" i="9" s="1"/>
  <c r="Y160" i="6"/>
  <c r="AG160" s="1"/>
  <c r="Y160" i="5"/>
  <c r="AG160"/>
  <c r="K160" i="9" s="1"/>
  <c r="J104"/>
  <c r="I104"/>
  <c r="J105"/>
  <c r="I105"/>
  <c r="J111"/>
  <c r="I111"/>
  <c r="J112"/>
  <c r="I112"/>
  <c r="J118"/>
  <c r="I118"/>
  <c r="J119"/>
  <c r="I119"/>
  <c r="J120"/>
  <c r="I120"/>
  <c r="J125"/>
  <c r="I125"/>
  <c r="J126"/>
  <c r="I126"/>
  <c r="J127"/>
  <c r="I127"/>
  <c r="J133"/>
  <c r="I133"/>
  <c r="J134"/>
  <c r="I134"/>
  <c r="J135"/>
  <c r="I135"/>
  <c r="J141"/>
  <c r="I141"/>
  <c r="J142"/>
  <c r="I142"/>
  <c r="J149"/>
  <c r="I149"/>
  <c r="J150"/>
  <c r="I150"/>
  <c r="J151"/>
  <c r="I151"/>
  <c r="I157"/>
  <c r="J157"/>
  <c r="I158"/>
  <c r="J158"/>
  <c r="I159"/>
  <c r="J159"/>
  <c r="I168"/>
  <c r="J168"/>
  <c r="I170"/>
  <c r="J170"/>
  <c r="I171"/>
  <c r="J171"/>
  <c r="I172"/>
  <c r="J172"/>
  <c r="I173"/>
  <c r="J173"/>
  <c r="L176"/>
  <c r="I179"/>
  <c r="J179"/>
  <c r="I180"/>
  <c r="J180"/>
  <c r="I181"/>
  <c r="J181"/>
  <c r="I188"/>
  <c r="J188"/>
  <c r="I190"/>
  <c r="J190"/>
  <c r="I192"/>
  <c r="J192"/>
  <c r="I194"/>
  <c r="J194"/>
  <c r="I196"/>
  <c r="J196"/>
  <c r="I198"/>
  <c r="J198"/>
  <c r="I200"/>
  <c r="J200"/>
  <c r="I203"/>
  <c r="J203"/>
  <c r="I205"/>
  <c r="J205"/>
  <c r="I207"/>
  <c r="J207"/>
  <c r="I209"/>
  <c r="J209"/>
  <c r="I212"/>
  <c r="J212"/>
  <c r="I214"/>
  <c r="J214"/>
  <c r="I216"/>
  <c r="J216"/>
  <c r="J218"/>
  <c r="I218"/>
  <c r="J222"/>
  <c r="I222"/>
  <c r="J227"/>
  <c r="I227"/>
  <c r="Y230" i="6"/>
  <c r="AG230" s="1"/>
  <c r="Y230" i="5"/>
  <c r="AG230" s="1"/>
  <c r="Y234" i="6"/>
  <c r="AG234" s="1"/>
  <c r="Y234" i="5"/>
  <c r="AG234"/>
  <c r="K234" i="9" s="1"/>
  <c r="Y237" i="6"/>
  <c r="AG237" s="1"/>
  <c r="Y237" i="5"/>
  <c r="AG237" s="1"/>
  <c r="Y243" i="6"/>
  <c r="AG243" s="1"/>
  <c r="Y243" i="5"/>
  <c r="Y248" i="6"/>
  <c r="AG248" s="1"/>
  <c r="Y248" i="5"/>
  <c r="AG248" s="1"/>
  <c r="Y252" i="6"/>
  <c r="AG252" s="1"/>
  <c r="Y252" i="5"/>
  <c r="Y256" i="6"/>
  <c r="AG256"/>
  <c r="Y256" i="5"/>
  <c r="Y260" i="6"/>
  <c r="AG260" s="1"/>
  <c r="Y260" i="5"/>
  <c r="AG260" s="1"/>
  <c r="K260" i="9" s="1"/>
  <c r="Y264" i="6"/>
  <c r="AG264" s="1"/>
  <c r="Y264" i="5"/>
  <c r="AG264" s="1"/>
  <c r="Y268" i="6"/>
  <c r="AG268" s="1"/>
  <c r="Y268" i="5"/>
  <c r="AG268" s="1"/>
  <c r="K268" i="9" s="1"/>
  <c r="Y272" i="6"/>
  <c r="AG272" s="1"/>
  <c r="Y272" i="5"/>
  <c r="AG272" s="1"/>
  <c r="K272" i="9" s="1"/>
  <c r="Y276" i="6"/>
  <c r="AG276" s="1"/>
  <c r="Y276" i="5"/>
  <c r="Y280" i="6"/>
  <c r="AG280" s="1"/>
  <c r="Y280" i="5"/>
  <c r="AG280" s="1"/>
  <c r="Y284" i="6"/>
  <c r="AG284" s="1"/>
  <c r="Y284" i="5"/>
  <c r="AG284" s="1"/>
  <c r="Y288" i="6"/>
  <c r="AG288"/>
  <c r="Y288" i="5"/>
  <c r="AG288" s="1"/>
  <c r="Y292" i="6"/>
  <c r="AG292" s="1"/>
  <c r="Y292" i="5"/>
  <c r="Y298" i="6"/>
  <c r="AG298" s="1"/>
  <c r="Y298" i="5"/>
  <c r="AG298" s="1"/>
  <c r="Y302" i="6"/>
  <c r="AG302" s="1"/>
  <c r="Y302" i="5"/>
  <c r="AG302" s="1"/>
  <c r="Y184" i="6"/>
  <c r="AG184" s="1"/>
  <c r="Y184" i="5"/>
  <c r="AG184" s="1"/>
  <c r="I184" i="9"/>
  <c r="J184"/>
  <c r="I187"/>
  <c r="J187"/>
  <c r="Y191" i="6"/>
  <c r="AG191" s="1"/>
  <c r="Y191" i="5"/>
  <c r="AG191"/>
  <c r="K191" i="9" s="1"/>
  <c r="I191"/>
  <c r="J191"/>
  <c r="Y195" i="6"/>
  <c r="AG195" s="1"/>
  <c r="Y195" i="5"/>
  <c r="AG195"/>
  <c r="K195" i="9" s="1"/>
  <c r="I195"/>
  <c r="J195"/>
  <c r="L198"/>
  <c r="Y199" i="6"/>
  <c r="AG199" s="1"/>
  <c r="Y199" i="5"/>
  <c r="AG199" s="1"/>
  <c r="K199" i="9" s="1"/>
  <c r="I199"/>
  <c r="J199"/>
  <c r="Y201" i="6"/>
  <c r="AG201" s="1"/>
  <c r="Y201" i="5"/>
  <c r="I201" i="9"/>
  <c r="J201"/>
  <c r="L203"/>
  <c r="Y204" i="6"/>
  <c r="AG204" s="1"/>
  <c r="Y204" i="5"/>
  <c r="I204" i="9"/>
  <c r="J204"/>
  <c r="Y208" i="6"/>
  <c r="AG208" s="1"/>
  <c r="Y208" i="5"/>
  <c r="I208" i="9"/>
  <c r="J208"/>
  <c r="L212"/>
  <c r="Y213" i="6"/>
  <c r="AG213" s="1"/>
  <c r="Y213" i="5"/>
  <c r="AG213" s="1"/>
  <c r="K213" i="9" s="1"/>
  <c r="I213"/>
  <c r="J213"/>
  <c r="Y215" i="6"/>
  <c r="AG215" s="1"/>
  <c r="Y215" i="5"/>
  <c r="I215" i="9"/>
  <c r="J215"/>
  <c r="J229"/>
  <c r="I229"/>
  <c r="J233"/>
  <c r="I233"/>
  <c r="J236"/>
  <c r="I236"/>
  <c r="I242"/>
  <c r="J242"/>
  <c r="I246"/>
  <c r="J246"/>
  <c r="I247"/>
  <c r="J247"/>
  <c r="I251"/>
  <c r="J251"/>
  <c r="I255"/>
  <c r="J255"/>
  <c r="I259"/>
  <c r="J259"/>
  <c r="I263"/>
  <c r="J263"/>
  <c r="I267"/>
  <c r="J267"/>
  <c r="I271"/>
  <c r="J271"/>
  <c r="I275"/>
  <c r="J275"/>
  <c r="I279"/>
  <c r="J279"/>
  <c r="J281"/>
  <c r="I281"/>
  <c r="J283"/>
  <c r="I283"/>
  <c r="J285"/>
  <c r="I285"/>
  <c r="J287"/>
  <c r="I287"/>
  <c r="J289"/>
  <c r="I289"/>
  <c r="J291"/>
  <c r="I291"/>
  <c r="J293"/>
  <c r="I293"/>
  <c r="J295"/>
  <c r="I295"/>
  <c r="J297"/>
  <c r="I297"/>
  <c r="J299"/>
  <c r="I299"/>
  <c r="J301"/>
  <c r="I301"/>
  <c r="J303"/>
  <c r="I303"/>
  <c r="J305"/>
  <c r="I305"/>
  <c r="I167"/>
  <c r="J167"/>
  <c r="Y182" i="6"/>
  <c r="AG182" s="1"/>
  <c r="Y182" i="5"/>
  <c r="I182" i="9"/>
  <c r="J182"/>
  <c r="Y189" i="6"/>
  <c r="AG189" s="1"/>
  <c r="Y189" i="5"/>
  <c r="AG189" s="1"/>
  <c r="K189" i="9" s="1"/>
  <c r="I189"/>
  <c r="J189"/>
  <c r="J234"/>
  <c r="I234"/>
  <c r="J237"/>
  <c r="I237"/>
  <c r="I243"/>
  <c r="J243"/>
  <c r="I245"/>
  <c r="J245"/>
  <c r="I248"/>
  <c r="J248"/>
  <c r="I258"/>
  <c r="J258"/>
  <c r="I260"/>
  <c r="J260"/>
  <c r="I262"/>
  <c r="J262"/>
  <c r="L263"/>
  <c r="J284"/>
  <c r="I284"/>
  <c r="L305"/>
  <c r="Y167" i="6"/>
  <c r="AG167"/>
  <c r="Y167" i="5"/>
  <c r="AG167" s="1"/>
  <c r="K167" i="9" s="1"/>
  <c r="Y174" i="6"/>
  <c r="AG174" s="1"/>
  <c r="Y174" i="5"/>
  <c r="AG174" s="1"/>
  <c r="K174" i="9" s="1"/>
  <c r="I174"/>
  <c r="J174"/>
  <c r="Y197" i="6"/>
  <c r="AG197" s="1"/>
  <c r="Y197" i="5"/>
  <c r="AG197" s="1"/>
  <c r="K197" i="9" s="1"/>
  <c r="I197"/>
  <c r="J197"/>
  <c r="J230"/>
  <c r="I230"/>
  <c r="L247"/>
  <c r="I250"/>
  <c r="J250"/>
  <c r="I252"/>
  <c r="J252"/>
  <c r="I256"/>
  <c r="J256"/>
  <c r="I264"/>
  <c r="J264"/>
  <c r="I274"/>
  <c r="J274"/>
  <c r="I276"/>
  <c r="J276"/>
  <c r="J286"/>
  <c r="I286"/>
  <c r="J292"/>
  <c r="I292"/>
  <c r="J294"/>
  <c r="I294"/>
  <c r="J298"/>
  <c r="I298"/>
  <c r="J300"/>
  <c r="I300"/>
  <c r="J302"/>
  <c r="I302"/>
  <c r="J304"/>
  <c r="I304"/>
  <c r="H38"/>
  <c r="H93"/>
  <c r="H98"/>
  <c r="H120"/>
  <c r="H151"/>
  <c r="H161"/>
  <c r="H165"/>
  <c r="H136"/>
  <c r="H195"/>
  <c r="H197"/>
  <c r="H210"/>
  <c r="H282"/>
  <c r="H298"/>
  <c r="H302"/>
  <c r="K224"/>
  <c r="I101"/>
  <c r="J101"/>
  <c r="AG295" i="6"/>
  <c r="AG287"/>
  <c r="AG216"/>
  <c r="AG64"/>
  <c r="AG14"/>
  <c r="AG209"/>
  <c r="AG196"/>
  <c r="AG188"/>
  <c r="AG88"/>
  <c r="AG66"/>
  <c r="AG116"/>
  <c r="AG18"/>
  <c r="AG72"/>
  <c r="AG42"/>
  <c r="AG305"/>
  <c r="AG297"/>
  <c r="AG59"/>
  <c r="H284" i="9"/>
  <c r="K117"/>
  <c r="K110"/>
  <c r="AG93" i="5"/>
  <c r="K93" i="9" s="1"/>
  <c r="K75"/>
  <c r="K273"/>
  <c r="AG265" i="5"/>
  <c r="K265" i="9" s="1"/>
  <c r="K259"/>
  <c r="AG247" i="5"/>
  <c r="K247" i="9" s="1"/>
  <c r="K242"/>
  <c r="H214"/>
  <c r="H168"/>
  <c r="H140"/>
  <c r="K178"/>
  <c r="AG300" i="5"/>
  <c r="AG262"/>
  <c r="K262" i="9" s="1"/>
  <c r="AG250" i="5"/>
  <c r="K250" i="9" s="1"/>
  <c r="AG97" i="5"/>
  <c r="K97" i="9" s="1"/>
  <c r="AG89" i="5"/>
  <c r="K89" i="9" s="1"/>
  <c r="AG173" i="5"/>
  <c r="AG69"/>
  <c r="K69" i="9" s="1"/>
  <c r="AG65" i="5"/>
  <c r="K65" i="9" s="1"/>
  <c r="AG24" i="5"/>
  <c r="K24" i="9"/>
  <c r="H47"/>
  <c r="AG201" i="5"/>
  <c r="K201" i="9" s="1"/>
  <c r="AG152" i="5"/>
  <c r="K152" i="9" s="1"/>
  <c r="AG128" i="5"/>
  <c r="K128" i="9" s="1"/>
  <c r="AG113" i="5"/>
  <c r="K113" i="9" s="1"/>
  <c r="AG106" i="5"/>
  <c r="K106" i="9" s="1"/>
  <c r="AG74" i="5"/>
  <c r="K74" i="9" s="1"/>
  <c r="H175"/>
  <c r="H74"/>
  <c r="H170"/>
  <c r="H304"/>
  <c r="H194"/>
  <c r="H128"/>
  <c r="K82"/>
  <c r="K56"/>
  <c r="AG47" i="5"/>
  <c r="AG179"/>
  <c r="K179" i="9" s="1"/>
  <c r="AG90" i="5"/>
  <c r="K90" i="9" s="1"/>
  <c r="AG76" i="5"/>
  <c r="H173" i="9"/>
  <c r="H109"/>
  <c r="K228"/>
  <c r="AG180" i="5"/>
  <c r="K180" i="9" s="1"/>
  <c r="H207"/>
  <c r="H215"/>
  <c r="H174"/>
  <c r="H113"/>
  <c r="H164"/>
  <c r="H53"/>
  <c r="K184"/>
  <c r="K85"/>
  <c r="AG275" i="5"/>
  <c r="K275" i="9" s="1"/>
  <c r="AG251" i="5"/>
  <c r="K251" i="9" s="1"/>
  <c r="AG240" i="5"/>
  <c r="K240" i="9" s="1"/>
  <c r="AG231" i="5"/>
  <c r="K231" i="9" s="1"/>
  <c r="AG227" i="5"/>
  <c r="K227" i="9" s="1"/>
  <c r="AG221" i="5"/>
  <c r="K221" i="9" s="1"/>
  <c r="AG207" i="5"/>
  <c r="K207" i="9" s="1"/>
  <c r="AG155" i="5"/>
  <c r="K155" i="9" s="1"/>
  <c r="AG102" i="5"/>
  <c r="AG50"/>
  <c r="K50" i="9" s="1"/>
  <c r="AG168" i="5"/>
  <c r="H124" i="9"/>
  <c r="H97"/>
  <c r="AG211" i="5"/>
  <c r="K211" i="9" s="1"/>
  <c r="AG53" i="5"/>
  <c r="K53" i="9" s="1"/>
  <c r="AG51" i="5"/>
  <c r="K51" i="9" s="1"/>
  <c r="AG41" i="5"/>
  <c r="K41" i="9" s="1"/>
  <c r="AG37" i="5"/>
  <c r="K37" i="9" s="1"/>
  <c r="AG33" i="5"/>
  <c r="K33" i="9" s="1"/>
  <c r="AG25" i="5"/>
  <c r="AG94"/>
  <c r="K94" i="9" s="1"/>
  <c r="AG309" i="5"/>
  <c r="K309" i="9" s="1"/>
  <c r="AG306" i="5"/>
  <c r="K306" i="9" s="1"/>
  <c r="H201"/>
  <c r="H199"/>
  <c r="H137"/>
  <c r="H88"/>
  <c r="H24"/>
  <c r="AG215" i="5"/>
  <c r="K215" i="9" s="1"/>
  <c r="AG208" i="5"/>
  <c r="K208" i="9" s="1"/>
  <c r="AG204" i="5"/>
  <c r="K204" i="9" s="1"/>
  <c r="AG256" i="5"/>
  <c r="K256" i="9" s="1"/>
  <c r="AG140" i="5"/>
  <c r="K140" i="9" s="1"/>
  <c r="AG121" i="5"/>
  <c r="K121" i="9" s="1"/>
  <c r="AG17" i="5"/>
  <c r="K17" i="9" s="1"/>
  <c r="AG299" i="6"/>
  <c r="AG289"/>
  <c r="AG281"/>
  <c r="AG279"/>
  <c r="AG267"/>
  <c r="AG235"/>
  <c r="AG223"/>
  <c r="AG221"/>
  <c r="AG212"/>
  <c r="AG203"/>
  <c r="AG198"/>
  <c r="AG190"/>
  <c r="AG163" i="5"/>
  <c r="K163" i="9" s="1"/>
  <c r="AG124" i="5"/>
  <c r="K109" i="9"/>
  <c r="AG70" i="5"/>
  <c r="K70" i="9" s="1"/>
  <c r="AG44" i="5"/>
  <c r="AG40" i="6"/>
  <c r="AG36" i="5"/>
  <c r="K36" i="9" s="1"/>
  <c r="AG32" i="6"/>
  <c r="AG28" i="5"/>
  <c r="AG20" i="6"/>
  <c r="AG18" i="5"/>
  <c r="K18" i="9" s="1"/>
  <c r="AG16" i="5"/>
  <c r="K16" i="9" s="1"/>
  <c r="AG171" i="6"/>
  <c r="AG157"/>
  <c r="AG149" i="5"/>
  <c r="K149" i="9" s="1"/>
  <c r="AG141" i="5"/>
  <c r="K141" i="9" s="1"/>
  <c r="K125"/>
  <c r="AG111" i="5"/>
  <c r="K111" i="9" s="1"/>
  <c r="AG64" i="5"/>
  <c r="K64" i="9" s="1"/>
  <c r="H116"/>
  <c r="H102"/>
  <c r="H70"/>
  <c r="H64"/>
  <c r="H61"/>
  <c r="AG226" i="5"/>
  <c r="K226" i="9"/>
  <c r="AG92" i="5"/>
  <c r="AG164"/>
  <c r="K54" i="9"/>
  <c r="K46"/>
  <c r="AG10" i="5"/>
  <c r="H101" i="9"/>
  <c r="H294"/>
  <c r="H212"/>
  <c r="H198"/>
  <c r="H169"/>
  <c r="H160"/>
  <c r="H121"/>
  <c r="H94"/>
  <c r="H42"/>
  <c r="H34"/>
  <c r="AG292" i="5"/>
  <c r="K280" i="9"/>
  <c r="AG276" i="5"/>
  <c r="K276" i="9"/>
  <c r="K264"/>
  <c r="K248"/>
  <c r="K237"/>
  <c r="K230"/>
  <c r="AG79" i="5"/>
  <c r="AG277"/>
  <c r="K277" i="9" s="1"/>
  <c r="AG271" i="5"/>
  <c r="K271" i="9" s="1"/>
  <c r="AG269" i="5"/>
  <c r="K269" i="9" s="1"/>
  <c r="AG257" i="5"/>
  <c r="K257" i="9" s="1"/>
  <c r="AG255" i="5"/>
  <c r="K255" i="9" s="1"/>
  <c r="AG253" i="5"/>
  <c r="K253" i="9" s="1"/>
  <c r="AG249" i="5"/>
  <c r="K249" i="9" s="1"/>
  <c r="AG246" i="5"/>
  <c r="K246" i="9" s="1"/>
  <c r="AG235" i="5"/>
  <c r="K235" i="9" s="1"/>
  <c r="AG229" i="5"/>
  <c r="K229" i="9" s="1"/>
  <c r="AG223" i="5"/>
  <c r="K223" i="9" s="1"/>
  <c r="AG219" i="5"/>
  <c r="K219" i="9" s="1"/>
  <c r="AG212" i="5"/>
  <c r="K212" i="9" s="1"/>
  <c r="AG205" i="5"/>
  <c r="AG198"/>
  <c r="AG192"/>
  <c r="K192" i="9" s="1"/>
  <c r="K188"/>
  <c r="AG177" i="6"/>
  <c r="AG166" i="5"/>
  <c r="AG163" i="6"/>
  <c r="AG139"/>
  <c r="AG131" i="5"/>
  <c r="K131" i="9" s="1"/>
  <c r="AG124" i="6"/>
  <c r="AG96"/>
  <c r="AG70"/>
  <c r="AG47"/>
  <c r="AG20" i="5"/>
  <c r="K20" i="9" s="1"/>
  <c r="AG12" i="5"/>
  <c r="K171" i="9"/>
  <c r="AG90" i="6"/>
  <c r="H148" i="9"/>
  <c r="H133"/>
  <c r="H100"/>
  <c r="AG202" i="5"/>
  <c r="K202" i="9" s="1"/>
  <c r="AG286" i="5"/>
  <c r="K270" i="9"/>
  <c r="AG57" i="5"/>
  <c r="K57" i="9"/>
  <c r="K48"/>
  <c r="AG29" i="5"/>
  <c r="K29" i="9" s="1"/>
  <c r="K15"/>
  <c r="K8"/>
  <c r="AG135" i="5"/>
  <c r="AG114"/>
  <c r="H228" i="9"/>
  <c r="AG101" i="5"/>
  <c r="K101" i="9" s="1"/>
  <c r="AG84" i="5"/>
  <c r="K84" i="9" s="1"/>
  <c r="K80"/>
  <c r="K38"/>
  <c r="AG301" i="5"/>
  <c r="K301" i="9" s="1"/>
  <c r="AG297" i="5"/>
  <c r="K297" i="9" s="1"/>
  <c r="K295"/>
  <c r="AG287" i="5"/>
  <c r="K287" i="9" s="1"/>
  <c r="AG283" i="5"/>
  <c r="K283" i="9" s="1"/>
  <c r="K66"/>
  <c r="AG40" i="5"/>
  <c r="K40" i="9" s="1"/>
  <c r="AG32" i="5"/>
  <c r="K32" i="9" s="1"/>
  <c r="AG22" i="5"/>
  <c r="K22" i="9" s="1"/>
  <c r="AG149" i="6"/>
  <c r="AG125"/>
  <c r="AG72" i="5"/>
  <c r="AG26"/>
  <c r="K26" i="9" s="1"/>
  <c r="H188"/>
  <c r="H171"/>
  <c r="H110"/>
  <c r="H139"/>
  <c r="H68"/>
  <c r="H75"/>
  <c r="H12"/>
  <c r="K169"/>
  <c r="AG294" i="5"/>
  <c r="K294" i="9" s="1"/>
  <c r="AG278" i="5"/>
  <c r="K278" i="9" s="1"/>
  <c r="AG266" i="5"/>
  <c r="K266" i="9" s="1"/>
  <c r="AG245" i="5"/>
  <c r="K245" i="9" s="1"/>
  <c r="AG241" i="5"/>
  <c r="K241" i="9" s="1"/>
  <c r="AG181" i="5"/>
  <c r="K181" i="9" s="1"/>
  <c r="AG127" i="5"/>
  <c r="AG100"/>
  <c r="K100" i="9" s="1"/>
  <c r="K68"/>
  <c r="AG161" i="5"/>
  <c r="K161" i="9" s="1"/>
  <c r="AG137" i="5"/>
  <c r="K137" i="9" s="1"/>
  <c r="AG122" i="5"/>
  <c r="K122" i="9" s="1"/>
  <c r="H266"/>
  <c r="K303"/>
  <c r="K299"/>
  <c r="K293"/>
  <c r="K289"/>
  <c r="K285"/>
  <c r="K281"/>
  <c r="BU303" i="5"/>
  <c r="BU299"/>
  <c r="H293" i="9"/>
  <c r="BU293" i="5"/>
  <c r="H289" i="9"/>
  <c r="BU289" i="5"/>
  <c r="H285" i="9"/>
  <c r="BU285" i="5"/>
  <c r="H281" i="9"/>
  <c r="BU281" i="5"/>
  <c r="AG239" i="6"/>
  <c r="BU239"/>
  <c r="H16" i="9"/>
  <c r="BU16" i="5"/>
  <c r="H7" i="9"/>
  <c r="BU7" i="5"/>
  <c r="BU11"/>
  <c r="H50" i="9"/>
  <c r="BU50" i="5"/>
  <c r="BU44"/>
  <c r="BU36"/>
  <c r="BU28"/>
  <c r="BU13"/>
  <c r="H17" i="9"/>
  <c r="BU17" i="5"/>
  <c r="H23" i="9"/>
  <c r="BU23" i="5"/>
  <c r="H21" i="9"/>
  <c r="BU21" i="5"/>
  <c r="H18" i="9"/>
  <c r="BU18" i="5"/>
  <c r="BU96"/>
  <c r="H69" i="9"/>
  <c r="BU69" i="5"/>
  <c r="H65" i="9"/>
  <c r="BU65" i="5"/>
  <c r="H54" i="9"/>
  <c r="BU54" i="5"/>
  <c r="H41" i="9"/>
  <c r="BU41" i="5"/>
  <c r="H84" i="9"/>
  <c r="BU84" i="5"/>
  <c r="H57" i="9"/>
  <c r="BU57" i="5"/>
  <c r="H48" i="9"/>
  <c r="BU48" i="5"/>
  <c r="H30" i="9"/>
  <c r="BU30" i="5"/>
  <c r="H80" i="9"/>
  <c r="H29"/>
  <c r="BU29" i="5"/>
  <c r="H91" i="9"/>
  <c r="H79"/>
  <c r="BU79" i="5"/>
  <c r="H189" i="9"/>
  <c r="H225"/>
  <c r="BU225" i="5"/>
  <c r="H217" i="9"/>
  <c r="BU217" i="5"/>
  <c r="H232" i="9"/>
  <c r="H272"/>
  <c r="BU272" i="5"/>
  <c r="H260" i="9"/>
  <c r="BU260" i="5"/>
  <c r="H250" i="9"/>
  <c r="BU250" i="5"/>
  <c r="H239" i="9"/>
  <c r="BU239" i="5"/>
  <c r="H259" i="9"/>
  <c r="BU259" i="5"/>
  <c r="H247" i="9"/>
  <c r="BU247" i="5"/>
  <c r="H242" i="9"/>
  <c r="BU242" i="5"/>
  <c r="H236" i="9"/>
  <c r="H273"/>
  <c r="BU273" i="5"/>
  <c r="H265" i="9"/>
  <c r="BU265" i="5"/>
  <c r="H86" i="9"/>
  <c r="BU86" i="5"/>
  <c r="H216" i="9"/>
  <c r="H157"/>
  <c r="BU157" i="5"/>
  <c r="H147" i="9"/>
  <c r="H118"/>
  <c r="H104"/>
  <c r="H89"/>
  <c r="BU89" i="5"/>
  <c r="H76" i="9"/>
  <c r="H71"/>
  <c r="BU71" i="5"/>
  <c r="H58" i="9"/>
  <c r="BU58" i="5"/>
  <c r="H90" i="9"/>
  <c r="BU90" i="5"/>
  <c r="H220" i="9"/>
  <c r="H279"/>
  <c r="H235"/>
  <c r="BU235" i="5"/>
  <c r="H185" i="9"/>
  <c r="H179"/>
  <c r="AG108" i="5"/>
  <c r="K108" i="9" s="1"/>
  <c r="BU108" i="5"/>
  <c r="H127" i="9"/>
  <c r="BU127" i="5"/>
  <c r="H95" i="9"/>
  <c r="BU95" i="5"/>
  <c r="BU87"/>
  <c r="BU63"/>
  <c r="AG9"/>
  <c r="K9" i="9" s="1"/>
  <c r="BU9" i="5"/>
  <c r="AG77"/>
  <c r="K77" i="9" s="1"/>
  <c r="BU77" i="5"/>
  <c r="H278" i="9"/>
  <c r="BU278" i="5"/>
  <c r="H27" i="9"/>
  <c r="BU27" i="5"/>
  <c r="AG142"/>
  <c r="K142" i="9" s="1"/>
  <c r="BU142" i="5"/>
  <c r="BU256"/>
  <c r="BU296"/>
  <c r="H240" i="9"/>
  <c r="BU240" i="5"/>
  <c r="BU231"/>
  <c r="H221" i="9"/>
  <c r="BU221" i="5"/>
  <c r="H227" i="9"/>
  <c r="BU227" i="5"/>
  <c r="BU275"/>
  <c r="BU251"/>
  <c r="AG130"/>
  <c r="K130" i="9" s="1"/>
  <c r="BU130" i="5"/>
  <c r="BU162"/>
  <c r="H176" i="9"/>
  <c r="BU176" i="5"/>
  <c r="AG218"/>
  <c r="K218" i="9" s="1"/>
  <c r="BU218" i="5"/>
  <c r="H262" i="9"/>
  <c r="H226"/>
  <c r="BU226" i="5"/>
  <c r="H306" i="9"/>
  <c r="BU306" i="5"/>
  <c r="H309" i="9"/>
  <c r="BU309" i="5"/>
  <c r="H305" i="9"/>
  <c r="BU305" i="5"/>
  <c r="H301" i="9"/>
  <c r="BU301" i="5"/>
  <c r="H297" i="9"/>
  <c r="BU297" i="5"/>
  <c r="H295" i="9"/>
  <c r="H291"/>
  <c r="H287"/>
  <c r="H283"/>
  <c r="H14"/>
  <c r="H8"/>
  <c r="BU8" i="5"/>
  <c r="H56" i="9"/>
  <c r="H40"/>
  <c r="BU40" i="5"/>
  <c r="H32" i="9"/>
  <c r="BU32" i="5"/>
  <c r="H15" i="9"/>
  <c r="BU15" i="5"/>
  <c r="H26" i="9"/>
  <c r="H22"/>
  <c r="H20"/>
  <c r="H82"/>
  <c r="BU82" i="5"/>
  <c r="H73" i="9"/>
  <c r="H66"/>
  <c r="H60"/>
  <c r="H52"/>
  <c r="H92"/>
  <c r="H78"/>
  <c r="H51"/>
  <c r="H46"/>
  <c r="H37"/>
  <c r="BU37" i="5"/>
  <c r="H33" i="9"/>
  <c r="H25"/>
  <c r="H85"/>
  <c r="BU85" i="5"/>
  <c r="H122" i="9"/>
  <c r="BU122" i="5"/>
  <c r="H112" i="9"/>
  <c r="H106"/>
  <c r="BU106" i="5"/>
  <c r="H45" i="9"/>
  <c r="H292"/>
  <c r="H237"/>
  <c r="BU237" i="5"/>
  <c r="H193" i="9"/>
  <c r="H223"/>
  <c r="H184"/>
  <c r="H158"/>
  <c r="BU158" i="5"/>
  <c r="H150" i="9"/>
  <c r="H135"/>
  <c r="BU135" i="5"/>
  <c r="H119" i="9"/>
  <c r="H276"/>
  <c r="BU276" i="5"/>
  <c r="H211" i="9"/>
  <c r="BU211" i="5"/>
  <c r="H202" i="9"/>
  <c r="H166"/>
  <c r="BU166" i="5"/>
  <c r="H280" i="9"/>
  <c r="H264"/>
  <c r="H252"/>
  <c r="H248"/>
  <c r="H206"/>
  <c r="H255"/>
  <c r="H246"/>
  <c r="H229"/>
  <c r="BU229" i="5"/>
  <c r="H277" i="9"/>
  <c r="H269"/>
  <c r="H129"/>
  <c r="H114"/>
  <c r="BU114" i="5"/>
  <c r="H205" i="9"/>
  <c r="BU205" i="5"/>
  <c r="H192" i="9"/>
  <c r="H83"/>
  <c r="H62"/>
  <c r="BU62" i="5"/>
  <c r="AG154"/>
  <c r="K154" i="9" s="1"/>
  <c r="BU154" i="5"/>
  <c r="H125" i="9"/>
  <c r="BU125" i="5"/>
  <c r="H111" i="9"/>
  <c r="BU111" i="5"/>
  <c r="H59" i="9"/>
  <c r="AG55" i="5"/>
  <c r="K55" i="9" s="1"/>
  <c r="BU55" i="5"/>
  <c r="BU49"/>
  <c r="BU35"/>
  <c r="H181" i="9"/>
  <c r="BU181" i="5"/>
  <c r="H271" i="9"/>
  <c r="BU271" i="5"/>
  <c r="BU263"/>
  <c r="H213" i="9"/>
  <c r="BU213" i="5"/>
  <c r="BU204"/>
  <c r="H190" i="9"/>
  <c r="BU190" i="5"/>
  <c r="H155" i="9"/>
  <c r="BU155" i="5"/>
  <c r="BU141"/>
  <c r="H123" i="9"/>
  <c r="BU123" i="5"/>
  <c r="BU145"/>
  <c r="BU105"/>
  <c r="H81" i="9"/>
  <c r="BU81" i="5"/>
  <c r="H10" i="9"/>
  <c r="BU10" i="5"/>
  <c r="BU300"/>
  <c r="AG126"/>
  <c r="K126" i="9" s="1"/>
  <c r="BU126" i="5"/>
  <c r="AG67"/>
  <c r="K67" i="9" s="1"/>
  <c r="BU67" i="5"/>
  <c r="BU286"/>
  <c r="BU270"/>
  <c r="H131" i="9"/>
  <c r="BU131" i="5"/>
  <c r="H208" i="9"/>
  <c r="BU208" i="5"/>
  <c r="BU153"/>
  <c r="H134" i="9"/>
  <c r="H177"/>
  <c r="BU177" i="5"/>
  <c r="H241" i="9"/>
  <c r="BU241" i="5"/>
  <c r="H249" i="9"/>
  <c r="BU249" i="5"/>
  <c r="H191" i="9"/>
  <c r="H257"/>
  <c r="BU257" i="5"/>
  <c r="H186" i="9"/>
  <c r="BU186" i="5"/>
  <c r="H156" i="9"/>
  <c r="H132"/>
  <c r="BU132" i="5"/>
  <c r="H117" i="9"/>
  <c r="H115"/>
  <c r="BU115" i="5"/>
  <c r="AG172"/>
  <c r="K172" i="9" s="1"/>
  <c r="BU172" i="5"/>
  <c r="H245" i="9"/>
  <c r="BU245" i="5"/>
  <c r="H253" i="9"/>
  <c r="H219"/>
  <c r="AG185" i="6"/>
  <c r="AG173"/>
  <c r="AG135"/>
  <c r="AG105"/>
  <c r="AG78"/>
  <c r="AG153"/>
  <c r="AG114"/>
  <c r="AG54"/>
  <c r="AG30"/>
  <c r="AY289"/>
  <c r="AG181"/>
  <c r="AG170"/>
  <c r="AG151"/>
  <c r="AG100"/>
  <c r="AG175"/>
  <c r="AG145"/>
  <c r="AG122"/>
  <c r="AG94"/>
  <c r="AG68"/>
  <c r="AG38"/>
  <c r="U308" i="5"/>
  <c r="AG308" s="1"/>
  <c r="K308" i="9" s="1"/>
  <c r="BG308" i="5"/>
  <c r="AG115"/>
  <c r="K115" i="9" s="1"/>
  <c r="AG81" i="5"/>
  <c r="K81" i="9" s="1"/>
  <c r="AG95" i="5"/>
  <c r="K95" i="9" s="1"/>
  <c r="AG158" i="5"/>
  <c r="K158" i="9" s="1"/>
  <c r="AG62" i="5"/>
  <c r="K62" i="9" s="1"/>
  <c r="AG23" i="5"/>
  <c r="K23" i="9" s="1"/>
  <c r="AG186" i="5"/>
  <c r="K186" i="9"/>
  <c r="AG176" i="5"/>
  <c r="K176" i="9"/>
  <c r="AG58" i="5"/>
  <c r="K58" i="9"/>
  <c r="AG7" i="5"/>
  <c r="K7" i="9"/>
  <c r="U307" i="5"/>
  <c r="BG307"/>
  <c r="AG27"/>
  <c r="K27" i="9"/>
  <c r="AG21" i="5"/>
  <c r="K21" i="9" s="1"/>
  <c r="AG239" i="5"/>
  <c r="K239" i="9" s="1"/>
  <c r="AG123" i="5"/>
  <c r="K123" i="9" s="1"/>
  <c r="AG71" i="5"/>
  <c r="K71" i="9" s="1"/>
  <c r="K79"/>
  <c r="K25"/>
  <c r="Y307" i="5"/>
  <c r="Y307" i="6"/>
  <c r="AG307" s="1"/>
  <c r="K305" i="9"/>
  <c r="K291"/>
  <c r="K209"/>
  <c r="K205"/>
  <c r="K198"/>
  <c r="K194"/>
  <c r="K190"/>
  <c r="K166"/>
  <c r="K139"/>
  <c r="K124"/>
  <c r="K102"/>
  <c r="K88"/>
  <c r="K61"/>
  <c r="K47"/>
  <c r="K44"/>
  <c r="K28"/>
  <c r="K12"/>
  <c r="K168"/>
  <c r="K157"/>
  <c r="K133"/>
  <c r="K118"/>
  <c r="K104"/>
  <c r="K98"/>
  <c r="K76"/>
  <c r="K72"/>
  <c r="K34"/>
  <c r="K14"/>
  <c r="K183"/>
  <c r="K304"/>
  <c r="K302"/>
  <c r="K300"/>
  <c r="K298"/>
  <c r="K296"/>
  <c r="K292"/>
  <c r="K288"/>
  <c r="K286"/>
  <c r="K284"/>
  <c r="K187"/>
  <c r="K173"/>
  <c r="K170"/>
  <c r="K151"/>
  <c r="K135"/>
  <c r="K127"/>
  <c r="K120"/>
  <c r="K92"/>
  <c r="K164"/>
  <c r="K114"/>
  <c r="K86"/>
  <c r="K52"/>
  <c r="K30"/>
  <c r="K10"/>
  <c r="AG307" i="5"/>
  <c r="K307" i="9" s="1"/>
  <c r="H307"/>
  <c r="BU307" i="5"/>
  <c r="H308" i="9"/>
  <c r="F6"/>
  <c r="C6"/>
  <c r="B6"/>
  <c r="A6"/>
  <c r="C6" i="8"/>
  <c r="B6"/>
  <c r="A6"/>
  <c r="H6" i="6"/>
  <c r="BX6"/>
  <c r="BW6"/>
  <c r="BV6"/>
  <c r="BT6"/>
  <c r="BS6"/>
  <c r="BR6"/>
  <c r="BQ6"/>
  <c r="BP6"/>
  <c r="BM6"/>
  <c r="BL6"/>
  <c r="BK6"/>
  <c r="BJ6"/>
  <c r="BH6"/>
  <c r="BF6"/>
  <c r="BE6"/>
  <c r="BD6"/>
  <c r="BC6"/>
  <c r="BB6"/>
  <c r="AX6"/>
  <c r="AW6"/>
  <c r="AV6"/>
  <c r="AT6"/>
  <c r="AR6"/>
  <c r="AP6"/>
  <c r="AO6"/>
  <c r="AN6"/>
  <c r="AM6"/>
  <c r="AL6"/>
  <c r="AK6"/>
  <c r="AJ6"/>
  <c r="AH6"/>
  <c r="AF6"/>
  <c r="AE6"/>
  <c r="AD6"/>
  <c r="AC6"/>
  <c r="AB6"/>
  <c r="AA6"/>
  <c r="Z6"/>
  <c r="X6"/>
  <c r="W6"/>
  <c r="T6"/>
  <c r="O6"/>
  <c r="K6"/>
  <c r="J6"/>
  <c r="C6"/>
  <c r="B6"/>
  <c r="A6"/>
  <c r="BR6" i="5"/>
  <c r="BS6"/>
  <c r="BT6"/>
  <c r="BP6"/>
  <c r="BQ6"/>
  <c r="BV6"/>
  <c r="BW6"/>
  <c r="BX6"/>
  <c r="AL6" i="9" s="1"/>
  <c r="BM6" i="5"/>
  <c r="BL6"/>
  <c r="BO6" s="1"/>
  <c r="BK6"/>
  <c r="BJ6"/>
  <c r="BH6"/>
  <c r="BF6"/>
  <c r="BE6"/>
  <c r="BD6"/>
  <c r="BC6"/>
  <c r="BB6"/>
  <c r="AX6"/>
  <c r="AW6"/>
  <c r="AV6"/>
  <c r="AT6"/>
  <c r="AR6"/>
  <c r="A6"/>
  <c r="B6"/>
  <c r="C6"/>
  <c r="H6"/>
  <c r="J6"/>
  <c r="K6"/>
  <c r="M6"/>
  <c r="O6"/>
  <c r="T6"/>
  <c r="W6"/>
  <c r="X6"/>
  <c r="Z6"/>
  <c r="AA6"/>
  <c r="AG6" s="1"/>
  <c r="K6" i="9" s="1"/>
  <c r="AB6" i="5"/>
  <c r="AC6"/>
  <c r="AD6"/>
  <c r="AE6"/>
  <c r="AF6"/>
  <c r="AH6"/>
  <c r="AJ6"/>
  <c r="AK6"/>
  <c r="AL6"/>
  <c r="AM6"/>
  <c r="AN6"/>
  <c r="AO6"/>
  <c r="AP6"/>
  <c r="O6" i="9"/>
  <c r="BI6" i="5"/>
  <c r="BI6" i="6"/>
  <c r="AQ6" i="5"/>
  <c r="AQ6" i="6"/>
  <c r="BA6" i="5"/>
  <c r="BA6" i="6"/>
  <c r="S6" i="5"/>
  <c r="S6" i="6"/>
  <c r="AI6" i="5"/>
  <c r="AI6" i="6"/>
  <c r="AU6" i="5"/>
  <c r="AU6" i="6"/>
  <c r="R6" i="5"/>
  <c r="R6" i="6"/>
  <c r="V6" i="5"/>
  <c r="V6" i="6"/>
  <c r="AS6" i="5"/>
  <c r="AS6" i="6"/>
  <c r="Q6"/>
  <c r="J6" i="9"/>
  <c r="I6" i="5"/>
  <c r="G6" i="9"/>
  <c r="I6" i="6"/>
  <c r="P6" i="5"/>
  <c r="I6" i="9" s="1"/>
  <c r="P6" i="6"/>
  <c r="L6" i="5"/>
  <c r="H6" i="9" s="1"/>
  <c r="L6" i="6"/>
  <c r="Q6" i="5"/>
  <c r="BG6" s="1"/>
  <c r="G6" i="6"/>
  <c r="E6" i="8"/>
  <c r="E6" i="9"/>
  <c r="N6" i="6"/>
  <c r="E6" i="5"/>
  <c r="E6" i="6"/>
  <c r="G6" i="5"/>
  <c r="N6"/>
  <c r="U6" i="6"/>
  <c r="AY6"/>
  <c r="M6" i="9"/>
  <c r="AY6" i="5"/>
  <c r="L6" i="9" s="1"/>
  <c r="Y6" i="5"/>
  <c r="Y6" i="6"/>
  <c r="U6" i="5"/>
  <c r="BU6"/>
  <c r="D6" i="8"/>
  <c r="D6" i="9"/>
  <c r="D6" i="5"/>
  <c r="D6" i="6"/>
  <c r="D6" i="4"/>
  <c r="AG115" i="6" l="1"/>
  <c r="BG301"/>
  <c r="BG229"/>
  <c r="BU199"/>
  <c r="BU160"/>
  <c r="BU134"/>
  <c r="BU132"/>
  <c r="BU91"/>
  <c r="AG9"/>
  <c r="AG49"/>
  <c r="AG165"/>
  <c r="BG175"/>
  <c r="BG176"/>
  <c r="BG177"/>
  <c r="BG179"/>
  <c r="BG180"/>
  <c r="BG181"/>
  <c r="BG183"/>
  <c r="BG186"/>
  <c r="BG188"/>
  <c r="BG198"/>
  <c r="BG200"/>
  <c r="BG203"/>
  <c r="BG205"/>
  <c r="BG207"/>
  <c r="BG209"/>
  <c r="BG218"/>
  <c r="BG220"/>
  <c r="BG222"/>
  <c r="BG227"/>
  <c r="BU230"/>
  <c r="BU234"/>
  <c r="BU241"/>
  <c r="BU245"/>
  <c r="BU250"/>
  <c r="BU254"/>
  <c r="BU258"/>
  <c r="BU262"/>
  <c r="BU266"/>
  <c r="BU270"/>
  <c r="BU274"/>
  <c r="BU278"/>
  <c r="BU282"/>
  <c r="BU286"/>
  <c r="BU292"/>
  <c r="BU296"/>
  <c r="BU300"/>
  <c r="BU304"/>
  <c r="BG184"/>
  <c r="BG187"/>
  <c r="BU191"/>
  <c r="BG191"/>
  <c r="BG195"/>
  <c r="BU201"/>
  <c r="BU208"/>
  <c r="BG208"/>
  <c r="BU215"/>
  <c r="BG215"/>
  <c r="BG217"/>
  <c r="BU226"/>
  <c r="BG226"/>
  <c r="AZ228"/>
  <c r="BG231"/>
  <c r="BG236"/>
  <c r="BG242"/>
  <c r="BG244"/>
  <c r="BG253"/>
  <c r="BG259"/>
  <c r="BG261"/>
  <c r="BG267"/>
  <c r="BG269"/>
  <c r="BG271"/>
  <c r="BG275"/>
  <c r="BG283"/>
  <c r="BG289"/>
  <c r="BG295"/>
  <c r="BG299"/>
  <c r="BG305"/>
  <c r="BG197"/>
  <c r="BU206"/>
  <c r="BG206"/>
  <c r="BG211"/>
  <c r="BG252"/>
  <c r="BG254"/>
  <c r="BG258"/>
  <c r="BG270"/>
  <c r="BG272"/>
  <c r="BG286"/>
  <c r="BG288"/>
  <c r="BG294"/>
  <c r="BG296"/>
  <c r="BG302"/>
  <c r="BU167"/>
  <c r="BG169"/>
  <c r="BU178"/>
  <c r="BG182"/>
  <c r="BU197"/>
  <c r="BG202"/>
  <c r="BU211"/>
  <c r="BG228"/>
  <c r="BG230"/>
  <c r="BG232"/>
  <c r="BG234"/>
  <c r="BG243"/>
  <c r="BG245"/>
  <c r="BG248"/>
  <c r="BU103"/>
  <c r="BU117"/>
  <c r="BU156"/>
  <c r="BU152"/>
  <c r="BU63"/>
  <c r="BU81"/>
  <c r="BU95"/>
  <c r="BU115"/>
  <c r="BU146"/>
  <c r="BU162"/>
  <c r="BU176"/>
  <c r="BU218"/>
  <c r="BU222"/>
  <c r="BU224"/>
  <c r="BU140"/>
  <c r="BU172"/>
  <c r="BU150"/>
  <c r="BU186"/>
  <c r="BU112"/>
  <c r="BU119"/>
  <c r="BU55"/>
  <c r="BU62"/>
  <c r="BU99"/>
  <c r="AY313"/>
  <c r="AG314"/>
  <c r="AG321"/>
  <c r="AY319"/>
  <c r="AY315"/>
  <c r="BU317"/>
  <c r="BG320"/>
  <c r="BG321"/>
  <c r="BU144"/>
  <c r="BG327"/>
  <c r="BG329"/>
  <c r="AY325"/>
  <c r="AY329"/>
  <c r="AG349"/>
  <c r="AG355"/>
  <c r="AG354"/>
  <c r="BG354"/>
  <c r="BG6"/>
  <c r="BU6"/>
  <c r="AG24"/>
  <c r="AY10"/>
  <c r="AY20"/>
  <c r="AY22"/>
  <c r="AG7"/>
  <c r="AY16"/>
  <c r="AY27"/>
  <c r="AG46"/>
  <c r="AY308"/>
  <c r="AG334"/>
  <c r="BU290"/>
  <c r="AG339"/>
  <c r="BG290"/>
  <c r="AG6"/>
  <c r="AG10"/>
  <c r="AY13"/>
  <c r="AY18"/>
  <c r="AG12"/>
  <c r="AY17"/>
  <c r="AY49"/>
  <c r="AG52"/>
  <c r="AG346"/>
  <c r="AG80"/>
  <c r="AG107"/>
  <c r="AG137"/>
  <c r="AG161"/>
  <c r="AG84"/>
  <c r="AG127"/>
  <c r="AG187"/>
  <c r="AG86"/>
  <c r="AG129"/>
  <c r="AG164"/>
  <c r="AG92"/>
  <c r="AG120"/>
  <c r="AG159"/>
  <c r="AG285"/>
  <c r="AG293"/>
  <c r="AG303"/>
  <c r="AG301"/>
  <c r="AG283"/>
  <c r="AG291"/>
  <c r="AY39"/>
  <c r="AY54"/>
  <c r="AY52"/>
  <c r="AY46"/>
  <c r="AY44"/>
  <c r="AY30"/>
  <c r="AY28"/>
  <c r="AY11"/>
  <c r="AY306"/>
  <c r="AY307"/>
  <c r="AY309"/>
  <c r="AY314"/>
  <c r="BU316"/>
  <c r="AY144"/>
  <c r="AG344"/>
  <c r="AG343"/>
  <c r="BU182" i="5"/>
  <c r="H182" i="9"/>
  <c r="BU243" i="5"/>
  <c r="H243" i="9"/>
  <c r="BU308" i="5"/>
  <c r="H324" i="9"/>
  <c r="AY143" i="5"/>
  <c r="L143" i="9" s="1"/>
  <c r="I144"/>
  <c r="M144"/>
  <c r="O143"/>
  <c r="AG328" i="5"/>
  <c r="K328" i="9" s="1"/>
  <c r="AG331" i="5"/>
  <c r="K331" i="9" s="1"/>
  <c r="AG342" i="5"/>
  <c r="K342" i="9" s="1"/>
  <c r="BU290" i="5"/>
  <c r="BU342"/>
  <c r="AG335"/>
  <c r="K335" i="9" s="1"/>
  <c r="M290"/>
  <c r="AG182" i="5"/>
  <c r="K182" i="9" s="1"/>
  <c r="AG243" i="5"/>
  <c r="K243" i="9" s="1"/>
  <c r="I312"/>
  <c r="AY310" i="5"/>
  <c r="L310" i="9" s="1"/>
  <c r="AY312" i="5"/>
  <c r="L312" i="9" s="1"/>
  <c r="AY325" i="5"/>
  <c r="L325" i="9" s="1"/>
  <c r="AY327" i="5"/>
  <c r="L327" i="9" s="1"/>
  <c r="AY331" i="5"/>
  <c r="L331" i="9" s="1"/>
  <c r="AG345" i="5"/>
  <c r="K345" i="9" s="1"/>
  <c r="BU344" i="5"/>
  <c r="AG346"/>
  <c r="K346" i="9" s="1"/>
  <c r="U143" i="5"/>
  <c r="H323" i="9"/>
  <c r="U144" i="5"/>
  <c r="I143" i="9"/>
  <c r="AG323" i="5"/>
  <c r="K323" i="9" s="1"/>
  <c r="BO144" i="5"/>
  <c r="AG327"/>
  <c r="K327" i="9" s="1"/>
  <c r="AY338" i="5"/>
  <c r="L338" i="9" s="1"/>
  <c r="AY340" i="5"/>
  <c r="L340" i="9" s="1"/>
  <c r="H343"/>
  <c r="U244" i="5"/>
  <c r="BG290"/>
  <c r="H19" i="9"/>
  <c r="AG19" i="5"/>
  <c r="K19" i="9" s="1"/>
  <c r="BU19" i="5"/>
  <c r="BU107"/>
  <c r="H107" i="9"/>
  <c r="AG107" i="5"/>
  <c r="K107" i="9" s="1"/>
  <c r="BU91" i="5"/>
  <c r="AG91"/>
  <c r="K91" i="9" s="1"/>
  <c r="AG45" i="5"/>
  <c r="K45" i="9" s="1"/>
  <c r="BU45" i="5"/>
  <c r="BU288"/>
  <c r="H288" i="9"/>
  <c r="BU159" i="5"/>
  <c r="H159" i="9"/>
  <c r="BU150" i="5"/>
  <c r="AG150"/>
  <c r="K150" i="9" s="1"/>
  <c r="AG252" i="5"/>
  <c r="K252" i="9" s="1"/>
  <c r="BU252" i="5"/>
  <c r="AG206"/>
  <c r="K206" i="9" s="1"/>
  <c r="BU206" i="5"/>
  <c r="AG236"/>
  <c r="K236" i="9" s="1"/>
  <c r="BU236" i="5"/>
  <c r="AG129"/>
  <c r="K129" i="9" s="1"/>
  <c r="BU129" i="5"/>
  <c r="H99" i="9"/>
  <c r="AG99" i="5"/>
  <c r="K99" i="9" s="1"/>
  <c r="BU99" i="5"/>
  <c r="H31" i="9"/>
  <c r="AG31" i="5"/>
  <c r="K31" i="9" s="1"/>
  <c r="BU31" i="5"/>
  <c r="BU220"/>
  <c r="AG220"/>
  <c r="K220" i="9" s="1"/>
  <c r="AG185" i="5"/>
  <c r="K185" i="9" s="1"/>
  <c r="BU185" i="5"/>
  <c r="BU175"/>
  <c r="AG175"/>
  <c r="K175" i="9" s="1"/>
  <c r="BU149" i="5"/>
  <c r="H149" i="9"/>
  <c r="M293"/>
  <c r="AY293" i="5"/>
  <c r="L293" i="9" s="1"/>
  <c r="AG153" i="5"/>
  <c r="K153" i="9" s="1"/>
  <c r="H153"/>
  <c r="H43"/>
  <c r="AG43" i="5"/>
  <c r="K43" i="9" s="1"/>
  <c r="BU43" i="5"/>
  <c r="BU230"/>
  <c r="H230" i="9"/>
  <c r="H162"/>
  <c r="AG162" i="5"/>
  <c r="K162" i="9" s="1"/>
  <c r="AG11" i="5"/>
  <c r="K11" i="9" s="1"/>
  <c r="H11"/>
  <c r="H13"/>
  <c r="AG13" i="5"/>
  <c r="K13" i="9" s="1"/>
  <c r="AG73" i="5"/>
  <c r="K73" i="9" s="1"/>
  <c r="BU73" i="5"/>
  <c r="AG60"/>
  <c r="K60" i="9" s="1"/>
  <c r="BU60" i="5"/>
  <c r="BU42"/>
  <c r="AG42"/>
  <c r="K42" i="9" s="1"/>
  <c r="AG78" i="5"/>
  <c r="K78" i="9" s="1"/>
  <c r="BU78" i="5"/>
  <c r="BU112"/>
  <c r="AG112"/>
  <c r="K112" i="9" s="1"/>
  <c r="AG193" i="5"/>
  <c r="K193" i="9" s="1"/>
  <c r="BU193" i="5"/>
  <c r="BU119"/>
  <c r="AG119"/>
  <c r="K119" i="9" s="1"/>
  <c r="BU209" i="5"/>
  <c r="H209" i="9"/>
  <c r="AG83" i="5"/>
  <c r="K83" i="9" s="1"/>
  <c r="BU83" i="5"/>
  <c r="BU163"/>
  <c r="H163" i="9"/>
  <c r="AG147" i="5"/>
  <c r="K147" i="9" s="1"/>
  <c r="BU147" i="5"/>
  <c r="BU72"/>
  <c r="H72" i="9"/>
  <c r="AG59" i="5"/>
  <c r="K59" i="9" s="1"/>
  <c r="BU59" i="5"/>
  <c r="H49" i="9"/>
  <c r="AG49" i="5"/>
  <c r="K49" i="9" s="1"/>
  <c r="H35"/>
  <c r="AG35" i="5"/>
  <c r="K35" i="9" s="1"/>
  <c r="BU203" i="5"/>
  <c r="H203" i="9"/>
  <c r="AG203" i="5"/>
  <c r="K203" i="9" s="1"/>
  <c r="AG145" i="5"/>
  <c r="K145" i="9" s="1"/>
  <c r="H145"/>
  <c r="AG105" i="5"/>
  <c r="K105" i="9" s="1"/>
  <c r="H105"/>
  <c r="H87"/>
  <c r="AG87" i="5"/>
  <c r="K87" i="9" s="1"/>
  <c r="H63"/>
  <c r="AG63" i="5"/>
  <c r="K63" i="9" s="1"/>
  <c r="BU178" i="5"/>
  <c r="H178" i="9"/>
  <c r="BU152" i="5"/>
  <c r="H152" i="9"/>
  <c r="H39"/>
  <c r="AG39" i="5"/>
  <c r="K39" i="9" s="1"/>
  <c r="BU39" i="5"/>
  <c r="M295" i="9"/>
  <c r="AY295" i="5"/>
  <c r="L295" i="9" s="1"/>
  <c r="AY294" i="5"/>
  <c r="L294" i="9" s="1"/>
  <c r="M294"/>
  <c r="BU134" i="5"/>
  <c r="AG134"/>
  <c r="K134" i="9" s="1"/>
  <c r="BU282" i="5"/>
  <c r="AG282"/>
  <c r="K282" i="9" s="1"/>
  <c r="H138"/>
  <c r="AG138" i="5"/>
  <c r="K138" i="9" s="1"/>
  <c r="BU138" i="5"/>
  <c r="H146" i="9"/>
  <c r="AG146" i="5"/>
  <c r="K146" i="9" s="1"/>
  <c r="BU146" i="5"/>
  <c r="BU200"/>
  <c r="H200" i="9"/>
  <c r="AG200" i="5"/>
  <c r="K200" i="9" s="1"/>
  <c r="U233" i="5"/>
  <c r="U261"/>
  <c r="AG144"/>
  <c r="K144" i="9" s="1"/>
  <c r="BU144" i="5"/>
  <c r="H144" i="9"/>
  <c r="BO314" i="5"/>
  <c r="AY144"/>
  <c r="L144" i="9" s="1"/>
  <c r="M143"/>
  <c r="BG325" i="5"/>
  <c r="BU143" l="1"/>
  <c r="H143" i="9"/>
  <c r="AG143" i="5"/>
  <c r="K143" i="9" s="1"/>
  <c r="BU244" i="5"/>
  <c r="H244" i="9"/>
  <c r="AG244" i="5"/>
  <c r="K244" i="9" s="1"/>
  <c r="BU233" i="5"/>
  <c r="H233" i="9"/>
  <c r="BU261" i="5"/>
  <c r="H261" i="9"/>
  <c r="AG261" i="5"/>
  <c r="K261" i="9" s="1"/>
  <c r="AG233" i="5"/>
  <c r="K233" i="9" s="1"/>
</calcChain>
</file>

<file path=xl/comments1.xml><?xml version="1.0" encoding="utf-8"?>
<comments xmlns="http://schemas.openxmlformats.org/spreadsheetml/2006/main">
  <authors>
    <author>Biskinis</author>
    <author>user</author>
  </authors>
  <commentList>
    <comment ref="C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the values of this column are manually inserted</t>
        </r>
      </text>
    </comment>
    <comment ref="F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the values of this column are manually inserted</t>
        </r>
      </text>
    </comment>
    <comment ref="H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the values of this column are manually inserted</t>
        </r>
      </text>
    </comment>
    <comment ref="I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the values of this column are manually inserted</t>
        </r>
      </text>
    </comment>
    <comment ref="K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the values of this column are manually inserted</t>
        </r>
      </text>
    </comment>
    <comment ref="L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the values of this column are manually inserted</t>
        </r>
      </text>
    </comment>
    <comment ref="M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the values of this column are manually inserted</t>
        </r>
      </text>
    </comment>
    <comment ref="N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the values of this column are manually inserted</t>
        </r>
      </text>
    </comment>
    <comment ref="O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the values of this column are manually inserted</t>
        </r>
      </text>
    </comment>
    <comment ref="P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the values of this column are manually inserted</t>
        </r>
      </text>
    </comment>
    <comment ref="Q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the values of this column are manually inserted</t>
        </r>
      </text>
    </comment>
    <comment ref="R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the values of this column are manually inserted</t>
        </r>
      </text>
    </comment>
    <comment ref="E5" authorId="1">
      <text>
        <r>
          <rPr>
            <sz val="8"/>
            <color indexed="81"/>
            <rFont val="Tahoma"/>
            <family val="2"/>
            <charset val="161"/>
          </rPr>
          <t xml:space="preserve">Test report from which the test has been taken
</t>
        </r>
      </text>
    </comment>
  </commentList>
</comments>
</file>

<file path=xl/comments2.xml><?xml version="1.0" encoding="utf-8"?>
<comments xmlns="http://schemas.openxmlformats.org/spreadsheetml/2006/main">
  <authors>
    <author>Biskinis</author>
    <author>user</author>
    <author>soPHie Grammatikou</author>
    <author>Aditya Srujan</author>
  </authors>
  <commentList>
    <comment ref="F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the values of this column are manually inserted</t>
        </r>
      </text>
    </comment>
    <comment ref="H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the values of this column are manually inserted</t>
        </r>
      </text>
    </comment>
    <comment ref="J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K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M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O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T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W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X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Z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A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B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C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D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E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F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the values of this column are manually inserted</t>
        </r>
      </text>
    </comment>
    <comment ref="AH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J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K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L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M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N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O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P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R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the values of this column are manually inserted</t>
        </r>
      </text>
    </comment>
    <comment ref="AT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V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W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X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Y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this is transv. reinforcement ratio // to loading</t>
        </r>
      </text>
    </comment>
    <comment ref="AZ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this is transv. reinforcement ratio // to loading</t>
        </r>
      </text>
    </comment>
    <comment ref="BB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C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D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E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F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H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I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J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K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L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M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P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Q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R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S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T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V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W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X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the values of this column are manually inserted</t>
        </r>
      </text>
    </comment>
    <comment ref="E5" authorId="1">
      <text>
        <r>
          <rPr>
            <sz val="8"/>
            <color indexed="81"/>
            <rFont val="Tahoma"/>
            <family val="2"/>
            <charset val="161"/>
          </rPr>
          <t xml:space="preserve">Test report from which the test has been taken
</t>
        </r>
      </text>
    </comment>
    <comment ref="F5" authorId="1">
      <text>
        <r>
          <rPr>
            <sz val="8"/>
            <color indexed="81"/>
            <rFont val="Tahoma"/>
            <family val="2"/>
            <charset val="161"/>
          </rPr>
          <t xml:space="preserve">SI units or
US customary units
</t>
        </r>
      </text>
    </comment>
    <comment ref="G5" authorId="1">
      <text>
        <r>
          <rPr>
            <sz val="8"/>
            <color indexed="81"/>
            <rFont val="Tahoma"/>
            <family val="2"/>
            <charset val="161"/>
          </rPr>
          <t xml:space="preserve">C - Cyclic loading
M - Monotonic loading
</t>
        </r>
      </text>
    </comment>
    <comment ref="H5" authorId="1">
      <text>
        <r>
          <rPr>
            <sz val="8"/>
            <color indexed="81"/>
            <rFont val="Tahoma"/>
            <family val="2"/>
            <charset val="161"/>
          </rPr>
          <t>R:rectangular wall
B:barbel wall
F:flanged wall
O:other</t>
        </r>
      </text>
    </comment>
    <comment ref="I5" authorId="1">
      <text>
        <r>
          <rPr>
            <sz val="8"/>
            <color indexed="81"/>
            <rFont val="Tahoma"/>
            <family val="2"/>
            <charset val="161"/>
          </rPr>
          <t xml:space="preserve">characteristic compressive strength of concrete
</t>
        </r>
      </text>
    </comment>
    <comment ref="J5" authorId="1">
      <text>
        <r>
          <rPr>
            <b/>
            <sz val="8"/>
            <color indexed="81"/>
            <rFont val="Tahoma"/>
            <family val="2"/>
            <charset val="161"/>
          </rPr>
          <t>modulus of rupture of concrete</t>
        </r>
      </text>
    </comment>
    <comment ref="K5" authorId="1">
      <text>
        <r>
          <rPr>
            <b/>
            <sz val="8"/>
            <color indexed="81"/>
            <rFont val="Tahoma"/>
            <family val="2"/>
            <charset val="161"/>
          </rPr>
          <t>tensile strength of concrete</t>
        </r>
      </text>
    </comment>
    <comment ref="L5" authorId="1">
      <text>
        <r>
          <rPr>
            <sz val="8"/>
            <color indexed="81"/>
            <rFont val="Tahoma"/>
            <family val="2"/>
            <charset val="161"/>
          </rPr>
          <t xml:space="preserve">axial load
</t>
        </r>
      </text>
    </comment>
    <comment ref="M5" authorId="1">
      <text>
        <r>
          <rPr>
            <sz val="8"/>
            <color indexed="81"/>
            <rFont val="Tahoma"/>
            <family val="2"/>
            <charset val="161"/>
          </rPr>
          <t xml:space="preserve">P-Delta codes:
1: Feff (=Mbase/L) provided
2: Shear provided
3: Ram rotation decreases V
4: Ram rotation increases V
</t>
        </r>
      </text>
    </comment>
    <comment ref="N5" authorId="1">
      <text>
        <r>
          <rPr>
            <sz val="8"/>
            <color indexed="81"/>
            <rFont val="Tahoma"/>
            <family val="2"/>
            <charset val="161"/>
          </rPr>
          <t xml:space="preserve"> width of boundary element
</t>
        </r>
      </text>
    </comment>
    <comment ref="O5" authorId="2">
      <text>
        <r>
          <rPr>
            <b/>
            <sz val="9"/>
            <color indexed="81"/>
            <rFont val="Tahoma"/>
            <family val="2"/>
            <charset val="161"/>
          </rPr>
          <t xml:space="preserve">depth of the boundary element
</t>
        </r>
      </text>
    </comment>
    <comment ref="P5" authorId="1">
      <text>
        <r>
          <rPr>
            <sz val="8"/>
            <color indexed="81"/>
            <rFont val="Tahoma"/>
            <family val="2"/>
            <charset val="161"/>
          </rPr>
          <t xml:space="preserve">total depth of wall cross section
</t>
        </r>
      </text>
    </comment>
    <comment ref="Q5" authorId="2">
      <text>
        <r>
          <rPr>
            <b/>
            <sz val="9"/>
            <color indexed="81"/>
            <rFont val="Tahoma"/>
            <family val="2"/>
            <charset val="161"/>
          </rPr>
          <t>width of web</t>
        </r>
      </text>
    </comment>
    <comment ref="R5" authorId="1">
      <text>
        <r>
          <rPr>
            <sz val="8"/>
            <color indexed="81"/>
            <rFont val="Tahoma"/>
            <family val="2"/>
            <charset val="161"/>
          </rPr>
          <t xml:space="preserve">total height of wall
</t>
        </r>
      </text>
    </comment>
    <comment ref="S5" authorId="2">
      <text>
        <r>
          <rPr>
            <sz val="9"/>
            <color indexed="81"/>
            <rFont val="Tahoma"/>
            <family val="2"/>
            <charset val="161"/>
          </rPr>
          <t xml:space="preserve">length of equivalent cantilever
</t>
        </r>
      </text>
    </comment>
    <comment ref="T5" authorId="3">
      <text>
        <r>
          <rPr>
            <sz val="8"/>
            <color indexed="81"/>
            <rFont val="Tahoma"/>
            <family val="2"/>
            <charset val="161"/>
          </rPr>
          <t>C: Cantilever beam 
DC: Double curvature
FB: Cantilever beam with flexible base
DE: Double ended 
HH: Hammerhead
N-point loading:N is the number of loading points along the height of the wall (for N&gt;1)</t>
        </r>
      </text>
    </comment>
    <comment ref="U5" authorId="1">
      <text>
        <r>
          <rPr>
            <b/>
            <sz val="8"/>
            <color indexed="81"/>
            <rFont val="Tahoma"/>
            <family val="2"/>
            <charset val="161"/>
          </rPr>
          <t xml:space="preserve">Cross-sectional area of wall
</t>
        </r>
      </text>
    </comment>
    <comment ref="V5" authorId="1">
      <text>
        <r>
          <rPr>
            <b/>
            <sz val="8"/>
            <color indexed="81"/>
            <rFont val="Tahoma"/>
            <family val="2"/>
            <charset val="161"/>
          </rPr>
          <t>Diameter of longitudinal corner bars</t>
        </r>
      </text>
    </comment>
    <comment ref="W5" authorId="1">
      <text>
        <r>
          <rPr>
            <b/>
            <sz val="8"/>
            <color indexed="81"/>
            <rFont val="Tahoma"/>
            <family val="2"/>
            <charset val="161"/>
          </rPr>
          <t xml:space="preserve">Diameter of longitudinal intermediate bars parallel to Load
</t>
        </r>
      </text>
    </comment>
    <comment ref="X5" authorId="1">
      <text>
        <r>
          <rPr>
            <b/>
            <sz val="8"/>
            <color indexed="81"/>
            <rFont val="Tahoma"/>
            <family val="2"/>
            <charset val="161"/>
          </rPr>
          <t xml:space="preserve">Diameter of longitudinal intermediate bars perpendicular to Load
</t>
        </r>
      </text>
    </comment>
    <comment ref="Y5" authorId="1">
      <text>
        <r>
          <rPr>
            <b/>
            <sz val="8"/>
            <color indexed="81"/>
            <rFont val="Tahoma"/>
            <family val="2"/>
            <charset val="161"/>
          </rPr>
          <t>Number of longitudinal reinforcing bars</t>
        </r>
      </text>
    </comment>
    <comment ref="Z5" authorId="1">
      <text>
        <r>
          <rPr>
            <b/>
            <sz val="8"/>
            <color indexed="81"/>
            <rFont val="Tahoma"/>
            <family val="2"/>
            <charset val="161"/>
          </rPr>
          <t>Distance from outer surface of column to outer edge of transverse reinforcement perpendicular to load</t>
        </r>
      </text>
    </comment>
    <comment ref="AA5" authorId="1">
      <text>
        <r>
          <rPr>
            <b/>
            <sz val="8"/>
            <color indexed="81"/>
            <rFont val="Tahoma"/>
            <family val="2"/>
            <charset val="161"/>
          </rPr>
          <t>Number of longitudinal intermediate bars perpendicular to load at one side</t>
        </r>
      </text>
    </comment>
    <comment ref="AB5" authorId="1">
      <text>
        <r>
          <rPr>
            <b/>
            <sz val="8"/>
            <color indexed="81"/>
            <rFont val="Tahoma"/>
            <family val="2"/>
            <charset val="161"/>
          </rPr>
          <t>Distance from outer surface of column to outer edge of transverse reinforcement parallel to load</t>
        </r>
      </text>
    </comment>
    <comment ref="AC5" authorId="1">
      <text>
        <r>
          <rPr>
            <b/>
            <sz val="8"/>
            <color indexed="81"/>
            <rFont val="Tahoma"/>
            <family val="2"/>
            <charset val="161"/>
          </rPr>
          <t>Number of longitudinal intermediate bars parallel to load</t>
        </r>
      </text>
    </comment>
    <comment ref="AD5" authorId="1">
      <text>
        <r>
          <rPr>
            <b/>
            <sz val="8"/>
            <color indexed="81"/>
            <rFont val="Tahoma"/>
            <family val="2"/>
            <charset val="161"/>
          </rPr>
          <t>H: longitudinal reinforcement has been anchored by hooks (180)
W: longitudinal reinforcement has been anchored by welding the bars into a metal plate
DE: test configuration is Double Ended, so the anchorage length is infinite
SH: simply supported section with hooked anchorage
H90: longitudinal reinforcement has been achoraged by hooks (90)
CH: corner bars hooked at 90, intermediate bars not hooked</t>
        </r>
      </text>
    </comment>
    <comment ref="AG5" authorId="1">
      <text>
        <r>
          <rPr>
            <b/>
            <sz val="8"/>
            <color indexed="81"/>
            <rFont val="Tahoma"/>
            <family val="2"/>
            <charset val="161"/>
          </rPr>
          <t xml:space="preserve">Longitudinal reinforcement ratio of each boundary element (calculated)
</t>
        </r>
      </text>
    </comment>
    <comment ref="AH5" authorId="2">
      <text>
        <r>
          <rPr>
            <b/>
            <sz val="9"/>
            <color indexed="81"/>
            <rFont val="Tahoma"/>
            <family val="2"/>
            <charset val="161"/>
          </rPr>
          <t>lap-splice length of boundary element's longitudinal reinforcement</t>
        </r>
      </text>
    </comment>
    <comment ref="AI5" authorId="1">
      <text>
        <r>
          <rPr>
            <b/>
            <sz val="8"/>
            <color indexed="81"/>
            <rFont val="Tahoma"/>
            <family val="2"/>
            <charset val="161"/>
          </rPr>
          <t>Yield stress of longitudinal corner bars</t>
        </r>
      </text>
    </comment>
    <comment ref="AJ5" authorId="1">
      <text>
        <r>
          <rPr>
            <b/>
            <sz val="8"/>
            <color indexed="81"/>
            <rFont val="Tahoma"/>
            <family val="2"/>
            <charset val="161"/>
          </rPr>
          <t>Ultimate steel strength of longitudinal corner bars</t>
        </r>
      </text>
    </comment>
    <comment ref="AK5" authorId="2">
      <text>
        <r>
          <rPr>
            <b/>
            <sz val="9"/>
            <color indexed="81"/>
            <rFont val="Tahoma"/>
            <family val="2"/>
            <charset val="161"/>
          </rPr>
          <t xml:space="preserve">Yield stress of longitudinal intermediate bars parallel to Load
</t>
        </r>
        <r>
          <rPr>
            <sz val="9"/>
            <color indexed="81"/>
            <rFont val="Tahoma"/>
            <family val="2"/>
            <charset val="161"/>
          </rPr>
          <t xml:space="preserve">
</t>
        </r>
      </text>
    </comment>
    <comment ref="AL5" authorId="2">
      <text>
        <r>
          <rPr>
            <b/>
            <sz val="9"/>
            <color indexed="81"/>
            <rFont val="Tahoma"/>
            <family val="2"/>
            <charset val="161"/>
          </rPr>
          <t xml:space="preserve">Yield stress of longitudinal intermediate bars perpendicular to Load
</t>
        </r>
        <r>
          <rPr>
            <sz val="9"/>
            <color indexed="81"/>
            <rFont val="Tahoma"/>
            <family val="2"/>
            <charset val="161"/>
          </rPr>
          <t xml:space="preserve">
</t>
        </r>
      </text>
    </comment>
    <comment ref="AM5" authorId="1">
      <text>
        <r>
          <rPr>
            <b/>
            <sz val="8"/>
            <color indexed="81"/>
            <rFont val="Tahoma"/>
            <family val="2"/>
            <charset val="161"/>
          </rPr>
          <t>Ultimate Steel Strength of longitudinal intermediate bars perpendicular to Load</t>
        </r>
      </text>
    </comment>
    <comment ref="AN5" authorId="2">
      <text>
        <r>
          <rPr>
            <b/>
            <sz val="9"/>
            <color indexed="81"/>
            <rFont val="Tahoma"/>
            <family val="2"/>
            <charset val="161"/>
          </rPr>
          <t>Ultimate Steel Strength of longitudinal intermediate bars parallel to Load</t>
        </r>
        <r>
          <rPr>
            <sz val="9"/>
            <color indexed="81"/>
            <rFont val="Tahoma"/>
            <family val="2"/>
            <charset val="161"/>
          </rPr>
          <t xml:space="preserve">
</t>
        </r>
      </text>
    </comment>
    <comment ref="AO5" authorId="1">
      <text>
        <r>
          <rPr>
            <b/>
            <sz val="8"/>
            <color indexed="81"/>
            <rFont val="Tahoma"/>
            <family val="2"/>
            <charset val="161"/>
          </rPr>
          <t>Steel grade</t>
        </r>
      </text>
    </comment>
    <comment ref="AP5" authorId="1">
      <text>
        <r>
          <rPr>
            <b/>
            <sz val="8"/>
            <color indexed="81"/>
            <rFont val="Tahoma"/>
            <family val="2"/>
            <charset val="161"/>
          </rPr>
          <t>Codes for confinement types:
I: interlocking ties
R: rectangular ties (around perimeter)
RI: rectangular and interlocking ties
RU: rectangular ties and U-bars
RJ: rectangular ties with J-hooks
RD: rectangular and diagonal ties
RO: rectangular and octagonal ties
RIJ: rectangular and interlocking ties with J-hooks
UJ: U-bars with J-hooks</t>
        </r>
      </text>
    </comment>
    <comment ref="AQ5" authorId="1">
      <text>
        <r>
          <rPr>
            <b/>
            <sz val="8"/>
            <color indexed="81"/>
            <rFont val="Tahoma"/>
            <family val="2"/>
            <charset val="161"/>
          </rPr>
          <t>Number of confinement legs of stirrups in section parallel to Load</t>
        </r>
      </text>
    </comment>
    <comment ref="AS5" authorId="1">
      <text>
        <r>
          <rPr>
            <b/>
            <sz val="8"/>
            <color indexed="81"/>
            <rFont val="Tahoma"/>
            <family val="2"/>
            <charset val="161"/>
          </rPr>
          <t>Diameter of transverse reinforcement in region of close spacing</t>
        </r>
      </text>
    </comment>
    <comment ref="AT5" authorId="1">
      <text>
        <r>
          <rPr>
            <b/>
            <sz val="8"/>
            <color indexed="81"/>
            <rFont val="Tahoma"/>
            <family val="2"/>
            <charset val="161"/>
          </rPr>
          <t>Number of hoop sets in region of close spacing</t>
        </r>
      </text>
    </comment>
    <comment ref="AU5" authorId="1">
      <text>
        <r>
          <rPr>
            <b/>
            <sz val="8"/>
            <color indexed="81"/>
            <rFont val="Tahoma"/>
            <family val="2"/>
            <charset val="161"/>
          </rPr>
          <t>Spacing of transverse reinforcement in region of close spacing</t>
        </r>
      </text>
    </comment>
    <comment ref="AV5" authorId="1">
      <text>
        <r>
          <rPr>
            <b/>
            <sz val="8"/>
            <color indexed="81"/>
            <rFont val="Tahoma"/>
            <family val="2"/>
            <charset val="161"/>
          </rPr>
          <t>Diameter of transverse reinforcement in region of wide spacing</t>
        </r>
      </text>
    </comment>
    <comment ref="AW5" authorId="1">
      <text>
        <r>
          <rPr>
            <b/>
            <sz val="8"/>
            <color indexed="81"/>
            <rFont val="Tahoma"/>
            <family val="2"/>
            <charset val="161"/>
          </rPr>
          <t>Number of hoop sets in region of wide spacing</t>
        </r>
      </text>
    </comment>
    <comment ref="AX5" authorId="1">
      <text>
        <r>
          <rPr>
            <b/>
            <sz val="8"/>
            <color indexed="81"/>
            <rFont val="Tahoma"/>
            <family val="2"/>
            <charset val="161"/>
          </rPr>
          <t>Spacing of transverse reinforcement in region of wide spacing</t>
        </r>
      </text>
    </comment>
    <comment ref="BA5" authorId="1">
      <text>
        <r>
          <rPr>
            <b/>
            <sz val="8"/>
            <color indexed="81"/>
            <rFont val="Tahoma"/>
            <family val="2"/>
            <charset val="161"/>
          </rPr>
          <t>Yield stress of transverse reinforcement</t>
        </r>
      </text>
    </comment>
    <comment ref="BB5" authorId="1">
      <text>
        <r>
          <rPr>
            <b/>
            <sz val="8"/>
            <color indexed="81"/>
            <rFont val="Tahoma"/>
            <family val="2"/>
            <charset val="161"/>
          </rPr>
          <t>Ultimate steel strength for transverse reinforcement</t>
        </r>
      </text>
    </comment>
    <comment ref="BC5" authorId="1">
      <text>
        <r>
          <rPr>
            <b/>
            <sz val="8"/>
            <color indexed="81"/>
            <rFont val="Tahoma"/>
            <family val="2"/>
            <charset val="161"/>
          </rPr>
          <t>Steel grade</t>
        </r>
      </text>
    </comment>
    <comment ref="BD5" authorId="2">
      <text>
        <r>
          <rPr>
            <b/>
            <sz val="9"/>
            <color indexed="81"/>
            <rFont val="Tahoma"/>
            <family val="2"/>
            <charset val="161"/>
          </rPr>
          <t xml:space="preserve">diameter of web's longitudinal reinforcement
</t>
        </r>
      </text>
    </comment>
    <comment ref="BE5" authorId="2">
      <text>
        <r>
          <rPr>
            <b/>
            <sz val="9"/>
            <color indexed="81"/>
            <rFont val="Tahoma"/>
            <family val="2"/>
            <charset val="161"/>
          </rPr>
          <t xml:space="preserve">spacing of web's longitudinal  reinforcement
</t>
        </r>
      </text>
    </comment>
    <comment ref="BF5" authorId="2">
      <text>
        <r>
          <rPr>
            <b/>
            <sz val="9"/>
            <color indexed="81"/>
            <rFont val="Tahoma"/>
            <family val="2"/>
            <charset val="161"/>
          </rPr>
          <t xml:space="preserve">number of layers of web's reinforcement
</t>
        </r>
      </text>
    </comment>
    <comment ref="BG5" authorId="2">
      <text>
        <r>
          <rPr>
            <b/>
            <sz val="9"/>
            <color indexed="81"/>
            <rFont val="Tahoma"/>
            <family val="2"/>
            <charset val="161"/>
          </rPr>
          <t>ratio of web's longitudinal  reinforcement</t>
        </r>
      </text>
    </comment>
    <comment ref="BH5" authorId="2">
      <text>
        <r>
          <rPr>
            <b/>
            <sz val="9"/>
            <color indexed="81"/>
            <rFont val="Tahoma"/>
            <family val="2"/>
            <charset val="161"/>
          </rPr>
          <t>lap-splice length of web's longitudinal reinforcement</t>
        </r>
      </text>
    </comment>
    <comment ref="BI5" authorId="1">
      <text>
        <r>
          <rPr>
            <b/>
            <sz val="8"/>
            <color indexed="81"/>
            <rFont val="Tahoma"/>
            <family val="2"/>
            <charset val="161"/>
          </rPr>
          <t xml:space="preserve">Yield stress of longitudinal reinforcement 
</t>
        </r>
      </text>
    </comment>
    <comment ref="BJ5" authorId="1">
      <text>
        <r>
          <rPr>
            <b/>
            <sz val="8"/>
            <color indexed="81"/>
            <rFont val="Tahoma"/>
            <family val="2"/>
            <charset val="161"/>
          </rPr>
          <t>Ultimate steel strength for longitudinal reinforcement</t>
        </r>
      </text>
    </comment>
    <comment ref="BK5" authorId="1">
      <text>
        <r>
          <rPr>
            <b/>
            <sz val="8"/>
            <color indexed="81"/>
            <rFont val="Tahoma"/>
            <family val="2"/>
            <charset val="161"/>
          </rPr>
          <t>Steel grade</t>
        </r>
      </text>
    </comment>
    <comment ref="BL5" authorId="2">
      <text>
        <r>
          <rPr>
            <b/>
            <sz val="9"/>
            <color indexed="81"/>
            <rFont val="Tahoma"/>
            <family val="2"/>
            <charset val="161"/>
          </rPr>
          <t xml:space="preserve">dimeter of web's transverse reinforcement
</t>
        </r>
      </text>
    </comment>
    <comment ref="BM5" authorId="2">
      <text>
        <r>
          <rPr>
            <b/>
            <sz val="9"/>
            <color indexed="81"/>
            <rFont val="Tahoma"/>
            <family val="2"/>
            <charset val="161"/>
          </rPr>
          <t>spacing of web's tranverse reinforcement</t>
        </r>
      </text>
    </comment>
    <comment ref="BO5" authorId="2">
      <text>
        <r>
          <rPr>
            <b/>
            <sz val="9"/>
            <color indexed="81"/>
            <rFont val="Tahoma"/>
            <family val="2"/>
            <charset val="161"/>
          </rPr>
          <t xml:space="preserve">web's transverse reinforcement ratio
</t>
        </r>
      </text>
    </comment>
    <comment ref="BP5" authorId="1">
      <text>
        <r>
          <rPr>
            <b/>
            <sz val="8"/>
            <color indexed="81"/>
            <rFont val="Tahoma"/>
            <family val="2"/>
            <charset val="161"/>
          </rPr>
          <t>Yield stress of transverse reinforcement</t>
        </r>
      </text>
    </comment>
    <comment ref="BQ5" authorId="1">
      <text>
        <r>
          <rPr>
            <b/>
            <sz val="8"/>
            <color indexed="81"/>
            <rFont val="Tahoma"/>
            <family val="2"/>
            <charset val="161"/>
          </rPr>
          <t>Ultimate steel strength for transverse reinforcement</t>
        </r>
      </text>
    </comment>
    <comment ref="BR5" authorId="1">
      <text>
        <r>
          <rPr>
            <b/>
            <sz val="8"/>
            <color indexed="81"/>
            <rFont val="Tahoma"/>
            <family val="2"/>
            <charset val="161"/>
          </rPr>
          <t>Steel grade</t>
        </r>
      </text>
    </comment>
    <comment ref="BU5" authorId="2">
      <text>
        <r>
          <rPr>
            <b/>
            <sz val="9"/>
            <color indexed="81"/>
            <rFont val="Tahoma"/>
            <family val="2"/>
            <charset val="161"/>
          </rPr>
          <t>Reinforcement Ratio of Total Diagonal Reinforcement</t>
        </r>
        <r>
          <rPr>
            <sz val="9"/>
            <color indexed="81"/>
            <rFont val="Tahoma"/>
            <family val="2"/>
            <charset val="161"/>
          </rPr>
          <t xml:space="preserve">
</t>
        </r>
      </text>
    </comment>
    <comment ref="BW5" authorId="1">
      <text>
        <r>
          <rPr>
            <b/>
            <sz val="8"/>
            <color indexed="81"/>
            <rFont val="Tahoma"/>
            <family val="2"/>
            <charset val="161"/>
          </rPr>
          <t>Steel grade</t>
        </r>
      </text>
    </comment>
    <comment ref="BX5" authorId="1">
      <text>
        <r>
          <rPr>
            <b/>
            <sz val="8"/>
            <color indexed="81"/>
            <rFont val="Tahoma"/>
            <family val="2"/>
            <charset val="161"/>
          </rPr>
          <t>Failure type:
1: flexural
2: shear
3: shear-tension
4: shear-compression
5: flexural-shear
6:lap-splice failure
7:anchorage failure
8:sliding shear
9:non failure</t>
        </r>
      </text>
    </comment>
  </commentList>
</comments>
</file>

<file path=xl/comments3.xml><?xml version="1.0" encoding="utf-8"?>
<comments xmlns="http://schemas.openxmlformats.org/spreadsheetml/2006/main">
  <authors>
    <author>Biskinis</author>
    <author>user</author>
    <author>soPHie Grammatikou</author>
    <author>Aditya Srujan</author>
  </authors>
  <commentList>
    <comment ref="F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the values of this column are manually inserted</t>
        </r>
      </text>
    </comment>
    <comment ref="H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the values of this column are manually inserted</t>
        </r>
      </text>
    </comment>
    <comment ref="J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K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M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O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T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W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X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Z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A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B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C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D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E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F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the values of this column are manually inserted</t>
        </r>
      </text>
    </comment>
    <comment ref="AH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J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K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L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M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N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O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P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R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the values of this column are manually inserted</t>
        </r>
      </text>
    </comment>
    <comment ref="AT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V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W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X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Y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this is transv. reinforcement ratio // to loading</t>
        </r>
      </text>
    </comment>
    <comment ref="AZ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this is transv. reinforcement ratio // to loading</t>
        </r>
      </text>
    </comment>
    <comment ref="BB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C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D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E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F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H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I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J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K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L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M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P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Q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R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S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T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V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W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X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the values of this column are manually inserted</t>
        </r>
      </text>
    </comment>
    <comment ref="E5" authorId="1">
      <text>
        <r>
          <rPr>
            <sz val="8"/>
            <color indexed="81"/>
            <rFont val="Tahoma"/>
            <family val="2"/>
            <charset val="161"/>
          </rPr>
          <t xml:space="preserve">Test report from which the test has been taken
</t>
        </r>
      </text>
    </comment>
    <comment ref="F5" authorId="1">
      <text>
        <r>
          <rPr>
            <sz val="8"/>
            <color indexed="81"/>
            <rFont val="Tahoma"/>
            <family val="2"/>
            <charset val="161"/>
          </rPr>
          <t xml:space="preserve">SI units or
US customary units
</t>
        </r>
      </text>
    </comment>
    <comment ref="G5" authorId="1">
      <text>
        <r>
          <rPr>
            <sz val="8"/>
            <color indexed="81"/>
            <rFont val="Tahoma"/>
            <family val="2"/>
            <charset val="161"/>
          </rPr>
          <t xml:space="preserve">C - Cyclic loading
M - Monotonic loading
</t>
        </r>
      </text>
    </comment>
    <comment ref="H5" authorId="1">
      <text>
        <r>
          <rPr>
            <sz val="8"/>
            <color indexed="81"/>
            <rFont val="Tahoma"/>
            <family val="2"/>
            <charset val="161"/>
          </rPr>
          <t>R:rectangular wall
B:barbel wall
F:flanged wall
O:other</t>
        </r>
      </text>
    </comment>
    <comment ref="I5" authorId="1">
      <text>
        <r>
          <rPr>
            <sz val="8"/>
            <color indexed="81"/>
            <rFont val="Tahoma"/>
            <family val="2"/>
            <charset val="161"/>
          </rPr>
          <t xml:space="preserve">characteristic compressive strength of concrete
</t>
        </r>
      </text>
    </comment>
    <comment ref="J5" authorId="1">
      <text>
        <r>
          <rPr>
            <b/>
            <sz val="8"/>
            <color indexed="81"/>
            <rFont val="Tahoma"/>
            <family val="2"/>
            <charset val="161"/>
          </rPr>
          <t>modulus of rupture of concrete</t>
        </r>
      </text>
    </comment>
    <comment ref="K5" authorId="1">
      <text>
        <r>
          <rPr>
            <b/>
            <sz val="8"/>
            <color indexed="81"/>
            <rFont val="Tahoma"/>
            <family val="2"/>
            <charset val="161"/>
          </rPr>
          <t>tensile strength of concrete</t>
        </r>
      </text>
    </comment>
    <comment ref="L5" authorId="1">
      <text>
        <r>
          <rPr>
            <sz val="8"/>
            <color indexed="81"/>
            <rFont val="Tahoma"/>
            <family val="2"/>
            <charset val="161"/>
          </rPr>
          <t xml:space="preserve">axial load
</t>
        </r>
      </text>
    </comment>
    <comment ref="M5" authorId="1">
      <text>
        <r>
          <rPr>
            <sz val="8"/>
            <color indexed="81"/>
            <rFont val="Tahoma"/>
            <family val="2"/>
            <charset val="161"/>
          </rPr>
          <t xml:space="preserve">P-Delta codes:
1: Feff (=Mbase/L) provided
2: Shear provided
3: Ram rotation decreases V
4: Ram rotation increases V
</t>
        </r>
      </text>
    </comment>
    <comment ref="N5" authorId="1">
      <text>
        <r>
          <rPr>
            <sz val="8"/>
            <color indexed="81"/>
            <rFont val="Tahoma"/>
            <family val="2"/>
            <charset val="161"/>
          </rPr>
          <t xml:space="preserve"> width of boundary element
</t>
        </r>
      </text>
    </comment>
    <comment ref="O5" authorId="2">
      <text>
        <r>
          <rPr>
            <b/>
            <sz val="9"/>
            <color indexed="81"/>
            <rFont val="Tahoma"/>
            <family val="2"/>
            <charset val="161"/>
          </rPr>
          <t xml:space="preserve">depth of the boundary element
</t>
        </r>
      </text>
    </comment>
    <comment ref="P5" authorId="1">
      <text>
        <r>
          <rPr>
            <sz val="8"/>
            <color indexed="81"/>
            <rFont val="Tahoma"/>
            <family val="2"/>
            <charset val="161"/>
          </rPr>
          <t xml:space="preserve">total depth of wall cross section
</t>
        </r>
      </text>
    </comment>
    <comment ref="Q5" authorId="2">
      <text>
        <r>
          <rPr>
            <b/>
            <sz val="9"/>
            <color indexed="81"/>
            <rFont val="Tahoma"/>
            <family val="2"/>
            <charset val="161"/>
          </rPr>
          <t>width of web</t>
        </r>
      </text>
    </comment>
    <comment ref="R5" authorId="1">
      <text>
        <r>
          <rPr>
            <sz val="8"/>
            <color indexed="81"/>
            <rFont val="Tahoma"/>
            <family val="2"/>
            <charset val="161"/>
          </rPr>
          <t xml:space="preserve">total height of wall
</t>
        </r>
      </text>
    </comment>
    <comment ref="S5" authorId="2">
      <text>
        <r>
          <rPr>
            <sz val="9"/>
            <color indexed="81"/>
            <rFont val="Tahoma"/>
            <family val="2"/>
            <charset val="161"/>
          </rPr>
          <t xml:space="preserve">length of equivalent cantilever
</t>
        </r>
      </text>
    </comment>
    <comment ref="T5" authorId="3">
      <text>
        <r>
          <rPr>
            <sz val="8"/>
            <color indexed="81"/>
            <rFont val="Tahoma"/>
            <family val="2"/>
            <charset val="161"/>
          </rPr>
          <t>C: Cantilever beam 
DC: Double curvature
FB: Cantilever beam with flexible base
DE: Double ended 
HH: Hammerhead
N-point loading:N is the number of loading points along the height of the wall (for N&gt;1)</t>
        </r>
      </text>
    </comment>
    <comment ref="U5" authorId="1">
      <text>
        <r>
          <rPr>
            <b/>
            <sz val="8"/>
            <color indexed="81"/>
            <rFont val="Tahoma"/>
            <family val="2"/>
            <charset val="161"/>
          </rPr>
          <t xml:space="preserve">Cross-sectional area of wall
</t>
        </r>
      </text>
    </comment>
    <comment ref="V5" authorId="1">
      <text>
        <r>
          <rPr>
            <b/>
            <sz val="8"/>
            <color indexed="81"/>
            <rFont val="Tahoma"/>
            <family val="2"/>
            <charset val="161"/>
          </rPr>
          <t>Diameter of longitudinal corner bars</t>
        </r>
      </text>
    </comment>
    <comment ref="W5" authorId="1">
      <text>
        <r>
          <rPr>
            <b/>
            <sz val="8"/>
            <color indexed="81"/>
            <rFont val="Tahoma"/>
            <family val="2"/>
            <charset val="161"/>
          </rPr>
          <t xml:space="preserve">Diameter of longitudinal intermediate bars parallel to Load
</t>
        </r>
      </text>
    </comment>
    <comment ref="X5" authorId="1">
      <text>
        <r>
          <rPr>
            <b/>
            <sz val="8"/>
            <color indexed="81"/>
            <rFont val="Tahoma"/>
            <family val="2"/>
            <charset val="161"/>
          </rPr>
          <t xml:space="preserve">Diameter of longitudinal intermediate bars perpendicular to Load
</t>
        </r>
      </text>
    </comment>
    <comment ref="Y5" authorId="1">
      <text>
        <r>
          <rPr>
            <b/>
            <sz val="8"/>
            <color indexed="81"/>
            <rFont val="Tahoma"/>
            <family val="2"/>
            <charset val="161"/>
          </rPr>
          <t>Number of longitudinal reinforcing bars</t>
        </r>
      </text>
    </comment>
    <comment ref="Z5" authorId="1">
      <text>
        <r>
          <rPr>
            <b/>
            <sz val="8"/>
            <color indexed="81"/>
            <rFont val="Tahoma"/>
            <family val="2"/>
            <charset val="161"/>
          </rPr>
          <t>Distance from outer surface of column to outer edge of transverse reinforcement perpendicular to load</t>
        </r>
      </text>
    </comment>
    <comment ref="AA5" authorId="1">
      <text>
        <r>
          <rPr>
            <b/>
            <sz val="8"/>
            <color indexed="81"/>
            <rFont val="Tahoma"/>
            <family val="2"/>
            <charset val="161"/>
          </rPr>
          <t>Number of longitudinal intermediate bars perpendicular to load</t>
        </r>
      </text>
    </comment>
    <comment ref="AB5" authorId="1">
      <text>
        <r>
          <rPr>
            <b/>
            <sz val="8"/>
            <color indexed="81"/>
            <rFont val="Tahoma"/>
            <family val="2"/>
            <charset val="161"/>
          </rPr>
          <t>Distance from outer surface of column to outer edge of transverse reinforcement parallel to load</t>
        </r>
      </text>
    </comment>
    <comment ref="AC5" authorId="1">
      <text>
        <r>
          <rPr>
            <b/>
            <sz val="8"/>
            <color indexed="81"/>
            <rFont val="Tahoma"/>
            <family val="2"/>
            <charset val="161"/>
          </rPr>
          <t>Number of longitudinal intermediate bars parallel to load</t>
        </r>
      </text>
    </comment>
    <comment ref="AD5" authorId="1">
      <text>
        <r>
          <rPr>
            <b/>
            <sz val="8"/>
            <color indexed="81"/>
            <rFont val="Tahoma"/>
            <family val="2"/>
            <charset val="161"/>
          </rPr>
          <t>H: longitudinal reinforcement has been anchored by hooks (180)
W: longitudinal reinforcement has been anchored by welding the bars into a metal plate
DE: test configuration is Double Ended, so the anchorage length is infinite
SH: simply supported section with hooked anchorage
H90: longitudinal reinforcement has been achoraged by hooks (90)
CH: corner bars hooked at 90, intermediate bars not hooked</t>
        </r>
      </text>
    </comment>
    <comment ref="AG5" authorId="1">
      <text>
        <r>
          <rPr>
            <b/>
            <sz val="8"/>
            <color indexed="81"/>
            <rFont val="Tahoma"/>
            <family val="2"/>
            <charset val="161"/>
          </rPr>
          <t xml:space="preserve">Longitudinal reinforcement ratio (calculated)
</t>
        </r>
      </text>
    </comment>
    <comment ref="AH5" authorId="2">
      <text>
        <r>
          <rPr>
            <b/>
            <sz val="9"/>
            <color indexed="81"/>
            <rFont val="Tahoma"/>
            <family val="2"/>
            <charset val="161"/>
          </rPr>
          <t xml:space="preserve">length of boundary element's longitudinal reinforcement splice
</t>
        </r>
      </text>
    </comment>
    <comment ref="AI5" authorId="1">
      <text>
        <r>
          <rPr>
            <b/>
            <sz val="8"/>
            <color indexed="81"/>
            <rFont val="Tahoma"/>
            <family val="2"/>
            <charset val="161"/>
          </rPr>
          <t>Yield stress of longitudinal corner bars</t>
        </r>
      </text>
    </comment>
    <comment ref="AJ5" authorId="1">
      <text>
        <r>
          <rPr>
            <b/>
            <sz val="8"/>
            <color indexed="81"/>
            <rFont val="Tahoma"/>
            <family val="2"/>
            <charset val="161"/>
          </rPr>
          <t>Ultimate steel strength of longitudinal corner bars</t>
        </r>
      </text>
    </comment>
    <comment ref="AK5" authorId="2">
      <text>
        <r>
          <rPr>
            <b/>
            <sz val="9"/>
            <color indexed="81"/>
            <rFont val="Tahoma"/>
            <family val="2"/>
            <charset val="161"/>
          </rPr>
          <t xml:space="preserve">Yield stress of longitudinal intermediate bars parallel to Load
</t>
        </r>
        <r>
          <rPr>
            <sz val="9"/>
            <color indexed="81"/>
            <rFont val="Tahoma"/>
            <family val="2"/>
            <charset val="161"/>
          </rPr>
          <t xml:space="preserve">
</t>
        </r>
      </text>
    </comment>
    <comment ref="AL5" authorId="2">
      <text>
        <r>
          <rPr>
            <b/>
            <sz val="9"/>
            <color indexed="81"/>
            <rFont val="Tahoma"/>
            <family val="2"/>
            <charset val="161"/>
          </rPr>
          <t xml:space="preserve">Yield stress of longitudinal intermediate bars perpendicular to Load
</t>
        </r>
        <r>
          <rPr>
            <sz val="9"/>
            <color indexed="81"/>
            <rFont val="Tahoma"/>
            <family val="2"/>
            <charset val="161"/>
          </rPr>
          <t xml:space="preserve">
</t>
        </r>
      </text>
    </comment>
    <comment ref="AM5" authorId="1">
      <text>
        <r>
          <rPr>
            <b/>
            <sz val="8"/>
            <color indexed="81"/>
            <rFont val="Tahoma"/>
            <family val="2"/>
            <charset val="161"/>
          </rPr>
          <t>Ultimate Steel Strength of longitudinal intermediate bars perpendicular to Load</t>
        </r>
      </text>
    </comment>
    <comment ref="AN5" authorId="2">
      <text>
        <r>
          <rPr>
            <b/>
            <sz val="9"/>
            <color indexed="81"/>
            <rFont val="Tahoma"/>
            <family val="2"/>
            <charset val="161"/>
          </rPr>
          <t>Ultimate Steel Strength of longitudinal intermediate bars parallel to Load</t>
        </r>
        <r>
          <rPr>
            <sz val="9"/>
            <color indexed="81"/>
            <rFont val="Tahoma"/>
            <family val="2"/>
            <charset val="161"/>
          </rPr>
          <t xml:space="preserve">
</t>
        </r>
      </text>
    </comment>
    <comment ref="AO5" authorId="1">
      <text>
        <r>
          <rPr>
            <b/>
            <sz val="8"/>
            <color indexed="81"/>
            <rFont val="Tahoma"/>
            <family val="2"/>
            <charset val="161"/>
          </rPr>
          <t>Steel grade</t>
        </r>
      </text>
    </comment>
    <comment ref="AP5" authorId="1">
      <text>
        <r>
          <rPr>
            <b/>
            <sz val="8"/>
            <color indexed="81"/>
            <rFont val="Tahoma"/>
            <family val="2"/>
            <charset val="161"/>
          </rPr>
          <t>Codes for confinement types:
I: interlocking ties
R: rectangular ties (around perimeter)
RI: rectangular and interlocking ties
RU: rectangular ties and U-bars
RJ: rectangular ties with J-hooks
RD: rectangular and diagonal ties
RO: rectangular and octagonal ties
RIJ: rectangular and interlocking ties with J-hooks
UJ: U-bars with J-hooks</t>
        </r>
      </text>
    </comment>
    <comment ref="AQ5" authorId="1">
      <text>
        <r>
          <rPr>
            <b/>
            <sz val="8"/>
            <color indexed="81"/>
            <rFont val="Tahoma"/>
            <family val="2"/>
            <charset val="161"/>
          </rPr>
          <t>Number of transverse shear bars in cross section parallel to Load</t>
        </r>
      </text>
    </comment>
    <comment ref="AS5" authorId="1">
      <text>
        <r>
          <rPr>
            <b/>
            <sz val="8"/>
            <color indexed="81"/>
            <rFont val="Tahoma"/>
            <family val="2"/>
            <charset val="161"/>
          </rPr>
          <t>Diameter of transverse reinforcement in region of close spacing</t>
        </r>
      </text>
    </comment>
    <comment ref="AT5" authorId="1">
      <text>
        <r>
          <rPr>
            <b/>
            <sz val="8"/>
            <color indexed="81"/>
            <rFont val="Tahoma"/>
            <family val="2"/>
            <charset val="161"/>
          </rPr>
          <t>Number of hoop sets in region of close spacing</t>
        </r>
      </text>
    </comment>
    <comment ref="AU5" authorId="1">
      <text>
        <r>
          <rPr>
            <b/>
            <sz val="8"/>
            <color indexed="81"/>
            <rFont val="Tahoma"/>
            <family val="2"/>
            <charset val="161"/>
          </rPr>
          <t>Spacing of transverse reinforcement in region of close spacing</t>
        </r>
      </text>
    </comment>
    <comment ref="AV5" authorId="1">
      <text>
        <r>
          <rPr>
            <b/>
            <sz val="8"/>
            <color indexed="81"/>
            <rFont val="Tahoma"/>
            <family val="2"/>
            <charset val="161"/>
          </rPr>
          <t>Diameter of transverse reinforcement in region of wide spacing</t>
        </r>
      </text>
    </comment>
    <comment ref="AW5" authorId="1">
      <text>
        <r>
          <rPr>
            <b/>
            <sz val="8"/>
            <color indexed="81"/>
            <rFont val="Tahoma"/>
            <family val="2"/>
            <charset val="161"/>
          </rPr>
          <t>Number of hoop sets in region of wide spacing</t>
        </r>
      </text>
    </comment>
    <comment ref="AX5" authorId="1">
      <text>
        <r>
          <rPr>
            <b/>
            <sz val="8"/>
            <color indexed="81"/>
            <rFont val="Tahoma"/>
            <family val="2"/>
            <charset val="161"/>
          </rPr>
          <t>Spacing of transverse reinforcement in region of wide spacing</t>
        </r>
      </text>
    </comment>
    <comment ref="AY5" authorId="1">
      <text>
        <r>
          <rPr>
            <b/>
            <sz val="8"/>
            <color indexed="81"/>
            <rFont val="Tahoma"/>
            <family val="2"/>
            <charset val="161"/>
          </rPr>
          <t>Volumetric transverse reinforcement ratio (reported)</t>
        </r>
      </text>
    </comment>
    <comment ref="AZ5" authorId="1">
      <text>
        <r>
          <rPr>
            <b/>
            <sz val="8"/>
            <color indexed="81"/>
            <rFont val="Tahoma"/>
            <family val="2"/>
            <charset val="161"/>
          </rPr>
          <t>Volumetric transverse reinforcement ratio (reported)</t>
        </r>
      </text>
    </comment>
    <comment ref="BA5" authorId="1">
      <text>
        <r>
          <rPr>
            <b/>
            <sz val="8"/>
            <color indexed="81"/>
            <rFont val="Tahoma"/>
            <family val="2"/>
            <charset val="161"/>
          </rPr>
          <t>Yield stress of transverse reinforcement</t>
        </r>
      </text>
    </comment>
    <comment ref="BB5" authorId="1">
      <text>
        <r>
          <rPr>
            <b/>
            <sz val="8"/>
            <color indexed="81"/>
            <rFont val="Tahoma"/>
            <family val="2"/>
            <charset val="161"/>
          </rPr>
          <t>Ultimate steel strength for transverse reinforcement</t>
        </r>
      </text>
    </comment>
    <comment ref="BC5" authorId="1">
      <text>
        <r>
          <rPr>
            <b/>
            <sz val="8"/>
            <color indexed="81"/>
            <rFont val="Tahoma"/>
            <family val="2"/>
            <charset val="161"/>
          </rPr>
          <t>Steel grade</t>
        </r>
      </text>
    </comment>
    <comment ref="BD5" authorId="2">
      <text>
        <r>
          <rPr>
            <b/>
            <sz val="9"/>
            <color indexed="81"/>
            <rFont val="Tahoma"/>
            <family val="2"/>
            <charset val="161"/>
          </rPr>
          <t xml:space="preserve">diameter of web's longitudinal reinforcement
</t>
        </r>
      </text>
    </comment>
    <comment ref="BE5" authorId="2">
      <text>
        <r>
          <rPr>
            <b/>
            <sz val="9"/>
            <color indexed="81"/>
            <rFont val="Tahoma"/>
            <family val="2"/>
            <charset val="161"/>
          </rPr>
          <t xml:space="preserve">spacing of web's longitudinal  reinforcement
</t>
        </r>
      </text>
    </comment>
    <comment ref="BF5" authorId="2">
      <text>
        <r>
          <rPr>
            <b/>
            <sz val="9"/>
            <color indexed="81"/>
            <rFont val="Tahoma"/>
            <family val="2"/>
            <charset val="161"/>
          </rPr>
          <t xml:space="preserve">number of layers of web's longitudinal reinforcement
</t>
        </r>
      </text>
    </comment>
    <comment ref="BG5" authorId="2">
      <text>
        <r>
          <rPr>
            <b/>
            <sz val="9"/>
            <color indexed="81"/>
            <rFont val="Tahoma"/>
            <family val="2"/>
            <charset val="161"/>
          </rPr>
          <t>ratio of web's longitudinal  reinforcement</t>
        </r>
      </text>
    </comment>
    <comment ref="BH5" authorId="2">
      <text>
        <r>
          <rPr>
            <b/>
            <sz val="9"/>
            <color indexed="81"/>
            <rFont val="Tahoma"/>
            <family val="2"/>
            <charset val="161"/>
          </rPr>
          <t xml:space="preserve">length of web's longitudinal reinforcement splice
</t>
        </r>
      </text>
    </comment>
    <comment ref="BI5" authorId="1">
      <text>
        <r>
          <rPr>
            <b/>
            <sz val="8"/>
            <color indexed="81"/>
            <rFont val="Tahoma"/>
            <family val="2"/>
            <charset val="161"/>
          </rPr>
          <t xml:space="preserve">Yield stress of longitudinal reinforcement 
</t>
        </r>
      </text>
    </comment>
    <comment ref="BJ5" authorId="1">
      <text>
        <r>
          <rPr>
            <b/>
            <sz val="8"/>
            <color indexed="81"/>
            <rFont val="Tahoma"/>
            <family val="2"/>
            <charset val="161"/>
          </rPr>
          <t>Ultimate steel strength for longitudinal reinforcement</t>
        </r>
      </text>
    </comment>
    <comment ref="BK5" authorId="1">
      <text>
        <r>
          <rPr>
            <b/>
            <sz val="8"/>
            <color indexed="81"/>
            <rFont val="Tahoma"/>
            <family val="2"/>
            <charset val="161"/>
          </rPr>
          <t>Steel grade</t>
        </r>
      </text>
    </comment>
    <comment ref="BL5" authorId="2">
      <text>
        <r>
          <rPr>
            <b/>
            <sz val="9"/>
            <color indexed="81"/>
            <rFont val="Tahoma"/>
            <family val="2"/>
            <charset val="161"/>
          </rPr>
          <t xml:space="preserve">dimeter of web's transverse reinforcement
</t>
        </r>
      </text>
    </comment>
    <comment ref="BM5" authorId="2">
      <text>
        <r>
          <rPr>
            <b/>
            <sz val="9"/>
            <color indexed="81"/>
            <rFont val="Tahoma"/>
            <family val="2"/>
            <charset val="161"/>
          </rPr>
          <t>spacing of web's tranverse reinforcement</t>
        </r>
      </text>
    </comment>
    <comment ref="BO5" authorId="2">
      <text>
        <r>
          <rPr>
            <b/>
            <sz val="9"/>
            <color indexed="81"/>
            <rFont val="Tahoma"/>
            <family val="2"/>
            <charset val="161"/>
          </rPr>
          <t xml:space="preserve">ratio of web's transverse
 reinforcement ratio
</t>
        </r>
      </text>
    </comment>
    <comment ref="BP5" authorId="1">
      <text>
        <r>
          <rPr>
            <b/>
            <sz val="8"/>
            <color indexed="81"/>
            <rFont val="Tahoma"/>
            <family val="2"/>
            <charset val="161"/>
          </rPr>
          <t>Yield stress of transverse reinforcement</t>
        </r>
      </text>
    </comment>
    <comment ref="BQ5" authorId="1">
      <text>
        <r>
          <rPr>
            <b/>
            <sz val="8"/>
            <color indexed="81"/>
            <rFont val="Tahoma"/>
            <family val="2"/>
            <charset val="161"/>
          </rPr>
          <t>Ultimate steel strength for transverse reinforcement</t>
        </r>
      </text>
    </comment>
    <comment ref="BR5" authorId="1">
      <text>
        <r>
          <rPr>
            <b/>
            <sz val="8"/>
            <color indexed="81"/>
            <rFont val="Tahoma"/>
            <family val="2"/>
            <charset val="161"/>
          </rPr>
          <t>Steel grade</t>
        </r>
      </text>
    </comment>
    <comment ref="BU5" authorId="2">
      <text>
        <r>
          <rPr>
            <b/>
            <sz val="9"/>
            <color indexed="81"/>
            <rFont val="Tahoma"/>
            <family val="2"/>
            <charset val="161"/>
          </rPr>
          <t>Reinforcement Ratio of Total Diagonal Reinforcement</t>
        </r>
        <r>
          <rPr>
            <sz val="9"/>
            <color indexed="81"/>
            <rFont val="Tahoma"/>
            <family val="2"/>
            <charset val="161"/>
          </rPr>
          <t xml:space="preserve">
</t>
        </r>
      </text>
    </comment>
    <comment ref="BW5" authorId="1">
      <text>
        <r>
          <rPr>
            <b/>
            <sz val="8"/>
            <color indexed="81"/>
            <rFont val="Tahoma"/>
            <family val="2"/>
            <charset val="161"/>
          </rPr>
          <t>Steel grade</t>
        </r>
      </text>
    </comment>
    <comment ref="BX5" authorId="1">
      <text>
        <r>
          <rPr>
            <b/>
            <sz val="8"/>
            <color indexed="81"/>
            <rFont val="Tahoma"/>
            <family val="2"/>
            <charset val="161"/>
          </rPr>
          <t>Failure type:
1: flexural
2: shear-tension
3: shear-compression
4: flexural-shear
5:lap-splice failure
6:anchorage failure
7:sliding shear
8:non failure</t>
        </r>
      </text>
    </comment>
  </commentList>
</comments>
</file>

<file path=xl/comments4.xml><?xml version="1.0" encoding="utf-8"?>
<comments xmlns="http://schemas.openxmlformats.org/spreadsheetml/2006/main">
  <authors>
    <author>Biskinis</author>
    <author>user</author>
    <author>soPHie Grammatikou</author>
    <author>Aditya Srujan</author>
  </authors>
  <commentList>
    <comment ref="F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the values of this column are manually inserted</t>
        </r>
      </text>
    </comment>
    <comment ref="H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the values of this column are manually inserted</t>
        </r>
      </text>
    </comment>
    <comment ref="J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K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M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O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T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W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X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Z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A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B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C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D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E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F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the values of this column are manually inserted</t>
        </r>
      </text>
    </comment>
    <comment ref="AH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J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K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L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M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N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O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P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R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the values of this column are manually inserted</t>
        </r>
      </text>
    </comment>
    <comment ref="AT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V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W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X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AY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this is transv. reinforcement ratio // to loading</t>
        </r>
      </text>
    </comment>
    <comment ref="AZ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this is transv. reinforcement ratio // to loading</t>
        </r>
      </text>
    </comment>
    <comment ref="BB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C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D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E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F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H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I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J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K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L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M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P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Q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R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S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T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V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W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information not available in the database of UPAT format</t>
        </r>
      </text>
    </comment>
    <comment ref="BX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the values of this column are manually inserted</t>
        </r>
      </text>
    </comment>
    <comment ref="E5" authorId="1">
      <text>
        <r>
          <rPr>
            <sz val="8"/>
            <color indexed="81"/>
            <rFont val="Tahoma"/>
            <family val="2"/>
            <charset val="161"/>
          </rPr>
          <t xml:space="preserve">Test report from which the test has been taken
</t>
        </r>
      </text>
    </comment>
    <comment ref="F5" authorId="1">
      <text>
        <r>
          <rPr>
            <sz val="8"/>
            <color indexed="81"/>
            <rFont val="Tahoma"/>
            <family val="2"/>
            <charset val="161"/>
          </rPr>
          <t xml:space="preserve">SI units or
US customary units
</t>
        </r>
      </text>
    </comment>
    <comment ref="G5" authorId="1">
      <text>
        <r>
          <rPr>
            <sz val="8"/>
            <color indexed="81"/>
            <rFont val="Tahoma"/>
            <family val="2"/>
            <charset val="161"/>
          </rPr>
          <t xml:space="preserve">C - Cyclic loading
M - Monotonic loading
</t>
        </r>
      </text>
    </comment>
    <comment ref="H5" authorId="1">
      <text>
        <r>
          <rPr>
            <sz val="8"/>
            <color indexed="81"/>
            <rFont val="Tahoma"/>
            <family val="2"/>
            <charset val="161"/>
          </rPr>
          <t>R:rectangular wall
B:barbel wall
F:flanged wall
O:other</t>
        </r>
      </text>
    </comment>
    <comment ref="I5" authorId="1">
      <text>
        <r>
          <rPr>
            <sz val="8"/>
            <color indexed="81"/>
            <rFont val="Tahoma"/>
            <family val="2"/>
            <charset val="161"/>
          </rPr>
          <t xml:space="preserve">characteristic compressive strength of concrete
</t>
        </r>
      </text>
    </comment>
    <comment ref="J5" authorId="1">
      <text>
        <r>
          <rPr>
            <b/>
            <sz val="8"/>
            <color indexed="81"/>
            <rFont val="Tahoma"/>
            <family val="2"/>
            <charset val="161"/>
          </rPr>
          <t>modulus of rupture of concrete</t>
        </r>
      </text>
    </comment>
    <comment ref="K5" authorId="1">
      <text>
        <r>
          <rPr>
            <b/>
            <sz val="8"/>
            <color indexed="81"/>
            <rFont val="Tahoma"/>
            <family val="2"/>
            <charset val="161"/>
          </rPr>
          <t>tensile strength of concrete</t>
        </r>
      </text>
    </comment>
    <comment ref="L5" authorId="1">
      <text>
        <r>
          <rPr>
            <sz val="8"/>
            <color indexed="81"/>
            <rFont val="Tahoma"/>
            <family val="2"/>
            <charset val="161"/>
          </rPr>
          <t xml:space="preserve">axial load
</t>
        </r>
      </text>
    </comment>
    <comment ref="M5" authorId="1">
      <text>
        <r>
          <rPr>
            <sz val="8"/>
            <color indexed="81"/>
            <rFont val="Tahoma"/>
            <family val="2"/>
            <charset val="161"/>
          </rPr>
          <t xml:space="preserve">P-Delta codes:
1: Feff (=Mbase/L) provided
2: Shear provided
3: Ram rotation decreases V
4: Ram rotation increases V
</t>
        </r>
      </text>
    </comment>
    <comment ref="N5" authorId="1">
      <text>
        <r>
          <rPr>
            <sz val="8"/>
            <color indexed="81"/>
            <rFont val="Tahoma"/>
            <family val="2"/>
            <charset val="161"/>
          </rPr>
          <t xml:space="preserve"> width of boundary element
</t>
        </r>
      </text>
    </comment>
    <comment ref="O5" authorId="2">
      <text>
        <r>
          <rPr>
            <b/>
            <sz val="9"/>
            <color indexed="81"/>
            <rFont val="Tahoma"/>
            <family val="2"/>
            <charset val="161"/>
          </rPr>
          <t xml:space="preserve">depth of the boundary element
</t>
        </r>
      </text>
    </comment>
    <comment ref="P5" authorId="1">
      <text>
        <r>
          <rPr>
            <sz val="8"/>
            <color indexed="81"/>
            <rFont val="Tahoma"/>
            <family val="2"/>
            <charset val="161"/>
          </rPr>
          <t xml:space="preserve">total depth of wall cross section
</t>
        </r>
      </text>
    </comment>
    <comment ref="Q5" authorId="2">
      <text>
        <r>
          <rPr>
            <b/>
            <sz val="9"/>
            <color indexed="81"/>
            <rFont val="Tahoma"/>
            <family val="2"/>
            <charset val="161"/>
          </rPr>
          <t>width of web</t>
        </r>
      </text>
    </comment>
    <comment ref="R5" authorId="1">
      <text>
        <r>
          <rPr>
            <sz val="8"/>
            <color indexed="81"/>
            <rFont val="Tahoma"/>
            <family val="2"/>
            <charset val="161"/>
          </rPr>
          <t xml:space="preserve">total height of wall
</t>
        </r>
      </text>
    </comment>
    <comment ref="S5" authorId="2">
      <text>
        <r>
          <rPr>
            <sz val="9"/>
            <color indexed="81"/>
            <rFont val="Tahoma"/>
            <family val="2"/>
            <charset val="161"/>
          </rPr>
          <t xml:space="preserve">length of equivalent cantilever
</t>
        </r>
      </text>
    </comment>
    <comment ref="T5" authorId="3">
      <text>
        <r>
          <rPr>
            <sz val="8"/>
            <color indexed="81"/>
            <rFont val="Tahoma"/>
            <family val="2"/>
            <charset val="161"/>
          </rPr>
          <t>C: Cantilever beam 
DC: Double curvature
FB: Cantilever beam with flexible base
DE: Double ended 
HH: Hammerhead
N-point loading:N is the number of loading points along the height of the wall (for N&gt;1)</t>
        </r>
      </text>
    </comment>
    <comment ref="U5" authorId="1">
      <text>
        <r>
          <rPr>
            <b/>
            <sz val="8"/>
            <color indexed="81"/>
            <rFont val="Tahoma"/>
            <family val="2"/>
            <charset val="161"/>
          </rPr>
          <t xml:space="preserve">Cross-sectional area of wall
</t>
        </r>
      </text>
    </comment>
    <comment ref="V5" authorId="1">
      <text>
        <r>
          <rPr>
            <b/>
            <sz val="8"/>
            <color indexed="81"/>
            <rFont val="Tahoma"/>
            <family val="2"/>
            <charset val="161"/>
          </rPr>
          <t>Diameter of longitudinal corner bars</t>
        </r>
      </text>
    </comment>
    <comment ref="W5" authorId="1">
      <text>
        <r>
          <rPr>
            <b/>
            <sz val="8"/>
            <color indexed="81"/>
            <rFont val="Tahoma"/>
            <family val="2"/>
            <charset val="161"/>
          </rPr>
          <t xml:space="preserve">Diameter of longitudinal intermediate bars parallel to Load
</t>
        </r>
      </text>
    </comment>
    <comment ref="X5" authorId="1">
      <text>
        <r>
          <rPr>
            <b/>
            <sz val="8"/>
            <color indexed="81"/>
            <rFont val="Tahoma"/>
            <family val="2"/>
            <charset val="161"/>
          </rPr>
          <t xml:space="preserve">Diameter of longitudinal intermediate bars perpendicular to Load
</t>
        </r>
      </text>
    </comment>
    <comment ref="Y5" authorId="1">
      <text>
        <r>
          <rPr>
            <b/>
            <sz val="8"/>
            <color indexed="81"/>
            <rFont val="Tahoma"/>
            <family val="2"/>
            <charset val="161"/>
          </rPr>
          <t>Number of longitudinal reinforcing bars</t>
        </r>
      </text>
    </comment>
    <comment ref="Z5" authorId="1">
      <text>
        <r>
          <rPr>
            <b/>
            <sz val="8"/>
            <color indexed="81"/>
            <rFont val="Tahoma"/>
            <family val="2"/>
            <charset val="161"/>
          </rPr>
          <t>Distance from outer surface of column to outer edge of transverse reinforcement perpendicular to load</t>
        </r>
      </text>
    </comment>
    <comment ref="AA5" authorId="1">
      <text>
        <r>
          <rPr>
            <b/>
            <sz val="8"/>
            <color indexed="81"/>
            <rFont val="Tahoma"/>
            <family val="2"/>
            <charset val="161"/>
          </rPr>
          <t>Number of longitudinal intermediate bars perpendicular to load</t>
        </r>
      </text>
    </comment>
    <comment ref="AB5" authorId="1">
      <text>
        <r>
          <rPr>
            <b/>
            <sz val="8"/>
            <color indexed="81"/>
            <rFont val="Tahoma"/>
            <family val="2"/>
            <charset val="161"/>
          </rPr>
          <t>Distance from outer surface of column to outer edge of transverse reinforcement parallel to load</t>
        </r>
      </text>
    </comment>
    <comment ref="AC5" authorId="1">
      <text>
        <r>
          <rPr>
            <b/>
            <sz val="8"/>
            <color indexed="81"/>
            <rFont val="Tahoma"/>
            <family val="2"/>
            <charset val="161"/>
          </rPr>
          <t>Number of longitudinal intermediate bars parallel to load</t>
        </r>
      </text>
    </comment>
    <comment ref="AD5" authorId="1">
      <text>
        <r>
          <rPr>
            <b/>
            <sz val="8"/>
            <color indexed="81"/>
            <rFont val="Tahoma"/>
            <family val="2"/>
            <charset val="161"/>
          </rPr>
          <t>H: longitudinal reinforcement has been anchored by hooks (180)
W: longitudinal reinforcement has been anchored by welding the bars into a metal plate
DE: test configuration is Double Ended, so the anchorage length is infinite
SH: simply supported section with hooked anchorage
H90: longitudinal reinforcement has been achoraged by hooks (90)
CH: corner bars hooked at 90, intermediate bars not hooked</t>
        </r>
      </text>
    </comment>
    <comment ref="AG5" authorId="1">
      <text>
        <r>
          <rPr>
            <b/>
            <sz val="8"/>
            <color indexed="81"/>
            <rFont val="Tahoma"/>
            <family val="2"/>
            <charset val="161"/>
          </rPr>
          <t xml:space="preserve">Longitudinal reinforcement ratio of each boundary element (calculated)
</t>
        </r>
      </text>
    </comment>
    <comment ref="AH5" authorId="2">
      <text>
        <r>
          <rPr>
            <b/>
            <sz val="9"/>
            <color indexed="81"/>
            <rFont val="Tahoma"/>
            <family val="2"/>
            <charset val="161"/>
          </rPr>
          <t>lap-splice length of boundary element's longitudinal reinforcement</t>
        </r>
      </text>
    </comment>
    <comment ref="AI5" authorId="1">
      <text>
        <r>
          <rPr>
            <b/>
            <sz val="8"/>
            <color indexed="81"/>
            <rFont val="Tahoma"/>
            <family val="2"/>
            <charset val="161"/>
          </rPr>
          <t>Yield stress of longitudinal corner bars</t>
        </r>
      </text>
    </comment>
    <comment ref="AJ5" authorId="1">
      <text>
        <r>
          <rPr>
            <b/>
            <sz val="8"/>
            <color indexed="81"/>
            <rFont val="Tahoma"/>
            <family val="2"/>
            <charset val="161"/>
          </rPr>
          <t>Ultimate steel strength of longitudinal corner bars</t>
        </r>
      </text>
    </comment>
    <comment ref="AK5" authorId="2">
      <text>
        <r>
          <rPr>
            <b/>
            <sz val="9"/>
            <color indexed="81"/>
            <rFont val="Tahoma"/>
            <family val="2"/>
            <charset val="161"/>
          </rPr>
          <t xml:space="preserve">Yield stress of longitudinal intermediate bars parallel to Load
</t>
        </r>
        <r>
          <rPr>
            <sz val="9"/>
            <color indexed="81"/>
            <rFont val="Tahoma"/>
            <family val="2"/>
            <charset val="161"/>
          </rPr>
          <t xml:space="preserve">
</t>
        </r>
      </text>
    </comment>
    <comment ref="AL5" authorId="2">
      <text>
        <r>
          <rPr>
            <b/>
            <sz val="9"/>
            <color indexed="81"/>
            <rFont val="Tahoma"/>
            <family val="2"/>
            <charset val="161"/>
          </rPr>
          <t xml:space="preserve">Yield stress of longitudinal intermediate bars perpendicular to Load
</t>
        </r>
        <r>
          <rPr>
            <sz val="9"/>
            <color indexed="81"/>
            <rFont val="Tahoma"/>
            <family val="2"/>
            <charset val="161"/>
          </rPr>
          <t xml:space="preserve">
</t>
        </r>
      </text>
    </comment>
    <comment ref="AM5" authorId="1">
      <text>
        <r>
          <rPr>
            <b/>
            <sz val="8"/>
            <color indexed="81"/>
            <rFont val="Tahoma"/>
            <family val="2"/>
            <charset val="161"/>
          </rPr>
          <t>Ultimate Steel Strength of longitudinal intermediate bars perpendicular to Load</t>
        </r>
      </text>
    </comment>
    <comment ref="AN5" authorId="2">
      <text>
        <r>
          <rPr>
            <b/>
            <sz val="9"/>
            <color indexed="81"/>
            <rFont val="Tahoma"/>
            <family val="2"/>
            <charset val="161"/>
          </rPr>
          <t>Ultimate Steel Strength of longitudinal intermediate bars parallel to Load</t>
        </r>
        <r>
          <rPr>
            <sz val="9"/>
            <color indexed="81"/>
            <rFont val="Tahoma"/>
            <family val="2"/>
            <charset val="161"/>
          </rPr>
          <t xml:space="preserve">
</t>
        </r>
      </text>
    </comment>
    <comment ref="AO5" authorId="1">
      <text>
        <r>
          <rPr>
            <b/>
            <sz val="8"/>
            <color indexed="81"/>
            <rFont val="Tahoma"/>
            <family val="2"/>
            <charset val="161"/>
          </rPr>
          <t>Steel grade</t>
        </r>
      </text>
    </comment>
    <comment ref="AP5" authorId="1">
      <text>
        <r>
          <rPr>
            <b/>
            <sz val="8"/>
            <color indexed="81"/>
            <rFont val="Tahoma"/>
            <family val="2"/>
            <charset val="161"/>
          </rPr>
          <t>Codes for confinement types:
I: interlocking ties
R: rectangular ties (around perimeter)
RI: rectangular and interlocking ties
RU: rectangular ties and U-bars
RJ: rectangular ties with J-hooks
RD: rectangular and diagonal ties
RO: rectangular and octagonal ties
RIJ: rectangular and interlocking ties with J-hooks
UJ: U-bars with J-hooks</t>
        </r>
      </text>
    </comment>
    <comment ref="AQ5" authorId="1">
      <text>
        <r>
          <rPr>
            <b/>
            <sz val="8"/>
            <color indexed="81"/>
            <rFont val="Tahoma"/>
            <family val="2"/>
            <charset val="161"/>
          </rPr>
          <t>Number of transverse shear bars in cross section parallel to Load</t>
        </r>
      </text>
    </comment>
    <comment ref="AS5" authorId="1">
      <text>
        <r>
          <rPr>
            <b/>
            <sz val="8"/>
            <color indexed="81"/>
            <rFont val="Tahoma"/>
            <family val="2"/>
            <charset val="161"/>
          </rPr>
          <t>Diameter of transverse reinforcement in region of close spacing</t>
        </r>
      </text>
    </comment>
    <comment ref="AT5" authorId="1">
      <text>
        <r>
          <rPr>
            <b/>
            <sz val="8"/>
            <color indexed="81"/>
            <rFont val="Tahoma"/>
            <family val="2"/>
            <charset val="161"/>
          </rPr>
          <t>Number of hoop sets in region of close spacing</t>
        </r>
      </text>
    </comment>
    <comment ref="AU5" authorId="1">
      <text>
        <r>
          <rPr>
            <b/>
            <sz val="8"/>
            <color indexed="81"/>
            <rFont val="Tahoma"/>
            <family val="2"/>
            <charset val="161"/>
          </rPr>
          <t>Spacing of transverse reinforcement in region of close spacing</t>
        </r>
      </text>
    </comment>
    <comment ref="AV5" authorId="1">
      <text>
        <r>
          <rPr>
            <b/>
            <sz val="8"/>
            <color indexed="81"/>
            <rFont val="Tahoma"/>
            <family val="2"/>
            <charset val="161"/>
          </rPr>
          <t>Diameter of transverse reinforcement in region of wide spacing</t>
        </r>
      </text>
    </comment>
    <comment ref="AW5" authorId="1">
      <text>
        <r>
          <rPr>
            <b/>
            <sz val="8"/>
            <color indexed="81"/>
            <rFont val="Tahoma"/>
            <family val="2"/>
            <charset val="161"/>
          </rPr>
          <t>Number of hoop sets in region of wide spacing</t>
        </r>
      </text>
    </comment>
    <comment ref="AX5" authorId="1">
      <text>
        <r>
          <rPr>
            <b/>
            <sz val="8"/>
            <color indexed="81"/>
            <rFont val="Tahoma"/>
            <family val="2"/>
            <charset val="161"/>
          </rPr>
          <t>Spacing of transverse reinforcement in region of wide spacing</t>
        </r>
      </text>
    </comment>
    <comment ref="BA5" authorId="1">
      <text>
        <r>
          <rPr>
            <b/>
            <sz val="8"/>
            <color indexed="81"/>
            <rFont val="Tahoma"/>
            <family val="2"/>
            <charset val="161"/>
          </rPr>
          <t>Yield stress of transverse reinforcement</t>
        </r>
      </text>
    </comment>
    <comment ref="BB5" authorId="1">
      <text>
        <r>
          <rPr>
            <b/>
            <sz val="8"/>
            <color indexed="81"/>
            <rFont val="Tahoma"/>
            <family val="2"/>
            <charset val="161"/>
          </rPr>
          <t>Ultimate steel strength for transverse reinforcement</t>
        </r>
      </text>
    </comment>
    <comment ref="BC5" authorId="1">
      <text>
        <r>
          <rPr>
            <b/>
            <sz val="8"/>
            <color indexed="81"/>
            <rFont val="Tahoma"/>
            <family val="2"/>
            <charset val="161"/>
          </rPr>
          <t>Steel grade</t>
        </r>
      </text>
    </comment>
    <comment ref="BD5" authorId="2">
      <text>
        <r>
          <rPr>
            <b/>
            <sz val="9"/>
            <color indexed="81"/>
            <rFont val="Tahoma"/>
            <family val="2"/>
            <charset val="161"/>
          </rPr>
          <t xml:space="preserve">diameter of web's longitudinal reinforcement
</t>
        </r>
      </text>
    </comment>
    <comment ref="BE5" authorId="2">
      <text>
        <r>
          <rPr>
            <b/>
            <sz val="9"/>
            <color indexed="81"/>
            <rFont val="Tahoma"/>
            <family val="2"/>
            <charset val="161"/>
          </rPr>
          <t xml:space="preserve">spacing of web's longitudinal  reinforcement
</t>
        </r>
      </text>
    </comment>
    <comment ref="BF5" authorId="2">
      <text>
        <r>
          <rPr>
            <b/>
            <sz val="9"/>
            <color indexed="81"/>
            <rFont val="Tahoma"/>
            <family val="2"/>
            <charset val="161"/>
          </rPr>
          <t xml:space="preserve">number of layers of web's reinforcement
</t>
        </r>
      </text>
    </comment>
    <comment ref="BG5" authorId="2">
      <text>
        <r>
          <rPr>
            <b/>
            <sz val="9"/>
            <color indexed="81"/>
            <rFont val="Tahoma"/>
            <family val="2"/>
            <charset val="161"/>
          </rPr>
          <t>ratio of web's longitudinal  reinforcement</t>
        </r>
      </text>
    </comment>
    <comment ref="BH5" authorId="2">
      <text>
        <r>
          <rPr>
            <b/>
            <sz val="9"/>
            <color indexed="81"/>
            <rFont val="Tahoma"/>
            <family val="2"/>
            <charset val="161"/>
          </rPr>
          <t>lap-splice length of web's longitudinal reinforcement</t>
        </r>
      </text>
    </comment>
    <comment ref="BI5" authorId="1">
      <text>
        <r>
          <rPr>
            <b/>
            <sz val="8"/>
            <color indexed="81"/>
            <rFont val="Tahoma"/>
            <family val="2"/>
            <charset val="161"/>
          </rPr>
          <t xml:space="preserve">Yield stress of longitudinal reinforcement 
</t>
        </r>
      </text>
    </comment>
    <comment ref="BJ5" authorId="1">
      <text>
        <r>
          <rPr>
            <b/>
            <sz val="8"/>
            <color indexed="81"/>
            <rFont val="Tahoma"/>
            <family val="2"/>
            <charset val="161"/>
          </rPr>
          <t>Ultimate steel strength for longitudinal reinforcement</t>
        </r>
      </text>
    </comment>
    <comment ref="BK5" authorId="1">
      <text>
        <r>
          <rPr>
            <b/>
            <sz val="8"/>
            <color indexed="81"/>
            <rFont val="Tahoma"/>
            <family val="2"/>
            <charset val="161"/>
          </rPr>
          <t>Steel grade</t>
        </r>
      </text>
    </comment>
    <comment ref="BL5" authorId="2">
      <text>
        <r>
          <rPr>
            <b/>
            <sz val="9"/>
            <color indexed="81"/>
            <rFont val="Tahoma"/>
            <family val="2"/>
            <charset val="161"/>
          </rPr>
          <t xml:space="preserve">dimeter of web's transverse reinforcement
</t>
        </r>
      </text>
    </comment>
    <comment ref="BM5" authorId="2">
      <text>
        <r>
          <rPr>
            <b/>
            <sz val="9"/>
            <color indexed="81"/>
            <rFont val="Tahoma"/>
            <family val="2"/>
            <charset val="161"/>
          </rPr>
          <t>spacing of web's tranverse reinforcement</t>
        </r>
      </text>
    </comment>
    <comment ref="BO5" authorId="2">
      <text>
        <r>
          <rPr>
            <b/>
            <sz val="9"/>
            <color indexed="81"/>
            <rFont val="Tahoma"/>
            <family val="2"/>
            <charset val="161"/>
          </rPr>
          <t xml:space="preserve">web's transverse reinforcement ratio
</t>
        </r>
      </text>
    </comment>
    <comment ref="BP5" authorId="1">
      <text>
        <r>
          <rPr>
            <b/>
            <sz val="8"/>
            <color indexed="81"/>
            <rFont val="Tahoma"/>
            <family val="2"/>
            <charset val="161"/>
          </rPr>
          <t>Yield stress of transverse reinforcement</t>
        </r>
      </text>
    </comment>
    <comment ref="BQ5" authorId="1">
      <text>
        <r>
          <rPr>
            <b/>
            <sz val="8"/>
            <color indexed="81"/>
            <rFont val="Tahoma"/>
            <family val="2"/>
            <charset val="161"/>
          </rPr>
          <t>Ultimate steel strength for transverse reinforcement</t>
        </r>
      </text>
    </comment>
    <comment ref="BR5" authorId="1">
      <text>
        <r>
          <rPr>
            <b/>
            <sz val="8"/>
            <color indexed="81"/>
            <rFont val="Tahoma"/>
            <family val="2"/>
            <charset val="161"/>
          </rPr>
          <t>Steel grade</t>
        </r>
      </text>
    </comment>
    <comment ref="BU5" authorId="2">
      <text>
        <r>
          <rPr>
            <b/>
            <sz val="9"/>
            <color indexed="81"/>
            <rFont val="Tahoma"/>
            <family val="2"/>
            <charset val="161"/>
          </rPr>
          <t>Reinforcement Ratio of Total Diagonal Reinforcement</t>
        </r>
        <r>
          <rPr>
            <sz val="9"/>
            <color indexed="81"/>
            <rFont val="Tahoma"/>
            <family val="2"/>
            <charset val="161"/>
          </rPr>
          <t xml:space="preserve">
</t>
        </r>
      </text>
    </comment>
    <comment ref="BW5" authorId="1">
      <text>
        <r>
          <rPr>
            <b/>
            <sz val="8"/>
            <color indexed="81"/>
            <rFont val="Tahoma"/>
            <family val="2"/>
            <charset val="161"/>
          </rPr>
          <t>Steel grade</t>
        </r>
      </text>
    </comment>
    <comment ref="BX5" authorId="1">
      <text>
        <r>
          <rPr>
            <b/>
            <sz val="8"/>
            <color indexed="81"/>
            <rFont val="Tahoma"/>
            <family val="2"/>
            <charset val="161"/>
          </rPr>
          <t>Failure type:
1: flexural
2: shear-tension
3: shear-compression
4: flexural-shear
5:lap-splice failure
6:anchorage failure
7:sliding shear
8:non failure</t>
        </r>
      </text>
    </comment>
  </commentList>
</comments>
</file>

<file path=xl/comments5.xml><?xml version="1.0" encoding="utf-8"?>
<comments xmlns="http://schemas.openxmlformats.org/spreadsheetml/2006/main">
  <authors>
    <author>Biskinis</author>
    <author>user</author>
  </authors>
  <commentList>
    <comment ref="F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the values of this column are manually inserted</t>
        </r>
      </text>
    </comment>
    <comment ref="G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the values of this column are manually inserted</t>
        </r>
      </text>
    </comment>
    <comment ref="H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the values of this column are manually inserted</t>
        </r>
      </text>
    </comment>
    <comment ref="I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the values of this column are manually inserted</t>
        </r>
      </text>
    </comment>
    <comment ref="A5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to be filled only in the complete file of the SERIES database</t>
        </r>
      </text>
    </comment>
    <comment ref="B5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to be filled only in the complete file of the SERIES database</t>
        </r>
      </text>
    </comment>
    <comment ref="E5" authorId="1">
      <text>
        <r>
          <rPr>
            <sz val="8"/>
            <color indexed="81"/>
            <rFont val="Tahoma"/>
            <family val="2"/>
            <charset val="161"/>
          </rPr>
          <t xml:space="preserve">Test report from which the test has been taken
</t>
        </r>
      </text>
    </comment>
    <comment ref="G5" authorId="1">
      <text>
        <r>
          <rPr>
            <sz val="8"/>
            <color indexed="81"/>
            <rFont val="Tahoma"/>
            <family val="2"/>
            <charset val="161"/>
          </rPr>
          <t xml:space="preserve">Test report from which the test has been taken
</t>
        </r>
      </text>
    </comment>
  </commentList>
</comments>
</file>

<file path=xl/comments6.xml><?xml version="1.0" encoding="utf-8"?>
<comments xmlns="http://schemas.openxmlformats.org/spreadsheetml/2006/main">
  <authors>
    <author>Biskinis</author>
    <author>user</author>
    <author>soPHie Grammatikou</author>
  </authors>
  <commentList>
    <comment ref="Q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the values of this column are manually inserted</t>
        </r>
      </text>
    </comment>
    <comment ref="R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the values of this column are manually inserted</t>
        </r>
      </text>
    </comment>
    <comment ref="S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the values of this column are manually inserted</t>
        </r>
      </text>
    </comment>
    <comment ref="T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the values of this column are manually inserted</t>
        </r>
      </text>
    </comment>
    <comment ref="U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the values of this column are manually inserted</t>
        </r>
      </text>
    </comment>
    <comment ref="V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the values of this column are manually inserted</t>
        </r>
      </text>
    </comment>
    <comment ref="W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the values of this column are manually inserted</t>
        </r>
      </text>
    </comment>
    <comment ref="X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the values of this column are manually inserted</t>
        </r>
      </text>
    </comment>
    <comment ref="AA4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the values of this column are manually inserted</t>
        </r>
      </text>
    </comment>
    <comment ref="A5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to be filled only in the complete file of the SERIES database</t>
        </r>
      </text>
    </comment>
    <comment ref="B5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to be filled only in the complete file of the SERIES database</t>
        </r>
      </text>
    </comment>
    <comment ref="E5" authorId="1">
      <text>
        <r>
          <rPr>
            <sz val="8"/>
            <color indexed="81"/>
            <rFont val="Tahoma"/>
            <family val="2"/>
            <charset val="161"/>
          </rPr>
          <t xml:space="preserve">Test report from which the test has been taken
</t>
        </r>
      </text>
    </comment>
    <comment ref="F5" authorId="1">
      <text>
        <r>
          <rPr>
            <sz val="8"/>
            <color indexed="81"/>
            <rFont val="Tahoma"/>
            <family val="2"/>
            <charset val="161"/>
          </rPr>
          <t xml:space="preserve">C - Cyclic loading
M - Monotonic loading
</t>
        </r>
      </text>
    </comment>
    <comment ref="G5" authorId="1">
      <text>
        <r>
          <rPr>
            <b/>
            <sz val="8"/>
            <color indexed="81"/>
            <rFont val="Tahoma"/>
            <family val="2"/>
            <charset val="161"/>
          </rPr>
          <t>characteristic compressive strength of concrete</t>
        </r>
        <r>
          <rPr>
            <sz val="8"/>
            <color indexed="81"/>
            <rFont val="Tahoma"/>
            <family val="2"/>
            <charset val="161"/>
          </rPr>
          <t xml:space="preserve">
</t>
        </r>
      </text>
    </comment>
    <comment ref="H5" authorId="1">
      <text>
        <r>
          <rPr>
            <b/>
            <sz val="8"/>
            <color indexed="81"/>
            <rFont val="Tahoma"/>
            <family val="2"/>
            <charset val="161"/>
          </rPr>
          <t>axial load index:
P* = P/(B*H*fc')</t>
        </r>
      </text>
    </comment>
    <comment ref="I5" authorId="1">
      <text>
        <r>
          <rPr>
            <b/>
            <sz val="8"/>
            <color indexed="81"/>
            <rFont val="Tahoma"/>
            <family val="2"/>
            <charset val="161"/>
          </rPr>
          <t>shear span index:
L* = L/H</t>
        </r>
      </text>
    </comment>
    <comment ref="J5" authorId="2">
      <text>
        <r>
          <rPr>
            <sz val="9"/>
            <color indexed="81"/>
            <rFont val="Tahoma"/>
            <family val="2"/>
            <charset val="161"/>
          </rPr>
          <t>length of equivalent cantilever</t>
        </r>
        <r>
          <rPr>
            <sz val="9"/>
            <color indexed="81"/>
            <rFont val="Tahoma"/>
            <family val="2"/>
            <charset val="161"/>
          </rPr>
          <t xml:space="preserve">
</t>
        </r>
      </text>
    </comment>
    <comment ref="K5" authorId="1">
      <text>
        <r>
          <rPr>
            <b/>
            <sz val="8"/>
            <color indexed="81"/>
            <rFont val="Tahoma"/>
            <family val="2"/>
            <charset val="161"/>
          </rPr>
          <t>Longitudinal reinforcement ratio (calculated)</t>
        </r>
      </text>
    </comment>
    <comment ref="L5" authorId="1">
      <text>
        <r>
          <rPr>
            <b/>
            <sz val="8"/>
            <color indexed="81"/>
            <rFont val="Tahoma"/>
            <family val="2"/>
            <charset val="161"/>
          </rPr>
          <t>Volumetric transverse reinforcement ratio (reported)</t>
        </r>
      </text>
    </comment>
    <comment ref="N5" authorId="1">
      <text>
        <r>
          <rPr>
            <b/>
            <sz val="8"/>
            <color indexed="81"/>
            <rFont val="Tahoma"/>
            <family val="2"/>
            <charset val="161"/>
          </rPr>
          <t>Yield stress of transverse reinforcement</t>
        </r>
      </text>
    </comment>
    <comment ref="O5" authorId="1">
      <text>
        <r>
          <rPr>
            <b/>
            <sz val="8"/>
            <color indexed="81"/>
            <rFont val="Tahoma"/>
            <family val="2"/>
            <charset val="161"/>
          </rPr>
          <t>Failure type:
1: flexural
2: shear
3: shear-tension
4: shear-compression
5: flexural-shear
6:lap-splice failure
7:anchorage failure
8:sliding shear
9:non failure</t>
        </r>
      </text>
    </comment>
    <comment ref="Z5" authorId="0">
      <text>
        <r>
          <rPr>
            <b/>
            <sz val="9"/>
            <color indexed="81"/>
            <rFont val="Tahoma"/>
            <family val="2"/>
            <charset val="161"/>
          </rPr>
          <t>Biskinis:</t>
        </r>
        <r>
          <rPr>
            <sz val="9"/>
            <color indexed="81"/>
            <rFont val="Tahoma"/>
            <family val="2"/>
            <charset val="161"/>
          </rPr>
          <t xml:space="preserve">
If ultimate state is not achieved during experiment, then the maximum drift record is reported here (non-failure test)</t>
        </r>
      </text>
    </comment>
    <comment ref="AA5" authorId="1">
      <text>
        <r>
          <rPr>
            <b/>
            <sz val="8"/>
            <color indexed="81"/>
            <rFont val="Tahoma"/>
            <family val="2"/>
            <charset val="161"/>
          </rPr>
          <t xml:space="preserve">1 - Drift at 20% strength drop
2 - Drift is defined by identifying the ultimate conditions with a distinct change in the measured lateral force-deformation response: in monotonic loading, with a noticeable drop in the lateral force after the peak (at least 20% of the maximum resistance); in cyclic loading, with a distinct reduction of the reloading slope, or of the area of the hysteresis loops, or of the peak force, compared to those of the preceding cycles, typically associated with a drop in the resisting force greater than 20% of the maximum resistance. </t>
        </r>
      </text>
    </comment>
    <comment ref="AL5" authorId="1">
      <text>
        <r>
          <rPr>
            <b/>
            <sz val="8"/>
            <color indexed="81"/>
            <rFont val="Tahoma"/>
            <family val="2"/>
            <charset val="161"/>
          </rPr>
          <t>Failure type:
1: flexural
2: shear
3: shear-tension
4: shear-compression
5: flexural-shear
6:lap-splice failure
7:anchorage failure
8:sliding shear
9:non failure</t>
        </r>
      </text>
    </comment>
  </commentList>
</comments>
</file>

<file path=xl/sharedStrings.xml><?xml version="1.0" encoding="utf-8"?>
<sst xmlns="http://schemas.openxmlformats.org/spreadsheetml/2006/main" count="5350" uniqueCount="987">
  <si>
    <t>#</t>
  </si>
  <si>
    <t>Reference</t>
  </si>
  <si>
    <t>Cross Section</t>
  </si>
  <si>
    <t># Test</t>
  </si>
  <si>
    <t>Units (SI/US)</t>
  </si>
  <si>
    <t>Test Configu-ration</t>
  </si>
  <si>
    <t>Loading (C/M)</t>
  </si>
  <si>
    <t>Help</t>
  </si>
  <si>
    <t>SI</t>
  </si>
  <si>
    <t>P-D</t>
  </si>
  <si>
    <t>Perpendicular to Load</t>
  </si>
  <si>
    <t>Parallel to Load</t>
  </si>
  <si>
    <t>Region of Close Spacing</t>
  </si>
  <si>
    <t>Region of Wide Spacing</t>
  </si>
  <si>
    <t>Total # Bars</t>
  </si>
  <si>
    <t>Reinf. Ratio (Calc.)</t>
  </si>
  <si>
    <t>Steel   Grade</t>
  </si>
  <si>
    <t>Nv</t>
  </si>
  <si>
    <t>Steel Grade</t>
  </si>
  <si>
    <t>Manual</t>
  </si>
  <si>
    <t>Test ID notation</t>
  </si>
  <si>
    <t>B</t>
  </si>
  <si>
    <t>H</t>
  </si>
  <si>
    <t># Interm. Bars</t>
  </si>
  <si>
    <t>Type of Confin.</t>
  </si>
  <si>
    <t># Hoop Sets</t>
  </si>
  <si>
    <t>Failure</t>
  </si>
  <si>
    <t>Comments</t>
  </si>
  <si>
    <t>Digitized history</t>
  </si>
  <si>
    <t>X-axis units</t>
  </si>
  <si>
    <t>Y-axis units</t>
  </si>
  <si>
    <t>L [mm]</t>
  </si>
  <si>
    <t>Peak points</t>
  </si>
  <si>
    <t>Envelope</t>
  </si>
  <si>
    <t>Energy</t>
  </si>
  <si>
    <t>P*</t>
  </si>
  <si>
    <t>Reinf. Ratio</t>
  </si>
  <si>
    <t>L*</t>
  </si>
  <si>
    <t>Significant spalling</t>
  </si>
  <si>
    <t>Longitudinal bar buckling</t>
  </si>
  <si>
    <t>Longitudinal bar fracture</t>
  </si>
  <si>
    <t>Transverse reinforcement fracture</t>
  </si>
  <si>
    <t>Loss of axial capacity</t>
  </si>
  <si>
    <t>Crushing</t>
  </si>
  <si>
    <t>Spalling</t>
  </si>
  <si>
    <t>Damage associated with deformation</t>
  </si>
  <si>
    <t>Embedment Type</t>
  </si>
  <si>
    <t>Deformation capacity [%]</t>
  </si>
  <si>
    <t>Drift at 15% drop - Average</t>
  </si>
  <si>
    <t>Drift at 10% drop - Average</t>
  </si>
  <si>
    <t>Capping drift - Positive</t>
  </si>
  <si>
    <t>Capping drift - Negative</t>
  </si>
  <si>
    <t>Capping drift - Average</t>
  </si>
  <si>
    <t>Max. drift - Positive</t>
  </si>
  <si>
    <t>Max. drift - Negative</t>
  </si>
  <si>
    <t>Max. drift - Average</t>
  </si>
  <si>
    <t>Drift at 20% drop - Average</t>
  </si>
  <si>
    <t>Max. force - Positive</t>
  </si>
  <si>
    <t>Max. force - Negative</t>
  </si>
  <si>
    <t>Ultimate drift</t>
  </si>
  <si>
    <t>Type of ultimate drift</t>
  </si>
  <si>
    <t>Cracking</t>
  </si>
  <si>
    <t>Damage associated with deformation [%]</t>
  </si>
  <si>
    <t>Manual-PEER</t>
  </si>
  <si>
    <t>NA</t>
  </si>
  <si>
    <t>Man-Insert</t>
  </si>
  <si>
    <t>remark</t>
  </si>
  <si>
    <t>F</t>
  </si>
  <si>
    <t># Exp.Campaign</t>
  </si>
  <si>
    <t xml:space="preserve"> Trans. Reinf. Ratio Parallel to Load(region of close spacing)</t>
  </si>
  <si>
    <t xml:space="preserve"> Trans. Reinf. Ratio Parallel to Load(region of wide spacing)</t>
  </si>
  <si>
    <t>Diameter Interm.Perpendicular to Load [mm/inches]</t>
  </si>
  <si>
    <t>Diameter Interm.Parallel to Load [mm/inches]</t>
  </si>
  <si>
    <t>N [kN/kips]</t>
  </si>
  <si>
    <t>b [mm/inches]</t>
  </si>
  <si>
    <t>Lsplice [mm/inches]</t>
  </si>
  <si>
    <t>Diameter Corner [mm/inches]</t>
  </si>
  <si>
    <t>Clear Cover [mm/inches]</t>
  </si>
  <si>
    <t>Straight Embedment length Le [mm/inches]</t>
  </si>
  <si>
    <t>Bar Dia. [mm/inches]</t>
  </si>
  <si>
    <t>Spacing [mm/inches]</t>
  </si>
  <si>
    <t>Diameter diagonal [mm/inches]</t>
  </si>
  <si>
    <t># Diagonal Bars</t>
  </si>
  <si>
    <t xml:space="preserve"> Diagonal Reinf. Ratio (Calc.)</t>
  </si>
  <si>
    <t>Drift at yielding Average</t>
  </si>
  <si>
    <t>Ribbed/Smooth Bars</t>
  </si>
  <si>
    <t>fc [MPa/ksi]</t>
  </si>
  <si>
    <t>fct,fl [MPa/ksi]</t>
  </si>
  <si>
    <t>fct,sp [MPa/ksi]</t>
  </si>
  <si>
    <t xml:space="preserve">Clear Cover [mm/inches] </t>
  </si>
  <si>
    <t>fyl Corner [MPa/ksi]</t>
  </si>
  <si>
    <t>fte Corner [MPa/ksi]</t>
  </si>
  <si>
    <t>fyl Interm. Perpendicular to Load [MPa/ksi]</t>
  </si>
  <si>
    <t>fyl Interm. Parallel to Load [MPa/ksi]</t>
  </si>
  <si>
    <t>fte Interm. Perpendicular to Load [MPa/ksi]</t>
  </si>
  <si>
    <t>fte Interm. Parallel to Load [MPa/ksi]</t>
  </si>
  <si>
    <t>fyt Trans [MPa/ksi]</t>
  </si>
  <si>
    <t>fte Trans [MPa/ksi]</t>
  </si>
  <si>
    <t>fc [Mpa]</t>
  </si>
  <si>
    <t># Exp. campaign</t>
  </si>
  <si>
    <t>Longitudinal Reinforcement Data at  boundary element</t>
  </si>
  <si>
    <t>Transverse Reinforcement Data at boundary element</t>
  </si>
  <si>
    <t>Longitudinal Reinforcement Data at web</t>
  </si>
  <si>
    <t>Transverse Reinforcement Data at web</t>
  </si>
  <si>
    <t>Diagonal reinforcement</t>
  </si>
  <si>
    <t xml:space="preserve">Geometry </t>
  </si>
  <si>
    <t>H [mm/inches]</t>
  </si>
  <si>
    <t>Bar diameter [mm/inches]</t>
  </si>
  <si>
    <t># Layers</t>
  </si>
  <si>
    <t>fyv longitudinal [MPa/ksi]</t>
  </si>
  <si>
    <t>fte longitudinal [MPa/ksi]</t>
  </si>
  <si>
    <t>fy diagonal [Mpa/ksi]</t>
  </si>
  <si>
    <t>Adajar et al. 1995</t>
  </si>
  <si>
    <t>RCW1</t>
  </si>
  <si>
    <t>RCW3</t>
  </si>
  <si>
    <t>Daniel, Shiu and Corley (1986)</t>
  </si>
  <si>
    <t>C1i</t>
  </si>
  <si>
    <t>Dazio, Wenk and Bachmann (1999)</t>
  </si>
  <si>
    <t>WSH1</t>
  </si>
  <si>
    <t>WSH2</t>
  </si>
  <si>
    <t>WSH3</t>
  </si>
  <si>
    <t>WSH4</t>
  </si>
  <si>
    <t>WSH5</t>
  </si>
  <si>
    <t>WSH6</t>
  </si>
  <si>
    <t>Esaki et al. 1994</t>
  </si>
  <si>
    <t>H-1.4-N0.25</t>
  </si>
  <si>
    <t>H-1.4-N0.33</t>
  </si>
  <si>
    <t>H-2-N0.33</t>
  </si>
  <si>
    <t>W1</t>
  </si>
  <si>
    <t>W2</t>
  </si>
  <si>
    <t>Kimura &amp; Ishikawa 2008</t>
  </si>
  <si>
    <t>Lefas,Kotsovos,Ambraseys 1990</t>
  </si>
  <si>
    <t>SW11</t>
  </si>
  <si>
    <t>SW12</t>
  </si>
  <si>
    <t>SW13</t>
  </si>
  <si>
    <t>SW14</t>
  </si>
  <si>
    <t>SW15</t>
  </si>
  <si>
    <t>SW16</t>
  </si>
  <si>
    <t>SW17</t>
  </si>
  <si>
    <t>SW21</t>
  </si>
  <si>
    <t>SW22</t>
  </si>
  <si>
    <t>SW23</t>
  </si>
  <si>
    <t>SW24</t>
  </si>
  <si>
    <t>SW25</t>
  </si>
  <si>
    <t>SW26</t>
  </si>
  <si>
    <t>Lombard et al (2000)</t>
  </si>
  <si>
    <t>Lopes 2001</t>
  </si>
  <si>
    <t>SW18</t>
  </si>
  <si>
    <t>Oesterle et al. (1979)</t>
  </si>
  <si>
    <t>R1</t>
  </si>
  <si>
    <t>R2</t>
  </si>
  <si>
    <t>Paterson&amp;Mitchell 2003</t>
  </si>
  <si>
    <t>Cho et al. 2004</t>
  </si>
  <si>
    <t>W3</t>
  </si>
  <si>
    <t>wall 1</t>
  </si>
  <si>
    <t>wall 2</t>
  </si>
  <si>
    <t>SW4</t>
  </si>
  <si>
    <t>Salonikios (1999)</t>
  </si>
  <si>
    <t>LSW1</t>
  </si>
  <si>
    <t>LSW2</t>
  </si>
  <si>
    <t>LSW3</t>
  </si>
  <si>
    <t>LSW4</t>
  </si>
  <si>
    <t>LSW5</t>
  </si>
  <si>
    <t>MSW1</t>
  </si>
  <si>
    <t>MSW2</t>
  </si>
  <si>
    <t>MSW3</t>
  </si>
  <si>
    <t>MSW4</t>
  </si>
  <si>
    <t>MSW5</t>
  </si>
  <si>
    <t>MSW6</t>
  </si>
  <si>
    <t>Sittipunt and Wood (2000)</t>
  </si>
  <si>
    <t>W4</t>
  </si>
  <si>
    <t>Takehara et al. 1997</t>
  </si>
  <si>
    <t>96SWH-6</t>
  </si>
  <si>
    <t>Tatsuya (1996)</t>
  </si>
  <si>
    <t>M35X</t>
  </si>
  <si>
    <t>Taylor,Thomsen&amp;Wallace  1996</t>
  </si>
  <si>
    <t>RW2</t>
  </si>
  <si>
    <t>TW2 ( R )</t>
  </si>
  <si>
    <t>SW5-3</t>
  </si>
  <si>
    <t>SW6-3</t>
  </si>
  <si>
    <t>Wallace et al. 2008</t>
  </si>
  <si>
    <t>Elnashai&amp;Pinho 1998</t>
  </si>
  <si>
    <t>original</t>
  </si>
  <si>
    <t>Greifenhagen&amp;Lestuzzi 2006</t>
  </si>
  <si>
    <t>M1</t>
  </si>
  <si>
    <t>M2</t>
  </si>
  <si>
    <t>M3</t>
  </si>
  <si>
    <t>M4</t>
  </si>
  <si>
    <t>Ghorbani-Renani et al 2009</t>
  </si>
  <si>
    <t>A1M_end-A</t>
  </si>
  <si>
    <t>A2C_end-A</t>
  </si>
  <si>
    <t>B1M_end-A</t>
  </si>
  <si>
    <t>B2C_end-A</t>
  </si>
  <si>
    <t>US</t>
  </si>
  <si>
    <t>fc [MPa]</t>
  </si>
  <si>
    <t>fct,fl [MPa]</t>
  </si>
  <si>
    <t>fct,sp [MPa]</t>
  </si>
  <si>
    <t>N [kN]</t>
  </si>
  <si>
    <t>b [mm]</t>
  </si>
  <si>
    <t>H [mm]</t>
  </si>
  <si>
    <t>Diameter Corner [mm]</t>
  </si>
  <si>
    <t>Diameter Interm.Parallel to Load [mm]</t>
  </si>
  <si>
    <t>Diameter Interm.Perpendicular to Load [mm]</t>
  </si>
  <si>
    <t xml:space="preserve">Clear Cover [mm] </t>
  </si>
  <si>
    <t>Clear Cover [mm]</t>
  </si>
  <si>
    <t>Straight Embedment length Le [mm]</t>
  </si>
  <si>
    <t>Lsplice [mm]</t>
  </si>
  <si>
    <t>fyl Corner [MPa]</t>
  </si>
  <si>
    <t>fte Corner [MPa]</t>
  </si>
  <si>
    <t>fyl Interm. Parallel to Load [MPa]</t>
  </si>
  <si>
    <t>fyl Interm. Perpendicular to Load [MPa]</t>
  </si>
  <si>
    <t>fte Interm. Parallel to Load [MPa]</t>
  </si>
  <si>
    <t>fte Interm. Perpendicular to Load [MPa]</t>
  </si>
  <si>
    <t xml:space="preserve"> Trans. Reinf. Ratio (Calc.)</t>
  </si>
  <si>
    <t xml:space="preserve"> Trans. Reinf. Ratio Parallel to Load(region of close spacing) (Calc.)</t>
  </si>
  <si>
    <t xml:space="preserve"> Trans. Reinf. Ratio Parallel to Load(region of wide spacing) (Calc.)</t>
  </si>
  <si>
    <t>Bar Dia. [mm]</t>
  </si>
  <si>
    <t>Spacing [mm]</t>
  </si>
  <si>
    <t>fyt Trans [MPa]</t>
  </si>
  <si>
    <t>fte Trans [MPa]</t>
  </si>
  <si>
    <t>Bar diameter [mm]</t>
  </si>
  <si>
    <t>fyv longitudinal [MPa]</t>
  </si>
  <si>
    <t>fte longitudinal [MPa]</t>
  </si>
  <si>
    <t xml:space="preserve">fyt Trans [MPa] </t>
  </si>
  <si>
    <t>Diameter diagonal [mm]</t>
  </si>
  <si>
    <t>fy diagonal [Mpa]</t>
  </si>
  <si>
    <t>Reinf. Ratio, % (Calc.)</t>
  </si>
  <si>
    <t xml:space="preserve"> Trans. Reinf. Ratio Parallel to Load(region of close spacing), %</t>
  </si>
  <si>
    <t xml:space="preserve"> Trans. Reinf. Ratio Parallel to Load(region of wide spacing), %</t>
  </si>
  <si>
    <t>Reinf. Ratio (Calc.), %</t>
  </si>
  <si>
    <t xml:space="preserve"> Trans. Reinf. Ratio (Calc.), %</t>
  </si>
  <si>
    <t>Units (US)</t>
  </si>
  <si>
    <t>Units (SI)</t>
  </si>
  <si>
    <t>fc [ksi]</t>
  </si>
  <si>
    <t>fct,fl [ksi]</t>
  </si>
  <si>
    <t>fct,sp [ksi]</t>
  </si>
  <si>
    <t>N [kips]</t>
  </si>
  <si>
    <t>b [inches]</t>
  </si>
  <si>
    <t>H [inches]</t>
  </si>
  <si>
    <t>Diameter Corner [inches]</t>
  </si>
  <si>
    <t>Diameter Interm.Parallel to Load [inches]</t>
  </si>
  <si>
    <t>Diameter Interm.Perpendicular to Load [inches]</t>
  </si>
  <si>
    <t xml:space="preserve">Clear Cover [inches] </t>
  </si>
  <si>
    <t>Clear Cover [inches]</t>
  </si>
  <si>
    <t>Straight Embedment length Le [inches]</t>
  </si>
  <si>
    <t>Lsplice [inches]</t>
  </si>
  <si>
    <t>fyl Corner [ksi]</t>
  </si>
  <si>
    <t>fte Corner [ksi]</t>
  </si>
  <si>
    <t>fyl Interm. Parallel to Load [ksi]</t>
  </si>
  <si>
    <t>fyl Interm. Perpendicular to Load [ksi]</t>
  </si>
  <si>
    <t>fte Interm. Parallel to Load [ksi]</t>
  </si>
  <si>
    <t>fte Interm. Perpendicular to Load [ksi]</t>
  </si>
  <si>
    <t>Bar Dia. [inches]</t>
  </si>
  <si>
    <t>Spacing [inches]</t>
  </si>
  <si>
    <t>fyt Trans [ksi]</t>
  </si>
  <si>
    <t>fte Trans [ksi]</t>
  </si>
  <si>
    <t>Bar diameter [inches]</t>
  </si>
  <si>
    <t>fyv longitudinal [ksi]</t>
  </si>
  <si>
    <t>fte longitudinal [ksi]</t>
  </si>
  <si>
    <t>Diameter diagonal [inches]</t>
  </si>
  <si>
    <t>fy diagonal [ksi]</t>
  </si>
  <si>
    <t>Chen_CW1</t>
  </si>
  <si>
    <t>Chen_CW2</t>
  </si>
  <si>
    <t>Chen_CW3</t>
  </si>
  <si>
    <t>SW1-1</t>
  </si>
  <si>
    <t>SW1-2</t>
  </si>
  <si>
    <t>SW1-3</t>
  </si>
  <si>
    <t>SW1-4</t>
  </si>
  <si>
    <t>SW2-1</t>
  </si>
  <si>
    <t>SW2-2</t>
  </si>
  <si>
    <t>SW2-3</t>
  </si>
  <si>
    <t>SW3-1</t>
  </si>
  <si>
    <t>SW3-2</t>
  </si>
  <si>
    <t>SW4-1</t>
  </si>
  <si>
    <t>SW4-2</t>
  </si>
  <si>
    <t>SW4-3</t>
  </si>
  <si>
    <t>SW5-1</t>
  </si>
  <si>
    <t>SW5-2</t>
  </si>
  <si>
    <t>SW6-1</t>
  </si>
  <si>
    <t>SW6-2</t>
  </si>
  <si>
    <t>SW1</t>
  </si>
  <si>
    <t>SW2</t>
  </si>
  <si>
    <t>SW3</t>
  </si>
  <si>
    <t>Ji (2000)</t>
  </si>
  <si>
    <t>Jiang (1999)</t>
  </si>
  <si>
    <t>SSW-2</t>
  </si>
  <si>
    <t>SSW-3</t>
  </si>
  <si>
    <t>SSW-T</t>
  </si>
  <si>
    <t>Hirosawa_7-1</t>
  </si>
  <si>
    <t>Hirosawa_7-2</t>
  </si>
  <si>
    <t>Hirosawa_7-3</t>
  </si>
  <si>
    <t>Hirosawa_7-4</t>
  </si>
  <si>
    <t>Hirosawa_7-5</t>
  </si>
  <si>
    <t>Hirosawa_8-3</t>
  </si>
  <si>
    <t>Hirosawa_8-4</t>
  </si>
  <si>
    <t>Hirosawa_9-1</t>
  </si>
  <si>
    <t>Hirosawa_9-2</t>
  </si>
  <si>
    <t>Hirosawa_9-3</t>
  </si>
  <si>
    <t>Hirosawa_9-4</t>
  </si>
  <si>
    <t>Thomsen (1995)</t>
  </si>
  <si>
    <t>RW1</t>
  </si>
  <si>
    <t>Su,Wong(2006)</t>
  </si>
  <si>
    <t>wall with openings (5-story coupled wall with different couple-beam depth)</t>
  </si>
  <si>
    <t>-</t>
  </si>
  <si>
    <t>Belmouden, Lestuzzi (2006)</t>
  </si>
  <si>
    <t>Tasnimi (1998)</t>
  </si>
  <si>
    <t>SHW1</t>
  </si>
  <si>
    <t>SHW2</t>
  </si>
  <si>
    <t>SHW3</t>
  </si>
  <si>
    <t>SHW4</t>
  </si>
  <si>
    <t>NO. 1</t>
  </si>
  <si>
    <t>NO. 2</t>
  </si>
  <si>
    <t>NO. 3</t>
  </si>
  <si>
    <t>NO. 4</t>
  </si>
  <si>
    <t>Tomazevic, Lutman, Capuder and Petkovic (1996)</t>
  </si>
  <si>
    <t>SW00N1</t>
  </si>
  <si>
    <t>SW00N2</t>
  </si>
  <si>
    <t>SW23N1</t>
  </si>
  <si>
    <t>SW23N2</t>
  </si>
  <si>
    <t>SW23C1</t>
  </si>
  <si>
    <t>SW23C2</t>
  </si>
  <si>
    <t>SW60N1</t>
  </si>
  <si>
    <t>SW60N2</t>
  </si>
  <si>
    <t>SW60C1</t>
  </si>
  <si>
    <t>SW60C2</t>
  </si>
  <si>
    <t>Chiou et al. 2004</t>
  </si>
  <si>
    <t>LWFD1</t>
  </si>
  <si>
    <t>LWFD2</t>
  </si>
  <si>
    <t>MWFD1</t>
  </si>
  <si>
    <t>MWFD2</t>
  </si>
  <si>
    <t>Hines et al. 2004</t>
  </si>
  <si>
    <t>1A</t>
  </si>
  <si>
    <t>2A</t>
  </si>
  <si>
    <t>2C</t>
  </si>
  <si>
    <t>3B</t>
  </si>
  <si>
    <t>3C</t>
  </si>
  <si>
    <t>M30H</t>
  </si>
  <si>
    <t>M35H</t>
  </si>
  <si>
    <t>MW35H</t>
  </si>
  <si>
    <t>P35H</t>
  </si>
  <si>
    <t>Kabeyasawa &amp; Hiraishi</t>
  </si>
  <si>
    <t>NW-1</t>
  </si>
  <si>
    <t>NW-2</t>
  </si>
  <si>
    <t>NW-3</t>
  </si>
  <si>
    <t>NW-4</t>
  </si>
  <si>
    <t>NW-5</t>
  </si>
  <si>
    <t>NW-6</t>
  </si>
  <si>
    <t>Matsuoka et al. 2003</t>
  </si>
  <si>
    <t>F0W5-0.00-1.3-0.014</t>
  </si>
  <si>
    <t>F0W5-0.00-1.3-1.4</t>
  </si>
  <si>
    <t>F1W5-0.00-1.3-0.014</t>
  </si>
  <si>
    <t>F1W5-0.00-1.3-1.4</t>
  </si>
  <si>
    <t>FS0W5-0.00-2.5-0.014</t>
  </si>
  <si>
    <t>FS0W5-0.00-2.5-1.4</t>
  </si>
  <si>
    <t>FS1W5-0.00-2.5-0.014</t>
  </si>
  <si>
    <t>FS1W5-0.00-2.5-1.4</t>
  </si>
  <si>
    <t>S0W5-0.00-4.5-0.014</t>
  </si>
  <si>
    <t>S0W5-0.00-4.5-1.4</t>
  </si>
  <si>
    <t>S1W5-0.00-4.5-0.014</t>
  </si>
  <si>
    <t>S1W5-0.00-4.5-1.4</t>
  </si>
  <si>
    <t>Oesterle et al. (1976)</t>
  </si>
  <si>
    <t>B1</t>
  </si>
  <si>
    <t>B10</t>
  </si>
  <si>
    <t>B11</t>
  </si>
  <si>
    <t>B2</t>
  </si>
  <si>
    <t>B3</t>
  </si>
  <si>
    <t>B4</t>
  </si>
  <si>
    <t>B5</t>
  </si>
  <si>
    <t>B6</t>
  </si>
  <si>
    <t>B7</t>
  </si>
  <si>
    <t>B8*</t>
  </si>
  <si>
    <t>B9*</t>
  </si>
  <si>
    <t>W8N13</t>
  </si>
  <si>
    <t>W8N18</t>
  </si>
  <si>
    <t>LW1</t>
  </si>
  <si>
    <t>B5R</t>
  </si>
  <si>
    <t>B9R</t>
  </si>
  <si>
    <t>F1</t>
  </si>
  <si>
    <t>F2</t>
  </si>
  <si>
    <t>Hirosawa _1-1</t>
  </si>
  <si>
    <t>Hirosawa _1-2</t>
  </si>
  <si>
    <t>Hirosawa _1-3</t>
  </si>
  <si>
    <t>Hirosawa _1-4</t>
  </si>
  <si>
    <t>Hirosawa _2-1</t>
  </si>
  <si>
    <t>Hirosawa _2-2</t>
  </si>
  <si>
    <t>Hirosawa _2-3</t>
  </si>
  <si>
    <t>Hirosawa _3-1</t>
  </si>
  <si>
    <t>Hirosawa _3-2</t>
  </si>
  <si>
    <t>Hirosawa _3-3</t>
  </si>
  <si>
    <t>Hirosawa _3-4</t>
  </si>
  <si>
    <t>Kokusho_1-2</t>
  </si>
  <si>
    <t>Kokusho_1-3</t>
  </si>
  <si>
    <t>Kokusho_1-4</t>
  </si>
  <si>
    <t>Kokusho_1-5</t>
  </si>
  <si>
    <t>Kokusho_1-6</t>
  </si>
  <si>
    <t>Kokusho_1-7</t>
  </si>
  <si>
    <t>Kokusho_2-1</t>
  </si>
  <si>
    <t>Kokusho_2-2</t>
  </si>
  <si>
    <t>Kokusho_2-3</t>
  </si>
  <si>
    <t>Kokusho_2-4</t>
  </si>
  <si>
    <t>Kokusho_2-5</t>
  </si>
  <si>
    <t>Kokusho_3-1</t>
  </si>
  <si>
    <t>Kokusho_3-3</t>
  </si>
  <si>
    <t>Kokusho_3-4</t>
  </si>
  <si>
    <t>Kokusho_3-5</t>
  </si>
  <si>
    <t>Kokusho_3-6</t>
  </si>
  <si>
    <t>Kokusho_3-7</t>
  </si>
  <si>
    <t>Kokusho_3-8</t>
  </si>
  <si>
    <t>Kokusho_4-1</t>
  </si>
  <si>
    <t>Kokusho_4-2</t>
  </si>
  <si>
    <t>Kokusho_4-3</t>
  </si>
  <si>
    <t>Kokusho_4-4</t>
  </si>
  <si>
    <t>Kokusho_5-1</t>
  </si>
  <si>
    <t>Kokusho_5-2</t>
  </si>
  <si>
    <t>Kokusho_5-3</t>
  </si>
  <si>
    <t>Kokusho_6-1</t>
  </si>
  <si>
    <t>Kokusho_6-2</t>
  </si>
  <si>
    <t>Kokusho_6-3</t>
  </si>
  <si>
    <t>Kokusho_6-4</t>
  </si>
  <si>
    <t>Kokusho_6-5</t>
  </si>
  <si>
    <t>Kokusho_6-6</t>
  </si>
  <si>
    <t>Kokusho_6-7</t>
  </si>
  <si>
    <t>Tanabe_1-1</t>
  </si>
  <si>
    <t>Tanabe_1-2</t>
  </si>
  <si>
    <t>Tanabe_1-3</t>
  </si>
  <si>
    <t>Tanabe_2-1</t>
  </si>
  <si>
    <t>Tanabe_2-2</t>
  </si>
  <si>
    <t>Tanabe_2-3</t>
  </si>
  <si>
    <t>Tanabe_2-4</t>
  </si>
  <si>
    <t>Tanabe_2-5</t>
  </si>
  <si>
    <t>Tanabe_2-6</t>
  </si>
  <si>
    <t>Tanabe_2-7</t>
  </si>
  <si>
    <t>Tanabe_2-8</t>
  </si>
  <si>
    <t>Tanabe_2-9</t>
  </si>
  <si>
    <t>Tanabe_2-10</t>
  </si>
  <si>
    <t>Tanabe_2-11</t>
  </si>
  <si>
    <t>Tanabe_2-12</t>
  </si>
  <si>
    <t>Tanabe_2-13</t>
  </si>
  <si>
    <t>Tanabe_3-1</t>
  </si>
  <si>
    <t>Tanabe_3-2</t>
  </si>
  <si>
    <t>Tanabe_3-3</t>
  </si>
  <si>
    <t>Tanabe_3-4</t>
  </si>
  <si>
    <t>Tanabe_3-5</t>
  </si>
  <si>
    <t>Tanabe_3-6</t>
  </si>
  <si>
    <t>Tanabe_3-7</t>
  </si>
  <si>
    <t>Tanabe_3-8</t>
  </si>
  <si>
    <t>Tanabe_4-1</t>
  </si>
  <si>
    <t>Tanabe_4-2</t>
  </si>
  <si>
    <t>Tanabe_4-3</t>
  </si>
  <si>
    <t>Tanabe_4-4</t>
  </si>
  <si>
    <t>Tanabe_4-5</t>
  </si>
  <si>
    <t>Tanabe_4-6</t>
  </si>
  <si>
    <t>Tanabe_4-7</t>
  </si>
  <si>
    <t>Tanabe_4-8</t>
  </si>
  <si>
    <t>Tanabe_4-9</t>
  </si>
  <si>
    <t>Tanabe_4-10</t>
  </si>
  <si>
    <t>Tanabe_4-11</t>
  </si>
  <si>
    <t>Tanabe_4-12</t>
  </si>
  <si>
    <t>Tuboi_2-1</t>
  </si>
  <si>
    <t>Tuboi_2-2</t>
  </si>
  <si>
    <t>Sugano_2-1</t>
  </si>
  <si>
    <t>Sugano_2-2</t>
  </si>
  <si>
    <t>Sugano_2-3</t>
  </si>
  <si>
    <t>Sugano_2-4</t>
  </si>
  <si>
    <t>Sugano_2-5</t>
  </si>
  <si>
    <t>Sugano_2-6</t>
  </si>
  <si>
    <t>Sugano_2-7</t>
  </si>
  <si>
    <t>Sugano_2-8</t>
  </si>
  <si>
    <t>Aoyama et al. 1984</t>
  </si>
  <si>
    <t>P2015</t>
  </si>
  <si>
    <t>Kabeyasawa, Ohkubo et Nakamura (1996)</t>
  </si>
  <si>
    <t>HW-1</t>
  </si>
  <si>
    <t>HW-2</t>
  </si>
  <si>
    <t>Kimura et Sugano (1996)</t>
  </si>
  <si>
    <t>W8N08H</t>
  </si>
  <si>
    <t>W4N18</t>
  </si>
  <si>
    <t>W4N18C</t>
  </si>
  <si>
    <t>Birely, Lehman (2008)</t>
  </si>
  <si>
    <t>PW1</t>
  </si>
  <si>
    <t>PW2</t>
  </si>
  <si>
    <t>PW3</t>
  </si>
  <si>
    <t>PW4</t>
  </si>
  <si>
    <t xml:space="preserve">lap-spliced </t>
  </si>
  <si>
    <t>lap-spliced , no boundary elemnts</t>
  </si>
  <si>
    <t>Deng, Liang, Yang (2008)</t>
  </si>
  <si>
    <t>HPCW-01</t>
  </si>
  <si>
    <t>HPCW-02</t>
  </si>
  <si>
    <t>HPCW-03</t>
  </si>
  <si>
    <t>HPCW-04</t>
  </si>
  <si>
    <t>C</t>
  </si>
  <si>
    <t>Ribbed</t>
  </si>
  <si>
    <t>H90</t>
  </si>
  <si>
    <t>R</t>
  </si>
  <si>
    <t>UJ</t>
  </si>
  <si>
    <t>RJ</t>
  </si>
  <si>
    <t>2-point loading</t>
  </si>
  <si>
    <t>No.1</t>
  </si>
  <si>
    <t>No.2</t>
  </si>
  <si>
    <t>No.3</t>
  </si>
  <si>
    <t>No.4</t>
  </si>
  <si>
    <t>No.5</t>
  </si>
  <si>
    <t>No.6</t>
  </si>
  <si>
    <t>No.7</t>
  </si>
  <si>
    <t>No.8</t>
  </si>
  <si>
    <t>H1</t>
  </si>
  <si>
    <t>H2</t>
  </si>
  <si>
    <t>H3</t>
  </si>
  <si>
    <t>III</t>
  </si>
  <si>
    <t>STRAIGHT</t>
  </si>
  <si>
    <t>CH</t>
  </si>
  <si>
    <t>bi-diagonal reinforcement</t>
  </si>
  <si>
    <t>lap-spliced</t>
  </si>
  <si>
    <t>Tokunaga, Nakachi (2012)</t>
  </si>
  <si>
    <t>I</t>
  </si>
  <si>
    <t>octagonal boundary element with circular hoops</t>
  </si>
  <si>
    <t>O</t>
  </si>
  <si>
    <t>II</t>
  </si>
  <si>
    <t>TW1</t>
  </si>
  <si>
    <t xml:space="preserve">TW2 </t>
  </si>
  <si>
    <t>IV</t>
  </si>
  <si>
    <t>Kabeyasawa and Matsumoto (1992)</t>
  </si>
  <si>
    <t>RU</t>
  </si>
  <si>
    <t>T-Shaped wall</t>
  </si>
  <si>
    <t>SD345</t>
  </si>
  <si>
    <t>SD346</t>
  </si>
  <si>
    <t>SD347</t>
  </si>
  <si>
    <t>SD348</t>
  </si>
  <si>
    <t>SD349</t>
  </si>
  <si>
    <t>SD590</t>
  </si>
  <si>
    <t>SR785</t>
  </si>
  <si>
    <t>SR786</t>
  </si>
  <si>
    <t>SR787</t>
  </si>
  <si>
    <t>SR788</t>
  </si>
  <si>
    <t>SR789</t>
  </si>
  <si>
    <t>Layssi,Cook (2012)</t>
  </si>
  <si>
    <r>
      <t>Area [mm</t>
    </r>
    <r>
      <rPr>
        <b/>
        <vertAlign val="superscript"/>
        <sz val="10"/>
        <rFont val="Times New Roman"/>
        <family val="1"/>
        <charset val="161"/>
      </rPr>
      <t>2</t>
    </r>
    <r>
      <rPr>
        <b/>
        <sz val="10"/>
        <rFont val="Times New Roman"/>
        <family val="1"/>
        <charset val="161"/>
      </rPr>
      <t>]</t>
    </r>
  </si>
  <si>
    <r>
      <t>Area [inches</t>
    </r>
    <r>
      <rPr>
        <b/>
        <vertAlign val="superscript"/>
        <sz val="10"/>
        <rFont val="Times New Roman"/>
        <family val="1"/>
        <charset val="161"/>
      </rPr>
      <t>2</t>
    </r>
    <r>
      <rPr>
        <b/>
        <sz val="10"/>
        <rFont val="Times New Roman"/>
        <family val="1"/>
        <charset val="161"/>
      </rPr>
      <t>]</t>
    </r>
  </si>
  <si>
    <t>DP1</t>
  </si>
  <si>
    <t>DP2</t>
  </si>
  <si>
    <t>Palermo, Vecchio (2002)</t>
  </si>
  <si>
    <t>Paulay,Priestley,Sygne 1982</t>
  </si>
  <si>
    <t>Massone, Orakcal, Wallace (2009)</t>
  </si>
  <si>
    <t>WS-T1-S1</t>
  </si>
  <si>
    <t>WS-T4-S2</t>
  </si>
  <si>
    <t>WP-T5-N10-S2</t>
  </si>
  <si>
    <t xml:space="preserve">STRAIGHT </t>
  </si>
  <si>
    <t>no lap-spliced, no boundary elemnts</t>
  </si>
  <si>
    <t>Oh, Han, Choi (2006)</t>
  </si>
  <si>
    <t>HRI-W2</t>
  </si>
  <si>
    <t>HRI-W5</t>
  </si>
  <si>
    <t>HRI-W7</t>
  </si>
  <si>
    <t>HRI-W8</t>
  </si>
  <si>
    <t>Hsiao, Wang, Chiou (2008)</t>
  </si>
  <si>
    <t>MW1</t>
  </si>
  <si>
    <t>W</t>
  </si>
  <si>
    <t xml:space="preserve">Hwang, Tu, Yeh, Chiou </t>
  </si>
  <si>
    <t>WF-12</t>
  </si>
  <si>
    <t>WF-15</t>
  </si>
  <si>
    <t>Shaingchin, Lukkunaprasit, Wood (2006)</t>
  </si>
  <si>
    <t>WC150</t>
  </si>
  <si>
    <t>WD150</t>
  </si>
  <si>
    <t>WD170</t>
  </si>
  <si>
    <t>WD200</t>
  </si>
  <si>
    <t>HW-3</t>
  </si>
  <si>
    <t>Lefas, Kotsovos (1990)</t>
  </si>
  <si>
    <t>SW30</t>
  </si>
  <si>
    <t>SW31</t>
  </si>
  <si>
    <t>SW32</t>
  </si>
  <si>
    <t>SW33</t>
  </si>
  <si>
    <t>C07N10</t>
  </si>
  <si>
    <t>C07N15</t>
  </si>
  <si>
    <t>C10N10</t>
  </si>
  <si>
    <t>no boundary reinf.</t>
  </si>
  <si>
    <t>H91</t>
  </si>
  <si>
    <t>H92</t>
  </si>
  <si>
    <t>H93</t>
  </si>
  <si>
    <t>No-confinement</t>
  </si>
  <si>
    <t>Lap-spliced  vertical reinf.</t>
  </si>
  <si>
    <t>Lap-spliced vertical reinf.</t>
  </si>
  <si>
    <t>Nakamura et al 2009</t>
  </si>
  <si>
    <t>I-1</t>
  </si>
  <si>
    <t>I-2</t>
  </si>
  <si>
    <t>Legs</t>
  </si>
  <si>
    <t>45o inclined web reinf.</t>
  </si>
  <si>
    <t>hb [mm/inches]</t>
  </si>
  <si>
    <t>lw [mm/inches]</t>
  </si>
  <si>
    <t>bw [mm/inches]</t>
  </si>
  <si>
    <t>Ls [mm/inches]</t>
  </si>
  <si>
    <t>Area [mm2/inches2]</t>
  </si>
  <si>
    <t>sv [mm/inches]</t>
  </si>
  <si>
    <t>sw [mm/inches]</t>
  </si>
  <si>
    <t>M</t>
  </si>
  <si>
    <t>1 leg ending at 180o hook</t>
  </si>
  <si>
    <t>Tran, Wallace (2012)</t>
  </si>
  <si>
    <t>RW-A20-P10-S63</t>
  </si>
  <si>
    <t>RW-A15-P10-S78</t>
  </si>
  <si>
    <t>B1-1</t>
  </si>
  <si>
    <t>Barda,Hanson &amp; Corley 1977</t>
  </si>
  <si>
    <t>B2-1</t>
  </si>
  <si>
    <t>B3-2</t>
  </si>
  <si>
    <t>WR-20</t>
  </si>
  <si>
    <t>Oh, Han, Lee (2002)</t>
  </si>
  <si>
    <t>WR-10</t>
  </si>
  <si>
    <t>WR-0</t>
  </si>
  <si>
    <t>WB</t>
  </si>
  <si>
    <t>Adajar_RCW1.xlsx</t>
  </si>
  <si>
    <t>Adajar_RCW3.xlsx</t>
  </si>
  <si>
    <t>Aoyama_P2015.xlsx</t>
  </si>
  <si>
    <t>Belmouden_WSH2.xlsx</t>
  </si>
  <si>
    <t>Belmouden_WSH3.xlsx</t>
  </si>
  <si>
    <t>Belmouden_WSH4.xlsx</t>
  </si>
  <si>
    <t>Belmouden_WSH6.xlsx</t>
  </si>
  <si>
    <t>Birely_PW1.xlsx</t>
  </si>
  <si>
    <t>Birely_PW2.xlsx</t>
  </si>
  <si>
    <t>Birely_PW3.xlsx</t>
  </si>
  <si>
    <t>Birely_PW4.xlsx</t>
  </si>
  <si>
    <t>Chen_CW1.xlsx</t>
  </si>
  <si>
    <t>Chen_CW2.xlsx</t>
  </si>
  <si>
    <t>Chen_CW3.xlsx</t>
  </si>
  <si>
    <t>Chiou_LWFD1.xlsx</t>
  </si>
  <si>
    <t>Chiou_LWFD2.xlsx</t>
  </si>
  <si>
    <t>Chiou_MWFD1.xlsx</t>
  </si>
  <si>
    <t>Chiou_MWFD2.xlsx</t>
  </si>
  <si>
    <t>Cho_W3.xlsx</t>
  </si>
  <si>
    <t>Deng_HPCW-01.xlsx</t>
  </si>
  <si>
    <t>Deng_HPCW-02.xlsx</t>
  </si>
  <si>
    <t>Deng_HPCW-03.xlsx</t>
  </si>
  <si>
    <t>Deng_HPCW-04.xlsx</t>
  </si>
  <si>
    <t>Elnashai_original.xlsx</t>
  </si>
  <si>
    <t>Esaki_H-1.4-No.25.xlsx</t>
  </si>
  <si>
    <t>Esaki_H-1.4-No.33.xlsx</t>
  </si>
  <si>
    <t>Esaki_H-2-No.33.xlsx</t>
  </si>
  <si>
    <t>Ghorbani_A1M.xlsx</t>
  </si>
  <si>
    <t>Ghorbani_A2C.xlsx</t>
  </si>
  <si>
    <t>Ghorbani_B1M.xlsx</t>
  </si>
  <si>
    <t>Ghorbani_B2C.xlsx</t>
  </si>
  <si>
    <t>Greifenhagen_M1.xlsx</t>
  </si>
  <si>
    <t>Greifenhagen_M2.xlsx</t>
  </si>
  <si>
    <t>Greifenhagen_M3.xlsx</t>
  </si>
  <si>
    <t>Greifenhagen_M4.xlsx</t>
  </si>
  <si>
    <t>Hines_1A.xlsx</t>
  </si>
  <si>
    <t>Hines_2A.xlsx</t>
  </si>
  <si>
    <t>Hines_2C.xlsx</t>
  </si>
  <si>
    <t>Hines_3B.xlsx</t>
  </si>
  <si>
    <t>Hines_3C.xlsx</t>
  </si>
  <si>
    <t>Hsiao_MW1.xlsx</t>
  </si>
  <si>
    <t>Hsiao_LW1.xlsx</t>
  </si>
  <si>
    <t>Hwang_WF-12.xlsx</t>
  </si>
  <si>
    <t>Hwang_WF-15.xlsx</t>
  </si>
  <si>
    <t>Ji_SW1.xlsx</t>
  </si>
  <si>
    <t>Ji_SW2.xlsx</t>
  </si>
  <si>
    <t>Ji_SW3.xlsx</t>
  </si>
  <si>
    <t>Jiang_SSW-2.xlsx</t>
  </si>
  <si>
    <t>Jiang_SSW-3.xlsx</t>
  </si>
  <si>
    <t>Jiang_SSW-T.xlsx</t>
  </si>
  <si>
    <t>Kabeysawa_NW-1.xlsx</t>
  </si>
  <si>
    <t>Kabeyasawa_NW-2.xlsx</t>
  </si>
  <si>
    <t>Kabeysawa_NW-3.xlsx</t>
  </si>
  <si>
    <t>Kabeysawa_NW-4.xlsx</t>
  </si>
  <si>
    <t>Kabeysawa_NW-5.xlsx</t>
  </si>
  <si>
    <t>Kabeysawa_NW-6.xlsx</t>
  </si>
  <si>
    <t>Kabeyasawa_HW-1.xlsx</t>
  </si>
  <si>
    <t>Kabeyasawa_HW-2.xlsx</t>
  </si>
  <si>
    <t>Kabeyasawa_HW-3.xlsx</t>
  </si>
  <si>
    <t>Kimura_C07N10.xlsx</t>
  </si>
  <si>
    <t>Kimura_C07N15.xlsx</t>
  </si>
  <si>
    <t>Kimura_C10N15.xlsx</t>
  </si>
  <si>
    <t>Kimura_W8N18.xlsx</t>
  </si>
  <si>
    <t>Kimura_W8N13.xlsx</t>
  </si>
  <si>
    <t>Kimura_W8N08H.xlsx</t>
  </si>
  <si>
    <t>Kimura_W4N18.xlsx</t>
  </si>
  <si>
    <t>Kimura_W4N18C.xlsx</t>
  </si>
  <si>
    <t>Layssi_W1.xlsx</t>
  </si>
  <si>
    <t>Layssi_W2.xlsx</t>
  </si>
  <si>
    <t>Lefas_SW11.xlsx</t>
  </si>
  <si>
    <t>Lefas_SW30.xlsx</t>
  </si>
  <si>
    <t>Lefas_SW31.xlsx</t>
  </si>
  <si>
    <t>Lefas_SW32.xlsx</t>
  </si>
  <si>
    <t>Lefas_SW33.xlsx</t>
  </si>
  <si>
    <t>Lefas_SW12.xlsx</t>
  </si>
  <si>
    <t>Lefas_SW13.xlsx</t>
  </si>
  <si>
    <t>Lefas_SW14.xlsx</t>
  </si>
  <si>
    <t>Lefas_SW15.xlsx</t>
  </si>
  <si>
    <t>Lefas_SW16.xlsx</t>
  </si>
  <si>
    <t>Lefas_SW17.xlsx</t>
  </si>
  <si>
    <t>Lefas_SW21.xlsx</t>
  </si>
  <si>
    <t>Lefas_SW22.xlsx</t>
  </si>
  <si>
    <t>Lefas_SW23.xlsx</t>
  </si>
  <si>
    <t>Lefas_SW24.xlsx</t>
  </si>
  <si>
    <t>Lefas_SW25.xlsx</t>
  </si>
  <si>
    <t>Lefas_SW26.xlsx</t>
  </si>
  <si>
    <t>Lombard_1.xlsx</t>
  </si>
  <si>
    <t>Lopes_SW13.xlsx</t>
  </si>
  <si>
    <t>Lopes_SW16.xlsx</t>
  </si>
  <si>
    <t>Lopes_SW17.xlsx</t>
  </si>
  <si>
    <t>Lopes_SW18.xlsx</t>
  </si>
  <si>
    <t>Massone-WS-T1-S1.xlsx</t>
  </si>
  <si>
    <t>Massone_WS-T4-S2.xlsx</t>
  </si>
  <si>
    <t>Massone-WP-T5-N10-S2.xlsx</t>
  </si>
  <si>
    <t>Matsuoka_F0W5-0.00-1.3-0.014.xlsx</t>
  </si>
  <si>
    <t>Matsuoka_F0W5-0.00-1.3-1.4.xlsx</t>
  </si>
  <si>
    <t>Matsuoka_F1W5-0.00-1.3-0.014.xlsx</t>
  </si>
  <si>
    <t>Matsuoka_F1W5-0.00-1.3-1.4.xlsx</t>
  </si>
  <si>
    <t>Matsuoka_FS0W5-0.00-2.5-0.014.xlsx</t>
  </si>
  <si>
    <t>Matsuoka_FS0W5-0.00-2.5-1.4.xlsx</t>
  </si>
  <si>
    <t>Matsuoka_FS1W5-0.00-2.5-0.014.xlsx</t>
  </si>
  <si>
    <t>Matsuoka_FS1W5-0.00-2.5-1.4.xlsx</t>
  </si>
  <si>
    <t>Matsuoka_S0W5-0.00-4.5-0.014.xlsx</t>
  </si>
  <si>
    <t>Matsuoka_S0W5-0.00-4.5-1.4.xlsx</t>
  </si>
  <si>
    <t>Matsuoka_S1W5-0.00-4.5-0.014.xlsx</t>
  </si>
  <si>
    <t>Matsuoka_S1W5-0.00-4.5-1.4.xlsx</t>
  </si>
  <si>
    <t>Nakamura_I-1.xlsx</t>
  </si>
  <si>
    <t>Nakamura_I-2.xlsx</t>
  </si>
  <si>
    <t>Oesterle_B1.xlsx</t>
  </si>
  <si>
    <t>Oesterle_B2.xlsx</t>
  </si>
  <si>
    <t>Oesterle_B3.xlsx</t>
  </si>
  <si>
    <t>Oesterle_B4.xlsx</t>
  </si>
  <si>
    <t>Oesterle_B5.xlsx</t>
  </si>
  <si>
    <t>Oesterle_B6.xlsx</t>
  </si>
  <si>
    <t>Oesterle_B5R.xlsx</t>
  </si>
  <si>
    <t>Oesterle_F1.xlsx</t>
  </si>
  <si>
    <t>Oesterle_R1.xlsx</t>
  </si>
  <si>
    <t>Oesterle_R2.xlsx</t>
  </si>
  <si>
    <t>Oesterle_B10.xlsx</t>
  </si>
  <si>
    <t>Oesterle_B11.xlsx</t>
  </si>
  <si>
    <t>Oesterle_B7.xlsx</t>
  </si>
  <si>
    <t>Oesterle_B8.xlsx</t>
  </si>
  <si>
    <t>Oesterle_B9.xlsx</t>
  </si>
  <si>
    <t>Oesterle_B9R.xlsx</t>
  </si>
  <si>
    <t>Oesterle_F2.xlsx</t>
  </si>
  <si>
    <t>Oh_HRI-W2.xlsx</t>
  </si>
  <si>
    <t>Oh_HRI-W5.xlsx</t>
  </si>
  <si>
    <t>Oh_HRI-W7.xlsx</t>
  </si>
  <si>
    <t>Oh_HRI-W8.xlsx</t>
  </si>
  <si>
    <t>Palermo_DP1.xlsx</t>
  </si>
  <si>
    <t>Palermo_DP2.xlsx</t>
  </si>
  <si>
    <t>Paterson_W1.xlsx</t>
  </si>
  <si>
    <t>Paterson_W2.xlsx</t>
  </si>
  <si>
    <t>Salonikios_LSW1.xlsx</t>
  </si>
  <si>
    <t>Salonikios_LSW2.xlsx</t>
  </si>
  <si>
    <t>Salonikios_LSW3.xlsx</t>
  </si>
  <si>
    <t>Salonikios_LSW4.xlsx</t>
  </si>
  <si>
    <t>Salonikios_LSW5.xlsx</t>
  </si>
  <si>
    <t>Salonikios_MSW1.xlsx</t>
  </si>
  <si>
    <t>Salonikios_MSW2.xlsx</t>
  </si>
  <si>
    <t>Salonikios_MSW3.xlsx</t>
  </si>
  <si>
    <t>Salonikios_MSW5.xlsx</t>
  </si>
  <si>
    <t xml:space="preserve">Salonikios (1999) </t>
  </si>
  <si>
    <t>Salonikios_MSW4.xlsx</t>
  </si>
  <si>
    <t>Salonikios_MSW6.xlsx</t>
  </si>
  <si>
    <t>Shainchin_WC150.xlsx</t>
  </si>
  <si>
    <t>Shainchin_WD150.xlsx</t>
  </si>
  <si>
    <t>Shainchin_WD170.xlsx</t>
  </si>
  <si>
    <t>Shainchin_WD200.xlsx</t>
  </si>
  <si>
    <t>Sittipunt_W1.xlsx</t>
  </si>
  <si>
    <t>Sittipunt_W2.xlsx</t>
  </si>
  <si>
    <t>Sittipunt_W3.xlsx</t>
  </si>
  <si>
    <t>Sittipunt_W4.xlsx</t>
  </si>
  <si>
    <t>Su_W1.xlsx</t>
  </si>
  <si>
    <t>Su_W2.xlsx</t>
  </si>
  <si>
    <t>Su_W3.xlsx</t>
  </si>
  <si>
    <t>93SWH-4</t>
  </si>
  <si>
    <t>Takehara_93SWH-6.xlsx</t>
  </si>
  <si>
    <t>Takehara_96SWH-4.xlsx</t>
  </si>
  <si>
    <t>Tasnimi_SHW1.xlsx</t>
  </si>
  <si>
    <t>Tasnimi_SHW2.xlsx</t>
  </si>
  <si>
    <t>Tasnimi_SHW3.xlsx</t>
  </si>
  <si>
    <t>Tasnimi_SHW4.xlsx</t>
  </si>
  <si>
    <t>Tatsuya_M30H.xlsx</t>
  </si>
  <si>
    <t>Tatsuya_M35X.xlsx</t>
  </si>
  <si>
    <t>Tatsuya_M35H.xlsx</t>
  </si>
  <si>
    <t>Tatsuya_MW35H.xlsx</t>
  </si>
  <si>
    <t>Tatsuya_P35H.xlsx</t>
  </si>
  <si>
    <t>Taylor_RW2.xlsx</t>
  </si>
  <si>
    <t>Taylor_TW2.xlsx</t>
  </si>
  <si>
    <t>Thomsen_RW1.xlsx</t>
  </si>
  <si>
    <t>Thomsen_RW2.xlsx</t>
  </si>
  <si>
    <t>Thomsen_TW1.xlsx</t>
  </si>
  <si>
    <t>Thomsen_TW2.xlsx</t>
  </si>
  <si>
    <t>Nakachi_No.1.xlsx</t>
  </si>
  <si>
    <t>Nakachi, Toda et Tabata (1996)</t>
  </si>
  <si>
    <t>Nakachi-Toda_No.1.xlsx</t>
  </si>
  <si>
    <t>Nakachi-Toda_No.2.xlsx</t>
  </si>
  <si>
    <t>Nakachi-Toda_No.3.xlsx</t>
  </si>
  <si>
    <t>Nakachi-Toda_No.4.xlsx</t>
  </si>
  <si>
    <t>Nakachi_No.2.xlsx</t>
  </si>
  <si>
    <t>Nakachi_No.3.xlsx</t>
  </si>
  <si>
    <t>Nakachi_No.4.xlsx</t>
  </si>
  <si>
    <t>Nakachi_No.5.xlsx</t>
  </si>
  <si>
    <t>Nakachi_No.6.xlsx</t>
  </si>
  <si>
    <t>Tomazevic_SW00N1.xlsx</t>
  </si>
  <si>
    <t>Tomazevic_SW00N2.xlsx</t>
  </si>
  <si>
    <t>Tomazevic_SW23C1.xlsx</t>
  </si>
  <si>
    <t>Tomazevic_SW23N2.xlsx</t>
  </si>
  <si>
    <t>Tomazevic_SW23N1.xlsx</t>
  </si>
  <si>
    <t>Tomazevic_SW23C2.xlsx</t>
  </si>
  <si>
    <t>Tomazevic_SW60N1.xlsx</t>
  </si>
  <si>
    <t>Tomazevic_SW60N2.xlsx</t>
  </si>
  <si>
    <t>Tomazevic_SW60C1.xlsx</t>
  </si>
  <si>
    <t>Tomazevic_SW60C2.xlsx</t>
  </si>
  <si>
    <t>Wallace_0.05.xlsx</t>
  </si>
  <si>
    <t>Wallace_0.1.xlsx</t>
  </si>
  <si>
    <t>Zhang_SW1-1.xlsx</t>
  </si>
  <si>
    <t>Zhang_SW1-2.xlsx</t>
  </si>
  <si>
    <t>Zhang_SW1-3.xlsx</t>
  </si>
  <si>
    <t>Zhang_SW2-1.xlsx</t>
  </si>
  <si>
    <t>Zhang_SW2-2.xlsx</t>
  </si>
  <si>
    <t>Zhang_SW2-3.xlsx</t>
  </si>
  <si>
    <t>Zhang_SW3-1.xlsx</t>
  </si>
  <si>
    <t>Zhang_SW3-2.xlsx</t>
  </si>
  <si>
    <t>Zhang_SW4-1.xlsx</t>
  </si>
  <si>
    <t>Zhang_SW4-2.xlsx</t>
  </si>
  <si>
    <t>Zhang_SW4-3.xlsx</t>
  </si>
  <si>
    <t>Zhang_SW5-1.xlsx</t>
  </si>
  <si>
    <t>Zhang_SW5-2.xlsx</t>
  </si>
  <si>
    <t>Zhang_SW5-3.xlsx</t>
  </si>
  <si>
    <t>Zhang_SW6-1.xlsx</t>
  </si>
  <si>
    <t>Zhang_SW6-2.xlsx</t>
  </si>
  <si>
    <t>Zhang_SW6-3.xlsx</t>
  </si>
  <si>
    <t>Zhou_SW-1.xlsx</t>
  </si>
  <si>
    <t>Zhou_SW-2.xlsx</t>
  </si>
  <si>
    <t>Zhou_SW-3.xlsx</t>
  </si>
  <si>
    <t>Zhou_SW-4.xlsx</t>
  </si>
  <si>
    <t>Pauley_wall1.xlsx</t>
  </si>
  <si>
    <t>Pauley_wall2.xlsx</t>
  </si>
  <si>
    <t>Endo-W7101.xlsx</t>
  </si>
  <si>
    <t>Endo-W7102.xlsx</t>
  </si>
  <si>
    <t>Endo-W7103.xlsx</t>
  </si>
  <si>
    <t>Endo-W7104.xlsx</t>
  </si>
  <si>
    <t>Endo-W7105.xlsx</t>
  </si>
  <si>
    <t>W7101</t>
  </si>
  <si>
    <t>W7102</t>
  </si>
  <si>
    <t>W7103</t>
  </si>
  <si>
    <t>W7104</t>
  </si>
  <si>
    <t>W7105</t>
  </si>
  <si>
    <t>Hiro75-No72</t>
  </si>
  <si>
    <t>Hiro75-No73</t>
  </si>
  <si>
    <t>Hiro75-No74</t>
  </si>
  <si>
    <t>Hiro75-No75</t>
  </si>
  <si>
    <t>Hiro75-No76</t>
  </si>
  <si>
    <t>Hiro75-No80</t>
  </si>
  <si>
    <t>Hiro75-No81</t>
  </si>
  <si>
    <t>Hiro75-No82</t>
  </si>
  <si>
    <t>Hiro75-No83</t>
  </si>
  <si>
    <t>Hiro75-No84</t>
  </si>
  <si>
    <t>Hiro75-No85</t>
  </si>
  <si>
    <t>Hiro75-No6</t>
  </si>
  <si>
    <t>Hiro75-No7</t>
  </si>
  <si>
    <t>Hiro75-No8</t>
  </si>
  <si>
    <t>Hiro75-No9</t>
  </si>
  <si>
    <t>Hiro75-No13</t>
  </si>
  <si>
    <t>Hiro75-No14</t>
  </si>
  <si>
    <t>Hiro75-No15</t>
  </si>
  <si>
    <t>Hiro75-No16</t>
  </si>
  <si>
    <t>Hiro75-No10</t>
  </si>
  <si>
    <t>Hiro75-No11</t>
  </si>
  <si>
    <t>Hiro75-No12</t>
  </si>
  <si>
    <t>Hiro75-No36</t>
  </si>
  <si>
    <t>Hiro75-No37</t>
  </si>
  <si>
    <t>Hiro75-No38</t>
  </si>
  <si>
    <t>Hiro75-No39</t>
  </si>
  <si>
    <t>Hiro75-No40</t>
  </si>
  <si>
    <t>Hiro75-No41</t>
  </si>
  <si>
    <t>Hiro75-No42</t>
  </si>
  <si>
    <t>Hiro75-No43</t>
  </si>
  <si>
    <t>Hiro75-No44</t>
  </si>
  <si>
    <t>Hiro75-No45</t>
  </si>
  <si>
    <t>Hiro75-No46</t>
  </si>
  <si>
    <t>Hiro75-No48</t>
  </si>
  <si>
    <t>Hiro75-No50</t>
  </si>
  <si>
    <t>Hiro75-No51</t>
  </si>
  <si>
    <t>Hiro75-No52</t>
  </si>
  <si>
    <t>Hiro75-No53</t>
  </si>
  <si>
    <t>Hiro75-No54</t>
  </si>
  <si>
    <t>Hiro75-No55</t>
  </si>
  <si>
    <t>Hiro75-No56</t>
  </si>
  <si>
    <t>Hiro75-No57</t>
  </si>
  <si>
    <t>Hiro75-No58</t>
  </si>
  <si>
    <t>Hiro75-No59</t>
  </si>
  <si>
    <t>Hiro75-No60</t>
  </si>
  <si>
    <t>Hiro75-No61</t>
  </si>
  <si>
    <t>Hiro75-No62</t>
  </si>
  <si>
    <t>Hiro75-No63</t>
  </si>
  <si>
    <t>Hiro75-No64</t>
  </si>
  <si>
    <t>Hiro75-No65</t>
  </si>
  <si>
    <t>Hiro75-No66</t>
  </si>
  <si>
    <t>Hiro75-No67</t>
  </si>
  <si>
    <t>Hiro75-No68</t>
  </si>
  <si>
    <t>Hiro75-No69</t>
  </si>
  <si>
    <t>Hiro75-No140</t>
  </si>
  <si>
    <t>Hiro75-No141</t>
  </si>
  <si>
    <t>Hiro75-No142</t>
  </si>
  <si>
    <t>Hiro75-No143</t>
  </si>
  <si>
    <t>Hiro75-No144</t>
  </si>
  <si>
    <t>Hiro75-No145</t>
  </si>
  <si>
    <t>Hiro75-No146</t>
  </si>
  <si>
    <t>Hiro75-No147</t>
  </si>
  <si>
    <t>Hiro75-No94</t>
  </si>
  <si>
    <t>Hiro75-No95</t>
  </si>
  <si>
    <t>Hiro75-No96</t>
  </si>
  <si>
    <t>Hiro75-No97</t>
  </si>
  <si>
    <t>Hiro75-No98</t>
  </si>
  <si>
    <t>Hiro75-No99</t>
  </si>
  <si>
    <t>Hiro75-No100</t>
  </si>
  <si>
    <t>Hiro75-No101</t>
  </si>
  <si>
    <t>Hiro75-No102</t>
  </si>
  <si>
    <t>Hiro75-No103</t>
  </si>
  <si>
    <t>Hiro75-No104</t>
  </si>
  <si>
    <t>Hiro75-No105</t>
  </si>
  <si>
    <t>Hiro75-No106</t>
  </si>
  <si>
    <t>Hiro75-No107</t>
  </si>
  <si>
    <t>Hiro75-No108</t>
  </si>
  <si>
    <t>Hiro75-No109</t>
  </si>
  <si>
    <t>Hiro75-No110</t>
  </si>
  <si>
    <t>Hiro75-No111</t>
  </si>
  <si>
    <t>Hiro75-No112</t>
  </si>
  <si>
    <t>Hiro75-No113</t>
  </si>
  <si>
    <t>Hiro75-No114</t>
  </si>
  <si>
    <t>Hiro75-No115</t>
  </si>
  <si>
    <t>Hiro75-No116</t>
  </si>
  <si>
    <t>Hiro75-No117</t>
  </si>
  <si>
    <t>Hiro75-No118</t>
  </si>
  <si>
    <t>Hiro75-No119</t>
  </si>
  <si>
    <t>Hiro75-No120</t>
  </si>
  <si>
    <t>Hiro75-No121</t>
  </si>
  <si>
    <t>Hiro75-No122</t>
  </si>
  <si>
    <t>Hiro75-No123</t>
  </si>
  <si>
    <t>Hiro75-No124</t>
  </si>
  <si>
    <t>Hiro75-No125</t>
  </si>
  <si>
    <t>Hiro75-No126</t>
  </si>
  <si>
    <t>Hiro75-No127</t>
  </si>
  <si>
    <t>Hiro75-No128</t>
  </si>
  <si>
    <t>Hiro75-No129</t>
  </si>
  <si>
    <t>Hiro75-No134.xlsx</t>
  </si>
  <si>
    <t>Hiro75-No135.xlsx</t>
  </si>
  <si>
    <t>Barda_B1-1.xlsx</t>
  </si>
  <si>
    <t>Barda_B2-1.xlsx</t>
  </si>
  <si>
    <t>Barda_B3-2.xlsx</t>
  </si>
  <si>
    <t>Oh_WR-20.xlsx</t>
  </si>
  <si>
    <t>Oh_WR-10.xlsx</t>
  </si>
  <si>
    <t>Oh_WR-0.xlsx</t>
  </si>
  <si>
    <t>Oh_WB.xlsx</t>
  </si>
  <si>
    <t>Tran_RW-A20-P10-S63.xlsx</t>
  </si>
  <si>
    <t>Tran_RW-A15-P10-S78.xlsx</t>
  </si>
  <si>
    <t>Dazio_WSH1.xlsx</t>
  </si>
  <si>
    <t>Dazio_WSH2.xlsx</t>
  </si>
  <si>
    <t>Dazio_WSH3.xlsx</t>
  </si>
  <si>
    <t>Dazio_WSH4.xlsx</t>
  </si>
  <si>
    <t>Dazio_WSH5.xlsx</t>
  </si>
  <si>
    <t>Dazio_WSH6.xlsx</t>
  </si>
  <si>
    <t>Nakachi_No.7.xlsx</t>
  </si>
  <si>
    <t>Nakachi_No.8.xlsx</t>
  </si>
  <si>
    <t>Nakachi_H1.xlsx</t>
  </si>
  <si>
    <t>Nakachi_H2.xlsx</t>
  </si>
  <si>
    <t>Nakachi_H3.xlsx</t>
  </si>
  <si>
    <t>Shiu_Cl-1.xlsx</t>
  </si>
  <si>
    <t>Matsumoto_NW-1.xlsx</t>
  </si>
  <si>
    <t>Matsumoto_NW-2.xlsx</t>
  </si>
  <si>
    <t>Matsumoto_NW-3.xlsx</t>
  </si>
  <si>
    <t>Matsumoto_NW-4.xlsx</t>
  </si>
  <si>
    <t>Matsumoto_NW-5.xlsx</t>
  </si>
  <si>
    <t>Matsumoto_NW-6.xlsx</t>
  </si>
  <si>
    <t>1'</t>
  </si>
  <si>
    <t>0.05'</t>
  </si>
  <si>
    <t>0.1'</t>
  </si>
  <si>
    <r>
      <t>Zhang_SW</t>
    </r>
    <r>
      <rPr>
        <u/>
        <sz val="10"/>
        <color indexed="12"/>
        <rFont val="Times New Roman"/>
        <family val="1"/>
        <charset val="161"/>
      </rPr>
      <t>1</t>
    </r>
    <r>
      <rPr>
        <u/>
        <sz val="10"/>
        <color indexed="12"/>
        <rFont val="Times New Roman"/>
        <family val="1"/>
        <charset val="238"/>
      </rPr>
      <t>-</t>
    </r>
    <r>
      <rPr>
        <u/>
        <sz val="10"/>
        <color indexed="12"/>
        <rFont val="Times New Roman"/>
        <family val="1"/>
        <charset val="161"/>
      </rPr>
      <t>4</t>
    </r>
    <r>
      <rPr>
        <u/>
        <sz val="10"/>
        <color indexed="12"/>
        <rFont val="Times New Roman"/>
        <family val="1"/>
        <charset val="238"/>
      </rPr>
      <t>.xlsx</t>
    </r>
  </si>
  <si>
    <t>Chen, 2002 (from Lu et al., 2010, NEES Database)</t>
  </si>
  <si>
    <t>Endo (from Lu et al., 2010, NEES Database)</t>
  </si>
  <si>
    <t>Hirosawa, 1975 (from Lu et al., 2010, NEES Database)</t>
  </si>
  <si>
    <t>Kokusho (from Lu et al., 2010, NEES Database)</t>
  </si>
  <si>
    <t>Tanabe (from Lu et al., 2010, NEES Database)</t>
  </si>
  <si>
    <t>Tuboi (from Lu et al., 2010, NEES Database)</t>
  </si>
  <si>
    <t>Zhang, 2007 (from Lu et al., 2010, NEES Database)</t>
  </si>
  <si>
    <t>Sugano, 1973 (from Lu et al., 2010, NEES Database)</t>
  </si>
  <si>
    <t># Exp. Campaign</t>
  </si>
  <si>
    <r>
      <t>s</t>
    </r>
    <r>
      <rPr>
        <b/>
        <vertAlign val="subscript"/>
        <sz val="10"/>
        <rFont val="Times New Roman"/>
        <family val="1"/>
        <charset val="161"/>
      </rPr>
      <t>v</t>
    </r>
    <r>
      <rPr>
        <b/>
        <sz val="10"/>
        <rFont val="Times New Roman"/>
        <family val="1"/>
        <charset val="161"/>
      </rPr>
      <t xml:space="preserve"> [mm]</t>
    </r>
  </si>
  <si>
    <r>
      <t>h</t>
    </r>
    <r>
      <rPr>
        <b/>
        <vertAlign val="subscript"/>
        <sz val="10"/>
        <rFont val="Times New Roman"/>
        <family val="1"/>
        <charset val="161"/>
      </rPr>
      <t>b</t>
    </r>
    <r>
      <rPr>
        <b/>
        <sz val="10"/>
        <rFont val="Times New Roman"/>
        <family val="1"/>
        <charset val="161"/>
      </rPr>
      <t xml:space="preserve"> [mm]</t>
    </r>
  </si>
  <si>
    <r>
      <t>l</t>
    </r>
    <r>
      <rPr>
        <b/>
        <vertAlign val="subscript"/>
        <sz val="10"/>
        <rFont val="Times New Roman"/>
        <family val="1"/>
        <charset val="161"/>
      </rPr>
      <t>w</t>
    </r>
    <r>
      <rPr>
        <b/>
        <sz val="10"/>
        <rFont val="Times New Roman"/>
        <family val="1"/>
        <charset val="161"/>
      </rPr>
      <t xml:space="preserve"> [mm]</t>
    </r>
  </si>
  <si>
    <r>
      <t>b</t>
    </r>
    <r>
      <rPr>
        <b/>
        <vertAlign val="subscript"/>
        <sz val="10"/>
        <rFont val="Times New Roman"/>
        <family val="1"/>
        <charset val="161"/>
      </rPr>
      <t>w</t>
    </r>
    <r>
      <rPr>
        <b/>
        <sz val="10"/>
        <rFont val="Times New Roman"/>
        <family val="1"/>
        <charset val="161"/>
      </rPr>
      <t xml:space="preserve"> [mm]</t>
    </r>
  </si>
  <si>
    <r>
      <t>L</t>
    </r>
    <r>
      <rPr>
        <b/>
        <vertAlign val="subscript"/>
        <sz val="10"/>
        <rFont val="Times New Roman"/>
        <family val="1"/>
        <charset val="161"/>
      </rPr>
      <t>s</t>
    </r>
    <r>
      <rPr>
        <b/>
        <sz val="10"/>
        <rFont val="Times New Roman"/>
        <family val="1"/>
        <charset val="161"/>
      </rPr>
      <t xml:space="preserve"> [mm]</t>
    </r>
  </si>
  <si>
    <r>
      <t>s</t>
    </r>
    <r>
      <rPr>
        <b/>
        <vertAlign val="subscript"/>
        <sz val="10"/>
        <rFont val="Times New Roman"/>
        <family val="1"/>
        <charset val="161"/>
      </rPr>
      <t>w</t>
    </r>
    <r>
      <rPr>
        <b/>
        <sz val="10"/>
        <rFont val="Times New Roman"/>
        <family val="1"/>
        <charset val="161"/>
      </rPr>
      <t xml:space="preserve"> [mm]</t>
    </r>
  </si>
  <si>
    <r>
      <t>s</t>
    </r>
    <r>
      <rPr>
        <b/>
        <vertAlign val="subscript"/>
        <sz val="10"/>
        <rFont val="Times New Roman"/>
        <family val="1"/>
        <charset val="161"/>
      </rPr>
      <t>v</t>
    </r>
    <r>
      <rPr>
        <b/>
        <sz val="10"/>
        <rFont val="Times New Roman"/>
        <family val="1"/>
        <charset val="161"/>
      </rPr>
      <t xml:space="preserve"> [inches]</t>
    </r>
  </si>
  <si>
    <r>
      <t>s</t>
    </r>
    <r>
      <rPr>
        <b/>
        <vertAlign val="subscript"/>
        <sz val="10"/>
        <rFont val="Times New Roman"/>
        <family val="1"/>
        <charset val="161"/>
      </rPr>
      <t>w</t>
    </r>
    <r>
      <rPr>
        <b/>
        <sz val="10"/>
        <rFont val="Times New Roman"/>
        <family val="1"/>
        <charset val="161"/>
      </rPr>
      <t xml:space="preserve"> [inches]</t>
    </r>
  </si>
  <si>
    <r>
      <t>h</t>
    </r>
    <r>
      <rPr>
        <b/>
        <vertAlign val="subscript"/>
        <sz val="10"/>
        <rFont val="Times New Roman"/>
        <family val="1"/>
        <charset val="161"/>
      </rPr>
      <t>b</t>
    </r>
    <r>
      <rPr>
        <b/>
        <sz val="10"/>
        <rFont val="Times New Roman"/>
        <family val="1"/>
        <charset val="161"/>
      </rPr>
      <t xml:space="preserve"> [inches]</t>
    </r>
  </si>
  <si>
    <r>
      <t>l</t>
    </r>
    <r>
      <rPr>
        <b/>
        <vertAlign val="subscript"/>
        <sz val="10"/>
        <rFont val="Times New Roman"/>
        <family val="1"/>
        <charset val="161"/>
      </rPr>
      <t>w</t>
    </r>
    <r>
      <rPr>
        <b/>
        <sz val="10"/>
        <rFont val="Times New Roman"/>
        <family val="1"/>
        <charset val="161"/>
      </rPr>
      <t xml:space="preserve"> [inches]</t>
    </r>
  </si>
  <si>
    <r>
      <t>b</t>
    </r>
    <r>
      <rPr>
        <b/>
        <vertAlign val="subscript"/>
        <sz val="10"/>
        <rFont val="Times New Roman"/>
        <family val="1"/>
        <charset val="161"/>
      </rPr>
      <t>w</t>
    </r>
    <r>
      <rPr>
        <b/>
        <sz val="10"/>
        <rFont val="Times New Roman"/>
        <family val="1"/>
        <charset val="161"/>
      </rPr>
      <t xml:space="preserve"> [inches]</t>
    </r>
  </si>
  <si>
    <r>
      <t>L</t>
    </r>
    <r>
      <rPr>
        <b/>
        <vertAlign val="subscript"/>
        <sz val="10"/>
        <rFont val="Times New Roman"/>
        <family val="1"/>
        <charset val="161"/>
      </rPr>
      <t>s</t>
    </r>
    <r>
      <rPr>
        <b/>
        <sz val="10"/>
        <rFont val="Times New Roman"/>
        <family val="1"/>
        <charset val="161"/>
      </rPr>
      <t xml:space="preserve"> [inches]</t>
    </r>
  </si>
</sst>
</file>

<file path=xl/styles.xml><?xml version="1.0" encoding="utf-8"?>
<styleSheet xmlns="http://schemas.openxmlformats.org/spreadsheetml/2006/main">
  <numFmts count="5">
    <numFmt numFmtId="164" formatCode="0.0"/>
    <numFmt numFmtId="165" formatCode="0.0000_)"/>
    <numFmt numFmtId="166" formatCode="0.0000"/>
    <numFmt numFmtId="167" formatCode="0.00000"/>
    <numFmt numFmtId="168" formatCode="0.000"/>
  </numFmts>
  <fonts count="18">
    <font>
      <sz val="10"/>
      <name val="Arial"/>
      <charset val="238"/>
    </font>
    <font>
      <b/>
      <sz val="10"/>
      <name val="Times New Roman"/>
      <family val="1"/>
      <charset val="161"/>
    </font>
    <font>
      <u/>
      <sz val="10"/>
      <color indexed="12"/>
      <name val="Arial"/>
      <family val="2"/>
      <charset val="161"/>
    </font>
    <font>
      <sz val="8"/>
      <color indexed="81"/>
      <name val="Tahoma"/>
      <family val="2"/>
      <charset val="161"/>
    </font>
    <font>
      <sz val="8"/>
      <name val="Arial"/>
      <family val="2"/>
      <charset val="161"/>
    </font>
    <font>
      <b/>
      <u/>
      <sz val="10"/>
      <color indexed="12"/>
      <name val="Arial"/>
      <family val="2"/>
      <charset val="238"/>
    </font>
    <font>
      <b/>
      <sz val="10"/>
      <name val="Arial"/>
      <family val="2"/>
      <charset val="238"/>
    </font>
    <font>
      <b/>
      <sz val="8"/>
      <color indexed="81"/>
      <name val="Tahoma"/>
      <family val="2"/>
      <charset val="161"/>
    </font>
    <font>
      <sz val="10"/>
      <name val="Arial"/>
      <family val="2"/>
      <charset val="161"/>
    </font>
    <font>
      <sz val="9"/>
      <color indexed="81"/>
      <name val="Tahoma"/>
      <family val="2"/>
      <charset val="161"/>
    </font>
    <font>
      <b/>
      <sz val="9"/>
      <color indexed="81"/>
      <name val="Tahoma"/>
      <family val="2"/>
      <charset val="161"/>
    </font>
    <font>
      <sz val="10"/>
      <name val="Times New Roman"/>
      <family val="1"/>
      <charset val="161"/>
    </font>
    <font>
      <b/>
      <u/>
      <sz val="10"/>
      <color indexed="12"/>
      <name val="Times New Roman"/>
      <family val="1"/>
      <charset val="161"/>
    </font>
    <font>
      <b/>
      <vertAlign val="superscript"/>
      <sz val="10"/>
      <name val="Times New Roman"/>
      <family val="1"/>
      <charset val="161"/>
    </font>
    <font>
      <u/>
      <sz val="10"/>
      <color indexed="12"/>
      <name val="Times New Roman"/>
      <family val="1"/>
      <charset val="161"/>
    </font>
    <font>
      <u/>
      <sz val="10"/>
      <color indexed="12"/>
      <name val="Times New Roman"/>
      <family val="1"/>
      <charset val="238"/>
    </font>
    <font>
      <sz val="10"/>
      <name val="Calibri"/>
      <family val="2"/>
      <charset val="161"/>
      <scheme val="minor"/>
    </font>
    <font>
      <b/>
      <vertAlign val="subscript"/>
      <sz val="10"/>
      <name val="Times New Roman"/>
      <family val="1"/>
      <charset val="161"/>
    </font>
  </fonts>
  <fills count="14">
    <fill>
      <patternFill patternType="none"/>
    </fill>
    <fill>
      <patternFill patternType="gray125"/>
    </fill>
    <fill>
      <patternFill patternType="solid">
        <fgColor indexed="4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B0F0"/>
        <bgColor indexed="64"/>
      </patternFill>
    </fill>
  </fills>
  <borders count="2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 style="thin">
        <color auto="1"/>
      </top>
      <bottom/>
      <diagonal/>
    </border>
  </borders>
  <cellStyleXfs count="3">
    <xf numFmtId="0" fontId="0" fillId="0" borderId="0"/>
    <xf numFmtId="0" fontId="2" fillId="0" borderId="0" applyNumberFormat="0" applyFill="0" applyBorder="0" applyProtection="0">
      <alignment vertical="top"/>
      <protection locked="0"/>
    </xf>
    <xf numFmtId="0" fontId="8" fillId="0" borderId="0"/>
  </cellStyleXfs>
  <cellXfs count="204">
    <xf numFmtId="0" fontId="0" fillId="0" borderId="0" xfId="0"/>
    <xf numFmtId="0" fontId="1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49" fontId="0" fillId="0" borderId="0" xfId="0" applyNumberFormat="1" applyFill="1"/>
    <xf numFmtId="49" fontId="1" fillId="0" borderId="0" xfId="0" applyNumberFormat="1" applyFont="1" applyFill="1" applyBorder="1" applyAlignment="1">
      <alignment horizontal="center" vertical="center"/>
    </xf>
    <xf numFmtId="2" fontId="0" fillId="0" borderId="0" xfId="0" applyNumberFormat="1"/>
    <xf numFmtId="1" fontId="0" fillId="0" borderId="0" xfId="0" applyNumberFormat="1" applyAlignment="1">
      <alignment horizontal="center"/>
    </xf>
    <xf numFmtId="164" fontId="0" fillId="0" borderId="0" xfId="0" applyNumberFormat="1"/>
    <xf numFmtId="2" fontId="0" fillId="0" borderId="0" xfId="0" applyNumberFormat="1" applyAlignment="1">
      <alignment horizontal="right"/>
    </xf>
    <xf numFmtId="1" fontId="0" fillId="0" borderId="0" xfId="0" applyNumberFormat="1"/>
    <xf numFmtId="0" fontId="5" fillId="0" borderId="0" xfId="1" applyFont="1" applyFill="1" applyProtection="1">
      <alignment vertical="top"/>
    </xf>
    <xf numFmtId="0" fontId="6" fillId="0" borderId="0" xfId="0" applyFont="1" applyFill="1" applyAlignment="1">
      <alignment horizontal="left"/>
    </xf>
    <xf numFmtId="0" fontId="0" fillId="0" borderId="0" xfId="0" applyNumberFormat="1" applyFill="1"/>
    <xf numFmtId="0" fontId="1" fillId="0" borderId="0" xfId="0" applyNumberFormat="1" applyFont="1" applyFill="1" applyBorder="1" applyAlignment="1">
      <alignment horizontal="center" vertical="center"/>
    </xf>
    <xf numFmtId="49" fontId="0" fillId="0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1" fillId="0" borderId="0" xfId="0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/>
    </xf>
    <xf numFmtId="0" fontId="11" fillId="0" borderId="5" xfId="0" applyFont="1" applyFill="1" applyBorder="1" applyAlignment="1">
      <alignment horizontal="center"/>
    </xf>
    <xf numFmtId="168" fontId="11" fillId="0" borderId="5" xfId="1" applyNumberFormat="1" applyFont="1" applyFill="1" applyBorder="1" applyAlignment="1" applyProtection="1">
      <alignment horizontal="center" vertical="center" wrapText="1"/>
    </xf>
    <xf numFmtId="168" fontId="11" fillId="0" borderId="5" xfId="0" applyNumberFormat="1" applyFont="1" applyFill="1" applyBorder="1" applyAlignment="1">
      <alignment horizontal="center"/>
    </xf>
    <xf numFmtId="168" fontId="11" fillId="0" borderId="5" xfId="0" applyNumberFormat="1" applyFont="1" applyFill="1" applyBorder="1" applyAlignment="1" applyProtection="1">
      <alignment horizontal="center"/>
    </xf>
    <xf numFmtId="1" fontId="11" fillId="0" borderId="5" xfId="0" applyNumberFormat="1" applyFont="1" applyFill="1" applyBorder="1" applyAlignment="1" applyProtection="1">
      <alignment horizontal="center"/>
    </xf>
    <xf numFmtId="1" fontId="11" fillId="0" borderId="5" xfId="0" applyNumberFormat="1" applyFont="1" applyFill="1" applyBorder="1" applyAlignment="1">
      <alignment horizontal="center"/>
    </xf>
    <xf numFmtId="167" fontId="11" fillId="0" borderId="0" xfId="0" applyNumberFormat="1" applyFont="1" applyFill="1" applyAlignment="1">
      <alignment horizontal="center"/>
    </xf>
    <xf numFmtId="0" fontId="11" fillId="0" borderId="0" xfId="0" applyFont="1" applyFill="1"/>
    <xf numFmtId="0" fontId="11" fillId="0" borderId="0" xfId="0" applyFont="1" applyFill="1" applyAlignment="1">
      <alignment horizontal="center"/>
    </xf>
    <xf numFmtId="164" fontId="11" fillId="0" borderId="5" xfId="0" applyNumberFormat="1" applyFont="1" applyFill="1" applyBorder="1" applyAlignment="1" applyProtection="1">
      <alignment horizontal="center"/>
    </xf>
    <xf numFmtId="164" fontId="11" fillId="0" borderId="5" xfId="0" applyNumberFormat="1" applyFont="1" applyFill="1" applyBorder="1" applyAlignment="1">
      <alignment horizontal="center"/>
    </xf>
    <xf numFmtId="2" fontId="11" fillId="0" borderId="5" xfId="0" applyNumberFormat="1" applyFont="1" applyFill="1" applyBorder="1" applyAlignment="1">
      <alignment horizontal="center"/>
    </xf>
    <xf numFmtId="2" fontId="11" fillId="0" borderId="5" xfId="0" applyNumberFormat="1" applyFont="1" applyFill="1" applyBorder="1" applyAlignment="1" applyProtection="1">
      <alignment horizontal="center"/>
    </xf>
    <xf numFmtId="2" fontId="11" fillId="0" borderId="0" xfId="0" applyNumberFormat="1" applyFont="1" applyFill="1" applyAlignment="1">
      <alignment horizontal="center"/>
    </xf>
    <xf numFmtId="167" fontId="11" fillId="0" borderId="5" xfId="0" applyNumberFormat="1" applyFont="1" applyFill="1" applyBorder="1" applyAlignment="1">
      <alignment horizontal="center"/>
    </xf>
    <xf numFmtId="0" fontId="12" fillId="0" borderId="0" xfId="1" applyFont="1" applyFill="1" applyProtection="1">
      <alignment vertical="top"/>
    </xf>
    <xf numFmtId="0" fontId="1" fillId="0" borderId="0" xfId="0" applyFont="1" applyFill="1" applyAlignment="1">
      <alignment horizontal="left"/>
    </xf>
    <xf numFmtId="0" fontId="11" fillId="0" borderId="0" xfId="0" applyFont="1"/>
    <xf numFmtId="49" fontId="11" fillId="0" borderId="0" xfId="0" applyNumberFormat="1" applyFont="1" applyFill="1" applyAlignment="1">
      <alignment horizontal="center"/>
    </xf>
    <xf numFmtId="1" fontId="12" fillId="8" borderId="0" xfId="1" applyNumberFormat="1" applyFont="1" applyFill="1" applyAlignment="1" applyProtection="1">
      <alignment horizontal="center" vertical="top"/>
    </xf>
    <xf numFmtId="0" fontId="11" fillId="0" borderId="0" xfId="0" applyFont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0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67" fontId="11" fillId="0" borderId="0" xfId="0" applyNumberFormat="1" applyFont="1" applyAlignment="1">
      <alignment horizontal="center"/>
    </xf>
    <xf numFmtId="0" fontId="11" fillId="0" borderId="0" xfId="0" applyFont="1" applyBorder="1" applyAlignment="1">
      <alignment horizontal="center"/>
    </xf>
    <xf numFmtId="0" fontId="11" fillId="0" borderId="11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2" fontId="11" fillId="0" borderId="0" xfId="0" applyNumberFormat="1" applyFont="1" applyAlignment="1" applyProtection="1">
      <alignment horizontal="center"/>
    </xf>
    <xf numFmtId="0" fontId="11" fillId="0" borderId="0" xfId="0" applyFont="1" applyAlignment="1" applyProtection="1">
      <alignment horizontal="center"/>
    </xf>
    <xf numFmtId="2" fontId="11" fillId="7" borderId="0" xfId="0" applyNumberFormat="1" applyFont="1" applyFill="1" applyAlignment="1">
      <alignment horizontal="center"/>
    </xf>
    <xf numFmtId="1" fontId="11" fillId="7" borderId="0" xfId="0" applyNumberFormat="1" applyFont="1" applyFill="1" applyAlignment="1">
      <alignment horizontal="center"/>
    </xf>
    <xf numFmtId="2" fontId="1" fillId="7" borderId="0" xfId="0" applyNumberFormat="1" applyFont="1" applyFill="1" applyAlignment="1" applyProtection="1">
      <alignment horizontal="center"/>
    </xf>
    <xf numFmtId="0" fontId="11" fillId="7" borderId="0" xfId="0" applyFont="1" applyFill="1" applyAlignment="1">
      <alignment horizontal="center"/>
    </xf>
    <xf numFmtId="167" fontId="11" fillId="7" borderId="0" xfId="0" applyNumberFormat="1" applyFont="1" applyFill="1" applyAlignment="1">
      <alignment horizontal="center"/>
    </xf>
    <xf numFmtId="0" fontId="11" fillId="6" borderId="0" xfId="0" applyFont="1" applyFill="1" applyAlignment="1">
      <alignment horizontal="center"/>
    </xf>
    <xf numFmtId="2" fontId="11" fillId="6" borderId="0" xfId="0" applyNumberFormat="1" applyFont="1" applyFill="1" applyAlignment="1">
      <alignment horizontal="center"/>
    </xf>
    <xf numFmtId="2" fontId="1" fillId="6" borderId="0" xfId="0" applyNumberFormat="1" applyFont="1" applyFill="1" applyAlignment="1" applyProtection="1">
      <alignment horizontal="center"/>
    </xf>
    <xf numFmtId="167" fontId="11" fillId="6" borderId="0" xfId="0" applyNumberFormat="1" applyFont="1" applyFill="1" applyAlignment="1">
      <alignment horizontal="center"/>
    </xf>
    <xf numFmtId="2" fontId="11" fillId="0" borderId="0" xfId="0" applyNumberFormat="1" applyFont="1" applyFill="1" applyAlignment="1"/>
    <xf numFmtId="0" fontId="1" fillId="5" borderId="0" xfId="0" applyFont="1" applyFill="1" applyAlignment="1">
      <alignment horizontal="center"/>
    </xf>
    <xf numFmtId="2" fontId="11" fillId="5" borderId="0" xfId="0" applyNumberFormat="1" applyFont="1" applyFill="1" applyAlignment="1" applyProtection="1">
      <alignment horizontal="center"/>
    </xf>
    <xf numFmtId="167" fontId="11" fillId="5" borderId="0" xfId="0" applyNumberFormat="1" applyFont="1" applyFill="1" applyAlignment="1">
      <alignment horizontal="center"/>
    </xf>
    <xf numFmtId="0" fontId="1" fillId="11" borderId="0" xfId="0" applyFont="1" applyFill="1" applyAlignment="1">
      <alignment horizontal="center"/>
    </xf>
    <xf numFmtId="2" fontId="1" fillId="1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2" fontId="1" fillId="0" borderId="0" xfId="0" applyNumberFormat="1" applyFont="1" applyFill="1" applyAlignment="1">
      <alignment horizontal="center"/>
    </xf>
    <xf numFmtId="168" fontId="11" fillId="10" borderId="5" xfId="0" applyNumberFormat="1" applyFont="1" applyFill="1" applyBorder="1" applyAlignment="1">
      <alignment horizontal="center"/>
    </xf>
    <xf numFmtId="168" fontId="11" fillId="0" borderId="5" xfId="0" applyNumberFormat="1" applyFont="1" applyBorder="1" applyAlignment="1">
      <alignment horizontal="center"/>
    </xf>
    <xf numFmtId="2" fontId="12" fillId="4" borderId="0" xfId="1" applyNumberFormat="1" applyFont="1" applyFill="1" applyAlignment="1" applyProtection="1">
      <alignment horizontal="center" vertical="top"/>
    </xf>
    <xf numFmtId="2" fontId="1" fillId="5" borderId="0" xfId="0" applyNumberFormat="1" applyFont="1" applyFill="1" applyAlignment="1" applyProtection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49" fontId="1" fillId="2" borderId="3" xfId="0" applyNumberFormat="1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2" fontId="1" fillId="2" borderId="2" xfId="0" applyNumberFormat="1" applyFont="1" applyFill="1" applyBorder="1" applyAlignment="1">
      <alignment horizontal="center" vertical="center" wrapText="1"/>
    </xf>
    <xf numFmtId="1" fontId="1" fillId="2" borderId="2" xfId="0" applyNumberFormat="1" applyFont="1" applyFill="1" applyBorder="1" applyAlignment="1">
      <alignment horizontal="center" vertical="center" wrapText="1"/>
    </xf>
    <xf numFmtId="167" fontId="1" fillId="2" borderId="2" xfId="0" applyNumberFormat="1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left"/>
    </xf>
    <xf numFmtId="0" fontId="11" fillId="0" borderId="0" xfId="0" applyNumberFormat="1" applyFont="1" applyFill="1"/>
    <xf numFmtId="0" fontId="11" fillId="0" borderId="0" xfId="0" applyFont="1" applyFill="1" applyBorder="1"/>
    <xf numFmtId="0" fontId="11" fillId="0" borderId="6" xfId="0" applyFont="1" applyBorder="1"/>
    <xf numFmtId="0" fontId="11" fillId="9" borderId="0" xfId="0" applyFont="1" applyFill="1"/>
    <xf numFmtId="0" fontId="1" fillId="9" borderId="0" xfId="0" applyFont="1" applyFill="1" applyAlignment="1">
      <alignment horizontal="center"/>
    </xf>
    <xf numFmtId="0" fontId="11" fillId="10" borderId="5" xfId="0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 applyProtection="1">
      <alignment horizontal="center"/>
    </xf>
    <xf numFmtId="0" fontId="14" fillId="0" borderId="5" xfId="1" applyFont="1" applyBorder="1" applyAlignment="1" applyProtection="1">
      <alignment horizontal="center" vertical="top"/>
    </xf>
    <xf numFmtId="0" fontId="11" fillId="0" borderId="5" xfId="1" applyFont="1" applyFill="1" applyBorder="1" applyAlignment="1" applyProtection="1">
      <alignment horizontal="center" vertical="center" wrapText="1"/>
    </xf>
    <xf numFmtId="0" fontId="11" fillId="0" borderId="0" xfId="1" applyFont="1" applyFill="1" applyBorder="1" applyAlignment="1" applyProtection="1">
      <alignment horizontal="center" vertical="center" wrapText="1"/>
    </xf>
    <xf numFmtId="2" fontId="11" fillId="3" borderId="5" xfId="0" applyNumberFormat="1" applyFont="1" applyFill="1" applyBorder="1"/>
    <xf numFmtId="0" fontId="11" fillId="0" borderId="14" xfId="0" applyFont="1" applyBorder="1" applyAlignment="1">
      <alignment horizontal="center"/>
    </xf>
    <xf numFmtId="0" fontId="11" fillId="0" borderId="8" xfId="1" applyFont="1" applyFill="1" applyBorder="1" applyAlignment="1" applyProtection="1">
      <alignment horizontal="center" vertical="center" wrapText="1"/>
    </xf>
    <xf numFmtId="2" fontId="11" fillId="3" borderId="16" xfId="0" applyNumberFormat="1" applyFont="1" applyFill="1" applyBorder="1"/>
    <xf numFmtId="2" fontId="11" fillId="3" borderId="14" xfId="0" applyNumberFormat="1" applyFont="1" applyFill="1" applyBorder="1"/>
    <xf numFmtId="0" fontId="1" fillId="10" borderId="1" xfId="0" applyFont="1" applyFill="1" applyBorder="1" applyAlignment="1">
      <alignment horizontal="center" vertical="center" wrapText="1"/>
    </xf>
    <xf numFmtId="0" fontId="1" fillId="2" borderId="3" xfId="0" applyNumberFormat="1" applyFont="1" applyFill="1" applyBorder="1" applyAlignment="1">
      <alignment horizontal="center" vertical="center" wrapText="1"/>
    </xf>
    <xf numFmtId="0" fontId="1" fillId="5" borderId="8" xfId="0" applyFont="1" applyFill="1" applyBorder="1" applyAlignment="1">
      <alignment horizontal="center" vertical="center" wrapText="1"/>
    </xf>
    <xf numFmtId="0" fontId="1" fillId="5" borderId="9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/>
    </xf>
    <xf numFmtId="1" fontId="12" fillId="0" borderId="0" xfId="1" applyNumberFormat="1" applyFont="1" applyFill="1" applyBorder="1" applyAlignment="1" applyProtection="1">
      <alignment horizontal="center" vertical="top"/>
    </xf>
    <xf numFmtId="2" fontId="11" fillId="7" borderId="0" xfId="0" applyNumberFormat="1" applyFont="1" applyFill="1" applyAlignment="1" applyProtection="1">
      <alignment horizontal="center"/>
    </xf>
    <xf numFmtId="0" fontId="11" fillId="6" borderId="0" xfId="0" applyFont="1" applyFill="1" applyAlignment="1"/>
    <xf numFmtId="0" fontId="11" fillId="0" borderId="5" xfId="0" applyFont="1" applyFill="1" applyBorder="1" applyAlignment="1">
      <alignment horizontal="center" vertical="center"/>
    </xf>
    <xf numFmtId="2" fontId="11" fillId="0" borderId="5" xfId="0" applyNumberFormat="1" applyFont="1" applyBorder="1" applyAlignment="1">
      <alignment horizontal="center"/>
    </xf>
    <xf numFmtId="164" fontId="11" fillId="0" borderId="5" xfId="0" applyNumberFormat="1" applyFont="1" applyBorder="1" applyAlignment="1">
      <alignment horizontal="center"/>
    </xf>
    <xf numFmtId="0" fontId="11" fillId="0" borderId="5" xfId="0" applyFont="1" applyFill="1" applyBorder="1" applyAlignment="1" applyProtection="1">
      <alignment horizontal="center"/>
    </xf>
    <xf numFmtId="167" fontId="11" fillId="0" borderId="5" xfId="0" applyNumberFormat="1" applyFont="1" applyFill="1" applyBorder="1" applyAlignment="1" applyProtection="1">
      <alignment horizontal="center"/>
    </xf>
    <xf numFmtId="0" fontId="1" fillId="2" borderId="10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 wrapText="1"/>
    </xf>
    <xf numFmtId="49" fontId="11" fillId="0" borderId="0" xfId="0" applyNumberFormat="1" applyFont="1" applyFill="1"/>
    <xf numFmtId="1" fontId="12" fillId="0" borderId="0" xfId="1" applyNumberFormat="1" applyFont="1" applyFill="1" applyAlignment="1" applyProtection="1">
      <alignment horizontal="center" vertical="top"/>
    </xf>
    <xf numFmtId="166" fontId="11" fillId="0" borderId="0" xfId="0" applyNumberFormat="1" applyFont="1"/>
    <xf numFmtId="2" fontId="11" fillId="0" borderId="0" xfId="0" applyNumberFormat="1" applyFont="1"/>
    <xf numFmtId="2" fontId="11" fillId="0" borderId="0" xfId="0" applyNumberFormat="1" applyFont="1" applyFill="1" applyAlignment="1">
      <alignment horizontal="right"/>
    </xf>
    <xf numFmtId="166" fontId="11" fillId="0" borderId="0" xfId="0" applyNumberFormat="1" applyFont="1" applyAlignment="1" applyProtection="1">
      <alignment horizontal="center"/>
    </xf>
    <xf numFmtId="2" fontId="11" fillId="0" borderId="5" xfId="0" applyNumberFormat="1" applyFont="1" applyBorder="1"/>
    <xf numFmtId="166" fontId="11" fillId="0" borderId="5" xfId="0" applyNumberFormat="1" applyFont="1" applyBorder="1"/>
    <xf numFmtId="165" fontId="11" fillId="0" borderId="5" xfId="0" applyNumberFormat="1" applyFont="1" applyBorder="1" applyAlignment="1" applyProtection="1">
      <alignment horizontal="right"/>
    </xf>
    <xf numFmtId="167" fontId="11" fillId="0" borderId="5" xfId="0" applyNumberFormat="1" applyFont="1" applyBorder="1" applyAlignment="1" applyProtection="1">
      <alignment horizontal="right"/>
    </xf>
    <xf numFmtId="2" fontId="11" fillId="0" borderId="5" xfId="0" applyNumberFormat="1" applyFont="1" applyBorder="1" applyAlignment="1">
      <alignment horizontal="right"/>
    </xf>
    <xf numFmtId="1" fontId="11" fillId="0" borderId="5" xfId="0" applyNumberFormat="1" applyFont="1" applyBorder="1" applyAlignment="1">
      <alignment horizontal="center"/>
    </xf>
    <xf numFmtId="0" fontId="11" fillId="0" borderId="5" xfId="0" applyFont="1" applyBorder="1"/>
    <xf numFmtId="0" fontId="11" fillId="0" borderId="5" xfId="0" applyNumberFormat="1" applyFont="1" applyBorder="1" applyAlignment="1">
      <alignment horizontal="center"/>
    </xf>
    <xf numFmtId="0" fontId="11" fillId="0" borderId="5" xfId="0" applyFont="1" applyFill="1" applyBorder="1"/>
    <xf numFmtId="2" fontId="11" fillId="0" borderId="0" xfId="0" applyNumberFormat="1" applyFont="1" applyAlignment="1">
      <alignment horizontal="right"/>
    </xf>
    <xf numFmtId="2" fontId="12" fillId="0" borderId="0" xfId="1" applyNumberFormat="1" applyFont="1" applyFill="1" applyProtection="1">
      <alignment vertical="top"/>
    </xf>
    <xf numFmtId="2" fontId="1" fillId="4" borderId="2" xfId="0" applyNumberFormat="1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2" fontId="1" fillId="0" borderId="2" xfId="0" applyNumberFormat="1" applyFont="1" applyFill="1" applyBorder="1" applyAlignment="1">
      <alignment horizontal="center" vertical="center" wrapText="1"/>
    </xf>
    <xf numFmtId="0" fontId="1" fillId="8" borderId="2" xfId="0" applyNumberFormat="1" applyFont="1" applyFill="1" applyBorder="1" applyAlignment="1">
      <alignment horizontal="center" vertical="center" wrapText="1"/>
    </xf>
    <xf numFmtId="2" fontId="1" fillId="8" borderId="2" xfId="0" applyNumberFormat="1" applyFont="1" applyFill="1" applyBorder="1" applyAlignment="1">
      <alignment horizontal="center" vertical="center" wrapText="1"/>
    </xf>
    <xf numFmtId="2" fontId="1" fillId="8" borderId="7" xfId="0" applyNumberFormat="1" applyFont="1" applyFill="1" applyBorder="1" applyAlignment="1">
      <alignment horizontal="center" vertical="center" wrapText="1"/>
    </xf>
    <xf numFmtId="1" fontId="11" fillId="0" borderId="0" xfId="0" applyNumberFormat="1" applyFont="1" applyFill="1" applyAlignment="1">
      <alignment horizontal="center"/>
    </xf>
    <xf numFmtId="2" fontId="0" fillId="0" borderId="5" xfId="0" applyNumberForma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11" fillId="0" borderId="17" xfId="0" applyFont="1" applyBorder="1" applyAlignment="1">
      <alignment horizontal="center"/>
    </xf>
    <xf numFmtId="168" fontId="11" fillId="0" borderId="14" xfId="0" applyNumberFormat="1" applyFont="1" applyFill="1" applyBorder="1" applyAlignment="1">
      <alignment horizontal="center"/>
    </xf>
    <xf numFmtId="2" fontId="11" fillId="3" borderId="5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68" fontId="11" fillId="10" borderId="14" xfId="0" applyNumberFormat="1" applyFont="1" applyFill="1" applyBorder="1" applyAlignment="1">
      <alignment horizontal="center"/>
    </xf>
    <xf numFmtId="168" fontId="11" fillId="0" borderId="14" xfId="0" applyNumberFormat="1" applyFont="1" applyFill="1" applyBorder="1" applyAlignment="1" applyProtection="1">
      <alignment horizontal="center"/>
    </xf>
    <xf numFmtId="168" fontId="11" fillId="0" borderId="14" xfId="0" applyNumberFormat="1" applyFont="1" applyBorder="1" applyAlignment="1">
      <alignment horizontal="center"/>
    </xf>
    <xf numFmtId="168" fontId="11" fillId="0" borderId="14" xfId="1" applyNumberFormat="1" applyFont="1" applyFill="1" applyBorder="1" applyAlignment="1" applyProtection="1">
      <alignment horizontal="center" vertical="center" wrapText="1"/>
    </xf>
    <xf numFmtId="2" fontId="11" fillId="0" borderId="14" xfId="0" applyNumberFormat="1" applyFont="1" applyFill="1" applyBorder="1" applyAlignment="1">
      <alignment horizontal="center"/>
    </xf>
    <xf numFmtId="1" fontId="11" fillId="0" borderId="14" xfId="0" applyNumberFormat="1" applyFont="1" applyFill="1" applyBorder="1" applyAlignment="1" applyProtection="1">
      <alignment horizontal="center"/>
    </xf>
    <xf numFmtId="1" fontId="11" fillId="0" borderId="14" xfId="0" applyNumberFormat="1" applyFont="1" applyFill="1" applyBorder="1" applyAlignment="1">
      <alignment horizontal="center"/>
    </xf>
    <xf numFmtId="167" fontId="11" fillId="0" borderId="5" xfId="0" applyNumberFormat="1" applyFont="1" applyBorder="1" applyAlignment="1">
      <alignment horizontal="center"/>
    </xf>
    <xf numFmtId="2" fontId="11" fillId="3" borderId="18" xfId="0" applyNumberFormat="1" applyFont="1" applyFill="1" applyBorder="1"/>
    <xf numFmtId="0" fontId="1" fillId="2" borderId="7" xfId="0" applyFont="1" applyFill="1" applyBorder="1" applyAlignment="1">
      <alignment horizontal="center" vertical="center" wrapText="1"/>
    </xf>
    <xf numFmtId="0" fontId="0" fillId="0" borderId="17" xfId="0" applyBorder="1" applyAlignment="1">
      <alignment horizontal="center"/>
    </xf>
    <xf numFmtId="2" fontId="1" fillId="10" borderId="0" xfId="0" applyNumberFormat="1" applyFont="1" applyFill="1" applyAlignment="1">
      <alignment horizontal="center"/>
    </xf>
    <xf numFmtId="168" fontId="11" fillId="0" borderId="17" xfId="0" applyNumberFormat="1" applyFont="1" applyFill="1" applyBorder="1" applyAlignment="1">
      <alignment horizontal="center"/>
    </xf>
    <xf numFmtId="0" fontId="1" fillId="11" borderId="0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 vertical="center" wrapText="1"/>
    </xf>
    <xf numFmtId="1" fontId="8" fillId="0" borderId="5" xfId="0" applyNumberFormat="1" applyFont="1" applyBorder="1" applyAlignment="1">
      <alignment horizontal="center"/>
    </xf>
    <xf numFmtId="1" fontId="11" fillId="0" borderId="0" xfId="0" applyNumberFormat="1" applyFont="1" applyBorder="1" applyAlignment="1">
      <alignment horizontal="center"/>
    </xf>
    <xf numFmtId="0" fontId="11" fillId="0" borderId="14" xfId="0" applyFont="1" applyFill="1" applyBorder="1" applyAlignment="1">
      <alignment horizontal="center"/>
    </xf>
    <xf numFmtId="1" fontId="11" fillId="0" borderId="17" xfId="0" applyNumberFormat="1" applyFont="1" applyFill="1" applyBorder="1" applyAlignment="1">
      <alignment horizontal="center"/>
    </xf>
    <xf numFmtId="168" fontId="11" fillId="0" borderId="15" xfId="0" applyNumberFormat="1" applyFont="1" applyFill="1" applyBorder="1" applyAlignment="1">
      <alignment horizontal="center"/>
    </xf>
    <xf numFmtId="1" fontId="11" fillId="10" borderId="5" xfId="0" applyNumberFormat="1" applyFont="1" applyFill="1" applyBorder="1" applyAlignment="1">
      <alignment horizontal="center"/>
    </xf>
    <xf numFmtId="1" fontId="11" fillId="10" borderId="14" xfId="0" applyNumberFormat="1" applyFont="1" applyFill="1" applyBorder="1" applyAlignment="1">
      <alignment horizontal="center"/>
    </xf>
    <xf numFmtId="0" fontId="11" fillId="0" borderId="14" xfId="0" applyNumberFormat="1" applyFont="1" applyFill="1" applyBorder="1" applyAlignment="1" applyProtection="1">
      <alignment horizontal="center"/>
    </xf>
    <xf numFmtId="0" fontId="11" fillId="0" borderId="0" xfId="0" applyNumberFormat="1" applyFont="1" applyFill="1" applyBorder="1" applyAlignment="1" applyProtection="1">
      <alignment horizontal="center"/>
    </xf>
    <xf numFmtId="0" fontId="11" fillId="0" borderId="0" xfId="0" applyFont="1" applyFill="1" applyBorder="1" applyAlignment="1">
      <alignment horizontal="center" vertical="center"/>
    </xf>
    <xf numFmtId="2" fontId="11" fillId="0" borderId="0" xfId="0" applyNumberFormat="1" applyFont="1" applyFill="1" applyBorder="1"/>
    <xf numFmtId="0" fontId="11" fillId="0" borderId="20" xfId="0" applyFont="1" applyFill="1" applyBorder="1" applyAlignment="1">
      <alignment horizontal="center" vertical="center"/>
    </xf>
    <xf numFmtId="0" fontId="11" fillId="0" borderId="20" xfId="0" applyFont="1" applyFill="1" applyBorder="1" applyAlignment="1">
      <alignment horizontal="center"/>
    </xf>
    <xf numFmtId="0" fontId="11" fillId="0" borderId="20" xfId="1" applyFont="1" applyFill="1" applyBorder="1" applyAlignment="1" applyProtection="1">
      <alignment horizontal="center" vertical="center" wrapText="1"/>
    </xf>
    <xf numFmtId="0" fontId="11" fillId="0" borderId="20" xfId="0" applyFont="1" applyFill="1" applyBorder="1"/>
    <xf numFmtId="2" fontId="11" fillId="0" borderId="20" xfId="0" applyNumberFormat="1" applyFont="1" applyFill="1" applyBorder="1"/>
    <xf numFmtId="0" fontId="15" fillId="0" borderId="5" xfId="1" applyFont="1" applyBorder="1" applyAlignment="1" applyProtection="1">
      <alignment horizontal="center" vertical="top"/>
    </xf>
    <xf numFmtId="1" fontId="11" fillId="0" borderId="14" xfId="0" applyNumberFormat="1" applyFont="1" applyBorder="1" applyAlignment="1">
      <alignment horizontal="center"/>
    </xf>
    <xf numFmtId="0" fontId="16" fillId="0" borderId="0" xfId="2" applyFont="1" applyFill="1" applyBorder="1" applyAlignment="1">
      <alignment horizontal="center"/>
    </xf>
    <xf numFmtId="2" fontId="11" fillId="0" borderId="14" xfId="0" applyNumberFormat="1" applyFont="1" applyFill="1" applyBorder="1" applyAlignment="1" applyProtection="1">
      <alignment horizontal="center"/>
    </xf>
    <xf numFmtId="164" fontId="11" fillId="0" borderId="14" xfId="0" applyNumberFormat="1" applyFont="1" applyFill="1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11" fillId="10" borderId="5" xfId="0" applyNumberFormat="1" applyFont="1" applyFill="1" applyBorder="1" applyAlignment="1">
      <alignment horizontal="center" vertical="center"/>
    </xf>
    <xf numFmtId="2" fontId="1" fillId="10" borderId="0" xfId="0" applyNumberFormat="1" applyFont="1" applyFill="1" applyAlignment="1">
      <alignment horizontal="center"/>
    </xf>
    <xf numFmtId="1" fontId="11" fillId="0" borderId="15" xfId="0" applyNumberFormat="1" applyFont="1" applyFill="1" applyBorder="1" applyAlignment="1">
      <alignment horizontal="center"/>
    </xf>
    <xf numFmtId="2" fontId="2" fillId="4" borderId="0" xfId="1" applyNumberFormat="1" applyFill="1" applyAlignment="1" applyProtection="1">
      <alignment horizontal="center" vertical="top"/>
    </xf>
    <xf numFmtId="166" fontId="11" fillId="0" borderId="5" xfId="0" applyNumberFormat="1" applyFont="1" applyFill="1" applyBorder="1"/>
    <xf numFmtId="0" fontId="1" fillId="12" borderId="0" xfId="0" applyFont="1" applyFill="1" applyBorder="1" applyAlignment="1">
      <alignment horizontal="center"/>
    </xf>
    <xf numFmtId="0" fontId="1" fillId="12" borderId="11" xfId="0" applyFont="1" applyFill="1" applyBorder="1" applyAlignment="1">
      <alignment horizontal="center"/>
    </xf>
    <xf numFmtId="0" fontId="1" fillId="13" borderId="9" xfId="0" applyFont="1" applyFill="1" applyBorder="1" applyAlignment="1">
      <alignment horizontal="center"/>
    </xf>
    <xf numFmtId="0" fontId="1" fillId="13" borderId="0" xfId="0" applyFont="1" applyFill="1" applyBorder="1" applyAlignment="1">
      <alignment horizontal="center"/>
    </xf>
    <xf numFmtId="2" fontId="1" fillId="10" borderId="0" xfId="0" applyNumberFormat="1" applyFont="1" applyFill="1" applyBorder="1" applyAlignment="1">
      <alignment horizontal="center"/>
    </xf>
    <xf numFmtId="0" fontId="1" fillId="5" borderId="6" xfId="0" applyFont="1" applyFill="1" applyBorder="1" applyAlignment="1">
      <alignment horizontal="center"/>
    </xf>
    <xf numFmtId="2" fontId="1" fillId="5" borderId="6" xfId="0" applyNumberFormat="1" applyFont="1" applyFill="1" applyBorder="1" applyAlignment="1" applyProtection="1">
      <alignment horizontal="center"/>
    </xf>
    <xf numFmtId="2" fontId="1" fillId="5" borderId="12" xfId="0" applyNumberFormat="1" applyFont="1" applyFill="1" applyBorder="1" applyAlignment="1" applyProtection="1">
      <alignment horizontal="center"/>
    </xf>
    <xf numFmtId="2" fontId="1" fillId="5" borderId="19" xfId="0" applyNumberFormat="1" applyFont="1" applyFill="1" applyBorder="1" applyAlignment="1" applyProtection="1">
      <alignment horizontal="center"/>
    </xf>
    <xf numFmtId="2" fontId="1" fillId="7" borderId="0" xfId="0" applyNumberFormat="1" applyFont="1" applyFill="1" applyAlignment="1" applyProtection="1">
      <alignment horizontal="center"/>
    </xf>
    <xf numFmtId="2" fontId="1" fillId="7" borderId="11" xfId="0" applyNumberFormat="1" applyFont="1" applyFill="1" applyBorder="1" applyAlignment="1" applyProtection="1">
      <alignment horizontal="center"/>
    </xf>
    <xf numFmtId="2" fontId="1" fillId="6" borderId="9" xfId="0" applyNumberFormat="1" applyFont="1" applyFill="1" applyBorder="1" applyAlignment="1" applyProtection="1">
      <alignment horizontal="center"/>
    </xf>
    <xf numFmtId="2" fontId="1" fillId="6" borderId="0" xfId="0" applyNumberFormat="1" applyFont="1" applyFill="1" applyAlignment="1" applyProtection="1">
      <alignment horizontal="center"/>
    </xf>
    <xf numFmtId="0" fontId="1" fillId="12" borderId="0" xfId="0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2" fontId="1" fillId="10" borderId="0" xfId="0" applyNumberFormat="1" applyFont="1" applyFill="1" applyAlignment="1">
      <alignment horizontal="center"/>
    </xf>
    <xf numFmtId="0" fontId="1" fillId="5" borderId="0" xfId="0" applyFont="1" applyFill="1" applyBorder="1" applyAlignment="1">
      <alignment horizontal="center"/>
    </xf>
    <xf numFmtId="2" fontId="1" fillId="5" borderId="0" xfId="0" applyNumberFormat="1" applyFont="1" applyFill="1" applyBorder="1" applyAlignment="1" applyProtection="1">
      <alignment horizontal="center"/>
    </xf>
    <xf numFmtId="2" fontId="12" fillId="0" borderId="0" xfId="1" applyNumberFormat="1" applyFont="1" applyFill="1" applyAlignment="1" applyProtection="1">
      <alignment horizontal="center" vertical="top"/>
    </xf>
  </cellXfs>
  <cellStyles count="3">
    <cellStyle name="Hyperlink" xfId="1" builtinId="8"/>
    <cellStyle name="Normal" xfId="0" builtinId="0"/>
    <cellStyle name="Normal 2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Oesterle_B2.xlsx" TargetMode="External"/><Relationship Id="rId299" Type="http://schemas.openxmlformats.org/officeDocument/2006/relationships/hyperlink" Target="Hiro75-No105.xlsx" TargetMode="External"/><Relationship Id="rId303" Type="http://schemas.openxmlformats.org/officeDocument/2006/relationships/hyperlink" Target="Hiro75-No109.xlsx" TargetMode="External"/><Relationship Id="rId21" Type="http://schemas.openxmlformats.org/officeDocument/2006/relationships/hyperlink" Target="Chen_CW3.xlsx" TargetMode="External"/><Relationship Id="rId42" Type="http://schemas.openxmlformats.org/officeDocument/2006/relationships/hyperlink" Target="Greifenhagen_M4.xlsx" TargetMode="External"/><Relationship Id="rId63" Type="http://schemas.openxmlformats.org/officeDocument/2006/relationships/hyperlink" Target="Kabeysawa_NW-6.xlsx" TargetMode="External"/><Relationship Id="rId84" Type="http://schemas.openxmlformats.org/officeDocument/2006/relationships/hyperlink" Target="Lefas_SW14.xlsx" TargetMode="External"/><Relationship Id="rId138" Type="http://schemas.openxmlformats.org/officeDocument/2006/relationships/hyperlink" Target="Palermo_DP2.xlsx" TargetMode="External"/><Relationship Id="rId159" Type="http://schemas.openxmlformats.org/officeDocument/2006/relationships/hyperlink" Target="Sittipunt_W4.xlsx" TargetMode="External"/><Relationship Id="rId324" Type="http://schemas.openxmlformats.org/officeDocument/2006/relationships/hyperlink" Target="Hiro75-No134.xlsx" TargetMode="External"/><Relationship Id="rId345" Type="http://schemas.openxmlformats.org/officeDocument/2006/relationships/hyperlink" Target="Dazio_WSH6.xlsx" TargetMode="External"/><Relationship Id="rId170" Type="http://schemas.openxmlformats.org/officeDocument/2006/relationships/hyperlink" Target="Tatsuya_M30H.xlsx" TargetMode="External"/><Relationship Id="rId191" Type="http://schemas.openxmlformats.org/officeDocument/2006/relationships/hyperlink" Target="Tomazevic_SW00N2.xlsx" TargetMode="External"/><Relationship Id="rId205" Type="http://schemas.openxmlformats.org/officeDocument/2006/relationships/hyperlink" Target="Zhang_SW2-1.xlsx" TargetMode="External"/><Relationship Id="rId226" Type="http://schemas.openxmlformats.org/officeDocument/2006/relationships/hyperlink" Target="Hiro75-No80.xlsx" TargetMode="External"/><Relationship Id="rId247" Type="http://schemas.openxmlformats.org/officeDocument/2006/relationships/hyperlink" Target="Hiro75-No76.xlsx" TargetMode="External"/><Relationship Id="rId107" Type="http://schemas.openxmlformats.org/officeDocument/2006/relationships/hyperlink" Target="Matsuoka_FS0W5-0.00-2.5-1.4.xlsx" TargetMode="External"/><Relationship Id="rId268" Type="http://schemas.openxmlformats.org/officeDocument/2006/relationships/hyperlink" Target="Hiro75-No60.xlsx" TargetMode="External"/><Relationship Id="rId289" Type="http://schemas.openxmlformats.org/officeDocument/2006/relationships/hyperlink" Target="Hiro75-No95.xlsx" TargetMode="External"/><Relationship Id="rId11" Type="http://schemas.openxmlformats.org/officeDocument/2006/relationships/hyperlink" Target="Belmouden_WSH2.xlsx" TargetMode="External"/><Relationship Id="rId32" Type="http://schemas.openxmlformats.org/officeDocument/2006/relationships/hyperlink" Target="Esaki_H-1.4-No.25.xlsx" TargetMode="External"/><Relationship Id="rId53" Type="http://schemas.openxmlformats.org/officeDocument/2006/relationships/hyperlink" Target="Ji_SW2.xlsx" TargetMode="External"/><Relationship Id="rId74" Type="http://schemas.openxmlformats.org/officeDocument/2006/relationships/hyperlink" Target="Kimura_W4N18C.xlsx" TargetMode="External"/><Relationship Id="rId128" Type="http://schemas.openxmlformats.org/officeDocument/2006/relationships/hyperlink" Target="Oesterle_B7.xlsx" TargetMode="External"/><Relationship Id="rId149" Type="http://schemas.openxmlformats.org/officeDocument/2006/relationships/hyperlink" Target="Salonikios_MSW4.xlsx" TargetMode="External"/><Relationship Id="rId314" Type="http://schemas.openxmlformats.org/officeDocument/2006/relationships/hyperlink" Target="Hiro75-No120.xlsx" TargetMode="External"/><Relationship Id="rId335" Type="http://schemas.openxmlformats.org/officeDocument/2006/relationships/hyperlink" Target="Oh_WR-10.xlsx" TargetMode="External"/><Relationship Id="rId356" Type="http://schemas.openxmlformats.org/officeDocument/2006/relationships/hyperlink" Target="Matsumoto_NW-5.xlsx" TargetMode="External"/><Relationship Id="rId5" Type="http://schemas.openxmlformats.org/officeDocument/2006/relationships/hyperlink" Target="../../../../AppData/AppData/Roaming/AppData/Roaming/Microsoft/Excel/database_UL_12052010/TestConfig.doc" TargetMode="External"/><Relationship Id="rId95" Type="http://schemas.openxmlformats.org/officeDocument/2006/relationships/hyperlink" Target="Lopes_SW13.xlsx" TargetMode="External"/><Relationship Id="rId160" Type="http://schemas.openxmlformats.org/officeDocument/2006/relationships/hyperlink" Target="Su_W1.xlsx" TargetMode="External"/><Relationship Id="rId181" Type="http://schemas.openxmlformats.org/officeDocument/2006/relationships/hyperlink" Target="Nakachi-Toda_No.1.xlsx" TargetMode="External"/><Relationship Id="rId216" Type="http://schemas.openxmlformats.org/officeDocument/2006/relationships/hyperlink" Target="Zhang_SW5-3.xlsx" TargetMode="External"/><Relationship Id="rId237" Type="http://schemas.openxmlformats.org/officeDocument/2006/relationships/hyperlink" Target="Hiro75-No14.xlsx" TargetMode="External"/><Relationship Id="rId258" Type="http://schemas.openxmlformats.org/officeDocument/2006/relationships/hyperlink" Target="Hiro75-No50.xlsx" TargetMode="External"/><Relationship Id="rId279" Type="http://schemas.openxmlformats.org/officeDocument/2006/relationships/hyperlink" Target="Hiro75-No37.xlsx" TargetMode="External"/><Relationship Id="rId22" Type="http://schemas.openxmlformats.org/officeDocument/2006/relationships/hyperlink" Target="Chiou_LWFD1.xlsx" TargetMode="External"/><Relationship Id="rId43" Type="http://schemas.openxmlformats.org/officeDocument/2006/relationships/hyperlink" Target="Hines_1A.xlsx" TargetMode="External"/><Relationship Id="rId64" Type="http://schemas.openxmlformats.org/officeDocument/2006/relationships/hyperlink" Target="Kabeyasawa_HW-1.xlsx" TargetMode="External"/><Relationship Id="rId118" Type="http://schemas.openxmlformats.org/officeDocument/2006/relationships/hyperlink" Target="Oesterle_B3.xlsx" TargetMode="External"/><Relationship Id="rId139" Type="http://schemas.openxmlformats.org/officeDocument/2006/relationships/hyperlink" Target="Paterson_W1.xlsx" TargetMode="External"/><Relationship Id="rId290" Type="http://schemas.openxmlformats.org/officeDocument/2006/relationships/hyperlink" Target="Hiro75-No96.xlsx" TargetMode="External"/><Relationship Id="rId304" Type="http://schemas.openxmlformats.org/officeDocument/2006/relationships/hyperlink" Target="Hiro75-No110.xlsx" TargetMode="External"/><Relationship Id="rId325" Type="http://schemas.openxmlformats.org/officeDocument/2006/relationships/hyperlink" Target="Hiro75-No135.xlsx" TargetMode="External"/><Relationship Id="rId346" Type="http://schemas.openxmlformats.org/officeDocument/2006/relationships/hyperlink" Target="Nakachi_No.7.xlsx" TargetMode="External"/><Relationship Id="rId85" Type="http://schemas.openxmlformats.org/officeDocument/2006/relationships/hyperlink" Target="Lefas_SW15.xlsx" TargetMode="External"/><Relationship Id="rId150" Type="http://schemas.openxmlformats.org/officeDocument/2006/relationships/hyperlink" Target="Salonikios_MSW5.xlsx" TargetMode="External"/><Relationship Id="rId171" Type="http://schemas.openxmlformats.org/officeDocument/2006/relationships/hyperlink" Target="Tatsuya_M35H.xlsx" TargetMode="External"/><Relationship Id="rId192" Type="http://schemas.openxmlformats.org/officeDocument/2006/relationships/hyperlink" Target="Tomazevic_SW23N2.xlsx" TargetMode="External"/><Relationship Id="rId206" Type="http://schemas.openxmlformats.org/officeDocument/2006/relationships/hyperlink" Target="Zhang_SW2-1.xlsx" TargetMode="External"/><Relationship Id="rId227" Type="http://schemas.openxmlformats.org/officeDocument/2006/relationships/hyperlink" Target="Hiro75-No81.xlsx" TargetMode="External"/><Relationship Id="rId248" Type="http://schemas.openxmlformats.org/officeDocument/2006/relationships/hyperlink" Target="Hiro75-No38.xlsx" TargetMode="External"/><Relationship Id="rId269" Type="http://schemas.openxmlformats.org/officeDocument/2006/relationships/hyperlink" Target="Hiro75-No61.xlsx" TargetMode="External"/><Relationship Id="rId12" Type="http://schemas.openxmlformats.org/officeDocument/2006/relationships/hyperlink" Target="Belmouden_WSH3.xlsx" TargetMode="External"/><Relationship Id="rId33" Type="http://schemas.openxmlformats.org/officeDocument/2006/relationships/hyperlink" Target="Esaki_H-1.4-No.33.xlsx" TargetMode="External"/><Relationship Id="rId108" Type="http://schemas.openxmlformats.org/officeDocument/2006/relationships/hyperlink" Target="Matsuoka_FS1W5-0.00-2.5-0.014.xlsx" TargetMode="External"/><Relationship Id="rId129" Type="http://schemas.openxmlformats.org/officeDocument/2006/relationships/hyperlink" Target="Oesterle_B8.xlsx" TargetMode="External"/><Relationship Id="rId280" Type="http://schemas.openxmlformats.org/officeDocument/2006/relationships/hyperlink" Target="Hiro75-No140.xlsx" TargetMode="External"/><Relationship Id="rId315" Type="http://schemas.openxmlformats.org/officeDocument/2006/relationships/hyperlink" Target="Hiro75-No121.xlsx" TargetMode="External"/><Relationship Id="rId336" Type="http://schemas.openxmlformats.org/officeDocument/2006/relationships/hyperlink" Target="Oh_WR-0.xlsx" TargetMode="External"/><Relationship Id="rId357" Type="http://schemas.openxmlformats.org/officeDocument/2006/relationships/hyperlink" Target="Matsumoto_NW-6.xlsx" TargetMode="External"/><Relationship Id="rId54" Type="http://schemas.openxmlformats.org/officeDocument/2006/relationships/hyperlink" Target="Ji_SW3.xlsx" TargetMode="External"/><Relationship Id="rId75" Type="http://schemas.openxmlformats.org/officeDocument/2006/relationships/hyperlink" Target="Layssi_W1.xlsx" TargetMode="External"/><Relationship Id="rId96" Type="http://schemas.openxmlformats.org/officeDocument/2006/relationships/hyperlink" Target="Lopes_SW16.xlsx" TargetMode="External"/><Relationship Id="rId140" Type="http://schemas.openxmlformats.org/officeDocument/2006/relationships/hyperlink" Target="Paterson_W2.xlsx" TargetMode="External"/><Relationship Id="rId161" Type="http://schemas.openxmlformats.org/officeDocument/2006/relationships/hyperlink" Target="Su_W2.xlsx" TargetMode="External"/><Relationship Id="rId182" Type="http://schemas.openxmlformats.org/officeDocument/2006/relationships/hyperlink" Target="Nakachi-Toda_No.2.xlsx" TargetMode="External"/><Relationship Id="rId217" Type="http://schemas.openxmlformats.org/officeDocument/2006/relationships/hyperlink" Target="Zhang_SW6-1.xlsx" TargetMode="External"/><Relationship Id="rId6" Type="http://schemas.openxmlformats.org/officeDocument/2006/relationships/hyperlink" Target="../../../../AppData/AppData/Roaming/AppData/Roaming/Microsoft/Excel/database_UL_12052010/Manual-PEER.doc" TargetMode="External"/><Relationship Id="rId238" Type="http://schemas.openxmlformats.org/officeDocument/2006/relationships/hyperlink" Target="Hiro75-No15.xlsx" TargetMode="External"/><Relationship Id="rId259" Type="http://schemas.openxmlformats.org/officeDocument/2006/relationships/hyperlink" Target="Hiro75-No51.xlsx" TargetMode="External"/><Relationship Id="rId23" Type="http://schemas.openxmlformats.org/officeDocument/2006/relationships/hyperlink" Target="Chiou_LWFD2.xlsx" TargetMode="External"/><Relationship Id="rId119" Type="http://schemas.openxmlformats.org/officeDocument/2006/relationships/hyperlink" Target="Oesterle_B4.xlsx" TargetMode="External"/><Relationship Id="rId270" Type="http://schemas.openxmlformats.org/officeDocument/2006/relationships/hyperlink" Target="Hiro75-No62.xlsx" TargetMode="External"/><Relationship Id="rId291" Type="http://schemas.openxmlformats.org/officeDocument/2006/relationships/hyperlink" Target="Hiro75-No97.xlsx" TargetMode="External"/><Relationship Id="rId305" Type="http://schemas.openxmlformats.org/officeDocument/2006/relationships/hyperlink" Target="Hiro75-No111.xlsx" TargetMode="External"/><Relationship Id="rId326" Type="http://schemas.openxmlformats.org/officeDocument/2006/relationships/hyperlink" Target="Endo-W7105.xlsx" TargetMode="External"/><Relationship Id="rId347" Type="http://schemas.openxmlformats.org/officeDocument/2006/relationships/hyperlink" Target="Nakachi_No.8.xlsx" TargetMode="External"/><Relationship Id="rId44" Type="http://schemas.openxmlformats.org/officeDocument/2006/relationships/hyperlink" Target="Hines_2A.xlsx" TargetMode="External"/><Relationship Id="rId65" Type="http://schemas.openxmlformats.org/officeDocument/2006/relationships/hyperlink" Target="Kabeyasawa_HW-2.xlsx" TargetMode="External"/><Relationship Id="rId86" Type="http://schemas.openxmlformats.org/officeDocument/2006/relationships/hyperlink" Target="Lefas_SW16.xlsx" TargetMode="External"/><Relationship Id="rId130" Type="http://schemas.openxmlformats.org/officeDocument/2006/relationships/hyperlink" Target="Oesterle_B9.xlsx" TargetMode="External"/><Relationship Id="rId151" Type="http://schemas.openxmlformats.org/officeDocument/2006/relationships/hyperlink" Target="Salonikios_MSW6.xlsx" TargetMode="External"/><Relationship Id="rId172" Type="http://schemas.openxmlformats.org/officeDocument/2006/relationships/hyperlink" Target="Tatsuya_MW35H.xlsx" TargetMode="External"/><Relationship Id="rId193" Type="http://schemas.openxmlformats.org/officeDocument/2006/relationships/hyperlink" Target="Tomazevic_SW23N1.xlsx" TargetMode="External"/><Relationship Id="rId207" Type="http://schemas.openxmlformats.org/officeDocument/2006/relationships/hyperlink" Target="Zhang_SW2-2.xlsx" TargetMode="External"/><Relationship Id="rId228" Type="http://schemas.openxmlformats.org/officeDocument/2006/relationships/hyperlink" Target="Hiro75-No82.xlsx" TargetMode="External"/><Relationship Id="rId249" Type="http://schemas.openxmlformats.org/officeDocument/2006/relationships/hyperlink" Target="Hiro75-No39.xlsx" TargetMode="External"/><Relationship Id="rId13" Type="http://schemas.openxmlformats.org/officeDocument/2006/relationships/hyperlink" Target="Belmouden_WSH4.xlsx" TargetMode="External"/><Relationship Id="rId109" Type="http://schemas.openxmlformats.org/officeDocument/2006/relationships/hyperlink" Target="Matsuoka_FS1W5-0.00-2.5-1.4.xlsx" TargetMode="External"/><Relationship Id="rId260" Type="http://schemas.openxmlformats.org/officeDocument/2006/relationships/hyperlink" Target="Hiro75-No52.xlsx" TargetMode="External"/><Relationship Id="rId281" Type="http://schemas.openxmlformats.org/officeDocument/2006/relationships/hyperlink" Target="Hiro75-No141.xlsx" TargetMode="External"/><Relationship Id="rId316" Type="http://schemas.openxmlformats.org/officeDocument/2006/relationships/hyperlink" Target="Hiro75-No122.xlsx" TargetMode="External"/><Relationship Id="rId337" Type="http://schemas.openxmlformats.org/officeDocument/2006/relationships/hyperlink" Target="Oh_WB.xlsx" TargetMode="External"/><Relationship Id="rId34" Type="http://schemas.openxmlformats.org/officeDocument/2006/relationships/hyperlink" Target="Esaki_H-2-No.33.xlsx" TargetMode="External"/><Relationship Id="rId55" Type="http://schemas.openxmlformats.org/officeDocument/2006/relationships/hyperlink" Target="Jiang_SSW-2.xlsx" TargetMode="External"/><Relationship Id="rId76" Type="http://schemas.openxmlformats.org/officeDocument/2006/relationships/hyperlink" Target="Layssi_W2.xlsx" TargetMode="External"/><Relationship Id="rId97" Type="http://schemas.openxmlformats.org/officeDocument/2006/relationships/hyperlink" Target="Lopes_SW17.xlsx" TargetMode="External"/><Relationship Id="rId120" Type="http://schemas.openxmlformats.org/officeDocument/2006/relationships/hyperlink" Target="Oesterle_B5.xlsx" TargetMode="External"/><Relationship Id="rId141" Type="http://schemas.openxmlformats.org/officeDocument/2006/relationships/hyperlink" Target="Salonikios_LSW1.xlsx" TargetMode="External"/><Relationship Id="rId358" Type="http://schemas.openxmlformats.org/officeDocument/2006/relationships/vmlDrawing" Target="../drawings/vmlDrawing1.vml"/><Relationship Id="rId7" Type="http://schemas.openxmlformats.org/officeDocument/2006/relationships/hyperlink" Target="../../../../AppData/AppData/Roaming/AppData/Roaming/Microsoft/Excel/database_UL_12052010/Confinement_Types.doc" TargetMode="External"/><Relationship Id="rId162" Type="http://schemas.openxmlformats.org/officeDocument/2006/relationships/hyperlink" Target="Su_W3.xlsx" TargetMode="External"/><Relationship Id="rId183" Type="http://schemas.openxmlformats.org/officeDocument/2006/relationships/hyperlink" Target="Nakachi-Toda_No.3.xlsx" TargetMode="External"/><Relationship Id="rId218" Type="http://schemas.openxmlformats.org/officeDocument/2006/relationships/hyperlink" Target="Zhang_SW6-2.xlsx" TargetMode="External"/><Relationship Id="rId239" Type="http://schemas.openxmlformats.org/officeDocument/2006/relationships/hyperlink" Target="Hiro75-No16.xlsx" TargetMode="External"/><Relationship Id="rId250" Type="http://schemas.openxmlformats.org/officeDocument/2006/relationships/hyperlink" Target="Hiro75-No40.xlsx" TargetMode="External"/><Relationship Id="rId271" Type="http://schemas.openxmlformats.org/officeDocument/2006/relationships/hyperlink" Target="Hiro75-No63.xlsx" TargetMode="External"/><Relationship Id="rId292" Type="http://schemas.openxmlformats.org/officeDocument/2006/relationships/hyperlink" Target="Hiro75-No98.xlsx" TargetMode="External"/><Relationship Id="rId306" Type="http://schemas.openxmlformats.org/officeDocument/2006/relationships/hyperlink" Target="Hiro75-No112.xlsx" TargetMode="External"/><Relationship Id="rId24" Type="http://schemas.openxmlformats.org/officeDocument/2006/relationships/hyperlink" Target="Chiou_MWFD1.xlsx" TargetMode="External"/><Relationship Id="rId45" Type="http://schemas.openxmlformats.org/officeDocument/2006/relationships/hyperlink" Target="Hines_2C.xlsx" TargetMode="External"/><Relationship Id="rId66" Type="http://schemas.openxmlformats.org/officeDocument/2006/relationships/hyperlink" Target="Kabeyasawa_HW-3.xlsx" TargetMode="External"/><Relationship Id="rId87" Type="http://schemas.openxmlformats.org/officeDocument/2006/relationships/hyperlink" Target="Lefas_SW17.xlsx" TargetMode="External"/><Relationship Id="rId110" Type="http://schemas.openxmlformats.org/officeDocument/2006/relationships/hyperlink" Target="Matsuoka_S0W5-0.00-4.5-0.014.xlsx" TargetMode="External"/><Relationship Id="rId131" Type="http://schemas.openxmlformats.org/officeDocument/2006/relationships/hyperlink" Target="Oesterle_B9R.xlsx" TargetMode="External"/><Relationship Id="rId327" Type="http://schemas.openxmlformats.org/officeDocument/2006/relationships/hyperlink" Target="Endo-W7104.xlsx" TargetMode="External"/><Relationship Id="rId348" Type="http://schemas.openxmlformats.org/officeDocument/2006/relationships/hyperlink" Target="Nakachi_H1.xlsx" TargetMode="External"/><Relationship Id="rId152" Type="http://schemas.openxmlformats.org/officeDocument/2006/relationships/hyperlink" Target="Shainchin_WC150.xlsx" TargetMode="External"/><Relationship Id="rId173" Type="http://schemas.openxmlformats.org/officeDocument/2006/relationships/hyperlink" Target="Tatsuya_P35H.xlsx" TargetMode="External"/><Relationship Id="rId194" Type="http://schemas.openxmlformats.org/officeDocument/2006/relationships/hyperlink" Target="Tomazevic_SW23C1.xlsx" TargetMode="External"/><Relationship Id="rId208" Type="http://schemas.openxmlformats.org/officeDocument/2006/relationships/hyperlink" Target="Zhang_SW2-3.xlsx" TargetMode="External"/><Relationship Id="rId229" Type="http://schemas.openxmlformats.org/officeDocument/2006/relationships/hyperlink" Target="Hiro75-No83.xlsx" TargetMode="External"/><Relationship Id="rId240" Type="http://schemas.openxmlformats.org/officeDocument/2006/relationships/hyperlink" Target="Hiro75-No10.xlsx" TargetMode="External"/><Relationship Id="rId261" Type="http://schemas.openxmlformats.org/officeDocument/2006/relationships/hyperlink" Target="Hiro75-No53.xlsx" TargetMode="External"/><Relationship Id="rId14" Type="http://schemas.openxmlformats.org/officeDocument/2006/relationships/hyperlink" Target="Belmouden_WSH6.xlsx" TargetMode="External"/><Relationship Id="rId35" Type="http://schemas.openxmlformats.org/officeDocument/2006/relationships/hyperlink" Target="Ghorbani_A1M.xlsx" TargetMode="External"/><Relationship Id="rId56" Type="http://schemas.openxmlformats.org/officeDocument/2006/relationships/hyperlink" Target="Jiang_SSW-3.xlsx" TargetMode="External"/><Relationship Id="rId77" Type="http://schemas.openxmlformats.org/officeDocument/2006/relationships/hyperlink" Target="Lefas_SW30.xlsx" TargetMode="External"/><Relationship Id="rId100" Type="http://schemas.openxmlformats.org/officeDocument/2006/relationships/hyperlink" Target="Massone_WS-T4-S2.xlsx" TargetMode="External"/><Relationship Id="rId282" Type="http://schemas.openxmlformats.org/officeDocument/2006/relationships/hyperlink" Target="Hiro75-No142.xlsx" TargetMode="External"/><Relationship Id="rId317" Type="http://schemas.openxmlformats.org/officeDocument/2006/relationships/hyperlink" Target="Hiro75-No123.xlsx" TargetMode="External"/><Relationship Id="rId338" Type="http://schemas.openxmlformats.org/officeDocument/2006/relationships/hyperlink" Target="Tran_RW-A20-P10-S63.xlsx" TargetMode="External"/><Relationship Id="rId359" Type="http://schemas.openxmlformats.org/officeDocument/2006/relationships/comments" Target="../comments1.xml"/><Relationship Id="rId8" Type="http://schemas.openxmlformats.org/officeDocument/2006/relationships/hyperlink" Target="Adajar_RCW1.xlsx" TargetMode="External"/><Relationship Id="rId98" Type="http://schemas.openxmlformats.org/officeDocument/2006/relationships/hyperlink" Target="Lopes_SW18.xlsx" TargetMode="External"/><Relationship Id="rId121" Type="http://schemas.openxmlformats.org/officeDocument/2006/relationships/hyperlink" Target="Oesterle_B6.xlsx" TargetMode="External"/><Relationship Id="rId142" Type="http://schemas.openxmlformats.org/officeDocument/2006/relationships/hyperlink" Target="Salonikios_LSW2.xlsx" TargetMode="External"/><Relationship Id="rId163" Type="http://schemas.openxmlformats.org/officeDocument/2006/relationships/hyperlink" Target="Takehara_93SWH-6.xlsx" TargetMode="External"/><Relationship Id="rId184" Type="http://schemas.openxmlformats.org/officeDocument/2006/relationships/hyperlink" Target="Nakachi-Toda_No.4.xlsx" TargetMode="External"/><Relationship Id="rId219" Type="http://schemas.openxmlformats.org/officeDocument/2006/relationships/hyperlink" Target="Zhang_SW6-3.xlsx" TargetMode="External"/><Relationship Id="rId230" Type="http://schemas.openxmlformats.org/officeDocument/2006/relationships/hyperlink" Target="Hiro75-No84.xlsx" TargetMode="External"/><Relationship Id="rId251" Type="http://schemas.openxmlformats.org/officeDocument/2006/relationships/hyperlink" Target="Hiro75-No41.xlsx" TargetMode="External"/><Relationship Id="rId25" Type="http://schemas.openxmlformats.org/officeDocument/2006/relationships/hyperlink" Target="Chiou_MWFD2.xlsx" TargetMode="External"/><Relationship Id="rId46" Type="http://schemas.openxmlformats.org/officeDocument/2006/relationships/hyperlink" Target="Hines_3B.xlsx" TargetMode="External"/><Relationship Id="rId67" Type="http://schemas.openxmlformats.org/officeDocument/2006/relationships/hyperlink" Target="Kimura_C07N10.xlsx" TargetMode="External"/><Relationship Id="rId272" Type="http://schemas.openxmlformats.org/officeDocument/2006/relationships/hyperlink" Target="Hiro75-No64.xlsx" TargetMode="External"/><Relationship Id="rId293" Type="http://schemas.openxmlformats.org/officeDocument/2006/relationships/hyperlink" Target="Hiro75-No99.xlsx" TargetMode="External"/><Relationship Id="rId307" Type="http://schemas.openxmlformats.org/officeDocument/2006/relationships/hyperlink" Target="Hiro75-No113.xlsx" TargetMode="External"/><Relationship Id="rId328" Type="http://schemas.openxmlformats.org/officeDocument/2006/relationships/hyperlink" Target="Endo-W7103.xlsx" TargetMode="External"/><Relationship Id="rId349" Type="http://schemas.openxmlformats.org/officeDocument/2006/relationships/hyperlink" Target="Nakachi_H2.xlsx" TargetMode="External"/><Relationship Id="rId88" Type="http://schemas.openxmlformats.org/officeDocument/2006/relationships/hyperlink" Target="Lefas_SW21.xlsx" TargetMode="External"/><Relationship Id="rId111" Type="http://schemas.openxmlformats.org/officeDocument/2006/relationships/hyperlink" Target="Matsuoka_S0W5-0.00-4.5-1.4.xlsx" TargetMode="External"/><Relationship Id="rId132" Type="http://schemas.openxmlformats.org/officeDocument/2006/relationships/hyperlink" Target="Oesterle_F2.xlsx" TargetMode="External"/><Relationship Id="rId153" Type="http://schemas.openxmlformats.org/officeDocument/2006/relationships/hyperlink" Target="Shainchin_WD150.xlsx" TargetMode="External"/><Relationship Id="rId174" Type="http://schemas.openxmlformats.org/officeDocument/2006/relationships/hyperlink" Target="Taylor_RW2.xlsx" TargetMode="External"/><Relationship Id="rId195" Type="http://schemas.openxmlformats.org/officeDocument/2006/relationships/hyperlink" Target="Tomazevic_SW23C2.xlsx" TargetMode="External"/><Relationship Id="rId209" Type="http://schemas.openxmlformats.org/officeDocument/2006/relationships/hyperlink" Target="Zhang_SW3-1.xlsx" TargetMode="External"/><Relationship Id="rId190" Type="http://schemas.openxmlformats.org/officeDocument/2006/relationships/hyperlink" Target="Tomazevic_SW00N1.xlsx" TargetMode="External"/><Relationship Id="rId204" Type="http://schemas.openxmlformats.org/officeDocument/2006/relationships/hyperlink" Target="Zhang_SW1-3.xlsx" TargetMode="External"/><Relationship Id="rId220" Type="http://schemas.openxmlformats.org/officeDocument/2006/relationships/hyperlink" Target="Zhou_SW-1.xlsx" TargetMode="External"/><Relationship Id="rId225" Type="http://schemas.openxmlformats.org/officeDocument/2006/relationships/hyperlink" Target="Pauley_wall2.xlsx" TargetMode="External"/><Relationship Id="rId241" Type="http://schemas.openxmlformats.org/officeDocument/2006/relationships/hyperlink" Target="Hiro75-No11.xlsx" TargetMode="External"/><Relationship Id="rId246" Type="http://schemas.openxmlformats.org/officeDocument/2006/relationships/hyperlink" Target="Hiro75-No75.xlsx" TargetMode="External"/><Relationship Id="rId267" Type="http://schemas.openxmlformats.org/officeDocument/2006/relationships/hyperlink" Target="Hiro75-No59.xlsx" TargetMode="External"/><Relationship Id="rId288" Type="http://schemas.openxmlformats.org/officeDocument/2006/relationships/hyperlink" Target="Hiro75-No94.xlsx" TargetMode="External"/><Relationship Id="rId15" Type="http://schemas.openxmlformats.org/officeDocument/2006/relationships/hyperlink" Target="Birely_PW1.xlsx" TargetMode="External"/><Relationship Id="rId36" Type="http://schemas.openxmlformats.org/officeDocument/2006/relationships/hyperlink" Target="Ghorbani_A2C.xlsx" TargetMode="External"/><Relationship Id="rId57" Type="http://schemas.openxmlformats.org/officeDocument/2006/relationships/hyperlink" Target="Jiang_SSW-T.xlsx" TargetMode="External"/><Relationship Id="rId106" Type="http://schemas.openxmlformats.org/officeDocument/2006/relationships/hyperlink" Target="Matsuoka_FS0W5-0.00-2.5-0.014.xlsx" TargetMode="External"/><Relationship Id="rId127" Type="http://schemas.openxmlformats.org/officeDocument/2006/relationships/hyperlink" Target="Oesterle_B11.xlsx" TargetMode="External"/><Relationship Id="rId262" Type="http://schemas.openxmlformats.org/officeDocument/2006/relationships/hyperlink" Target="Hiro75-No54.xlsx" TargetMode="External"/><Relationship Id="rId283" Type="http://schemas.openxmlformats.org/officeDocument/2006/relationships/hyperlink" Target="Hiro75-No143.xlsx" TargetMode="External"/><Relationship Id="rId313" Type="http://schemas.openxmlformats.org/officeDocument/2006/relationships/hyperlink" Target="Hiro75-No119.xlsx" TargetMode="External"/><Relationship Id="rId318" Type="http://schemas.openxmlformats.org/officeDocument/2006/relationships/hyperlink" Target="Hiro75-No124.xlsx" TargetMode="External"/><Relationship Id="rId339" Type="http://schemas.openxmlformats.org/officeDocument/2006/relationships/hyperlink" Target="Tran_RW-A15-P10-S78.xlsx" TargetMode="External"/><Relationship Id="rId10" Type="http://schemas.openxmlformats.org/officeDocument/2006/relationships/hyperlink" Target="Aoyama_P2015.xlsx" TargetMode="External"/><Relationship Id="rId31" Type="http://schemas.openxmlformats.org/officeDocument/2006/relationships/hyperlink" Target="Elnashai_original.xlsx" TargetMode="External"/><Relationship Id="rId52" Type="http://schemas.openxmlformats.org/officeDocument/2006/relationships/hyperlink" Target="Ji_SW1.xlsx" TargetMode="External"/><Relationship Id="rId73" Type="http://schemas.openxmlformats.org/officeDocument/2006/relationships/hyperlink" Target="Kimura_W4N18.xlsx" TargetMode="External"/><Relationship Id="rId78" Type="http://schemas.openxmlformats.org/officeDocument/2006/relationships/hyperlink" Target="Lefas_SW31.xlsx" TargetMode="External"/><Relationship Id="rId94" Type="http://schemas.openxmlformats.org/officeDocument/2006/relationships/hyperlink" Target="Lombard_1.xlsx" TargetMode="External"/><Relationship Id="rId99" Type="http://schemas.openxmlformats.org/officeDocument/2006/relationships/hyperlink" Target="Massone-WS-T1-S1.xlsx" TargetMode="External"/><Relationship Id="rId101" Type="http://schemas.openxmlformats.org/officeDocument/2006/relationships/hyperlink" Target="Massone-WP-T5-N10-S2.xlsx" TargetMode="External"/><Relationship Id="rId122" Type="http://schemas.openxmlformats.org/officeDocument/2006/relationships/hyperlink" Target="Oesterle_B5R.xlsx" TargetMode="External"/><Relationship Id="rId143" Type="http://schemas.openxmlformats.org/officeDocument/2006/relationships/hyperlink" Target="Salonikios_LSW3.xlsx" TargetMode="External"/><Relationship Id="rId148" Type="http://schemas.openxmlformats.org/officeDocument/2006/relationships/hyperlink" Target="Salonikios_MSW3.xlsx" TargetMode="External"/><Relationship Id="rId164" Type="http://schemas.openxmlformats.org/officeDocument/2006/relationships/hyperlink" Target="Takehara_96SWH-4.xlsx" TargetMode="External"/><Relationship Id="rId169" Type="http://schemas.openxmlformats.org/officeDocument/2006/relationships/hyperlink" Target="Tatsuya_M35X.xlsx" TargetMode="External"/><Relationship Id="rId185" Type="http://schemas.openxmlformats.org/officeDocument/2006/relationships/hyperlink" Target="Nakachi_No.2.xlsx" TargetMode="External"/><Relationship Id="rId334" Type="http://schemas.openxmlformats.org/officeDocument/2006/relationships/hyperlink" Target="Oh_WR-20.xlsx" TargetMode="External"/><Relationship Id="rId350" Type="http://schemas.openxmlformats.org/officeDocument/2006/relationships/hyperlink" Target="Nakachi_H3.xlsx" TargetMode="External"/><Relationship Id="rId355" Type="http://schemas.openxmlformats.org/officeDocument/2006/relationships/hyperlink" Target="Matsumoto_NW-4.xlsx" TargetMode="External"/><Relationship Id="rId4" Type="http://schemas.openxmlformats.org/officeDocument/2006/relationships/hyperlink" Target="../../../../AppData/AppData/Roaming/AppData/Roaming/Microsoft/Excel/database_UL_12052010/Manual-PEER.doc" TargetMode="External"/><Relationship Id="rId9" Type="http://schemas.openxmlformats.org/officeDocument/2006/relationships/hyperlink" Target="Adajar_RCW3.xlsx" TargetMode="External"/><Relationship Id="rId180" Type="http://schemas.openxmlformats.org/officeDocument/2006/relationships/hyperlink" Target="Nakachi_No.1.xlsx" TargetMode="External"/><Relationship Id="rId210" Type="http://schemas.openxmlformats.org/officeDocument/2006/relationships/hyperlink" Target="Zhang_SW3-2.xlsx" TargetMode="External"/><Relationship Id="rId215" Type="http://schemas.openxmlformats.org/officeDocument/2006/relationships/hyperlink" Target="Zhang_SW5-2.xlsx" TargetMode="External"/><Relationship Id="rId236" Type="http://schemas.openxmlformats.org/officeDocument/2006/relationships/hyperlink" Target="Hiro75-No13.xlsx" TargetMode="External"/><Relationship Id="rId257" Type="http://schemas.openxmlformats.org/officeDocument/2006/relationships/hyperlink" Target="Hiro75-No48.xlsx" TargetMode="External"/><Relationship Id="rId278" Type="http://schemas.openxmlformats.org/officeDocument/2006/relationships/hyperlink" Target="Hiro75-No36.xlsx" TargetMode="External"/><Relationship Id="rId26" Type="http://schemas.openxmlformats.org/officeDocument/2006/relationships/hyperlink" Target="Cho_W3.xlsx" TargetMode="External"/><Relationship Id="rId231" Type="http://schemas.openxmlformats.org/officeDocument/2006/relationships/hyperlink" Target="Hiro75-No85.xlsx" TargetMode="External"/><Relationship Id="rId252" Type="http://schemas.openxmlformats.org/officeDocument/2006/relationships/hyperlink" Target="Hiro75-No42.xlsx" TargetMode="External"/><Relationship Id="rId273" Type="http://schemas.openxmlformats.org/officeDocument/2006/relationships/hyperlink" Target="Hiro75-No65.xlsx" TargetMode="External"/><Relationship Id="rId294" Type="http://schemas.openxmlformats.org/officeDocument/2006/relationships/hyperlink" Target="Hiro75-No100.xlsx" TargetMode="External"/><Relationship Id="rId308" Type="http://schemas.openxmlformats.org/officeDocument/2006/relationships/hyperlink" Target="Hiro75-No114.xlsx" TargetMode="External"/><Relationship Id="rId329" Type="http://schemas.openxmlformats.org/officeDocument/2006/relationships/hyperlink" Target="Endo-W7102.xlsx" TargetMode="External"/><Relationship Id="rId47" Type="http://schemas.openxmlformats.org/officeDocument/2006/relationships/hyperlink" Target="Hines_3C.xlsx" TargetMode="External"/><Relationship Id="rId68" Type="http://schemas.openxmlformats.org/officeDocument/2006/relationships/hyperlink" Target="Kimura_C07N15.xlsx" TargetMode="External"/><Relationship Id="rId89" Type="http://schemas.openxmlformats.org/officeDocument/2006/relationships/hyperlink" Target="Lefas_SW22.xlsx" TargetMode="External"/><Relationship Id="rId112" Type="http://schemas.openxmlformats.org/officeDocument/2006/relationships/hyperlink" Target="Matsuoka_S1W5-0.00-4.5-0.014.xlsx" TargetMode="External"/><Relationship Id="rId133" Type="http://schemas.openxmlformats.org/officeDocument/2006/relationships/hyperlink" Target="Oh_HRI-W2.xlsx" TargetMode="External"/><Relationship Id="rId154" Type="http://schemas.openxmlformats.org/officeDocument/2006/relationships/hyperlink" Target="Shainchin_WD170.xlsx" TargetMode="External"/><Relationship Id="rId175" Type="http://schemas.openxmlformats.org/officeDocument/2006/relationships/hyperlink" Target="Taylor_TW2.xlsx" TargetMode="External"/><Relationship Id="rId340" Type="http://schemas.openxmlformats.org/officeDocument/2006/relationships/hyperlink" Target="Dazio_WSH1.xlsx" TargetMode="External"/><Relationship Id="rId196" Type="http://schemas.openxmlformats.org/officeDocument/2006/relationships/hyperlink" Target="Tomazevic_SW60N1.xlsx" TargetMode="External"/><Relationship Id="rId200" Type="http://schemas.openxmlformats.org/officeDocument/2006/relationships/hyperlink" Target="Wallace_0.05.xlsx" TargetMode="External"/><Relationship Id="rId16" Type="http://schemas.openxmlformats.org/officeDocument/2006/relationships/hyperlink" Target="Birely_PW2.xlsx" TargetMode="External"/><Relationship Id="rId221" Type="http://schemas.openxmlformats.org/officeDocument/2006/relationships/hyperlink" Target="Zhou_SW-2.xlsx" TargetMode="External"/><Relationship Id="rId242" Type="http://schemas.openxmlformats.org/officeDocument/2006/relationships/hyperlink" Target="Hiro75-No12.xlsx" TargetMode="External"/><Relationship Id="rId263" Type="http://schemas.openxmlformats.org/officeDocument/2006/relationships/hyperlink" Target="Hiro75-No55.xlsx" TargetMode="External"/><Relationship Id="rId284" Type="http://schemas.openxmlformats.org/officeDocument/2006/relationships/hyperlink" Target="Hiro75-No144.xlsx" TargetMode="External"/><Relationship Id="rId319" Type="http://schemas.openxmlformats.org/officeDocument/2006/relationships/hyperlink" Target="Hiro75-No125.xlsx" TargetMode="External"/><Relationship Id="rId37" Type="http://schemas.openxmlformats.org/officeDocument/2006/relationships/hyperlink" Target="Ghorbani_B1M.xlsx" TargetMode="External"/><Relationship Id="rId58" Type="http://schemas.openxmlformats.org/officeDocument/2006/relationships/hyperlink" Target="Kabeysawa_NW-1.xlsx" TargetMode="External"/><Relationship Id="rId79" Type="http://schemas.openxmlformats.org/officeDocument/2006/relationships/hyperlink" Target="Lefas_SW32.xlsx" TargetMode="External"/><Relationship Id="rId102" Type="http://schemas.openxmlformats.org/officeDocument/2006/relationships/hyperlink" Target="Matsuoka_F0W5-0.00-1.3-1.4.xlsx" TargetMode="External"/><Relationship Id="rId123" Type="http://schemas.openxmlformats.org/officeDocument/2006/relationships/hyperlink" Target="Oesterle_F1.xlsx" TargetMode="External"/><Relationship Id="rId144" Type="http://schemas.openxmlformats.org/officeDocument/2006/relationships/hyperlink" Target="Salonikios_LSW4.xlsx" TargetMode="External"/><Relationship Id="rId330" Type="http://schemas.openxmlformats.org/officeDocument/2006/relationships/hyperlink" Target="Endo-W7101.xlsx" TargetMode="External"/><Relationship Id="rId90" Type="http://schemas.openxmlformats.org/officeDocument/2006/relationships/hyperlink" Target="Lefas_SW23.xlsx" TargetMode="External"/><Relationship Id="rId165" Type="http://schemas.openxmlformats.org/officeDocument/2006/relationships/hyperlink" Target="Tasnimi_SHW1.xlsx" TargetMode="External"/><Relationship Id="rId186" Type="http://schemas.openxmlformats.org/officeDocument/2006/relationships/hyperlink" Target="Nakachi_No.3.xlsx" TargetMode="External"/><Relationship Id="rId351" Type="http://schemas.openxmlformats.org/officeDocument/2006/relationships/hyperlink" Target="Shiu_Cl-1.xlsx" TargetMode="External"/><Relationship Id="rId211" Type="http://schemas.openxmlformats.org/officeDocument/2006/relationships/hyperlink" Target="Zhang_SW4-1.xlsx" TargetMode="External"/><Relationship Id="rId232" Type="http://schemas.openxmlformats.org/officeDocument/2006/relationships/hyperlink" Target="Hiro75-No6.xlsx" TargetMode="External"/><Relationship Id="rId253" Type="http://schemas.openxmlformats.org/officeDocument/2006/relationships/hyperlink" Target="Hiro75-No43.xlsx" TargetMode="External"/><Relationship Id="rId274" Type="http://schemas.openxmlformats.org/officeDocument/2006/relationships/hyperlink" Target="Hiro75-No66.xlsx" TargetMode="External"/><Relationship Id="rId295" Type="http://schemas.openxmlformats.org/officeDocument/2006/relationships/hyperlink" Target="Hiro75-No101.xlsx" TargetMode="External"/><Relationship Id="rId309" Type="http://schemas.openxmlformats.org/officeDocument/2006/relationships/hyperlink" Target="Hiro75-No115.xlsx" TargetMode="External"/><Relationship Id="rId27" Type="http://schemas.openxmlformats.org/officeDocument/2006/relationships/hyperlink" Target="Deng_HPCW-01.xlsx" TargetMode="External"/><Relationship Id="rId48" Type="http://schemas.openxmlformats.org/officeDocument/2006/relationships/hyperlink" Target="Hsiao_MW1.xlsx" TargetMode="External"/><Relationship Id="rId69" Type="http://schemas.openxmlformats.org/officeDocument/2006/relationships/hyperlink" Target="Kimura_C10N15.xlsx" TargetMode="External"/><Relationship Id="rId113" Type="http://schemas.openxmlformats.org/officeDocument/2006/relationships/hyperlink" Target="Matsuoka_S1W5-0.00-4.5-1.4.xlsx" TargetMode="External"/><Relationship Id="rId134" Type="http://schemas.openxmlformats.org/officeDocument/2006/relationships/hyperlink" Target="Oh_HRI-W5.xlsx" TargetMode="External"/><Relationship Id="rId320" Type="http://schemas.openxmlformats.org/officeDocument/2006/relationships/hyperlink" Target="Hiro75-No126.xlsx" TargetMode="External"/><Relationship Id="rId80" Type="http://schemas.openxmlformats.org/officeDocument/2006/relationships/hyperlink" Target="Lefas_SW33.xlsx" TargetMode="External"/><Relationship Id="rId155" Type="http://schemas.openxmlformats.org/officeDocument/2006/relationships/hyperlink" Target="Shainchin_WD200.xlsx" TargetMode="External"/><Relationship Id="rId176" Type="http://schemas.openxmlformats.org/officeDocument/2006/relationships/hyperlink" Target="Thomsen_RW1.xlsx" TargetMode="External"/><Relationship Id="rId197" Type="http://schemas.openxmlformats.org/officeDocument/2006/relationships/hyperlink" Target="Tomazevic_SW60N2.xlsx" TargetMode="External"/><Relationship Id="rId341" Type="http://schemas.openxmlformats.org/officeDocument/2006/relationships/hyperlink" Target="Dazio_WSH2.xlsx" TargetMode="External"/><Relationship Id="rId201" Type="http://schemas.openxmlformats.org/officeDocument/2006/relationships/hyperlink" Target="Wallace_0.1.xlsx" TargetMode="External"/><Relationship Id="rId222" Type="http://schemas.openxmlformats.org/officeDocument/2006/relationships/hyperlink" Target="Zhou_SW-3.xlsx" TargetMode="External"/><Relationship Id="rId243" Type="http://schemas.openxmlformats.org/officeDocument/2006/relationships/hyperlink" Target="Loops/Hiro75-No72.xlsx" TargetMode="External"/><Relationship Id="rId264" Type="http://schemas.openxmlformats.org/officeDocument/2006/relationships/hyperlink" Target="Hiro75-No56.xlsx" TargetMode="External"/><Relationship Id="rId285" Type="http://schemas.openxmlformats.org/officeDocument/2006/relationships/hyperlink" Target="Hiro75-No145.xlsx" TargetMode="External"/><Relationship Id="rId17" Type="http://schemas.openxmlformats.org/officeDocument/2006/relationships/hyperlink" Target="Birely_PW3.xlsx" TargetMode="External"/><Relationship Id="rId38" Type="http://schemas.openxmlformats.org/officeDocument/2006/relationships/hyperlink" Target="Ghorbani_B2C.xlsx" TargetMode="External"/><Relationship Id="rId59" Type="http://schemas.openxmlformats.org/officeDocument/2006/relationships/hyperlink" Target="Kabeyasawa_NW-2.xlsx" TargetMode="External"/><Relationship Id="rId103" Type="http://schemas.openxmlformats.org/officeDocument/2006/relationships/hyperlink" Target="Matsuoka_F1W5-0.00-1.3-0.014.xlsx" TargetMode="External"/><Relationship Id="rId124" Type="http://schemas.openxmlformats.org/officeDocument/2006/relationships/hyperlink" Target="Oesterle_R1.xlsx" TargetMode="External"/><Relationship Id="rId310" Type="http://schemas.openxmlformats.org/officeDocument/2006/relationships/hyperlink" Target="Hiro75-No116.xlsx" TargetMode="External"/><Relationship Id="rId70" Type="http://schemas.openxmlformats.org/officeDocument/2006/relationships/hyperlink" Target="Kimura_W8N18.xlsx" TargetMode="External"/><Relationship Id="rId91" Type="http://schemas.openxmlformats.org/officeDocument/2006/relationships/hyperlink" Target="Lefas_SW24.xlsx" TargetMode="External"/><Relationship Id="rId145" Type="http://schemas.openxmlformats.org/officeDocument/2006/relationships/hyperlink" Target="Salonikios_LSW5.xlsx" TargetMode="External"/><Relationship Id="rId166" Type="http://schemas.openxmlformats.org/officeDocument/2006/relationships/hyperlink" Target="Tasnimi_SHW2.xlsx" TargetMode="External"/><Relationship Id="rId187" Type="http://schemas.openxmlformats.org/officeDocument/2006/relationships/hyperlink" Target="Nakachi_No.4.xlsx" TargetMode="External"/><Relationship Id="rId331" Type="http://schemas.openxmlformats.org/officeDocument/2006/relationships/hyperlink" Target="Barda_B1-1.xlsx" TargetMode="External"/><Relationship Id="rId352" Type="http://schemas.openxmlformats.org/officeDocument/2006/relationships/hyperlink" Target="Matsumoto_NW-1.xlsx" TargetMode="External"/><Relationship Id="rId1" Type="http://schemas.openxmlformats.org/officeDocument/2006/relationships/hyperlink" Target="../../../../AppData/AppData/Roaming/AppData/Roaming/Microsoft/Excel/database_UL_12052010/TestConfig.doc" TargetMode="External"/><Relationship Id="rId212" Type="http://schemas.openxmlformats.org/officeDocument/2006/relationships/hyperlink" Target="Zhang_SW4-2.xlsx" TargetMode="External"/><Relationship Id="rId233" Type="http://schemas.openxmlformats.org/officeDocument/2006/relationships/hyperlink" Target="Hiro75-No7.xlsx" TargetMode="External"/><Relationship Id="rId254" Type="http://schemas.openxmlformats.org/officeDocument/2006/relationships/hyperlink" Target="Hiro75-No44.xlsx" TargetMode="External"/><Relationship Id="rId28" Type="http://schemas.openxmlformats.org/officeDocument/2006/relationships/hyperlink" Target="Deng_HPCW-02.xlsx" TargetMode="External"/><Relationship Id="rId49" Type="http://schemas.openxmlformats.org/officeDocument/2006/relationships/hyperlink" Target="Hsiao_LW1.xlsx" TargetMode="External"/><Relationship Id="rId114" Type="http://schemas.openxmlformats.org/officeDocument/2006/relationships/hyperlink" Target="Nakamura_I-1.xlsx" TargetMode="External"/><Relationship Id="rId275" Type="http://schemas.openxmlformats.org/officeDocument/2006/relationships/hyperlink" Target="Hiro75-No67.xlsx" TargetMode="External"/><Relationship Id="rId296" Type="http://schemas.openxmlformats.org/officeDocument/2006/relationships/hyperlink" Target="Hiro75-No102.xlsx" TargetMode="External"/><Relationship Id="rId300" Type="http://schemas.openxmlformats.org/officeDocument/2006/relationships/hyperlink" Target="Hiro75-No106.xlsx" TargetMode="External"/><Relationship Id="rId60" Type="http://schemas.openxmlformats.org/officeDocument/2006/relationships/hyperlink" Target="Kabeysawa_NW-3.xlsx" TargetMode="External"/><Relationship Id="rId81" Type="http://schemas.openxmlformats.org/officeDocument/2006/relationships/hyperlink" Target="Lefas_SW11.xlsx" TargetMode="External"/><Relationship Id="rId135" Type="http://schemas.openxmlformats.org/officeDocument/2006/relationships/hyperlink" Target="Oh_HRI-W7.xlsx" TargetMode="External"/><Relationship Id="rId156" Type="http://schemas.openxmlformats.org/officeDocument/2006/relationships/hyperlink" Target="Sittipunt_W1.xlsx" TargetMode="External"/><Relationship Id="rId177" Type="http://schemas.openxmlformats.org/officeDocument/2006/relationships/hyperlink" Target="Thomsen_RW2.xlsx" TargetMode="External"/><Relationship Id="rId198" Type="http://schemas.openxmlformats.org/officeDocument/2006/relationships/hyperlink" Target="Tomazevic_SW60C1.xlsx" TargetMode="External"/><Relationship Id="rId321" Type="http://schemas.openxmlformats.org/officeDocument/2006/relationships/hyperlink" Target="Hiro75-No127.xlsx" TargetMode="External"/><Relationship Id="rId342" Type="http://schemas.openxmlformats.org/officeDocument/2006/relationships/hyperlink" Target="Dazio_WSH3.xlsx" TargetMode="External"/><Relationship Id="rId202" Type="http://schemas.openxmlformats.org/officeDocument/2006/relationships/hyperlink" Target="Zhang_SW1-1.xlsx" TargetMode="External"/><Relationship Id="rId223" Type="http://schemas.openxmlformats.org/officeDocument/2006/relationships/hyperlink" Target="Zhou_SW-4.xlsx" TargetMode="External"/><Relationship Id="rId244" Type="http://schemas.openxmlformats.org/officeDocument/2006/relationships/hyperlink" Target="Hiro75-No73.xlsx" TargetMode="External"/><Relationship Id="rId18" Type="http://schemas.openxmlformats.org/officeDocument/2006/relationships/hyperlink" Target="Birely_PW4.xlsx" TargetMode="External"/><Relationship Id="rId39" Type="http://schemas.openxmlformats.org/officeDocument/2006/relationships/hyperlink" Target="Greifenhagen_M1.xlsx" TargetMode="External"/><Relationship Id="rId265" Type="http://schemas.openxmlformats.org/officeDocument/2006/relationships/hyperlink" Target="Hiro75-No57.xlsx" TargetMode="External"/><Relationship Id="rId286" Type="http://schemas.openxmlformats.org/officeDocument/2006/relationships/hyperlink" Target="Hiro75-No146.xlsx" TargetMode="External"/><Relationship Id="rId50" Type="http://schemas.openxmlformats.org/officeDocument/2006/relationships/hyperlink" Target="Hwang_WF-12.xlsx" TargetMode="External"/><Relationship Id="rId104" Type="http://schemas.openxmlformats.org/officeDocument/2006/relationships/hyperlink" Target="Matsuoka_F0W5-0.00-1.3-0.014.xlsx" TargetMode="External"/><Relationship Id="rId125" Type="http://schemas.openxmlformats.org/officeDocument/2006/relationships/hyperlink" Target="Oesterle_R2.xlsx" TargetMode="External"/><Relationship Id="rId146" Type="http://schemas.openxmlformats.org/officeDocument/2006/relationships/hyperlink" Target="Salonikios_MSW1.xlsx" TargetMode="External"/><Relationship Id="rId167" Type="http://schemas.openxmlformats.org/officeDocument/2006/relationships/hyperlink" Target="Tasnimi_SHW3.xlsx" TargetMode="External"/><Relationship Id="rId188" Type="http://schemas.openxmlformats.org/officeDocument/2006/relationships/hyperlink" Target="Nakachi_No.5.xlsx" TargetMode="External"/><Relationship Id="rId311" Type="http://schemas.openxmlformats.org/officeDocument/2006/relationships/hyperlink" Target="Hiro75-No117.xlsx" TargetMode="External"/><Relationship Id="rId332" Type="http://schemas.openxmlformats.org/officeDocument/2006/relationships/hyperlink" Target="Barda_B2-1.xlsx" TargetMode="External"/><Relationship Id="rId353" Type="http://schemas.openxmlformats.org/officeDocument/2006/relationships/hyperlink" Target="Matsumoto_NW-2.xlsx" TargetMode="External"/><Relationship Id="rId71" Type="http://schemas.openxmlformats.org/officeDocument/2006/relationships/hyperlink" Target="Kimura_W8N13.xlsx" TargetMode="External"/><Relationship Id="rId92" Type="http://schemas.openxmlformats.org/officeDocument/2006/relationships/hyperlink" Target="Lefas_SW25.xlsx" TargetMode="External"/><Relationship Id="rId213" Type="http://schemas.openxmlformats.org/officeDocument/2006/relationships/hyperlink" Target="Zhang_SW4-3.xlsx" TargetMode="External"/><Relationship Id="rId234" Type="http://schemas.openxmlformats.org/officeDocument/2006/relationships/hyperlink" Target="Hiro75-No8.xlsx" TargetMode="External"/><Relationship Id="rId2" Type="http://schemas.openxmlformats.org/officeDocument/2006/relationships/hyperlink" Target="../../../../AppData/AppData/Roaming/AppData/Roaming/Microsoft/Excel/database_UL_12052010/Manual-PEER.doc" TargetMode="External"/><Relationship Id="rId29" Type="http://schemas.openxmlformats.org/officeDocument/2006/relationships/hyperlink" Target="Deng_HPCW-03.xlsx" TargetMode="External"/><Relationship Id="rId255" Type="http://schemas.openxmlformats.org/officeDocument/2006/relationships/hyperlink" Target="Hiro75-No45.xlsx" TargetMode="External"/><Relationship Id="rId276" Type="http://schemas.openxmlformats.org/officeDocument/2006/relationships/hyperlink" Target="Hiro75-No68.xlsx" TargetMode="External"/><Relationship Id="rId297" Type="http://schemas.openxmlformats.org/officeDocument/2006/relationships/hyperlink" Target="Hiro75-No103.xlsx" TargetMode="External"/><Relationship Id="rId40" Type="http://schemas.openxmlformats.org/officeDocument/2006/relationships/hyperlink" Target="Greifenhagen_M2.xlsx" TargetMode="External"/><Relationship Id="rId115" Type="http://schemas.openxmlformats.org/officeDocument/2006/relationships/hyperlink" Target="Nakamura_I-2.xlsx" TargetMode="External"/><Relationship Id="rId136" Type="http://schemas.openxmlformats.org/officeDocument/2006/relationships/hyperlink" Target="Oh_HRI-W8.xlsx" TargetMode="External"/><Relationship Id="rId157" Type="http://schemas.openxmlformats.org/officeDocument/2006/relationships/hyperlink" Target="Sittipunt_W2.xlsx" TargetMode="External"/><Relationship Id="rId178" Type="http://schemas.openxmlformats.org/officeDocument/2006/relationships/hyperlink" Target="Thomsen_TW1.xlsx" TargetMode="External"/><Relationship Id="rId301" Type="http://schemas.openxmlformats.org/officeDocument/2006/relationships/hyperlink" Target="Hiro75-No107.xlsx" TargetMode="External"/><Relationship Id="rId322" Type="http://schemas.openxmlformats.org/officeDocument/2006/relationships/hyperlink" Target="Hiro75-No128.xlsx" TargetMode="External"/><Relationship Id="rId343" Type="http://schemas.openxmlformats.org/officeDocument/2006/relationships/hyperlink" Target="Dazio_WSH4.xlsx" TargetMode="External"/><Relationship Id="rId61" Type="http://schemas.openxmlformats.org/officeDocument/2006/relationships/hyperlink" Target="Kabeysawa_NW-4.xlsx" TargetMode="External"/><Relationship Id="rId82" Type="http://schemas.openxmlformats.org/officeDocument/2006/relationships/hyperlink" Target="Lefas_SW12.xlsx" TargetMode="External"/><Relationship Id="rId199" Type="http://schemas.openxmlformats.org/officeDocument/2006/relationships/hyperlink" Target="Tomazevic_SW60C2.xlsx" TargetMode="External"/><Relationship Id="rId203" Type="http://schemas.openxmlformats.org/officeDocument/2006/relationships/hyperlink" Target="Zhang_SW1-2.xlsx" TargetMode="External"/><Relationship Id="rId19" Type="http://schemas.openxmlformats.org/officeDocument/2006/relationships/hyperlink" Target="Chen_CW1.xlsx" TargetMode="External"/><Relationship Id="rId224" Type="http://schemas.openxmlformats.org/officeDocument/2006/relationships/hyperlink" Target="Pauley_wall1.xlsx" TargetMode="External"/><Relationship Id="rId245" Type="http://schemas.openxmlformats.org/officeDocument/2006/relationships/hyperlink" Target="Hiro75-No74.xlsx" TargetMode="External"/><Relationship Id="rId266" Type="http://schemas.openxmlformats.org/officeDocument/2006/relationships/hyperlink" Target="Hiro75-No58.xlsx" TargetMode="External"/><Relationship Id="rId287" Type="http://schemas.openxmlformats.org/officeDocument/2006/relationships/hyperlink" Target="Hiro75-No147.xlsx" TargetMode="External"/><Relationship Id="rId30" Type="http://schemas.openxmlformats.org/officeDocument/2006/relationships/hyperlink" Target="Deng_HPCW-04.xlsx" TargetMode="External"/><Relationship Id="rId105" Type="http://schemas.openxmlformats.org/officeDocument/2006/relationships/hyperlink" Target="Matsuoka_F1W5-0.00-1.3-1.4.xlsx" TargetMode="External"/><Relationship Id="rId126" Type="http://schemas.openxmlformats.org/officeDocument/2006/relationships/hyperlink" Target="Oesterle_B10.xlsx" TargetMode="External"/><Relationship Id="rId147" Type="http://schemas.openxmlformats.org/officeDocument/2006/relationships/hyperlink" Target="Salonikios_MSW2.xlsx" TargetMode="External"/><Relationship Id="rId168" Type="http://schemas.openxmlformats.org/officeDocument/2006/relationships/hyperlink" Target="Tasnimi_SHW4.xlsx" TargetMode="External"/><Relationship Id="rId312" Type="http://schemas.openxmlformats.org/officeDocument/2006/relationships/hyperlink" Target="Hiro75-No118.xlsx" TargetMode="External"/><Relationship Id="rId333" Type="http://schemas.openxmlformats.org/officeDocument/2006/relationships/hyperlink" Target="Barda_B3-2.xlsx" TargetMode="External"/><Relationship Id="rId354" Type="http://schemas.openxmlformats.org/officeDocument/2006/relationships/hyperlink" Target="Matsumoto_NW-3.xlsx" TargetMode="External"/><Relationship Id="rId51" Type="http://schemas.openxmlformats.org/officeDocument/2006/relationships/hyperlink" Target="Hwang_WF-15.xlsx" TargetMode="External"/><Relationship Id="rId72" Type="http://schemas.openxmlformats.org/officeDocument/2006/relationships/hyperlink" Target="Kimura_W8N08H.xlsx" TargetMode="External"/><Relationship Id="rId93" Type="http://schemas.openxmlformats.org/officeDocument/2006/relationships/hyperlink" Target="Lefas_SW26.xlsx" TargetMode="External"/><Relationship Id="rId189" Type="http://schemas.openxmlformats.org/officeDocument/2006/relationships/hyperlink" Target="Nakachi_No.6.xlsx" TargetMode="External"/><Relationship Id="rId3" Type="http://schemas.openxmlformats.org/officeDocument/2006/relationships/hyperlink" Target="../../../../AppData/AppData/Roaming/AppData/Roaming/Microsoft/Excel/database_UL_12052010/PDelta.doc" TargetMode="External"/><Relationship Id="rId214" Type="http://schemas.openxmlformats.org/officeDocument/2006/relationships/hyperlink" Target="Zhang_SW5-1.xlsx" TargetMode="External"/><Relationship Id="rId235" Type="http://schemas.openxmlformats.org/officeDocument/2006/relationships/hyperlink" Target="Hiro75-No9.xlsx" TargetMode="External"/><Relationship Id="rId256" Type="http://schemas.openxmlformats.org/officeDocument/2006/relationships/hyperlink" Target="Hiro75-No46.xlsx" TargetMode="External"/><Relationship Id="rId277" Type="http://schemas.openxmlformats.org/officeDocument/2006/relationships/hyperlink" Target="Hiro75-No69.xlsx" TargetMode="External"/><Relationship Id="rId298" Type="http://schemas.openxmlformats.org/officeDocument/2006/relationships/hyperlink" Target="Hiro75-No104.xlsx" TargetMode="External"/><Relationship Id="rId116" Type="http://schemas.openxmlformats.org/officeDocument/2006/relationships/hyperlink" Target="Oesterle_B1.xlsx" TargetMode="External"/><Relationship Id="rId137" Type="http://schemas.openxmlformats.org/officeDocument/2006/relationships/hyperlink" Target="Palermo_DP1.xlsx" TargetMode="External"/><Relationship Id="rId158" Type="http://schemas.openxmlformats.org/officeDocument/2006/relationships/hyperlink" Target="Sittipunt_W3.xlsx" TargetMode="External"/><Relationship Id="rId302" Type="http://schemas.openxmlformats.org/officeDocument/2006/relationships/hyperlink" Target="Hiro75-No108.xlsx" TargetMode="External"/><Relationship Id="rId323" Type="http://schemas.openxmlformats.org/officeDocument/2006/relationships/hyperlink" Target="Hiro75-No129.xlsx" TargetMode="External"/><Relationship Id="rId344" Type="http://schemas.openxmlformats.org/officeDocument/2006/relationships/hyperlink" Target="Dazio_WSH5.xlsx" TargetMode="External"/><Relationship Id="rId20" Type="http://schemas.openxmlformats.org/officeDocument/2006/relationships/hyperlink" Target="Chen_CW2.xlsx" TargetMode="External"/><Relationship Id="rId41" Type="http://schemas.openxmlformats.org/officeDocument/2006/relationships/hyperlink" Target="Greifenhagen_M3.xlsx" TargetMode="External"/><Relationship Id="rId62" Type="http://schemas.openxmlformats.org/officeDocument/2006/relationships/hyperlink" Target="Kabeysawa_NW-5.xlsx" TargetMode="External"/><Relationship Id="rId83" Type="http://schemas.openxmlformats.org/officeDocument/2006/relationships/hyperlink" Target="Lefas_SW13.xlsx" TargetMode="External"/><Relationship Id="rId179" Type="http://schemas.openxmlformats.org/officeDocument/2006/relationships/hyperlink" Target="Thomsen_TW2.xlsx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3_TestConfig.doc" TargetMode="External"/><Relationship Id="rId2" Type="http://schemas.openxmlformats.org/officeDocument/2006/relationships/hyperlink" Target="4_Confinement_Types.doc" TargetMode="External"/><Relationship Id="rId1" Type="http://schemas.openxmlformats.org/officeDocument/2006/relationships/hyperlink" Target="2_PDelta.doc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4_Confinement_Types.doc" TargetMode="External"/><Relationship Id="rId2" Type="http://schemas.openxmlformats.org/officeDocument/2006/relationships/hyperlink" Target="3_TestConfig.doc" TargetMode="External"/><Relationship Id="rId1" Type="http://schemas.openxmlformats.org/officeDocument/2006/relationships/hyperlink" Target="2_PDelta.doc" TargetMode="External"/><Relationship Id="rId6" Type="http://schemas.openxmlformats.org/officeDocument/2006/relationships/comments" Target="../comments3.xml"/><Relationship Id="rId5" Type="http://schemas.openxmlformats.org/officeDocument/2006/relationships/vmlDrawing" Target="../drawings/vmlDrawing3.vml"/><Relationship Id="rId4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4_Confinement_Types.doc" TargetMode="External"/><Relationship Id="rId2" Type="http://schemas.openxmlformats.org/officeDocument/2006/relationships/hyperlink" Target="3_TestConfig.doc" TargetMode="External"/><Relationship Id="rId1" Type="http://schemas.openxmlformats.org/officeDocument/2006/relationships/hyperlink" Target="2_PDelta.doc" TargetMode="External"/><Relationship Id="rId5" Type="http://schemas.openxmlformats.org/officeDocument/2006/relationships/comments" Target="../comments4.xml"/><Relationship Id="rId4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Oesterle_R1.xlsx" TargetMode="External"/><Relationship Id="rId299" Type="http://schemas.openxmlformats.org/officeDocument/2006/relationships/hyperlink" Target="Hiro75-No112.xlsx" TargetMode="External"/><Relationship Id="rId303" Type="http://schemas.openxmlformats.org/officeDocument/2006/relationships/hyperlink" Target="Hiro75-No116.xlsx" TargetMode="External"/><Relationship Id="rId21" Type="http://schemas.openxmlformats.org/officeDocument/2006/relationships/hyperlink" Target="Deng_HPCW-02.xlsx" TargetMode="External"/><Relationship Id="rId42" Type="http://schemas.openxmlformats.org/officeDocument/2006/relationships/hyperlink" Target="Hsiao_LW1.xlsx" TargetMode="External"/><Relationship Id="rId63" Type="http://schemas.openxmlformats.org/officeDocument/2006/relationships/hyperlink" Target="Kimura_W8N18.xlsx" TargetMode="External"/><Relationship Id="rId84" Type="http://schemas.openxmlformats.org/officeDocument/2006/relationships/hyperlink" Target="Lefas_SW24.xlsx" TargetMode="External"/><Relationship Id="rId138" Type="http://schemas.openxmlformats.org/officeDocument/2006/relationships/hyperlink" Target="Salonikios_LSW5.xlsx" TargetMode="External"/><Relationship Id="rId159" Type="http://schemas.openxmlformats.org/officeDocument/2006/relationships/hyperlink" Target="Tasnimi_SHW2.xlsx" TargetMode="External"/><Relationship Id="rId324" Type="http://schemas.openxmlformats.org/officeDocument/2006/relationships/hyperlink" Target="Barda_B1-1.xlsx" TargetMode="External"/><Relationship Id="rId345" Type="http://schemas.openxmlformats.org/officeDocument/2006/relationships/hyperlink" Target="Matsumoto_NW-1.xlsx" TargetMode="External"/><Relationship Id="rId170" Type="http://schemas.openxmlformats.org/officeDocument/2006/relationships/hyperlink" Target="Thomsen_RW2.xlsx" TargetMode="External"/><Relationship Id="rId191" Type="http://schemas.openxmlformats.org/officeDocument/2006/relationships/hyperlink" Target="Tomazevic_SW60C1.xlsx" TargetMode="External"/><Relationship Id="rId205" Type="http://schemas.openxmlformats.org/officeDocument/2006/relationships/hyperlink" Target="Zhang_SW4-2.xlsx" TargetMode="External"/><Relationship Id="rId226" Type="http://schemas.openxmlformats.org/officeDocument/2006/relationships/hyperlink" Target="Hiro75-No7.xlsx" TargetMode="External"/><Relationship Id="rId247" Type="http://schemas.openxmlformats.org/officeDocument/2006/relationships/hyperlink" Target="Hiro75-No44.xlsx" TargetMode="External"/><Relationship Id="rId107" Type="http://schemas.openxmlformats.org/officeDocument/2006/relationships/hyperlink" Target="Nakamura_I-1.xlsx" TargetMode="External"/><Relationship Id="rId268" Type="http://schemas.openxmlformats.org/officeDocument/2006/relationships/hyperlink" Target="Hiro75-No67.xlsx" TargetMode="External"/><Relationship Id="rId289" Type="http://schemas.openxmlformats.org/officeDocument/2006/relationships/hyperlink" Target="Hiro75-No102.xlsx" TargetMode="External"/><Relationship Id="rId11" Type="http://schemas.openxmlformats.org/officeDocument/2006/relationships/hyperlink" Target="Birely_PW4.xlsx" TargetMode="External"/><Relationship Id="rId32" Type="http://schemas.openxmlformats.org/officeDocument/2006/relationships/hyperlink" Target="Greifenhagen_M1.xlsx" TargetMode="External"/><Relationship Id="rId53" Type="http://schemas.openxmlformats.org/officeDocument/2006/relationships/hyperlink" Target="Kabeysawa_NW-3.xlsx" TargetMode="External"/><Relationship Id="rId74" Type="http://schemas.openxmlformats.org/officeDocument/2006/relationships/hyperlink" Target="Lefas_SW11.xlsx" TargetMode="External"/><Relationship Id="rId128" Type="http://schemas.openxmlformats.org/officeDocument/2006/relationships/hyperlink" Target="Oh_HRI-W7.xlsx" TargetMode="External"/><Relationship Id="rId149" Type="http://schemas.openxmlformats.org/officeDocument/2006/relationships/hyperlink" Target="Sittipunt_W1.xlsx" TargetMode="External"/><Relationship Id="rId314" Type="http://schemas.openxmlformats.org/officeDocument/2006/relationships/hyperlink" Target="Hiro75-No127.xlsx" TargetMode="External"/><Relationship Id="rId335" Type="http://schemas.openxmlformats.org/officeDocument/2006/relationships/hyperlink" Target="Dazio_WSH3.xlsx" TargetMode="External"/><Relationship Id="rId5" Type="http://schemas.openxmlformats.org/officeDocument/2006/relationships/hyperlink" Target="Belmouden_WSH3.xlsx" TargetMode="External"/><Relationship Id="rId95" Type="http://schemas.openxmlformats.org/officeDocument/2006/relationships/hyperlink" Target="Matsuoka_F0W5-0.00-1.3-1.4.xlsx" TargetMode="External"/><Relationship Id="rId160" Type="http://schemas.openxmlformats.org/officeDocument/2006/relationships/hyperlink" Target="Tasnimi_SHW3.xlsx" TargetMode="External"/><Relationship Id="rId181" Type="http://schemas.openxmlformats.org/officeDocument/2006/relationships/hyperlink" Target="Nakachi_No.5.xlsx" TargetMode="External"/><Relationship Id="rId216" Type="http://schemas.openxmlformats.org/officeDocument/2006/relationships/hyperlink" Target="Zhou_SW-4.xlsx" TargetMode="External"/><Relationship Id="rId237" Type="http://schemas.openxmlformats.org/officeDocument/2006/relationships/hyperlink" Target="Hiro75-No73.xlsx" TargetMode="External"/><Relationship Id="rId258" Type="http://schemas.openxmlformats.org/officeDocument/2006/relationships/hyperlink" Target="Hiro75-No57.xlsx" TargetMode="External"/><Relationship Id="rId279" Type="http://schemas.openxmlformats.org/officeDocument/2006/relationships/hyperlink" Target="Hiro75-No146.xlsx" TargetMode="External"/><Relationship Id="rId22" Type="http://schemas.openxmlformats.org/officeDocument/2006/relationships/hyperlink" Target="Deng_HPCW-03.xlsx" TargetMode="External"/><Relationship Id="rId43" Type="http://schemas.openxmlformats.org/officeDocument/2006/relationships/hyperlink" Target="Hwang_WF-12.xlsx" TargetMode="External"/><Relationship Id="rId64" Type="http://schemas.openxmlformats.org/officeDocument/2006/relationships/hyperlink" Target="Kimura_W8N13.xlsx" TargetMode="External"/><Relationship Id="rId118" Type="http://schemas.openxmlformats.org/officeDocument/2006/relationships/hyperlink" Target="Oesterle_R2.xlsx" TargetMode="External"/><Relationship Id="rId139" Type="http://schemas.openxmlformats.org/officeDocument/2006/relationships/hyperlink" Target="Salonikios_MSW1.xlsx" TargetMode="External"/><Relationship Id="rId290" Type="http://schemas.openxmlformats.org/officeDocument/2006/relationships/hyperlink" Target="Hiro75-No103.xlsx" TargetMode="External"/><Relationship Id="rId304" Type="http://schemas.openxmlformats.org/officeDocument/2006/relationships/hyperlink" Target="Hiro75-No117.xlsx" TargetMode="External"/><Relationship Id="rId325" Type="http://schemas.openxmlformats.org/officeDocument/2006/relationships/hyperlink" Target="Barda_B2-1.xlsx" TargetMode="External"/><Relationship Id="rId346" Type="http://schemas.openxmlformats.org/officeDocument/2006/relationships/hyperlink" Target="Matsumoto_NW-2.xlsx" TargetMode="External"/><Relationship Id="rId85" Type="http://schemas.openxmlformats.org/officeDocument/2006/relationships/hyperlink" Target="Lefas_SW25.xlsx" TargetMode="External"/><Relationship Id="rId150" Type="http://schemas.openxmlformats.org/officeDocument/2006/relationships/hyperlink" Target="Sittipunt_W2.xlsx" TargetMode="External"/><Relationship Id="rId171" Type="http://schemas.openxmlformats.org/officeDocument/2006/relationships/hyperlink" Target="Thomsen_TW1.xlsx" TargetMode="External"/><Relationship Id="rId192" Type="http://schemas.openxmlformats.org/officeDocument/2006/relationships/hyperlink" Target="Tomazevic_SW60C2.xlsx" TargetMode="External"/><Relationship Id="rId206" Type="http://schemas.openxmlformats.org/officeDocument/2006/relationships/hyperlink" Target="Zhang_SW4-3.xlsx" TargetMode="External"/><Relationship Id="rId227" Type="http://schemas.openxmlformats.org/officeDocument/2006/relationships/hyperlink" Target="Hiro75-No8.xlsx" TargetMode="External"/><Relationship Id="rId248" Type="http://schemas.openxmlformats.org/officeDocument/2006/relationships/hyperlink" Target="Hiro75-No45.xlsx" TargetMode="External"/><Relationship Id="rId269" Type="http://schemas.openxmlformats.org/officeDocument/2006/relationships/hyperlink" Target="Hiro75-No68.xlsx" TargetMode="External"/><Relationship Id="rId12" Type="http://schemas.openxmlformats.org/officeDocument/2006/relationships/hyperlink" Target="Chen_CW1.xlsx" TargetMode="External"/><Relationship Id="rId33" Type="http://schemas.openxmlformats.org/officeDocument/2006/relationships/hyperlink" Target="Greifenhagen_M2.xlsx" TargetMode="External"/><Relationship Id="rId108" Type="http://schemas.openxmlformats.org/officeDocument/2006/relationships/hyperlink" Target="Nakamura_I-2.xlsx" TargetMode="External"/><Relationship Id="rId129" Type="http://schemas.openxmlformats.org/officeDocument/2006/relationships/hyperlink" Target="Oh_HRI-W8.xlsx" TargetMode="External"/><Relationship Id="rId280" Type="http://schemas.openxmlformats.org/officeDocument/2006/relationships/hyperlink" Target="Hiro75-No147.xlsx" TargetMode="External"/><Relationship Id="rId315" Type="http://schemas.openxmlformats.org/officeDocument/2006/relationships/hyperlink" Target="Hiro75-No128.xlsx" TargetMode="External"/><Relationship Id="rId336" Type="http://schemas.openxmlformats.org/officeDocument/2006/relationships/hyperlink" Target="Dazio_WSH4.xlsx" TargetMode="External"/><Relationship Id="rId54" Type="http://schemas.openxmlformats.org/officeDocument/2006/relationships/hyperlink" Target="Kabeysawa_NW-4.xlsx" TargetMode="External"/><Relationship Id="rId75" Type="http://schemas.openxmlformats.org/officeDocument/2006/relationships/hyperlink" Target="Lefas_SW12.xlsx" TargetMode="External"/><Relationship Id="rId96" Type="http://schemas.openxmlformats.org/officeDocument/2006/relationships/hyperlink" Target="Matsuoka_F1W5-0.00-1.3-0.014.xlsx" TargetMode="External"/><Relationship Id="rId140" Type="http://schemas.openxmlformats.org/officeDocument/2006/relationships/hyperlink" Target="Salonikios_MSW2.xlsx" TargetMode="External"/><Relationship Id="rId161" Type="http://schemas.openxmlformats.org/officeDocument/2006/relationships/hyperlink" Target="Tasnimi_SHW4.xlsx" TargetMode="External"/><Relationship Id="rId182" Type="http://schemas.openxmlformats.org/officeDocument/2006/relationships/hyperlink" Target="Nakachi_No.6.xlsx" TargetMode="External"/><Relationship Id="rId217" Type="http://schemas.openxmlformats.org/officeDocument/2006/relationships/hyperlink" Target="Pauley_wall1.xlsx" TargetMode="External"/><Relationship Id="rId6" Type="http://schemas.openxmlformats.org/officeDocument/2006/relationships/hyperlink" Target="Belmouden_WSH4.xlsx" TargetMode="External"/><Relationship Id="rId238" Type="http://schemas.openxmlformats.org/officeDocument/2006/relationships/hyperlink" Target="Hiro75-No74.xlsx" TargetMode="External"/><Relationship Id="rId259" Type="http://schemas.openxmlformats.org/officeDocument/2006/relationships/hyperlink" Target="Hiro75-No58.xlsx" TargetMode="External"/><Relationship Id="rId23" Type="http://schemas.openxmlformats.org/officeDocument/2006/relationships/hyperlink" Target="Deng_HPCW-04.xlsx" TargetMode="External"/><Relationship Id="rId119" Type="http://schemas.openxmlformats.org/officeDocument/2006/relationships/hyperlink" Target="Oesterle_B10.xlsx" TargetMode="External"/><Relationship Id="rId270" Type="http://schemas.openxmlformats.org/officeDocument/2006/relationships/hyperlink" Target="Hiro75-No69.xlsx" TargetMode="External"/><Relationship Id="rId291" Type="http://schemas.openxmlformats.org/officeDocument/2006/relationships/hyperlink" Target="Hiro75-No104.xlsx" TargetMode="External"/><Relationship Id="rId305" Type="http://schemas.openxmlformats.org/officeDocument/2006/relationships/hyperlink" Target="Hiro75-No118.xlsx" TargetMode="External"/><Relationship Id="rId326" Type="http://schemas.openxmlformats.org/officeDocument/2006/relationships/hyperlink" Target="Barda_B3-2.xlsx" TargetMode="External"/><Relationship Id="rId347" Type="http://schemas.openxmlformats.org/officeDocument/2006/relationships/hyperlink" Target="Matsumoto_NW-3.xlsx" TargetMode="External"/><Relationship Id="rId44" Type="http://schemas.openxmlformats.org/officeDocument/2006/relationships/hyperlink" Target="Hwang_WF-15.xlsx" TargetMode="External"/><Relationship Id="rId65" Type="http://schemas.openxmlformats.org/officeDocument/2006/relationships/hyperlink" Target="Kimura_W8N08H.xlsx" TargetMode="External"/><Relationship Id="rId86" Type="http://schemas.openxmlformats.org/officeDocument/2006/relationships/hyperlink" Target="Lefas_SW26.xlsx" TargetMode="External"/><Relationship Id="rId130" Type="http://schemas.openxmlformats.org/officeDocument/2006/relationships/hyperlink" Target="Palermo_DP1.xlsx" TargetMode="External"/><Relationship Id="rId151" Type="http://schemas.openxmlformats.org/officeDocument/2006/relationships/hyperlink" Target="Sittipunt_W3.xlsx" TargetMode="External"/><Relationship Id="rId172" Type="http://schemas.openxmlformats.org/officeDocument/2006/relationships/hyperlink" Target="Thomsen_TW2.xlsx" TargetMode="External"/><Relationship Id="rId193" Type="http://schemas.openxmlformats.org/officeDocument/2006/relationships/hyperlink" Target="Wallace_0.05.xlsx" TargetMode="External"/><Relationship Id="rId207" Type="http://schemas.openxmlformats.org/officeDocument/2006/relationships/hyperlink" Target="Zhang_SW5-1.xlsx" TargetMode="External"/><Relationship Id="rId228" Type="http://schemas.openxmlformats.org/officeDocument/2006/relationships/hyperlink" Target="Hiro75-No9.xlsx" TargetMode="External"/><Relationship Id="rId249" Type="http://schemas.openxmlformats.org/officeDocument/2006/relationships/hyperlink" Target="Hiro75-No46.xlsx" TargetMode="External"/><Relationship Id="rId13" Type="http://schemas.openxmlformats.org/officeDocument/2006/relationships/hyperlink" Target="Chen_CW2.xlsx" TargetMode="External"/><Relationship Id="rId109" Type="http://schemas.openxmlformats.org/officeDocument/2006/relationships/hyperlink" Target="Oesterle_B1.xlsx" TargetMode="External"/><Relationship Id="rId260" Type="http://schemas.openxmlformats.org/officeDocument/2006/relationships/hyperlink" Target="Hiro75-No59.xlsx" TargetMode="External"/><Relationship Id="rId281" Type="http://schemas.openxmlformats.org/officeDocument/2006/relationships/hyperlink" Target="Hiro75-No94.xlsx" TargetMode="External"/><Relationship Id="rId316" Type="http://schemas.openxmlformats.org/officeDocument/2006/relationships/hyperlink" Target="Hiro75-No129.xlsx" TargetMode="External"/><Relationship Id="rId337" Type="http://schemas.openxmlformats.org/officeDocument/2006/relationships/hyperlink" Target="Dazio_WSH5.xlsx" TargetMode="External"/><Relationship Id="rId34" Type="http://schemas.openxmlformats.org/officeDocument/2006/relationships/hyperlink" Target="Greifenhagen_M3.xlsx" TargetMode="External"/><Relationship Id="rId55" Type="http://schemas.openxmlformats.org/officeDocument/2006/relationships/hyperlink" Target="Kabeysawa_NW-5.xlsx" TargetMode="External"/><Relationship Id="rId76" Type="http://schemas.openxmlformats.org/officeDocument/2006/relationships/hyperlink" Target="Lefas_SW13.xlsx" TargetMode="External"/><Relationship Id="rId97" Type="http://schemas.openxmlformats.org/officeDocument/2006/relationships/hyperlink" Target="Matsuoka_F0W5-0.00-1.3-0.014.xlsx" TargetMode="External"/><Relationship Id="rId120" Type="http://schemas.openxmlformats.org/officeDocument/2006/relationships/hyperlink" Target="Oesterle_B11.xlsx" TargetMode="External"/><Relationship Id="rId141" Type="http://schemas.openxmlformats.org/officeDocument/2006/relationships/hyperlink" Target="Salonikios_MSW3.xlsx" TargetMode="External"/><Relationship Id="rId7" Type="http://schemas.openxmlformats.org/officeDocument/2006/relationships/hyperlink" Target="Belmouden_WSH6.xlsx" TargetMode="External"/><Relationship Id="rId162" Type="http://schemas.openxmlformats.org/officeDocument/2006/relationships/hyperlink" Target="Tatsuya_M35X.xlsx" TargetMode="External"/><Relationship Id="rId183" Type="http://schemas.openxmlformats.org/officeDocument/2006/relationships/hyperlink" Target="Tomazevic_SW00N1.xlsx" TargetMode="External"/><Relationship Id="rId218" Type="http://schemas.openxmlformats.org/officeDocument/2006/relationships/hyperlink" Target="Pauley_wall2.xlsx" TargetMode="External"/><Relationship Id="rId239" Type="http://schemas.openxmlformats.org/officeDocument/2006/relationships/hyperlink" Target="Hiro75-No75.xlsx" TargetMode="External"/><Relationship Id="rId250" Type="http://schemas.openxmlformats.org/officeDocument/2006/relationships/hyperlink" Target="Hiro75-No48.xlsx" TargetMode="External"/><Relationship Id="rId271" Type="http://schemas.openxmlformats.org/officeDocument/2006/relationships/hyperlink" Target="Hiro75-No36.xlsx" TargetMode="External"/><Relationship Id="rId292" Type="http://schemas.openxmlformats.org/officeDocument/2006/relationships/hyperlink" Target="Hiro75-No105.xlsx" TargetMode="External"/><Relationship Id="rId306" Type="http://schemas.openxmlformats.org/officeDocument/2006/relationships/hyperlink" Target="Hiro75-No119.xlsx" TargetMode="External"/><Relationship Id="rId24" Type="http://schemas.openxmlformats.org/officeDocument/2006/relationships/hyperlink" Target="Elnashai_original.xlsx" TargetMode="External"/><Relationship Id="rId45" Type="http://schemas.openxmlformats.org/officeDocument/2006/relationships/hyperlink" Target="Ji_SW1.xlsx" TargetMode="External"/><Relationship Id="rId66" Type="http://schemas.openxmlformats.org/officeDocument/2006/relationships/hyperlink" Target="Kimura_W4N18.xlsx" TargetMode="External"/><Relationship Id="rId87" Type="http://schemas.openxmlformats.org/officeDocument/2006/relationships/hyperlink" Target="Lombard_1.xlsx" TargetMode="External"/><Relationship Id="rId110" Type="http://schemas.openxmlformats.org/officeDocument/2006/relationships/hyperlink" Target="Oesterle_B2.xlsx" TargetMode="External"/><Relationship Id="rId131" Type="http://schemas.openxmlformats.org/officeDocument/2006/relationships/hyperlink" Target="Palermo_DP2.xlsx" TargetMode="External"/><Relationship Id="rId327" Type="http://schemas.openxmlformats.org/officeDocument/2006/relationships/hyperlink" Target="Oh_WR-20.xlsx" TargetMode="External"/><Relationship Id="rId348" Type="http://schemas.openxmlformats.org/officeDocument/2006/relationships/hyperlink" Target="Matsumoto_NW-4.xlsx" TargetMode="External"/><Relationship Id="rId152" Type="http://schemas.openxmlformats.org/officeDocument/2006/relationships/hyperlink" Target="Sittipunt_W4.xlsx" TargetMode="External"/><Relationship Id="rId173" Type="http://schemas.openxmlformats.org/officeDocument/2006/relationships/hyperlink" Target="Nakachi_No.1.xlsx" TargetMode="External"/><Relationship Id="rId194" Type="http://schemas.openxmlformats.org/officeDocument/2006/relationships/hyperlink" Target="Wallace_0.1.xlsx" TargetMode="External"/><Relationship Id="rId208" Type="http://schemas.openxmlformats.org/officeDocument/2006/relationships/hyperlink" Target="Zhang_SW5-2.xlsx" TargetMode="External"/><Relationship Id="rId229" Type="http://schemas.openxmlformats.org/officeDocument/2006/relationships/hyperlink" Target="Hiro75-No13.xlsx" TargetMode="External"/><Relationship Id="rId240" Type="http://schemas.openxmlformats.org/officeDocument/2006/relationships/hyperlink" Target="Hiro75-No76.xlsx" TargetMode="External"/><Relationship Id="rId261" Type="http://schemas.openxmlformats.org/officeDocument/2006/relationships/hyperlink" Target="Hiro75-No60.xlsx" TargetMode="External"/><Relationship Id="rId14" Type="http://schemas.openxmlformats.org/officeDocument/2006/relationships/hyperlink" Target="Chen_CW3.xlsx" TargetMode="External"/><Relationship Id="rId35" Type="http://schemas.openxmlformats.org/officeDocument/2006/relationships/hyperlink" Target="Greifenhagen_M4.xlsx" TargetMode="External"/><Relationship Id="rId56" Type="http://schemas.openxmlformats.org/officeDocument/2006/relationships/hyperlink" Target="Kabeysawa_NW-6.xlsx" TargetMode="External"/><Relationship Id="rId77" Type="http://schemas.openxmlformats.org/officeDocument/2006/relationships/hyperlink" Target="Lefas_SW14.xlsx" TargetMode="External"/><Relationship Id="rId100" Type="http://schemas.openxmlformats.org/officeDocument/2006/relationships/hyperlink" Target="Matsuoka_FS0W5-0.00-2.5-1.4.xlsx" TargetMode="External"/><Relationship Id="rId282" Type="http://schemas.openxmlformats.org/officeDocument/2006/relationships/hyperlink" Target="Hiro75-No95.xlsx" TargetMode="External"/><Relationship Id="rId317" Type="http://schemas.openxmlformats.org/officeDocument/2006/relationships/hyperlink" Target="Hiro75-No134.xlsx" TargetMode="External"/><Relationship Id="rId338" Type="http://schemas.openxmlformats.org/officeDocument/2006/relationships/hyperlink" Target="Dazio_WSH6.xlsx" TargetMode="External"/><Relationship Id="rId8" Type="http://schemas.openxmlformats.org/officeDocument/2006/relationships/hyperlink" Target="Birely_PW1.xlsx" TargetMode="External"/><Relationship Id="rId98" Type="http://schemas.openxmlformats.org/officeDocument/2006/relationships/hyperlink" Target="Matsuoka_F1W5-0.00-1.3-1.4.xlsx" TargetMode="External"/><Relationship Id="rId121" Type="http://schemas.openxmlformats.org/officeDocument/2006/relationships/hyperlink" Target="Oesterle_B7.xlsx" TargetMode="External"/><Relationship Id="rId142" Type="http://schemas.openxmlformats.org/officeDocument/2006/relationships/hyperlink" Target="Salonikios_MSW4.xlsx" TargetMode="External"/><Relationship Id="rId163" Type="http://schemas.openxmlformats.org/officeDocument/2006/relationships/hyperlink" Target="Tatsuya_M30H.xlsx" TargetMode="External"/><Relationship Id="rId184" Type="http://schemas.openxmlformats.org/officeDocument/2006/relationships/hyperlink" Target="Tomazevic_SW00N2.xlsx" TargetMode="External"/><Relationship Id="rId219" Type="http://schemas.openxmlformats.org/officeDocument/2006/relationships/hyperlink" Target="Hiro75-No80.xlsx" TargetMode="External"/><Relationship Id="rId230" Type="http://schemas.openxmlformats.org/officeDocument/2006/relationships/hyperlink" Target="Hiro75-No14.xlsx" TargetMode="External"/><Relationship Id="rId251" Type="http://schemas.openxmlformats.org/officeDocument/2006/relationships/hyperlink" Target="Hiro75-No50.xlsx" TargetMode="External"/><Relationship Id="rId25" Type="http://schemas.openxmlformats.org/officeDocument/2006/relationships/hyperlink" Target="Esaki_H-1.4-No.25.xlsx" TargetMode="External"/><Relationship Id="rId46" Type="http://schemas.openxmlformats.org/officeDocument/2006/relationships/hyperlink" Target="Ji_SW2.xlsx" TargetMode="External"/><Relationship Id="rId67" Type="http://schemas.openxmlformats.org/officeDocument/2006/relationships/hyperlink" Target="Kimura_W4N18C.xlsx" TargetMode="External"/><Relationship Id="rId272" Type="http://schemas.openxmlformats.org/officeDocument/2006/relationships/hyperlink" Target="Hiro75-No37.xlsx" TargetMode="External"/><Relationship Id="rId293" Type="http://schemas.openxmlformats.org/officeDocument/2006/relationships/hyperlink" Target="Hiro75-No106.xlsx" TargetMode="External"/><Relationship Id="rId307" Type="http://schemas.openxmlformats.org/officeDocument/2006/relationships/hyperlink" Target="Hiro75-No120.xlsx" TargetMode="External"/><Relationship Id="rId328" Type="http://schemas.openxmlformats.org/officeDocument/2006/relationships/hyperlink" Target="Oh_WR-10.xlsx" TargetMode="External"/><Relationship Id="rId349" Type="http://schemas.openxmlformats.org/officeDocument/2006/relationships/hyperlink" Target="Matsumoto_NW-5.xlsx" TargetMode="External"/><Relationship Id="rId20" Type="http://schemas.openxmlformats.org/officeDocument/2006/relationships/hyperlink" Target="Deng_HPCW-01.xlsx" TargetMode="External"/><Relationship Id="rId41" Type="http://schemas.openxmlformats.org/officeDocument/2006/relationships/hyperlink" Target="Hsiao_MW1.xlsx" TargetMode="External"/><Relationship Id="rId62" Type="http://schemas.openxmlformats.org/officeDocument/2006/relationships/hyperlink" Target="Kimura_C10N15.xlsx" TargetMode="External"/><Relationship Id="rId83" Type="http://schemas.openxmlformats.org/officeDocument/2006/relationships/hyperlink" Target="Lefas_SW23.xlsx" TargetMode="External"/><Relationship Id="rId88" Type="http://schemas.openxmlformats.org/officeDocument/2006/relationships/hyperlink" Target="Lopes_SW13.xlsx" TargetMode="External"/><Relationship Id="rId111" Type="http://schemas.openxmlformats.org/officeDocument/2006/relationships/hyperlink" Target="Oesterle_B3.xlsx" TargetMode="External"/><Relationship Id="rId132" Type="http://schemas.openxmlformats.org/officeDocument/2006/relationships/hyperlink" Target="Paterson_W1.xlsx" TargetMode="External"/><Relationship Id="rId153" Type="http://schemas.openxmlformats.org/officeDocument/2006/relationships/hyperlink" Target="Su_W1.xlsx" TargetMode="External"/><Relationship Id="rId174" Type="http://schemas.openxmlformats.org/officeDocument/2006/relationships/hyperlink" Target="Nakachi-Toda_No.1.xlsx" TargetMode="External"/><Relationship Id="rId179" Type="http://schemas.openxmlformats.org/officeDocument/2006/relationships/hyperlink" Target="Nakachi_No.3.xlsx" TargetMode="External"/><Relationship Id="rId195" Type="http://schemas.openxmlformats.org/officeDocument/2006/relationships/hyperlink" Target="Zhang_SW1-1.xlsx" TargetMode="External"/><Relationship Id="rId209" Type="http://schemas.openxmlformats.org/officeDocument/2006/relationships/hyperlink" Target="Zhang_SW5-3.xlsx" TargetMode="External"/><Relationship Id="rId190" Type="http://schemas.openxmlformats.org/officeDocument/2006/relationships/hyperlink" Target="Tomazevic_SW60N2.xlsx" TargetMode="External"/><Relationship Id="rId204" Type="http://schemas.openxmlformats.org/officeDocument/2006/relationships/hyperlink" Target="Zhang_SW4-1.xlsx" TargetMode="External"/><Relationship Id="rId220" Type="http://schemas.openxmlformats.org/officeDocument/2006/relationships/hyperlink" Target="Hiro75-No81.xlsx" TargetMode="External"/><Relationship Id="rId225" Type="http://schemas.openxmlformats.org/officeDocument/2006/relationships/hyperlink" Target="Hiro75-No6.xlsx" TargetMode="External"/><Relationship Id="rId241" Type="http://schemas.openxmlformats.org/officeDocument/2006/relationships/hyperlink" Target="Hiro75-No38.xlsx" TargetMode="External"/><Relationship Id="rId246" Type="http://schemas.openxmlformats.org/officeDocument/2006/relationships/hyperlink" Target="Hiro75-No43.xlsx" TargetMode="External"/><Relationship Id="rId267" Type="http://schemas.openxmlformats.org/officeDocument/2006/relationships/hyperlink" Target="Hiro75-No66.xlsx" TargetMode="External"/><Relationship Id="rId288" Type="http://schemas.openxmlformats.org/officeDocument/2006/relationships/hyperlink" Target="Hiro75-No101.xlsx" TargetMode="External"/><Relationship Id="rId15" Type="http://schemas.openxmlformats.org/officeDocument/2006/relationships/hyperlink" Target="Chiou_LWFD1.xlsx" TargetMode="External"/><Relationship Id="rId36" Type="http://schemas.openxmlformats.org/officeDocument/2006/relationships/hyperlink" Target="Hines_1A.xlsx" TargetMode="External"/><Relationship Id="rId57" Type="http://schemas.openxmlformats.org/officeDocument/2006/relationships/hyperlink" Target="Kabeyasawa_HW-1.xlsx" TargetMode="External"/><Relationship Id="rId106" Type="http://schemas.openxmlformats.org/officeDocument/2006/relationships/hyperlink" Target="Matsuoka_S1W5-0.00-4.5-1.4.xlsx" TargetMode="External"/><Relationship Id="rId127" Type="http://schemas.openxmlformats.org/officeDocument/2006/relationships/hyperlink" Target="Oh_HRI-W5.xlsx" TargetMode="External"/><Relationship Id="rId262" Type="http://schemas.openxmlformats.org/officeDocument/2006/relationships/hyperlink" Target="Hiro75-No61.xlsx" TargetMode="External"/><Relationship Id="rId283" Type="http://schemas.openxmlformats.org/officeDocument/2006/relationships/hyperlink" Target="Hiro75-No96.xlsx" TargetMode="External"/><Relationship Id="rId313" Type="http://schemas.openxmlformats.org/officeDocument/2006/relationships/hyperlink" Target="Hiro75-No126.xlsx" TargetMode="External"/><Relationship Id="rId318" Type="http://schemas.openxmlformats.org/officeDocument/2006/relationships/hyperlink" Target="Hiro75-No135.xlsx" TargetMode="External"/><Relationship Id="rId339" Type="http://schemas.openxmlformats.org/officeDocument/2006/relationships/hyperlink" Target="Nakachi_No.7.xlsx" TargetMode="External"/><Relationship Id="rId10" Type="http://schemas.openxmlformats.org/officeDocument/2006/relationships/hyperlink" Target="Birely_PW3.xlsx" TargetMode="External"/><Relationship Id="rId31" Type="http://schemas.openxmlformats.org/officeDocument/2006/relationships/hyperlink" Target="Ghorbani_B2C.xlsx" TargetMode="External"/><Relationship Id="rId52" Type="http://schemas.openxmlformats.org/officeDocument/2006/relationships/hyperlink" Target="Kabeyasawa_NW-2.xlsx" TargetMode="External"/><Relationship Id="rId73" Type="http://schemas.openxmlformats.org/officeDocument/2006/relationships/hyperlink" Target="Lefas_SW33.xlsx" TargetMode="External"/><Relationship Id="rId78" Type="http://schemas.openxmlformats.org/officeDocument/2006/relationships/hyperlink" Target="Lefas_SW15.xlsx" TargetMode="External"/><Relationship Id="rId94" Type="http://schemas.openxmlformats.org/officeDocument/2006/relationships/hyperlink" Target="Massone-WP-T5-N10-S2.xlsx" TargetMode="External"/><Relationship Id="rId99" Type="http://schemas.openxmlformats.org/officeDocument/2006/relationships/hyperlink" Target="Matsuoka_FS0W5-0.00-2.5-0.014.xlsx" TargetMode="External"/><Relationship Id="rId101" Type="http://schemas.openxmlformats.org/officeDocument/2006/relationships/hyperlink" Target="Matsuoka_FS1W5-0.00-2.5-0.014.xlsx" TargetMode="External"/><Relationship Id="rId122" Type="http://schemas.openxmlformats.org/officeDocument/2006/relationships/hyperlink" Target="Oesterle_B8.xlsx" TargetMode="External"/><Relationship Id="rId143" Type="http://schemas.openxmlformats.org/officeDocument/2006/relationships/hyperlink" Target="Salonikios_MSW5.xlsx" TargetMode="External"/><Relationship Id="rId148" Type="http://schemas.openxmlformats.org/officeDocument/2006/relationships/hyperlink" Target="Shainchin_WD200.xlsx" TargetMode="External"/><Relationship Id="rId164" Type="http://schemas.openxmlformats.org/officeDocument/2006/relationships/hyperlink" Target="Tatsuya_M35H.xlsx" TargetMode="External"/><Relationship Id="rId169" Type="http://schemas.openxmlformats.org/officeDocument/2006/relationships/hyperlink" Target="Thomsen_RW1.xlsx" TargetMode="External"/><Relationship Id="rId185" Type="http://schemas.openxmlformats.org/officeDocument/2006/relationships/hyperlink" Target="Tomazevic_SW23N2.xlsx" TargetMode="External"/><Relationship Id="rId334" Type="http://schemas.openxmlformats.org/officeDocument/2006/relationships/hyperlink" Target="Dazio_WSH2.xlsx" TargetMode="External"/><Relationship Id="rId350" Type="http://schemas.openxmlformats.org/officeDocument/2006/relationships/hyperlink" Target="Matsumoto_NW-6.xlsx" TargetMode="External"/><Relationship Id="rId4" Type="http://schemas.openxmlformats.org/officeDocument/2006/relationships/hyperlink" Target="Belmouden_WSH2.xlsx" TargetMode="External"/><Relationship Id="rId9" Type="http://schemas.openxmlformats.org/officeDocument/2006/relationships/hyperlink" Target="Birely_PW2.xlsx" TargetMode="External"/><Relationship Id="rId180" Type="http://schemas.openxmlformats.org/officeDocument/2006/relationships/hyperlink" Target="Nakachi_No.4.xlsx" TargetMode="External"/><Relationship Id="rId210" Type="http://schemas.openxmlformats.org/officeDocument/2006/relationships/hyperlink" Target="Zhang_SW6-1.xlsx" TargetMode="External"/><Relationship Id="rId215" Type="http://schemas.openxmlformats.org/officeDocument/2006/relationships/hyperlink" Target="Zhou_SW-3.xlsx" TargetMode="External"/><Relationship Id="rId236" Type="http://schemas.openxmlformats.org/officeDocument/2006/relationships/hyperlink" Target="Loops/Hiro75-No72.xlsx" TargetMode="External"/><Relationship Id="rId257" Type="http://schemas.openxmlformats.org/officeDocument/2006/relationships/hyperlink" Target="Hiro75-No56.xlsx" TargetMode="External"/><Relationship Id="rId278" Type="http://schemas.openxmlformats.org/officeDocument/2006/relationships/hyperlink" Target="Hiro75-No145.xlsx" TargetMode="External"/><Relationship Id="rId26" Type="http://schemas.openxmlformats.org/officeDocument/2006/relationships/hyperlink" Target="Esaki_H-1.4-No.33.xlsx" TargetMode="External"/><Relationship Id="rId231" Type="http://schemas.openxmlformats.org/officeDocument/2006/relationships/hyperlink" Target="Hiro75-No15.xlsx" TargetMode="External"/><Relationship Id="rId252" Type="http://schemas.openxmlformats.org/officeDocument/2006/relationships/hyperlink" Target="Hiro75-No51.xlsx" TargetMode="External"/><Relationship Id="rId273" Type="http://schemas.openxmlformats.org/officeDocument/2006/relationships/hyperlink" Target="Hiro75-No140.xlsx" TargetMode="External"/><Relationship Id="rId294" Type="http://schemas.openxmlformats.org/officeDocument/2006/relationships/hyperlink" Target="Hiro75-No107.xlsx" TargetMode="External"/><Relationship Id="rId308" Type="http://schemas.openxmlformats.org/officeDocument/2006/relationships/hyperlink" Target="Hiro75-No121.xlsx" TargetMode="External"/><Relationship Id="rId329" Type="http://schemas.openxmlformats.org/officeDocument/2006/relationships/hyperlink" Target="Oh_WR-0.xlsx" TargetMode="External"/><Relationship Id="rId47" Type="http://schemas.openxmlformats.org/officeDocument/2006/relationships/hyperlink" Target="Ji_SW3.xlsx" TargetMode="External"/><Relationship Id="rId68" Type="http://schemas.openxmlformats.org/officeDocument/2006/relationships/hyperlink" Target="Layssi_W1.xlsx" TargetMode="External"/><Relationship Id="rId89" Type="http://schemas.openxmlformats.org/officeDocument/2006/relationships/hyperlink" Target="Lopes_SW16.xlsx" TargetMode="External"/><Relationship Id="rId112" Type="http://schemas.openxmlformats.org/officeDocument/2006/relationships/hyperlink" Target="Oesterle_B4.xlsx" TargetMode="External"/><Relationship Id="rId133" Type="http://schemas.openxmlformats.org/officeDocument/2006/relationships/hyperlink" Target="Paterson_W2.xlsx" TargetMode="External"/><Relationship Id="rId154" Type="http://schemas.openxmlformats.org/officeDocument/2006/relationships/hyperlink" Target="Su_W2.xlsx" TargetMode="External"/><Relationship Id="rId175" Type="http://schemas.openxmlformats.org/officeDocument/2006/relationships/hyperlink" Target="Nakachi-Toda_No.2.xlsx" TargetMode="External"/><Relationship Id="rId340" Type="http://schemas.openxmlformats.org/officeDocument/2006/relationships/hyperlink" Target="Nakachi_No.8.xlsx" TargetMode="External"/><Relationship Id="rId196" Type="http://schemas.openxmlformats.org/officeDocument/2006/relationships/hyperlink" Target="Zhang_SW1-2.xlsx" TargetMode="External"/><Relationship Id="rId200" Type="http://schemas.openxmlformats.org/officeDocument/2006/relationships/hyperlink" Target="Zhang_SW2-2.xlsx" TargetMode="External"/><Relationship Id="rId16" Type="http://schemas.openxmlformats.org/officeDocument/2006/relationships/hyperlink" Target="Chiou_LWFD2.xlsx" TargetMode="External"/><Relationship Id="rId221" Type="http://schemas.openxmlformats.org/officeDocument/2006/relationships/hyperlink" Target="Hiro75-No82.xlsx" TargetMode="External"/><Relationship Id="rId242" Type="http://schemas.openxmlformats.org/officeDocument/2006/relationships/hyperlink" Target="Hiro75-No39.xlsx" TargetMode="External"/><Relationship Id="rId263" Type="http://schemas.openxmlformats.org/officeDocument/2006/relationships/hyperlink" Target="Hiro75-No62.xlsx" TargetMode="External"/><Relationship Id="rId284" Type="http://schemas.openxmlformats.org/officeDocument/2006/relationships/hyperlink" Target="Hiro75-No97.xlsx" TargetMode="External"/><Relationship Id="rId319" Type="http://schemas.openxmlformats.org/officeDocument/2006/relationships/hyperlink" Target="Endo-W7105.xlsx" TargetMode="External"/><Relationship Id="rId37" Type="http://schemas.openxmlformats.org/officeDocument/2006/relationships/hyperlink" Target="Hines_2A.xlsx" TargetMode="External"/><Relationship Id="rId58" Type="http://schemas.openxmlformats.org/officeDocument/2006/relationships/hyperlink" Target="Kabeyasawa_HW-2.xlsx" TargetMode="External"/><Relationship Id="rId79" Type="http://schemas.openxmlformats.org/officeDocument/2006/relationships/hyperlink" Target="Lefas_SW16.xlsx" TargetMode="External"/><Relationship Id="rId102" Type="http://schemas.openxmlformats.org/officeDocument/2006/relationships/hyperlink" Target="Matsuoka_FS1W5-0.00-2.5-1.4.xlsx" TargetMode="External"/><Relationship Id="rId123" Type="http://schemas.openxmlformats.org/officeDocument/2006/relationships/hyperlink" Target="Oesterle_B9.xlsx" TargetMode="External"/><Relationship Id="rId144" Type="http://schemas.openxmlformats.org/officeDocument/2006/relationships/hyperlink" Target="Salonikios_MSW6.xlsx" TargetMode="External"/><Relationship Id="rId330" Type="http://schemas.openxmlformats.org/officeDocument/2006/relationships/hyperlink" Target="Oh_WB.xlsx" TargetMode="External"/><Relationship Id="rId90" Type="http://schemas.openxmlformats.org/officeDocument/2006/relationships/hyperlink" Target="Lopes_SW17.xlsx" TargetMode="External"/><Relationship Id="rId165" Type="http://schemas.openxmlformats.org/officeDocument/2006/relationships/hyperlink" Target="Tatsuya_MW35H.xlsx" TargetMode="External"/><Relationship Id="rId186" Type="http://schemas.openxmlformats.org/officeDocument/2006/relationships/hyperlink" Target="Tomazevic_SW23N1.xlsx" TargetMode="External"/><Relationship Id="rId351" Type="http://schemas.openxmlformats.org/officeDocument/2006/relationships/vmlDrawing" Target="../drawings/vmlDrawing5.vml"/><Relationship Id="rId211" Type="http://schemas.openxmlformats.org/officeDocument/2006/relationships/hyperlink" Target="Zhang_SW6-2.xlsx" TargetMode="External"/><Relationship Id="rId232" Type="http://schemas.openxmlformats.org/officeDocument/2006/relationships/hyperlink" Target="Hiro75-No16.xlsx" TargetMode="External"/><Relationship Id="rId253" Type="http://schemas.openxmlformats.org/officeDocument/2006/relationships/hyperlink" Target="Hiro75-No52.xlsx" TargetMode="External"/><Relationship Id="rId274" Type="http://schemas.openxmlformats.org/officeDocument/2006/relationships/hyperlink" Target="Hiro75-No141.xlsx" TargetMode="External"/><Relationship Id="rId295" Type="http://schemas.openxmlformats.org/officeDocument/2006/relationships/hyperlink" Target="Hiro75-No108.xlsx" TargetMode="External"/><Relationship Id="rId309" Type="http://schemas.openxmlformats.org/officeDocument/2006/relationships/hyperlink" Target="Hiro75-No122.xlsx" TargetMode="External"/><Relationship Id="rId27" Type="http://schemas.openxmlformats.org/officeDocument/2006/relationships/hyperlink" Target="Esaki_H-2-No.33.xlsx" TargetMode="External"/><Relationship Id="rId48" Type="http://schemas.openxmlformats.org/officeDocument/2006/relationships/hyperlink" Target="Jiang_SSW-2.xlsx" TargetMode="External"/><Relationship Id="rId69" Type="http://schemas.openxmlformats.org/officeDocument/2006/relationships/hyperlink" Target="Layssi_W2.xlsx" TargetMode="External"/><Relationship Id="rId113" Type="http://schemas.openxmlformats.org/officeDocument/2006/relationships/hyperlink" Target="Oesterle_B5.xlsx" TargetMode="External"/><Relationship Id="rId134" Type="http://schemas.openxmlformats.org/officeDocument/2006/relationships/hyperlink" Target="Salonikios_LSW1.xlsx" TargetMode="External"/><Relationship Id="rId320" Type="http://schemas.openxmlformats.org/officeDocument/2006/relationships/hyperlink" Target="Endo-W7104.xlsx" TargetMode="External"/><Relationship Id="rId80" Type="http://schemas.openxmlformats.org/officeDocument/2006/relationships/hyperlink" Target="Lefas_SW17.xlsx" TargetMode="External"/><Relationship Id="rId155" Type="http://schemas.openxmlformats.org/officeDocument/2006/relationships/hyperlink" Target="Su_W3.xlsx" TargetMode="External"/><Relationship Id="rId176" Type="http://schemas.openxmlformats.org/officeDocument/2006/relationships/hyperlink" Target="Nakachi-Toda_No.3.xlsx" TargetMode="External"/><Relationship Id="rId197" Type="http://schemas.openxmlformats.org/officeDocument/2006/relationships/hyperlink" Target="Zhang_SW1-3.xlsx" TargetMode="External"/><Relationship Id="rId341" Type="http://schemas.openxmlformats.org/officeDocument/2006/relationships/hyperlink" Target="Nakachi_H1.xlsx" TargetMode="External"/><Relationship Id="rId201" Type="http://schemas.openxmlformats.org/officeDocument/2006/relationships/hyperlink" Target="Zhang_SW2-3.xlsx" TargetMode="External"/><Relationship Id="rId222" Type="http://schemas.openxmlformats.org/officeDocument/2006/relationships/hyperlink" Target="Hiro75-No83.xlsx" TargetMode="External"/><Relationship Id="rId243" Type="http://schemas.openxmlformats.org/officeDocument/2006/relationships/hyperlink" Target="Hiro75-No40.xlsx" TargetMode="External"/><Relationship Id="rId264" Type="http://schemas.openxmlformats.org/officeDocument/2006/relationships/hyperlink" Target="Hiro75-No63.xlsx" TargetMode="External"/><Relationship Id="rId285" Type="http://schemas.openxmlformats.org/officeDocument/2006/relationships/hyperlink" Target="Hiro75-No98.xlsx" TargetMode="External"/><Relationship Id="rId17" Type="http://schemas.openxmlformats.org/officeDocument/2006/relationships/hyperlink" Target="Chiou_MWFD1.xlsx" TargetMode="External"/><Relationship Id="rId38" Type="http://schemas.openxmlformats.org/officeDocument/2006/relationships/hyperlink" Target="Hines_2C.xlsx" TargetMode="External"/><Relationship Id="rId59" Type="http://schemas.openxmlformats.org/officeDocument/2006/relationships/hyperlink" Target="Kabeyasawa_HW-3.xlsx" TargetMode="External"/><Relationship Id="rId103" Type="http://schemas.openxmlformats.org/officeDocument/2006/relationships/hyperlink" Target="Matsuoka_S0W5-0.00-4.5-0.014.xlsx" TargetMode="External"/><Relationship Id="rId124" Type="http://schemas.openxmlformats.org/officeDocument/2006/relationships/hyperlink" Target="Oesterle_B9R.xlsx" TargetMode="External"/><Relationship Id="rId310" Type="http://schemas.openxmlformats.org/officeDocument/2006/relationships/hyperlink" Target="Hiro75-No123.xlsx" TargetMode="External"/><Relationship Id="rId70" Type="http://schemas.openxmlformats.org/officeDocument/2006/relationships/hyperlink" Target="Lefas_SW30.xlsx" TargetMode="External"/><Relationship Id="rId91" Type="http://schemas.openxmlformats.org/officeDocument/2006/relationships/hyperlink" Target="Lopes_SW18.xlsx" TargetMode="External"/><Relationship Id="rId145" Type="http://schemas.openxmlformats.org/officeDocument/2006/relationships/hyperlink" Target="Shainchin_WC150.xlsx" TargetMode="External"/><Relationship Id="rId166" Type="http://schemas.openxmlformats.org/officeDocument/2006/relationships/hyperlink" Target="Tatsuya_P35H.xlsx" TargetMode="External"/><Relationship Id="rId187" Type="http://schemas.openxmlformats.org/officeDocument/2006/relationships/hyperlink" Target="Tomazevic_SW23C1.xlsx" TargetMode="External"/><Relationship Id="rId331" Type="http://schemas.openxmlformats.org/officeDocument/2006/relationships/hyperlink" Target="Tran_RW-A20-P10-S63.xlsx" TargetMode="External"/><Relationship Id="rId352" Type="http://schemas.openxmlformats.org/officeDocument/2006/relationships/comments" Target="../comments5.xml"/><Relationship Id="rId1" Type="http://schemas.openxmlformats.org/officeDocument/2006/relationships/hyperlink" Target="Adajar_RCW1.xlsx" TargetMode="External"/><Relationship Id="rId212" Type="http://schemas.openxmlformats.org/officeDocument/2006/relationships/hyperlink" Target="Zhang_SW6-3.xlsx" TargetMode="External"/><Relationship Id="rId233" Type="http://schemas.openxmlformats.org/officeDocument/2006/relationships/hyperlink" Target="Hiro75-No10.xlsx" TargetMode="External"/><Relationship Id="rId254" Type="http://schemas.openxmlformats.org/officeDocument/2006/relationships/hyperlink" Target="Hiro75-No53.xlsx" TargetMode="External"/><Relationship Id="rId28" Type="http://schemas.openxmlformats.org/officeDocument/2006/relationships/hyperlink" Target="Ghorbani_A1M.xlsx" TargetMode="External"/><Relationship Id="rId49" Type="http://schemas.openxmlformats.org/officeDocument/2006/relationships/hyperlink" Target="Jiang_SSW-3.xlsx" TargetMode="External"/><Relationship Id="rId114" Type="http://schemas.openxmlformats.org/officeDocument/2006/relationships/hyperlink" Target="Oesterle_B6.xlsx" TargetMode="External"/><Relationship Id="rId275" Type="http://schemas.openxmlformats.org/officeDocument/2006/relationships/hyperlink" Target="Hiro75-No142.xlsx" TargetMode="External"/><Relationship Id="rId296" Type="http://schemas.openxmlformats.org/officeDocument/2006/relationships/hyperlink" Target="Hiro75-No109.xlsx" TargetMode="External"/><Relationship Id="rId300" Type="http://schemas.openxmlformats.org/officeDocument/2006/relationships/hyperlink" Target="Hiro75-No113.xlsx" TargetMode="External"/><Relationship Id="rId60" Type="http://schemas.openxmlformats.org/officeDocument/2006/relationships/hyperlink" Target="Kimura_C07N10.xlsx" TargetMode="External"/><Relationship Id="rId81" Type="http://schemas.openxmlformats.org/officeDocument/2006/relationships/hyperlink" Target="Lefas_SW21.xlsx" TargetMode="External"/><Relationship Id="rId135" Type="http://schemas.openxmlformats.org/officeDocument/2006/relationships/hyperlink" Target="Salonikios_LSW2.xlsx" TargetMode="External"/><Relationship Id="rId156" Type="http://schemas.openxmlformats.org/officeDocument/2006/relationships/hyperlink" Target="Takehara_93SWH-6.xlsx" TargetMode="External"/><Relationship Id="rId177" Type="http://schemas.openxmlformats.org/officeDocument/2006/relationships/hyperlink" Target="Nakachi-Toda_No.4.xlsx" TargetMode="External"/><Relationship Id="rId198" Type="http://schemas.openxmlformats.org/officeDocument/2006/relationships/hyperlink" Target="Zhang_SW2-1.xlsx" TargetMode="External"/><Relationship Id="rId321" Type="http://schemas.openxmlformats.org/officeDocument/2006/relationships/hyperlink" Target="Endo-W7103.xlsx" TargetMode="External"/><Relationship Id="rId342" Type="http://schemas.openxmlformats.org/officeDocument/2006/relationships/hyperlink" Target="Nakachi_H2.xlsx" TargetMode="External"/><Relationship Id="rId202" Type="http://schemas.openxmlformats.org/officeDocument/2006/relationships/hyperlink" Target="Zhang_SW3-1.xlsx" TargetMode="External"/><Relationship Id="rId223" Type="http://schemas.openxmlformats.org/officeDocument/2006/relationships/hyperlink" Target="Hiro75-No84.xlsx" TargetMode="External"/><Relationship Id="rId244" Type="http://schemas.openxmlformats.org/officeDocument/2006/relationships/hyperlink" Target="Hiro75-No41.xlsx" TargetMode="External"/><Relationship Id="rId18" Type="http://schemas.openxmlformats.org/officeDocument/2006/relationships/hyperlink" Target="Chiou_MWFD2.xlsx" TargetMode="External"/><Relationship Id="rId39" Type="http://schemas.openxmlformats.org/officeDocument/2006/relationships/hyperlink" Target="Hines_3B.xlsx" TargetMode="External"/><Relationship Id="rId265" Type="http://schemas.openxmlformats.org/officeDocument/2006/relationships/hyperlink" Target="Hiro75-No64.xlsx" TargetMode="External"/><Relationship Id="rId286" Type="http://schemas.openxmlformats.org/officeDocument/2006/relationships/hyperlink" Target="Hiro75-No99.xlsx" TargetMode="External"/><Relationship Id="rId50" Type="http://schemas.openxmlformats.org/officeDocument/2006/relationships/hyperlink" Target="Jiang_SSW-T.xlsx" TargetMode="External"/><Relationship Id="rId104" Type="http://schemas.openxmlformats.org/officeDocument/2006/relationships/hyperlink" Target="Matsuoka_S0W5-0.00-4.5-1.4.xlsx" TargetMode="External"/><Relationship Id="rId125" Type="http://schemas.openxmlformats.org/officeDocument/2006/relationships/hyperlink" Target="Oesterle_F2.xlsx" TargetMode="External"/><Relationship Id="rId146" Type="http://schemas.openxmlformats.org/officeDocument/2006/relationships/hyperlink" Target="Shainchin_WD150.xlsx" TargetMode="External"/><Relationship Id="rId167" Type="http://schemas.openxmlformats.org/officeDocument/2006/relationships/hyperlink" Target="Taylor_RW2.xlsx" TargetMode="External"/><Relationship Id="rId188" Type="http://schemas.openxmlformats.org/officeDocument/2006/relationships/hyperlink" Target="Tomazevic_SW23C2.xlsx" TargetMode="External"/><Relationship Id="rId311" Type="http://schemas.openxmlformats.org/officeDocument/2006/relationships/hyperlink" Target="Hiro75-No124.xlsx" TargetMode="External"/><Relationship Id="rId332" Type="http://schemas.openxmlformats.org/officeDocument/2006/relationships/hyperlink" Target="Tran_RW-A15-P10-S78.xlsx" TargetMode="External"/><Relationship Id="rId71" Type="http://schemas.openxmlformats.org/officeDocument/2006/relationships/hyperlink" Target="Lefas_SW31.xlsx" TargetMode="External"/><Relationship Id="rId92" Type="http://schemas.openxmlformats.org/officeDocument/2006/relationships/hyperlink" Target="Massone-WS-T1-S1.xlsx" TargetMode="External"/><Relationship Id="rId213" Type="http://schemas.openxmlformats.org/officeDocument/2006/relationships/hyperlink" Target="Zhou_SW-1.xlsx" TargetMode="External"/><Relationship Id="rId234" Type="http://schemas.openxmlformats.org/officeDocument/2006/relationships/hyperlink" Target="Hiro75-No11.xlsx" TargetMode="External"/><Relationship Id="rId2" Type="http://schemas.openxmlformats.org/officeDocument/2006/relationships/hyperlink" Target="Adajar_RCW3.xlsx" TargetMode="External"/><Relationship Id="rId29" Type="http://schemas.openxmlformats.org/officeDocument/2006/relationships/hyperlink" Target="Ghorbani_A2C.xlsx" TargetMode="External"/><Relationship Id="rId255" Type="http://schemas.openxmlformats.org/officeDocument/2006/relationships/hyperlink" Target="Hiro75-No54.xlsx" TargetMode="External"/><Relationship Id="rId276" Type="http://schemas.openxmlformats.org/officeDocument/2006/relationships/hyperlink" Target="Hiro75-No143.xlsx" TargetMode="External"/><Relationship Id="rId297" Type="http://schemas.openxmlformats.org/officeDocument/2006/relationships/hyperlink" Target="Hiro75-No110.xlsx" TargetMode="External"/><Relationship Id="rId40" Type="http://schemas.openxmlformats.org/officeDocument/2006/relationships/hyperlink" Target="Hines_3C.xlsx" TargetMode="External"/><Relationship Id="rId115" Type="http://schemas.openxmlformats.org/officeDocument/2006/relationships/hyperlink" Target="Oesterle_B5R.xlsx" TargetMode="External"/><Relationship Id="rId136" Type="http://schemas.openxmlformats.org/officeDocument/2006/relationships/hyperlink" Target="Salonikios_LSW3.xlsx" TargetMode="External"/><Relationship Id="rId157" Type="http://schemas.openxmlformats.org/officeDocument/2006/relationships/hyperlink" Target="Takehara_96SWH-4.xlsx" TargetMode="External"/><Relationship Id="rId178" Type="http://schemas.openxmlformats.org/officeDocument/2006/relationships/hyperlink" Target="Nakachi_No.2.xlsx" TargetMode="External"/><Relationship Id="rId301" Type="http://schemas.openxmlformats.org/officeDocument/2006/relationships/hyperlink" Target="Hiro75-No114.xlsx" TargetMode="External"/><Relationship Id="rId322" Type="http://schemas.openxmlformats.org/officeDocument/2006/relationships/hyperlink" Target="Endo-W7102.xlsx" TargetMode="External"/><Relationship Id="rId343" Type="http://schemas.openxmlformats.org/officeDocument/2006/relationships/hyperlink" Target="Nakachi_H3.xlsx" TargetMode="External"/><Relationship Id="rId61" Type="http://schemas.openxmlformats.org/officeDocument/2006/relationships/hyperlink" Target="Kimura_C07N15.xlsx" TargetMode="External"/><Relationship Id="rId82" Type="http://schemas.openxmlformats.org/officeDocument/2006/relationships/hyperlink" Target="Lefas_SW22.xlsx" TargetMode="External"/><Relationship Id="rId199" Type="http://schemas.openxmlformats.org/officeDocument/2006/relationships/hyperlink" Target="Zhang_SW2-1.xlsx" TargetMode="External"/><Relationship Id="rId203" Type="http://schemas.openxmlformats.org/officeDocument/2006/relationships/hyperlink" Target="Zhang_SW3-2.xlsx" TargetMode="External"/><Relationship Id="rId19" Type="http://schemas.openxmlformats.org/officeDocument/2006/relationships/hyperlink" Target="Cho_W3.xlsx" TargetMode="External"/><Relationship Id="rId224" Type="http://schemas.openxmlformats.org/officeDocument/2006/relationships/hyperlink" Target="Hiro75-No85.xlsx" TargetMode="External"/><Relationship Id="rId245" Type="http://schemas.openxmlformats.org/officeDocument/2006/relationships/hyperlink" Target="Hiro75-No42.xlsx" TargetMode="External"/><Relationship Id="rId266" Type="http://schemas.openxmlformats.org/officeDocument/2006/relationships/hyperlink" Target="Hiro75-No65.xlsx" TargetMode="External"/><Relationship Id="rId287" Type="http://schemas.openxmlformats.org/officeDocument/2006/relationships/hyperlink" Target="Hiro75-No100.xlsx" TargetMode="External"/><Relationship Id="rId30" Type="http://schemas.openxmlformats.org/officeDocument/2006/relationships/hyperlink" Target="Ghorbani_B1M.xlsx" TargetMode="External"/><Relationship Id="rId105" Type="http://schemas.openxmlformats.org/officeDocument/2006/relationships/hyperlink" Target="Matsuoka_S1W5-0.00-4.5-0.014.xlsx" TargetMode="External"/><Relationship Id="rId126" Type="http://schemas.openxmlformats.org/officeDocument/2006/relationships/hyperlink" Target="Oh_HRI-W2.xlsx" TargetMode="External"/><Relationship Id="rId147" Type="http://schemas.openxmlformats.org/officeDocument/2006/relationships/hyperlink" Target="Shainchin_WD170.xlsx" TargetMode="External"/><Relationship Id="rId168" Type="http://schemas.openxmlformats.org/officeDocument/2006/relationships/hyperlink" Target="Taylor_TW2.xlsx" TargetMode="External"/><Relationship Id="rId312" Type="http://schemas.openxmlformats.org/officeDocument/2006/relationships/hyperlink" Target="Hiro75-No125.xlsx" TargetMode="External"/><Relationship Id="rId333" Type="http://schemas.openxmlformats.org/officeDocument/2006/relationships/hyperlink" Target="Dazio_WSH1.xlsx" TargetMode="External"/><Relationship Id="rId51" Type="http://schemas.openxmlformats.org/officeDocument/2006/relationships/hyperlink" Target="Kabeysawa_NW-1.xlsx" TargetMode="External"/><Relationship Id="rId72" Type="http://schemas.openxmlformats.org/officeDocument/2006/relationships/hyperlink" Target="Lefas_SW32.xlsx" TargetMode="External"/><Relationship Id="rId93" Type="http://schemas.openxmlformats.org/officeDocument/2006/relationships/hyperlink" Target="Massone_WS-T4-S2.xlsx" TargetMode="External"/><Relationship Id="rId189" Type="http://schemas.openxmlformats.org/officeDocument/2006/relationships/hyperlink" Target="Tomazevic_SW60N1.xlsx" TargetMode="External"/><Relationship Id="rId3" Type="http://schemas.openxmlformats.org/officeDocument/2006/relationships/hyperlink" Target="Aoyama_P2015.xlsx" TargetMode="External"/><Relationship Id="rId214" Type="http://schemas.openxmlformats.org/officeDocument/2006/relationships/hyperlink" Target="Zhou_SW-2.xlsx" TargetMode="External"/><Relationship Id="rId235" Type="http://schemas.openxmlformats.org/officeDocument/2006/relationships/hyperlink" Target="Hiro75-No12.xlsx" TargetMode="External"/><Relationship Id="rId256" Type="http://schemas.openxmlformats.org/officeDocument/2006/relationships/hyperlink" Target="Hiro75-No55.xlsx" TargetMode="External"/><Relationship Id="rId277" Type="http://schemas.openxmlformats.org/officeDocument/2006/relationships/hyperlink" Target="Hiro75-No144.xlsx" TargetMode="External"/><Relationship Id="rId298" Type="http://schemas.openxmlformats.org/officeDocument/2006/relationships/hyperlink" Target="Hiro75-No111.xlsx" TargetMode="External"/><Relationship Id="rId116" Type="http://schemas.openxmlformats.org/officeDocument/2006/relationships/hyperlink" Target="Oesterle_F1.xlsx" TargetMode="External"/><Relationship Id="rId137" Type="http://schemas.openxmlformats.org/officeDocument/2006/relationships/hyperlink" Target="Salonikios_LSW4.xlsx" TargetMode="External"/><Relationship Id="rId158" Type="http://schemas.openxmlformats.org/officeDocument/2006/relationships/hyperlink" Target="Tasnimi_SHW1.xlsx" TargetMode="External"/><Relationship Id="rId302" Type="http://schemas.openxmlformats.org/officeDocument/2006/relationships/hyperlink" Target="Hiro75-No115.xlsx" TargetMode="External"/><Relationship Id="rId323" Type="http://schemas.openxmlformats.org/officeDocument/2006/relationships/hyperlink" Target="Endo-W7101.xlsx" TargetMode="External"/><Relationship Id="rId344" Type="http://schemas.openxmlformats.org/officeDocument/2006/relationships/hyperlink" Target="Shiu_Cl-1.xlsx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hyperlink" Target="Manual-PEER.doc" TargetMode="External"/><Relationship Id="rId1" Type="http://schemas.openxmlformats.org/officeDocument/2006/relationships/hyperlink" Target="manual-RC%20Wall%20Database.docx" TargetMode="External"/><Relationship Id="rId4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 enableFormatConditionsCalculation="0"/>
  <dimension ref="A1:R359"/>
  <sheetViews>
    <sheetView tabSelected="1" workbookViewId="0">
      <pane xSplit="5" ySplit="5" topLeftCell="F6" activePane="bottomRight" state="frozen"/>
      <selection pane="topRight" activeCell="F1" sqref="F1"/>
      <selection pane="bottomLeft" activeCell="A6" sqref="A6"/>
      <selection pane="bottomRight" activeCell="D2" sqref="D2"/>
    </sheetView>
  </sheetViews>
  <sheetFormatPr defaultColWidth="8.85546875" defaultRowHeight="12.75"/>
  <cols>
    <col min="1" max="1" width="6.28515625" style="40" customWidth="1"/>
    <col min="2" max="2" width="9" style="37" customWidth="1"/>
    <col min="3" max="3" width="10.42578125" style="37" bestFit="1" customWidth="1"/>
    <col min="4" max="4" width="17.5703125" style="79" bestFit="1" customWidth="1"/>
    <col min="5" max="5" width="41.85546875" style="37" bestFit="1" customWidth="1"/>
    <col min="6" max="6" width="30" style="40" customWidth="1"/>
    <col min="7" max="7" width="60.140625" style="37" customWidth="1"/>
    <col min="8" max="9" width="10.42578125" style="37" bestFit="1" customWidth="1"/>
    <col min="10" max="10" width="3.7109375" style="80" customWidth="1"/>
    <col min="11" max="17" width="10.42578125" style="37" customWidth="1"/>
    <col min="18" max="18" width="10.42578125" style="37" bestFit="1" customWidth="1"/>
    <col min="19" max="16384" width="8.85546875" style="37"/>
  </cols>
  <sheetData>
    <row r="1" spans="1:18">
      <c r="A1" s="78"/>
      <c r="B1" s="36"/>
      <c r="C1" s="27"/>
      <c r="E1" s="79"/>
    </row>
    <row r="2" spans="1:18">
      <c r="E2" s="79"/>
    </row>
    <row r="3" spans="1:18" ht="13.5" thickBot="1">
      <c r="A3" s="1"/>
      <c r="D3" s="14"/>
      <c r="E3" s="2"/>
      <c r="G3" s="2"/>
      <c r="H3" s="81"/>
      <c r="I3" s="81"/>
      <c r="L3" s="82"/>
      <c r="M3" s="82"/>
      <c r="N3" s="83" t="s">
        <v>45</v>
      </c>
      <c r="O3" s="82"/>
      <c r="P3" s="82"/>
    </row>
    <row r="4" spans="1:18" ht="13.5" thickBot="1">
      <c r="A4" s="1"/>
      <c r="B4" s="40"/>
      <c r="C4" s="63" t="s">
        <v>65</v>
      </c>
      <c r="D4" s="14"/>
      <c r="E4" s="2"/>
      <c r="F4" s="63" t="s">
        <v>65</v>
      </c>
      <c r="G4" s="2"/>
      <c r="H4" s="63" t="s">
        <v>65</v>
      </c>
      <c r="I4" s="63" t="s">
        <v>65</v>
      </c>
      <c r="K4" s="63" t="s">
        <v>65</v>
      </c>
      <c r="L4" s="63" t="s">
        <v>65</v>
      </c>
      <c r="M4" s="63" t="s">
        <v>65</v>
      </c>
      <c r="N4" s="63" t="s">
        <v>65</v>
      </c>
      <c r="O4" s="63" t="s">
        <v>65</v>
      </c>
      <c r="P4" s="63" t="s">
        <v>65</v>
      </c>
      <c r="Q4" s="63" t="s">
        <v>65</v>
      </c>
      <c r="R4" s="63" t="s">
        <v>65</v>
      </c>
    </row>
    <row r="5" spans="1:18" ht="38.25">
      <c r="A5" s="94" t="s">
        <v>0</v>
      </c>
      <c r="B5" s="94" t="s">
        <v>974</v>
      </c>
      <c r="C5" s="71" t="s">
        <v>3</v>
      </c>
      <c r="D5" s="95" t="s">
        <v>20</v>
      </c>
      <c r="E5" s="73" t="s">
        <v>1</v>
      </c>
      <c r="F5" s="74" t="s">
        <v>28</v>
      </c>
      <c r="G5" s="74" t="s">
        <v>27</v>
      </c>
      <c r="H5" s="96" t="s">
        <v>29</v>
      </c>
      <c r="I5" s="97" t="s">
        <v>30</v>
      </c>
      <c r="J5" s="98"/>
      <c r="K5" s="99" t="s">
        <v>43</v>
      </c>
      <c r="L5" s="99" t="s">
        <v>44</v>
      </c>
      <c r="M5" s="100" t="s">
        <v>38</v>
      </c>
      <c r="N5" s="100" t="s">
        <v>39</v>
      </c>
      <c r="O5" s="100" t="s">
        <v>40</v>
      </c>
      <c r="P5" s="100" t="s">
        <v>41</v>
      </c>
      <c r="Q5" s="100" t="s">
        <v>42</v>
      </c>
      <c r="R5" s="100" t="s">
        <v>26</v>
      </c>
    </row>
    <row r="6" spans="1:18">
      <c r="A6" s="180">
        <f>'SERIES_DB-MetaData'!A6</f>
        <v>1</v>
      </c>
      <c r="B6" s="180"/>
      <c r="C6" s="123">
        <f>'SERIES_DB-MetaData'!C6</f>
        <v>1</v>
      </c>
      <c r="D6" s="85" t="str">
        <f>'SERIES_DB-MetaData'!D6</f>
        <v>RCW1</v>
      </c>
      <c r="E6" s="19" t="str">
        <f>'SERIES_DB-MetaData'!E6</f>
        <v>Adajar et al. 1995</v>
      </c>
      <c r="F6" s="174" t="s">
        <v>605</v>
      </c>
      <c r="G6" s="19"/>
      <c r="H6" s="87" t="str">
        <f>IF('SERIES_DB-MetaData'!F6="SI","mm","in")</f>
        <v>mm</v>
      </c>
      <c r="I6" s="87" t="str">
        <f>IF('SERIES_DB-MetaData'!F6="SI","kN","kips")</f>
        <v>kN</v>
      </c>
      <c r="J6" s="88"/>
      <c r="K6" s="89"/>
      <c r="L6" s="141"/>
      <c r="M6" s="89"/>
      <c r="N6" s="141"/>
      <c r="O6" s="141"/>
      <c r="P6" s="89"/>
      <c r="Q6" s="89"/>
      <c r="R6" s="89"/>
    </row>
    <row r="7" spans="1:18">
      <c r="A7" s="180">
        <f>'SERIES_DB-MetaData'!A7</f>
        <v>2</v>
      </c>
      <c r="B7" s="180"/>
      <c r="C7" s="123">
        <f>'SERIES_DB-MetaData'!C7</f>
        <v>2</v>
      </c>
      <c r="D7" s="85" t="str">
        <f>'SERIES_DB-MetaData'!D7</f>
        <v>RCW3</v>
      </c>
      <c r="E7" s="19" t="str">
        <f>'SERIES_DB-MetaData'!E7</f>
        <v>Adajar et al. 1995</v>
      </c>
      <c r="F7" s="174" t="s">
        <v>606</v>
      </c>
      <c r="G7" s="19"/>
      <c r="H7" s="87" t="str">
        <f>IF('SERIES_DB-MetaData'!F7="SI","mm","in")</f>
        <v>mm</v>
      </c>
      <c r="I7" s="87" t="str">
        <f>IF('SERIES_DB-MetaData'!F7="SI","kN","kips")</f>
        <v>kN</v>
      </c>
      <c r="J7" s="88"/>
      <c r="K7" s="89"/>
      <c r="L7" s="141"/>
      <c r="M7" s="89"/>
      <c r="N7" s="89"/>
      <c r="O7" s="89"/>
      <c r="P7" s="89"/>
      <c r="Q7" s="89"/>
      <c r="R7" s="89"/>
    </row>
    <row r="8" spans="1:18">
      <c r="A8" s="180">
        <f>'SERIES_DB-MetaData'!A8</f>
        <v>3</v>
      </c>
      <c r="B8" s="180"/>
      <c r="C8" s="123">
        <f>'SERIES_DB-MetaData'!C8</f>
        <v>2</v>
      </c>
      <c r="D8" s="85" t="str">
        <f>'SERIES_DB-MetaData'!D8</f>
        <v>P2015</v>
      </c>
      <c r="E8" s="19" t="str">
        <f>'SERIES_DB-MetaData'!E8</f>
        <v>Aoyama et al. 1984</v>
      </c>
      <c r="F8" s="174" t="s">
        <v>607</v>
      </c>
      <c r="G8" s="19"/>
      <c r="H8" s="87" t="str">
        <f>IF('SERIES_DB-MetaData'!F8="SI","mm","in")</f>
        <v>mm</v>
      </c>
      <c r="I8" s="87" t="str">
        <f>IF('SERIES_DB-MetaData'!F8="SI","kN","kips")</f>
        <v>kN</v>
      </c>
      <c r="J8" s="88"/>
      <c r="K8" s="89"/>
      <c r="L8" s="89"/>
      <c r="M8" s="89"/>
      <c r="N8" s="89"/>
      <c r="O8" s="89"/>
      <c r="P8" s="89"/>
      <c r="Q8" s="89"/>
      <c r="R8" s="89"/>
    </row>
    <row r="9" spans="1:18">
      <c r="A9" s="180">
        <f>'SERIES_DB-MetaData'!A9</f>
        <v>4</v>
      </c>
      <c r="B9" s="180"/>
      <c r="C9" s="123">
        <f>'SERIES_DB-MetaData'!C9</f>
        <v>1</v>
      </c>
      <c r="D9" s="85" t="str">
        <f>'SERIES_DB-MetaData'!D9</f>
        <v>WSH2</v>
      </c>
      <c r="E9" s="20" t="str">
        <f>'SERIES_DB-MetaData'!E9</f>
        <v>Belmouden, Lestuzzi (2006)</v>
      </c>
      <c r="F9" s="174" t="s">
        <v>608</v>
      </c>
      <c r="G9" s="19"/>
      <c r="H9" s="87" t="str">
        <f>IF('SERIES_DB-MetaData'!F9="SI","mm","in")</f>
        <v>mm</v>
      </c>
      <c r="I9" s="87" t="str">
        <f>IF('SERIES_DB-MetaData'!F9="SI","kN","kips")</f>
        <v>kN</v>
      </c>
      <c r="J9" s="88"/>
      <c r="K9" s="89"/>
      <c r="L9" s="89"/>
      <c r="M9" s="89"/>
      <c r="N9" s="89"/>
      <c r="O9" s="89"/>
      <c r="P9" s="89"/>
      <c r="Q9" s="89"/>
      <c r="R9" s="89"/>
    </row>
    <row r="10" spans="1:18">
      <c r="A10" s="180">
        <f>'SERIES_DB-MetaData'!A10</f>
        <v>5</v>
      </c>
      <c r="B10" s="180"/>
      <c r="C10" s="123">
        <f>'SERIES_DB-MetaData'!C10</f>
        <v>2</v>
      </c>
      <c r="D10" s="85" t="str">
        <f>'SERIES_DB-MetaData'!D10</f>
        <v>WSH3</v>
      </c>
      <c r="E10" s="20" t="str">
        <f>'SERIES_DB-MetaData'!E10</f>
        <v>Belmouden, Lestuzzi (2006)</v>
      </c>
      <c r="F10" s="174" t="s">
        <v>609</v>
      </c>
      <c r="G10" s="19"/>
      <c r="H10" s="87" t="str">
        <f>IF('SERIES_DB-MetaData'!F10="SI","mm","in")</f>
        <v>mm</v>
      </c>
      <c r="I10" s="87" t="str">
        <f>IF('SERIES_DB-MetaData'!F10="SI","kN","kips")</f>
        <v>kN</v>
      </c>
      <c r="J10" s="88"/>
      <c r="K10" s="89"/>
      <c r="L10" s="89"/>
      <c r="M10" s="89"/>
      <c r="N10" s="89"/>
      <c r="O10" s="89"/>
      <c r="P10" s="89"/>
      <c r="Q10" s="89"/>
      <c r="R10" s="89"/>
    </row>
    <row r="11" spans="1:18">
      <c r="A11" s="180">
        <f>'SERIES_DB-MetaData'!A11</f>
        <v>6</v>
      </c>
      <c r="B11" s="180"/>
      <c r="C11" s="123">
        <f>'SERIES_DB-MetaData'!C11</f>
        <v>3</v>
      </c>
      <c r="D11" s="85" t="str">
        <f>'SERIES_DB-MetaData'!D11</f>
        <v>WSH4</v>
      </c>
      <c r="E11" s="20" t="str">
        <f>'SERIES_DB-MetaData'!E11</f>
        <v>Belmouden, Lestuzzi (2006)</v>
      </c>
      <c r="F11" s="174" t="s">
        <v>610</v>
      </c>
      <c r="G11" s="19"/>
      <c r="H11" s="87" t="str">
        <f>IF('SERIES_DB-MetaData'!F11="SI","mm","in")</f>
        <v>mm</v>
      </c>
      <c r="I11" s="87" t="str">
        <f>IF('SERIES_DB-MetaData'!F11="SI","kN","kips")</f>
        <v>kN</v>
      </c>
      <c r="J11" s="88"/>
      <c r="K11" s="89"/>
      <c r="L11" s="89"/>
      <c r="M11" s="89"/>
      <c r="N11" s="89"/>
      <c r="O11" s="89"/>
      <c r="P11" s="89"/>
      <c r="Q11" s="89"/>
      <c r="R11" s="89"/>
    </row>
    <row r="12" spans="1:18">
      <c r="A12" s="180">
        <f>'SERIES_DB-MetaData'!A12</f>
        <v>7</v>
      </c>
      <c r="B12" s="180"/>
      <c r="C12" s="123">
        <f>'SERIES_DB-MetaData'!C12</f>
        <v>4</v>
      </c>
      <c r="D12" s="85" t="str">
        <f>'SERIES_DB-MetaData'!D12</f>
        <v>WSH6</v>
      </c>
      <c r="E12" s="20" t="str">
        <f>'SERIES_DB-MetaData'!E12</f>
        <v>Belmouden, Lestuzzi (2006)</v>
      </c>
      <c r="F12" s="174" t="s">
        <v>611</v>
      </c>
      <c r="G12" s="19"/>
      <c r="H12" s="87" t="str">
        <f>IF('SERIES_DB-MetaData'!F12="SI","mm","in")</f>
        <v>mm</v>
      </c>
      <c r="I12" s="87" t="str">
        <f>IF('SERIES_DB-MetaData'!F12="SI","kN","kips")</f>
        <v>kN</v>
      </c>
      <c r="J12" s="88"/>
      <c r="K12" s="89"/>
      <c r="L12" s="89"/>
      <c r="M12" s="89"/>
      <c r="N12" s="89"/>
      <c r="O12" s="89"/>
      <c r="P12" s="89"/>
      <c r="Q12" s="89"/>
      <c r="R12" s="89"/>
    </row>
    <row r="13" spans="1:18">
      <c r="A13" s="180">
        <f>'SERIES_DB-MetaData'!A13</f>
        <v>8</v>
      </c>
      <c r="B13" s="180"/>
      <c r="C13" s="123">
        <f>'SERIES_DB-MetaData'!C13</f>
        <v>1</v>
      </c>
      <c r="D13" s="85" t="str">
        <f>'SERIES_DB-MetaData'!D13</f>
        <v>PW1</v>
      </c>
      <c r="E13" s="20" t="str">
        <f>'SERIES_DB-MetaData'!E13</f>
        <v>Birely, Lehman (2008)</v>
      </c>
      <c r="F13" s="174" t="s">
        <v>612</v>
      </c>
      <c r="G13" s="19" t="s">
        <v>482</v>
      </c>
      <c r="H13" s="87" t="str">
        <f>IF('SERIES_DB-MetaData'!F13="SI","mm","in")</f>
        <v>mm</v>
      </c>
      <c r="I13" s="87" t="str">
        <f>IF('SERIES_DB-MetaData'!F13="SI","kN","kips")</f>
        <v>kN</v>
      </c>
      <c r="J13" s="88"/>
      <c r="K13" s="89"/>
      <c r="L13" s="89"/>
      <c r="M13" s="89"/>
      <c r="N13" s="89"/>
      <c r="O13" s="89"/>
      <c r="P13" s="89"/>
      <c r="Q13" s="89"/>
      <c r="R13" s="89"/>
    </row>
    <row r="14" spans="1:18">
      <c r="A14" s="180">
        <f>'SERIES_DB-MetaData'!A14</f>
        <v>9</v>
      </c>
      <c r="B14" s="180"/>
      <c r="C14" s="123">
        <f>'SERIES_DB-MetaData'!C14</f>
        <v>2</v>
      </c>
      <c r="D14" s="85" t="str">
        <f>'SERIES_DB-MetaData'!D14</f>
        <v>PW2</v>
      </c>
      <c r="E14" s="20" t="str">
        <f>'SERIES_DB-MetaData'!E14</f>
        <v>Birely, Lehman (2008)</v>
      </c>
      <c r="F14" s="174" t="s">
        <v>613</v>
      </c>
      <c r="G14" s="19" t="s">
        <v>482</v>
      </c>
      <c r="H14" s="87" t="str">
        <f>IF('SERIES_DB-MetaData'!F14="SI","mm","in")</f>
        <v>mm</v>
      </c>
      <c r="I14" s="87" t="str">
        <f>IF('SERIES_DB-MetaData'!F14="SI","kN","kips")</f>
        <v>kN</v>
      </c>
      <c r="J14" s="88"/>
      <c r="K14" s="89"/>
      <c r="L14" s="89"/>
      <c r="M14" s="89"/>
      <c r="N14" s="89"/>
      <c r="O14" s="89"/>
      <c r="P14" s="89"/>
      <c r="Q14" s="89"/>
      <c r="R14" s="89"/>
    </row>
    <row r="15" spans="1:18">
      <c r="A15" s="180">
        <f>'SERIES_DB-MetaData'!A15</f>
        <v>10</v>
      </c>
      <c r="B15" s="180"/>
      <c r="C15" s="123">
        <f>'SERIES_DB-MetaData'!C15</f>
        <v>3</v>
      </c>
      <c r="D15" s="85" t="str">
        <f>'SERIES_DB-MetaData'!D15</f>
        <v>PW3</v>
      </c>
      <c r="E15" s="20" t="str">
        <f>'SERIES_DB-MetaData'!E15</f>
        <v>Birely, Lehman (2008)</v>
      </c>
      <c r="F15" s="174" t="s">
        <v>614</v>
      </c>
      <c r="G15" s="19" t="s">
        <v>483</v>
      </c>
      <c r="H15" s="87" t="str">
        <f>IF('SERIES_DB-MetaData'!F15="SI","mm","in")</f>
        <v>mm</v>
      </c>
      <c r="I15" s="87" t="str">
        <f>IF('SERIES_DB-MetaData'!F15="SI","kN","kips")</f>
        <v>kN</v>
      </c>
      <c r="J15" s="88"/>
      <c r="K15" s="89"/>
      <c r="L15" s="89"/>
      <c r="M15" s="89"/>
      <c r="N15" s="89"/>
      <c r="O15" s="89"/>
      <c r="P15" s="89"/>
      <c r="Q15" s="89"/>
      <c r="R15" s="89"/>
    </row>
    <row r="16" spans="1:18">
      <c r="A16" s="180">
        <f>'SERIES_DB-MetaData'!A16</f>
        <v>11</v>
      </c>
      <c r="B16" s="180"/>
      <c r="C16" s="123">
        <f>'SERIES_DB-MetaData'!C16</f>
        <v>4</v>
      </c>
      <c r="D16" s="85" t="str">
        <f>'SERIES_DB-MetaData'!D16</f>
        <v>PW4</v>
      </c>
      <c r="E16" s="20" t="str">
        <f>'SERIES_DB-MetaData'!E16</f>
        <v>Birely, Lehman (2008)</v>
      </c>
      <c r="F16" s="174" t="s">
        <v>615</v>
      </c>
      <c r="G16" s="19" t="s">
        <v>546</v>
      </c>
      <c r="H16" s="87" t="str">
        <f>IF('SERIES_DB-MetaData'!F16="SI","mm","in")</f>
        <v>mm</v>
      </c>
      <c r="I16" s="87" t="str">
        <f>IF('SERIES_DB-MetaData'!F16="SI","kN","kips")</f>
        <v>kN</v>
      </c>
      <c r="J16" s="88"/>
      <c r="K16" s="89"/>
      <c r="L16" s="89"/>
      <c r="M16" s="89"/>
      <c r="N16" s="89"/>
      <c r="O16" s="89"/>
      <c r="P16" s="89"/>
      <c r="Q16" s="89"/>
      <c r="R16" s="89"/>
    </row>
    <row r="17" spans="1:18">
      <c r="A17" s="180">
        <f>'SERIES_DB-MetaData'!A17</f>
        <v>12</v>
      </c>
      <c r="B17" s="180"/>
      <c r="C17" s="123">
        <f>'SERIES_DB-MetaData'!C17</f>
        <v>1</v>
      </c>
      <c r="D17" s="85" t="str">
        <f>'SERIES_DB-MetaData'!D17</f>
        <v>Chen_CW1</v>
      </c>
      <c r="E17" s="20" t="str">
        <f>'SERIES_DB-MetaData'!E17</f>
        <v>Chen, 2002 (from Lu et al., 2010, NEES Database)</v>
      </c>
      <c r="F17" s="174" t="s">
        <v>616</v>
      </c>
      <c r="G17" s="19" t="s">
        <v>302</v>
      </c>
      <c r="H17" s="87" t="str">
        <f>IF('SERIES_DB-MetaData'!F17="SI","mm","in")</f>
        <v>mm</v>
      </c>
      <c r="I17" s="87" t="str">
        <f>IF('SERIES_DB-MetaData'!F17="SI","kN","kips")</f>
        <v>kN</v>
      </c>
      <c r="J17" s="88"/>
      <c r="K17" s="89"/>
      <c r="L17" s="89"/>
      <c r="M17" s="89"/>
      <c r="N17" s="89"/>
      <c r="O17" s="89"/>
      <c r="P17" s="89"/>
      <c r="Q17" s="89"/>
      <c r="R17" s="89"/>
    </row>
    <row r="18" spans="1:18">
      <c r="A18" s="180">
        <f>'SERIES_DB-MetaData'!A18</f>
        <v>13</v>
      </c>
      <c r="B18" s="180"/>
      <c r="C18" s="123">
        <f>'SERIES_DB-MetaData'!C18</f>
        <v>2</v>
      </c>
      <c r="D18" s="85" t="str">
        <f>'SERIES_DB-MetaData'!D18</f>
        <v>Chen_CW2</v>
      </c>
      <c r="E18" s="20" t="str">
        <f>'SERIES_DB-MetaData'!E18</f>
        <v>Chen, 2002 (from Lu et al., 2010, NEES Database)</v>
      </c>
      <c r="F18" s="174" t="s">
        <v>617</v>
      </c>
      <c r="G18" s="19" t="s">
        <v>302</v>
      </c>
      <c r="H18" s="87" t="str">
        <f>IF('SERIES_DB-MetaData'!F18="SI","mm","in")</f>
        <v>mm</v>
      </c>
      <c r="I18" s="87" t="str">
        <f>IF('SERIES_DB-MetaData'!F18="SI","kN","kips")</f>
        <v>kN</v>
      </c>
      <c r="J18" s="88"/>
      <c r="K18" s="89"/>
      <c r="L18" s="89"/>
      <c r="M18" s="89"/>
      <c r="N18" s="89"/>
      <c r="O18" s="89"/>
      <c r="P18" s="89"/>
      <c r="Q18" s="89"/>
      <c r="R18" s="89"/>
    </row>
    <row r="19" spans="1:18">
      <c r="A19" s="180">
        <f>'SERIES_DB-MetaData'!A19</f>
        <v>14</v>
      </c>
      <c r="B19" s="180"/>
      <c r="C19" s="123">
        <f>'SERIES_DB-MetaData'!C19</f>
        <v>3</v>
      </c>
      <c r="D19" s="85" t="str">
        <f>'SERIES_DB-MetaData'!D19</f>
        <v>Chen_CW3</v>
      </c>
      <c r="E19" s="20" t="str">
        <f>'SERIES_DB-MetaData'!E19</f>
        <v>Chen, 2002 (from Lu et al., 2010, NEES Database)</v>
      </c>
      <c r="F19" s="174" t="s">
        <v>618</v>
      </c>
      <c r="G19" s="19" t="s">
        <v>302</v>
      </c>
      <c r="H19" s="87" t="str">
        <f>IF('SERIES_DB-MetaData'!F19="SI","mm","in")</f>
        <v>mm</v>
      </c>
      <c r="I19" s="87" t="str">
        <f>IF('SERIES_DB-MetaData'!F19="SI","kN","kips")</f>
        <v>kN</v>
      </c>
      <c r="J19" s="88"/>
      <c r="K19" s="89"/>
      <c r="L19" s="89"/>
      <c r="M19" s="89"/>
      <c r="N19" s="89"/>
      <c r="O19" s="89"/>
      <c r="P19" s="89"/>
      <c r="Q19" s="89"/>
      <c r="R19" s="89"/>
    </row>
    <row r="20" spans="1:18">
      <c r="A20" s="180">
        <f>'SERIES_DB-MetaData'!A20</f>
        <v>15</v>
      </c>
      <c r="B20" s="180"/>
      <c r="C20" s="123">
        <f>'SERIES_DB-MetaData'!C20</f>
        <v>3</v>
      </c>
      <c r="D20" s="85" t="str">
        <f>'SERIES_DB-MetaData'!D20</f>
        <v>LWFD1</v>
      </c>
      <c r="E20" s="20" t="str">
        <f>'SERIES_DB-MetaData'!E20</f>
        <v>Chiou et al. 2004</v>
      </c>
      <c r="F20" s="174" t="s">
        <v>619</v>
      </c>
      <c r="G20" s="19" t="s">
        <v>583</v>
      </c>
      <c r="H20" s="87" t="str">
        <f>IF('SERIES_DB-MetaData'!F20="SI","mm","in")</f>
        <v>mm</v>
      </c>
      <c r="I20" s="87" t="str">
        <f>IF('SERIES_DB-MetaData'!F20="SI","kN","kips")</f>
        <v>kN</v>
      </c>
      <c r="J20" s="88"/>
      <c r="K20" s="89"/>
      <c r="L20" s="89"/>
      <c r="M20" s="89"/>
      <c r="N20" s="89"/>
      <c r="O20" s="89"/>
      <c r="P20" s="89"/>
      <c r="Q20" s="89"/>
      <c r="R20" s="89"/>
    </row>
    <row r="21" spans="1:18">
      <c r="A21" s="180">
        <f>'SERIES_DB-MetaData'!A21</f>
        <v>16</v>
      </c>
      <c r="B21" s="180"/>
      <c r="C21" s="123">
        <f>'SERIES_DB-MetaData'!C21</f>
        <v>4</v>
      </c>
      <c r="D21" s="85" t="str">
        <f>'SERIES_DB-MetaData'!D21</f>
        <v>LWFD2</v>
      </c>
      <c r="E21" s="20" t="str">
        <f>'SERIES_DB-MetaData'!E21</f>
        <v>Chiou et al. 2004</v>
      </c>
      <c r="F21" s="174" t="s">
        <v>620</v>
      </c>
      <c r="G21" s="19" t="s">
        <v>583</v>
      </c>
      <c r="H21" s="87" t="str">
        <f>IF('SERIES_DB-MetaData'!F21="SI","mm","in")</f>
        <v>mm</v>
      </c>
      <c r="I21" s="87" t="str">
        <f>IF('SERIES_DB-MetaData'!F21="SI","kN","kips")</f>
        <v>kN</v>
      </c>
      <c r="J21" s="88"/>
      <c r="K21" s="89"/>
      <c r="L21" s="89"/>
      <c r="M21" s="89"/>
      <c r="N21" s="89"/>
      <c r="O21" s="89"/>
      <c r="P21" s="89"/>
      <c r="Q21" s="89"/>
      <c r="R21" s="89"/>
    </row>
    <row r="22" spans="1:18">
      <c r="A22" s="180">
        <f>'SERIES_DB-MetaData'!A22</f>
        <v>17</v>
      </c>
      <c r="B22" s="180"/>
      <c r="C22" s="123">
        <f>'SERIES_DB-MetaData'!C22</f>
        <v>7</v>
      </c>
      <c r="D22" s="85" t="str">
        <f>'SERIES_DB-MetaData'!D22</f>
        <v>MWFD1</v>
      </c>
      <c r="E22" s="20" t="str">
        <f>'SERIES_DB-MetaData'!E22</f>
        <v>Chiou et al. 2004</v>
      </c>
      <c r="F22" s="174" t="s">
        <v>621</v>
      </c>
      <c r="G22" s="19" t="s">
        <v>583</v>
      </c>
      <c r="H22" s="87" t="str">
        <f>IF('SERIES_DB-MetaData'!F22="SI","mm","in")</f>
        <v>mm</v>
      </c>
      <c r="I22" s="87" t="str">
        <f>IF('SERIES_DB-MetaData'!F22="SI","kN","kips")</f>
        <v>kN</v>
      </c>
      <c r="J22" s="88"/>
      <c r="K22" s="89"/>
      <c r="L22" s="89"/>
      <c r="M22" s="89"/>
      <c r="N22" s="89"/>
      <c r="O22" s="89"/>
      <c r="P22" s="89"/>
      <c r="Q22" s="89"/>
      <c r="R22" s="89"/>
    </row>
    <row r="23" spans="1:18">
      <c r="A23" s="180">
        <f>'SERIES_DB-MetaData'!A23</f>
        <v>18</v>
      </c>
      <c r="B23" s="180"/>
      <c r="C23" s="123">
        <f>'SERIES_DB-MetaData'!C23</f>
        <v>8</v>
      </c>
      <c r="D23" s="85" t="str">
        <f>'SERIES_DB-MetaData'!D23</f>
        <v>MWFD2</v>
      </c>
      <c r="E23" s="20" t="str">
        <f>'SERIES_DB-MetaData'!E23</f>
        <v>Chiou et al. 2004</v>
      </c>
      <c r="F23" s="174" t="s">
        <v>622</v>
      </c>
      <c r="G23" s="19" t="s">
        <v>583</v>
      </c>
      <c r="H23" s="87" t="str">
        <f>IF('SERIES_DB-MetaData'!F23="SI","mm","in")</f>
        <v>mm</v>
      </c>
      <c r="I23" s="87" t="str">
        <f>IF('SERIES_DB-MetaData'!F23="SI","kN","kips")</f>
        <v>kN</v>
      </c>
      <c r="J23" s="88"/>
      <c r="K23" s="89"/>
      <c r="L23" s="89"/>
      <c r="M23" s="89"/>
      <c r="N23" s="89"/>
      <c r="O23" s="89"/>
      <c r="P23" s="89"/>
      <c r="Q23" s="89"/>
      <c r="R23" s="89"/>
    </row>
    <row r="24" spans="1:18">
      <c r="A24" s="180">
        <f>'SERIES_DB-MetaData'!A24</f>
        <v>19</v>
      </c>
      <c r="B24" s="180"/>
      <c r="C24" s="123">
        <f>'SERIES_DB-MetaData'!C24</f>
        <v>1</v>
      </c>
      <c r="D24" s="85" t="str">
        <f>'SERIES_DB-MetaData'!D24</f>
        <v>W3</v>
      </c>
      <c r="E24" s="20" t="str">
        <f>'SERIES_DB-MetaData'!E24</f>
        <v>Cho et al. 2004</v>
      </c>
      <c r="F24" s="174" t="s">
        <v>623</v>
      </c>
      <c r="G24" s="19"/>
      <c r="H24" s="87" t="str">
        <f>IF('SERIES_DB-MetaData'!F24="SI","mm","in")</f>
        <v>mm</v>
      </c>
      <c r="I24" s="87" t="str">
        <f>IF('SERIES_DB-MetaData'!F24="SI","kN","kips")</f>
        <v>kN</v>
      </c>
      <c r="J24" s="88"/>
      <c r="K24" s="89"/>
      <c r="L24" s="89"/>
      <c r="M24" s="89"/>
      <c r="N24" s="89"/>
      <c r="O24" s="89"/>
      <c r="P24" s="89"/>
      <c r="Q24" s="89"/>
      <c r="R24" s="89"/>
    </row>
    <row r="25" spans="1:18">
      <c r="A25" s="180">
        <f>'SERIES_DB-MetaData'!A25</f>
        <v>20</v>
      </c>
      <c r="B25" s="180"/>
      <c r="C25" s="123">
        <f>'SERIES_DB-MetaData'!C25</f>
        <v>1</v>
      </c>
      <c r="D25" s="85" t="str">
        <f>'SERIES_DB-MetaData'!D25</f>
        <v>C1i</v>
      </c>
      <c r="E25" s="20" t="str">
        <f>'SERIES_DB-MetaData'!E25</f>
        <v>Daniel, Shiu and Corley (1986)</v>
      </c>
      <c r="F25" s="174" t="s">
        <v>955</v>
      </c>
      <c r="G25" s="19"/>
      <c r="H25" s="87" t="str">
        <f>IF('SERIES_DB-MetaData'!F25="SI","mm","in")</f>
        <v>mm</v>
      </c>
      <c r="I25" s="87" t="str">
        <f>IF('SERIES_DB-MetaData'!F25="SI","kN","kips")</f>
        <v>kN</v>
      </c>
      <c r="J25" s="88"/>
      <c r="K25" s="89"/>
      <c r="L25" s="89"/>
      <c r="M25" s="89"/>
      <c r="N25" s="89"/>
      <c r="O25" s="89"/>
      <c r="P25" s="89"/>
      <c r="Q25" s="89"/>
      <c r="R25" s="89"/>
    </row>
    <row r="26" spans="1:18">
      <c r="A26" s="180">
        <f>'SERIES_DB-MetaData'!A26</f>
        <v>21</v>
      </c>
      <c r="B26" s="180"/>
      <c r="C26" s="123">
        <f>'SERIES_DB-MetaData'!C26</f>
        <v>1</v>
      </c>
      <c r="D26" s="85" t="str">
        <f>'SERIES_DB-MetaData'!D26</f>
        <v>WSH1</v>
      </c>
      <c r="E26" s="20" t="str">
        <f>'SERIES_DB-MetaData'!E26</f>
        <v>Dazio, Wenk and Bachmann (1999)</v>
      </c>
      <c r="F26" s="174" t="s">
        <v>944</v>
      </c>
      <c r="G26" s="19"/>
      <c r="H26" s="87" t="str">
        <f>IF('SERIES_DB-MetaData'!F26="SI","mm","in")</f>
        <v>mm</v>
      </c>
      <c r="I26" s="87" t="str">
        <f>IF('SERIES_DB-MetaData'!F26="SI","kN","kips")</f>
        <v>kN</v>
      </c>
      <c r="J26" s="88"/>
      <c r="K26" s="89"/>
      <c r="L26" s="89"/>
      <c r="M26" s="89"/>
      <c r="N26" s="89"/>
      <c r="O26" s="89"/>
      <c r="P26" s="89"/>
      <c r="Q26" s="89"/>
      <c r="R26" s="89"/>
    </row>
    <row r="27" spans="1:18">
      <c r="A27" s="180">
        <f>'SERIES_DB-MetaData'!A27</f>
        <v>22</v>
      </c>
      <c r="B27" s="180"/>
      <c r="C27" s="123">
        <f>'SERIES_DB-MetaData'!C27</f>
        <v>2</v>
      </c>
      <c r="D27" s="85" t="str">
        <f>'SERIES_DB-MetaData'!D27</f>
        <v>WSH2</v>
      </c>
      <c r="E27" s="20" t="str">
        <f>'SERIES_DB-MetaData'!E27</f>
        <v>Dazio, Wenk and Bachmann (1999)</v>
      </c>
      <c r="F27" s="174" t="s">
        <v>945</v>
      </c>
      <c r="G27" s="19"/>
      <c r="H27" s="87" t="str">
        <f>IF('SERIES_DB-MetaData'!F27="SI","mm","in")</f>
        <v>mm</v>
      </c>
      <c r="I27" s="87" t="str">
        <f>IF('SERIES_DB-MetaData'!F27="SI","kN","kips")</f>
        <v>kN</v>
      </c>
      <c r="J27" s="88"/>
      <c r="K27" s="89"/>
      <c r="L27" s="89"/>
      <c r="M27" s="89"/>
      <c r="N27" s="89"/>
      <c r="O27" s="89"/>
      <c r="P27" s="89"/>
      <c r="Q27" s="89"/>
      <c r="R27" s="89"/>
    </row>
    <row r="28" spans="1:18">
      <c r="A28" s="180">
        <f>'SERIES_DB-MetaData'!A28</f>
        <v>23</v>
      </c>
      <c r="B28" s="180"/>
      <c r="C28" s="123">
        <f>'SERIES_DB-MetaData'!C28</f>
        <v>3</v>
      </c>
      <c r="D28" s="85" t="str">
        <f>'SERIES_DB-MetaData'!D28</f>
        <v>WSH3</v>
      </c>
      <c r="E28" s="20" t="str">
        <f>'SERIES_DB-MetaData'!E28</f>
        <v>Dazio, Wenk and Bachmann (1999)</v>
      </c>
      <c r="F28" s="174" t="s">
        <v>946</v>
      </c>
      <c r="G28" s="19"/>
      <c r="H28" s="87" t="str">
        <f>IF('SERIES_DB-MetaData'!F28="SI","mm","in")</f>
        <v>mm</v>
      </c>
      <c r="I28" s="87" t="str">
        <f>IF('SERIES_DB-MetaData'!F28="SI","kN","kips")</f>
        <v>kN</v>
      </c>
      <c r="J28" s="88"/>
      <c r="K28" s="89"/>
      <c r="L28" s="89"/>
      <c r="M28" s="89"/>
      <c r="N28" s="89"/>
      <c r="O28" s="89"/>
      <c r="P28" s="89"/>
      <c r="Q28" s="89"/>
      <c r="R28" s="89"/>
    </row>
    <row r="29" spans="1:18">
      <c r="A29" s="180">
        <f>'SERIES_DB-MetaData'!A29</f>
        <v>24</v>
      </c>
      <c r="B29" s="180"/>
      <c r="C29" s="123">
        <f>'SERIES_DB-MetaData'!C29</f>
        <v>4</v>
      </c>
      <c r="D29" s="85" t="str">
        <f>'SERIES_DB-MetaData'!D29</f>
        <v>WSH4</v>
      </c>
      <c r="E29" s="20" t="str">
        <f>'SERIES_DB-MetaData'!E29</f>
        <v>Dazio, Wenk and Bachmann (1999)</v>
      </c>
      <c r="F29" s="174" t="s">
        <v>947</v>
      </c>
      <c r="G29" s="19"/>
      <c r="H29" s="87" t="str">
        <f>IF('SERIES_DB-MetaData'!F29="SI","mm","in")</f>
        <v>mm</v>
      </c>
      <c r="I29" s="87" t="str">
        <f>IF('SERIES_DB-MetaData'!F29="SI","kN","kips")</f>
        <v>kN</v>
      </c>
      <c r="J29" s="88"/>
      <c r="K29" s="89"/>
      <c r="L29" s="89"/>
      <c r="M29" s="89"/>
      <c r="N29" s="89"/>
      <c r="O29" s="89"/>
      <c r="P29" s="89"/>
      <c r="Q29" s="89"/>
      <c r="R29" s="89"/>
    </row>
    <row r="30" spans="1:18">
      <c r="A30" s="180">
        <f>'SERIES_DB-MetaData'!A30</f>
        <v>25</v>
      </c>
      <c r="B30" s="180"/>
      <c r="C30" s="123">
        <f>'SERIES_DB-MetaData'!C30</f>
        <v>5</v>
      </c>
      <c r="D30" s="85" t="str">
        <f>'SERIES_DB-MetaData'!D30</f>
        <v>WSH5</v>
      </c>
      <c r="E30" s="20" t="str">
        <f>'SERIES_DB-MetaData'!E30</f>
        <v>Dazio, Wenk and Bachmann (1999)</v>
      </c>
      <c r="F30" s="174" t="s">
        <v>948</v>
      </c>
      <c r="G30" s="19"/>
      <c r="H30" s="87" t="str">
        <f>IF('SERIES_DB-MetaData'!F30="SI","mm","in")</f>
        <v>mm</v>
      </c>
      <c r="I30" s="87" t="str">
        <f>IF('SERIES_DB-MetaData'!F30="SI","kN","kips")</f>
        <v>kN</v>
      </c>
      <c r="J30" s="88"/>
      <c r="K30" s="89"/>
      <c r="L30" s="89"/>
      <c r="M30" s="89"/>
      <c r="N30" s="89"/>
      <c r="O30" s="89"/>
      <c r="P30" s="89"/>
      <c r="Q30" s="89"/>
      <c r="R30" s="89"/>
    </row>
    <row r="31" spans="1:18">
      <c r="A31" s="180">
        <f>'SERIES_DB-MetaData'!A31</f>
        <v>26</v>
      </c>
      <c r="B31" s="180"/>
      <c r="C31" s="123">
        <f>'SERIES_DB-MetaData'!C31</f>
        <v>6</v>
      </c>
      <c r="D31" s="85" t="str">
        <f>'SERIES_DB-MetaData'!D31</f>
        <v>WSH6</v>
      </c>
      <c r="E31" s="20" t="str">
        <f>'SERIES_DB-MetaData'!E31</f>
        <v>Dazio, Wenk and Bachmann (1999)</v>
      </c>
      <c r="F31" s="174" t="s">
        <v>949</v>
      </c>
      <c r="G31" s="19"/>
      <c r="H31" s="87" t="str">
        <f>IF('SERIES_DB-MetaData'!F31="SI","mm","in")</f>
        <v>mm</v>
      </c>
      <c r="I31" s="87" t="str">
        <f>IF('SERIES_DB-MetaData'!F31="SI","kN","kips")</f>
        <v>kN</v>
      </c>
      <c r="J31" s="88"/>
      <c r="K31" s="89"/>
      <c r="L31" s="89"/>
      <c r="M31" s="89"/>
      <c r="N31" s="89"/>
      <c r="O31" s="89"/>
      <c r="P31" s="89"/>
      <c r="Q31" s="89"/>
      <c r="R31" s="89"/>
    </row>
    <row r="32" spans="1:18">
      <c r="A32" s="180">
        <f>'SERIES_DB-MetaData'!A32</f>
        <v>27</v>
      </c>
      <c r="B32" s="180"/>
      <c r="C32" s="123">
        <f>'SERIES_DB-MetaData'!C32</f>
        <v>1</v>
      </c>
      <c r="D32" s="85" t="str">
        <f>'SERIES_DB-MetaData'!D32</f>
        <v>HPCW-01</v>
      </c>
      <c r="E32" s="20" t="str">
        <f>'SERIES_DB-MetaData'!E32</f>
        <v>Deng, Liang, Yang (2008)</v>
      </c>
      <c r="F32" s="174" t="s">
        <v>624</v>
      </c>
      <c r="G32" s="19"/>
      <c r="H32" s="87" t="str">
        <f>IF('SERIES_DB-MetaData'!F32="SI","mm","in")</f>
        <v>mm</v>
      </c>
      <c r="I32" s="87" t="str">
        <f>IF('SERIES_DB-MetaData'!F32="SI","kN","kips")</f>
        <v>kN</v>
      </c>
      <c r="J32" s="88"/>
      <c r="K32" s="89"/>
      <c r="L32" s="89"/>
      <c r="M32" s="89"/>
      <c r="N32" s="89"/>
      <c r="O32" s="89"/>
      <c r="P32" s="89"/>
      <c r="Q32" s="89"/>
      <c r="R32" s="89"/>
    </row>
    <row r="33" spans="1:18">
      <c r="A33" s="180">
        <f>'SERIES_DB-MetaData'!A33</f>
        <v>28</v>
      </c>
      <c r="B33" s="180"/>
      <c r="C33" s="123">
        <f>'SERIES_DB-MetaData'!C33</f>
        <v>2</v>
      </c>
      <c r="D33" s="85" t="str">
        <f>'SERIES_DB-MetaData'!D33</f>
        <v>HPCW-02</v>
      </c>
      <c r="E33" s="20" t="str">
        <f>'SERIES_DB-MetaData'!E33</f>
        <v>Deng, Liang, Yang (2008)</v>
      </c>
      <c r="F33" s="174" t="s">
        <v>625</v>
      </c>
      <c r="G33" s="19"/>
      <c r="H33" s="87" t="str">
        <f>IF('SERIES_DB-MetaData'!F33="SI","mm","in")</f>
        <v>mm</v>
      </c>
      <c r="I33" s="87" t="str">
        <f>IF('SERIES_DB-MetaData'!F33="SI","kN","kips")</f>
        <v>kN</v>
      </c>
      <c r="J33" s="88"/>
      <c r="K33" s="89"/>
      <c r="L33" s="89"/>
      <c r="M33" s="89"/>
      <c r="N33" s="89"/>
      <c r="O33" s="89"/>
      <c r="P33" s="89"/>
      <c r="Q33" s="89"/>
      <c r="R33" s="89"/>
    </row>
    <row r="34" spans="1:18">
      <c r="A34" s="180">
        <f>'SERIES_DB-MetaData'!A34</f>
        <v>29</v>
      </c>
      <c r="B34" s="180"/>
      <c r="C34" s="123">
        <f>'SERIES_DB-MetaData'!C34</f>
        <v>3</v>
      </c>
      <c r="D34" s="85" t="str">
        <f>'SERIES_DB-MetaData'!D34</f>
        <v>HPCW-03</v>
      </c>
      <c r="E34" s="20" t="str">
        <f>'SERIES_DB-MetaData'!E34</f>
        <v>Deng, Liang, Yang (2008)</v>
      </c>
      <c r="F34" s="174" t="s">
        <v>626</v>
      </c>
      <c r="G34" s="19"/>
      <c r="H34" s="87" t="str">
        <f>IF('SERIES_DB-MetaData'!F34="SI","mm","in")</f>
        <v>mm</v>
      </c>
      <c r="I34" s="87" t="str">
        <f>IF('SERIES_DB-MetaData'!F34="SI","kN","kips")</f>
        <v>kN</v>
      </c>
      <c r="J34" s="88"/>
      <c r="K34" s="89"/>
      <c r="L34" s="89"/>
      <c r="M34" s="89"/>
      <c r="N34" s="89"/>
      <c r="O34" s="89"/>
      <c r="P34" s="89"/>
      <c r="Q34" s="89"/>
      <c r="R34" s="89"/>
    </row>
    <row r="35" spans="1:18">
      <c r="A35" s="180">
        <f>'SERIES_DB-MetaData'!A35</f>
        <v>30</v>
      </c>
      <c r="B35" s="180"/>
      <c r="C35" s="123">
        <f>'SERIES_DB-MetaData'!C35</f>
        <v>4</v>
      </c>
      <c r="D35" s="85" t="str">
        <f>'SERIES_DB-MetaData'!D35</f>
        <v>HPCW-04</v>
      </c>
      <c r="E35" s="20" t="str">
        <f>'SERIES_DB-MetaData'!E35</f>
        <v>Deng, Liang, Yang (2008)</v>
      </c>
      <c r="F35" s="174" t="s">
        <v>627</v>
      </c>
      <c r="G35" s="19"/>
      <c r="H35" s="87" t="str">
        <f>IF('SERIES_DB-MetaData'!F35="SI","mm","in")</f>
        <v>mm</v>
      </c>
      <c r="I35" s="87" t="str">
        <f>IF('SERIES_DB-MetaData'!F35="SI","kN","kips")</f>
        <v>kN</v>
      </c>
      <c r="J35" s="88"/>
      <c r="K35" s="89"/>
      <c r="L35" s="89"/>
      <c r="M35" s="89"/>
      <c r="N35" s="89"/>
      <c r="O35" s="89"/>
      <c r="P35" s="89"/>
      <c r="Q35" s="89"/>
      <c r="R35" s="89"/>
    </row>
    <row r="36" spans="1:18">
      <c r="A36" s="180">
        <f>'SERIES_DB-MetaData'!A36</f>
        <v>31</v>
      </c>
      <c r="B36" s="180"/>
      <c r="C36" s="123">
        <f>'SERIES_DB-MetaData'!C36</f>
        <v>1</v>
      </c>
      <c r="D36" s="85" t="str">
        <f>'SERIES_DB-MetaData'!D36</f>
        <v>original</v>
      </c>
      <c r="E36" s="20" t="str">
        <f>'SERIES_DB-MetaData'!E36</f>
        <v>Elnashai&amp;Pinho 1998</v>
      </c>
      <c r="F36" s="174" t="s">
        <v>628</v>
      </c>
      <c r="G36" s="19"/>
      <c r="H36" s="87" t="str">
        <f>IF('SERIES_DB-MetaData'!F36="SI","mm","in")</f>
        <v>mm</v>
      </c>
      <c r="I36" s="87" t="str">
        <f>IF('SERIES_DB-MetaData'!F36="SI","kN","kips")</f>
        <v>kN</v>
      </c>
      <c r="J36" s="88"/>
      <c r="K36" s="89"/>
      <c r="L36" s="89"/>
      <c r="M36" s="89"/>
      <c r="N36" s="89"/>
      <c r="O36" s="89"/>
      <c r="P36" s="89"/>
      <c r="Q36" s="89"/>
      <c r="R36" s="89"/>
    </row>
    <row r="37" spans="1:18">
      <c r="A37" s="180">
        <f>'SERIES_DB-MetaData'!A37</f>
        <v>32</v>
      </c>
      <c r="B37" s="180"/>
      <c r="C37" s="123">
        <f>'SERIES_DB-MetaData'!C37</f>
        <v>1</v>
      </c>
      <c r="D37" s="85" t="str">
        <f>'SERIES_DB-MetaData'!D37</f>
        <v>W7101</v>
      </c>
      <c r="E37" s="20" t="str">
        <f>'SERIES_DB-MetaData'!E37</f>
        <v>Endo (from Lu et al., 2010, NEES Database)</v>
      </c>
      <c r="F37" s="174" t="s">
        <v>825</v>
      </c>
      <c r="G37" s="19"/>
      <c r="H37" s="87" t="str">
        <f>IF('SERIES_DB-MetaData'!F37="SI","mm","in")</f>
        <v>mm</v>
      </c>
      <c r="I37" s="87" t="str">
        <f>IF('SERIES_DB-MetaData'!F37="SI","kN","kips")</f>
        <v>kN</v>
      </c>
      <c r="J37" s="88"/>
      <c r="K37" s="89"/>
      <c r="L37" s="89"/>
      <c r="M37" s="89"/>
      <c r="N37" s="89"/>
      <c r="O37" s="89"/>
      <c r="P37" s="89"/>
      <c r="Q37" s="89"/>
      <c r="R37" s="89"/>
    </row>
    <row r="38" spans="1:18">
      <c r="A38" s="180">
        <f>'SERIES_DB-MetaData'!A38</f>
        <v>33</v>
      </c>
      <c r="B38" s="180"/>
      <c r="C38" s="123">
        <f>'SERIES_DB-MetaData'!C38</f>
        <v>2</v>
      </c>
      <c r="D38" s="85" t="str">
        <f>'SERIES_DB-MetaData'!D38</f>
        <v>W7102</v>
      </c>
      <c r="E38" s="20" t="str">
        <f>'SERIES_DB-MetaData'!E38</f>
        <v>Endo (from Lu et al., 2010, NEES Database)</v>
      </c>
      <c r="F38" s="174" t="s">
        <v>826</v>
      </c>
      <c r="G38" s="19"/>
      <c r="H38" s="87" t="str">
        <f>IF('SERIES_DB-MetaData'!F38="SI","mm","in")</f>
        <v>mm</v>
      </c>
      <c r="I38" s="87" t="str">
        <f>IF('SERIES_DB-MetaData'!F38="SI","kN","kips")</f>
        <v>kN</v>
      </c>
      <c r="J38" s="88"/>
      <c r="K38" s="89"/>
      <c r="L38" s="89"/>
      <c r="M38" s="89"/>
      <c r="N38" s="89"/>
      <c r="O38" s="89"/>
      <c r="P38" s="89"/>
      <c r="Q38" s="89"/>
      <c r="R38" s="89"/>
    </row>
    <row r="39" spans="1:18">
      <c r="A39" s="180">
        <f>'SERIES_DB-MetaData'!A39</f>
        <v>34</v>
      </c>
      <c r="B39" s="180"/>
      <c r="C39" s="123">
        <f>'SERIES_DB-MetaData'!C39</f>
        <v>3</v>
      </c>
      <c r="D39" s="85" t="str">
        <f>'SERIES_DB-MetaData'!D39</f>
        <v>W7103</v>
      </c>
      <c r="E39" s="20" t="str">
        <f>'SERIES_DB-MetaData'!E39</f>
        <v>Endo (from Lu et al., 2010, NEES Database)</v>
      </c>
      <c r="F39" s="174" t="s">
        <v>827</v>
      </c>
      <c r="G39" s="19"/>
      <c r="H39" s="87" t="str">
        <f>IF('SERIES_DB-MetaData'!F39="SI","mm","in")</f>
        <v>mm</v>
      </c>
      <c r="I39" s="87" t="str">
        <f>IF('SERIES_DB-MetaData'!F39="SI","kN","kips")</f>
        <v>kN</v>
      </c>
      <c r="J39" s="88"/>
      <c r="K39" s="89"/>
      <c r="L39" s="89"/>
      <c r="M39" s="89"/>
      <c r="N39" s="89"/>
      <c r="O39" s="89"/>
      <c r="P39" s="89"/>
      <c r="Q39" s="89"/>
      <c r="R39" s="89"/>
    </row>
    <row r="40" spans="1:18">
      <c r="A40" s="180">
        <f>'SERIES_DB-MetaData'!A40</f>
        <v>35</v>
      </c>
      <c r="B40" s="180"/>
      <c r="C40" s="123">
        <f>'SERIES_DB-MetaData'!C40</f>
        <v>4</v>
      </c>
      <c r="D40" s="85" t="str">
        <f>'SERIES_DB-MetaData'!D40</f>
        <v>W7104</v>
      </c>
      <c r="E40" s="20" t="str">
        <f>'SERIES_DB-MetaData'!E40</f>
        <v>Endo (from Lu et al., 2010, NEES Database)</v>
      </c>
      <c r="F40" s="174" t="s">
        <v>828</v>
      </c>
      <c r="G40" s="19"/>
      <c r="H40" s="87" t="str">
        <f>IF('SERIES_DB-MetaData'!F40="SI","mm","in")</f>
        <v>mm</v>
      </c>
      <c r="I40" s="87" t="str">
        <f>IF('SERIES_DB-MetaData'!F40="SI","kN","kips")</f>
        <v>kN</v>
      </c>
      <c r="J40" s="88"/>
      <c r="K40" s="89"/>
      <c r="L40" s="89"/>
      <c r="M40" s="89"/>
      <c r="N40" s="89"/>
      <c r="O40" s="89"/>
      <c r="P40" s="89"/>
      <c r="Q40" s="89"/>
      <c r="R40" s="89"/>
    </row>
    <row r="41" spans="1:18">
      <c r="A41" s="180">
        <f>'SERIES_DB-MetaData'!A41</f>
        <v>36</v>
      </c>
      <c r="B41" s="180"/>
      <c r="C41" s="123">
        <f>'SERIES_DB-MetaData'!C41</f>
        <v>5</v>
      </c>
      <c r="D41" s="85" t="str">
        <f>'SERIES_DB-MetaData'!D41</f>
        <v>W7105</v>
      </c>
      <c r="E41" s="20" t="str">
        <f>'SERIES_DB-MetaData'!E41</f>
        <v>Endo (from Lu et al., 2010, NEES Database)</v>
      </c>
      <c r="F41" s="174" t="s">
        <v>829</v>
      </c>
      <c r="G41" s="19"/>
      <c r="H41" s="87" t="str">
        <f>IF('SERIES_DB-MetaData'!F41="SI","mm","in")</f>
        <v>mm</v>
      </c>
      <c r="I41" s="87" t="str">
        <f>IF('SERIES_DB-MetaData'!F41="SI","kN","kips")</f>
        <v>kN</v>
      </c>
      <c r="J41" s="88"/>
      <c r="K41" s="89"/>
      <c r="L41" s="89"/>
      <c r="M41" s="89"/>
      <c r="N41" s="89"/>
      <c r="O41" s="89"/>
      <c r="P41" s="89"/>
      <c r="Q41" s="89"/>
      <c r="R41" s="89"/>
    </row>
    <row r="42" spans="1:18">
      <c r="A42" s="180">
        <f>'SERIES_DB-MetaData'!A42</f>
        <v>37</v>
      </c>
      <c r="B42" s="180"/>
      <c r="C42" s="123">
        <f>'SERIES_DB-MetaData'!C42</f>
        <v>1</v>
      </c>
      <c r="D42" s="85" t="str">
        <f>'SERIES_DB-MetaData'!D42</f>
        <v>H-1.4-N0.25</v>
      </c>
      <c r="E42" s="20" t="str">
        <f>'SERIES_DB-MetaData'!E42</f>
        <v>Esaki et al. 1994</v>
      </c>
      <c r="F42" s="174" t="s">
        <v>629</v>
      </c>
      <c r="G42" s="19"/>
      <c r="H42" s="87" t="str">
        <f>IF('SERIES_DB-MetaData'!F42="SI","mm","in")</f>
        <v>mm</v>
      </c>
      <c r="I42" s="87" t="str">
        <f>IF('SERIES_DB-MetaData'!F42="SI","kN","kips")</f>
        <v>kN</v>
      </c>
      <c r="J42" s="88"/>
      <c r="K42" s="89"/>
      <c r="L42" s="89"/>
      <c r="M42" s="89"/>
      <c r="N42" s="89"/>
      <c r="O42" s="89"/>
      <c r="P42" s="89"/>
      <c r="Q42" s="89"/>
      <c r="R42" s="89"/>
    </row>
    <row r="43" spans="1:18">
      <c r="A43" s="180">
        <f>'SERIES_DB-MetaData'!A43</f>
        <v>38</v>
      </c>
      <c r="B43" s="180"/>
      <c r="C43" s="123">
        <f>'SERIES_DB-MetaData'!C43</f>
        <v>2</v>
      </c>
      <c r="D43" s="85" t="str">
        <f>'SERIES_DB-MetaData'!D43</f>
        <v>H-1.4-N0.33</v>
      </c>
      <c r="E43" s="20" t="str">
        <f>'SERIES_DB-MetaData'!E43</f>
        <v>Esaki et al. 1994</v>
      </c>
      <c r="F43" s="174" t="s">
        <v>630</v>
      </c>
      <c r="G43" s="19"/>
      <c r="H43" s="87" t="str">
        <f>IF('SERIES_DB-MetaData'!F43="SI","mm","in")</f>
        <v>mm</v>
      </c>
      <c r="I43" s="87" t="str">
        <f>IF('SERIES_DB-MetaData'!F43="SI","kN","kips")</f>
        <v>kN</v>
      </c>
      <c r="J43" s="88"/>
      <c r="K43" s="89"/>
      <c r="L43" s="89"/>
      <c r="M43" s="89"/>
      <c r="N43" s="89"/>
      <c r="O43" s="89"/>
      <c r="P43" s="89"/>
      <c r="Q43" s="89"/>
      <c r="R43" s="89"/>
    </row>
    <row r="44" spans="1:18">
      <c r="A44" s="180">
        <f>'SERIES_DB-MetaData'!A44</f>
        <v>39</v>
      </c>
      <c r="B44" s="180"/>
      <c r="C44" s="123">
        <f>'SERIES_DB-MetaData'!C44</f>
        <v>3</v>
      </c>
      <c r="D44" s="85" t="str">
        <f>'SERIES_DB-MetaData'!D44</f>
        <v>H-2-N0.33</v>
      </c>
      <c r="E44" s="20" t="str">
        <f>'SERIES_DB-MetaData'!E44</f>
        <v>Esaki et al. 1994</v>
      </c>
      <c r="F44" s="174" t="s">
        <v>631</v>
      </c>
      <c r="G44" s="19"/>
      <c r="H44" s="87" t="str">
        <f>IF('SERIES_DB-MetaData'!F44="SI","mm","in")</f>
        <v>mm</v>
      </c>
      <c r="I44" s="87" t="str">
        <f>IF('SERIES_DB-MetaData'!F44="SI","kN","kips")</f>
        <v>kN</v>
      </c>
      <c r="J44" s="88"/>
      <c r="K44" s="89"/>
      <c r="L44" s="89"/>
      <c r="M44" s="89"/>
      <c r="N44" s="89"/>
      <c r="O44" s="89"/>
      <c r="P44" s="89"/>
      <c r="Q44" s="89"/>
      <c r="R44" s="89"/>
    </row>
    <row r="45" spans="1:18">
      <c r="A45" s="180">
        <f>'SERIES_DB-MetaData'!A45</f>
        <v>40</v>
      </c>
      <c r="B45" s="180"/>
      <c r="C45" s="123">
        <f>'SERIES_DB-MetaData'!C45</f>
        <v>1</v>
      </c>
      <c r="D45" s="85" t="str">
        <f>'SERIES_DB-MetaData'!D45</f>
        <v>A1M_end-A</v>
      </c>
      <c r="E45" s="20" t="str">
        <f>'SERIES_DB-MetaData'!E45</f>
        <v>Ghorbani-Renani et al 2009</v>
      </c>
      <c r="F45" s="174" t="s">
        <v>632</v>
      </c>
      <c r="G45" s="19"/>
      <c r="H45" s="87" t="str">
        <f>IF('SERIES_DB-MetaData'!F45="SI","mm","in")</f>
        <v>mm</v>
      </c>
      <c r="I45" s="87" t="str">
        <f>IF('SERIES_DB-MetaData'!F45="SI","kN","kips")</f>
        <v>kN</v>
      </c>
      <c r="J45" s="88"/>
      <c r="K45" s="89"/>
      <c r="L45" s="89"/>
      <c r="M45" s="89"/>
      <c r="N45" s="89"/>
      <c r="O45" s="89"/>
      <c r="P45" s="89"/>
      <c r="Q45" s="89"/>
      <c r="R45" s="89"/>
    </row>
    <row r="46" spans="1:18">
      <c r="A46" s="180">
        <f>'SERIES_DB-MetaData'!A46</f>
        <v>41</v>
      </c>
      <c r="B46" s="180"/>
      <c r="C46" s="123">
        <f>'SERIES_DB-MetaData'!C46</f>
        <v>2</v>
      </c>
      <c r="D46" s="85" t="str">
        <f>'SERIES_DB-MetaData'!D46</f>
        <v>A2C_end-A</v>
      </c>
      <c r="E46" s="20" t="str">
        <f>'SERIES_DB-MetaData'!E46</f>
        <v>Ghorbani-Renani et al 2009</v>
      </c>
      <c r="F46" s="174" t="s">
        <v>633</v>
      </c>
      <c r="G46" s="19"/>
      <c r="H46" s="87" t="str">
        <f>IF('SERIES_DB-MetaData'!F46="SI","mm","in")</f>
        <v>mm</v>
      </c>
      <c r="I46" s="87" t="str">
        <f>IF('SERIES_DB-MetaData'!F46="SI","kN","kips")</f>
        <v>kN</v>
      </c>
      <c r="J46" s="88"/>
      <c r="K46" s="89"/>
      <c r="L46" s="89"/>
      <c r="M46" s="89"/>
      <c r="N46" s="89"/>
      <c r="O46" s="89"/>
      <c r="P46" s="89"/>
      <c r="Q46" s="89"/>
      <c r="R46" s="89"/>
    </row>
    <row r="47" spans="1:18">
      <c r="A47" s="180">
        <f>'SERIES_DB-MetaData'!A47</f>
        <v>42</v>
      </c>
      <c r="B47" s="180"/>
      <c r="C47" s="123">
        <f>'SERIES_DB-MetaData'!C47</f>
        <v>4</v>
      </c>
      <c r="D47" s="85" t="str">
        <f>'SERIES_DB-MetaData'!D47</f>
        <v>B1M_end-A</v>
      </c>
      <c r="E47" s="20" t="str">
        <f>'SERIES_DB-MetaData'!E47</f>
        <v>Ghorbani-Renani et al 2009</v>
      </c>
      <c r="F47" s="174" t="s">
        <v>634</v>
      </c>
      <c r="G47" s="19"/>
      <c r="H47" s="87" t="str">
        <f>IF('SERIES_DB-MetaData'!F47="SI","mm","in")</f>
        <v>mm</v>
      </c>
      <c r="I47" s="87" t="str">
        <f>IF('SERIES_DB-MetaData'!F47="SI","kN","kips")</f>
        <v>kN</v>
      </c>
      <c r="J47" s="88"/>
      <c r="K47" s="89"/>
      <c r="L47" s="89"/>
      <c r="M47" s="89"/>
      <c r="N47" s="89"/>
      <c r="O47" s="89"/>
      <c r="P47" s="89"/>
      <c r="Q47" s="89"/>
      <c r="R47" s="89"/>
    </row>
    <row r="48" spans="1:18">
      <c r="A48" s="180">
        <f>'SERIES_DB-MetaData'!A48</f>
        <v>43</v>
      </c>
      <c r="B48" s="180"/>
      <c r="C48" s="123">
        <f>'SERIES_DB-MetaData'!C48</f>
        <v>5</v>
      </c>
      <c r="D48" s="85" t="str">
        <f>'SERIES_DB-MetaData'!D48</f>
        <v>B2C_end-A</v>
      </c>
      <c r="E48" s="20" t="str">
        <f>'SERIES_DB-MetaData'!E48</f>
        <v>Ghorbani-Renani et al 2009</v>
      </c>
      <c r="F48" s="174" t="s">
        <v>635</v>
      </c>
      <c r="G48" s="19"/>
      <c r="H48" s="87" t="str">
        <f>IF('SERIES_DB-MetaData'!F48="SI","mm","in")</f>
        <v>mm</v>
      </c>
      <c r="I48" s="87" t="str">
        <f>IF('SERIES_DB-MetaData'!F48="SI","kN","kips")</f>
        <v>kN</v>
      </c>
      <c r="J48" s="88"/>
      <c r="K48" s="89"/>
      <c r="L48" s="89"/>
      <c r="M48" s="89"/>
      <c r="N48" s="89"/>
      <c r="O48" s="89"/>
      <c r="P48" s="89"/>
      <c r="Q48" s="89"/>
      <c r="R48" s="89"/>
    </row>
    <row r="49" spans="1:18">
      <c r="A49" s="180">
        <f>'SERIES_DB-MetaData'!A49</f>
        <v>44</v>
      </c>
      <c r="B49" s="180"/>
      <c r="C49" s="123">
        <f>'SERIES_DB-MetaData'!C49</f>
        <v>1</v>
      </c>
      <c r="D49" s="85" t="str">
        <f>'SERIES_DB-MetaData'!D49</f>
        <v>M1</v>
      </c>
      <c r="E49" s="20" t="str">
        <f>'SERIES_DB-MetaData'!E49</f>
        <v>Greifenhagen&amp;Lestuzzi 2006</v>
      </c>
      <c r="F49" s="174" t="s">
        <v>636</v>
      </c>
      <c r="G49" s="19"/>
      <c r="H49" s="87" t="str">
        <f>IF('SERIES_DB-MetaData'!F49="SI","mm","in")</f>
        <v>mm</v>
      </c>
      <c r="I49" s="87" t="str">
        <f>IF('SERIES_DB-MetaData'!F49="SI","kN","kips")</f>
        <v>kN</v>
      </c>
      <c r="J49" s="88"/>
      <c r="K49" s="89"/>
      <c r="L49" s="89"/>
      <c r="M49" s="89"/>
      <c r="N49" s="89"/>
      <c r="O49" s="89"/>
      <c r="P49" s="89"/>
      <c r="Q49" s="89"/>
      <c r="R49" s="89"/>
    </row>
    <row r="50" spans="1:18">
      <c r="A50" s="180">
        <f>'SERIES_DB-MetaData'!A50</f>
        <v>45</v>
      </c>
      <c r="B50" s="180"/>
      <c r="C50" s="123">
        <f>'SERIES_DB-MetaData'!C50</f>
        <v>2</v>
      </c>
      <c r="D50" s="85" t="str">
        <f>'SERIES_DB-MetaData'!D50</f>
        <v>M2</v>
      </c>
      <c r="E50" s="20" t="str">
        <f>'SERIES_DB-MetaData'!E50</f>
        <v>Greifenhagen&amp;Lestuzzi 2006</v>
      </c>
      <c r="F50" s="174" t="s">
        <v>637</v>
      </c>
      <c r="G50" s="19"/>
      <c r="H50" s="87" t="str">
        <f>IF('SERIES_DB-MetaData'!F50="SI","mm","in")</f>
        <v>mm</v>
      </c>
      <c r="I50" s="87" t="str">
        <f>IF('SERIES_DB-MetaData'!F50="SI","kN","kips")</f>
        <v>kN</v>
      </c>
      <c r="J50" s="88"/>
      <c r="K50" s="89"/>
      <c r="L50" s="89"/>
      <c r="M50" s="89"/>
      <c r="N50" s="89"/>
      <c r="O50" s="89"/>
      <c r="P50" s="89"/>
      <c r="Q50" s="89"/>
      <c r="R50" s="89"/>
    </row>
    <row r="51" spans="1:18">
      <c r="A51" s="180">
        <f>'SERIES_DB-MetaData'!A51</f>
        <v>46</v>
      </c>
      <c r="B51" s="180"/>
      <c r="C51" s="123">
        <f>'SERIES_DB-MetaData'!C51</f>
        <v>3</v>
      </c>
      <c r="D51" s="85" t="str">
        <f>'SERIES_DB-MetaData'!D51</f>
        <v>M3</v>
      </c>
      <c r="E51" s="20" t="str">
        <f>'SERIES_DB-MetaData'!E51</f>
        <v>Greifenhagen&amp;Lestuzzi 2006</v>
      </c>
      <c r="F51" s="174" t="s">
        <v>638</v>
      </c>
      <c r="G51" s="19"/>
      <c r="H51" s="87" t="str">
        <f>IF('SERIES_DB-MetaData'!F51="SI","mm","in")</f>
        <v>mm</v>
      </c>
      <c r="I51" s="87" t="str">
        <f>IF('SERIES_DB-MetaData'!F51="SI","kN","kips")</f>
        <v>kN</v>
      </c>
      <c r="J51" s="88"/>
      <c r="K51" s="89"/>
      <c r="L51" s="89"/>
      <c r="M51" s="89"/>
      <c r="N51" s="89"/>
      <c r="O51" s="89"/>
      <c r="P51" s="89"/>
      <c r="Q51" s="89"/>
      <c r="R51" s="89"/>
    </row>
    <row r="52" spans="1:18">
      <c r="A52" s="180">
        <f>'SERIES_DB-MetaData'!A52</f>
        <v>47</v>
      </c>
      <c r="B52" s="180"/>
      <c r="C52" s="123">
        <f>'SERIES_DB-MetaData'!C52</f>
        <v>4</v>
      </c>
      <c r="D52" s="85" t="str">
        <f>'SERIES_DB-MetaData'!D52</f>
        <v>M4</v>
      </c>
      <c r="E52" s="20" t="str">
        <f>'SERIES_DB-MetaData'!E52</f>
        <v>Greifenhagen&amp;Lestuzzi 2006</v>
      </c>
      <c r="F52" s="174" t="s">
        <v>639</v>
      </c>
      <c r="G52" s="19"/>
      <c r="H52" s="87" t="str">
        <f>IF('SERIES_DB-MetaData'!F52="SI","mm","in")</f>
        <v>mm</v>
      </c>
      <c r="I52" s="87" t="str">
        <f>IF('SERIES_DB-MetaData'!F52="SI","kN","kips")</f>
        <v>kN</v>
      </c>
      <c r="J52" s="88"/>
      <c r="K52" s="89"/>
      <c r="L52" s="89"/>
      <c r="M52" s="89"/>
      <c r="N52" s="89"/>
      <c r="O52" s="89"/>
      <c r="P52" s="89"/>
      <c r="Q52" s="89"/>
      <c r="R52" s="89"/>
    </row>
    <row r="53" spans="1:18">
      <c r="A53" s="180">
        <f>'SERIES_DB-MetaData'!A53</f>
        <v>48</v>
      </c>
      <c r="B53" s="180"/>
      <c r="C53" s="123">
        <f>'SERIES_DB-MetaData'!C53</f>
        <v>1</v>
      </c>
      <c r="D53" s="85" t="str">
        <f>'SERIES_DB-MetaData'!D53</f>
        <v>1A</v>
      </c>
      <c r="E53" s="20" t="str">
        <f>'SERIES_DB-MetaData'!E53</f>
        <v>Hines et al. 2004</v>
      </c>
      <c r="F53" s="174" t="s">
        <v>640</v>
      </c>
      <c r="G53" s="19" t="s">
        <v>514</v>
      </c>
      <c r="H53" s="87" t="str">
        <f>IF('SERIES_DB-MetaData'!F53="SI","mm","in")</f>
        <v>mm</v>
      </c>
      <c r="I53" s="87" t="str">
        <f>IF('SERIES_DB-MetaData'!F53="SI","kN","kips")</f>
        <v>kN</v>
      </c>
      <c r="J53" s="88"/>
      <c r="K53" s="89"/>
      <c r="L53" s="89"/>
      <c r="M53" s="89"/>
      <c r="N53" s="89"/>
      <c r="O53" s="89"/>
      <c r="P53" s="89"/>
      <c r="Q53" s="89"/>
      <c r="R53" s="89"/>
    </row>
    <row r="54" spans="1:18">
      <c r="A54" s="180">
        <f>'SERIES_DB-MetaData'!A54</f>
        <v>49</v>
      </c>
      <c r="B54" s="180"/>
      <c r="C54" s="123">
        <f>'SERIES_DB-MetaData'!C54</f>
        <v>2</v>
      </c>
      <c r="D54" s="85" t="str">
        <f>'SERIES_DB-MetaData'!D54</f>
        <v>2A</v>
      </c>
      <c r="E54" s="20" t="str">
        <f>'SERIES_DB-MetaData'!E54</f>
        <v>Hines et al. 2004</v>
      </c>
      <c r="F54" s="174" t="s">
        <v>641</v>
      </c>
      <c r="G54" s="19" t="s">
        <v>514</v>
      </c>
      <c r="H54" s="87" t="str">
        <f>IF('SERIES_DB-MetaData'!F54="SI","mm","in")</f>
        <v>mm</v>
      </c>
      <c r="I54" s="87" t="str">
        <f>IF('SERIES_DB-MetaData'!F54="SI","kN","kips")</f>
        <v>kN</v>
      </c>
      <c r="J54" s="88"/>
      <c r="K54" s="89"/>
      <c r="L54" s="89"/>
      <c r="M54" s="89"/>
      <c r="N54" s="89"/>
      <c r="O54" s="89"/>
      <c r="P54" s="89"/>
      <c r="Q54" s="89"/>
      <c r="R54" s="89"/>
    </row>
    <row r="55" spans="1:18">
      <c r="A55" s="180">
        <f>'SERIES_DB-MetaData'!A55</f>
        <v>50</v>
      </c>
      <c r="B55" s="180"/>
      <c r="C55" s="123">
        <f>'SERIES_DB-MetaData'!C55</f>
        <v>3</v>
      </c>
      <c r="D55" s="85" t="str">
        <f>'SERIES_DB-MetaData'!D55</f>
        <v>2C</v>
      </c>
      <c r="E55" s="20" t="str">
        <f>'SERIES_DB-MetaData'!E55</f>
        <v>Hines et al. 2004</v>
      </c>
      <c r="F55" s="174" t="s">
        <v>642</v>
      </c>
      <c r="G55" s="19" t="s">
        <v>514</v>
      </c>
      <c r="H55" s="87" t="str">
        <f>IF('SERIES_DB-MetaData'!F55="SI","mm","in")</f>
        <v>mm</v>
      </c>
      <c r="I55" s="87" t="str">
        <f>IF('SERIES_DB-MetaData'!F55="SI","kN","kips")</f>
        <v>kN</v>
      </c>
      <c r="J55" s="88"/>
      <c r="K55" s="89"/>
      <c r="L55" s="89"/>
      <c r="M55" s="89"/>
      <c r="N55" s="89"/>
      <c r="O55" s="89"/>
      <c r="P55" s="89"/>
      <c r="Q55" s="89"/>
      <c r="R55" s="89"/>
    </row>
    <row r="56" spans="1:18">
      <c r="A56" s="180">
        <f>'SERIES_DB-MetaData'!A56</f>
        <v>51</v>
      </c>
      <c r="B56" s="180"/>
      <c r="C56" s="123">
        <f>'SERIES_DB-MetaData'!C56</f>
        <v>4</v>
      </c>
      <c r="D56" s="85" t="str">
        <f>'SERIES_DB-MetaData'!D56</f>
        <v>3B</v>
      </c>
      <c r="E56" s="20" t="str">
        <f>'SERIES_DB-MetaData'!E56</f>
        <v>Hines et al. 2004</v>
      </c>
      <c r="F56" s="174" t="s">
        <v>643</v>
      </c>
      <c r="G56" s="19" t="s">
        <v>514</v>
      </c>
      <c r="H56" s="87" t="str">
        <f>IF('SERIES_DB-MetaData'!F56="SI","mm","in")</f>
        <v>mm</v>
      </c>
      <c r="I56" s="87" t="str">
        <f>IF('SERIES_DB-MetaData'!F56="SI","kN","kips")</f>
        <v>kN</v>
      </c>
      <c r="J56" s="88"/>
      <c r="K56" s="89"/>
      <c r="L56" s="89"/>
      <c r="M56" s="89"/>
      <c r="N56" s="89"/>
      <c r="O56" s="89"/>
      <c r="P56" s="89"/>
      <c r="Q56" s="89"/>
      <c r="R56" s="89"/>
    </row>
    <row r="57" spans="1:18">
      <c r="A57" s="180">
        <f>'SERIES_DB-MetaData'!A57</f>
        <v>52</v>
      </c>
      <c r="B57" s="180"/>
      <c r="C57" s="123">
        <f>'SERIES_DB-MetaData'!C57</f>
        <v>5</v>
      </c>
      <c r="D57" s="85" t="str">
        <f>'SERIES_DB-MetaData'!D57</f>
        <v>3C</v>
      </c>
      <c r="E57" s="20" t="str">
        <f>'SERIES_DB-MetaData'!E57</f>
        <v>Hines et al. 2004</v>
      </c>
      <c r="F57" s="174" t="s">
        <v>644</v>
      </c>
      <c r="G57" s="19" t="s">
        <v>514</v>
      </c>
      <c r="H57" s="87" t="str">
        <f>IF('SERIES_DB-MetaData'!F57="SI","mm","in")</f>
        <v>mm</v>
      </c>
      <c r="I57" s="87" t="str">
        <f>IF('SERIES_DB-MetaData'!F57="SI","kN","kips")</f>
        <v>kN</v>
      </c>
      <c r="J57" s="88"/>
      <c r="K57" s="89"/>
      <c r="L57" s="89"/>
      <c r="M57" s="89"/>
      <c r="N57" s="89"/>
      <c r="O57" s="89"/>
      <c r="P57" s="89"/>
      <c r="Q57" s="89"/>
      <c r="R57" s="89"/>
    </row>
    <row r="58" spans="1:18">
      <c r="A58" s="180">
        <f>'SERIES_DB-MetaData'!A58</f>
        <v>53</v>
      </c>
      <c r="B58" s="180"/>
      <c r="C58" s="123">
        <f>'SERIES_DB-MetaData'!C58</f>
        <v>1</v>
      </c>
      <c r="D58" s="85" t="str">
        <f>'SERIES_DB-MetaData'!D58</f>
        <v>Hirosawa_7-1</v>
      </c>
      <c r="E58" s="20" t="str">
        <f>'SERIES_DB-MetaData'!E58</f>
        <v>Hirosawa, 1975 (from Lu et al., 2010, NEES Database)</v>
      </c>
      <c r="F58" s="174" t="s">
        <v>835</v>
      </c>
      <c r="G58" s="19"/>
      <c r="H58" s="87" t="str">
        <f>IF('SERIES_DB-MetaData'!F58="SI","mm","in")</f>
        <v>mm</v>
      </c>
      <c r="I58" s="87" t="str">
        <f>IF('SERIES_DB-MetaData'!F58="SI","kN","kips")</f>
        <v>kN</v>
      </c>
      <c r="J58" s="88"/>
      <c r="K58" s="89"/>
      <c r="L58" s="89"/>
      <c r="M58" s="89"/>
      <c r="N58" s="89"/>
      <c r="O58" s="89"/>
      <c r="P58" s="89"/>
      <c r="Q58" s="89"/>
      <c r="R58" s="89"/>
    </row>
    <row r="59" spans="1:18">
      <c r="A59" s="180">
        <f>'SERIES_DB-MetaData'!A59</f>
        <v>54</v>
      </c>
      <c r="B59" s="180"/>
      <c r="C59" s="123">
        <f>'SERIES_DB-MetaData'!C59</f>
        <v>2</v>
      </c>
      <c r="D59" s="85" t="str">
        <f>'SERIES_DB-MetaData'!D59</f>
        <v>Hirosawa_7-2</v>
      </c>
      <c r="E59" s="20" t="str">
        <f>'SERIES_DB-MetaData'!E59</f>
        <v>Hirosawa, 1975 (from Lu et al., 2010, NEES Database)</v>
      </c>
      <c r="F59" s="174" t="s">
        <v>836</v>
      </c>
      <c r="G59" s="19"/>
      <c r="H59" s="87" t="str">
        <f>IF('SERIES_DB-MetaData'!F59="SI","mm","in")</f>
        <v>mm</v>
      </c>
      <c r="I59" s="87" t="str">
        <f>IF('SERIES_DB-MetaData'!F59="SI","kN","kips")</f>
        <v>kN</v>
      </c>
      <c r="J59" s="88"/>
      <c r="K59" s="89"/>
      <c r="L59" s="89"/>
      <c r="M59" s="89"/>
      <c r="N59" s="89"/>
      <c r="O59" s="89"/>
      <c r="P59" s="89"/>
      <c r="Q59" s="89"/>
      <c r="R59" s="89"/>
    </row>
    <row r="60" spans="1:18">
      <c r="A60" s="180">
        <f>'SERIES_DB-MetaData'!A60</f>
        <v>55</v>
      </c>
      <c r="B60" s="180"/>
      <c r="C60" s="123">
        <f>'SERIES_DB-MetaData'!C60</f>
        <v>3</v>
      </c>
      <c r="D60" s="85" t="str">
        <f>'SERIES_DB-MetaData'!D60</f>
        <v>Hirosawa_7-3</v>
      </c>
      <c r="E60" s="20" t="str">
        <f>'SERIES_DB-MetaData'!E60</f>
        <v>Hirosawa, 1975 (from Lu et al., 2010, NEES Database)</v>
      </c>
      <c r="F60" s="174" t="s">
        <v>837</v>
      </c>
      <c r="G60" s="19"/>
      <c r="H60" s="87" t="str">
        <f>IF('SERIES_DB-MetaData'!F60="SI","mm","in")</f>
        <v>mm</v>
      </c>
      <c r="I60" s="87" t="str">
        <f>IF('SERIES_DB-MetaData'!F60="SI","kN","kips")</f>
        <v>kN</v>
      </c>
      <c r="J60" s="88"/>
      <c r="K60" s="89"/>
      <c r="L60" s="89"/>
      <c r="M60" s="89"/>
      <c r="N60" s="89"/>
      <c r="O60" s="89"/>
      <c r="P60" s="89"/>
      <c r="Q60" s="89"/>
      <c r="R60" s="89"/>
    </row>
    <row r="61" spans="1:18">
      <c r="A61" s="180">
        <f>'SERIES_DB-MetaData'!A61</f>
        <v>56</v>
      </c>
      <c r="B61" s="180"/>
      <c r="C61" s="123">
        <f>'SERIES_DB-MetaData'!C61</f>
        <v>4</v>
      </c>
      <c r="D61" s="85" t="str">
        <f>'SERIES_DB-MetaData'!D61</f>
        <v>Hirosawa_7-4</v>
      </c>
      <c r="E61" s="20" t="str">
        <f>'SERIES_DB-MetaData'!E61</f>
        <v>Hirosawa, 1975 (from Lu et al., 2010, NEES Database)</v>
      </c>
      <c r="F61" s="174" t="s">
        <v>838</v>
      </c>
      <c r="G61" s="19"/>
      <c r="H61" s="87" t="str">
        <f>IF('SERIES_DB-MetaData'!F61="SI","mm","in")</f>
        <v>mm</v>
      </c>
      <c r="I61" s="87" t="str">
        <f>IF('SERIES_DB-MetaData'!F61="SI","kN","kips")</f>
        <v>kN</v>
      </c>
      <c r="J61" s="88"/>
      <c r="K61" s="89"/>
      <c r="L61" s="89"/>
      <c r="M61" s="89"/>
      <c r="N61" s="89"/>
      <c r="O61" s="89"/>
      <c r="P61" s="89"/>
      <c r="Q61" s="89"/>
      <c r="R61" s="89"/>
    </row>
    <row r="62" spans="1:18">
      <c r="A62" s="180">
        <f>'SERIES_DB-MetaData'!A62</f>
        <v>57</v>
      </c>
      <c r="B62" s="180"/>
      <c r="C62" s="123">
        <f>'SERIES_DB-MetaData'!C62</f>
        <v>5</v>
      </c>
      <c r="D62" s="85" t="str">
        <f>'SERIES_DB-MetaData'!D62</f>
        <v>Hirosawa_7-5</v>
      </c>
      <c r="E62" s="20" t="str">
        <f>'SERIES_DB-MetaData'!E62</f>
        <v>Hirosawa, 1975 (from Lu et al., 2010, NEES Database)</v>
      </c>
      <c r="F62" s="174" t="s">
        <v>839</v>
      </c>
      <c r="G62" s="19"/>
      <c r="H62" s="87" t="str">
        <f>IF('SERIES_DB-MetaData'!F62="SI","mm","in")</f>
        <v>mm</v>
      </c>
      <c r="I62" s="87" t="str">
        <f>IF('SERIES_DB-MetaData'!F62="SI","kN","kips")</f>
        <v>kN</v>
      </c>
      <c r="J62" s="88"/>
      <c r="K62" s="89"/>
      <c r="L62" s="89"/>
      <c r="M62" s="89"/>
      <c r="N62" s="89"/>
      <c r="O62" s="89"/>
      <c r="P62" s="89"/>
      <c r="Q62" s="89"/>
      <c r="R62" s="89"/>
    </row>
    <row r="63" spans="1:18">
      <c r="A63" s="180">
        <f>'SERIES_DB-MetaData'!A63</f>
        <v>58</v>
      </c>
      <c r="B63" s="180"/>
      <c r="C63" s="123">
        <f>'SERIES_DB-MetaData'!C63</f>
        <v>9</v>
      </c>
      <c r="D63" s="85" t="str">
        <f>'SERIES_DB-MetaData'!D63</f>
        <v>Hirosawa_8-3</v>
      </c>
      <c r="E63" s="20" t="str">
        <f>'SERIES_DB-MetaData'!E63</f>
        <v>Hirosawa, 1975 (from Lu et al., 2010, NEES Database)</v>
      </c>
      <c r="F63" s="174" t="s">
        <v>840</v>
      </c>
      <c r="G63" s="19"/>
      <c r="H63" s="87" t="str">
        <f>IF('SERIES_DB-MetaData'!F63="SI","mm","in")</f>
        <v>mm</v>
      </c>
      <c r="I63" s="87" t="str">
        <f>IF('SERIES_DB-MetaData'!F63="SI","kN","kips")</f>
        <v>kN</v>
      </c>
      <c r="J63" s="88"/>
      <c r="K63" s="89"/>
      <c r="L63" s="89"/>
      <c r="M63" s="89"/>
      <c r="N63" s="89"/>
      <c r="O63" s="89"/>
      <c r="P63" s="89"/>
      <c r="Q63" s="89"/>
      <c r="R63" s="89"/>
    </row>
    <row r="64" spans="1:18">
      <c r="A64" s="180">
        <f>'SERIES_DB-MetaData'!A64</f>
        <v>59</v>
      </c>
      <c r="B64" s="180"/>
      <c r="C64" s="123">
        <f>'SERIES_DB-MetaData'!C64</f>
        <v>10</v>
      </c>
      <c r="D64" s="85" t="str">
        <f>'SERIES_DB-MetaData'!D64</f>
        <v>Hirosawa_8-4</v>
      </c>
      <c r="E64" s="20" t="str">
        <f>'SERIES_DB-MetaData'!E64</f>
        <v>Hirosawa, 1975 (from Lu et al., 2010, NEES Database)</v>
      </c>
      <c r="F64" s="174" t="s">
        <v>841</v>
      </c>
      <c r="G64" s="19"/>
      <c r="H64" s="87" t="str">
        <f>IF('SERIES_DB-MetaData'!F64="SI","mm","in")</f>
        <v>mm</v>
      </c>
      <c r="I64" s="87" t="str">
        <f>IF('SERIES_DB-MetaData'!F64="SI","kN","kips")</f>
        <v>kN</v>
      </c>
      <c r="J64" s="88"/>
      <c r="K64" s="89"/>
      <c r="L64" s="89"/>
      <c r="M64" s="89"/>
      <c r="N64" s="89"/>
      <c r="O64" s="89"/>
      <c r="P64" s="89"/>
      <c r="Q64" s="89"/>
      <c r="R64" s="89"/>
    </row>
    <row r="65" spans="1:18">
      <c r="A65" s="180">
        <f>'SERIES_DB-MetaData'!A65</f>
        <v>60</v>
      </c>
      <c r="B65" s="180"/>
      <c r="C65" s="123">
        <f>'SERIES_DB-MetaData'!C65</f>
        <v>11</v>
      </c>
      <c r="D65" s="85" t="str">
        <f>'SERIES_DB-MetaData'!D65</f>
        <v>Hirosawa_9-1</v>
      </c>
      <c r="E65" s="20" t="str">
        <f>'SERIES_DB-MetaData'!E65</f>
        <v>Hirosawa, 1975 (from Lu et al., 2010, NEES Database)</v>
      </c>
      <c r="F65" s="174" t="s">
        <v>842</v>
      </c>
      <c r="G65" s="19"/>
      <c r="H65" s="87" t="str">
        <f>IF('SERIES_DB-MetaData'!F65="SI","mm","in")</f>
        <v>mm</v>
      </c>
      <c r="I65" s="87" t="str">
        <f>IF('SERIES_DB-MetaData'!F65="SI","kN","kips")</f>
        <v>kN</v>
      </c>
      <c r="J65" s="88"/>
      <c r="K65" s="89"/>
      <c r="L65" s="89"/>
      <c r="M65" s="89"/>
      <c r="N65" s="89"/>
      <c r="O65" s="89"/>
      <c r="P65" s="89"/>
      <c r="Q65" s="89"/>
      <c r="R65" s="89"/>
    </row>
    <row r="66" spans="1:18">
      <c r="A66" s="180">
        <f>'SERIES_DB-MetaData'!A66</f>
        <v>61</v>
      </c>
      <c r="B66" s="180"/>
      <c r="C66" s="123">
        <f>'SERIES_DB-MetaData'!C66</f>
        <v>12</v>
      </c>
      <c r="D66" s="85" t="str">
        <f>'SERIES_DB-MetaData'!D66</f>
        <v>Hirosawa_9-2</v>
      </c>
      <c r="E66" s="20" t="str">
        <f>'SERIES_DB-MetaData'!E66</f>
        <v>Hirosawa, 1975 (from Lu et al., 2010, NEES Database)</v>
      </c>
      <c r="F66" s="174" t="s">
        <v>843</v>
      </c>
      <c r="G66" s="19"/>
      <c r="H66" s="87" t="str">
        <f>IF('SERIES_DB-MetaData'!F66="SI","mm","in")</f>
        <v>mm</v>
      </c>
      <c r="I66" s="87" t="str">
        <f>IF('SERIES_DB-MetaData'!F66="SI","kN","kips")</f>
        <v>kN</v>
      </c>
      <c r="J66" s="88"/>
      <c r="K66" s="89"/>
      <c r="L66" s="89"/>
      <c r="M66" s="89"/>
      <c r="N66" s="89"/>
      <c r="O66" s="89"/>
      <c r="P66" s="89"/>
      <c r="Q66" s="89"/>
      <c r="R66" s="89"/>
    </row>
    <row r="67" spans="1:18">
      <c r="A67" s="180">
        <f>'SERIES_DB-MetaData'!A67</f>
        <v>62</v>
      </c>
      <c r="B67" s="180"/>
      <c r="C67" s="123">
        <f>'SERIES_DB-MetaData'!C67</f>
        <v>13</v>
      </c>
      <c r="D67" s="85" t="str">
        <f>'SERIES_DB-MetaData'!D67</f>
        <v>Hirosawa_9-3</v>
      </c>
      <c r="E67" s="20" t="str">
        <f>'SERIES_DB-MetaData'!E67</f>
        <v>Hirosawa, 1975 (from Lu et al., 2010, NEES Database)</v>
      </c>
      <c r="F67" s="174" t="s">
        <v>844</v>
      </c>
      <c r="G67" s="19"/>
      <c r="H67" s="87" t="str">
        <f>IF('SERIES_DB-MetaData'!F67="SI","mm","in")</f>
        <v>mm</v>
      </c>
      <c r="I67" s="87" t="str">
        <f>IF('SERIES_DB-MetaData'!F67="SI","kN","kips")</f>
        <v>kN</v>
      </c>
      <c r="J67" s="88"/>
      <c r="K67" s="89"/>
      <c r="L67" s="89"/>
      <c r="M67" s="89"/>
      <c r="N67" s="89"/>
      <c r="O67" s="89"/>
      <c r="P67" s="89"/>
      <c r="Q67" s="89"/>
      <c r="R67" s="89"/>
    </row>
    <row r="68" spans="1:18">
      <c r="A68" s="180">
        <f>'SERIES_DB-MetaData'!A68</f>
        <v>63</v>
      </c>
      <c r="B68" s="180"/>
      <c r="C68" s="123">
        <f>'SERIES_DB-MetaData'!C68</f>
        <v>14</v>
      </c>
      <c r="D68" s="85" t="str">
        <f>'SERIES_DB-MetaData'!D68</f>
        <v>Hirosawa_9-4</v>
      </c>
      <c r="E68" s="20" t="str">
        <f>'SERIES_DB-MetaData'!E68</f>
        <v>Hirosawa, 1975 (from Lu et al., 2010, NEES Database)</v>
      </c>
      <c r="F68" s="174" t="s">
        <v>845</v>
      </c>
      <c r="G68" s="19"/>
      <c r="H68" s="87" t="str">
        <f>IF('SERIES_DB-MetaData'!F68="SI","mm","in")</f>
        <v>mm</v>
      </c>
      <c r="I68" s="87" t="str">
        <f>IF('SERIES_DB-MetaData'!F68="SI","kN","kips")</f>
        <v>kN</v>
      </c>
      <c r="J68" s="88"/>
      <c r="K68" s="89"/>
      <c r="L68" s="89"/>
      <c r="M68" s="89"/>
      <c r="N68" s="89"/>
      <c r="O68" s="89"/>
      <c r="P68" s="89"/>
      <c r="Q68" s="89"/>
      <c r="R68" s="89"/>
    </row>
    <row r="69" spans="1:18">
      <c r="A69" s="180">
        <f>'SERIES_DB-MetaData'!A69</f>
        <v>64</v>
      </c>
      <c r="B69" s="180"/>
      <c r="C69" s="123">
        <f>'SERIES_DB-MetaData'!C69</f>
        <v>15</v>
      </c>
      <c r="D69" s="85" t="str">
        <f>'SERIES_DB-MetaData'!D69</f>
        <v>Hirosawa _1-1</v>
      </c>
      <c r="E69" s="20" t="str">
        <f>'SERIES_DB-MetaData'!E69</f>
        <v>Hirosawa, 1975 (from Lu et al., 2010, NEES Database)</v>
      </c>
      <c r="F69" s="174" t="s">
        <v>846</v>
      </c>
      <c r="G69" s="19"/>
      <c r="H69" s="87" t="str">
        <f>IF('SERIES_DB-MetaData'!F69="SI","mm","in")</f>
        <v>mm</v>
      </c>
      <c r="I69" s="87" t="str">
        <f>IF('SERIES_DB-MetaData'!F69="SI","kN","kips")</f>
        <v>kN</v>
      </c>
      <c r="J69" s="88"/>
      <c r="K69" s="89"/>
      <c r="L69" s="89"/>
      <c r="M69" s="89"/>
      <c r="N69" s="89"/>
      <c r="O69" s="89"/>
      <c r="P69" s="89"/>
      <c r="Q69" s="89"/>
      <c r="R69" s="89"/>
    </row>
    <row r="70" spans="1:18">
      <c r="A70" s="180">
        <f>'SERIES_DB-MetaData'!A70</f>
        <v>65</v>
      </c>
      <c r="B70" s="180"/>
      <c r="C70" s="123">
        <f>'SERIES_DB-MetaData'!C70</f>
        <v>16</v>
      </c>
      <c r="D70" s="85" t="str">
        <f>'SERIES_DB-MetaData'!D70</f>
        <v>Hirosawa _1-2</v>
      </c>
      <c r="E70" s="20" t="str">
        <f>'SERIES_DB-MetaData'!E70</f>
        <v>Hirosawa, 1975 (from Lu et al., 2010, NEES Database)</v>
      </c>
      <c r="F70" s="174" t="s">
        <v>847</v>
      </c>
      <c r="G70" s="19"/>
      <c r="H70" s="87" t="str">
        <f>IF('SERIES_DB-MetaData'!F70="SI","mm","in")</f>
        <v>mm</v>
      </c>
      <c r="I70" s="87" t="str">
        <f>IF('SERIES_DB-MetaData'!F70="SI","kN","kips")</f>
        <v>kN</v>
      </c>
      <c r="J70" s="88"/>
      <c r="K70" s="89"/>
      <c r="L70" s="89"/>
      <c r="M70" s="89"/>
      <c r="N70" s="89"/>
      <c r="O70" s="89"/>
      <c r="P70" s="89"/>
      <c r="Q70" s="89"/>
      <c r="R70" s="89"/>
    </row>
    <row r="71" spans="1:18">
      <c r="A71" s="180">
        <f>'SERIES_DB-MetaData'!A71</f>
        <v>66</v>
      </c>
      <c r="B71" s="180"/>
      <c r="C71" s="123">
        <f>'SERIES_DB-MetaData'!C71</f>
        <v>17</v>
      </c>
      <c r="D71" s="85" t="str">
        <f>'SERIES_DB-MetaData'!D71</f>
        <v>Hirosawa _1-3</v>
      </c>
      <c r="E71" s="20" t="str">
        <f>'SERIES_DB-MetaData'!E71</f>
        <v>Hirosawa, 1975 (from Lu et al., 2010, NEES Database)</v>
      </c>
      <c r="F71" s="174" t="s">
        <v>848</v>
      </c>
      <c r="G71" s="19"/>
      <c r="H71" s="87" t="str">
        <f>IF('SERIES_DB-MetaData'!F71="SI","mm","in")</f>
        <v>mm</v>
      </c>
      <c r="I71" s="87" t="str">
        <f>IF('SERIES_DB-MetaData'!F71="SI","kN","kips")</f>
        <v>kN</v>
      </c>
      <c r="J71" s="88"/>
      <c r="K71" s="89"/>
      <c r="L71" s="89"/>
      <c r="M71" s="89"/>
      <c r="N71" s="89"/>
      <c r="O71" s="89"/>
      <c r="P71" s="89"/>
      <c r="Q71" s="89"/>
      <c r="R71" s="89"/>
    </row>
    <row r="72" spans="1:18">
      <c r="A72" s="180">
        <f>'SERIES_DB-MetaData'!A72</f>
        <v>67</v>
      </c>
      <c r="B72" s="180"/>
      <c r="C72" s="123">
        <f>'SERIES_DB-MetaData'!C72</f>
        <v>18</v>
      </c>
      <c r="D72" s="85" t="str">
        <f>'SERIES_DB-MetaData'!D72</f>
        <v>Hirosawa _1-4</v>
      </c>
      <c r="E72" s="20" t="str">
        <f>'SERIES_DB-MetaData'!E72</f>
        <v>Hirosawa, 1975 (from Lu et al., 2010, NEES Database)</v>
      </c>
      <c r="F72" s="174" t="s">
        <v>849</v>
      </c>
      <c r="G72" s="19"/>
      <c r="H72" s="87" t="str">
        <f>IF('SERIES_DB-MetaData'!F72="SI","mm","in")</f>
        <v>mm</v>
      </c>
      <c r="I72" s="87" t="str">
        <f>IF('SERIES_DB-MetaData'!F72="SI","kN","kips")</f>
        <v>kN</v>
      </c>
      <c r="J72" s="88"/>
      <c r="K72" s="89"/>
      <c r="L72" s="89"/>
      <c r="M72" s="89"/>
      <c r="N72" s="89"/>
      <c r="O72" s="89"/>
      <c r="P72" s="89"/>
      <c r="Q72" s="89"/>
      <c r="R72" s="89"/>
    </row>
    <row r="73" spans="1:18">
      <c r="A73" s="180">
        <f>'SERIES_DB-MetaData'!A73</f>
        <v>68</v>
      </c>
      <c r="B73" s="180"/>
      <c r="C73" s="123">
        <f>'SERIES_DB-MetaData'!C73</f>
        <v>19</v>
      </c>
      <c r="D73" s="85" t="str">
        <f>'SERIES_DB-MetaData'!D73</f>
        <v>Hirosawa _3-1</v>
      </c>
      <c r="E73" s="20" t="str">
        <f>'SERIES_DB-MetaData'!E73</f>
        <v>Hirosawa, 1975 (from Lu et al., 2010, NEES Database)</v>
      </c>
      <c r="F73" s="174" t="s">
        <v>850</v>
      </c>
      <c r="G73" s="19"/>
      <c r="H73" s="87" t="str">
        <f>IF('SERIES_DB-MetaData'!F73="SI","mm","in")</f>
        <v>mm</v>
      </c>
      <c r="I73" s="87" t="str">
        <f>IF('SERIES_DB-MetaData'!F73="SI","kN","kips")</f>
        <v>kN</v>
      </c>
      <c r="J73" s="88"/>
      <c r="K73" s="89"/>
      <c r="L73" s="89"/>
      <c r="M73" s="89"/>
      <c r="N73" s="89"/>
      <c r="O73" s="89"/>
      <c r="P73" s="89"/>
      <c r="Q73" s="89"/>
      <c r="R73" s="89"/>
    </row>
    <row r="74" spans="1:18">
      <c r="A74" s="180">
        <f>'SERIES_DB-MetaData'!A74</f>
        <v>69</v>
      </c>
      <c r="B74" s="180"/>
      <c r="C74" s="123">
        <f>'SERIES_DB-MetaData'!C74</f>
        <v>20</v>
      </c>
      <c r="D74" s="85" t="str">
        <f>'SERIES_DB-MetaData'!D74</f>
        <v>Hirosawa _3-2</v>
      </c>
      <c r="E74" s="20" t="str">
        <f>'SERIES_DB-MetaData'!E74</f>
        <v>Hirosawa, 1975 (from Lu et al., 2010, NEES Database)</v>
      </c>
      <c r="F74" s="174" t="s">
        <v>851</v>
      </c>
      <c r="G74" s="19"/>
      <c r="H74" s="87" t="str">
        <f>IF('SERIES_DB-MetaData'!F74="SI","mm","in")</f>
        <v>mm</v>
      </c>
      <c r="I74" s="87" t="str">
        <f>IF('SERIES_DB-MetaData'!F74="SI","kN","kips")</f>
        <v>kN</v>
      </c>
      <c r="J74" s="88"/>
      <c r="K74" s="89"/>
      <c r="L74" s="89"/>
      <c r="M74" s="89"/>
      <c r="N74" s="89"/>
      <c r="O74" s="89"/>
      <c r="P74" s="89"/>
      <c r="Q74" s="89"/>
      <c r="R74" s="89"/>
    </row>
    <row r="75" spans="1:18">
      <c r="A75" s="180">
        <f>'SERIES_DB-MetaData'!A75</f>
        <v>70</v>
      </c>
      <c r="B75" s="180"/>
      <c r="C75" s="123">
        <f>'SERIES_DB-MetaData'!C75</f>
        <v>21</v>
      </c>
      <c r="D75" s="85" t="str">
        <f>'SERIES_DB-MetaData'!D75</f>
        <v>Hirosawa _3-3</v>
      </c>
      <c r="E75" s="20" t="str">
        <f>'SERIES_DB-MetaData'!E75</f>
        <v>Hirosawa, 1975 (from Lu et al., 2010, NEES Database)</v>
      </c>
      <c r="F75" s="174" t="s">
        <v>852</v>
      </c>
      <c r="G75" s="19"/>
      <c r="H75" s="87" t="str">
        <f>IF('SERIES_DB-MetaData'!F75="SI","mm","in")</f>
        <v>mm</v>
      </c>
      <c r="I75" s="87" t="str">
        <f>IF('SERIES_DB-MetaData'!F75="SI","kN","kips")</f>
        <v>kN</v>
      </c>
      <c r="J75" s="88"/>
      <c r="K75" s="89"/>
      <c r="L75" s="89"/>
      <c r="M75" s="89"/>
      <c r="N75" s="89"/>
      <c r="O75" s="89"/>
      <c r="P75" s="89"/>
      <c r="Q75" s="89"/>
      <c r="R75" s="89"/>
    </row>
    <row r="76" spans="1:18">
      <c r="A76" s="180">
        <f>'SERIES_DB-MetaData'!A76</f>
        <v>71</v>
      </c>
      <c r="B76" s="180"/>
      <c r="C76" s="123">
        <f>'SERIES_DB-MetaData'!C76</f>
        <v>22</v>
      </c>
      <c r="D76" s="85" t="str">
        <f>'SERIES_DB-MetaData'!D76</f>
        <v>Hirosawa _3-4</v>
      </c>
      <c r="E76" s="20" t="str">
        <f>'SERIES_DB-MetaData'!E76</f>
        <v>Hirosawa, 1975 (from Lu et al., 2010, NEES Database)</v>
      </c>
      <c r="F76" s="174" t="s">
        <v>853</v>
      </c>
      <c r="G76" s="19"/>
      <c r="H76" s="87" t="str">
        <f>IF('SERIES_DB-MetaData'!F76="SI","mm","in")</f>
        <v>mm</v>
      </c>
      <c r="I76" s="87" t="str">
        <f>IF('SERIES_DB-MetaData'!F76="SI","kN","kips")</f>
        <v>kN</v>
      </c>
      <c r="J76" s="88"/>
      <c r="K76" s="89"/>
      <c r="L76" s="89"/>
      <c r="M76" s="89"/>
      <c r="N76" s="89"/>
      <c r="O76" s="89"/>
      <c r="P76" s="89"/>
      <c r="Q76" s="89"/>
      <c r="R76" s="89"/>
    </row>
    <row r="77" spans="1:18">
      <c r="A77" s="180">
        <f>'SERIES_DB-MetaData'!A77</f>
        <v>72</v>
      </c>
      <c r="B77" s="180"/>
      <c r="C77" s="123">
        <f>'SERIES_DB-MetaData'!C77</f>
        <v>23</v>
      </c>
      <c r="D77" s="85" t="str">
        <f>'SERIES_DB-MetaData'!D77</f>
        <v>Hirosawa _2-1</v>
      </c>
      <c r="E77" s="20" t="str">
        <f>'SERIES_DB-MetaData'!E77</f>
        <v>Hirosawa, 1975 (from Lu et al., 2010, NEES Database)</v>
      </c>
      <c r="F77" s="174" t="s">
        <v>854</v>
      </c>
      <c r="G77" s="19"/>
      <c r="H77" s="87" t="str">
        <f>IF('SERIES_DB-MetaData'!F77="SI","mm","in")</f>
        <v>mm</v>
      </c>
      <c r="I77" s="87" t="str">
        <f>IF('SERIES_DB-MetaData'!F77="SI","kN","kips")</f>
        <v>kN</v>
      </c>
      <c r="J77" s="88"/>
      <c r="K77" s="89"/>
      <c r="L77" s="89"/>
      <c r="M77" s="89"/>
      <c r="N77" s="89"/>
      <c r="O77" s="89"/>
      <c r="P77" s="89"/>
      <c r="Q77" s="89"/>
      <c r="R77" s="89"/>
    </row>
    <row r="78" spans="1:18">
      <c r="A78" s="180">
        <f>'SERIES_DB-MetaData'!A78</f>
        <v>73</v>
      </c>
      <c r="B78" s="180"/>
      <c r="C78" s="123">
        <f>'SERIES_DB-MetaData'!C78</f>
        <v>24</v>
      </c>
      <c r="D78" s="85" t="str">
        <f>'SERIES_DB-MetaData'!D78</f>
        <v>Hirosawa _2-2</v>
      </c>
      <c r="E78" s="20" t="str">
        <f>'SERIES_DB-MetaData'!E78</f>
        <v>Hirosawa, 1975 (from Lu et al., 2010, NEES Database)</v>
      </c>
      <c r="F78" s="174" t="s">
        <v>855</v>
      </c>
      <c r="G78" s="19"/>
      <c r="H78" s="87" t="str">
        <f>IF('SERIES_DB-MetaData'!F78="SI","mm","in")</f>
        <v>mm</v>
      </c>
      <c r="I78" s="87" t="str">
        <f>IF('SERIES_DB-MetaData'!F78="SI","kN","kips")</f>
        <v>kN</v>
      </c>
      <c r="J78" s="88"/>
      <c r="K78" s="89"/>
      <c r="L78" s="89"/>
      <c r="M78" s="89"/>
      <c r="N78" s="89"/>
      <c r="O78" s="89"/>
      <c r="P78" s="89"/>
      <c r="Q78" s="89"/>
      <c r="R78" s="89"/>
    </row>
    <row r="79" spans="1:18">
      <c r="A79" s="180">
        <f>'SERIES_DB-MetaData'!A79</f>
        <v>74</v>
      </c>
      <c r="B79" s="180"/>
      <c r="C79" s="123">
        <f>'SERIES_DB-MetaData'!C79</f>
        <v>25</v>
      </c>
      <c r="D79" s="85" t="str">
        <f>'SERIES_DB-MetaData'!D79</f>
        <v>Hirosawa _2-3</v>
      </c>
      <c r="E79" s="20" t="str">
        <f>'SERIES_DB-MetaData'!E79</f>
        <v>Hirosawa, 1975 (from Lu et al., 2010, NEES Database)</v>
      </c>
      <c r="F79" s="174" t="s">
        <v>856</v>
      </c>
      <c r="G79" s="19"/>
      <c r="H79" s="87" t="str">
        <f>IF('SERIES_DB-MetaData'!F79="SI","mm","in")</f>
        <v>mm</v>
      </c>
      <c r="I79" s="87" t="str">
        <f>IF('SERIES_DB-MetaData'!F79="SI","kN","kips")</f>
        <v>kN</v>
      </c>
      <c r="J79" s="88"/>
      <c r="K79" s="89"/>
      <c r="L79" s="89"/>
      <c r="M79" s="89"/>
      <c r="N79" s="89"/>
      <c r="O79" s="89"/>
      <c r="P79" s="89"/>
      <c r="Q79" s="89"/>
      <c r="R79" s="89"/>
    </row>
    <row r="80" spans="1:18">
      <c r="A80" s="180">
        <f>'SERIES_DB-MetaData'!A80</f>
        <v>75</v>
      </c>
      <c r="B80" s="180"/>
      <c r="C80" s="123">
        <f>'SERIES_DB-MetaData'!C80</f>
        <v>1</v>
      </c>
      <c r="D80" s="85" t="str">
        <f>'SERIES_DB-MetaData'!D80</f>
        <v>MW1</v>
      </c>
      <c r="E80" s="20" t="str">
        <f>'SERIES_DB-MetaData'!E80</f>
        <v>Hsiao, Wang, Chiou (2008)</v>
      </c>
      <c r="F80" s="174" t="s">
        <v>645</v>
      </c>
      <c r="G80" s="19"/>
      <c r="H80" s="87" t="str">
        <f>IF('SERIES_DB-MetaData'!F80="SI","mm","in")</f>
        <v>mm</v>
      </c>
      <c r="I80" s="87" t="str">
        <f>IF('SERIES_DB-MetaData'!F80="SI","kN","kips")</f>
        <v>kN</v>
      </c>
      <c r="J80" s="88"/>
      <c r="K80" s="89"/>
      <c r="L80" s="89"/>
      <c r="M80" s="89"/>
      <c r="N80" s="89"/>
      <c r="O80" s="89"/>
      <c r="P80" s="89"/>
      <c r="Q80" s="89"/>
      <c r="R80" s="89"/>
    </row>
    <row r="81" spans="1:18">
      <c r="A81" s="180">
        <f>'SERIES_DB-MetaData'!A81</f>
        <v>76</v>
      </c>
      <c r="B81" s="180"/>
      <c r="C81" s="123">
        <f>'SERIES_DB-MetaData'!C81</f>
        <v>2</v>
      </c>
      <c r="D81" s="85" t="str">
        <f>'SERIES_DB-MetaData'!D81</f>
        <v>LW1</v>
      </c>
      <c r="E81" s="20" t="str">
        <f>'SERIES_DB-MetaData'!E81</f>
        <v>Hsiao, Wang, Chiou (2008)</v>
      </c>
      <c r="F81" s="174" t="s">
        <v>646</v>
      </c>
      <c r="G81" s="19"/>
      <c r="H81" s="87" t="str">
        <f>IF('SERIES_DB-MetaData'!F81="SI","mm","in")</f>
        <v>mm</v>
      </c>
      <c r="I81" s="87" t="str">
        <f>IF('SERIES_DB-MetaData'!F81="SI","kN","kips")</f>
        <v>kN</v>
      </c>
      <c r="J81" s="88"/>
      <c r="K81" s="89"/>
      <c r="L81" s="89"/>
      <c r="M81" s="89"/>
      <c r="N81" s="89"/>
      <c r="O81" s="89"/>
      <c r="P81" s="89"/>
      <c r="Q81" s="89"/>
      <c r="R81" s="89"/>
    </row>
    <row r="82" spans="1:18">
      <c r="A82" s="180">
        <f>'SERIES_DB-MetaData'!A82</f>
        <v>77</v>
      </c>
      <c r="B82" s="180"/>
      <c r="C82" s="123">
        <f>'SERIES_DB-MetaData'!C82</f>
        <v>1</v>
      </c>
      <c r="D82" s="85" t="str">
        <f>'SERIES_DB-MetaData'!D82</f>
        <v>WF-12</v>
      </c>
      <c r="E82" s="20" t="str">
        <f>'SERIES_DB-MetaData'!E82</f>
        <v xml:space="preserve">Hwang, Tu, Yeh, Chiou </v>
      </c>
      <c r="F82" s="174" t="s">
        <v>647</v>
      </c>
      <c r="G82" s="19"/>
      <c r="H82" s="87" t="str">
        <f>IF('SERIES_DB-MetaData'!F82="SI","mm","in")</f>
        <v>mm</v>
      </c>
      <c r="I82" s="87" t="str">
        <f>IF('SERIES_DB-MetaData'!F82="SI","kN","kips")</f>
        <v>kN</v>
      </c>
      <c r="J82" s="88"/>
      <c r="K82" s="89"/>
      <c r="L82" s="89"/>
      <c r="M82" s="89"/>
      <c r="N82" s="89"/>
      <c r="O82" s="89"/>
      <c r="P82" s="89"/>
      <c r="Q82" s="89"/>
      <c r="R82" s="89"/>
    </row>
    <row r="83" spans="1:18">
      <c r="A83" s="180">
        <f>'SERIES_DB-MetaData'!A83</f>
        <v>78</v>
      </c>
      <c r="B83" s="180"/>
      <c r="C83" s="123">
        <f>'SERIES_DB-MetaData'!C83</f>
        <v>2</v>
      </c>
      <c r="D83" s="85" t="str">
        <f>'SERIES_DB-MetaData'!D83</f>
        <v>WF-15</v>
      </c>
      <c r="E83" s="20" t="str">
        <f>'SERIES_DB-MetaData'!E83</f>
        <v xml:space="preserve">Hwang, Tu, Yeh, Chiou </v>
      </c>
      <c r="F83" s="174" t="s">
        <v>648</v>
      </c>
      <c r="G83" s="19"/>
      <c r="H83" s="87" t="str">
        <f>IF('SERIES_DB-MetaData'!F83="SI","mm","in")</f>
        <v>mm</v>
      </c>
      <c r="I83" s="87" t="str">
        <f>IF('SERIES_DB-MetaData'!F83="SI","kN","kips")</f>
        <v>kN</v>
      </c>
      <c r="J83" s="88"/>
      <c r="K83" s="89"/>
      <c r="L83" s="89"/>
      <c r="M83" s="89"/>
      <c r="N83" s="89"/>
      <c r="O83" s="89"/>
      <c r="P83" s="89"/>
      <c r="Q83" s="89"/>
      <c r="R83" s="89"/>
    </row>
    <row r="84" spans="1:18">
      <c r="A84" s="180">
        <f>'SERIES_DB-MetaData'!A84</f>
        <v>79</v>
      </c>
      <c r="B84" s="180"/>
      <c r="C84" s="123">
        <f>'SERIES_DB-MetaData'!C84</f>
        <v>1</v>
      </c>
      <c r="D84" s="85" t="str">
        <f>'SERIES_DB-MetaData'!D84</f>
        <v>SW1</v>
      </c>
      <c r="E84" s="20" t="str">
        <f>'SERIES_DB-MetaData'!E84</f>
        <v>Ji (2000)</v>
      </c>
      <c r="F84" s="174" t="s">
        <v>649</v>
      </c>
      <c r="G84" s="19"/>
      <c r="H84" s="87" t="str">
        <f>IF('SERIES_DB-MetaData'!F84="SI","mm","in")</f>
        <v>mm</v>
      </c>
      <c r="I84" s="87" t="str">
        <f>IF('SERIES_DB-MetaData'!F84="SI","kN","kips")</f>
        <v>kN</v>
      </c>
      <c r="J84" s="88"/>
      <c r="K84" s="89"/>
      <c r="L84" s="89"/>
      <c r="M84" s="89"/>
      <c r="N84" s="89"/>
      <c r="O84" s="89"/>
      <c r="P84" s="89"/>
      <c r="Q84" s="89"/>
      <c r="R84" s="89"/>
    </row>
    <row r="85" spans="1:18">
      <c r="A85" s="180">
        <f>'SERIES_DB-MetaData'!A85</f>
        <v>80</v>
      </c>
      <c r="B85" s="180"/>
      <c r="C85" s="123">
        <f>'SERIES_DB-MetaData'!C85</f>
        <v>2</v>
      </c>
      <c r="D85" s="85" t="str">
        <f>'SERIES_DB-MetaData'!D85</f>
        <v>SW2</v>
      </c>
      <c r="E85" s="20" t="str">
        <f>'SERIES_DB-MetaData'!E85</f>
        <v>Ji (2000)</v>
      </c>
      <c r="F85" s="174" t="s">
        <v>650</v>
      </c>
      <c r="G85" s="19"/>
      <c r="H85" s="87" t="str">
        <f>IF('SERIES_DB-MetaData'!F85="SI","mm","in")</f>
        <v>mm</v>
      </c>
      <c r="I85" s="87" t="str">
        <f>IF('SERIES_DB-MetaData'!F85="SI","kN","kips")</f>
        <v>kN</v>
      </c>
      <c r="J85" s="88"/>
      <c r="K85" s="89"/>
      <c r="L85" s="89"/>
      <c r="M85" s="89"/>
      <c r="N85" s="89"/>
      <c r="O85" s="89"/>
      <c r="P85" s="89"/>
      <c r="Q85" s="89"/>
      <c r="R85" s="89"/>
    </row>
    <row r="86" spans="1:18">
      <c r="A86" s="180">
        <f>'SERIES_DB-MetaData'!A86</f>
        <v>81</v>
      </c>
      <c r="B86" s="180"/>
      <c r="C86" s="123">
        <f>'SERIES_DB-MetaData'!C86</f>
        <v>3</v>
      </c>
      <c r="D86" s="85" t="str">
        <f>'SERIES_DB-MetaData'!D86</f>
        <v>SW3</v>
      </c>
      <c r="E86" s="20" t="str">
        <f>'SERIES_DB-MetaData'!E86</f>
        <v>Ji (2000)</v>
      </c>
      <c r="F86" s="174" t="s">
        <v>651</v>
      </c>
      <c r="G86" s="19"/>
      <c r="H86" s="87" t="str">
        <f>IF('SERIES_DB-MetaData'!F86="SI","mm","in")</f>
        <v>mm</v>
      </c>
      <c r="I86" s="87" t="str">
        <f>IF('SERIES_DB-MetaData'!F86="SI","kN","kips")</f>
        <v>kN</v>
      </c>
      <c r="J86" s="88"/>
      <c r="K86" s="89"/>
      <c r="L86" s="89"/>
      <c r="M86" s="89"/>
      <c r="N86" s="89"/>
      <c r="O86" s="89"/>
      <c r="P86" s="89"/>
      <c r="Q86" s="89"/>
      <c r="R86" s="89"/>
    </row>
    <row r="87" spans="1:18">
      <c r="A87" s="180">
        <f>'SERIES_DB-MetaData'!A87</f>
        <v>82</v>
      </c>
      <c r="B87" s="180"/>
      <c r="C87" s="123">
        <f>'SERIES_DB-MetaData'!C87</f>
        <v>1</v>
      </c>
      <c r="D87" s="85" t="str">
        <f>'SERIES_DB-MetaData'!D87</f>
        <v>SSW-2</v>
      </c>
      <c r="E87" s="20" t="str">
        <f>'SERIES_DB-MetaData'!E87</f>
        <v>Jiang (1999)</v>
      </c>
      <c r="F87" s="174" t="s">
        <v>652</v>
      </c>
      <c r="G87" s="19"/>
      <c r="H87" s="87" t="str">
        <f>IF('SERIES_DB-MetaData'!F87="SI","mm","in")</f>
        <v>mm</v>
      </c>
      <c r="I87" s="87" t="str">
        <f>IF('SERIES_DB-MetaData'!F87="SI","kN","kips")</f>
        <v>kN</v>
      </c>
      <c r="J87" s="88"/>
      <c r="K87" s="89"/>
      <c r="L87" s="89"/>
      <c r="M87" s="89"/>
      <c r="N87" s="89"/>
      <c r="O87" s="89"/>
      <c r="P87" s="89"/>
      <c r="Q87" s="89"/>
      <c r="R87" s="89"/>
    </row>
    <row r="88" spans="1:18">
      <c r="A88" s="180">
        <f>'SERIES_DB-MetaData'!A88</f>
        <v>83</v>
      </c>
      <c r="B88" s="180"/>
      <c r="C88" s="123">
        <f>'SERIES_DB-MetaData'!C88</f>
        <v>2</v>
      </c>
      <c r="D88" s="85" t="str">
        <f>'SERIES_DB-MetaData'!D88</f>
        <v>SSW-3</v>
      </c>
      <c r="E88" s="20" t="str">
        <f>'SERIES_DB-MetaData'!E88</f>
        <v>Jiang (1999)</v>
      </c>
      <c r="F88" s="174" t="s">
        <v>653</v>
      </c>
      <c r="G88" s="19"/>
      <c r="H88" s="87" t="str">
        <f>IF('SERIES_DB-MetaData'!F88="SI","mm","in")</f>
        <v>mm</v>
      </c>
      <c r="I88" s="87" t="str">
        <f>IF('SERIES_DB-MetaData'!F88="SI","kN","kips")</f>
        <v>kN</v>
      </c>
      <c r="J88" s="88"/>
      <c r="K88" s="89"/>
      <c r="L88" s="89"/>
      <c r="M88" s="89"/>
      <c r="N88" s="89"/>
      <c r="O88" s="89"/>
      <c r="P88" s="89"/>
      <c r="Q88" s="89"/>
      <c r="R88" s="89"/>
    </row>
    <row r="89" spans="1:18">
      <c r="A89" s="180">
        <f>'SERIES_DB-MetaData'!A89</f>
        <v>84</v>
      </c>
      <c r="B89" s="180"/>
      <c r="C89" s="123">
        <f>'SERIES_DB-MetaData'!C89</f>
        <v>3</v>
      </c>
      <c r="D89" s="85" t="str">
        <f>'SERIES_DB-MetaData'!D89</f>
        <v>SSW-T</v>
      </c>
      <c r="E89" s="20" t="str">
        <f>'SERIES_DB-MetaData'!E89</f>
        <v>Jiang (1999)</v>
      </c>
      <c r="F89" s="174" t="s">
        <v>654</v>
      </c>
      <c r="G89" s="19"/>
      <c r="H89" s="87" t="str">
        <f>IF('SERIES_DB-MetaData'!F89="SI","mm","in")</f>
        <v>mm</v>
      </c>
      <c r="I89" s="87" t="str">
        <f>IF('SERIES_DB-MetaData'!F89="SI","kN","kips")</f>
        <v>kN</v>
      </c>
      <c r="J89" s="88"/>
      <c r="K89" s="89"/>
      <c r="L89" s="89"/>
      <c r="M89" s="89"/>
      <c r="N89" s="89"/>
      <c r="O89" s="89"/>
      <c r="P89" s="89"/>
      <c r="Q89" s="89"/>
      <c r="R89" s="89"/>
    </row>
    <row r="90" spans="1:18">
      <c r="A90" s="180">
        <f>'SERIES_DB-MetaData'!A90</f>
        <v>85</v>
      </c>
      <c r="B90" s="180"/>
      <c r="C90" s="123">
        <f>'SERIES_DB-MetaData'!C90</f>
        <v>1</v>
      </c>
      <c r="D90" s="85" t="str">
        <f>'SERIES_DB-MetaData'!D90</f>
        <v>NW-1</v>
      </c>
      <c r="E90" s="20" t="str">
        <f>'SERIES_DB-MetaData'!E90</f>
        <v>Kabeyasawa &amp; Hiraishi</v>
      </c>
      <c r="F90" s="174" t="s">
        <v>655</v>
      </c>
      <c r="G90" s="19"/>
      <c r="H90" s="87" t="str">
        <f>IF('SERIES_DB-MetaData'!F90="SI","mm","in")</f>
        <v>mm</v>
      </c>
      <c r="I90" s="87" t="str">
        <f>IF('SERIES_DB-MetaData'!F90="SI","kN","kips")</f>
        <v>kN</v>
      </c>
      <c r="J90" s="88"/>
      <c r="K90" s="89"/>
      <c r="L90" s="89"/>
      <c r="M90" s="89"/>
      <c r="N90" s="89"/>
      <c r="O90" s="89"/>
      <c r="P90" s="89"/>
      <c r="Q90" s="89"/>
      <c r="R90" s="89"/>
    </row>
    <row r="91" spans="1:18">
      <c r="A91" s="180">
        <f>'SERIES_DB-MetaData'!A91</f>
        <v>86</v>
      </c>
      <c r="B91" s="180"/>
      <c r="C91" s="123">
        <f>'SERIES_DB-MetaData'!C91</f>
        <v>2</v>
      </c>
      <c r="D91" s="85" t="str">
        <f>'SERIES_DB-MetaData'!D91</f>
        <v>NW-2</v>
      </c>
      <c r="E91" s="20" t="str">
        <f>'SERIES_DB-MetaData'!E91</f>
        <v>Kabeyasawa &amp; Hiraishi</v>
      </c>
      <c r="F91" s="174" t="s">
        <v>656</v>
      </c>
      <c r="G91" s="19"/>
      <c r="H91" s="87" t="str">
        <f>IF('SERIES_DB-MetaData'!F91="SI","mm","in")</f>
        <v>mm</v>
      </c>
      <c r="I91" s="87" t="str">
        <f>IF('SERIES_DB-MetaData'!F91="SI","kN","kips")</f>
        <v>kN</v>
      </c>
      <c r="J91" s="88"/>
      <c r="K91" s="89"/>
      <c r="L91" s="89"/>
      <c r="M91" s="89"/>
      <c r="N91" s="89"/>
      <c r="O91" s="89"/>
      <c r="P91" s="89"/>
      <c r="Q91" s="89"/>
      <c r="R91" s="89"/>
    </row>
    <row r="92" spans="1:18">
      <c r="A92" s="180">
        <f>'SERIES_DB-MetaData'!A92</f>
        <v>87</v>
      </c>
      <c r="B92" s="180"/>
      <c r="C92" s="123">
        <f>'SERIES_DB-MetaData'!C92</f>
        <v>3</v>
      </c>
      <c r="D92" s="85" t="str">
        <f>'SERIES_DB-MetaData'!D92</f>
        <v>NW-3</v>
      </c>
      <c r="E92" s="20" t="str">
        <f>'SERIES_DB-MetaData'!E92</f>
        <v>Kabeyasawa &amp; Hiraishi</v>
      </c>
      <c r="F92" s="174" t="s">
        <v>657</v>
      </c>
      <c r="G92" s="19"/>
      <c r="H92" s="87" t="str">
        <f>IF('SERIES_DB-MetaData'!F92="SI","mm","in")</f>
        <v>mm</v>
      </c>
      <c r="I92" s="87" t="str">
        <f>IF('SERIES_DB-MetaData'!F92="SI","kN","kips")</f>
        <v>kN</v>
      </c>
      <c r="J92" s="88"/>
      <c r="K92" s="89"/>
      <c r="L92" s="89"/>
      <c r="M92" s="89"/>
      <c r="N92" s="89"/>
      <c r="O92" s="89"/>
      <c r="P92" s="89"/>
      <c r="Q92" s="89"/>
      <c r="R92" s="89"/>
    </row>
    <row r="93" spans="1:18">
      <c r="A93" s="180">
        <f>'SERIES_DB-MetaData'!A93</f>
        <v>88</v>
      </c>
      <c r="B93" s="180"/>
      <c r="C93" s="123">
        <f>'SERIES_DB-MetaData'!C93</f>
        <v>4</v>
      </c>
      <c r="D93" s="85" t="str">
        <f>'SERIES_DB-MetaData'!D93</f>
        <v>NW-4</v>
      </c>
      <c r="E93" s="20" t="str">
        <f>'SERIES_DB-MetaData'!E93</f>
        <v>Kabeyasawa &amp; Hiraishi</v>
      </c>
      <c r="F93" s="174" t="s">
        <v>658</v>
      </c>
      <c r="G93" s="19"/>
      <c r="H93" s="87" t="str">
        <f>IF('SERIES_DB-MetaData'!F93="SI","mm","in")</f>
        <v>mm</v>
      </c>
      <c r="I93" s="87" t="str">
        <f>IF('SERIES_DB-MetaData'!F93="SI","kN","kips")</f>
        <v>kN</v>
      </c>
      <c r="J93" s="88"/>
      <c r="K93" s="89"/>
      <c r="L93" s="89"/>
      <c r="M93" s="89"/>
      <c r="N93" s="89"/>
      <c r="O93" s="89"/>
      <c r="P93" s="89"/>
      <c r="Q93" s="89"/>
      <c r="R93" s="89"/>
    </row>
    <row r="94" spans="1:18">
      <c r="A94" s="180">
        <f>'SERIES_DB-MetaData'!A94</f>
        <v>89</v>
      </c>
      <c r="B94" s="180"/>
      <c r="C94" s="123">
        <f>'SERIES_DB-MetaData'!C94</f>
        <v>5</v>
      </c>
      <c r="D94" s="85" t="str">
        <f>'SERIES_DB-MetaData'!D94</f>
        <v>NW-5</v>
      </c>
      <c r="E94" s="20" t="str">
        <f>'SERIES_DB-MetaData'!E94</f>
        <v>Kabeyasawa &amp; Hiraishi</v>
      </c>
      <c r="F94" s="174" t="s">
        <v>659</v>
      </c>
      <c r="G94" s="19"/>
      <c r="H94" s="87" t="str">
        <f>IF('SERIES_DB-MetaData'!F94="SI","mm","in")</f>
        <v>mm</v>
      </c>
      <c r="I94" s="87" t="str">
        <f>IF('SERIES_DB-MetaData'!F94="SI","kN","kips")</f>
        <v>kN</v>
      </c>
      <c r="J94" s="88"/>
      <c r="K94" s="89"/>
      <c r="L94" s="89"/>
      <c r="M94" s="89"/>
      <c r="N94" s="89"/>
      <c r="O94" s="89"/>
      <c r="P94" s="89"/>
      <c r="Q94" s="89"/>
      <c r="R94" s="89"/>
    </row>
    <row r="95" spans="1:18">
      <c r="A95" s="180">
        <f>'SERIES_DB-MetaData'!A95</f>
        <v>90</v>
      </c>
      <c r="B95" s="180"/>
      <c r="C95" s="123">
        <f>'SERIES_DB-MetaData'!C95</f>
        <v>6</v>
      </c>
      <c r="D95" s="85" t="str">
        <f>'SERIES_DB-MetaData'!D95</f>
        <v>NW-6</v>
      </c>
      <c r="E95" s="20" t="str">
        <f>'SERIES_DB-MetaData'!E95</f>
        <v>Kabeyasawa &amp; Hiraishi</v>
      </c>
      <c r="F95" s="174" t="s">
        <v>660</v>
      </c>
      <c r="G95" s="19"/>
      <c r="H95" s="87" t="str">
        <f>IF('SERIES_DB-MetaData'!F95="SI","mm","in")</f>
        <v>mm</v>
      </c>
      <c r="I95" s="87" t="str">
        <f>IF('SERIES_DB-MetaData'!F95="SI","kN","kips")</f>
        <v>kN</v>
      </c>
      <c r="J95" s="88"/>
      <c r="K95" s="89"/>
      <c r="L95" s="89"/>
      <c r="M95" s="89"/>
      <c r="N95" s="89"/>
      <c r="O95" s="89"/>
      <c r="P95" s="89"/>
      <c r="Q95" s="89"/>
      <c r="R95" s="89"/>
    </row>
    <row r="96" spans="1:18">
      <c r="A96" s="180">
        <f>'SERIES_DB-MetaData'!A96</f>
        <v>91</v>
      </c>
      <c r="B96" s="180"/>
      <c r="C96" s="123">
        <f>'SERIES_DB-MetaData'!C96</f>
        <v>1</v>
      </c>
      <c r="D96" s="85" t="str">
        <f>'SERIES_DB-MetaData'!D96</f>
        <v>NW-1</v>
      </c>
      <c r="E96" s="20" t="str">
        <f>'SERIES_DB-MetaData'!E96</f>
        <v>Kabeyasawa and Matsumoto (1992)</v>
      </c>
      <c r="F96" s="174" t="s">
        <v>956</v>
      </c>
      <c r="G96" s="19"/>
      <c r="H96" s="87" t="str">
        <f>IF('SERIES_DB-MetaData'!F96="SI","mm","in")</f>
        <v>mm</v>
      </c>
      <c r="I96" s="87" t="str">
        <f>IF('SERIES_DB-MetaData'!F96="SI","kN","kips")</f>
        <v>kN</v>
      </c>
      <c r="J96" s="88"/>
      <c r="K96" s="89"/>
      <c r="L96" s="89"/>
      <c r="M96" s="89"/>
      <c r="N96" s="89"/>
      <c r="O96" s="89"/>
      <c r="P96" s="89"/>
      <c r="Q96" s="89"/>
      <c r="R96" s="89"/>
    </row>
    <row r="97" spans="1:18">
      <c r="A97" s="180">
        <f>'SERIES_DB-MetaData'!A97</f>
        <v>92</v>
      </c>
      <c r="B97" s="180"/>
      <c r="C97" s="123">
        <f>'SERIES_DB-MetaData'!C97</f>
        <v>2</v>
      </c>
      <c r="D97" s="85" t="str">
        <f>'SERIES_DB-MetaData'!D97</f>
        <v>NW-2</v>
      </c>
      <c r="E97" s="20" t="str">
        <f>'SERIES_DB-MetaData'!E97</f>
        <v>Kabeyasawa and Matsumoto (1992)</v>
      </c>
      <c r="F97" s="174" t="s">
        <v>957</v>
      </c>
      <c r="G97" s="19"/>
      <c r="H97" s="87" t="str">
        <f>IF('SERIES_DB-MetaData'!F97="SI","mm","in")</f>
        <v>mm</v>
      </c>
      <c r="I97" s="87" t="str">
        <f>IF('SERIES_DB-MetaData'!F97="SI","kN","kips")</f>
        <v>kN</v>
      </c>
      <c r="J97" s="88"/>
      <c r="K97" s="89"/>
      <c r="L97" s="89"/>
      <c r="M97" s="89"/>
      <c r="N97" s="89"/>
      <c r="O97" s="89"/>
      <c r="P97" s="89"/>
      <c r="Q97" s="89"/>
      <c r="R97" s="89"/>
    </row>
    <row r="98" spans="1:18">
      <c r="A98" s="180">
        <f>'SERIES_DB-MetaData'!A98</f>
        <v>93</v>
      </c>
      <c r="B98" s="180"/>
      <c r="C98" s="123">
        <f>'SERIES_DB-MetaData'!C98</f>
        <v>3</v>
      </c>
      <c r="D98" s="85" t="str">
        <f>'SERIES_DB-MetaData'!D98</f>
        <v>NW-3</v>
      </c>
      <c r="E98" s="20" t="str">
        <f>'SERIES_DB-MetaData'!E98</f>
        <v>Kabeyasawa and Matsumoto (1992)</v>
      </c>
      <c r="F98" s="174" t="s">
        <v>958</v>
      </c>
      <c r="G98" s="19"/>
      <c r="H98" s="87" t="str">
        <f>IF('SERIES_DB-MetaData'!F98="SI","mm","in")</f>
        <v>mm</v>
      </c>
      <c r="I98" s="87" t="str">
        <f>IF('SERIES_DB-MetaData'!F98="SI","kN","kips")</f>
        <v>kN</v>
      </c>
      <c r="J98" s="88"/>
      <c r="K98" s="89"/>
      <c r="L98" s="89"/>
      <c r="M98" s="89"/>
      <c r="N98" s="89"/>
      <c r="O98" s="89"/>
      <c r="P98" s="89"/>
      <c r="Q98" s="89"/>
      <c r="R98" s="89"/>
    </row>
    <row r="99" spans="1:18">
      <c r="A99" s="180">
        <f>'SERIES_DB-MetaData'!A99</f>
        <v>94</v>
      </c>
      <c r="B99" s="180"/>
      <c r="C99" s="123">
        <f>'SERIES_DB-MetaData'!C99</f>
        <v>4</v>
      </c>
      <c r="D99" s="85" t="str">
        <f>'SERIES_DB-MetaData'!D99</f>
        <v>NW-4</v>
      </c>
      <c r="E99" s="20" t="str">
        <f>'SERIES_DB-MetaData'!E99</f>
        <v>Kabeyasawa and Matsumoto (1992)</v>
      </c>
      <c r="F99" s="174" t="s">
        <v>959</v>
      </c>
      <c r="G99" s="19"/>
      <c r="H99" s="87" t="str">
        <f>IF('SERIES_DB-MetaData'!F99="SI","mm","in")</f>
        <v>mm</v>
      </c>
      <c r="I99" s="87" t="str">
        <f>IF('SERIES_DB-MetaData'!F99="SI","kN","kips")</f>
        <v>kN</v>
      </c>
      <c r="J99" s="88"/>
      <c r="K99" s="89"/>
      <c r="L99" s="89"/>
      <c r="M99" s="89"/>
      <c r="N99" s="89"/>
      <c r="O99" s="89"/>
      <c r="P99" s="89"/>
      <c r="Q99" s="89"/>
      <c r="R99" s="89"/>
    </row>
    <row r="100" spans="1:18">
      <c r="A100" s="180">
        <f>'SERIES_DB-MetaData'!A100</f>
        <v>95</v>
      </c>
      <c r="B100" s="180"/>
      <c r="C100" s="123">
        <f>'SERIES_DB-MetaData'!C100</f>
        <v>5</v>
      </c>
      <c r="D100" s="85" t="str">
        <f>'SERIES_DB-MetaData'!D100</f>
        <v>NW-5</v>
      </c>
      <c r="E100" s="20" t="str">
        <f>'SERIES_DB-MetaData'!E100</f>
        <v>Kabeyasawa and Matsumoto (1992)</v>
      </c>
      <c r="F100" s="174" t="s">
        <v>960</v>
      </c>
      <c r="G100" s="19"/>
      <c r="H100" s="87" t="str">
        <f>IF('SERIES_DB-MetaData'!F100="SI","mm","in")</f>
        <v>mm</v>
      </c>
      <c r="I100" s="87" t="str">
        <f>IF('SERIES_DB-MetaData'!F100="SI","kN","kips")</f>
        <v>kN</v>
      </c>
      <c r="J100" s="88"/>
      <c r="K100" s="89"/>
      <c r="L100" s="89"/>
      <c r="M100" s="89"/>
      <c r="N100" s="89"/>
      <c r="O100" s="89"/>
      <c r="P100" s="89"/>
      <c r="Q100" s="89"/>
      <c r="R100" s="89"/>
    </row>
    <row r="101" spans="1:18">
      <c r="A101" s="180">
        <f>'SERIES_DB-MetaData'!A101</f>
        <v>96</v>
      </c>
      <c r="B101" s="180"/>
      <c r="C101" s="123">
        <f>'SERIES_DB-MetaData'!C101</f>
        <v>6</v>
      </c>
      <c r="D101" s="85" t="str">
        <f>'SERIES_DB-MetaData'!D101</f>
        <v>NW-6</v>
      </c>
      <c r="E101" s="20" t="str">
        <f>'SERIES_DB-MetaData'!E101</f>
        <v>Kabeyasawa and Matsumoto (1992)</v>
      </c>
      <c r="F101" s="174" t="s">
        <v>961</v>
      </c>
      <c r="G101" s="19"/>
      <c r="H101" s="87" t="str">
        <f>IF('SERIES_DB-MetaData'!F101="SI","mm","in")</f>
        <v>mm</v>
      </c>
      <c r="I101" s="87" t="str">
        <f>IF('SERIES_DB-MetaData'!F101="SI","kN","kips")</f>
        <v>kN</v>
      </c>
      <c r="J101" s="88"/>
      <c r="K101" s="89"/>
      <c r="L101" s="89"/>
      <c r="M101" s="89"/>
      <c r="N101" s="89"/>
      <c r="O101" s="89"/>
      <c r="P101" s="89"/>
      <c r="Q101" s="89"/>
      <c r="R101" s="89"/>
    </row>
    <row r="102" spans="1:18">
      <c r="A102" s="180">
        <f>'SERIES_DB-MetaData'!A102</f>
        <v>97</v>
      </c>
      <c r="B102" s="180"/>
      <c r="C102" s="123">
        <f>'SERIES_DB-MetaData'!C102</f>
        <v>1</v>
      </c>
      <c r="D102" s="85" t="str">
        <f>'SERIES_DB-MetaData'!D102</f>
        <v>HW-1</v>
      </c>
      <c r="E102" s="20" t="str">
        <f>'SERIES_DB-MetaData'!E102</f>
        <v>Kabeyasawa, Ohkubo et Nakamura (1996)</v>
      </c>
      <c r="F102" s="174" t="s">
        <v>661</v>
      </c>
      <c r="G102" s="19" t="s">
        <v>522</v>
      </c>
      <c r="H102" s="87" t="str">
        <f>IF('SERIES_DB-MetaData'!F102="SI","mm","in")</f>
        <v>mm</v>
      </c>
      <c r="I102" s="87" t="str">
        <f>IF('SERIES_DB-MetaData'!F102="SI","kN","kips")</f>
        <v>kN</v>
      </c>
      <c r="J102" s="88"/>
      <c r="K102" s="89"/>
      <c r="L102" s="89"/>
      <c r="M102" s="89"/>
      <c r="N102" s="89"/>
      <c r="O102" s="89"/>
      <c r="P102" s="89"/>
      <c r="Q102" s="89"/>
      <c r="R102" s="89"/>
    </row>
    <row r="103" spans="1:18">
      <c r="A103" s="180">
        <f>'SERIES_DB-MetaData'!A103</f>
        <v>98</v>
      </c>
      <c r="B103" s="180"/>
      <c r="C103" s="123">
        <f>'SERIES_DB-MetaData'!C103</f>
        <v>2</v>
      </c>
      <c r="D103" s="85" t="str">
        <f>'SERIES_DB-MetaData'!D103</f>
        <v>HW-2</v>
      </c>
      <c r="E103" s="20" t="str">
        <f>'SERIES_DB-MetaData'!E103</f>
        <v>Kabeyasawa, Ohkubo et Nakamura (1996)</v>
      </c>
      <c r="F103" s="174" t="s">
        <v>662</v>
      </c>
      <c r="G103" s="19" t="s">
        <v>522</v>
      </c>
      <c r="H103" s="87" t="str">
        <f>IF('SERIES_DB-MetaData'!F103="SI","mm","in")</f>
        <v>mm</v>
      </c>
      <c r="I103" s="87" t="str">
        <f>IF('SERIES_DB-MetaData'!F103="SI","kN","kips")</f>
        <v>kN</v>
      </c>
      <c r="J103" s="88"/>
      <c r="K103" s="89"/>
      <c r="L103" s="89"/>
      <c r="M103" s="89"/>
      <c r="N103" s="89"/>
      <c r="O103" s="89"/>
      <c r="P103" s="89"/>
      <c r="Q103" s="89"/>
      <c r="R103" s="89"/>
    </row>
    <row r="104" spans="1:18">
      <c r="A104" s="180">
        <f>'SERIES_DB-MetaData'!A104</f>
        <v>99</v>
      </c>
      <c r="B104" s="180"/>
      <c r="C104" s="123">
        <f>'SERIES_DB-MetaData'!C104</f>
        <v>3</v>
      </c>
      <c r="D104" s="85" t="str">
        <f>'SERIES_DB-MetaData'!D104</f>
        <v>HW-3</v>
      </c>
      <c r="E104" s="20" t="str">
        <f>'SERIES_DB-MetaData'!E104</f>
        <v>Kabeyasawa, Ohkubo et Nakamura (1996)</v>
      </c>
      <c r="F104" s="174" t="s">
        <v>663</v>
      </c>
      <c r="G104" s="19" t="s">
        <v>522</v>
      </c>
      <c r="H104" s="87" t="str">
        <f>IF('SERIES_DB-MetaData'!F104="SI","mm","in")</f>
        <v>mm</v>
      </c>
      <c r="I104" s="87" t="str">
        <f>IF('SERIES_DB-MetaData'!F104="SI","kN","kips")</f>
        <v>kN</v>
      </c>
      <c r="J104" s="88"/>
      <c r="K104" s="89"/>
      <c r="L104" s="89"/>
      <c r="M104" s="89"/>
      <c r="N104" s="89"/>
      <c r="O104" s="89"/>
      <c r="P104" s="89"/>
      <c r="Q104" s="89"/>
      <c r="R104" s="89"/>
    </row>
    <row r="105" spans="1:18">
      <c r="A105" s="180">
        <f>'SERIES_DB-MetaData'!A105</f>
        <v>100</v>
      </c>
      <c r="B105" s="180"/>
      <c r="C105" s="123">
        <f>'SERIES_DB-MetaData'!C105</f>
        <v>1</v>
      </c>
      <c r="D105" s="85" t="str">
        <f>'SERIES_DB-MetaData'!D105</f>
        <v>C07N10</v>
      </c>
      <c r="E105" s="20" t="str">
        <f>'SERIES_DB-MetaData'!E105</f>
        <v>Kimura &amp; Ishikawa 2008</v>
      </c>
      <c r="F105" s="174" t="s">
        <v>664</v>
      </c>
      <c r="G105" s="19"/>
      <c r="H105" s="87" t="str">
        <f>IF('SERIES_DB-MetaData'!F105="SI","mm","in")</f>
        <v>mm</v>
      </c>
      <c r="I105" s="87" t="str">
        <f>IF('SERIES_DB-MetaData'!F105="SI","kN","kips")</f>
        <v>kN</v>
      </c>
      <c r="J105" s="88"/>
      <c r="K105" s="89"/>
      <c r="L105" s="89"/>
      <c r="M105" s="89"/>
      <c r="N105" s="89"/>
      <c r="O105" s="89"/>
      <c r="P105" s="89"/>
      <c r="Q105" s="89"/>
      <c r="R105" s="89"/>
    </row>
    <row r="106" spans="1:18">
      <c r="A106" s="180">
        <f>'SERIES_DB-MetaData'!A106</f>
        <v>101</v>
      </c>
      <c r="B106" s="180"/>
      <c r="C106" s="123">
        <f>'SERIES_DB-MetaData'!C106</f>
        <v>2</v>
      </c>
      <c r="D106" s="85" t="str">
        <f>'SERIES_DB-MetaData'!D106</f>
        <v>C07N15</v>
      </c>
      <c r="E106" s="20" t="str">
        <f>'SERIES_DB-MetaData'!E106</f>
        <v>Kimura &amp; Ishikawa 2008</v>
      </c>
      <c r="F106" s="174" t="s">
        <v>665</v>
      </c>
      <c r="G106" s="19"/>
      <c r="H106" s="87" t="str">
        <f>IF('SERIES_DB-MetaData'!F106="SI","mm","in")</f>
        <v>mm</v>
      </c>
      <c r="I106" s="87" t="str">
        <f>IF('SERIES_DB-MetaData'!F106="SI","kN","kips")</f>
        <v>kN</v>
      </c>
      <c r="J106" s="88"/>
      <c r="K106" s="89"/>
      <c r="L106" s="89"/>
      <c r="M106" s="89"/>
      <c r="N106" s="89"/>
      <c r="O106" s="89"/>
      <c r="P106" s="89"/>
      <c r="Q106" s="89"/>
      <c r="R106" s="89"/>
    </row>
    <row r="107" spans="1:18">
      <c r="A107" s="180">
        <f>'SERIES_DB-MetaData'!A107</f>
        <v>102</v>
      </c>
      <c r="B107" s="180"/>
      <c r="C107" s="123">
        <f>'SERIES_DB-MetaData'!C107</f>
        <v>3</v>
      </c>
      <c r="D107" s="85" t="str">
        <f>'SERIES_DB-MetaData'!D107</f>
        <v>C10N10</v>
      </c>
      <c r="E107" s="20" t="str">
        <f>'SERIES_DB-MetaData'!E107</f>
        <v>Kimura &amp; Ishikawa 2008</v>
      </c>
      <c r="F107" s="174" t="s">
        <v>666</v>
      </c>
      <c r="G107" s="19"/>
      <c r="H107" s="87" t="str">
        <f>IF('SERIES_DB-MetaData'!F107="SI","mm","in")</f>
        <v>mm</v>
      </c>
      <c r="I107" s="87" t="str">
        <f>IF('SERIES_DB-MetaData'!F107="SI","kN","kips")</f>
        <v>kN</v>
      </c>
      <c r="J107" s="88"/>
      <c r="K107" s="89"/>
      <c r="L107" s="89"/>
      <c r="M107" s="89"/>
      <c r="N107" s="89"/>
      <c r="O107" s="89"/>
      <c r="P107" s="89"/>
      <c r="Q107" s="89"/>
      <c r="R107" s="89"/>
    </row>
    <row r="108" spans="1:18">
      <c r="A108" s="180">
        <f>'SERIES_DB-MetaData'!A108</f>
        <v>103</v>
      </c>
      <c r="B108" s="180"/>
      <c r="C108" s="123">
        <f>'SERIES_DB-MetaData'!C108</f>
        <v>4</v>
      </c>
      <c r="D108" s="85" t="str">
        <f>'SERIES_DB-MetaData'!D108</f>
        <v>W8N18</v>
      </c>
      <c r="E108" s="20" t="str">
        <f>'SERIES_DB-MetaData'!E108</f>
        <v>Kimura et Sugano (1996)</v>
      </c>
      <c r="F108" s="174" t="s">
        <v>667</v>
      </c>
      <c r="G108" s="19"/>
      <c r="H108" s="87" t="str">
        <f>IF('SERIES_DB-MetaData'!F108="SI","mm","in")</f>
        <v>mm</v>
      </c>
      <c r="I108" s="87" t="str">
        <f>IF('SERIES_DB-MetaData'!F108="SI","kN","kips")</f>
        <v>kN</v>
      </c>
      <c r="J108" s="88"/>
      <c r="K108" s="89"/>
      <c r="L108" s="89"/>
      <c r="M108" s="89"/>
      <c r="N108" s="89"/>
      <c r="O108" s="89"/>
      <c r="P108" s="89"/>
      <c r="Q108" s="89"/>
      <c r="R108" s="89"/>
    </row>
    <row r="109" spans="1:18">
      <c r="A109" s="180">
        <f>'SERIES_DB-MetaData'!A109</f>
        <v>104</v>
      </c>
      <c r="B109" s="180"/>
      <c r="C109" s="123">
        <f>'SERIES_DB-MetaData'!C109</f>
        <v>5</v>
      </c>
      <c r="D109" s="85" t="str">
        <f>'SERIES_DB-MetaData'!D109</f>
        <v>W8N13</v>
      </c>
      <c r="E109" s="20" t="str">
        <f>'SERIES_DB-MetaData'!E109</f>
        <v>Kimura et Sugano (1996)</v>
      </c>
      <c r="F109" s="174" t="s">
        <v>668</v>
      </c>
      <c r="G109" s="19"/>
      <c r="H109" s="87" t="str">
        <f>IF('SERIES_DB-MetaData'!F109="SI","mm","in")</f>
        <v>mm</v>
      </c>
      <c r="I109" s="87" t="str">
        <f>IF('SERIES_DB-MetaData'!F109="SI","kN","kips")</f>
        <v>kN</v>
      </c>
      <c r="J109" s="88"/>
      <c r="K109" s="89"/>
      <c r="L109" s="89"/>
      <c r="M109" s="89"/>
      <c r="N109" s="89"/>
      <c r="O109" s="89"/>
      <c r="P109" s="89"/>
      <c r="Q109" s="89"/>
      <c r="R109" s="89"/>
    </row>
    <row r="110" spans="1:18">
      <c r="A110" s="180">
        <f>'SERIES_DB-MetaData'!A110</f>
        <v>105</v>
      </c>
      <c r="B110" s="180"/>
      <c r="C110" s="123">
        <f>'SERIES_DB-MetaData'!C110</f>
        <v>6</v>
      </c>
      <c r="D110" s="85" t="str">
        <f>'SERIES_DB-MetaData'!D110</f>
        <v>W8N08H</v>
      </c>
      <c r="E110" s="20" t="str">
        <f>'SERIES_DB-MetaData'!E110</f>
        <v>Kimura et Sugano (1996)</v>
      </c>
      <c r="F110" s="174" t="s">
        <v>669</v>
      </c>
      <c r="G110" s="19"/>
      <c r="H110" s="87" t="str">
        <f>IF('SERIES_DB-MetaData'!F110="SI","mm","in")</f>
        <v>mm</v>
      </c>
      <c r="I110" s="87" t="str">
        <f>IF('SERIES_DB-MetaData'!F110="SI","kN","kips")</f>
        <v>kN</v>
      </c>
      <c r="J110" s="88"/>
      <c r="K110" s="89"/>
      <c r="L110" s="89"/>
      <c r="M110" s="89"/>
      <c r="N110" s="89"/>
      <c r="O110" s="89"/>
      <c r="P110" s="89"/>
      <c r="Q110" s="89"/>
      <c r="R110" s="89"/>
    </row>
    <row r="111" spans="1:18">
      <c r="A111" s="180">
        <f>'SERIES_DB-MetaData'!A111</f>
        <v>106</v>
      </c>
      <c r="B111" s="180"/>
      <c r="C111" s="123">
        <f>'SERIES_DB-MetaData'!C111</f>
        <v>7</v>
      </c>
      <c r="D111" s="85" t="str">
        <f>'SERIES_DB-MetaData'!D111</f>
        <v>W4N18</v>
      </c>
      <c r="E111" s="20" t="str">
        <f>'SERIES_DB-MetaData'!E111</f>
        <v>Kimura et Sugano (1996)</v>
      </c>
      <c r="F111" s="174" t="s">
        <v>670</v>
      </c>
      <c r="G111" s="19"/>
      <c r="H111" s="87" t="str">
        <f>IF('SERIES_DB-MetaData'!F111="SI","mm","in")</f>
        <v>mm</v>
      </c>
      <c r="I111" s="87" t="str">
        <f>IF('SERIES_DB-MetaData'!F111="SI","kN","kips")</f>
        <v>kN</v>
      </c>
      <c r="J111" s="88"/>
      <c r="K111" s="89"/>
      <c r="L111" s="89"/>
      <c r="M111" s="89"/>
      <c r="N111" s="89"/>
      <c r="O111" s="89"/>
      <c r="P111" s="89"/>
      <c r="Q111" s="89"/>
      <c r="R111" s="89"/>
    </row>
    <row r="112" spans="1:18">
      <c r="A112" s="180">
        <f>'SERIES_DB-MetaData'!A112</f>
        <v>107</v>
      </c>
      <c r="B112" s="180"/>
      <c r="C112" s="123">
        <f>'SERIES_DB-MetaData'!C112</f>
        <v>8</v>
      </c>
      <c r="D112" s="85" t="str">
        <f>'SERIES_DB-MetaData'!D112</f>
        <v>W4N18C</v>
      </c>
      <c r="E112" s="20" t="str">
        <f>'SERIES_DB-MetaData'!E112</f>
        <v>Kimura et Sugano (1996)</v>
      </c>
      <c r="F112" s="174" t="s">
        <v>671</v>
      </c>
      <c r="G112" s="19"/>
      <c r="H112" s="87" t="str">
        <f>IF('SERIES_DB-MetaData'!F112="SI","mm","in")</f>
        <v>mm</v>
      </c>
      <c r="I112" s="87" t="str">
        <f>IF('SERIES_DB-MetaData'!F112="SI","kN","kips")</f>
        <v>kN</v>
      </c>
      <c r="J112" s="88"/>
      <c r="K112" s="89"/>
      <c r="L112" s="89"/>
      <c r="M112" s="89"/>
      <c r="N112" s="89"/>
      <c r="O112" s="89"/>
      <c r="P112" s="89"/>
      <c r="Q112" s="89"/>
      <c r="R112" s="89"/>
    </row>
    <row r="113" spans="1:18">
      <c r="A113" s="180">
        <f>'SERIES_DB-MetaData'!A113</f>
        <v>108</v>
      </c>
      <c r="B113" s="180"/>
      <c r="C113" s="123">
        <f>'SERIES_DB-MetaData'!C113</f>
        <v>2</v>
      </c>
      <c r="D113" s="85" t="str">
        <f>'SERIES_DB-MetaData'!D113</f>
        <v>Kokusho_1-2</v>
      </c>
      <c r="E113" s="20" t="str">
        <f>'SERIES_DB-MetaData'!E113</f>
        <v>Kokusho (from Lu et al., 2010, NEES Database)</v>
      </c>
      <c r="F113" s="174" t="s">
        <v>857</v>
      </c>
      <c r="G113" s="19"/>
      <c r="H113" s="87" t="str">
        <f>IF('SERIES_DB-MetaData'!F113="SI","mm","in")</f>
        <v>mm</v>
      </c>
      <c r="I113" s="87" t="str">
        <f>IF('SERIES_DB-MetaData'!F113="SI","kN","kips")</f>
        <v>kN</v>
      </c>
      <c r="J113" s="88"/>
      <c r="K113" s="89"/>
      <c r="L113" s="89"/>
      <c r="M113" s="89"/>
      <c r="N113" s="89"/>
      <c r="O113" s="89"/>
      <c r="P113" s="89"/>
      <c r="Q113" s="89"/>
      <c r="R113" s="89"/>
    </row>
    <row r="114" spans="1:18">
      <c r="A114" s="180">
        <f>'SERIES_DB-MetaData'!A114</f>
        <v>109</v>
      </c>
      <c r="B114" s="180"/>
      <c r="C114" s="123">
        <f>'SERIES_DB-MetaData'!C114</f>
        <v>3</v>
      </c>
      <c r="D114" s="85" t="str">
        <f>'SERIES_DB-MetaData'!D114</f>
        <v>Kokusho_1-3</v>
      </c>
      <c r="E114" s="20" t="str">
        <f>'SERIES_DB-MetaData'!E114</f>
        <v>Kokusho (from Lu et al., 2010, NEES Database)</v>
      </c>
      <c r="F114" s="174" t="s">
        <v>858</v>
      </c>
      <c r="G114" s="19"/>
      <c r="H114" s="87" t="str">
        <f>IF('SERIES_DB-MetaData'!F114="SI","mm","in")</f>
        <v>mm</v>
      </c>
      <c r="I114" s="87" t="str">
        <f>IF('SERIES_DB-MetaData'!F114="SI","kN","kips")</f>
        <v>kN</v>
      </c>
      <c r="J114" s="88"/>
      <c r="K114" s="89"/>
      <c r="L114" s="89"/>
      <c r="M114" s="89"/>
      <c r="N114" s="89"/>
      <c r="O114" s="89"/>
      <c r="P114" s="89"/>
      <c r="Q114" s="89"/>
      <c r="R114" s="89"/>
    </row>
    <row r="115" spans="1:18">
      <c r="A115" s="180">
        <f>'SERIES_DB-MetaData'!A115</f>
        <v>110</v>
      </c>
      <c r="B115" s="180"/>
      <c r="C115" s="123">
        <f>'SERIES_DB-MetaData'!C115</f>
        <v>4</v>
      </c>
      <c r="D115" s="85" t="str">
        <f>'SERIES_DB-MetaData'!D115</f>
        <v>Kokusho_1-4</v>
      </c>
      <c r="E115" s="20" t="str">
        <f>'SERIES_DB-MetaData'!E115</f>
        <v>Kokusho (from Lu et al., 2010, NEES Database)</v>
      </c>
      <c r="F115" s="174" t="s">
        <v>859</v>
      </c>
      <c r="G115" s="19"/>
      <c r="H115" s="87" t="str">
        <f>IF('SERIES_DB-MetaData'!F115="SI","mm","in")</f>
        <v>mm</v>
      </c>
      <c r="I115" s="87" t="str">
        <f>IF('SERIES_DB-MetaData'!F115="SI","kN","kips")</f>
        <v>kN</v>
      </c>
      <c r="J115" s="88"/>
      <c r="K115" s="89"/>
      <c r="L115" s="89"/>
      <c r="M115" s="89"/>
      <c r="N115" s="89"/>
      <c r="O115" s="89"/>
      <c r="P115" s="89"/>
      <c r="Q115" s="89"/>
      <c r="R115" s="89"/>
    </row>
    <row r="116" spans="1:18">
      <c r="A116" s="180">
        <f>'SERIES_DB-MetaData'!A116</f>
        <v>111</v>
      </c>
      <c r="B116" s="180"/>
      <c r="C116" s="123">
        <f>'SERIES_DB-MetaData'!C116</f>
        <v>5</v>
      </c>
      <c r="D116" s="85" t="str">
        <f>'SERIES_DB-MetaData'!D116</f>
        <v>Kokusho_1-5</v>
      </c>
      <c r="E116" s="20" t="str">
        <f>'SERIES_DB-MetaData'!E116</f>
        <v>Kokusho (from Lu et al., 2010, NEES Database)</v>
      </c>
      <c r="F116" s="174" t="s">
        <v>860</v>
      </c>
      <c r="G116" s="19"/>
      <c r="H116" s="87" t="str">
        <f>IF('SERIES_DB-MetaData'!F116="SI","mm","in")</f>
        <v>mm</v>
      </c>
      <c r="I116" s="87" t="str">
        <f>IF('SERIES_DB-MetaData'!F116="SI","kN","kips")</f>
        <v>kN</v>
      </c>
      <c r="J116" s="88"/>
      <c r="K116" s="89"/>
      <c r="L116" s="89"/>
      <c r="M116" s="89"/>
      <c r="N116" s="89"/>
      <c r="O116" s="89"/>
      <c r="P116" s="89"/>
      <c r="Q116" s="89"/>
      <c r="R116" s="89"/>
    </row>
    <row r="117" spans="1:18">
      <c r="A117" s="180">
        <f>'SERIES_DB-MetaData'!A117</f>
        <v>112</v>
      </c>
      <c r="B117" s="180"/>
      <c r="C117" s="123">
        <f>'SERIES_DB-MetaData'!C117</f>
        <v>6</v>
      </c>
      <c r="D117" s="85" t="str">
        <f>'SERIES_DB-MetaData'!D117</f>
        <v>Kokusho_1-6</v>
      </c>
      <c r="E117" s="20" t="str">
        <f>'SERIES_DB-MetaData'!E117</f>
        <v>Kokusho (from Lu et al., 2010, NEES Database)</v>
      </c>
      <c r="F117" s="174" t="s">
        <v>861</v>
      </c>
      <c r="G117" s="19"/>
      <c r="H117" s="87" t="str">
        <f>IF('SERIES_DB-MetaData'!F117="SI","mm","in")</f>
        <v>mm</v>
      </c>
      <c r="I117" s="87" t="str">
        <f>IF('SERIES_DB-MetaData'!F117="SI","kN","kips")</f>
        <v>kN</v>
      </c>
      <c r="J117" s="88"/>
      <c r="K117" s="89"/>
      <c r="L117" s="89"/>
      <c r="M117" s="89"/>
      <c r="N117" s="89"/>
      <c r="O117" s="89"/>
      <c r="P117" s="89"/>
      <c r="Q117" s="89"/>
      <c r="R117" s="89"/>
    </row>
    <row r="118" spans="1:18">
      <c r="A118" s="180">
        <f>'SERIES_DB-MetaData'!A118</f>
        <v>113</v>
      </c>
      <c r="B118" s="180"/>
      <c r="C118" s="123">
        <f>'SERIES_DB-MetaData'!C118</f>
        <v>7</v>
      </c>
      <c r="D118" s="85" t="str">
        <f>'SERIES_DB-MetaData'!D118</f>
        <v>Kokusho_1-7</v>
      </c>
      <c r="E118" s="20" t="str">
        <f>'SERIES_DB-MetaData'!E118</f>
        <v>Kokusho (from Lu et al., 2010, NEES Database)</v>
      </c>
      <c r="F118" s="174" t="s">
        <v>862</v>
      </c>
      <c r="G118" s="19"/>
      <c r="H118" s="87" t="str">
        <f>IF('SERIES_DB-MetaData'!F118="SI","mm","in")</f>
        <v>mm</v>
      </c>
      <c r="I118" s="87" t="str">
        <f>IF('SERIES_DB-MetaData'!F118="SI","kN","kips")</f>
        <v>kN</v>
      </c>
      <c r="J118" s="88"/>
      <c r="K118" s="89"/>
      <c r="L118" s="89"/>
      <c r="M118" s="89"/>
      <c r="N118" s="89"/>
      <c r="O118" s="89"/>
      <c r="P118" s="89"/>
      <c r="Q118" s="89"/>
      <c r="R118" s="89"/>
    </row>
    <row r="119" spans="1:18">
      <c r="A119" s="180">
        <f>'SERIES_DB-MetaData'!A119</f>
        <v>114</v>
      </c>
      <c r="B119" s="180"/>
      <c r="C119" s="123">
        <f>'SERIES_DB-MetaData'!C119</f>
        <v>8</v>
      </c>
      <c r="D119" s="85" t="str">
        <f>'SERIES_DB-MetaData'!D119</f>
        <v>Kokusho_2-1</v>
      </c>
      <c r="E119" s="20" t="str">
        <f>'SERIES_DB-MetaData'!E119</f>
        <v>Kokusho (from Lu et al., 2010, NEES Database)</v>
      </c>
      <c r="F119" s="174" t="s">
        <v>863</v>
      </c>
      <c r="G119" s="19"/>
      <c r="H119" s="87" t="str">
        <f>IF('SERIES_DB-MetaData'!F119="SI","mm","in")</f>
        <v>mm</v>
      </c>
      <c r="I119" s="87" t="str">
        <f>IF('SERIES_DB-MetaData'!F119="SI","kN","kips")</f>
        <v>kN</v>
      </c>
      <c r="J119" s="88"/>
      <c r="K119" s="89"/>
      <c r="L119" s="89"/>
      <c r="M119" s="89"/>
      <c r="N119" s="89"/>
      <c r="O119" s="89"/>
      <c r="P119" s="89"/>
      <c r="Q119" s="89"/>
      <c r="R119" s="89"/>
    </row>
    <row r="120" spans="1:18">
      <c r="A120" s="180">
        <f>'SERIES_DB-MetaData'!A120</f>
        <v>115</v>
      </c>
      <c r="B120" s="180"/>
      <c r="C120" s="123">
        <f>'SERIES_DB-MetaData'!C120</f>
        <v>9</v>
      </c>
      <c r="D120" s="85" t="str">
        <f>'SERIES_DB-MetaData'!D120</f>
        <v>Kokusho_2-2</v>
      </c>
      <c r="E120" s="20" t="str">
        <f>'SERIES_DB-MetaData'!E120</f>
        <v>Kokusho (from Lu et al., 2010, NEES Database)</v>
      </c>
      <c r="F120" s="174" t="s">
        <v>864</v>
      </c>
      <c r="G120" s="19"/>
      <c r="H120" s="87" t="str">
        <f>IF('SERIES_DB-MetaData'!F120="SI","mm","in")</f>
        <v>mm</v>
      </c>
      <c r="I120" s="87" t="str">
        <f>IF('SERIES_DB-MetaData'!F120="SI","kN","kips")</f>
        <v>kN</v>
      </c>
      <c r="J120" s="88"/>
      <c r="K120" s="89"/>
      <c r="L120" s="89"/>
      <c r="M120" s="89"/>
      <c r="N120" s="89"/>
      <c r="O120" s="89"/>
      <c r="P120" s="89"/>
      <c r="Q120" s="89"/>
      <c r="R120" s="89"/>
    </row>
    <row r="121" spans="1:18">
      <c r="A121" s="180">
        <f>'SERIES_DB-MetaData'!A121</f>
        <v>116</v>
      </c>
      <c r="B121" s="180"/>
      <c r="C121" s="123">
        <f>'SERIES_DB-MetaData'!C121</f>
        <v>10</v>
      </c>
      <c r="D121" s="85" t="str">
        <f>'SERIES_DB-MetaData'!D121</f>
        <v>Kokusho_2-3</v>
      </c>
      <c r="E121" s="20" t="str">
        <f>'SERIES_DB-MetaData'!E121</f>
        <v>Kokusho (from Lu et al., 2010, NEES Database)</v>
      </c>
      <c r="F121" s="174" t="s">
        <v>865</v>
      </c>
      <c r="G121" s="19"/>
      <c r="H121" s="87" t="str">
        <f>IF('SERIES_DB-MetaData'!F121="SI","mm","in")</f>
        <v>mm</v>
      </c>
      <c r="I121" s="87" t="str">
        <f>IF('SERIES_DB-MetaData'!F121="SI","kN","kips")</f>
        <v>kN</v>
      </c>
      <c r="J121" s="88"/>
      <c r="K121" s="89"/>
      <c r="L121" s="89"/>
      <c r="M121" s="89"/>
      <c r="N121" s="89"/>
      <c r="O121" s="89"/>
      <c r="P121" s="89"/>
      <c r="Q121" s="89"/>
      <c r="R121" s="89"/>
    </row>
    <row r="122" spans="1:18">
      <c r="A122" s="180">
        <f>'SERIES_DB-MetaData'!A122</f>
        <v>117</v>
      </c>
      <c r="B122" s="180"/>
      <c r="C122" s="123">
        <f>'SERIES_DB-MetaData'!C122</f>
        <v>11</v>
      </c>
      <c r="D122" s="85" t="str">
        <f>'SERIES_DB-MetaData'!D122</f>
        <v>Kokusho_2-4</v>
      </c>
      <c r="E122" s="20" t="str">
        <f>'SERIES_DB-MetaData'!E122</f>
        <v>Kokusho (from Lu et al., 2010, NEES Database)</v>
      </c>
      <c r="F122" s="174" t="s">
        <v>866</v>
      </c>
      <c r="G122" s="19"/>
      <c r="H122" s="87" t="str">
        <f>IF('SERIES_DB-MetaData'!F122="SI","mm","in")</f>
        <v>mm</v>
      </c>
      <c r="I122" s="87" t="str">
        <f>IF('SERIES_DB-MetaData'!F122="SI","kN","kips")</f>
        <v>kN</v>
      </c>
      <c r="J122" s="88"/>
      <c r="K122" s="89"/>
      <c r="L122" s="89"/>
      <c r="M122" s="89"/>
      <c r="N122" s="89"/>
      <c r="O122" s="89"/>
      <c r="P122" s="89"/>
      <c r="Q122" s="89"/>
      <c r="R122" s="89"/>
    </row>
    <row r="123" spans="1:18">
      <c r="A123" s="180">
        <f>'SERIES_DB-MetaData'!A123</f>
        <v>118</v>
      </c>
      <c r="B123" s="180"/>
      <c r="C123" s="123">
        <f>'SERIES_DB-MetaData'!C123</f>
        <v>12</v>
      </c>
      <c r="D123" s="85" t="str">
        <f>'SERIES_DB-MetaData'!D123</f>
        <v>Kokusho_2-5</v>
      </c>
      <c r="E123" s="20" t="str">
        <f>'SERIES_DB-MetaData'!E123</f>
        <v>Kokusho (from Lu et al., 2010, NEES Database)</v>
      </c>
      <c r="F123" s="174" t="s">
        <v>867</v>
      </c>
      <c r="G123" s="19"/>
      <c r="H123" s="87" t="str">
        <f>IF('SERIES_DB-MetaData'!F123="SI","mm","in")</f>
        <v>mm</v>
      </c>
      <c r="I123" s="87" t="str">
        <f>IF('SERIES_DB-MetaData'!F123="SI","kN","kips")</f>
        <v>kN</v>
      </c>
      <c r="J123" s="88"/>
      <c r="K123" s="89"/>
      <c r="L123" s="89"/>
      <c r="M123" s="89"/>
      <c r="N123" s="89"/>
      <c r="O123" s="89"/>
      <c r="P123" s="89"/>
      <c r="Q123" s="89"/>
      <c r="R123" s="89"/>
    </row>
    <row r="124" spans="1:18">
      <c r="A124" s="180">
        <f>'SERIES_DB-MetaData'!A124</f>
        <v>119</v>
      </c>
      <c r="B124" s="180"/>
      <c r="C124" s="123">
        <f>'SERIES_DB-MetaData'!C124</f>
        <v>13</v>
      </c>
      <c r="D124" s="85" t="str">
        <f>'SERIES_DB-MetaData'!D124</f>
        <v>Kokusho_3-1</v>
      </c>
      <c r="E124" s="20" t="str">
        <f>'SERIES_DB-MetaData'!E124</f>
        <v>Kokusho (from Lu et al., 2010, NEES Database)</v>
      </c>
      <c r="F124" s="174" t="s">
        <v>868</v>
      </c>
      <c r="G124" s="19"/>
      <c r="H124" s="87" t="str">
        <f>IF('SERIES_DB-MetaData'!F124="SI","mm","in")</f>
        <v>mm</v>
      </c>
      <c r="I124" s="87" t="str">
        <f>IF('SERIES_DB-MetaData'!F124="SI","kN","kips")</f>
        <v>kN</v>
      </c>
      <c r="J124" s="88"/>
      <c r="K124" s="89"/>
      <c r="L124" s="89"/>
      <c r="M124" s="89"/>
      <c r="N124" s="89"/>
      <c r="O124" s="89"/>
      <c r="P124" s="89"/>
      <c r="Q124" s="89"/>
      <c r="R124" s="89"/>
    </row>
    <row r="125" spans="1:18">
      <c r="A125" s="180">
        <f>'SERIES_DB-MetaData'!A125</f>
        <v>120</v>
      </c>
      <c r="B125" s="180"/>
      <c r="C125" s="123">
        <f>'SERIES_DB-MetaData'!C125</f>
        <v>15</v>
      </c>
      <c r="D125" s="85" t="str">
        <f>'SERIES_DB-MetaData'!D125</f>
        <v>Kokusho_3-3</v>
      </c>
      <c r="E125" s="20" t="str">
        <f>'SERIES_DB-MetaData'!E125</f>
        <v>Kokusho (from Lu et al., 2010, NEES Database)</v>
      </c>
      <c r="F125" s="174" t="s">
        <v>869</v>
      </c>
      <c r="G125" s="19"/>
      <c r="H125" s="87" t="str">
        <f>IF('SERIES_DB-MetaData'!F125="SI","mm","in")</f>
        <v>mm</v>
      </c>
      <c r="I125" s="87" t="str">
        <f>IF('SERIES_DB-MetaData'!F125="SI","kN","kips")</f>
        <v>kN</v>
      </c>
      <c r="J125" s="88"/>
      <c r="K125" s="89"/>
      <c r="L125" s="89"/>
      <c r="M125" s="89"/>
      <c r="N125" s="89"/>
      <c r="O125" s="89"/>
      <c r="P125" s="89"/>
      <c r="Q125" s="89"/>
      <c r="R125" s="89"/>
    </row>
    <row r="126" spans="1:18">
      <c r="A126" s="180">
        <f>'SERIES_DB-MetaData'!A126</f>
        <v>121</v>
      </c>
      <c r="B126" s="180"/>
      <c r="C126" s="123">
        <f>'SERIES_DB-MetaData'!C126</f>
        <v>16</v>
      </c>
      <c r="D126" s="85" t="str">
        <f>'SERIES_DB-MetaData'!D126</f>
        <v>Kokusho_3-4</v>
      </c>
      <c r="E126" s="20" t="str">
        <f>'SERIES_DB-MetaData'!E126</f>
        <v>Kokusho (from Lu et al., 2010, NEES Database)</v>
      </c>
      <c r="F126" s="174" t="s">
        <v>870</v>
      </c>
      <c r="G126" s="19"/>
      <c r="H126" s="87" t="str">
        <f>IF('SERIES_DB-MetaData'!F126="SI","mm","in")</f>
        <v>mm</v>
      </c>
      <c r="I126" s="87" t="str">
        <f>IF('SERIES_DB-MetaData'!F126="SI","kN","kips")</f>
        <v>kN</v>
      </c>
      <c r="J126" s="88"/>
      <c r="K126" s="89"/>
      <c r="L126" s="89"/>
      <c r="M126" s="89"/>
      <c r="N126" s="89"/>
      <c r="O126" s="89"/>
      <c r="P126" s="89"/>
      <c r="Q126" s="89"/>
      <c r="R126" s="89"/>
    </row>
    <row r="127" spans="1:18">
      <c r="A127" s="180">
        <f>'SERIES_DB-MetaData'!A127</f>
        <v>122</v>
      </c>
      <c r="B127" s="180"/>
      <c r="C127" s="123">
        <f>'SERIES_DB-MetaData'!C127</f>
        <v>17</v>
      </c>
      <c r="D127" s="85" t="str">
        <f>'SERIES_DB-MetaData'!D127</f>
        <v>Kokusho_3-5</v>
      </c>
      <c r="E127" s="20" t="str">
        <f>'SERIES_DB-MetaData'!E127</f>
        <v>Kokusho (from Lu et al., 2010, NEES Database)</v>
      </c>
      <c r="F127" s="174" t="s">
        <v>871</v>
      </c>
      <c r="G127" s="19"/>
      <c r="H127" s="87" t="str">
        <f>IF('SERIES_DB-MetaData'!F127="SI","mm","in")</f>
        <v>mm</v>
      </c>
      <c r="I127" s="87" t="str">
        <f>IF('SERIES_DB-MetaData'!F127="SI","kN","kips")</f>
        <v>kN</v>
      </c>
      <c r="J127" s="88"/>
      <c r="K127" s="89"/>
      <c r="L127" s="89"/>
      <c r="M127" s="89"/>
      <c r="N127" s="89"/>
      <c r="O127" s="89"/>
      <c r="P127" s="89"/>
      <c r="Q127" s="89"/>
      <c r="R127" s="89"/>
    </row>
    <row r="128" spans="1:18">
      <c r="A128" s="180">
        <f>'SERIES_DB-MetaData'!A128</f>
        <v>123</v>
      </c>
      <c r="B128" s="180"/>
      <c r="C128" s="123">
        <f>'SERIES_DB-MetaData'!C128</f>
        <v>18</v>
      </c>
      <c r="D128" s="85" t="str">
        <f>'SERIES_DB-MetaData'!D128</f>
        <v>Kokusho_3-6</v>
      </c>
      <c r="E128" s="20" t="str">
        <f>'SERIES_DB-MetaData'!E128</f>
        <v>Kokusho (from Lu et al., 2010, NEES Database)</v>
      </c>
      <c r="F128" s="174" t="s">
        <v>872</v>
      </c>
      <c r="G128" s="19"/>
      <c r="H128" s="87" t="str">
        <f>IF('SERIES_DB-MetaData'!F128="SI","mm","in")</f>
        <v>mm</v>
      </c>
      <c r="I128" s="87" t="str">
        <f>IF('SERIES_DB-MetaData'!F128="SI","kN","kips")</f>
        <v>kN</v>
      </c>
      <c r="J128" s="88"/>
      <c r="K128" s="89"/>
      <c r="L128" s="89"/>
      <c r="M128" s="89"/>
      <c r="N128" s="89"/>
      <c r="O128" s="89"/>
      <c r="P128" s="89"/>
      <c r="Q128" s="89"/>
      <c r="R128" s="89"/>
    </row>
    <row r="129" spans="1:18">
      <c r="A129" s="180">
        <f>'SERIES_DB-MetaData'!A129</f>
        <v>124</v>
      </c>
      <c r="B129" s="180"/>
      <c r="C129" s="123">
        <f>'SERIES_DB-MetaData'!C129</f>
        <v>19</v>
      </c>
      <c r="D129" s="85" t="str">
        <f>'SERIES_DB-MetaData'!D129</f>
        <v>Kokusho_3-7</v>
      </c>
      <c r="E129" s="20" t="str">
        <f>'SERIES_DB-MetaData'!E129</f>
        <v>Kokusho (from Lu et al., 2010, NEES Database)</v>
      </c>
      <c r="F129" s="174" t="s">
        <v>873</v>
      </c>
      <c r="G129" s="19"/>
      <c r="H129" s="87" t="str">
        <f>IF('SERIES_DB-MetaData'!F129="SI","mm","in")</f>
        <v>mm</v>
      </c>
      <c r="I129" s="87" t="str">
        <f>IF('SERIES_DB-MetaData'!F129="SI","kN","kips")</f>
        <v>kN</v>
      </c>
      <c r="J129" s="88"/>
      <c r="K129" s="89"/>
      <c r="L129" s="89"/>
      <c r="M129" s="89"/>
      <c r="N129" s="89"/>
      <c r="O129" s="89"/>
      <c r="P129" s="89"/>
      <c r="Q129" s="89"/>
      <c r="R129" s="89"/>
    </row>
    <row r="130" spans="1:18">
      <c r="A130" s="180">
        <f>'SERIES_DB-MetaData'!A130</f>
        <v>125</v>
      </c>
      <c r="B130" s="180"/>
      <c r="C130" s="123">
        <f>'SERIES_DB-MetaData'!C130</f>
        <v>20</v>
      </c>
      <c r="D130" s="85" t="str">
        <f>'SERIES_DB-MetaData'!D130</f>
        <v>Kokusho_3-8</v>
      </c>
      <c r="E130" s="20" t="str">
        <f>'SERIES_DB-MetaData'!E130</f>
        <v>Kokusho (from Lu et al., 2010, NEES Database)</v>
      </c>
      <c r="F130" s="174" t="s">
        <v>874</v>
      </c>
      <c r="G130" s="19"/>
      <c r="H130" s="87" t="str">
        <f>IF('SERIES_DB-MetaData'!F130="SI","mm","in")</f>
        <v>mm</v>
      </c>
      <c r="I130" s="87" t="str">
        <f>IF('SERIES_DB-MetaData'!F130="SI","kN","kips")</f>
        <v>kN</v>
      </c>
      <c r="J130" s="88"/>
      <c r="K130" s="89"/>
      <c r="L130" s="89"/>
      <c r="M130" s="89"/>
      <c r="N130" s="89"/>
      <c r="O130" s="89"/>
      <c r="P130" s="89"/>
      <c r="Q130" s="89"/>
      <c r="R130" s="89"/>
    </row>
    <row r="131" spans="1:18">
      <c r="A131" s="180">
        <f>'SERIES_DB-MetaData'!A131</f>
        <v>126</v>
      </c>
      <c r="B131" s="180"/>
      <c r="C131" s="123">
        <f>'SERIES_DB-MetaData'!C131</f>
        <v>21</v>
      </c>
      <c r="D131" s="85" t="str">
        <f>'SERIES_DB-MetaData'!D131</f>
        <v>Kokusho_4-1</v>
      </c>
      <c r="E131" s="20" t="str">
        <f>'SERIES_DB-MetaData'!E131</f>
        <v>Kokusho (from Lu et al., 2010, NEES Database)</v>
      </c>
      <c r="F131" s="174" t="s">
        <v>875</v>
      </c>
      <c r="G131" s="19"/>
      <c r="H131" s="87" t="str">
        <f>IF('SERIES_DB-MetaData'!F131="SI","mm","in")</f>
        <v>mm</v>
      </c>
      <c r="I131" s="87" t="str">
        <f>IF('SERIES_DB-MetaData'!F131="SI","kN","kips")</f>
        <v>kN</v>
      </c>
      <c r="J131" s="88"/>
      <c r="K131" s="89"/>
      <c r="L131" s="89"/>
      <c r="M131" s="89"/>
      <c r="N131" s="89"/>
      <c r="O131" s="89"/>
      <c r="P131" s="89"/>
      <c r="Q131" s="89"/>
      <c r="R131" s="89"/>
    </row>
    <row r="132" spans="1:18">
      <c r="A132" s="180">
        <f>'SERIES_DB-MetaData'!A132</f>
        <v>127</v>
      </c>
      <c r="B132" s="180"/>
      <c r="C132" s="123">
        <f>'SERIES_DB-MetaData'!C132</f>
        <v>22</v>
      </c>
      <c r="D132" s="85" t="str">
        <f>'SERIES_DB-MetaData'!D132</f>
        <v>Kokusho_4-2</v>
      </c>
      <c r="E132" s="20" t="str">
        <f>'SERIES_DB-MetaData'!E132</f>
        <v>Kokusho (from Lu et al., 2010, NEES Database)</v>
      </c>
      <c r="F132" s="174" t="s">
        <v>876</v>
      </c>
      <c r="G132" s="19"/>
      <c r="H132" s="87" t="str">
        <f>IF('SERIES_DB-MetaData'!F132="SI","mm","in")</f>
        <v>mm</v>
      </c>
      <c r="I132" s="87" t="str">
        <f>IF('SERIES_DB-MetaData'!F132="SI","kN","kips")</f>
        <v>kN</v>
      </c>
      <c r="J132" s="88"/>
      <c r="K132" s="89"/>
      <c r="L132" s="89"/>
      <c r="M132" s="89"/>
      <c r="N132" s="89"/>
      <c r="O132" s="89"/>
      <c r="P132" s="89"/>
      <c r="Q132" s="89"/>
      <c r="R132" s="89"/>
    </row>
    <row r="133" spans="1:18">
      <c r="A133" s="180">
        <f>'SERIES_DB-MetaData'!A133</f>
        <v>128</v>
      </c>
      <c r="B133" s="180"/>
      <c r="C133" s="123">
        <f>'SERIES_DB-MetaData'!C133</f>
        <v>23</v>
      </c>
      <c r="D133" s="85" t="str">
        <f>'SERIES_DB-MetaData'!D133</f>
        <v>Kokusho_4-3</v>
      </c>
      <c r="E133" s="20" t="str">
        <f>'SERIES_DB-MetaData'!E133</f>
        <v>Kokusho (from Lu et al., 2010, NEES Database)</v>
      </c>
      <c r="F133" s="174" t="s">
        <v>877</v>
      </c>
      <c r="G133" s="19"/>
      <c r="H133" s="87" t="str">
        <f>IF('SERIES_DB-MetaData'!F133="SI","mm","in")</f>
        <v>mm</v>
      </c>
      <c r="I133" s="87" t="str">
        <f>IF('SERIES_DB-MetaData'!F133="SI","kN","kips")</f>
        <v>kN</v>
      </c>
      <c r="J133" s="88"/>
      <c r="K133" s="89"/>
      <c r="L133" s="89"/>
      <c r="M133" s="89"/>
      <c r="N133" s="89"/>
      <c r="O133" s="89"/>
      <c r="P133" s="89"/>
      <c r="Q133" s="89"/>
      <c r="R133" s="89"/>
    </row>
    <row r="134" spans="1:18">
      <c r="A134" s="180">
        <f>'SERIES_DB-MetaData'!A134</f>
        <v>129</v>
      </c>
      <c r="B134" s="180"/>
      <c r="C134" s="123">
        <f>'SERIES_DB-MetaData'!C134</f>
        <v>24</v>
      </c>
      <c r="D134" s="85" t="str">
        <f>'SERIES_DB-MetaData'!D134</f>
        <v>Kokusho_4-4</v>
      </c>
      <c r="E134" s="20" t="str">
        <f>'SERIES_DB-MetaData'!E134</f>
        <v>Kokusho (from Lu et al., 2010, NEES Database)</v>
      </c>
      <c r="F134" s="174" t="s">
        <v>878</v>
      </c>
      <c r="G134" s="19"/>
      <c r="H134" s="87" t="str">
        <f>IF('SERIES_DB-MetaData'!F134="SI","mm","in")</f>
        <v>mm</v>
      </c>
      <c r="I134" s="87" t="str">
        <f>IF('SERIES_DB-MetaData'!F134="SI","kN","kips")</f>
        <v>kN</v>
      </c>
      <c r="J134" s="88"/>
      <c r="K134" s="89"/>
      <c r="L134" s="89"/>
      <c r="M134" s="89"/>
      <c r="N134" s="89"/>
      <c r="O134" s="89"/>
      <c r="P134" s="89"/>
      <c r="Q134" s="89"/>
      <c r="R134" s="89"/>
    </row>
    <row r="135" spans="1:18">
      <c r="A135" s="180">
        <f>'SERIES_DB-MetaData'!A135</f>
        <v>130</v>
      </c>
      <c r="B135" s="180"/>
      <c r="C135" s="123">
        <f>'SERIES_DB-MetaData'!C135</f>
        <v>25</v>
      </c>
      <c r="D135" s="85" t="str">
        <f>'SERIES_DB-MetaData'!D135</f>
        <v>Kokusho_5-1</v>
      </c>
      <c r="E135" s="20" t="str">
        <f>'SERIES_DB-MetaData'!E135</f>
        <v>Kokusho (from Lu et al., 2010, NEES Database)</v>
      </c>
      <c r="F135" s="174" t="s">
        <v>879</v>
      </c>
      <c r="G135" s="19"/>
      <c r="H135" s="87" t="str">
        <f>IF('SERIES_DB-MetaData'!F135="SI","mm","in")</f>
        <v>mm</v>
      </c>
      <c r="I135" s="87" t="str">
        <f>IF('SERIES_DB-MetaData'!F135="SI","kN","kips")</f>
        <v>kN</v>
      </c>
      <c r="J135" s="88"/>
      <c r="K135" s="89"/>
      <c r="L135" s="89"/>
      <c r="M135" s="89"/>
      <c r="N135" s="89"/>
      <c r="O135" s="89"/>
      <c r="P135" s="89"/>
      <c r="Q135" s="89"/>
      <c r="R135" s="89"/>
    </row>
    <row r="136" spans="1:18">
      <c r="A136" s="180">
        <f>'SERIES_DB-MetaData'!A136</f>
        <v>131</v>
      </c>
      <c r="B136" s="180"/>
      <c r="C136" s="123">
        <f>'SERIES_DB-MetaData'!C136</f>
        <v>26</v>
      </c>
      <c r="D136" s="85" t="str">
        <f>'SERIES_DB-MetaData'!D136</f>
        <v>Kokusho_5-2</v>
      </c>
      <c r="E136" s="20" t="str">
        <f>'SERIES_DB-MetaData'!E136</f>
        <v>Kokusho (from Lu et al., 2010, NEES Database)</v>
      </c>
      <c r="F136" s="174" t="s">
        <v>880</v>
      </c>
      <c r="G136" s="19"/>
      <c r="H136" s="87" t="str">
        <f>IF('SERIES_DB-MetaData'!F136="SI","mm","in")</f>
        <v>mm</v>
      </c>
      <c r="I136" s="87" t="str">
        <f>IF('SERIES_DB-MetaData'!F136="SI","kN","kips")</f>
        <v>kN</v>
      </c>
      <c r="J136" s="88"/>
      <c r="K136" s="89"/>
      <c r="L136" s="89"/>
      <c r="M136" s="89"/>
      <c r="N136" s="89"/>
      <c r="O136" s="89"/>
      <c r="P136" s="89"/>
      <c r="Q136" s="89"/>
      <c r="R136" s="89"/>
    </row>
    <row r="137" spans="1:18">
      <c r="A137" s="180">
        <f>'SERIES_DB-MetaData'!A137</f>
        <v>132</v>
      </c>
      <c r="B137" s="180"/>
      <c r="C137" s="123">
        <f>'SERIES_DB-MetaData'!C137</f>
        <v>27</v>
      </c>
      <c r="D137" s="85" t="str">
        <f>'SERIES_DB-MetaData'!D137</f>
        <v>Kokusho_5-3</v>
      </c>
      <c r="E137" s="20" t="str">
        <f>'SERIES_DB-MetaData'!E137</f>
        <v>Kokusho (from Lu et al., 2010, NEES Database)</v>
      </c>
      <c r="F137" s="174" t="s">
        <v>881</v>
      </c>
      <c r="G137" s="19"/>
      <c r="H137" s="87" t="str">
        <f>IF('SERIES_DB-MetaData'!F137="SI","mm","in")</f>
        <v>mm</v>
      </c>
      <c r="I137" s="87" t="str">
        <f>IF('SERIES_DB-MetaData'!F137="SI","kN","kips")</f>
        <v>kN</v>
      </c>
      <c r="J137" s="88"/>
      <c r="K137" s="89"/>
      <c r="L137" s="89"/>
      <c r="M137" s="89"/>
      <c r="N137" s="89"/>
      <c r="O137" s="89"/>
      <c r="P137" s="89"/>
      <c r="Q137" s="89"/>
      <c r="R137" s="89"/>
    </row>
    <row r="138" spans="1:18">
      <c r="A138" s="180">
        <f>'SERIES_DB-MetaData'!A138</f>
        <v>133</v>
      </c>
      <c r="B138" s="180"/>
      <c r="C138" s="123">
        <f>'SERIES_DB-MetaData'!C138</f>
        <v>28</v>
      </c>
      <c r="D138" s="85" t="str">
        <f>'SERIES_DB-MetaData'!D138</f>
        <v>Kokusho_6-1</v>
      </c>
      <c r="E138" s="20" t="str">
        <f>'SERIES_DB-MetaData'!E138</f>
        <v>Kokusho (from Lu et al., 2010, NEES Database)</v>
      </c>
      <c r="F138" s="174" t="s">
        <v>882</v>
      </c>
      <c r="G138" s="19"/>
      <c r="H138" s="87" t="str">
        <f>IF('SERIES_DB-MetaData'!F138="SI","mm","in")</f>
        <v>mm</v>
      </c>
      <c r="I138" s="87" t="str">
        <f>IF('SERIES_DB-MetaData'!F138="SI","kN","kips")</f>
        <v>kN</v>
      </c>
      <c r="J138" s="88"/>
      <c r="K138" s="89"/>
      <c r="L138" s="89"/>
      <c r="M138" s="89"/>
      <c r="N138" s="89"/>
      <c r="O138" s="89"/>
      <c r="P138" s="89"/>
      <c r="Q138" s="89"/>
      <c r="R138" s="89"/>
    </row>
    <row r="139" spans="1:18">
      <c r="A139" s="180">
        <f>'SERIES_DB-MetaData'!A139</f>
        <v>134</v>
      </c>
      <c r="B139" s="180"/>
      <c r="C139" s="123">
        <f>'SERIES_DB-MetaData'!C139</f>
        <v>29</v>
      </c>
      <c r="D139" s="85" t="str">
        <f>'SERIES_DB-MetaData'!D139</f>
        <v>Kokusho_6-2</v>
      </c>
      <c r="E139" s="20" t="str">
        <f>'SERIES_DB-MetaData'!E139</f>
        <v>Kokusho (from Lu et al., 2010, NEES Database)</v>
      </c>
      <c r="F139" s="174" t="s">
        <v>883</v>
      </c>
      <c r="G139" s="19"/>
      <c r="H139" s="87" t="str">
        <f>IF('SERIES_DB-MetaData'!F139="SI","mm","in")</f>
        <v>mm</v>
      </c>
      <c r="I139" s="87" t="str">
        <f>IF('SERIES_DB-MetaData'!F139="SI","kN","kips")</f>
        <v>kN</v>
      </c>
      <c r="J139" s="88"/>
      <c r="K139" s="89"/>
      <c r="L139" s="89"/>
      <c r="M139" s="89"/>
      <c r="N139" s="89"/>
      <c r="O139" s="89"/>
      <c r="P139" s="89"/>
      <c r="Q139" s="89"/>
      <c r="R139" s="89"/>
    </row>
    <row r="140" spans="1:18">
      <c r="A140" s="180">
        <f>'SERIES_DB-MetaData'!A140</f>
        <v>135</v>
      </c>
      <c r="B140" s="180"/>
      <c r="C140" s="123">
        <f>'SERIES_DB-MetaData'!C140</f>
        <v>30</v>
      </c>
      <c r="D140" s="85" t="str">
        <f>'SERIES_DB-MetaData'!D140</f>
        <v>Kokusho_6-3</v>
      </c>
      <c r="E140" s="20" t="str">
        <f>'SERIES_DB-MetaData'!E140</f>
        <v>Kokusho (from Lu et al., 2010, NEES Database)</v>
      </c>
      <c r="F140" s="174" t="s">
        <v>884</v>
      </c>
      <c r="G140" s="19"/>
      <c r="H140" s="87" t="str">
        <f>IF('SERIES_DB-MetaData'!F140="SI","mm","in")</f>
        <v>mm</v>
      </c>
      <c r="I140" s="87" t="str">
        <f>IF('SERIES_DB-MetaData'!F140="SI","kN","kips")</f>
        <v>kN</v>
      </c>
      <c r="J140" s="88"/>
      <c r="K140" s="89"/>
      <c r="L140" s="89"/>
      <c r="M140" s="89"/>
      <c r="N140" s="89"/>
      <c r="O140" s="89"/>
      <c r="P140" s="89"/>
      <c r="Q140" s="89"/>
      <c r="R140" s="89"/>
    </row>
    <row r="141" spans="1:18">
      <c r="A141" s="180">
        <f>'SERIES_DB-MetaData'!A141</f>
        <v>136</v>
      </c>
      <c r="B141" s="180"/>
      <c r="C141" s="123">
        <f>'SERIES_DB-MetaData'!C141</f>
        <v>31</v>
      </c>
      <c r="D141" s="85" t="str">
        <f>'SERIES_DB-MetaData'!D141</f>
        <v>Kokusho_6-4</v>
      </c>
      <c r="E141" s="20" t="str">
        <f>'SERIES_DB-MetaData'!E141</f>
        <v>Kokusho (from Lu et al., 2010, NEES Database)</v>
      </c>
      <c r="F141" s="174" t="s">
        <v>885</v>
      </c>
      <c r="G141" s="19"/>
      <c r="H141" s="87" t="str">
        <f>IF('SERIES_DB-MetaData'!F141="SI","mm","in")</f>
        <v>mm</v>
      </c>
      <c r="I141" s="87" t="str">
        <f>IF('SERIES_DB-MetaData'!F141="SI","kN","kips")</f>
        <v>kN</v>
      </c>
      <c r="J141" s="88"/>
      <c r="K141" s="89"/>
      <c r="L141" s="89"/>
      <c r="M141" s="89"/>
      <c r="N141" s="89"/>
      <c r="O141" s="89"/>
      <c r="P141" s="89"/>
      <c r="Q141" s="89"/>
      <c r="R141" s="89"/>
    </row>
    <row r="142" spans="1:18">
      <c r="A142" s="180">
        <f>'SERIES_DB-MetaData'!A142</f>
        <v>137</v>
      </c>
      <c r="B142" s="180"/>
      <c r="C142" s="123">
        <f>'SERIES_DB-MetaData'!C142</f>
        <v>32</v>
      </c>
      <c r="D142" s="85" t="str">
        <f>'SERIES_DB-MetaData'!D142</f>
        <v>Kokusho_6-5</v>
      </c>
      <c r="E142" s="20" t="str">
        <f>'SERIES_DB-MetaData'!E142</f>
        <v>Kokusho (from Lu et al., 2010, NEES Database)</v>
      </c>
      <c r="F142" s="174" t="s">
        <v>886</v>
      </c>
      <c r="G142" s="19"/>
      <c r="H142" s="87" t="str">
        <f>IF('SERIES_DB-MetaData'!F142="SI","mm","in")</f>
        <v>mm</v>
      </c>
      <c r="I142" s="87" t="str">
        <f>IF('SERIES_DB-MetaData'!F142="SI","kN","kips")</f>
        <v>kN</v>
      </c>
      <c r="J142" s="88"/>
      <c r="K142" s="89"/>
      <c r="L142" s="89"/>
      <c r="M142" s="89"/>
      <c r="N142" s="89"/>
      <c r="O142" s="89"/>
      <c r="P142" s="89"/>
      <c r="Q142" s="89"/>
      <c r="R142" s="89"/>
    </row>
    <row r="143" spans="1:18">
      <c r="A143" s="180">
        <f>'SERIES_DB-MetaData'!A143</f>
        <v>138</v>
      </c>
      <c r="B143" s="180"/>
      <c r="C143" s="123">
        <f>'SERIES_DB-MetaData'!C143</f>
        <v>33</v>
      </c>
      <c r="D143" s="85" t="str">
        <f>'SERIES_DB-MetaData'!D143</f>
        <v>Kokusho_6-6</v>
      </c>
      <c r="E143" s="20" t="str">
        <f>'SERIES_DB-MetaData'!E143</f>
        <v>Kokusho (from Lu et al., 2010, NEES Database)</v>
      </c>
      <c r="F143" s="174" t="s">
        <v>887</v>
      </c>
      <c r="G143" s="19"/>
      <c r="H143" s="87" t="str">
        <f>IF('SERIES_DB-MetaData'!F143="SI","mm","in")</f>
        <v>mm</v>
      </c>
      <c r="I143" s="87" t="str">
        <f>IF('SERIES_DB-MetaData'!F143="SI","kN","kips")</f>
        <v>kN</v>
      </c>
      <c r="J143" s="88"/>
      <c r="K143" s="89"/>
      <c r="L143" s="89"/>
      <c r="M143" s="89"/>
      <c r="N143" s="89"/>
      <c r="O143" s="89"/>
      <c r="P143" s="89"/>
      <c r="Q143" s="89"/>
      <c r="R143" s="89"/>
    </row>
    <row r="144" spans="1:18">
      <c r="A144" s="180">
        <f>'SERIES_DB-MetaData'!A144</f>
        <v>139</v>
      </c>
      <c r="B144" s="180"/>
      <c r="C144" s="123">
        <f>'SERIES_DB-MetaData'!C144</f>
        <v>34</v>
      </c>
      <c r="D144" s="85" t="str">
        <f>'SERIES_DB-MetaData'!D144</f>
        <v>Kokusho_6-7</v>
      </c>
      <c r="E144" s="20" t="str">
        <f>'SERIES_DB-MetaData'!E144</f>
        <v>Kokusho (from Lu et al., 2010, NEES Database)</v>
      </c>
      <c r="F144" s="174" t="s">
        <v>888</v>
      </c>
      <c r="G144" s="19"/>
      <c r="H144" s="87" t="str">
        <f>IF('SERIES_DB-MetaData'!F144="SI","mm","in")</f>
        <v>mm</v>
      </c>
      <c r="I144" s="87" t="str">
        <f>IF('SERIES_DB-MetaData'!F144="SI","kN","kips")</f>
        <v>kN</v>
      </c>
      <c r="J144" s="88"/>
      <c r="K144" s="89"/>
      <c r="L144" s="89"/>
      <c r="M144" s="89"/>
      <c r="N144" s="89"/>
      <c r="O144" s="89"/>
      <c r="P144" s="89"/>
      <c r="Q144" s="89"/>
      <c r="R144" s="89"/>
    </row>
    <row r="145" spans="1:18">
      <c r="A145" s="180">
        <f>'SERIES_DB-MetaData'!A145</f>
        <v>140</v>
      </c>
      <c r="B145" s="180"/>
      <c r="C145" s="123">
        <f>'SERIES_DB-MetaData'!C145</f>
        <v>1</v>
      </c>
      <c r="D145" s="85" t="str">
        <f>'SERIES_DB-MetaData'!D145</f>
        <v>W1</v>
      </c>
      <c r="E145" s="20" t="str">
        <f>'SERIES_DB-MetaData'!E145</f>
        <v>Layssi,Cook (2012)</v>
      </c>
      <c r="F145" s="174" t="s">
        <v>672</v>
      </c>
      <c r="G145" s="19" t="s">
        <v>511</v>
      </c>
      <c r="H145" s="87" t="str">
        <f>IF('SERIES_DB-MetaData'!F145="SI","mm","in")</f>
        <v>mm</v>
      </c>
      <c r="I145" s="87" t="str">
        <f>IF('SERIES_DB-MetaData'!F145="SI","kN","kips")</f>
        <v>kN</v>
      </c>
      <c r="J145" s="88"/>
      <c r="K145" s="89"/>
      <c r="L145" s="89"/>
      <c r="M145" s="89"/>
      <c r="N145" s="89"/>
      <c r="O145" s="89"/>
      <c r="P145" s="89"/>
      <c r="Q145" s="89"/>
      <c r="R145" s="89"/>
    </row>
    <row r="146" spans="1:18">
      <c r="A146" s="180">
        <f>'SERIES_DB-MetaData'!A146</f>
        <v>141</v>
      </c>
      <c r="B146" s="180"/>
      <c r="C146" s="123">
        <f>'SERIES_DB-MetaData'!C146</f>
        <v>2</v>
      </c>
      <c r="D146" s="85" t="str">
        <f>'SERIES_DB-MetaData'!D146</f>
        <v>W2</v>
      </c>
      <c r="E146" s="20" t="str">
        <f>'SERIES_DB-MetaData'!E146</f>
        <v>Layssi,Cook (2012)</v>
      </c>
      <c r="F146" s="174" t="s">
        <v>673</v>
      </c>
      <c r="G146" s="19" t="s">
        <v>511</v>
      </c>
      <c r="H146" s="87" t="str">
        <f>IF('SERIES_DB-MetaData'!F146="SI","mm","in")</f>
        <v>mm</v>
      </c>
      <c r="I146" s="87" t="str">
        <f>IF('SERIES_DB-MetaData'!F146="SI","kN","kips")</f>
        <v>kN</v>
      </c>
      <c r="J146" s="88"/>
      <c r="K146" s="89"/>
      <c r="L146" s="89"/>
      <c r="M146" s="89"/>
      <c r="N146" s="89"/>
      <c r="O146" s="89"/>
      <c r="P146" s="89"/>
      <c r="Q146" s="89"/>
      <c r="R146" s="89"/>
    </row>
    <row r="147" spans="1:18">
      <c r="A147" s="180">
        <f>'SERIES_DB-MetaData'!A147</f>
        <v>142</v>
      </c>
      <c r="B147" s="180"/>
      <c r="C147" s="123">
        <f>'SERIES_DB-MetaData'!C147</f>
        <v>1</v>
      </c>
      <c r="D147" s="85" t="str">
        <f>'SERIES_DB-MetaData'!D147</f>
        <v>SW30</v>
      </c>
      <c r="E147" s="20" t="str">
        <f>'SERIES_DB-MetaData'!E147</f>
        <v>Lefas, Kotsovos (1990)</v>
      </c>
      <c r="F147" s="174" t="s">
        <v>675</v>
      </c>
      <c r="G147" s="19"/>
      <c r="H147" s="87" t="str">
        <f>IF('SERIES_DB-MetaData'!F147="SI","mm","in")</f>
        <v>mm</v>
      </c>
      <c r="I147" s="87" t="str">
        <f>IF('SERIES_DB-MetaData'!F147="SI","kN","kips")</f>
        <v>kN</v>
      </c>
      <c r="J147" s="88"/>
      <c r="K147" s="89"/>
      <c r="L147" s="89"/>
      <c r="M147" s="89"/>
      <c r="N147" s="89"/>
      <c r="O147" s="89"/>
      <c r="P147" s="89"/>
      <c r="Q147" s="89"/>
      <c r="R147" s="89"/>
    </row>
    <row r="148" spans="1:18">
      <c r="A148" s="180">
        <f>'SERIES_DB-MetaData'!A148</f>
        <v>143</v>
      </c>
      <c r="B148" s="180"/>
      <c r="C148" s="123">
        <f>'SERIES_DB-MetaData'!C148</f>
        <v>2</v>
      </c>
      <c r="D148" s="85" t="str">
        <f>'SERIES_DB-MetaData'!D148</f>
        <v>SW31</v>
      </c>
      <c r="E148" s="20" t="str">
        <f>'SERIES_DB-MetaData'!E148</f>
        <v>Lefas, Kotsovos (1990)</v>
      </c>
      <c r="F148" s="174" t="s">
        <v>676</v>
      </c>
      <c r="G148" s="19"/>
      <c r="H148" s="87" t="str">
        <f>IF('SERIES_DB-MetaData'!F148="SI","mm","in")</f>
        <v>mm</v>
      </c>
      <c r="I148" s="87" t="str">
        <f>IF('SERIES_DB-MetaData'!F148="SI","kN","kips")</f>
        <v>kN</v>
      </c>
      <c r="J148" s="88"/>
      <c r="K148" s="89"/>
      <c r="L148" s="89"/>
      <c r="M148" s="89"/>
      <c r="N148" s="89"/>
      <c r="O148" s="89"/>
      <c r="P148" s="89"/>
      <c r="Q148" s="89"/>
      <c r="R148" s="89"/>
    </row>
    <row r="149" spans="1:18">
      <c r="A149" s="180">
        <f>'SERIES_DB-MetaData'!A149</f>
        <v>144</v>
      </c>
      <c r="B149" s="180"/>
      <c r="C149" s="123">
        <f>'SERIES_DB-MetaData'!C149</f>
        <v>3</v>
      </c>
      <c r="D149" s="85" t="str">
        <f>'SERIES_DB-MetaData'!D149</f>
        <v>SW32</v>
      </c>
      <c r="E149" s="20" t="str">
        <f>'SERIES_DB-MetaData'!E149</f>
        <v>Lefas, Kotsovos (1990)</v>
      </c>
      <c r="F149" s="174" t="s">
        <v>677</v>
      </c>
      <c r="G149" s="19"/>
      <c r="H149" s="87" t="str">
        <f>IF('SERIES_DB-MetaData'!F149="SI","mm","in")</f>
        <v>mm</v>
      </c>
      <c r="I149" s="87" t="str">
        <f>IF('SERIES_DB-MetaData'!F149="SI","kN","kips")</f>
        <v>kN</v>
      </c>
      <c r="J149" s="88"/>
      <c r="K149" s="89"/>
      <c r="L149" s="89"/>
      <c r="M149" s="89"/>
      <c r="N149" s="89"/>
      <c r="O149" s="89"/>
      <c r="P149" s="89"/>
      <c r="Q149" s="89"/>
      <c r="R149" s="89"/>
    </row>
    <row r="150" spans="1:18">
      <c r="A150" s="180">
        <f>'SERIES_DB-MetaData'!A150</f>
        <v>145</v>
      </c>
      <c r="B150" s="180"/>
      <c r="C150" s="123">
        <f>'SERIES_DB-MetaData'!C150</f>
        <v>4</v>
      </c>
      <c r="D150" s="85" t="str">
        <f>'SERIES_DB-MetaData'!D150</f>
        <v>SW33</v>
      </c>
      <c r="E150" s="20" t="str">
        <f>'SERIES_DB-MetaData'!E150</f>
        <v>Lefas, Kotsovos (1990)</v>
      </c>
      <c r="F150" s="174" t="s">
        <v>678</v>
      </c>
      <c r="G150" s="19"/>
      <c r="H150" s="87" t="str">
        <f>IF('SERIES_DB-MetaData'!F150="SI","mm","in")</f>
        <v>mm</v>
      </c>
      <c r="I150" s="87" t="str">
        <f>IF('SERIES_DB-MetaData'!F150="SI","kN","kips")</f>
        <v>kN</v>
      </c>
      <c r="J150" s="88"/>
      <c r="K150" s="89"/>
      <c r="L150" s="89"/>
      <c r="M150" s="89"/>
      <c r="N150" s="89"/>
      <c r="O150" s="89"/>
      <c r="P150" s="89"/>
      <c r="Q150" s="89"/>
      <c r="R150" s="89"/>
    </row>
    <row r="151" spans="1:18">
      <c r="A151" s="180">
        <f>'SERIES_DB-MetaData'!A151</f>
        <v>146</v>
      </c>
      <c r="B151" s="180"/>
      <c r="C151" s="123">
        <f>'SERIES_DB-MetaData'!C151</f>
        <v>1</v>
      </c>
      <c r="D151" s="85" t="str">
        <f>'SERIES_DB-MetaData'!D151</f>
        <v>SW11</v>
      </c>
      <c r="E151" s="20" t="str">
        <f>'SERIES_DB-MetaData'!E151</f>
        <v>Lefas,Kotsovos,Ambraseys 1990</v>
      </c>
      <c r="F151" s="174" t="s">
        <v>674</v>
      </c>
      <c r="G151" s="19"/>
      <c r="H151" s="87" t="str">
        <f>IF('SERIES_DB-MetaData'!F151="SI","mm","in")</f>
        <v>mm</v>
      </c>
      <c r="I151" s="87" t="str">
        <f>IF('SERIES_DB-MetaData'!F151="SI","kN","kips")</f>
        <v>kN</v>
      </c>
      <c r="J151" s="88"/>
      <c r="K151" s="89"/>
      <c r="L151" s="89"/>
      <c r="M151" s="89"/>
      <c r="N151" s="89"/>
      <c r="O151" s="89"/>
      <c r="P151" s="89"/>
      <c r="Q151" s="89"/>
      <c r="R151" s="89"/>
    </row>
    <row r="152" spans="1:18">
      <c r="A152" s="180">
        <f>'SERIES_DB-MetaData'!A152</f>
        <v>147</v>
      </c>
      <c r="B152" s="180"/>
      <c r="C152" s="123">
        <f>'SERIES_DB-MetaData'!C152</f>
        <v>2</v>
      </c>
      <c r="D152" s="85" t="str">
        <f>'SERIES_DB-MetaData'!D152</f>
        <v>SW12</v>
      </c>
      <c r="E152" s="20" t="str">
        <f>'SERIES_DB-MetaData'!E152</f>
        <v>Lefas,Kotsovos,Ambraseys 1990</v>
      </c>
      <c r="F152" s="174" t="s">
        <v>679</v>
      </c>
      <c r="G152" s="19"/>
      <c r="H152" s="87" t="str">
        <f>IF('SERIES_DB-MetaData'!F152="SI","mm","in")</f>
        <v>mm</v>
      </c>
      <c r="I152" s="87" t="str">
        <f>IF('SERIES_DB-MetaData'!F152="SI","kN","kips")</f>
        <v>kN</v>
      </c>
      <c r="J152" s="88"/>
      <c r="K152" s="89"/>
      <c r="L152" s="89"/>
      <c r="M152" s="89"/>
      <c r="N152" s="89"/>
      <c r="O152" s="89"/>
      <c r="P152" s="89"/>
      <c r="Q152" s="89"/>
      <c r="R152" s="89"/>
    </row>
    <row r="153" spans="1:18">
      <c r="A153" s="180">
        <f>'SERIES_DB-MetaData'!A153</f>
        <v>148</v>
      </c>
      <c r="B153" s="180"/>
      <c r="C153" s="123">
        <f>'SERIES_DB-MetaData'!C153</f>
        <v>3</v>
      </c>
      <c r="D153" s="85" t="str">
        <f>'SERIES_DB-MetaData'!D153</f>
        <v>SW13</v>
      </c>
      <c r="E153" s="20" t="str">
        <f>'SERIES_DB-MetaData'!E153</f>
        <v>Lefas,Kotsovos,Ambraseys 1990</v>
      </c>
      <c r="F153" s="174" t="s">
        <v>680</v>
      </c>
      <c r="G153" s="19"/>
      <c r="H153" s="87" t="str">
        <f>IF('SERIES_DB-MetaData'!F153="SI","mm","in")</f>
        <v>mm</v>
      </c>
      <c r="I153" s="87" t="str">
        <f>IF('SERIES_DB-MetaData'!F153="SI","kN","kips")</f>
        <v>kN</v>
      </c>
      <c r="J153" s="88"/>
      <c r="K153" s="89"/>
      <c r="L153" s="89"/>
      <c r="M153" s="89"/>
      <c r="N153" s="89"/>
      <c r="O153" s="89"/>
      <c r="P153" s="89"/>
      <c r="Q153" s="89"/>
      <c r="R153" s="89"/>
    </row>
    <row r="154" spans="1:18">
      <c r="A154" s="180">
        <f>'SERIES_DB-MetaData'!A154</f>
        <v>149</v>
      </c>
      <c r="B154" s="180"/>
      <c r="C154" s="123">
        <f>'SERIES_DB-MetaData'!C154</f>
        <v>4</v>
      </c>
      <c r="D154" s="85" t="str">
        <f>'SERIES_DB-MetaData'!D154</f>
        <v>SW14</v>
      </c>
      <c r="E154" s="20" t="str">
        <f>'SERIES_DB-MetaData'!E154</f>
        <v>Lefas,Kotsovos,Ambraseys 1990</v>
      </c>
      <c r="F154" s="174" t="s">
        <v>681</v>
      </c>
      <c r="G154" s="19"/>
      <c r="H154" s="87" t="str">
        <f>IF('SERIES_DB-MetaData'!F154="SI","mm","in")</f>
        <v>mm</v>
      </c>
      <c r="I154" s="87" t="str">
        <f>IF('SERIES_DB-MetaData'!F154="SI","kN","kips")</f>
        <v>kN</v>
      </c>
      <c r="J154" s="88"/>
      <c r="K154" s="89"/>
      <c r="L154" s="89"/>
      <c r="M154" s="89"/>
      <c r="N154" s="89"/>
      <c r="O154" s="89"/>
      <c r="P154" s="89"/>
      <c r="Q154" s="89"/>
      <c r="R154" s="89"/>
    </row>
    <row r="155" spans="1:18">
      <c r="A155" s="180">
        <f>'SERIES_DB-MetaData'!A155</f>
        <v>150</v>
      </c>
      <c r="B155" s="180"/>
      <c r="C155" s="123">
        <f>'SERIES_DB-MetaData'!C155</f>
        <v>5</v>
      </c>
      <c r="D155" s="85" t="str">
        <f>'SERIES_DB-MetaData'!D155</f>
        <v>SW15</v>
      </c>
      <c r="E155" s="20" t="str">
        <f>'SERIES_DB-MetaData'!E155</f>
        <v>Lefas,Kotsovos,Ambraseys 1990</v>
      </c>
      <c r="F155" s="174" t="s">
        <v>682</v>
      </c>
      <c r="G155" s="19"/>
      <c r="H155" s="87" t="str">
        <f>IF('SERIES_DB-MetaData'!F155="SI","mm","in")</f>
        <v>mm</v>
      </c>
      <c r="I155" s="87" t="str">
        <f>IF('SERIES_DB-MetaData'!F155="SI","kN","kips")</f>
        <v>kN</v>
      </c>
      <c r="J155" s="88"/>
      <c r="K155" s="89"/>
      <c r="L155" s="89"/>
      <c r="M155" s="89"/>
      <c r="N155" s="89"/>
      <c r="O155" s="89"/>
      <c r="P155" s="89"/>
      <c r="Q155" s="89"/>
      <c r="R155" s="89"/>
    </row>
    <row r="156" spans="1:18">
      <c r="A156" s="180">
        <f>'SERIES_DB-MetaData'!A156</f>
        <v>151</v>
      </c>
      <c r="B156" s="180"/>
      <c r="C156" s="123">
        <f>'SERIES_DB-MetaData'!C156</f>
        <v>6</v>
      </c>
      <c r="D156" s="85" t="str">
        <f>'SERIES_DB-MetaData'!D156</f>
        <v>SW16</v>
      </c>
      <c r="E156" s="20" t="str">
        <f>'SERIES_DB-MetaData'!E156</f>
        <v>Lefas,Kotsovos,Ambraseys 1990</v>
      </c>
      <c r="F156" s="174" t="s">
        <v>683</v>
      </c>
      <c r="G156" s="19"/>
      <c r="H156" s="87" t="str">
        <f>IF('SERIES_DB-MetaData'!F156="SI","mm","in")</f>
        <v>mm</v>
      </c>
      <c r="I156" s="87" t="str">
        <f>IF('SERIES_DB-MetaData'!F156="SI","kN","kips")</f>
        <v>kN</v>
      </c>
      <c r="J156" s="88"/>
      <c r="K156" s="89"/>
      <c r="L156" s="89"/>
      <c r="M156" s="89"/>
      <c r="N156" s="89"/>
      <c r="O156" s="89"/>
      <c r="P156" s="89"/>
      <c r="Q156" s="89"/>
      <c r="R156" s="89"/>
    </row>
    <row r="157" spans="1:18">
      <c r="A157" s="180">
        <f>'SERIES_DB-MetaData'!A157</f>
        <v>152</v>
      </c>
      <c r="B157" s="180"/>
      <c r="C157" s="123">
        <f>'SERIES_DB-MetaData'!C157</f>
        <v>7</v>
      </c>
      <c r="D157" s="85" t="str">
        <f>'SERIES_DB-MetaData'!D157</f>
        <v>SW17</v>
      </c>
      <c r="E157" s="20" t="str">
        <f>'SERIES_DB-MetaData'!E157</f>
        <v>Lefas,Kotsovos,Ambraseys 1990</v>
      </c>
      <c r="F157" s="174" t="s">
        <v>684</v>
      </c>
      <c r="G157" s="19"/>
      <c r="H157" s="87" t="str">
        <f>IF('SERIES_DB-MetaData'!F157="SI","mm","in")</f>
        <v>mm</v>
      </c>
      <c r="I157" s="87" t="str">
        <f>IF('SERIES_DB-MetaData'!F157="SI","kN","kips")</f>
        <v>kN</v>
      </c>
      <c r="J157" s="88"/>
      <c r="K157" s="89"/>
      <c r="L157" s="89"/>
      <c r="M157" s="89"/>
      <c r="N157" s="89"/>
      <c r="O157" s="89"/>
      <c r="P157" s="89"/>
      <c r="Q157" s="89"/>
      <c r="R157" s="89"/>
    </row>
    <row r="158" spans="1:18">
      <c r="A158" s="180">
        <f>'SERIES_DB-MetaData'!A158</f>
        <v>153</v>
      </c>
      <c r="B158" s="180"/>
      <c r="C158" s="123">
        <f>'SERIES_DB-MetaData'!C158</f>
        <v>8</v>
      </c>
      <c r="D158" s="85" t="str">
        <f>'SERIES_DB-MetaData'!D158</f>
        <v>SW21</v>
      </c>
      <c r="E158" s="20" t="str">
        <f>'SERIES_DB-MetaData'!E158</f>
        <v>Lefas,Kotsovos,Ambraseys 1990</v>
      </c>
      <c r="F158" s="174" t="s">
        <v>685</v>
      </c>
      <c r="G158" s="19"/>
      <c r="H158" s="87" t="str">
        <f>IF('SERIES_DB-MetaData'!F158="SI","mm","in")</f>
        <v>mm</v>
      </c>
      <c r="I158" s="87" t="str">
        <f>IF('SERIES_DB-MetaData'!F158="SI","kN","kips")</f>
        <v>kN</v>
      </c>
      <c r="J158" s="88"/>
      <c r="K158" s="89"/>
      <c r="L158" s="89"/>
      <c r="M158" s="89"/>
      <c r="N158" s="89"/>
      <c r="O158" s="89"/>
      <c r="P158" s="89"/>
      <c r="Q158" s="89"/>
      <c r="R158" s="89"/>
    </row>
    <row r="159" spans="1:18">
      <c r="A159" s="180">
        <f>'SERIES_DB-MetaData'!A159</f>
        <v>154</v>
      </c>
      <c r="B159" s="180"/>
      <c r="C159" s="123">
        <f>'SERIES_DB-MetaData'!C159</f>
        <v>9</v>
      </c>
      <c r="D159" s="85" t="str">
        <f>'SERIES_DB-MetaData'!D159</f>
        <v>SW22</v>
      </c>
      <c r="E159" s="20" t="str">
        <f>'SERIES_DB-MetaData'!E159</f>
        <v>Lefas,Kotsovos,Ambraseys 1990</v>
      </c>
      <c r="F159" s="174" t="s">
        <v>686</v>
      </c>
      <c r="G159" s="19"/>
      <c r="H159" s="87" t="str">
        <f>IF('SERIES_DB-MetaData'!F159="SI","mm","in")</f>
        <v>mm</v>
      </c>
      <c r="I159" s="87" t="str">
        <f>IF('SERIES_DB-MetaData'!F159="SI","kN","kips")</f>
        <v>kN</v>
      </c>
      <c r="J159" s="88"/>
      <c r="K159" s="89"/>
      <c r="L159" s="89"/>
      <c r="M159" s="89"/>
      <c r="N159" s="89"/>
      <c r="O159" s="89"/>
      <c r="P159" s="89"/>
      <c r="Q159" s="89"/>
      <c r="R159" s="89"/>
    </row>
    <row r="160" spans="1:18">
      <c r="A160" s="180">
        <f>'SERIES_DB-MetaData'!A160</f>
        <v>155</v>
      </c>
      <c r="B160" s="180"/>
      <c r="C160" s="123">
        <f>'SERIES_DB-MetaData'!C160</f>
        <v>10</v>
      </c>
      <c r="D160" s="85" t="str">
        <f>'SERIES_DB-MetaData'!D160</f>
        <v>SW23</v>
      </c>
      <c r="E160" s="20" t="str">
        <f>'SERIES_DB-MetaData'!E160</f>
        <v>Lefas,Kotsovos,Ambraseys 1990</v>
      </c>
      <c r="F160" s="174" t="s">
        <v>687</v>
      </c>
      <c r="G160" s="19"/>
      <c r="H160" s="87" t="str">
        <f>IF('SERIES_DB-MetaData'!F160="SI","mm","in")</f>
        <v>mm</v>
      </c>
      <c r="I160" s="87" t="str">
        <f>IF('SERIES_DB-MetaData'!F160="SI","kN","kips")</f>
        <v>kN</v>
      </c>
      <c r="J160" s="88"/>
      <c r="K160" s="89"/>
      <c r="L160" s="89"/>
      <c r="M160" s="89"/>
      <c r="N160" s="89"/>
      <c r="O160" s="89"/>
      <c r="P160" s="89"/>
      <c r="Q160" s="89"/>
      <c r="R160" s="89"/>
    </row>
    <row r="161" spans="1:18">
      <c r="A161" s="180">
        <f>'SERIES_DB-MetaData'!A161</f>
        <v>156</v>
      </c>
      <c r="B161" s="180"/>
      <c r="C161" s="123">
        <f>'SERIES_DB-MetaData'!C161</f>
        <v>11</v>
      </c>
      <c r="D161" s="85" t="str">
        <f>'SERIES_DB-MetaData'!D161</f>
        <v>SW24</v>
      </c>
      <c r="E161" s="20" t="str">
        <f>'SERIES_DB-MetaData'!E161</f>
        <v>Lefas,Kotsovos,Ambraseys 1990</v>
      </c>
      <c r="F161" s="174" t="s">
        <v>688</v>
      </c>
      <c r="G161" s="19"/>
      <c r="H161" s="87" t="str">
        <f>IF('SERIES_DB-MetaData'!F161="SI","mm","in")</f>
        <v>mm</v>
      </c>
      <c r="I161" s="87" t="str">
        <f>IF('SERIES_DB-MetaData'!F161="SI","kN","kips")</f>
        <v>kN</v>
      </c>
      <c r="J161" s="88"/>
      <c r="K161" s="89"/>
      <c r="L161" s="89"/>
      <c r="M161" s="89"/>
      <c r="N161" s="89"/>
      <c r="O161" s="89"/>
      <c r="P161" s="89"/>
      <c r="Q161" s="89"/>
      <c r="R161" s="89"/>
    </row>
    <row r="162" spans="1:18">
      <c r="A162" s="180">
        <f>'SERIES_DB-MetaData'!A162</f>
        <v>157</v>
      </c>
      <c r="B162" s="180"/>
      <c r="C162" s="123">
        <f>'SERIES_DB-MetaData'!C162</f>
        <v>12</v>
      </c>
      <c r="D162" s="85" t="str">
        <f>'SERIES_DB-MetaData'!D162</f>
        <v>SW25</v>
      </c>
      <c r="E162" s="20" t="str">
        <f>'SERIES_DB-MetaData'!E162</f>
        <v>Lefas,Kotsovos,Ambraseys 1990</v>
      </c>
      <c r="F162" s="174" t="s">
        <v>689</v>
      </c>
      <c r="G162" s="19"/>
      <c r="H162" s="87" t="str">
        <f>IF('SERIES_DB-MetaData'!F162="SI","mm","in")</f>
        <v>mm</v>
      </c>
      <c r="I162" s="87" t="str">
        <f>IF('SERIES_DB-MetaData'!F162="SI","kN","kips")</f>
        <v>kN</v>
      </c>
      <c r="J162" s="88"/>
      <c r="K162" s="89"/>
      <c r="L162" s="89"/>
      <c r="M162" s="89"/>
      <c r="N162" s="89"/>
      <c r="O162" s="89"/>
      <c r="P162" s="89"/>
      <c r="Q162" s="89"/>
      <c r="R162" s="89"/>
    </row>
    <row r="163" spans="1:18">
      <c r="A163" s="180">
        <f>'SERIES_DB-MetaData'!A163</f>
        <v>158</v>
      </c>
      <c r="B163" s="180"/>
      <c r="C163" s="123">
        <f>'SERIES_DB-MetaData'!C163</f>
        <v>13</v>
      </c>
      <c r="D163" s="85" t="str">
        <f>'SERIES_DB-MetaData'!D163</f>
        <v>SW26</v>
      </c>
      <c r="E163" s="20" t="str">
        <f>'SERIES_DB-MetaData'!E163</f>
        <v>Lefas,Kotsovos,Ambraseys 1990</v>
      </c>
      <c r="F163" s="174" t="s">
        <v>690</v>
      </c>
      <c r="G163" s="19"/>
      <c r="H163" s="87" t="str">
        <f>IF('SERIES_DB-MetaData'!F163="SI","mm","in")</f>
        <v>mm</v>
      </c>
      <c r="I163" s="87" t="str">
        <f>IF('SERIES_DB-MetaData'!F163="SI","kN","kips")</f>
        <v>kN</v>
      </c>
      <c r="J163" s="88"/>
      <c r="K163" s="89"/>
      <c r="L163" s="89"/>
      <c r="M163" s="89"/>
      <c r="N163" s="89"/>
      <c r="O163" s="89"/>
      <c r="P163" s="89"/>
      <c r="Q163" s="89"/>
      <c r="R163" s="89"/>
    </row>
    <row r="164" spans="1:18">
      <c r="A164" s="180">
        <f>'SERIES_DB-MetaData'!A164</f>
        <v>159</v>
      </c>
      <c r="B164" s="180"/>
      <c r="C164" s="123">
        <f>'SERIES_DB-MetaData'!C164</f>
        <v>1</v>
      </c>
      <c r="D164" s="85" t="str">
        <f>'SERIES_DB-MetaData'!D164</f>
        <v>1'</v>
      </c>
      <c r="E164" s="20" t="str">
        <f>'SERIES_DB-MetaData'!E164</f>
        <v>Lombard et al (2000)</v>
      </c>
      <c r="F164" s="174" t="s">
        <v>691</v>
      </c>
      <c r="G164" s="19"/>
      <c r="H164" s="87" t="str">
        <f>IF('SERIES_DB-MetaData'!F164="SI","mm","in")</f>
        <v>mm</v>
      </c>
      <c r="I164" s="87" t="str">
        <f>IF('SERIES_DB-MetaData'!F164="SI","kN","kips")</f>
        <v>kN</v>
      </c>
      <c r="J164" s="88"/>
      <c r="K164" s="89"/>
      <c r="L164" s="89"/>
      <c r="M164" s="89"/>
      <c r="N164" s="89"/>
      <c r="O164" s="89"/>
      <c r="P164" s="89"/>
      <c r="Q164" s="89"/>
      <c r="R164" s="89"/>
    </row>
    <row r="165" spans="1:18">
      <c r="A165" s="180">
        <f>'SERIES_DB-MetaData'!A165</f>
        <v>160</v>
      </c>
      <c r="B165" s="180"/>
      <c r="C165" s="123">
        <f>'SERIES_DB-MetaData'!C165</f>
        <v>1</v>
      </c>
      <c r="D165" s="85" t="str">
        <f>'SERIES_DB-MetaData'!D165</f>
        <v>SW13</v>
      </c>
      <c r="E165" s="20" t="str">
        <f>'SERIES_DB-MetaData'!E165</f>
        <v>Lopes 2001</v>
      </c>
      <c r="F165" s="174" t="s">
        <v>692</v>
      </c>
      <c r="G165" s="19"/>
      <c r="H165" s="87" t="str">
        <f>IF('SERIES_DB-MetaData'!F165="SI","mm","in")</f>
        <v>mm</v>
      </c>
      <c r="I165" s="87" t="str">
        <f>IF('SERIES_DB-MetaData'!F165="SI","kN","kips")</f>
        <v>kN</v>
      </c>
      <c r="J165" s="88"/>
      <c r="K165" s="89"/>
      <c r="L165" s="89"/>
      <c r="M165" s="89"/>
      <c r="N165" s="89"/>
      <c r="O165" s="89"/>
      <c r="P165" s="89"/>
      <c r="Q165" s="89"/>
      <c r="R165" s="89"/>
    </row>
    <row r="166" spans="1:18">
      <c r="A166" s="180">
        <f>'SERIES_DB-MetaData'!A166</f>
        <v>161</v>
      </c>
      <c r="B166" s="180"/>
      <c r="C166" s="123">
        <f>'SERIES_DB-MetaData'!C166</f>
        <v>2</v>
      </c>
      <c r="D166" s="85" t="str">
        <f>'SERIES_DB-MetaData'!D166</f>
        <v>SW16</v>
      </c>
      <c r="E166" s="20" t="str">
        <f>'SERIES_DB-MetaData'!E166</f>
        <v>Lopes 2001</v>
      </c>
      <c r="F166" s="174" t="s">
        <v>693</v>
      </c>
      <c r="G166" s="19"/>
      <c r="H166" s="87" t="str">
        <f>IF('SERIES_DB-MetaData'!F166="SI","mm","in")</f>
        <v>mm</v>
      </c>
      <c r="I166" s="87" t="str">
        <f>IF('SERIES_DB-MetaData'!F166="SI","kN","kips")</f>
        <v>kN</v>
      </c>
      <c r="J166" s="88"/>
      <c r="K166" s="89"/>
      <c r="L166" s="89"/>
      <c r="M166" s="89"/>
      <c r="N166" s="89"/>
      <c r="O166" s="89"/>
      <c r="P166" s="89"/>
      <c r="Q166" s="89"/>
      <c r="R166" s="89"/>
    </row>
    <row r="167" spans="1:18">
      <c r="A167" s="180">
        <f>'SERIES_DB-MetaData'!A167</f>
        <v>162</v>
      </c>
      <c r="B167" s="180"/>
      <c r="C167" s="123">
        <f>'SERIES_DB-MetaData'!C167</f>
        <v>3</v>
      </c>
      <c r="D167" s="85" t="str">
        <f>'SERIES_DB-MetaData'!D167</f>
        <v>SW17</v>
      </c>
      <c r="E167" s="20" t="str">
        <f>'SERIES_DB-MetaData'!E167</f>
        <v>Lopes 2001</v>
      </c>
      <c r="F167" s="174" t="s">
        <v>694</v>
      </c>
      <c r="G167" s="19"/>
      <c r="H167" s="87" t="str">
        <f>IF('SERIES_DB-MetaData'!F167="SI","mm","in")</f>
        <v>mm</v>
      </c>
      <c r="I167" s="87" t="str">
        <f>IF('SERIES_DB-MetaData'!F167="SI","kN","kips")</f>
        <v>kN</v>
      </c>
      <c r="J167" s="88"/>
      <c r="K167" s="89"/>
      <c r="L167" s="89"/>
      <c r="M167" s="89"/>
      <c r="N167" s="89"/>
      <c r="O167" s="89"/>
      <c r="P167" s="89"/>
      <c r="Q167" s="89"/>
      <c r="R167" s="89"/>
    </row>
    <row r="168" spans="1:18">
      <c r="A168" s="180">
        <f>'SERIES_DB-MetaData'!A168</f>
        <v>163</v>
      </c>
      <c r="B168" s="180"/>
      <c r="C168" s="123">
        <f>'SERIES_DB-MetaData'!C168</f>
        <v>4</v>
      </c>
      <c r="D168" s="85" t="str">
        <f>'SERIES_DB-MetaData'!D168</f>
        <v>SW18</v>
      </c>
      <c r="E168" s="20" t="str">
        <f>'SERIES_DB-MetaData'!E168</f>
        <v>Lopes 2001</v>
      </c>
      <c r="F168" s="174" t="s">
        <v>695</v>
      </c>
      <c r="G168" s="19"/>
      <c r="H168" s="87" t="str">
        <f>IF('SERIES_DB-MetaData'!F168="SI","mm","in")</f>
        <v>mm</v>
      </c>
      <c r="I168" s="87" t="str">
        <f>IF('SERIES_DB-MetaData'!F168="SI","kN","kips")</f>
        <v>kN</v>
      </c>
      <c r="J168" s="88"/>
      <c r="K168" s="89"/>
      <c r="L168" s="89"/>
      <c r="M168" s="89"/>
      <c r="N168" s="89"/>
      <c r="O168" s="89"/>
      <c r="P168" s="89"/>
      <c r="Q168" s="89"/>
      <c r="R168" s="89"/>
    </row>
    <row r="169" spans="1:18">
      <c r="A169" s="180">
        <f>'SERIES_DB-MetaData'!A169</f>
        <v>164</v>
      </c>
      <c r="B169" s="180"/>
      <c r="C169" s="123">
        <f>'SERIES_DB-MetaData'!C169</f>
        <v>1</v>
      </c>
      <c r="D169" s="85" t="str">
        <f>'SERIES_DB-MetaData'!D169</f>
        <v>WS-T1-S1</v>
      </c>
      <c r="E169" s="20" t="str">
        <f>'SERIES_DB-MetaData'!E169</f>
        <v>Massone, Orakcal, Wallace (2009)</v>
      </c>
      <c r="F169" s="174" t="s">
        <v>696</v>
      </c>
      <c r="G169" s="19"/>
      <c r="H169" s="87" t="str">
        <f>IF('SERIES_DB-MetaData'!F169="SI","mm","in")</f>
        <v>mm</v>
      </c>
      <c r="I169" s="87" t="str">
        <f>IF('SERIES_DB-MetaData'!F169="SI","kN","kips")</f>
        <v>kN</v>
      </c>
      <c r="J169" s="88"/>
      <c r="K169" s="89"/>
      <c r="L169" s="89"/>
      <c r="M169" s="89"/>
      <c r="N169" s="89"/>
      <c r="O169" s="89"/>
      <c r="P169" s="89"/>
      <c r="Q169" s="89"/>
      <c r="R169" s="89"/>
    </row>
    <row r="170" spans="1:18">
      <c r="A170" s="180">
        <f>'SERIES_DB-MetaData'!A170</f>
        <v>165</v>
      </c>
      <c r="B170" s="180"/>
      <c r="C170" s="123">
        <f>'SERIES_DB-MetaData'!C170</f>
        <v>8</v>
      </c>
      <c r="D170" s="85" t="str">
        <f>'SERIES_DB-MetaData'!D170</f>
        <v>WS-T4-S2</v>
      </c>
      <c r="E170" s="20" t="str">
        <f>'SERIES_DB-MetaData'!E170</f>
        <v>Massone, Orakcal, Wallace (2009)</v>
      </c>
      <c r="F170" s="174" t="s">
        <v>697</v>
      </c>
      <c r="G170" s="19"/>
      <c r="H170" s="87" t="str">
        <f>IF('SERIES_DB-MetaData'!F170="SI","mm","in")</f>
        <v>mm</v>
      </c>
      <c r="I170" s="87" t="str">
        <f>IF('SERIES_DB-MetaData'!F170="SI","kN","kips")</f>
        <v>kN</v>
      </c>
      <c r="J170" s="88"/>
      <c r="K170" s="89"/>
      <c r="L170" s="89"/>
      <c r="M170" s="89"/>
      <c r="N170" s="89"/>
      <c r="O170" s="89"/>
      <c r="P170" s="89"/>
      <c r="Q170" s="89"/>
      <c r="R170" s="89"/>
    </row>
    <row r="171" spans="1:18">
      <c r="A171" s="180">
        <f>'SERIES_DB-MetaData'!A171</f>
        <v>166</v>
      </c>
      <c r="B171" s="180"/>
      <c r="C171" s="123">
        <f>'SERIES_DB-MetaData'!C171</f>
        <v>14</v>
      </c>
      <c r="D171" s="85" t="str">
        <f>'SERIES_DB-MetaData'!D171</f>
        <v>WP-T5-N10-S2</v>
      </c>
      <c r="E171" s="20" t="str">
        <f>'SERIES_DB-MetaData'!E171</f>
        <v>Massone, Orakcal, Wallace (2009)</v>
      </c>
      <c r="F171" s="174" t="s">
        <v>698</v>
      </c>
      <c r="G171" s="19"/>
      <c r="H171" s="87" t="str">
        <f>IF('SERIES_DB-MetaData'!F171="SI","mm","in")</f>
        <v>mm</v>
      </c>
      <c r="I171" s="87" t="str">
        <f>IF('SERIES_DB-MetaData'!F171="SI","kN","kips")</f>
        <v>kN</v>
      </c>
      <c r="J171" s="88"/>
      <c r="K171" s="89"/>
      <c r="L171" s="89"/>
      <c r="M171" s="89"/>
      <c r="N171" s="89"/>
      <c r="O171" s="89"/>
      <c r="P171" s="89"/>
      <c r="Q171" s="89"/>
      <c r="R171" s="89"/>
    </row>
    <row r="172" spans="1:18">
      <c r="A172" s="180">
        <f>'SERIES_DB-MetaData'!A172</f>
        <v>167</v>
      </c>
      <c r="B172" s="180"/>
      <c r="C172" s="123">
        <f>'SERIES_DB-MetaData'!C172</f>
        <v>1</v>
      </c>
      <c r="D172" s="85" t="str">
        <f>'SERIES_DB-MetaData'!D172</f>
        <v>F0W5-0.00-1.3-0.014</v>
      </c>
      <c r="E172" s="20" t="str">
        <f>'SERIES_DB-MetaData'!E172</f>
        <v>Matsuoka et al. 2003</v>
      </c>
      <c r="F172" s="174" t="s">
        <v>699</v>
      </c>
      <c r="G172" s="19"/>
      <c r="H172" s="87" t="str">
        <f>IF('SERIES_DB-MetaData'!F172="SI","mm","in")</f>
        <v>mm</v>
      </c>
      <c r="I172" s="87" t="str">
        <f>IF('SERIES_DB-MetaData'!F172="SI","kN","kips")</f>
        <v>kN</v>
      </c>
      <c r="J172" s="88"/>
      <c r="K172" s="89"/>
      <c r="L172" s="89"/>
      <c r="M172" s="89"/>
      <c r="N172" s="89"/>
      <c r="O172" s="89"/>
      <c r="P172" s="89"/>
      <c r="Q172" s="89"/>
      <c r="R172" s="89"/>
    </row>
    <row r="173" spans="1:18">
      <c r="A173" s="180">
        <f>'SERIES_DB-MetaData'!A173</f>
        <v>168</v>
      </c>
      <c r="B173" s="180"/>
      <c r="C173" s="123">
        <f>'SERIES_DB-MetaData'!C173</f>
        <v>2</v>
      </c>
      <c r="D173" s="85" t="str">
        <f>'SERIES_DB-MetaData'!D173</f>
        <v>F0W5-0.00-1.3-1.4</v>
      </c>
      <c r="E173" s="20" t="str">
        <f>'SERIES_DB-MetaData'!E173</f>
        <v>Matsuoka et al. 2003</v>
      </c>
      <c r="F173" s="174" t="s">
        <v>700</v>
      </c>
      <c r="G173" s="19"/>
      <c r="H173" s="87" t="str">
        <f>IF('SERIES_DB-MetaData'!F173="SI","mm","in")</f>
        <v>mm</v>
      </c>
      <c r="I173" s="87" t="str">
        <f>IF('SERIES_DB-MetaData'!F173="SI","kN","kips")</f>
        <v>kN</v>
      </c>
      <c r="J173" s="88"/>
      <c r="K173" s="89"/>
      <c r="L173" s="89"/>
      <c r="M173" s="89"/>
      <c r="N173" s="89"/>
      <c r="O173" s="89"/>
      <c r="P173" s="89"/>
      <c r="Q173" s="89"/>
      <c r="R173" s="89"/>
    </row>
    <row r="174" spans="1:18">
      <c r="A174" s="180">
        <f>'SERIES_DB-MetaData'!A174</f>
        <v>169</v>
      </c>
      <c r="B174" s="180"/>
      <c r="C174" s="123">
        <f>'SERIES_DB-MetaData'!C174</f>
        <v>3</v>
      </c>
      <c r="D174" s="85" t="str">
        <f>'SERIES_DB-MetaData'!D174</f>
        <v>F1W5-0.00-1.3-0.014</v>
      </c>
      <c r="E174" s="20" t="str">
        <f>'SERIES_DB-MetaData'!E174</f>
        <v>Matsuoka et al. 2003</v>
      </c>
      <c r="F174" s="174" t="s">
        <v>701</v>
      </c>
      <c r="G174" s="19"/>
      <c r="H174" s="87" t="str">
        <f>IF('SERIES_DB-MetaData'!F174="SI","mm","in")</f>
        <v>mm</v>
      </c>
      <c r="I174" s="87" t="str">
        <f>IF('SERIES_DB-MetaData'!F174="SI","kN","kips")</f>
        <v>kN</v>
      </c>
      <c r="J174" s="88"/>
      <c r="K174" s="89"/>
      <c r="L174" s="89"/>
      <c r="M174" s="89"/>
      <c r="N174" s="89"/>
      <c r="O174" s="89"/>
      <c r="P174" s="89"/>
      <c r="Q174" s="89"/>
      <c r="R174" s="89"/>
    </row>
    <row r="175" spans="1:18">
      <c r="A175" s="180">
        <f>'SERIES_DB-MetaData'!A175</f>
        <v>170</v>
      </c>
      <c r="B175" s="180"/>
      <c r="C175" s="123">
        <f>'SERIES_DB-MetaData'!C175</f>
        <v>4</v>
      </c>
      <c r="D175" s="85" t="str">
        <f>'SERIES_DB-MetaData'!D175</f>
        <v>F1W5-0.00-1.3-1.4</v>
      </c>
      <c r="E175" s="20" t="str">
        <f>'SERIES_DB-MetaData'!E175</f>
        <v>Matsuoka et al. 2003</v>
      </c>
      <c r="F175" s="174" t="s">
        <v>702</v>
      </c>
      <c r="G175" s="19"/>
      <c r="H175" s="87" t="str">
        <f>IF('SERIES_DB-MetaData'!F175="SI","mm","in")</f>
        <v>mm</v>
      </c>
      <c r="I175" s="87" t="str">
        <f>IF('SERIES_DB-MetaData'!F175="SI","kN","kips")</f>
        <v>kN</v>
      </c>
      <c r="J175" s="88"/>
      <c r="K175" s="89"/>
      <c r="L175" s="89"/>
      <c r="M175" s="89"/>
      <c r="N175" s="89"/>
      <c r="O175" s="89"/>
      <c r="P175" s="89"/>
      <c r="Q175" s="89"/>
      <c r="R175" s="89"/>
    </row>
    <row r="176" spans="1:18">
      <c r="A176" s="180">
        <f>'SERIES_DB-MetaData'!A176</f>
        <v>171</v>
      </c>
      <c r="B176" s="180"/>
      <c r="C176" s="123">
        <f>'SERIES_DB-MetaData'!C176</f>
        <v>5</v>
      </c>
      <c r="D176" s="85" t="str">
        <f>'SERIES_DB-MetaData'!D176</f>
        <v>FS0W5-0.00-2.5-0.014</v>
      </c>
      <c r="E176" s="20" t="str">
        <f>'SERIES_DB-MetaData'!E176</f>
        <v>Matsuoka et al. 2003</v>
      </c>
      <c r="F176" s="174" t="s">
        <v>703</v>
      </c>
      <c r="G176" s="19"/>
      <c r="H176" s="87" t="str">
        <f>IF('SERIES_DB-MetaData'!F176="SI","mm","in")</f>
        <v>mm</v>
      </c>
      <c r="I176" s="87" t="str">
        <f>IF('SERIES_DB-MetaData'!F176="SI","kN","kips")</f>
        <v>kN</v>
      </c>
      <c r="J176" s="88"/>
      <c r="K176" s="89"/>
      <c r="L176" s="89"/>
      <c r="M176" s="89"/>
      <c r="N176" s="89"/>
      <c r="O176" s="89"/>
      <c r="P176" s="89"/>
      <c r="Q176" s="89"/>
      <c r="R176" s="89"/>
    </row>
    <row r="177" spans="1:18">
      <c r="A177" s="180">
        <f>'SERIES_DB-MetaData'!A177</f>
        <v>172</v>
      </c>
      <c r="B177" s="180"/>
      <c r="C177" s="123">
        <f>'SERIES_DB-MetaData'!C177</f>
        <v>6</v>
      </c>
      <c r="D177" s="85" t="str">
        <f>'SERIES_DB-MetaData'!D177</f>
        <v>FS0W5-0.00-2.5-1.4</v>
      </c>
      <c r="E177" s="20" t="str">
        <f>'SERIES_DB-MetaData'!E177</f>
        <v>Matsuoka et al. 2003</v>
      </c>
      <c r="F177" s="174" t="s">
        <v>704</v>
      </c>
      <c r="G177" s="19"/>
      <c r="H177" s="87" t="str">
        <f>IF('SERIES_DB-MetaData'!F177="SI","mm","in")</f>
        <v>mm</v>
      </c>
      <c r="I177" s="87" t="str">
        <f>IF('SERIES_DB-MetaData'!F177="SI","kN","kips")</f>
        <v>kN</v>
      </c>
      <c r="J177" s="88"/>
      <c r="K177" s="89"/>
      <c r="L177" s="89"/>
      <c r="M177" s="89"/>
      <c r="N177" s="89"/>
      <c r="O177" s="89"/>
      <c r="P177" s="89"/>
      <c r="Q177" s="89"/>
      <c r="R177" s="89"/>
    </row>
    <row r="178" spans="1:18">
      <c r="A178" s="180">
        <f>'SERIES_DB-MetaData'!A178</f>
        <v>173</v>
      </c>
      <c r="B178" s="180"/>
      <c r="C178" s="123">
        <f>'SERIES_DB-MetaData'!C178</f>
        <v>7</v>
      </c>
      <c r="D178" s="85" t="str">
        <f>'SERIES_DB-MetaData'!D178</f>
        <v>FS1W5-0.00-2.5-0.014</v>
      </c>
      <c r="E178" s="20" t="str">
        <f>'SERIES_DB-MetaData'!E178</f>
        <v>Matsuoka et al. 2003</v>
      </c>
      <c r="F178" s="174" t="s">
        <v>705</v>
      </c>
      <c r="G178" s="19"/>
      <c r="H178" s="87" t="str">
        <f>IF('SERIES_DB-MetaData'!F178="SI","mm","in")</f>
        <v>mm</v>
      </c>
      <c r="I178" s="87" t="str">
        <f>IF('SERIES_DB-MetaData'!F178="SI","kN","kips")</f>
        <v>kN</v>
      </c>
      <c r="J178" s="88"/>
      <c r="K178" s="89"/>
      <c r="L178" s="89"/>
      <c r="M178" s="89"/>
      <c r="N178" s="89"/>
      <c r="O178" s="89"/>
      <c r="P178" s="89"/>
      <c r="Q178" s="89"/>
      <c r="R178" s="89"/>
    </row>
    <row r="179" spans="1:18">
      <c r="A179" s="180">
        <f>'SERIES_DB-MetaData'!A179</f>
        <v>174</v>
      </c>
      <c r="B179" s="180"/>
      <c r="C179" s="123">
        <f>'SERIES_DB-MetaData'!C179</f>
        <v>8</v>
      </c>
      <c r="D179" s="85" t="str">
        <f>'SERIES_DB-MetaData'!D179</f>
        <v>FS1W5-0.00-2.5-1.4</v>
      </c>
      <c r="E179" s="20" t="str">
        <f>'SERIES_DB-MetaData'!E179</f>
        <v>Matsuoka et al. 2003</v>
      </c>
      <c r="F179" s="174" t="s">
        <v>706</v>
      </c>
      <c r="G179" s="19"/>
      <c r="H179" s="87" t="str">
        <f>IF('SERIES_DB-MetaData'!F179="SI","mm","in")</f>
        <v>mm</v>
      </c>
      <c r="I179" s="87" t="str">
        <f>IF('SERIES_DB-MetaData'!F179="SI","kN","kips")</f>
        <v>kN</v>
      </c>
      <c r="J179" s="88"/>
      <c r="K179" s="89"/>
      <c r="L179" s="89"/>
      <c r="M179" s="89"/>
      <c r="N179" s="89"/>
      <c r="O179" s="89"/>
      <c r="P179" s="89"/>
      <c r="Q179" s="89"/>
      <c r="R179" s="89"/>
    </row>
    <row r="180" spans="1:18">
      <c r="A180" s="180">
        <f>'SERIES_DB-MetaData'!A180</f>
        <v>175</v>
      </c>
      <c r="B180" s="180"/>
      <c r="C180" s="123">
        <f>'SERIES_DB-MetaData'!C180</f>
        <v>9</v>
      </c>
      <c r="D180" s="85" t="str">
        <f>'SERIES_DB-MetaData'!D180</f>
        <v>S0W5-0.00-4.5-0.014</v>
      </c>
      <c r="E180" s="20" t="str">
        <f>'SERIES_DB-MetaData'!E180</f>
        <v>Matsuoka et al. 2003</v>
      </c>
      <c r="F180" s="174" t="s">
        <v>707</v>
      </c>
      <c r="G180" s="19"/>
      <c r="H180" s="87" t="str">
        <f>IF('SERIES_DB-MetaData'!F180="SI","mm","in")</f>
        <v>mm</v>
      </c>
      <c r="I180" s="87" t="str">
        <f>IF('SERIES_DB-MetaData'!F180="SI","kN","kips")</f>
        <v>kN</v>
      </c>
      <c r="J180" s="88"/>
      <c r="K180" s="89"/>
      <c r="L180" s="89"/>
      <c r="M180" s="89"/>
      <c r="N180" s="89"/>
      <c r="O180" s="89"/>
      <c r="P180" s="89"/>
      <c r="Q180" s="89"/>
      <c r="R180" s="89"/>
    </row>
    <row r="181" spans="1:18">
      <c r="A181" s="180">
        <f>'SERIES_DB-MetaData'!A181</f>
        <v>176</v>
      </c>
      <c r="B181" s="180"/>
      <c r="C181" s="123">
        <f>'SERIES_DB-MetaData'!C181</f>
        <v>10</v>
      </c>
      <c r="D181" s="85" t="str">
        <f>'SERIES_DB-MetaData'!D181</f>
        <v>S0W5-0.00-4.5-1.4</v>
      </c>
      <c r="E181" s="20" t="str">
        <f>'SERIES_DB-MetaData'!E181</f>
        <v>Matsuoka et al. 2003</v>
      </c>
      <c r="F181" s="174" t="s">
        <v>708</v>
      </c>
      <c r="G181" s="19"/>
      <c r="H181" s="87" t="str">
        <f>IF('SERIES_DB-MetaData'!F181="SI","mm","in")</f>
        <v>mm</v>
      </c>
      <c r="I181" s="87" t="str">
        <f>IF('SERIES_DB-MetaData'!F181="SI","kN","kips")</f>
        <v>kN</v>
      </c>
      <c r="J181" s="88"/>
      <c r="K181" s="89"/>
      <c r="L181" s="89"/>
      <c r="M181" s="89"/>
      <c r="N181" s="89"/>
      <c r="O181" s="89"/>
      <c r="P181" s="89"/>
      <c r="Q181" s="89"/>
      <c r="R181" s="89"/>
    </row>
    <row r="182" spans="1:18">
      <c r="A182" s="180">
        <f>'SERIES_DB-MetaData'!A182</f>
        <v>177</v>
      </c>
      <c r="B182" s="180"/>
      <c r="C182" s="123">
        <f>'SERIES_DB-MetaData'!C182</f>
        <v>11</v>
      </c>
      <c r="D182" s="85" t="str">
        <f>'SERIES_DB-MetaData'!D182</f>
        <v>S1W5-0.00-4.5-0.014</v>
      </c>
      <c r="E182" s="20" t="str">
        <f>'SERIES_DB-MetaData'!E182</f>
        <v>Matsuoka et al. 2003</v>
      </c>
      <c r="F182" s="174" t="s">
        <v>709</v>
      </c>
      <c r="G182" s="19"/>
      <c r="H182" s="87" t="str">
        <f>IF('SERIES_DB-MetaData'!F182="SI","mm","in")</f>
        <v>mm</v>
      </c>
      <c r="I182" s="87" t="str">
        <f>IF('SERIES_DB-MetaData'!F182="SI","kN","kips")</f>
        <v>kN</v>
      </c>
      <c r="J182" s="88"/>
      <c r="K182" s="89"/>
      <c r="L182" s="89"/>
      <c r="M182" s="89"/>
      <c r="N182" s="89"/>
      <c r="O182" s="89"/>
      <c r="P182" s="89"/>
      <c r="Q182" s="89"/>
      <c r="R182" s="89"/>
    </row>
    <row r="183" spans="1:18">
      <c r="A183" s="180">
        <f>'SERIES_DB-MetaData'!A183</f>
        <v>178</v>
      </c>
      <c r="B183" s="180"/>
      <c r="C183" s="123">
        <f>'SERIES_DB-MetaData'!C183</f>
        <v>12</v>
      </c>
      <c r="D183" s="85" t="str">
        <f>'SERIES_DB-MetaData'!D183</f>
        <v>S1W5-0.00-4.5-1.4</v>
      </c>
      <c r="E183" s="20" t="str">
        <f>'SERIES_DB-MetaData'!E183</f>
        <v>Matsuoka et al. 2003</v>
      </c>
      <c r="F183" s="174" t="s">
        <v>710</v>
      </c>
      <c r="G183" s="19"/>
      <c r="H183" s="87" t="str">
        <f>IF('SERIES_DB-MetaData'!F183="SI","mm","in")</f>
        <v>mm</v>
      </c>
      <c r="I183" s="87" t="str">
        <f>IF('SERIES_DB-MetaData'!F183="SI","kN","kips")</f>
        <v>kN</v>
      </c>
      <c r="J183" s="88"/>
      <c r="K183" s="89"/>
      <c r="L183" s="89"/>
      <c r="M183" s="89"/>
      <c r="N183" s="89"/>
      <c r="O183" s="89"/>
      <c r="P183" s="89"/>
      <c r="Q183" s="89"/>
      <c r="R183" s="89"/>
    </row>
    <row r="184" spans="1:18">
      <c r="A184" s="180">
        <f>'SERIES_DB-MetaData'!A184</f>
        <v>179</v>
      </c>
      <c r="B184" s="180"/>
      <c r="C184" s="123">
        <f>'SERIES_DB-MetaData'!C184</f>
        <v>1</v>
      </c>
      <c r="D184" s="85" t="str">
        <f>'SERIES_DB-MetaData'!D184</f>
        <v>NO. 1</v>
      </c>
      <c r="E184" s="20" t="str">
        <f>'SERIES_DB-MetaData'!E184</f>
        <v>Nakachi, Toda et Tabata (1996)</v>
      </c>
      <c r="F184" s="174" t="s">
        <v>781</v>
      </c>
      <c r="G184" s="19"/>
      <c r="H184" s="87" t="str">
        <f>IF('SERIES_DB-MetaData'!F184="SI","mm","in")</f>
        <v>mm</v>
      </c>
      <c r="I184" s="87" t="str">
        <f>IF('SERIES_DB-MetaData'!F184="SI","kN","kips")</f>
        <v>kN</v>
      </c>
      <c r="J184" s="88"/>
      <c r="K184" s="89"/>
      <c r="L184" s="89"/>
      <c r="M184" s="89"/>
      <c r="N184" s="89"/>
      <c r="O184" s="89"/>
      <c r="P184" s="89"/>
      <c r="Q184" s="89"/>
      <c r="R184" s="89"/>
    </row>
    <row r="185" spans="1:18">
      <c r="A185" s="180">
        <f>'SERIES_DB-MetaData'!A185</f>
        <v>180</v>
      </c>
      <c r="B185" s="180"/>
      <c r="C185" s="123">
        <f>'SERIES_DB-MetaData'!C185</f>
        <v>2</v>
      </c>
      <c r="D185" s="85" t="str">
        <f>'SERIES_DB-MetaData'!D185</f>
        <v>NO. 2</v>
      </c>
      <c r="E185" s="20" t="str">
        <f>'SERIES_DB-MetaData'!E185</f>
        <v>Nakachi, Toda et Tabata (1996)</v>
      </c>
      <c r="F185" s="174" t="s">
        <v>782</v>
      </c>
      <c r="G185" s="19"/>
      <c r="H185" s="87" t="str">
        <f>IF('SERIES_DB-MetaData'!F185="SI","mm","in")</f>
        <v>mm</v>
      </c>
      <c r="I185" s="87" t="str">
        <f>IF('SERIES_DB-MetaData'!F185="SI","kN","kips")</f>
        <v>kN</v>
      </c>
      <c r="J185" s="88"/>
      <c r="K185" s="89"/>
      <c r="L185" s="89"/>
      <c r="M185" s="89"/>
      <c r="N185" s="89"/>
      <c r="O185" s="89"/>
      <c r="P185" s="89"/>
      <c r="Q185" s="89"/>
      <c r="R185" s="89"/>
    </row>
    <row r="186" spans="1:18">
      <c r="A186" s="180">
        <f>'SERIES_DB-MetaData'!A186</f>
        <v>181</v>
      </c>
      <c r="B186" s="180"/>
      <c r="C186" s="123">
        <f>'SERIES_DB-MetaData'!C186</f>
        <v>3</v>
      </c>
      <c r="D186" s="85" t="str">
        <f>'SERIES_DB-MetaData'!D186</f>
        <v>NO. 3</v>
      </c>
      <c r="E186" s="20" t="str">
        <f>'SERIES_DB-MetaData'!E186</f>
        <v>Nakachi, Toda et Tabata (1996)</v>
      </c>
      <c r="F186" s="174" t="s">
        <v>783</v>
      </c>
      <c r="G186" s="19"/>
      <c r="H186" s="87" t="str">
        <f>IF('SERIES_DB-MetaData'!F186="SI","mm","in")</f>
        <v>mm</v>
      </c>
      <c r="I186" s="87" t="str">
        <f>IF('SERIES_DB-MetaData'!F186="SI","kN","kips")</f>
        <v>kN</v>
      </c>
      <c r="J186" s="88"/>
      <c r="K186" s="89"/>
      <c r="L186" s="89"/>
      <c r="M186" s="89"/>
      <c r="N186" s="89"/>
      <c r="O186" s="89"/>
      <c r="P186" s="89"/>
      <c r="Q186" s="89"/>
      <c r="R186" s="89"/>
    </row>
    <row r="187" spans="1:18">
      <c r="A187" s="180">
        <f>'SERIES_DB-MetaData'!A187</f>
        <v>182</v>
      </c>
      <c r="B187" s="180"/>
      <c r="C187" s="123">
        <f>'SERIES_DB-MetaData'!C187</f>
        <v>4</v>
      </c>
      <c r="D187" s="85" t="str">
        <f>'SERIES_DB-MetaData'!D187</f>
        <v>NO. 4</v>
      </c>
      <c r="E187" s="20" t="str">
        <f>'SERIES_DB-MetaData'!E187</f>
        <v>Nakachi, Toda et Tabata (1996)</v>
      </c>
      <c r="F187" s="174" t="s">
        <v>784</v>
      </c>
      <c r="G187" s="19"/>
      <c r="H187" s="87" t="str">
        <f>IF('SERIES_DB-MetaData'!F187="SI","mm","in")</f>
        <v>mm</v>
      </c>
      <c r="I187" s="87" t="str">
        <f>IF('SERIES_DB-MetaData'!F187="SI","kN","kips")</f>
        <v>kN</v>
      </c>
      <c r="J187" s="88"/>
      <c r="K187" s="89"/>
      <c r="L187" s="89"/>
      <c r="M187" s="89"/>
      <c r="N187" s="89"/>
      <c r="O187" s="89"/>
      <c r="P187" s="89"/>
      <c r="Q187" s="89"/>
      <c r="R187" s="89"/>
    </row>
    <row r="188" spans="1:18">
      <c r="A188" s="180">
        <f>'SERIES_DB-MetaData'!A188</f>
        <v>183</v>
      </c>
      <c r="B188" s="180"/>
      <c r="C188" s="123">
        <f>'SERIES_DB-MetaData'!C188</f>
        <v>1</v>
      </c>
      <c r="D188" s="85" t="str">
        <f>'SERIES_DB-MetaData'!D188</f>
        <v>I-1</v>
      </c>
      <c r="E188" s="20" t="str">
        <f>'SERIES_DB-MetaData'!E188</f>
        <v>Nakamura et al 2009</v>
      </c>
      <c r="F188" s="174" t="s">
        <v>711</v>
      </c>
      <c r="G188" s="19"/>
      <c r="H188" s="87" t="str">
        <f>IF('SERIES_DB-MetaData'!F188="SI","mm","in")</f>
        <v>mm</v>
      </c>
      <c r="I188" s="87" t="str">
        <f>IF('SERIES_DB-MetaData'!F188="SI","kN","kips")</f>
        <v>kN</v>
      </c>
      <c r="J188" s="88"/>
      <c r="K188" s="89"/>
      <c r="L188" s="89"/>
      <c r="M188" s="89"/>
      <c r="N188" s="89"/>
      <c r="O188" s="89"/>
      <c r="P188" s="89"/>
      <c r="Q188" s="89"/>
      <c r="R188" s="89"/>
    </row>
    <row r="189" spans="1:18">
      <c r="A189" s="180">
        <f>'SERIES_DB-MetaData'!A189</f>
        <v>184</v>
      </c>
      <c r="B189" s="180"/>
      <c r="C189" s="123">
        <f>'SERIES_DB-MetaData'!C189</f>
        <v>2</v>
      </c>
      <c r="D189" s="85" t="str">
        <f>'SERIES_DB-MetaData'!D189</f>
        <v>I-2</v>
      </c>
      <c r="E189" s="20" t="str">
        <f>'SERIES_DB-MetaData'!E189</f>
        <v>Nakamura et al 2009</v>
      </c>
      <c r="F189" s="174" t="s">
        <v>712</v>
      </c>
      <c r="G189" s="19"/>
      <c r="H189" s="87" t="str">
        <f>IF('SERIES_DB-MetaData'!F189="SI","mm","in")</f>
        <v>mm</v>
      </c>
      <c r="I189" s="87" t="str">
        <f>IF('SERIES_DB-MetaData'!F189="SI","kN","kips")</f>
        <v>kN</v>
      </c>
      <c r="J189" s="88"/>
      <c r="K189" s="89"/>
      <c r="L189" s="89"/>
      <c r="M189" s="89"/>
      <c r="N189" s="89"/>
      <c r="O189" s="89"/>
      <c r="P189" s="89"/>
      <c r="Q189" s="89"/>
      <c r="R189" s="89"/>
    </row>
    <row r="190" spans="1:18">
      <c r="A190" s="180">
        <f>'SERIES_DB-MetaData'!A190</f>
        <v>185</v>
      </c>
      <c r="B190" s="180"/>
      <c r="C190" s="123">
        <f>'SERIES_DB-MetaData'!C190</f>
        <v>1</v>
      </c>
      <c r="D190" s="85" t="str">
        <f>'SERIES_DB-MetaData'!D190</f>
        <v>B1</v>
      </c>
      <c r="E190" s="20" t="str">
        <f>'SERIES_DB-MetaData'!E190</f>
        <v>Oesterle et al. (1976)</v>
      </c>
      <c r="F190" s="174" t="s">
        <v>713</v>
      </c>
      <c r="G190" s="19"/>
      <c r="H190" s="87" t="str">
        <f>IF('SERIES_DB-MetaData'!F190="SI","mm","in")</f>
        <v>mm</v>
      </c>
      <c r="I190" s="87" t="str">
        <f>IF('SERIES_DB-MetaData'!F190="SI","kN","kips")</f>
        <v>kN</v>
      </c>
      <c r="J190" s="88"/>
      <c r="K190" s="89"/>
      <c r="L190" s="89"/>
      <c r="M190" s="89"/>
      <c r="N190" s="89"/>
      <c r="O190" s="89"/>
      <c r="P190" s="89"/>
      <c r="Q190" s="89"/>
      <c r="R190" s="89"/>
    </row>
    <row r="191" spans="1:18">
      <c r="A191" s="180">
        <f>'SERIES_DB-MetaData'!A191</f>
        <v>186</v>
      </c>
      <c r="B191" s="180"/>
      <c r="C191" s="123">
        <f>'SERIES_DB-MetaData'!C191</f>
        <v>2</v>
      </c>
      <c r="D191" s="85" t="str">
        <f>'SERIES_DB-MetaData'!D191</f>
        <v>B2</v>
      </c>
      <c r="E191" s="20" t="str">
        <f>'SERIES_DB-MetaData'!E191</f>
        <v>Oesterle et al. (1976)</v>
      </c>
      <c r="F191" s="174" t="s">
        <v>714</v>
      </c>
      <c r="G191" s="19"/>
      <c r="H191" s="87" t="str">
        <f>IF('SERIES_DB-MetaData'!F191="SI","mm","in")</f>
        <v>mm</v>
      </c>
      <c r="I191" s="87" t="str">
        <f>IF('SERIES_DB-MetaData'!F191="SI","kN","kips")</f>
        <v>kN</v>
      </c>
      <c r="J191" s="88"/>
      <c r="K191" s="89"/>
      <c r="L191" s="89"/>
      <c r="M191" s="89"/>
      <c r="N191" s="89"/>
      <c r="O191" s="89"/>
      <c r="P191" s="89"/>
      <c r="Q191" s="89"/>
      <c r="R191" s="89"/>
    </row>
    <row r="192" spans="1:18">
      <c r="A192" s="180">
        <f>'SERIES_DB-MetaData'!A192</f>
        <v>187</v>
      </c>
      <c r="B192" s="180"/>
      <c r="C192" s="123">
        <f>'SERIES_DB-MetaData'!C192</f>
        <v>3</v>
      </c>
      <c r="D192" s="85" t="str">
        <f>'SERIES_DB-MetaData'!D192</f>
        <v>B3</v>
      </c>
      <c r="E192" s="20" t="str">
        <f>'SERIES_DB-MetaData'!E192</f>
        <v>Oesterle et al. (1976)</v>
      </c>
      <c r="F192" s="174" t="s">
        <v>715</v>
      </c>
      <c r="G192" s="19"/>
      <c r="H192" s="87" t="str">
        <f>IF('SERIES_DB-MetaData'!F192="SI","mm","in")</f>
        <v>mm</v>
      </c>
      <c r="I192" s="87" t="str">
        <f>IF('SERIES_DB-MetaData'!F192="SI","kN","kips")</f>
        <v>kN</v>
      </c>
      <c r="J192" s="88"/>
      <c r="K192" s="89"/>
      <c r="L192" s="89"/>
      <c r="M192" s="89"/>
      <c r="N192" s="89"/>
      <c r="O192" s="89"/>
      <c r="P192" s="89"/>
      <c r="Q192" s="89"/>
      <c r="R192" s="89"/>
    </row>
    <row r="193" spans="1:18">
      <c r="A193" s="180">
        <f>'SERIES_DB-MetaData'!A193</f>
        <v>188</v>
      </c>
      <c r="B193" s="180"/>
      <c r="C193" s="123">
        <f>'SERIES_DB-MetaData'!C193</f>
        <v>4</v>
      </c>
      <c r="D193" s="85" t="str">
        <f>'SERIES_DB-MetaData'!D193</f>
        <v>B4</v>
      </c>
      <c r="E193" s="20" t="str">
        <f>'SERIES_DB-MetaData'!E193</f>
        <v>Oesterle et al. (1976)</v>
      </c>
      <c r="F193" s="174" t="s">
        <v>716</v>
      </c>
      <c r="G193" s="19"/>
      <c r="H193" s="87" t="str">
        <f>IF('SERIES_DB-MetaData'!F193="SI","mm","in")</f>
        <v>mm</v>
      </c>
      <c r="I193" s="87" t="str">
        <f>IF('SERIES_DB-MetaData'!F193="SI","kN","kips")</f>
        <v>kN</v>
      </c>
      <c r="J193" s="88"/>
      <c r="K193" s="89"/>
      <c r="L193" s="89"/>
      <c r="M193" s="89"/>
      <c r="N193" s="89"/>
      <c r="O193" s="89"/>
      <c r="P193" s="89"/>
      <c r="Q193" s="89"/>
      <c r="R193" s="89"/>
    </row>
    <row r="194" spans="1:18">
      <c r="A194" s="180">
        <f>'SERIES_DB-MetaData'!A194</f>
        <v>189</v>
      </c>
      <c r="B194" s="180"/>
      <c r="C194" s="123">
        <f>'SERIES_DB-MetaData'!C194</f>
        <v>5</v>
      </c>
      <c r="D194" s="85" t="str">
        <f>'SERIES_DB-MetaData'!D194</f>
        <v>B5</v>
      </c>
      <c r="E194" s="20" t="str">
        <f>'SERIES_DB-MetaData'!E194</f>
        <v>Oesterle et al. (1976)</v>
      </c>
      <c r="F194" s="174" t="s">
        <v>717</v>
      </c>
      <c r="G194" s="19"/>
      <c r="H194" s="87" t="str">
        <f>IF('SERIES_DB-MetaData'!F194="SI","mm","in")</f>
        <v>mm</v>
      </c>
      <c r="I194" s="87" t="str">
        <f>IF('SERIES_DB-MetaData'!F194="SI","kN","kips")</f>
        <v>kN</v>
      </c>
      <c r="J194" s="88"/>
      <c r="K194" s="89"/>
      <c r="L194" s="89"/>
      <c r="M194" s="89"/>
      <c r="N194" s="89"/>
      <c r="O194" s="89"/>
      <c r="P194" s="89"/>
      <c r="Q194" s="89"/>
      <c r="R194" s="89"/>
    </row>
    <row r="195" spans="1:18">
      <c r="A195" s="180">
        <f>'SERIES_DB-MetaData'!A195</f>
        <v>190</v>
      </c>
      <c r="B195" s="180"/>
      <c r="C195" s="123">
        <f>'SERIES_DB-MetaData'!C195</f>
        <v>6</v>
      </c>
      <c r="D195" s="85" t="str">
        <f>'SERIES_DB-MetaData'!D195</f>
        <v>B6</v>
      </c>
      <c r="E195" s="20" t="str">
        <f>'SERIES_DB-MetaData'!E195</f>
        <v>Oesterle et al. (1976)</v>
      </c>
      <c r="F195" s="174" t="s">
        <v>718</v>
      </c>
      <c r="G195" s="19"/>
      <c r="H195" s="87" t="str">
        <f>IF('SERIES_DB-MetaData'!F195="SI","mm","in")</f>
        <v>mm</v>
      </c>
      <c r="I195" s="87" t="str">
        <f>IF('SERIES_DB-MetaData'!F195="SI","kN","kips")</f>
        <v>kN</v>
      </c>
      <c r="J195" s="88"/>
      <c r="K195" s="89"/>
      <c r="L195" s="89"/>
      <c r="M195" s="89"/>
      <c r="N195" s="89"/>
      <c r="O195" s="89"/>
      <c r="P195" s="89"/>
      <c r="Q195" s="89"/>
      <c r="R195" s="89"/>
    </row>
    <row r="196" spans="1:18">
      <c r="A196" s="180">
        <f>'SERIES_DB-MetaData'!A196</f>
        <v>191</v>
      </c>
      <c r="B196" s="180"/>
      <c r="C196" s="123">
        <f>'SERIES_DB-MetaData'!C196</f>
        <v>7</v>
      </c>
      <c r="D196" s="85" t="str">
        <f>'SERIES_DB-MetaData'!D196</f>
        <v>B5R</v>
      </c>
      <c r="E196" s="20" t="str">
        <f>'SERIES_DB-MetaData'!E196</f>
        <v>Oesterle et al. (1976)</v>
      </c>
      <c r="F196" s="174" t="s">
        <v>719</v>
      </c>
      <c r="G196" s="19"/>
      <c r="H196" s="87" t="str">
        <f>IF('SERIES_DB-MetaData'!F196="SI","mm","in")</f>
        <v>mm</v>
      </c>
      <c r="I196" s="87" t="str">
        <f>IF('SERIES_DB-MetaData'!F196="SI","kN","kips")</f>
        <v>kN</v>
      </c>
      <c r="J196" s="88"/>
      <c r="K196" s="89"/>
      <c r="L196" s="89"/>
      <c r="M196" s="89"/>
      <c r="N196" s="89"/>
      <c r="O196" s="89"/>
      <c r="P196" s="89"/>
      <c r="Q196" s="89"/>
      <c r="R196" s="89"/>
    </row>
    <row r="197" spans="1:18">
      <c r="A197" s="180">
        <f>'SERIES_DB-MetaData'!A197</f>
        <v>192</v>
      </c>
      <c r="B197" s="180"/>
      <c r="C197" s="123">
        <f>'SERIES_DB-MetaData'!C197</f>
        <v>8</v>
      </c>
      <c r="D197" s="85" t="str">
        <f>'SERIES_DB-MetaData'!D197</f>
        <v>F1</v>
      </c>
      <c r="E197" s="20" t="str">
        <f>'SERIES_DB-MetaData'!E197</f>
        <v>Oesterle et al. (1976)</v>
      </c>
      <c r="F197" s="174" t="s">
        <v>720</v>
      </c>
      <c r="G197" s="19"/>
      <c r="H197" s="87" t="str">
        <f>IF('SERIES_DB-MetaData'!F197="SI","mm","in")</f>
        <v>mm</v>
      </c>
      <c r="I197" s="87" t="str">
        <f>IF('SERIES_DB-MetaData'!F197="SI","kN","kips")</f>
        <v>kN</v>
      </c>
      <c r="J197" s="88"/>
      <c r="K197" s="89"/>
      <c r="L197" s="89"/>
      <c r="M197" s="89"/>
      <c r="N197" s="89"/>
      <c r="O197" s="89"/>
      <c r="P197" s="89"/>
      <c r="Q197" s="89"/>
      <c r="R197" s="89"/>
    </row>
    <row r="198" spans="1:18">
      <c r="A198" s="180">
        <f>'SERIES_DB-MetaData'!A198</f>
        <v>193</v>
      </c>
      <c r="B198" s="180"/>
      <c r="C198" s="123">
        <f>'SERIES_DB-MetaData'!C198</f>
        <v>9</v>
      </c>
      <c r="D198" s="85" t="str">
        <f>'SERIES_DB-MetaData'!D198</f>
        <v>R1</v>
      </c>
      <c r="E198" s="20" t="str">
        <f>'SERIES_DB-MetaData'!E198</f>
        <v>Oesterle et al. (1979)</v>
      </c>
      <c r="F198" s="174" t="s">
        <v>721</v>
      </c>
      <c r="G198" s="19"/>
      <c r="H198" s="87" t="str">
        <f>IF('SERIES_DB-MetaData'!F198="SI","mm","in")</f>
        <v>mm</v>
      </c>
      <c r="I198" s="87" t="str">
        <f>IF('SERIES_DB-MetaData'!F198="SI","kN","kips")</f>
        <v>kN</v>
      </c>
      <c r="J198" s="88"/>
      <c r="K198" s="89"/>
      <c r="L198" s="89"/>
      <c r="M198" s="89"/>
      <c r="N198" s="89"/>
      <c r="O198" s="89"/>
      <c r="P198" s="89"/>
      <c r="Q198" s="89"/>
      <c r="R198" s="89"/>
    </row>
    <row r="199" spans="1:18">
      <c r="A199" s="180">
        <f>'SERIES_DB-MetaData'!A199</f>
        <v>194</v>
      </c>
      <c r="B199" s="180"/>
      <c r="C199" s="123">
        <f>'SERIES_DB-MetaData'!C199</f>
        <v>10</v>
      </c>
      <c r="D199" s="85" t="str">
        <f>'SERIES_DB-MetaData'!D199</f>
        <v>R2</v>
      </c>
      <c r="E199" s="20" t="str">
        <f>'SERIES_DB-MetaData'!E199</f>
        <v>Oesterle et al. (1979)</v>
      </c>
      <c r="F199" s="174" t="s">
        <v>722</v>
      </c>
      <c r="G199" s="19"/>
      <c r="H199" s="87" t="str">
        <f>IF('SERIES_DB-MetaData'!F199="SI","mm","in")</f>
        <v>mm</v>
      </c>
      <c r="I199" s="87" t="str">
        <f>IF('SERIES_DB-MetaData'!F199="SI","kN","kips")</f>
        <v>kN</v>
      </c>
      <c r="J199" s="88"/>
      <c r="K199" s="89"/>
      <c r="L199" s="89"/>
      <c r="M199" s="89"/>
      <c r="N199" s="89"/>
      <c r="O199" s="89"/>
      <c r="P199" s="89"/>
      <c r="Q199" s="89"/>
      <c r="R199" s="89"/>
    </row>
    <row r="200" spans="1:18">
      <c r="A200" s="180">
        <f>'SERIES_DB-MetaData'!A200</f>
        <v>195</v>
      </c>
      <c r="B200" s="180"/>
      <c r="C200" s="123">
        <f>'SERIES_DB-MetaData'!C200</f>
        <v>13</v>
      </c>
      <c r="D200" s="85" t="str">
        <f>'SERIES_DB-MetaData'!D200</f>
        <v>B10</v>
      </c>
      <c r="E200" s="20" t="str">
        <f>'SERIES_DB-MetaData'!E200</f>
        <v>Oesterle et al. (1979)</v>
      </c>
      <c r="F200" s="174" t="s">
        <v>723</v>
      </c>
      <c r="G200" s="19"/>
      <c r="H200" s="87" t="str">
        <f>IF('SERIES_DB-MetaData'!F200="SI","mm","in")</f>
        <v>mm</v>
      </c>
      <c r="I200" s="87" t="str">
        <f>IF('SERIES_DB-MetaData'!F200="SI","kN","kips")</f>
        <v>kN</v>
      </c>
      <c r="J200" s="88"/>
      <c r="K200" s="89"/>
      <c r="L200" s="89"/>
      <c r="M200" s="89"/>
      <c r="N200" s="89"/>
      <c r="O200" s="89"/>
      <c r="P200" s="89"/>
      <c r="Q200" s="89"/>
      <c r="R200" s="89"/>
    </row>
    <row r="201" spans="1:18">
      <c r="A201" s="180">
        <f>'SERIES_DB-MetaData'!A201</f>
        <v>196</v>
      </c>
      <c r="B201" s="180"/>
      <c r="C201" s="123">
        <f>'SERIES_DB-MetaData'!C201</f>
        <v>14</v>
      </c>
      <c r="D201" s="85" t="str">
        <f>'SERIES_DB-MetaData'!D201</f>
        <v>B11</v>
      </c>
      <c r="E201" s="20" t="str">
        <f>'SERIES_DB-MetaData'!E201</f>
        <v>Oesterle et al. (1979)</v>
      </c>
      <c r="F201" s="174" t="s">
        <v>724</v>
      </c>
      <c r="G201" s="19"/>
      <c r="H201" s="87" t="str">
        <f>IF('SERIES_DB-MetaData'!F201="SI","mm","in")</f>
        <v>mm</v>
      </c>
      <c r="I201" s="87" t="str">
        <f>IF('SERIES_DB-MetaData'!F201="SI","kN","kips")</f>
        <v>kN</v>
      </c>
      <c r="J201" s="88"/>
      <c r="K201" s="89"/>
      <c r="L201" s="89"/>
      <c r="M201" s="89"/>
      <c r="N201" s="89"/>
      <c r="O201" s="89"/>
      <c r="P201" s="89"/>
      <c r="Q201" s="89"/>
      <c r="R201" s="89"/>
    </row>
    <row r="202" spans="1:18">
      <c r="A202" s="180">
        <f>'SERIES_DB-MetaData'!A202</f>
        <v>197</v>
      </c>
      <c r="B202" s="180"/>
      <c r="C202" s="123">
        <f>'SERIES_DB-MetaData'!C202</f>
        <v>16</v>
      </c>
      <c r="D202" s="85" t="str">
        <f>'SERIES_DB-MetaData'!D202</f>
        <v>B7</v>
      </c>
      <c r="E202" s="20" t="str">
        <f>'SERIES_DB-MetaData'!E202</f>
        <v>Oesterle et al. (1979)</v>
      </c>
      <c r="F202" s="174" t="s">
        <v>725</v>
      </c>
      <c r="G202" s="19"/>
      <c r="H202" s="87" t="str">
        <f>IF('SERIES_DB-MetaData'!F202="SI","mm","in")</f>
        <v>mm</v>
      </c>
      <c r="I202" s="87" t="str">
        <f>IF('SERIES_DB-MetaData'!F202="SI","kN","kips")</f>
        <v>kN</v>
      </c>
      <c r="J202" s="88"/>
      <c r="K202" s="89"/>
      <c r="L202" s="89"/>
      <c r="M202" s="89"/>
      <c r="N202" s="89"/>
      <c r="O202" s="89"/>
      <c r="P202" s="89"/>
      <c r="Q202" s="89"/>
      <c r="R202" s="89"/>
    </row>
    <row r="203" spans="1:18">
      <c r="A203" s="180">
        <f>'SERIES_DB-MetaData'!A203</f>
        <v>198</v>
      </c>
      <c r="B203" s="180"/>
      <c r="C203" s="123">
        <f>'SERIES_DB-MetaData'!C203</f>
        <v>17</v>
      </c>
      <c r="D203" s="85" t="str">
        <f>'SERIES_DB-MetaData'!D203</f>
        <v>B8*</v>
      </c>
      <c r="E203" s="20" t="str">
        <f>'SERIES_DB-MetaData'!E203</f>
        <v>Oesterle et al. (1979)</v>
      </c>
      <c r="F203" s="174" t="s">
        <v>726</v>
      </c>
      <c r="G203" s="19"/>
      <c r="H203" s="87" t="str">
        <f>IF('SERIES_DB-MetaData'!F203="SI","mm","in")</f>
        <v>mm</v>
      </c>
      <c r="I203" s="87" t="str">
        <f>IF('SERIES_DB-MetaData'!F203="SI","kN","kips")</f>
        <v>kN</v>
      </c>
      <c r="J203" s="88"/>
      <c r="K203" s="89"/>
      <c r="L203" s="89"/>
      <c r="M203" s="89"/>
      <c r="N203" s="89"/>
      <c r="O203" s="89"/>
      <c r="P203" s="89"/>
      <c r="Q203" s="89"/>
      <c r="R203" s="89"/>
    </row>
    <row r="204" spans="1:18">
      <c r="A204" s="180">
        <f>'SERIES_DB-MetaData'!A204</f>
        <v>199</v>
      </c>
      <c r="B204" s="180"/>
      <c r="C204" s="123">
        <f>'SERIES_DB-MetaData'!C204</f>
        <v>18</v>
      </c>
      <c r="D204" s="85" t="str">
        <f>'SERIES_DB-MetaData'!D204</f>
        <v>B9*</v>
      </c>
      <c r="E204" s="20" t="str">
        <f>'SERIES_DB-MetaData'!E204</f>
        <v>Oesterle et al. (1979)</v>
      </c>
      <c r="F204" s="174" t="s">
        <v>727</v>
      </c>
      <c r="G204" s="19"/>
      <c r="H204" s="87" t="str">
        <f>IF('SERIES_DB-MetaData'!F204="SI","mm","in")</f>
        <v>mm</v>
      </c>
      <c r="I204" s="87" t="str">
        <f>IF('SERIES_DB-MetaData'!F204="SI","kN","kips")</f>
        <v>kN</v>
      </c>
      <c r="J204" s="88"/>
      <c r="K204" s="89"/>
      <c r="L204" s="89"/>
      <c r="M204" s="89"/>
      <c r="N204" s="89"/>
      <c r="O204" s="89"/>
      <c r="P204" s="89"/>
      <c r="Q204" s="89"/>
      <c r="R204" s="89"/>
    </row>
    <row r="205" spans="1:18">
      <c r="A205" s="180">
        <f>'SERIES_DB-MetaData'!A205</f>
        <v>200</v>
      </c>
      <c r="B205" s="180"/>
      <c r="C205" s="123">
        <f>'SERIES_DB-MetaData'!C205</f>
        <v>19</v>
      </c>
      <c r="D205" s="85" t="str">
        <f>'SERIES_DB-MetaData'!D205</f>
        <v>B9R</v>
      </c>
      <c r="E205" s="20" t="str">
        <f>'SERIES_DB-MetaData'!E205</f>
        <v>Oesterle et al. (1979)</v>
      </c>
      <c r="F205" s="174" t="s">
        <v>728</v>
      </c>
      <c r="G205" s="19"/>
      <c r="H205" s="87" t="str">
        <f>IF('SERIES_DB-MetaData'!F205="SI","mm","in")</f>
        <v>mm</v>
      </c>
      <c r="I205" s="87" t="str">
        <f>IF('SERIES_DB-MetaData'!F205="SI","kN","kips")</f>
        <v>kN</v>
      </c>
      <c r="J205" s="88"/>
      <c r="K205" s="89"/>
      <c r="L205" s="89"/>
      <c r="M205" s="89"/>
      <c r="N205" s="89"/>
      <c r="O205" s="89"/>
      <c r="P205" s="89"/>
      <c r="Q205" s="89"/>
      <c r="R205" s="89"/>
    </row>
    <row r="206" spans="1:18">
      <c r="A206" s="180">
        <f>'SERIES_DB-MetaData'!A206</f>
        <v>201</v>
      </c>
      <c r="B206" s="180"/>
      <c r="C206" s="123">
        <f>'SERIES_DB-MetaData'!C206</f>
        <v>20</v>
      </c>
      <c r="D206" s="85" t="str">
        <f>'SERIES_DB-MetaData'!D206</f>
        <v>F2</v>
      </c>
      <c r="E206" s="20" t="str">
        <f>'SERIES_DB-MetaData'!E206</f>
        <v>Oesterle et al. (1979)</v>
      </c>
      <c r="F206" s="174" t="s">
        <v>729</v>
      </c>
      <c r="G206" s="19"/>
      <c r="H206" s="87" t="str">
        <f>IF('SERIES_DB-MetaData'!F206="SI","mm","in")</f>
        <v>mm</v>
      </c>
      <c r="I206" s="87" t="str">
        <f>IF('SERIES_DB-MetaData'!F206="SI","kN","kips")</f>
        <v>kN</v>
      </c>
      <c r="J206" s="88"/>
      <c r="K206" s="89"/>
      <c r="L206" s="89"/>
      <c r="M206" s="89"/>
      <c r="N206" s="89"/>
      <c r="O206" s="89"/>
      <c r="P206" s="89"/>
      <c r="Q206" s="89"/>
      <c r="R206" s="89"/>
    </row>
    <row r="207" spans="1:18">
      <c r="A207" s="180">
        <f>'SERIES_DB-MetaData'!A207</f>
        <v>202</v>
      </c>
      <c r="B207" s="180"/>
      <c r="C207" s="123">
        <f>'SERIES_DB-MetaData'!C207</f>
        <v>1</v>
      </c>
      <c r="D207" s="85" t="str">
        <f>'SERIES_DB-MetaData'!D207</f>
        <v>HRI-W2</v>
      </c>
      <c r="E207" s="20" t="str">
        <f>'SERIES_DB-MetaData'!E207</f>
        <v>Oh, Han, Choi (2006)</v>
      </c>
      <c r="F207" s="174" t="s">
        <v>730</v>
      </c>
      <c r="G207" s="19"/>
      <c r="H207" s="87" t="str">
        <f>IF('SERIES_DB-MetaData'!F207="SI","mm","in")</f>
        <v>mm</v>
      </c>
      <c r="I207" s="87" t="str">
        <f>IF('SERIES_DB-MetaData'!F207="SI","kN","kips")</f>
        <v>kN</v>
      </c>
      <c r="J207" s="88"/>
      <c r="K207" s="89"/>
      <c r="L207" s="89"/>
      <c r="M207" s="89"/>
      <c r="N207" s="89"/>
      <c r="O207" s="89"/>
      <c r="P207" s="89"/>
      <c r="Q207" s="89"/>
      <c r="R207" s="89"/>
    </row>
    <row r="208" spans="1:18">
      <c r="A208" s="180">
        <f>'SERIES_DB-MetaData'!A208</f>
        <v>203</v>
      </c>
      <c r="B208" s="180"/>
      <c r="C208" s="123">
        <f>'SERIES_DB-MetaData'!C208</f>
        <v>2</v>
      </c>
      <c r="D208" s="85" t="str">
        <f>'SERIES_DB-MetaData'!D208</f>
        <v>HRI-W5</v>
      </c>
      <c r="E208" s="20" t="str">
        <f>'SERIES_DB-MetaData'!E208</f>
        <v>Oh, Han, Choi (2006)</v>
      </c>
      <c r="F208" s="174" t="s">
        <v>731</v>
      </c>
      <c r="G208" s="19"/>
      <c r="H208" s="87" t="str">
        <f>IF('SERIES_DB-MetaData'!F208="SI","mm","in")</f>
        <v>mm</v>
      </c>
      <c r="I208" s="87" t="str">
        <f>IF('SERIES_DB-MetaData'!F208="SI","kN","kips")</f>
        <v>kN</v>
      </c>
      <c r="J208" s="88"/>
      <c r="K208" s="89"/>
      <c r="L208" s="89"/>
      <c r="M208" s="89"/>
      <c r="N208" s="89"/>
      <c r="O208" s="89"/>
      <c r="P208" s="89"/>
      <c r="Q208" s="89"/>
      <c r="R208" s="89"/>
    </row>
    <row r="209" spans="1:18">
      <c r="A209" s="180">
        <f>'SERIES_DB-MetaData'!A209</f>
        <v>204</v>
      </c>
      <c r="B209" s="180"/>
      <c r="C209" s="123">
        <f>'SERIES_DB-MetaData'!C209</f>
        <v>3</v>
      </c>
      <c r="D209" s="85" t="str">
        <f>'SERIES_DB-MetaData'!D209</f>
        <v>HRI-W7</v>
      </c>
      <c r="E209" s="20" t="str">
        <f>'SERIES_DB-MetaData'!E209</f>
        <v>Oh, Han, Choi (2006)</v>
      </c>
      <c r="F209" s="174" t="s">
        <v>732</v>
      </c>
      <c r="G209" s="19"/>
      <c r="H209" s="87" t="str">
        <f>IF('SERIES_DB-MetaData'!F209="SI","mm","in")</f>
        <v>mm</v>
      </c>
      <c r="I209" s="87" t="str">
        <f>IF('SERIES_DB-MetaData'!F209="SI","kN","kips")</f>
        <v>kN</v>
      </c>
      <c r="J209" s="88"/>
      <c r="K209" s="89"/>
      <c r="L209" s="89"/>
      <c r="M209" s="89"/>
      <c r="N209" s="89"/>
      <c r="O209" s="89"/>
      <c r="P209" s="89"/>
      <c r="Q209" s="89"/>
      <c r="R209" s="89"/>
    </row>
    <row r="210" spans="1:18">
      <c r="A210" s="180">
        <f>'SERIES_DB-MetaData'!A210</f>
        <v>205</v>
      </c>
      <c r="B210" s="180"/>
      <c r="C210" s="123">
        <f>'SERIES_DB-MetaData'!C210</f>
        <v>4</v>
      </c>
      <c r="D210" s="85" t="str">
        <f>'SERIES_DB-MetaData'!D210</f>
        <v>HRI-W8</v>
      </c>
      <c r="E210" s="20" t="str">
        <f>'SERIES_DB-MetaData'!E210</f>
        <v>Oh, Han, Choi (2006)</v>
      </c>
      <c r="F210" s="174" t="s">
        <v>733</v>
      </c>
      <c r="G210" s="19"/>
      <c r="H210" s="87" t="str">
        <f>IF('SERIES_DB-MetaData'!F210="SI","mm","in")</f>
        <v>mm</v>
      </c>
      <c r="I210" s="87" t="str">
        <f>IF('SERIES_DB-MetaData'!F210="SI","kN","kips")</f>
        <v>kN</v>
      </c>
      <c r="J210" s="88"/>
      <c r="K210" s="89"/>
      <c r="L210" s="89"/>
      <c r="M210" s="89"/>
      <c r="N210" s="89"/>
      <c r="O210" s="89"/>
      <c r="P210" s="89"/>
      <c r="Q210" s="89"/>
      <c r="R210" s="89"/>
    </row>
    <row r="211" spans="1:18" ht="12" customHeight="1">
      <c r="A211" s="180">
        <f>'SERIES_DB-MetaData'!A211</f>
        <v>206</v>
      </c>
      <c r="B211" s="180"/>
      <c r="C211" s="123">
        <f>'SERIES_DB-MetaData'!C211</f>
        <v>1</v>
      </c>
      <c r="D211" s="85" t="str">
        <f>'SERIES_DB-MetaData'!D211</f>
        <v>DP1</v>
      </c>
      <c r="E211" s="20" t="str">
        <f>'SERIES_DB-MetaData'!E211</f>
        <v>Palermo, Vecchio (2002)</v>
      </c>
      <c r="F211" s="174" t="s">
        <v>734</v>
      </c>
      <c r="G211" s="19"/>
      <c r="H211" s="87" t="str">
        <f>IF('SERIES_DB-MetaData'!F211="SI","mm","in")</f>
        <v>mm</v>
      </c>
      <c r="I211" s="87" t="str">
        <f>IF('SERIES_DB-MetaData'!F211="SI","kN","kips")</f>
        <v>kN</v>
      </c>
      <c r="J211" s="88"/>
      <c r="K211" s="89"/>
      <c r="L211" s="89"/>
      <c r="M211" s="89"/>
      <c r="N211" s="89"/>
      <c r="O211" s="89"/>
      <c r="P211" s="89"/>
      <c r="Q211" s="89"/>
      <c r="R211" s="89"/>
    </row>
    <row r="212" spans="1:18">
      <c r="A212" s="180">
        <f>'SERIES_DB-MetaData'!A212</f>
        <v>207</v>
      </c>
      <c r="B212" s="180"/>
      <c r="C212" s="123">
        <f>'SERIES_DB-MetaData'!C212</f>
        <v>2</v>
      </c>
      <c r="D212" s="85" t="str">
        <f>'SERIES_DB-MetaData'!D212</f>
        <v>DP2</v>
      </c>
      <c r="E212" s="20" t="str">
        <f>'SERIES_DB-MetaData'!E212</f>
        <v>Palermo, Vecchio (2002)</v>
      </c>
      <c r="F212" s="174" t="s">
        <v>735</v>
      </c>
      <c r="G212" s="19"/>
      <c r="H212" s="87" t="str">
        <f>IF('SERIES_DB-MetaData'!F212="SI","mm","in")</f>
        <v>mm</v>
      </c>
      <c r="I212" s="87" t="str">
        <f>IF('SERIES_DB-MetaData'!F212="SI","kN","kips")</f>
        <v>kN</v>
      </c>
      <c r="J212" s="88"/>
      <c r="K212" s="89"/>
      <c r="L212" s="89"/>
      <c r="M212" s="89"/>
      <c r="N212" s="89"/>
      <c r="O212" s="89"/>
      <c r="P212" s="89"/>
      <c r="Q212" s="89"/>
      <c r="R212" s="89"/>
    </row>
    <row r="213" spans="1:18">
      <c r="A213" s="180">
        <f>'SERIES_DB-MetaData'!A213</f>
        <v>208</v>
      </c>
      <c r="B213" s="180"/>
      <c r="C213" s="123">
        <f>'SERIES_DB-MetaData'!C213</f>
        <v>1</v>
      </c>
      <c r="D213" s="85" t="str">
        <f>'SERIES_DB-MetaData'!D213</f>
        <v>W1</v>
      </c>
      <c r="E213" s="20" t="str">
        <f>'SERIES_DB-MetaData'!E213</f>
        <v>Paterson&amp;Mitchell 2003</v>
      </c>
      <c r="F213" s="174" t="s">
        <v>736</v>
      </c>
      <c r="G213" s="19" t="s">
        <v>577</v>
      </c>
      <c r="H213" s="87" t="str">
        <f>IF('SERIES_DB-MetaData'!F213="SI","mm","in")</f>
        <v>mm</v>
      </c>
      <c r="I213" s="87" t="str">
        <f>IF('SERIES_DB-MetaData'!F213="SI","kN","kips")</f>
        <v>kN</v>
      </c>
      <c r="J213" s="88"/>
      <c r="K213" s="89"/>
      <c r="L213" s="89"/>
      <c r="M213" s="89"/>
      <c r="N213" s="89"/>
      <c r="O213" s="89"/>
      <c r="P213" s="89"/>
      <c r="Q213" s="89"/>
      <c r="R213" s="89"/>
    </row>
    <row r="214" spans="1:18">
      <c r="A214" s="180">
        <f>'SERIES_DB-MetaData'!A214</f>
        <v>209</v>
      </c>
      <c r="B214" s="180"/>
      <c r="C214" s="123">
        <f>'SERIES_DB-MetaData'!C214</f>
        <v>2</v>
      </c>
      <c r="D214" s="85" t="str">
        <f>'SERIES_DB-MetaData'!D214</f>
        <v>W2</v>
      </c>
      <c r="E214" s="20" t="str">
        <f>'SERIES_DB-MetaData'!E214</f>
        <v>Paterson&amp;Mitchell 2003</v>
      </c>
      <c r="F214" s="174" t="s">
        <v>737</v>
      </c>
      <c r="G214" s="19" t="s">
        <v>578</v>
      </c>
      <c r="H214" s="87" t="str">
        <f>IF('SERIES_DB-MetaData'!F214="SI","mm","in")</f>
        <v>mm</v>
      </c>
      <c r="I214" s="87" t="str">
        <f>IF('SERIES_DB-MetaData'!F214="SI","kN","kips")</f>
        <v>kN</v>
      </c>
      <c r="J214" s="88"/>
      <c r="K214" s="89"/>
      <c r="L214" s="89"/>
      <c r="M214" s="89"/>
      <c r="N214" s="89"/>
      <c r="O214" s="89"/>
      <c r="P214" s="89"/>
      <c r="Q214" s="89"/>
      <c r="R214" s="89"/>
    </row>
    <row r="215" spans="1:18">
      <c r="A215" s="180">
        <f>'SERIES_DB-MetaData'!A215</f>
        <v>210</v>
      </c>
      <c r="B215" s="180"/>
      <c r="C215" s="123">
        <f>'SERIES_DB-MetaData'!C215</f>
        <v>3</v>
      </c>
      <c r="D215" s="85" t="str">
        <f>'SERIES_DB-MetaData'!D215</f>
        <v>wall 1</v>
      </c>
      <c r="E215" s="20" t="str">
        <f>'SERIES_DB-MetaData'!E215</f>
        <v>Paulay,Priestley,Sygne 1982</v>
      </c>
      <c r="F215" s="174" t="s">
        <v>823</v>
      </c>
      <c r="G215" s="19"/>
      <c r="H215" s="87" t="str">
        <f>IF('SERIES_DB-MetaData'!F215="SI","mm","in")</f>
        <v>mm</v>
      </c>
      <c r="I215" s="87" t="str">
        <f>IF('SERIES_DB-MetaData'!F215="SI","kN","kips")</f>
        <v>kN</v>
      </c>
      <c r="J215" s="88"/>
      <c r="K215" s="89"/>
      <c r="L215" s="89"/>
      <c r="M215" s="89"/>
      <c r="N215" s="89"/>
      <c r="O215" s="89"/>
      <c r="P215" s="89"/>
      <c r="Q215" s="89"/>
      <c r="R215" s="89"/>
    </row>
    <row r="216" spans="1:18">
      <c r="A216" s="180">
        <f>'SERIES_DB-MetaData'!A216</f>
        <v>211</v>
      </c>
      <c r="B216" s="180"/>
      <c r="C216" s="123">
        <f>'SERIES_DB-MetaData'!C216</f>
        <v>4</v>
      </c>
      <c r="D216" s="85" t="str">
        <f>'SERIES_DB-MetaData'!D216</f>
        <v>wall 2</v>
      </c>
      <c r="E216" s="20" t="str">
        <f>'SERIES_DB-MetaData'!E216</f>
        <v>Paulay,Priestley,Sygne 1982</v>
      </c>
      <c r="F216" s="174" t="s">
        <v>824</v>
      </c>
      <c r="G216" s="19"/>
      <c r="H216" s="87" t="str">
        <f>IF('SERIES_DB-MetaData'!F216="SI","mm","in")</f>
        <v>mm</v>
      </c>
      <c r="I216" s="87" t="str">
        <f>IF('SERIES_DB-MetaData'!F216="SI","kN","kips")</f>
        <v>kN</v>
      </c>
      <c r="J216" s="88"/>
      <c r="K216" s="89"/>
      <c r="L216" s="89"/>
      <c r="M216" s="89"/>
      <c r="N216" s="89"/>
      <c r="O216" s="89"/>
      <c r="P216" s="89"/>
      <c r="Q216" s="89"/>
      <c r="R216" s="89"/>
    </row>
    <row r="217" spans="1:18">
      <c r="A217" s="180">
        <f>'SERIES_DB-MetaData'!A217</f>
        <v>212</v>
      </c>
      <c r="B217" s="180"/>
      <c r="C217" s="123">
        <f>'SERIES_DB-MetaData'!C217</f>
        <v>1</v>
      </c>
      <c r="D217" s="85" t="str">
        <f>'SERIES_DB-MetaData'!D217</f>
        <v>LSW1</v>
      </c>
      <c r="E217" s="20" t="str">
        <f>'SERIES_DB-MetaData'!E217</f>
        <v>Salonikios (1999)</v>
      </c>
      <c r="F217" s="174" t="s">
        <v>738</v>
      </c>
      <c r="G217" s="19"/>
      <c r="H217" s="87" t="str">
        <f>IF('SERIES_DB-MetaData'!F217="SI","mm","in")</f>
        <v>mm</v>
      </c>
      <c r="I217" s="87" t="str">
        <f>IF('SERIES_DB-MetaData'!F217="SI","kN","kips")</f>
        <v>kN</v>
      </c>
      <c r="J217" s="88"/>
      <c r="K217" s="89"/>
      <c r="L217" s="89"/>
      <c r="M217" s="89"/>
      <c r="N217" s="89"/>
      <c r="O217" s="89"/>
      <c r="P217" s="89"/>
      <c r="Q217" s="89"/>
      <c r="R217" s="89"/>
    </row>
    <row r="218" spans="1:18">
      <c r="A218" s="180">
        <f>'SERIES_DB-MetaData'!A218</f>
        <v>213</v>
      </c>
      <c r="B218" s="180"/>
      <c r="C218" s="123">
        <f>'SERIES_DB-MetaData'!C218</f>
        <v>2</v>
      </c>
      <c r="D218" s="85" t="str">
        <f>'SERIES_DB-MetaData'!D218</f>
        <v>LSW2</v>
      </c>
      <c r="E218" s="20" t="str">
        <f>'SERIES_DB-MetaData'!E218</f>
        <v>Salonikios (1999)</v>
      </c>
      <c r="F218" s="174" t="s">
        <v>739</v>
      </c>
      <c r="G218" s="19"/>
      <c r="H218" s="87" t="str">
        <f>IF('SERIES_DB-MetaData'!F218="SI","mm","in")</f>
        <v>mm</v>
      </c>
      <c r="I218" s="87" t="str">
        <f>IF('SERIES_DB-MetaData'!F218="SI","kN","kips")</f>
        <v>kN</v>
      </c>
      <c r="J218" s="88"/>
      <c r="K218" s="89"/>
      <c r="L218" s="89"/>
      <c r="M218" s="89"/>
      <c r="N218" s="89"/>
      <c r="O218" s="89"/>
      <c r="P218" s="89"/>
      <c r="Q218" s="89"/>
      <c r="R218" s="89"/>
    </row>
    <row r="219" spans="1:18">
      <c r="A219" s="180">
        <f>'SERIES_DB-MetaData'!A219</f>
        <v>214</v>
      </c>
      <c r="B219" s="180"/>
      <c r="C219" s="123">
        <f>'SERIES_DB-MetaData'!C219</f>
        <v>3</v>
      </c>
      <c r="D219" s="85" t="str">
        <f>'SERIES_DB-MetaData'!D219</f>
        <v>LSW3</v>
      </c>
      <c r="E219" s="20" t="str">
        <f>'SERIES_DB-MetaData'!E219</f>
        <v>Salonikios (1999)</v>
      </c>
      <c r="F219" s="174" t="s">
        <v>740</v>
      </c>
      <c r="G219" s="19"/>
      <c r="H219" s="87" t="str">
        <f>IF('SERIES_DB-MetaData'!F219="SI","mm","in")</f>
        <v>mm</v>
      </c>
      <c r="I219" s="87" t="str">
        <f>IF('SERIES_DB-MetaData'!F219="SI","kN","kips")</f>
        <v>kN</v>
      </c>
      <c r="J219" s="88"/>
      <c r="K219" s="89"/>
      <c r="L219" s="89"/>
      <c r="M219" s="89"/>
      <c r="N219" s="89"/>
      <c r="O219" s="89"/>
      <c r="P219" s="89"/>
      <c r="Q219" s="89"/>
      <c r="R219" s="89"/>
    </row>
    <row r="220" spans="1:18">
      <c r="A220" s="180">
        <f>'SERIES_DB-MetaData'!A220</f>
        <v>215</v>
      </c>
      <c r="B220" s="180"/>
      <c r="C220" s="123">
        <f>'SERIES_DB-MetaData'!C220</f>
        <v>4</v>
      </c>
      <c r="D220" s="85" t="str">
        <f>'SERIES_DB-MetaData'!D220</f>
        <v>LSW4</v>
      </c>
      <c r="E220" s="20" t="str">
        <f>'SERIES_DB-MetaData'!E220</f>
        <v>Salonikios (1999)</v>
      </c>
      <c r="F220" s="174" t="s">
        <v>741</v>
      </c>
      <c r="G220" s="19" t="s">
        <v>510</v>
      </c>
      <c r="H220" s="87" t="str">
        <f>IF('SERIES_DB-MetaData'!F220="SI","mm","in")</f>
        <v>mm</v>
      </c>
      <c r="I220" s="87" t="str">
        <f>IF('SERIES_DB-MetaData'!F220="SI","kN","kips")</f>
        <v>kN</v>
      </c>
      <c r="J220" s="88"/>
      <c r="K220" s="89"/>
      <c r="L220" s="89"/>
      <c r="M220" s="89"/>
      <c r="N220" s="89"/>
      <c r="O220" s="89"/>
      <c r="P220" s="89"/>
      <c r="Q220" s="89"/>
      <c r="R220" s="89"/>
    </row>
    <row r="221" spans="1:18">
      <c r="A221" s="180">
        <f>'SERIES_DB-MetaData'!A221</f>
        <v>216</v>
      </c>
      <c r="B221" s="180"/>
      <c r="C221" s="123">
        <f>'SERIES_DB-MetaData'!C221</f>
        <v>5</v>
      </c>
      <c r="D221" s="85" t="str">
        <f>'SERIES_DB-MetaData'!D221</f>
        <v>LSW5</v>
      </c>
      <c r="E221" s="20" t="str">
        <f>'SERIES_DB-MetaData'!E221</f>
        <v>Salonikios (1999)</v>
      </c>
      <c r="F221" s="174" t="s">
        <v>742</v>
      </c>
      <c r="G221" s="19" t="s">
        <v>510</v>
      </c>
      <c r="H221" s="87" t="str">
        <f>IF('SERIES_DB-MetaData'!F221="SI","mm","in")</f>
        <v>mm</v>
      </c>
      <c r="I221" s="87" t="str">
        <f>IF('SERIES_DB-MetaData'!F221="SI","kN","kips")</f>
        <v>kN</v>
      </c>
      <c r="J221" s="88"/>
      <c r="K221" s="89"/>
      <c r="L221" s="89"/>
      <c r="M221" s="89"/>
      <c r="N221" s="89"/>
      <c r="O221" s="89"/>
      <c r="P221" s="89"/>
      <c r="Q221" s="89"/>
      <c r="R221" s="89"/>
    </row>
    <row r="222" spans="1:18">
      <c r="A222" s="180">
        <f>'SERIES_DB-MetaData'!A222</f>
        <v>217</v>
      </c>
      <c r="B222" s="180"/>
      <c r="C222" s="123">
        <f>'SERIES_DB-MetaData'!C222</f>
        <v>6</v>
      </c>
      <c r="D222" s="85" t="str">
        <f>'SERIES_DB-MetaData'!D222</f>
        <v>MSW1</v>
      </c>
      <c r="E222" s="20" t="str">
        <f>'SERIES_DB-MetaData'!E222</f>
        <v>Salonikios (1999)</v>
      </c>
      <c r="F222" s="174" t="s">
        <v>743</v>
      </c>
      <c r="G222" s="19"/>
      <c r="H222" s="87" t="str">
        <f>IF('SERIES_DB-MetaData'!F222="SI","mm","in")</f>
        <v>mm</v>
      </c>
      <c r="I222" s="87" t="str">
        <f>IF('SERIES_DB-MetaData'!F222="SI","kN","kips")</f>
        <v>kN</v>
      </c>
      <c r="J222" s="88"/>
      <c r="K222" s="89"/>
      <c r="L222" s="89"/>
      <c r="M222" s="89"/>
      <c r="N222" s="89"/>
      <c r="O222" s="89"/>
      <c r="P222" s="89"/>
      <c r="Q222" s="89"/>
      <c r="R222" s="89"/>
    </row>
    <row r="223" spans="1:18">
      <c r="A223" s="180">
        <f>'SERIES_DB-MetaData'!A223</f>
        <v>218</v>
      </c>
      <c r="B223" s="180"/>
      <c r="C223" s="123">
        <f>'SERIES_DB-MetaData'!C223</f>
        <v>7</v>
      </c>
      <c r="D223" s="85" t="str">
        <f>'SERIES_DB-MetaData'!D223</f>
        <v>MSW2</v>
      </c>
      <c r="E223" s="20" t="str">
        <f>'SERIES_DB-MetaData'!E223</f>
        <v>Salonikios (1999)</v>
      </c>
      <c r="F223" s="174" t="s">
        <v>744</v>
      </c>
      <c r="G223" s="19"/>
      <c r="H223" s="87" t="str">
        <f>IF('SERIES_DB-MetaData'!F223="SI","mm","in")</f>
        <v>mm</v>
      </c>
      <c r="I223" s="87" t="str">
        <f>IF('SERIES_DB-MetaData'!F223="SI","kN","kips")</f>
        <v>kN</v>
      </c>
      <c r="J223" s="88"/>
      <c r="K223" s="89"/>
      <c r="L223" s="89"/>
      <c r="M223" s="89"/>
      <c r="N223" s="89"/>
      <c r="O223" s="89"/>
      <c r="P223" s="89"/>
      <c r="Q223" s="89"/>
      <c r="R223" s="89"/>
    </row>
    <row r="224" spans="1:18">
      <c r="A224" s="180">
        <f>'SERIES_DB-MetaData'!A224</f>
        <v>219</v>
      </c>
      <c r="B224" s="180"/>
      <c r="C224" s="123">
        <f>'SERIES_DB-MetaData'!C224</f>
        <v>8</v>
      </c>
      <c r="D224" s="85" t="str">
        <f>'SERIES_DB-MetaData'!D224</f>
        <v>MSW3</v>
      </c>
      <c r="E224" s="20" t="str">
        <f>'SERIES_DB-MetaData'!E224</f>
        <v>Salonikios (1999)</v>
      </c>
      <c r="F224" s="174" t="s">
        <v>745</v>
      </c>
      <c r="G224" s="19"/>
      <c r="H224" s="87" t="str">
        <f>IF('SERIES_DB-MetaData'!F224="SI","mm","in")</f>
        <v>mm</v>
      </c>
      <c r="I224" s="87" t="str">
        <f>IF('SERIES_DB-MetaData'!F224="SI","kN","kips")</f>
        <v>kN</v>
      </c>
      <c r="J224" s="88"/>
      <c r="K224" s="89"/>
      <c r="L224" s="89"/>
      <c r="M224" s="89"/>
      <c r="N224" s="89"/>
      <c r="O224" s="89"/>
      <c r="P224" s="89"/>
      <c r="Q224" s="89"/>
      <c r="R224" s="89"/>
    </row>
    <row r="225" spans="1:18">
      <c r="A225" s="180">
        <f>'SERIES_DB-MetaData'!A225</f>
        <v>220</v>
      </c>
      <c r="B225" s="180"/>
      <c r="C225" s="123">
        <f>'SERIES_DB-MetaData'!C225</f>
        <v>9</v>
      </c>
      <c r="D225" s="85" t="str">
        <f>'SERIES_DB-MetaData'!D225</f>
        <v>MSW4</v>
      </c>
      <c r="E225" s="20" t="str">
        <f>'SERIES_DB-MetaData'!E225</f>
        <v>Salonikios (1999)</v>
      </c>
      <c r="F225" s="174" t="s">
        <v>748</v>
      </c>
      <c r="G225" s="19" t="s">
        <v>510</v>
      </c>
      <c r="H225" s="87" t="str">
        <f>IF('SERIES_DB-MetaData'!F225="SI","mm","in")</f>
        <v>mm</v>
      </c>
      <c r="I225" s="87" t="str">
        <f>IF('SERIES_DB-MetaData'!F225="SI","kN","kips")</f>
        <v>kN</v>
      </c>
      <c r="J225" s="88"/>
      <c r="K225" s="89"/>
      <c r="L225" s="89"/>
      <c r="M225" s="89"/>
      <c r="N225" s="89"/>
      <c r="O225" s="89"/>
      <c r="P225" s="89"/>
      <c r="Q225" s="89"/>
      <c r="R225" s="89"/>
    </row>
    <row r="226" spans="1:18">
      <c r="A226" s="180">
        <f>'SERIES_DB-MetaData'!A226</f>
        <v>221</v>
      </c>
      <c r="B226" s="180"/>
      <c r="C226" s="123">
        <f>'SERIES_DB-MetaData'!C226</f>
        <v>10</v>
      </c>
      <c r="D226" s="85" t="str">
        <f>'SERIES_DB-MetaData'!D226</f>
        <v>MSW5</v>
      </c>
      <c r="E226" s="20" t="str">
        <f>'SERIES_DB-MetaData'!E226</f>
        <v>Salonikios (1999)</v>
      </c>
      <c r="F226" s="174" t="s">
        <v>746</v>
      </c>
      <c r="G226" s="19" t="s">
        <v>510</v>
      </c>
      <c r="H226" s="87" t="str">
        <f>IF('SERIES_DB-MetaData'!F226="SI","mm","in")</f>
        <v>mm</v>
      </c>
      <c r="I226" s="87" t="str">
        <f>IF('SERIES_DB-MetaData'!F226="SI","kN","kips")</f>
        <v>kN</v>
      </c>
      <c r="J226" s="88"/>
      <c r="K226" s="89"/>
      <c r="L226" s="89"/>
      <c r="M226" s="89"/>
      <c r="N226" s="89"/>
      <c r="O226" s="89"/>
      <c r="P226" s="89"/>
      <c r="Q226" s="89"/>
      <c r="R226" s="89"/>
    </row>
    <row r="227" spans="1:18">
      <c r="A227" s="180">
        <f>'SERIES_DB-MetaData'!A227</f>
        <v>222</v>
      </c>
      <c r="B227" s="180"/>
      <c r="C227" s="123">
        <f>'SERIES_DB-MetaData'!C227</f>
        <v>11</v>
      </c>
      <c r="D227" s="85" t="str">
        <f>'SERIES_DB-MetaData'!D227</f>
        <v>MSW6</v>
      </c>
      <c r="E227" s="20" t="str">
        <f>'SERIES_DB-MetaData'!E227</f>
        <v xml:space="preserve">Salonikios (1999) </v>
      </c>
      <c r="F227" s="174" t="s">
        <v>749</v>
      </c>
      <c r="G227" s="19" t="s">
        <v>511</v>
      </c>
      <c r="H227" s="87" t="str">
        <f>IF('SERIES_DB-MetaData'!F227="SI","mm","in")</f>
        <v>mm</v>
      </c>
      <c r="I227" s="87" t="str">
        <f>IF('SERIES_DB-MetaData'!F227="SI","kN","kips")</f>
        <v>kN</v>
      </c>
      <c r="J227" s="88"/>
      <c r="K227" s="89"/>
      <c r="L227" s="89"/>
      <c r="M227" s="89"/>
      <c r="N227" s="89"/>
      <c r="O227" s="89"/>
      <c r="P227" s="89"/>
      <c r="Q227" s="89"/>
      <c r="R227" s="89"/>
    </row>
    <row r="228" spans="1:18">
      <c r="A228" s="180">
        <f>'SERIES_DB-MetaData'!A228</f>
        <v>223</v>
      </c>
      <c r="B228" s="180"/>
      <c r="C228" s="123">
        <f>'SERIES_DB-MetaData'!C228</f>
        <v>1</v>
      </c>
      <c r="D228" s="85" t="str">
        <f>'SERIES_DB-MetaData'!D228</f>
        <v>WC150</v>
      </c>
      <c r="E228" s="20" t="str">
        <f>'SERIES_DB-MetaData'!E228</f>
        <v>Shaingchin, Lukkunaprasit, Wood (2006)</v>
      </c>
      <c r="F228" s="174" t="s">
        <v>750</v>
      </c>
      <c r="G228" s="19"/>
      <c r="H228" s="87" t="str">
        <f>IF('SERIES_DB-MetaData'!F228="SI","mm","in")</f>
        <v>mm</v>
      </c>
      <c r="I228" s="87" t="str">
        <f>IF('SERIES_DB-MetaData'!F228="SI","kN","kips")</f>
        <v>kN</v>
      </c>
      <c r="J228" s="88"/>
      <c r="K228" s="89"/>
      <c r="L228" s="89"/>
      <c r="M228" s="89"/>
      <c r="N228" s="89"/>
      <c r="O228" s="89"/>
      <c r="P228" s="89"/>
      <c r="Q228" s="89"/>
      <c r="R228" s="89"/>
    </row>
    <row r="229" spans="1:18">
      <c r="A229" s="180">
        <f>'SERIES_DB-MetaData'!A229</f>
        <v>224</v>
      </c>
      <c r="B229" s="180"/>
      <c r="C229" s="123">
        <f>'SERIES_DB-MetaData'!C229</f>
        <v>2</v>
      </c>
      <c r="D229" s="85" t="str">
        <f>'SERIES_DB-MetaData'!D229</f>
        <v>WD150</v>
      </c>
      <c r="E229" s="20" t="str">
        <f>'SERIES_DB-MetaData'!E229</f>
        <v>Shaingchin, Lukkunaprasit, Wood (2006)</v>
      </c>
      <c r="F229" s="174" t="s">
        <v>751</v>
      </c>
      <c r="G229" s="19"/>
      <c r="H229" s="87" t="str">
        <f>IF('SERIES_DB-MetaData'!F229="SI","mm","in")</f>
        <v>mm</v>
      </c>
      <c r="I229" s="87" t="str">
        <f>IF('SERIES_DB-MetaData'!F229="SI","kN","kips")</f>
        <v>kN</v>
      </c>
      <c r="J229" s="88"/>
      <c r="K229" s="89"/>
      <c r="L229" s="89"/>
      <c r="M229" s="89"/>
      <c r="N229" s="89"/>
      <c r="O229" s="89"/>
      <c r="P229" s="89"/>
      <c r="Q229" s="89"/>
      <c r="R229" s="89"/>
    </row>
    <row r="230" spans="1:18">
      <c r="A230" s="180">
        <f>'SERIES_DB-MetaData'!A230</f>
        <v>225</v>
      </c>
      <c r="B230" s="180"/>
      <c r="C230" s="123">
        <f>'SERIES_DB-MetaData'!C230</f>
        <v>3</v>
      </c>
      <c r="D230" s="85" t="str">
        <f>'SERIES_DB-MetaData'!D230</f>
        <v>WD170</v>
      </c>
      <c r="E230" s="20" t="str">
        <f>'SERIES_DB-MetaData'!E230</f>
        <v>Shaingchin, Lukkunaprasit, Wood (2006)</v>
      </c>
      <c r="F230" s="174" t="s">
        <v>752</v>
      </c>
      <c r="G230" s="19"/>
      <c r="H230" s="87" t="str">
        <f>IF('SERIES_DB-MetaData'!F230="SI","mm","in")</f>
        <v>mm</v>
      </c>
      <c r="I230" s="87" t="str">
        <f>IF('SERIES_DB-MetaData'!F230="SI","kN","kips")</f>
        <v>kN</v>
      </c>
      <c r="J230" s="88"/>
      <c r="K230" s="89"/>
      <c r="L230" s="89"/>
      <c r="M230" s="89"/>
      <c r="N230" s="89"/>
      <c r="O230" s="89"/>
      <c r="P230" s="89"/>
      <c r="Q230" s="89"/>
      <c r="R230" s="89"/>
    </row>
    <row r="231" spans="1:18">
      <c r="A231" s="180">
        <f>'SERIES_DB-MetaData'!A231</f>
        <v>226</v>
      </c>
      <c r="B231" s="180"/>
      <c r="C231" s="123">
        <f>'SERIES_DB-MetaData'!C231</f>
        <v>4</v>
      </c>
      <c r="D231" s="85" t="str">
        <f>'SERIES_DB-MetaData'!D231</f>
        <v>WD200</v>
      </c>
      <c r="E231" s="20" t="str">
        <f>'SERIES_DB-MetaData'!E231</f>
        <v>Shaingchin, Lukkunaprasit, Wood (2006)</v>
      </c>
      <c r="F231" s="174" t="s">
        <v>753</v>
      </c>
      <c r="G231" s="19"/>
      <c r="H231" s="87" t="str">
        <f>IF('SERIES_DB-MetaData'!F231="SI","mm","in")</f>
        <v>mm</v>
      </c>
      <c r="I231" s="87" t="str">
        <f>IF('SERIES_DB-MetaData'!F231="SI","kN","kips")</f>
        <v>kN</v>
      </c>
      <c r="J231" s="88"/>
      <c r="K231" s="89"/>
      <c r="L231" s="89"/>
      <c r="M231" s="89"/>
      <c r="N231" s="89"/>
      <c r="O231" s="89"/>
      <c r="P231" s="89"/>
      <c r="Q231" s="89"/>
      <c r="R231" s="89"/>
    </row>
    <row r="232" spans="1:18">
      <c r="A232" s="180">
        <f>'SERIES_DB-MetaData'!A232</f>
        <v>227</v>
      </c>
      <c r="B232" s="180"/>
      <c r="C232" s="123">
        <f>'SERIES_DB-MetaData'!C232</f>
        <v>1</v>
      </c>
      <c r="D232" s="85" t="str">
        <f>'SERIES_DB-MetaData'!D232</f>
        <v>W1</v>
      </c>
      <c r="E232" s="20" t="str">
        <f>'SERIES_DB-MetaData'!E232</f>
        <v>Sittipunt and Wood (2000)</v>
      </c>
      <c r="F232" s="174" t="s">
        <v>754</v>
      </c>
      <c r="G232" s="19"/>
      <c r="H232" s="87" t="str">
        <f>IF('SERIES_DB-MetaData'!F232="SI","mm","in")</f>
        <v>mm</v>
      </c>
      <c r="I232" s="87" t="str">
        <f>IF('SERIES_DB-MetaData'!F232="SI","kN","kips")</f>
        <v>kN</v>
      </c>
      <c r="J232" s="88"/>
      <c r="K232" s="89"/>
      <c r="L232" s="89"/>
      <c r="M232" s="89"/>
      <c r="N232" s="89"/>
      <c r="O232" s="89"/>
      <c r="P232" s="89"/>
      <c r="Q232" s="89"/>
      <c r="R232" s="89"/>
    </row>
    <row r="233" spans="1:18">
      <c r="A233" s="180">
        <f>'SERIES_DB-MetaData'!A233</f>
        <v>228</v>
      </c>
      <c r="B233" s="180"/>
      <c r="C233" s="123">
        <f>'SERIES_DB-MetaData'!C233</f>
        <v>2</v>
      </c>
      <c r="D233" s="85" t="str">
        <f>'SERIES_DB-MetaData'!D233</f>
        <v>W2</v>
      </c>
      <c r="E233" s="20" t="str">
        <f>'SERIES_DB-MetaData'!E233</f>
        <v>Sittipunt and Wood (2000)</v>
      </c>
      <c r="F233" s="174" t="s">
        <v>755</v>
      </c>
      <c r="G233" s="19"/>
      <c r="H233" s="87" t="str">
        <f>IF('SERIES_DB-MetaData'!F233="SI","mm","in")</f>
        <v>mm</v>
      </c>
      <c r="I233" s="87" t="str">
        <f>IF('SERIES_DB-MetaData'!F233="SI","kN","kips")</f>
        <v>kN</v>
      </c>
      <c r="J233" s="88"/>
      <c r="K233" s="89"/>
      <c r="L233" s="89"/>
      <c r="M233" s="89"/>
      <c r="N233" s="89"/>
      <c r="O233" s="89"/>
      <c r="P233" s="89"/>
      <c r="Q233" s="89"/>
      <c r="R233" s="89"/>
    </row>
    <row r="234" spans="1:18">
      <c r="A234" s="180">
        <f>'SERIES_DB-MetaData'!A234</f>
        <v>229</v>
      </c>
      <c r="B234" s="180"/>
      <c r="C234" s="123">
        <f>'SERIES_DB-MetaData'!C234</f>
        <v>3</v>
      </c>
      <c r="D234" s="85" t="str">
        <f>'SERIES_DB-MetaData'!D234</f>
        <v>W3</v>
      </c>
      <c r="E234" s="20" t="str">
        <f>'SERIES_DB-MetaData'!E234</f>
        <v>Sittipunt and Wood (2000)</v>
      </c>
      <c r="F234" s="174" t="s">
        <v>756</v>
      </c>
      <c r="G234" s="19"/>
      <c r="H234" s="87" t="str">
        <f>IF('SERIES_DB-MetaData'!F234="SI","mm","in")</f>
        <v>mm</v>
      </c>
      <c r="I234" s="87" t="str">
        <f>IF('SERIES_DB-MetaData'!F234="SI","kN","kips")</f>
        <v>kN</v>
      </c>
      <c r="J234" s="88"/>
      <c r="K234" s="89"/>
      <c r="L234" s="89"/>
      <c r="M234" s="89"/>
      <c r="N234" s="89"/>
      <c r="O234" s="89"/>
      <c r="P234" s="89"/>
      <c r="Q234" s="89"/>
      <c r="R234" s="89"/>
    </row>
    <row r="235" spans="1:18">
      <c r="A235" s="180">
        <f>'SERIES_DB-MetaData'!A235</f>
        <v>230</v>
      </c>
      <c r="B235" s="180"/>
      <c r="C235" s="123">
        <f>'SERIES_DB-MetaData'!C235</f>
        <v>4</v>
      </c>
      <c r="D235" s="85" t="str">
        <f>'SERIES_DB-MetaData'!D235</f>
        <v>W4</v>
      </c>
      <c r="E235" s="20" t="str">
        <f>'SERIES_DB-MetaData'!E235</f>
        <v>Sittipunt and Wood (2000)</v>
      </c>
      <c r="F235" s="174" t="s">
        <v>757</v>
      </c>
      <c r="G235" s="19"/>
      <c r="H235" s="87" t="str">
        <f>IF('SERIES_DB-MetaData'!F235="SI","mm","in")</f>
        <v>mm</v>
      </c>
      <c r="I235" s="87" t="str">
        <f>IF('SERIES_DB-MetaData'!F235="SI","kN","kips")</f>
        <v>kN</v>
      </c>
      <c r="J235" s="88"/>
      <c r="K235" s="89"/>
      <c r="L235" s="89"/>
      <c r="M235" s="89"/>
      <c r="N235" s="89"/>
      <c r="O235" s="89"/>
      <c r="P235" s="89"/>
      <c r="Q235" s="89"/>
      <c r="R235" s="89"/>
    </row>
    <row r="236" spans="1:18">
      <c r="A236" s="180">
        <f>'SERIES_DB-MetaData'!A236</f>
        <v>231</v>
      </c>
      <c r="B236" s="180"/>
      <c r="C236" s="123">
        <f>'SERIES_DB-MetaData'!C236</f>
        <v>1</v>
      </c>
      <c r="D236" s="85" t="str">
        <f>'SERIES_DB-MetaData'!D236</f>
        <v>W1</v>
      </c>
      <c r="E236" s="20" t="str">
        <f>'SERIES_DB-MetaData'!E236</f>
        <v>Su,Wong(2006)</v>
      </c>
      <c r="F236" s="174" t="s">
        <v>758</v>
      </c>
      <c r="G236" s="19"/>
      <c r="H236" s="87" t="str">
        <f>IF('SERIES_DB-MetaData'!F236="SI","mm","in")</f>
        <v>mm</v>
      </c>
      <c r="I236" s="87" t="str">
        <f>IF('SERIES_DB-MetaData'!F236="SI","kN","kips")</f>
        <v>kN</v>
      </c>
      <c r="J236" s="88"/>
      <c r="K236" s="89"/>
      <c r="L236" s="89"/>
      <c r="M236" s="89"/>
      <c r="N236" s="89"/>
      <c r="O236" s="89"/>
      <c r="P236" s="89"/>
      <c r="Q236" s="89"/>
      <c r="R236" s="89"/>
    </row>
    <row r="237" spans="1:18">
      <c r="A237" s="180">
        <f>'SERIES_DB-MetaData'!A237</f>
        <v>232</v>
      </c>
      <c r="B237" s="180"/>
      <c r="C237" s="123">
        <f>'SERIES_DB-MetaData'!C237</f>
        <v>2</v>
      </c>
      <c r="D237" s="85" t="str">
        <f>'SERIES_DB-MetaData'!D237</f>
        <v>W2</v>
      </c>
      <c r="E237" s="20" t="str">
        <f>'SERIES_DB-MetaData'!E237</f>
        <v>Su,Wong(2006)</v>
      </c>
      <c r="F237" s="174" t="s">
        <v>759</v>
      </c>
      <c r="G237" s="19"/>
      <c r="H237" s="87" t="str">
        <f>IF('SERIES_DB-MetaData'!F237="SI","mm","in")</f>
        <v>mm</v>
      </c>
      <c r="I237" s="87" t="str">
        <f>IF('SERIES_DB-MetaData'!F237="SI","kN","kips")</f>
        <v>kN</v>
      </c>
      <c r="J237" s="88"/>
      <c r="K237" s="89"/>
      <c r="L237" s="89"/>
      <c r="M237" s="89"/>
      <c r="N237" s="89"/>
      <c r="O237" s="89"/>
      <c r="P237" s="89"/>
      <c r="Q237" s="89"/>
      <c r="R237" s="89"/>
    </row>
    <row r="238" spans="1:18">
      <c r="A238" s="180">
        <f>'SERIES_DB-MetaData'!A238</f>
        <v>233</v>
      </c>
      <c r="B238" s="180"/>
      <c r="C238" s="123">
        <f>'SERIES_DB-MetaData'!C238</f>
        <v>3</v>
      </c>
      <c r="D238" s="85" t="str">
        <f>'SERIES_DB-MetaData'!D238</f>
        <v>W3</v>
      </c>
      <c r="E238" s="20" t="str">
        <f>'SERIES_DB-MetaData'!E238</f>
        <v>Su,Wong(2006)</v>
      </c>
      <c r="F238" s="174" t="s">
        <v>760</v>
      </c>
      <c r="G238" s="19"/>
      <c r="H238" s="87" t="str">
        <f>IF('SERIES_DB-MetaData'!F238="SI","mm","in")</f>
        <v>mm</v>
      </c>
      <c r="I238" s="87" t="str">
        <f>IF('SERIES_DB-MetaData'!F238="SI","kN","kips")</f>
        <v>kN</v>
      </c>
      <c r="J238" s="88"/>
      <c r="K238" s="89"/>
      <c r="L238" s="89"/>
      <c r="M238" s="89"/>
      <c r="N238" s="89"/>
      <c r="O238" s="89"/>
      <c r="P238" s="89"/>
      <c r="Q238" s="89"/>
      <c r="R238" s="89"/>
    </row>
    <row r="239" spans="1:18">
      <c r="A239" s="180">
        <f>'SERIES_DB-MetaData'!A239</f>
        <v>234</v>
      </c>
      <c r="B239" s="180"/>
      <c r="C239" s="123">
        <f>'SERIES_DB-MetaData'!C239</f>
        <v>1</v>
      </c>
      <c r="D239" s="85" t="str">
        <f>'SERIES_DB-MetaData'!D239</f>
        <v>Sugano_2-1</v>
      </c>
      <c r="E239" s="20" t="str">
        <f>'SERIES_DB-MetaData'!E239</f>
        <v>Sugano, 1973 (from Lu et al., 2010, NEES Database)</v>
      </c>
      <c r="F239" s="174" t="s">
        <v>889</v>
      </c>
      <c r="G239" s="19"/>
      <c r="H239" s="87" t="str">
        <f>IF('SERIES_DB-MetaData'!F239="SI","mm","in")</f>
        <v>mm</v>
      </c>
      <c r="I239" s="87" t="str">
        <f>IF('SERIES_DB-MetaData'!F239="SI","kN","kips")</f>
        <v>kN</v>
      </c>
      <c r="J239" s="88"/>
      <c r="K239" s="89"/>
      <c r="L239" s="89"/>
      <c r="M239" s="89"/>
      <c r="N239" s="89"/>
      <c r="O239" s="89"/>
      <c r="P239" s="89"/>
      <c r="Q239" s="89"/>
      <c r="R239" s="89"/>
    </row>
    <row r="240" spans="1:18">
      <c r="A240" s="180">
        <f>'SERIES_DB-MetaData'!A240</f>
        <v>235</v>
      </c>
      <c r="B240" s="180"/>
      <c r="C240" s="123">
        <f>'SERIES_DB-MetaData'!C240</f>
        <v>2</v>
      </c>
      <c r="D240" s="85" t="str">
        <f>'SERIES_DB-MetaData'!D240</f>
        <v>Sugano_2-2</v>
      </c>
      <c r="E240" s="20" t="str">
        <f>'SERIES_DB-MetaData'!E240</f>
        <v>Sugano, 1973 (from Lu et al., 2010, NEES Database)</v>
      </c>
      <c r="F240" s="174" t="s">
        <v>890</v>
      </c>
      <c r="G240" s="19"/>
      <c r="H240" s="87" t="str">
        <f>IF('SERIES_DB-MetaData'!F240="SI","mm","in")</f>
        <v>mm</v>
      </c>
      <c r="I240" s="87" t="str">
        <f>IF('SERIES_DB-MetaData'!F240="SI","kN","kips")</f>
        <v>kN</v>
      </c>
      <c r="J240" s="88"/>
      <c r="K240" s="89"/>
      <c r="L240" s="89"/>
      <c r="M240" s="89"/>
      <c r="N240" s="89"/>
      <c r="O240" s="89"/>
      <c r="P240" s="89"/>
      <c r="Q240" s="89"/>
      <c r="R240" s="89"/>
    </row>
    <row r="241" spans="1:18">
      <c r="A241" s="180">
        <f>'SERIES_DB-MetaData'!A241</f>
        <v>236</v>
      </c>
      <c r="B241" s="180"/>
      <c r="C241" s="123">
        <f>'SERIES_DB-MetaData'!C241</f>
        <v>3</v>
      </c>
      <c r="D241" s="85" t="str">
        <f>'SERIES_DB-MetaData'!D241</f>
        <v>Sugano_2-3</v>
      </c>
      <c r="E241" s="20" t="str">
        <f>'SERIES_DB-MetaData'!E241</f>
        <v>Sugano, 1973 (from Lu et al., 2010, NEES Database)</v>
      </c>
      <c r="F241" s="174" t="s">
        <v>891</v>
      </c>
      <c r="G241" s="19"/>
      <c r="H241" s="87" t="str">
        <f>IF('SERIES_DB-MetaData'!F241="SI","mm","in")</f>
        <v>mm</v>
      </c>
      <c r="I241" s="87" t="str">
        <f>IF('SERIES_DB-MetaData'!F241="SI","kN","kips")</f>
        <v>kN</v>
      </c>
      <c r="J241" s="88"/>
      <c r="K241" s="89"/>
      <c r="L241" s="89"/>
      <c r="M241" s="89"/>
      <c r="N241" s="89"/>
      <c r="O241" s="89"/>
      <c r="P241" s="89"/>
      <c r="Q241" s="89"/>
      <c r="R241" s="89"/>
    </row>
    <row r="242" spans="1:18">
      <c r="A242" s="180">
        <f>'SERIES_DB-MetaData'!A242</f>
        <v>237</v>
      </c>
      <c r="B242" s="180"/>
      <c r="C242" s="123">
        <f>'SERIES_DB-MetaData'!C242</f>
        <v>4</v>
      </c>
      <c r="D242" s="85" t="str">
        <f>'SERIES_DB-MetaData'!D242</f>
        <v>Sugano_2-4</v>
      </c>
      <c r="E242" s="20" t="str">
        <f>'SERIES_DB-MetaData'!E242</f>
        <v>Sugano, 1973 (from Lu et al., 2010, NEES Database)</v>
      </c>
      <c r="F242" s="174" t="s">
        <v>892</v>
      </c>
      <c r="G242" s="19"/>
      <c r="H242" s="87" t="str">
        <f>IF('SERIES_DB-MetaData'!F242="SI","mm","in")</f>
        <v>mm</v>
      </c>
      <c r="I242" s="87" t="str">
        <f>IF('SERIES_DB-MetaData'!F242="SI","kN","kips")</f>
        <v>kN</v>
      </c>
      <c r="J242" s="88"/>
      <c r="K242" s="89"/>
      <c r="L242" s="89"/>
      <c r="M242" s="89"/>
      <c r="N242" s="89"/>
      <c r="O242" s="89"/>
      <c r="P242" s="89"/>
      <c r="Q242" s="89"/>
      <c r="R242" s="89"/>
    </row>
    <row r="243" spans="1:18">
      <c r="A243" s="180">
        <f>'SERIES_DB-MetaData'!A243</f>
        <v>238</v>
      </c>
      <c r="B243" s="180"/>
      <c r="C243" s="123">
        <f>'SERIES_DB-MetaData'!C243</f>
        <v>5</v>
      </c>
      <c r="D243" s="85" t="str">
        <f>'SERIES_DB-MetaData'!D243</f>
        <v>Sugano_2-5</v>
      </c>
      <c r="E243" s="20" t="str">
        <f>'SERIES_DB-MetaData'!E243</f>
        <v>Sugano, 1973 (from Lu et al., 2010, NEES Database)</v>
      </c>
      <c r="F243" s="174" t="s">
        <v>893</v>
      </c>
      <c r="G243" s="19"/>
      <c r="H243" s="87" t="str">
        <f>IF('SERIES_DB-MetaData'!F243="SI","mm","in")</f>
        <v>mm</v>
      </c>
      <c r="I243" s="87" t="str">
        <f>IF('SERIES_DB-MetaData'!F243="SI","kN","kips")</f>
        <v>kN</v>
      </c>
      <c r="J243" s="88"/>
      <c r="K243" s="89"/>
      <c r="L243" s="89"/>
      <c r="M243" s="89"/>
      <c r="N243" s="89"/>
      <c r="O243" s="89"/>
      <c r="P243" s="89"/>
      <c r="Q243" s="89"/>
      <c r="R243" s="89"/>
    </row>
    <row r="244" spans="1:18">
      <c r="A244" s="180">
        <f>'SERIES_DB-MetaData'!A244</f>
        <v>239</v>
      </c>
      <c r="B244" s="180"/>
      <c r="C244" s="123">
        <f>'SERIES_DB-MetaData'!C244</f>
        <v>6</v>
      </c>
      <c r="D244" s="85" t="str">
        <f>'SERIES_DB-MetaData'!D244</f>
        <v>Sugano_2-6</v>
      </c>
      <c r="E244" s="20" t="str">
        <f>'SERIES_DB-MetaData'!E244</f>
        <v>Sugano, 1973 (from Lu et al., 2010, NEES Database)</v>
      </c>
      <c r="F244" s="174" t="s">
        <v>894</v>
      </c>
      <c r="G244" s="19"/>
      <c r="H244" s="87" t="str">
        <f>IF('SERIES_DB-MetaData'!F244="SI","mm","in")</f>
        <v>mm</v>
      </c>
      <c r="I244" s="87" t="str">
        <f>IF('SERIES_DB-MetaData'!F244="SI","kN","kips")</f>
        <v>kN</v>
      </c>
      <c r="J244" s="88"/>
      <c r="K244" s="89"/>
      <c r="L244" s="89"/>
      <c r="M244" s="89"/>
      <c r="N244" s="89"/>
      <c r="O244" s="89"/>
      <c r="P244" s="89"/>
      <c r="Q244" s="89"/>
      <c r="R244" s="89"/>
    </row>
    <row r="245" spans="1:18">
      <c r="A245" s="180">
        <f>'SERIES_DB-MetaData'!A245</f>
        <v>240</v>
      </c>
      <c r="B245" s="180"/>
      <c r="C245" s="123">
        <f>'SERIES_DB-MetaData'!C245</f>
        <v>7</v>
      </c>
      <c r="D245" s="85" t="str">
        <f>'SERIES_DB-MetaData'!D245</f>
        <v>Sugano_2-7</v>
      </c>
      <c r="E245" s="20" t="str">
        <f>'SERIES_DB-MetaData'!E245</f>
        <v>Sugano, 1973 (from Lu et al., 2010, NEES Database)</v>
      </c>
      <c r="F245" s="174" t="s">
        <v>895</v>
      </c>
      <c r="G245" s="19"/>
      <c r="H245" s="87" t="str">
        <f>IF('SERIES_DB-MetaData'!F245="SI","mm","in")</f>
        <v>mm</v>
      </c>
      <c r="I245" s="87" t="str">
        <f>IF('SERIES_DB-MetaData'!F245="SI","kN","kips")</f>
        <v>kN</v>
      </c>
      <c r="J245" s="88"/>
      <c r="K245" s="89"/>
      <c r="L245" s="89"/>
      <c r="M245" s="89"/>
      <c r="N245" s="89"/>
      <c r="O245" s="89"/>
      <c r="P245" s="89"/>
      <c r="Q245" s="89"/>
      <c r="R245" s="89"/>
    </row>
    <row r="246" spans="1:18">
      <c r="A246" s="180">
        <f>'SERIES_DB-MetaData'!A246</f>
        <v>241</v>
      </c>
      <c r="B246" s="180"/>
      <c r="C246" s="123">
        <f>'SERIES_DB-MetaData'!C246</f>
        <v>8</v>
      </c>
      <c r="D246" s="85" t="str">
        <f>'SERIES_DB-MetaData'!D246</f>
        <v>Sugano_2-8</v>
      </c>
      <c r="E246" s="20" t="str">
        <f>'SERIES_DB-MetaData'!E246</f>
        <v>Sugano, 1973 (from Lu et al., 2010, NEES Database)</v>
      </c>
      <c r="F246" s="174" t="s">
        <v>896</v>
      </c>
      <c r="G246" s="19"/>
      <c r="H246" s="87" t="str">
        <f>IF('SERIES_DB-MetaData'!F246="SI","mm","in")</f>
        <v>mm</v>
      </c>
      <c r="I246" s="87" t="str">
        <f>IF('SERIES_DB-MetaData'!F246="SI","kN","kips")</f>
        <v>kN</v>
      </c>
      <c r="J246" s="88"/>
      <c r="K246" s="89"/>
      <c r="L246" s="89"/>
      <c r="M246" s="89"/>
      <c r="N246" s="89"/>
      <c r="O246" s="89"/>
      <c r="P246" s="89"/>
      <c r="Q246" s="89"/>
      <c r="R246" s="89"/>
    </row>
    <row r="247" spans="1:18">
      <c r="A247" s="180">
        <f>'SERIES_DB-MetaData'!A247</f>
        <v>242</v>
      </c>
      <c r="B247" s="180"/>
      <c r="C247" s="123">
        <f>'SERIES_DB-MetaData'!C247</f>
        <v>1</v>
      </c>
      <c r="D247" s="85" t="str">
        <f>'SERIES_DB-MetaData'!D247</f>
        <v>93SWH-4</v>
      </c>
      <c r="E247" s="20" t="str">
        <f>'SERIES_DB-MetaData'!E247</f>
        <v>Takehara et al. 1997</v>
      </c>
      <c r="F247" s="174" t="s">
        <v>762</v>
      </c>
      <c r="G247" s="19"/>
      <c r="H247" s="87" t="str">
        <f>IF('SERIES_DB-MetaData'!F247="SI","mm","in")</f>
        <v>mm</v>
      </c>
      <c r="I247" s="87" t="str">
        <f>IF('SERIES_DB-MetaData'!F247="SI","kN","kips")</f>
        <v>kN</v>
      </c>
      <c r="J247" s="88"/>
      <c r="K247" s="89"/>
      <c r="L247" s="89"/>
      <c r="M247" s="89"/>
      <c r="N247" s="89"/>
      <c r="O247" s="89"/>
      <c r="P247" s="89"/>
      <c r="Q247" s="89"/>
      <c r="R247" s="89"/>
    </row>
    <row r="248" spans="1:18">
      <c r="A248" s="180">
        <f>'SERIES_DB-MetaData'!A248</f>
        <v>243</v>
      </c>
      <c r="B248" s="180"/>
      <c r="C248" s="123">
        <f>'SERIES_DB-MetaData'!C248</f>
        <v>2</v>
      </c>
      <c r="D248" s="85" t="str">
        <f>'SERIES_DB-MetaData'!D248</f>
        <v>96SWH-6</v>
      </c>
      <c r="E248" s="20" t="str">
        <f>'SERIES_DB-MetaData'!E248</f>
        <v>Takehara et al. 1997</v>
      </c>
      <c r="F248" s="174" t="s">
        <v>763</v>
      </c>
      <c r="G248" s="19"/>
      <c r="H248" s="87" t="str">
        <f>IF('SERIES_DB-MetaData'!F248="SI","mm","in")</f>
        <v>mm</v>
      </c>
      <c r="I248" s="87" t="str">
        <f>IF('SERIES_DB-MetaData'!F248="SI","kN","kips")</f>
        <v>kN</v>
      </c>
      <c r="J248" s="88"/>
      <c r="K248" s="89"/>
      <c r="L248" s="89"/>
      <c r="M248" s="89"/>
      <c r="N248" s="89"/>
      <c r="O248" s="89"/>
      <c r="P248" s="89"/>
      <c r="Q248" s="89"/>
      <c r="R248" s="89"/>
    </row>
    <row r="249" spans="1:18">
      <c r="A249" s="180">
        <f>'SERIES_DB-MetaData'!A249</f>
        <v>244</v>
      </c>
      <c r="B249" s="180"/>
      <c r="C249" s="123">
        <f>'SERIES_DB-MetaData'!C249</f>
        <v>1</v>
      </c>
      <c r="D249" s="85" t="str">
        <f>'SERIES_DB-MetaData'!D249</f>
        <v>Tanabe_1-1</v>
      </c>
      <c r="E249" s="20" t="str">
        <f>'SERIES_DB-MetaData'!E249</f>
        <v>Tanabe (from Lu et al., 2010, NEES Database)</v>
      </c>
      <c r="F249" s="174" t="s">
        <v>897</v>
      </c>
      <c r="G249" s="19"/>
      <c r="H249" s="87" t="str">
        <f>IF('SERIES_DB-MetaData'!F249="SI","mm","in")</f>
        <v>mm</v>
      </c>
      <c r="I249" s="87" t="str">
        <f>IF('SERIES_DB-MetaData'!F249="SI","kN","kips")</f>
        <v>kN</v>
      </c>
      <c r="J249" s="88"/>
      <c r="K249" s="89"/>
      <c r="L249" s="89"/>
      <c r="M249" s="89"/>
      <c r="N249" s="89"/>
      <c r="O249" s="89"/>
      <c r="P249" s="89"/>
      <c r="Q249" s="89"/>
      <c r="R249" s="89"/>
    </row>
    <row r="250" spans="1:18">
      <c r="A250" s="180">
        <f>'SERIES_DB-MetaData'!A250</f>
        <v>245</v>
      </c>
      <c r="B250" s="180"/>
      <c r="C250" s="123">
        <f>'SERIES_DB-MetaData'!C250</f>
        <v>2</v>
      </c>
      <c r="D250" s="85" t="str">
        <f>'SERIES_DB-MetaData'!D250</f>
        <v>Tanabe_1-2</v>
      </c>
      <c r="E250" s="20" t="str">
        <f>'SERIES_DB-MetaData'!E250</f>
        <v>Tanabe (from Lu et al., 2010, NEES Database)</v>
      </c>
      <c r="F250" s="174" t="s">
        <v>898</v>
      </c>
      <c r="G250" s="19"/>
      <c r="H250" s="87" t="str">
        <f>IF('SERIES_DB-MetaData'!F250="SI","mm","in")</f>
        <v>mm</v>
      </c>
      <c r="I250" s="87" t="str">
        <f>IF('SERIES_DB-MetaData'!F250="SI","kN","kips")</f>
        <v>kN</v>
      </c>
      <c r="J250" s="88"/>
      <c r="K250" s="89"/>
      <c r="L250" s="89"/>
      <c r="M250" s="89"/>
      <c r="N250" s="89"/>
      <c r="O250" s="89"/>
      <c r="P250" s="89"/>
      <c r="Q250" s="89"/>
      <c r="R250" s="89"/>
    </row>
    <row r="251" spans="1:18">
      <c r="A251" s="180">
        <f>'SERIES_DB-MetaData'!A251</f>
        <v>246</v>
      </c>
      <c r="B251" s="180"/>
      <c r="C251" s="123">
        <f>'SERIES_DB-MetaData'!C251</f>
        <v>3</v>
      </c>
      <c r="D251" s="85" t="str">
        <f>'SERIES_DB-MetaData'!D251</f>
        <v>Tanabe_1-3</v>
      </c>
      <c r="E251" s="20" t="str">
        <f>'SERIES_DB-MetaData'!E251</f>
        <v>Tanabe (from Lu et al., 2010, NEES Database)</v>
      </c>
      <c r="F251" s="174" t="s">
        <v>899</v>
      </c>
      <c r="G251" s="19"/>
      <c r="H251" s="87" t="str">
        <f>IF('SERIES_DB-MetaData'!F251="SI","mm","in")</f>
        <v>mm</v>
      </c>
      <c r="I251" s="87" t="str">
        <f>IF('SERIES_DB-MetaData'!F251="SI","kN","kips")</f>
        <v>kN</v>
      </c>
      <c r="J251" s="88"/>
      <c r="K251" s="89"/>
      <c r="L251" s="89"/>
      <c r="M251" s="89"/>
      <c r="N251" s="89"/>
      <c r="O251" s="89"/>
      <c r="P251" s="89"/>
      <c r="Q251" s="89"/>
      <c r="R251" s="89"/>
    </row>
    <row r="252" spans="1:18">
      <c r="A252" s="180">
        <f>'SERIES_DB-MetaData'!A252</f>
        <v>247</v>
      </c>
      <c r="B252" s="180"/>
      <c r="C252" s="123">
        <f>'SERIES_DB-MetaData'!C252</f>
        <v>4</v>
      </c>
      <c r="D252" s="85" t="str">
        <f>'SERIES_DB-MetaData'!D252</f>
        <v>Tanabe_2-1</v>
      </c>
      <c r="E252" s="20" t="str">
        <f>'SERIES_DB-MetaData'!E252</f>
        <v>Tanabe (from Lu et al., 2010, NEES Database)</v>
      </c>
      <c r="F252" s="174" t="s">
        <v>900</v>
      </c>
      <c r="G252" s="19"/>
      <c r="H252" s="87" t="str">
        <f>IF('SERIES_DB-MetaData'!F252="SI","mm","in")</f>
        <v>mm</v>
      </c>
      <c r="I252" s="87" t="str">
        <f>IF('SERIES_DB-MetaData'!F252="SI","kN","kips")</f>
        <v>kN</v>
      </c>
      <c r="J252" s="88"/>
      <c r="K252" s="89"/>
      <c r="L252" s="89"/>
      <c r="M252" s="89"/>
      <c r="N252" s="89"/>
      <c r="O252" s="89"/>
      <c r="P252" s="89"/>
      <c r="Q252" s="89"/>
      <c r="R252" s="89"/>
    </row>
    <row r="253" spans="1:18">
      <c r="A253" s="180">
        <f>'SERIES_DB-MetaData'!A253</f>
        <v>248</v>
      </c>
      <c r="B253" s="180"/>
      <c r="C253" s="123">
        <f>'SERIES_DB-MetaData'!C253</f>
        <v>5</v>
      </c>
      <c r="D253" s="85" t="str">
        <f>'SERIES_DB-MetaData'!D253</f>
        <v>Tanabe_2-2</v>
      </c>
      <c r="E253" s="20" t="str">
        <f>'SERIES_DB-MetaData'!E253</f>
        <v>Tanabe (from Lu et al., 2010, NEES Database)</v>
      </c>
      <c r="F253" s="174" t="s">
        <v>901</v>
      </c>
      <c r="G253" s="19"/>
      <c r="H253" s="87" t="str">
        <f>IF('SERIES_DB-MetaData'!F253="SI","mm","in")</f>
        <v>mm</v>
      </c>
      <c r="I253" s="87" t="str">
        <f>IF('SERIES_DB-MetaData'!F253="SI","kN","kips")</f>
        <v>kN</v>
      </c>
      <c r="J253" s="88"/>
      <c r="K253" s="89"/>
      <c r="L253" s="89"/>
      <c r="M253" s="89"/>
      <c r="N253" s="89"/>
      <c r="O253" s="89"/>
      <c r="P253" s="89"/>
      <c r="Q253" s="89"/>
      <c r="R253" s="89"/>
    </row>
    <row r="254" spans="1:18">
      <c r="A254" s="180">
        <f>'SERIES_DB-MetaData'!A254</f>
        <v>249</v>
      </c>
      <c r="B254" s="180"/>
      <c r="C254" s="123">
        <f>'SERIES_DB-MetaData'!C254</f>
        <v>6</v>
      </c>
      <c r="D254" s="85" t="str">
        <f>'SERIES_DB-MetaData'!D254</f>
        <v>Tanabe_2-3</v>
      </c>
      <c r="E254" s="20" t="str">
        <f>'SERIES_DB-MetaData'!E254</f>
        <v>Tanabe (from Lu et al., 2010, NEES Database)</v>
      </c>
      <c r="F254" s="174" t="s">
        <v>902</v>
      </c>
      <c r="G254" s="19"/>
      <c r="H254" s="87" t="str">
        <f>IF('SERIES_DB-MetaData'!F254="SI","mm","in")</f>
        <v>mm</v>
      </c>
      <c r="I254" s="87" t="str">
        <f>IF('SERIES_DB-MetaData'!F254="SI","kN","kips")</f>
        <v>kN</v>
      </c>
      <c r="J254" s="88"/>
      <c r="K254" s="89"/>
      <c r="L254" s="89"/>
      <c r="M254" s="89"/>
      <c r="N254" s="89"/>
      <c r="O254" s="89"/>
      <c r="P254" s="89"/>
      <c r="Q254" s="89"/>
      <c r="R254" s="89"/>
    </row>
    <row r="255" spans="1:18">
      <c r="A255" s="180">
        <f>'SERIES_DB-MetaData'!A255</f>
        <v>250</v>
      </c>
      <c r="B255" s="180"/>
      <c r="C255" s="123">
        <f>'SERIES_DB-MetaData'!C255</f>
        <v>7</v>
      </c>
      <c r="D255" s="85" t="str">
        <f>'SERIES_DB-MetaData'!D255</f>
        <v>Tanabe_2-4</v>
      </c>
      <c r="E255" s="20" t="str">
        <f>'SERIES_DB-MetaData'!E255</f>
        <v>Tanabe (from Lu et al., 2010, NEES Database)</v>
      </c>
      <c r="F255" s="174" t="s">
        <v>903</v>
      </c>
      <c r="G255" s="19"/>
      <c r="H255" s="87" t="str">
        <f>IF('SERIES_DB-MetaData'!F255="SI","mm","in")</f>
        <v>mm</v>
      </c>
      <c r="I255" s="87" t="str">
        <f>IF('SERIES_DB-MetaData'!F255="SI","kN","kips")</f>
        <v>kN</v>
      </c>
      <c r="J255" s="88"/>
      <c r="K255" s="89"/>
      <c r="L255" s="89"/>
      <c r="M255" s="89"/>
      <c r="N255" s="89"/>
      <c r="O255" s="89"/>
      <c r="P255" s="89"/>
      <c r="Q255" s="89"/>
      <c r="R255" s="89"/>
    </row>
    <row r="256" spans="1:18">
      <c r="A256" s="180">
        <f>'SERIES_DB-MetaData'!A256</f>
        <v>251</v>
      </c>
      <c r="B256" s="180"/>
      <c r="C256" s="123">
        <f>'SERIES_DB-MetaData'!C256</f>
        <v>8</v>
      </c>
      <c r="D256" s="85" t="str">
        <f>'SERIES_DB-MetaData'!D256</f>
        <v>Tanabe_2-5</v>
      </c>
      <c r="E256" s="20" t="str">
        <f>'SERIES_DB-MetaData'!E256</f>
        <v>Tanabe (from Lu et al., 2010, NEES Database)</v>
      </c>
      <c r="F256" s="174" t="s">
        <v>904</v>
      </c>
      <c r="G256" s="19"/>
      <c r="H256" s="87" t="str">
        <f>IF('SERIES_DB-MetaData'!F256="SI","mm","in")</f>
        <v>mm</v>
      </c>
      <c r="I256" s="87" t="str">
        <f>IF('SERIES_DB-MetaData'!F256="SI","kN","kips")</f>
        <v>kN</v>
      </c>
      <c r="J256" s="88"/>
      <c r="K256" s="89"/>
      <c r="L256" s="89"/>
      <c r="M256" s="89"/>
      <c r="N256" s="89"/>
      <c r="O256" s="89"/>
      <c r="P256" s="89"/>
      <c r="Q256" s="89"/>
      <c r="R256" s="89"/>
    </row>
    <row r="257" spans="1:18">
      <c r="A257" s="180">
        <f>'SERIES_DB-MetaData'!A257</f>
        <v>252</v>
      </c>
      <c r="B257" s="180"/>
      <c r="C257" s="123">
        <f>'SERIES_DB-MetaData'!C257</f>
        <v>9</v>
      </c>
      <c r="D257" s="85" t="str">
        <f>'SERIES_DB-MetaData'!D257</f>
        <v>Tanabe_2-6</v>
      </c>
      <c r="E257" s="20" t="str">
        <f>'SERIES_DB-MetaData'!E257</f>
        <v>Tanabe (from Lu et al., 2010, NEES Database)</v>
      </c>
      <c r="F257" s="174" t="s">
        <v>905</v>
      </c>
      <c r="G257" s="19"/>
      <c r="H257" s="87" t="str">
        <f>IF('SERIES_DB-MetaData'!F257="SI","mm","in")</f>
        <v>mm</v>
      </c>
      <c r="I257" s="87" t="str">
        <f>IF('SERIES_DB-MetaData'!F257="SI","kN","kips")</f>
        <v>kN</v>
      </c>
      <c r="J257" s="88"/>
      <c r="K257" s="89"/>
      <c r="L257" s="89"/>
      <c r="M257" s="89"/>
      <c r="N257" s="89"/>
      <c r="O257" s="89"/>
      <c r="P257" s="89"/>
      <c r="Q257" s="89"/>
      <c r="R257" s="89"/>
    </row>
    <row r="258" spans="1:18">
      <c r="A258" s="180">
        <f>'SERIES_DB-MetaData'!A258</f>
        <v>253</v>
      </c>
      <c r="B258" s="180"/>
      <c r="C258" s="123">
        <f>'SERIES_DB-MetaData'!C258</f>
        <v>10</v>
      </c>
      <c r="D258" s="85" t="str">
        <f>'SERIES_DB-MetaData'!D258</f>
        <v>Tanabe_2-7</v>
      </c>
      <c r="E258" s="20" t="str">
        <f>'SERIES_DB-MetaData'!E258</f>
        <v>Tanabe (from Lu et al., 2010, NEES Database)</v>
      </c>
      <c r="F258" s="174" t="s">
        <v>906</v>
      </c>
      <c r="G258" s="19"/>
      <c r="H258" s="87" t="str">
        <f>IF('SERIES_DB-MetaData'!F258="SI","mm","in")</f>
        <v>mm</v>
      </c>
      <c r="I258" s="87" t="str">
        <f>IF('SERIES_DB-MetaData'!F258="SI","kN","kips")</f>
        <v>kN</v>
      </c>
      <c r="J258" s="88"/>
      <c r="K258" s="89"/>
      <c r="L258" s="89"/>
      <c r="M258" s="89"/>
      <c r="N258" s="89"/>
      <c r="O258" s="89"/>
      <c r="P258" s="89"/>
      <c r="Q258" s="89"/>
      <c r="R258" s="89"/>
    </row>
    <row r="259" spans="1:18">
      <c r="A259" s="180">
        <f>'SERIES_DB-MetaData'!A259</f>
        <v>254</v>
      </c>
      <c r="B259" s="180"/>
      <c r="C259" s="123">
        <f>'SERIES_DB-MetaData'!C259</f>
        <v>11</v>
      </c>
      <c r="D259" s="85" t="str">
        <f>'SERIES_DB-MetaData'!D259</f>
        <v>Tanabe_2-8</v>
      </c>
      <c r="E259" s="20" t="str">
        <f>'SERIES_DB-MetaData'!E259</f>
        <v>Tanabe (from Lu et al., 2010, NEES Database)</v>
      </c>
      <c r="F259" s="174" t="s">
        <v>907</v>
      </c>
      <c r="G259" s="19"/>
      <c r="H259" s="87" t="str">
        <f>IF('SERIES_DB-MetaData'!F259="SI","mm","in")</f>
        <v>mm</v>
      </c>
      <c r="I259" s="87" t="str">
        <f>IF('SERIES_DB-MetaData'!F259="SI","kN","kips")</f>
        <v>kN</v>
      </c>
      <c r="J259" s="88"/>
      <c r="K259" s="89"/>
      <c r="L259" s="89"/>
      <c r="M259" s="89"/>
      <c r="N259" s="89"/>
      <c r="O259" s="89"/>
      <c r="P259" s="89"/>
      <c r="Q259" s="89"/>
      <c r="R259" s="89"/>
    </row>
    <row r="260" spans="1:18">
      <c r="A260" s="180">
        <f>'SERIES_DB-MetaData'!A260</f>
        <v>255</v>
      </c>
      <c r="B260" s="180"/>
      <c r="C260" s="123">
        <f>'SERIES_DB-MetaData'!C260</f>
        <v>12</v>
      </c>
      <c r="D260" s="85" t="str">
        <f>'SERIES_DB-MetaData'!D260</f>
        <v>Tanabe_2-9</v>
      </c>
      <c r="E260" s="20" t="str">
        <f>'SERIES_DB-MetaData'!E260</f>
        <v>Tanabe (from Lu et al., 2010, NEES Database)</v>
      </c>
      <c r="F260" s="174" t="s">
        <v>908</v>
      </c>
      <c r="G260" s="19"/>
      <c r="H260" s="87" t="str">
        <f>IF('SERIES_DB-MetaData'!F260="SI","mm","in")</f>
        <v>mm</v>
      </c>
      <c r="I260" s="87" t="str">
        <f>IF('SERIES_DB-MetaData'!F260="SI","kN","kips")</f>
        <v>kN</v>
      </c>
      <c r="J260" s="88"/>
      <c r="K260" s="89"/>
      <c r="L260" s="89"/>
      <c r="M260" s="89"/>
      <c r="N260" s="89"/>
      <c r="O260" s="89"/>
      <c r="P260" s="89"/>
      <c r="Q260" s="89"/>
      <c r="R260" s="89"/>
    </row>
    <row r="261" spans="1:18">
      <c r="A261" s="180">
        <f>'SERIES_DB-MetaData'!A261</f>
        <v>256</v>
      </c>
      <c r="B261" s="180"/>
      <c r="C261" s="123">
        <f>'SERIES_DB-MetaData'!C261</f>
        <v>13</v>
      </c>
      <c r="D261" s="85" t="str">
        <f>'SERIES_DB-MetaData'!D261</f>
        <v>Tanabe_2-10</v>
      </c>
      <c r="E261" s="20" t="str">
        <f>'SERIES_DB-MetaData'!E261</f>
        <v>Tanabe (from Lu et al., 2010, NEES Database)</v>
      </c>
      <c r="F261" s="174" t="s">
        <v>909</v>
      </c>
      <c r="G261" s="19"/>
      <c r="H261" s="87" t="str">
        <f>IF('SERIES_DB-MetaData'!F261="SI","mm","in")</f>
        <v>mm</v>
      </c>
      <c r="I261" s="87" t="str">
        <f>IF('SERIES_DB-MetaData'!F261="SI","kN","kips")</f>
        <v>kN</v>
      </c>
      <c r="J261" s="88"/>
      <c r="K261" s="89"/>
      <c r="L261" s="89"/>
      <c r="M261" s="89"/>
      <c r="N261" s="89"/>
      <c r="O261" s="89"/>
      <c r="P261" s="89"/>
      <c r="Q261" s="89"/>
      <c r="R261" s="89"/>
    </row>
    <row r="262" spans="1:18">
      <c r="A262" s="180">
        <f>'SERIES_DB-MetaData'!A262</f>
        <v>257</v>
      </c>
      <c r="B262" s="180"/>
      <c r="C262" s="123">
        <f>'SERIES_DB-MetaData'!C262</f>
        <v>14</v>
      </c>
      <c r="D262" s="85" t="str">
        <f>'SERIES_DB-MetaData'!D262</f>
        <v>Tanabe_2-11</v>
      </c>
      <c r="E262" s="20" t="str">
        <f>'SERIES_DB-MetaData'!E262</f>
        <v>Tanabe (from Lu et al., 2010, NEES Database)</v>
      </c>
      <c r="F262" s="174" t="s">
        <v>910</v>
      </c>
      <c r="G262" s="19"/>
      <c r="H262" s="87" t="str">
        <f>IF('SERIES_DB-MetaData'!F262="SI","mm","in")</f>
        <v>mm</v>
      </c>
      <c r="I262" s="87" t="str">
        <f>IF('SERIES_DB-MetaData'!F262="SI","kN","kips")</f>
        <v>kN</v>
      </c>
      <c r="J262" s="88"/>
      <c r="K262" s="89"/>
      <c r="L262" s="89"/>
      <c r="M262" s="89"/>
      <c r="N262" s="89"/>
      <c r="O262" s="89"/>
      <c r="P262" s="89"/>
      <c r="Q262" s="89"/>
      <c r="R262" s="89"/>
    </row>
    <row r="263" spans="1:18">
      <c r="A263" s="180">
        <f>'SERIES_DB-MetaData'!A263</f>
        <v>258</v>
      </c>
      <c r="B263" s="180"/>
      <c r="C263" s="123">
        <f>'SERIES_DB-MetaData'!C263</f>
        <v>15</v>
      </c>
      <c r="D263" s="85" t="str">
        <f>'SERIES_DB-MetaData'!D263</f>
        <v>Tanabe_2-12</v>
      </c>
      <c r="E263" s="20" t="str">
        <f>'SERIES_DB-MetaData'!E263</f>
        <v>Tanabe (from Lu et al., 2010, NEES Database)</v>
      </c>
      <c r="F263" s="174" t="s">
        <v>911</v>
      </c>
      <c r="G263" s="19"/>
      <c r="H263" s="87" t="str">
        <f>IF('SERIES_DB-MetaData'!F263="SI","mm","in")</f>
        <v>mm</v>
      </c>
      <c r="I263" s="87" t="str">
        <f>IF('SERIES_DB-MetaData'!F263="SI","kN","kips")</f>
        <v>kN</v>
      </c>
      <c r="J263" s="88"/>
      <c r="K263" s="89"/>
      <c r="L263" s="89"/>
      <c r="M263" s="89"/>
      <c r="N263" s="89"/>
      <c r="O263" s="89"/>
      <c r="P263" s="89"/>
      <c r="Q263" s="89"/>
      <c r="R263" s="89"/>
    </row>
    <row r="264" spans="1:18">
      <c r="A264" s="180">
        <f>'SERIES_DB-MetaData'!A264</f>
        <v>259</v>
      </c>
      <c r="B264" s="180"/>
      <c r="C264" s="123">
        <f>'SERIES_DB-MetaData'!C264</f>
        <v>16</v>
      </c>
      <c r="D264" s="85" t="str">
        <f>'SERIES_DB-MetaData'!D264</f>
        <v>Tanabe_2-13</v>
      </c>
      <c r="E264" s="20" t="str">
        <f>'SERIES_DB-MetaData'!E264</f>
        <v>Tanabe (from Lu et al., 2010, NEES Database)</v>
      </c>
      <c r="F264" s="174" t="s">
        <v>912</v>
      </c>
      <c r="G264" s="19"/>
      <c r="H264" s="87" t="str">
        <f>IF('SERIES_DB-MetaData'!F264="SI","mm","in")</f>
        <v>mm</v>
      </c>
      <c r="I264" s="87" t="str">
        <f>IF('SERIES_DB-MetaData'!F264="SI","kN","kips")</f>
        <v>kN</v>
      </c>
      <c r="J264" s="88"/>
      <c r="K264" s="89"/>
      <c r="L264" s="89"/>
      <c r="M264" s="89"/>
      <c r="N264" s="89"/>
      <c r="O264" s="89"/>
      <c r="P264" s="89"/>
      <c r="Q264" s="89"/>
      <c r="R264" s="89"/>
    </row>
    <row r="265" spans="1:18">
      <c r="A265" s="180">
        <f>'SERIES_DB-MetaData'!A265</f>
        <v>260</v>
      </c>
      <c r="B265" s="180"/>
      <c r="C265" s="123">
        <f>'SERIES_DB-MetaData'!C265</f>
        <v>17</v>
      </c>
      <c r="D265" s="85" t="str">
        <f>'SERIES_DB-MetaData'!D265</f>
        <v>Tanabe_3-1</v>
      </c>
      <c r="E265" s="20" t="str">
        <f>'SERIES_DB-MetaData'!E265</f>
        <v>Tanabe (from Lu et al., 2010, NEES Database)</v>
      </c>
      <c r="F265" s="174" t="s">
        <v>913</v>
      </c>
      <c r="G265" s="19"/>
      <c r="H265" s="87" t="str">
        <f>IF('SERIES_DB-MetaData'!F265="SI","mm","in")</f>
        <v>mm</v>
      </c>
      <c r="I265" s="87" t="str">
        <f>IF('SERIES_DB-MetaData'!F265="SI","kN","kips")</f>
        <v>kN</v>
      </c>
      <c r="J265" s="88"/>
      <c r="K265" s="89"/>
      <c r="L265" s="89"/>
      <c r="M265" s="89"/>
      <c r="N265" s="89"/>
      <c r="O265" s="89"/>
      <c r="P265" s="89"/>
      <c r="Q265" s="89"/>
      <c r="R265" s="89"/>
    </row>
    <row r="266" spans="1:18">
      <c r="A266" s="180">
        <f>'SERIES_DB-MetaData'!A266</f>
        <v>261</v>
      </c>
      <c r="B266" s="180"/>
      <c r="C266" s="123">
        <f>'SERIES_DB-MetaData'!C266</f>
        <v>18</v>
      </c>
      <c r="D266" s="85" t="str">
        <f>'SERIES_DB-MetaData'!D266</f>
        <v>Tanabe_3-2</v>
      </c>
      <c r="E266" s="20" t="str">
        <f>'SERIES_DB-MetaData'!E266</f>
        <v>Tanabe (from Lu et al., 2010, NEES Database)</v>
      </c>
      <c r="F266" s="174" t="s">
        <v>914</v>
      </c>
      <c r="G266" s="19"/>
      <c r="H266" s="87" t="str">
        <f>IF('SERIES_DB-MetaData'!F266="SI","mm","in")</f>
        <v>mm</v>
      </c>
      <c r="I266" s="87" t="str">
        <f>IF('SERIES_DB-MetaData'!F266="SI","kN","kips")</f>
        <v>kN</v>
      </c>
      <c r="J266" s="88"/>
      <c r="K266" s="89"/>
      <c r="L266" s="89"/>
      <c r="M266" s="89"/>
      <c r="N266" s="89"/>
      <c r="O266" s="89"/>
      <c r="P266" s="89"/>
      <c r="Q266" s="89"/>
      <c r="R266" s="89"/>
    </row>
    <row r="267" spans="1:18">
      <c r="A267" s="180">
        <f>'SERIES_DB-MetaData'!A267</f>
        <v>262</v>
      </c>
      <c r="B267" s="180"/>
      <c r="C267" s="123">
        <f>'SERIES_DB-MetaData'!C267</f>
        <v>19</v>
      </c>
      <c r="D267" s="85" t="str">
        <f>'SERIES_DB-MetaData'!D267</f>
        <v>Tanabe_3-3</v>
      </c>
      <c r="E267" s="20" t="str">
        <f>'SERIES_DB-MetaData'!E267</f>
        <v>Tanabe (from Lu et al., 2010, NEES Database)</v>
      </c>
      <c r="F267" s="174" t="s">
        <v>915</v>
      </c>
      <c r="G267" s="19"/>
      <c r="H267" s="87" t="str">
        <f>IF('SERIES_DB-MetaData'!F267="SI","mm","in")</f>
        <v>mm</v>
      </c>
      <c r="I267" s="87" t="str">
        <f>IF('SERIES_DB-MetaData'!F267="SI","kN","kips")</f>
        <v>kN</v>
      </c>
      <c r="J267" s="88"/>
      <c r="K267" s="89"/>
      <c r="L267" s="89"/>
      <c r="M267" s="89"/>
      <c r="N267" s="89"/>
      <c r="O267" s="89"/>
      <c r="P267" s="89"/>
      <c r="Q267" s="89"/>
      <c r="R267" s="89"/>
    </row>
    <row r="268" spans="1:18">
      <c r="A268" s="180">
        <f>'SERIES_DB-MetaData'!A268</f>
        <v>263</v>
      </c>
      <c r="B268" s="180"/>
      <c r="C268" s="123">
        <f>'SERIES_DB-MetaData'!C268</f>
        <v>20</v>
      </c>
      <c r="D268" s="85" t="str">
        <f>'SERIES_DB-MetaData'!D268</f>
        <v>Tanabe_3-4</v>
      </c>
      <c r="E268" s="20" t="str">
        <f>'SERIES_DB-MetaData'!E268</f>
        <v>Tanabe (from Lu et al., 2010, NEES Database)</v>
      </c>
      <c r="F268" s="174" t="s">
        <v>916</v>
      </c>
      <c r="G268" s="19"/>
      <c r="H268" s="87" t="str">
        <f>IF('SERIES_DB-MetaData'!F268="SI","mm","in")</f>
        <v>mm</v>
      </c>
      <c r="I268" s="87" t="str">
        <f>IF('SERIES_DB-MetaData'!F268="SI","kN","kips")</f>
        <v>kN</v>
      </c>
      <c r="J268" s="88"/>
      <c r="K268" s="89"/>
      <c r="L268" s="89"/>
      <c r="M268" s="89"/>
      <c r="N268" s="89"/>
      <c r="O268" s="89"/>
      <c r="P268" s="89"/>
      <c r="Q268" s="89"/>
      <c r="R268" s="89"/>
    </row>
    <row r="269" spans="1:18">
      <c r="A269" s="180">
        <f>'SERIES_DB-MetaData'!A269</f>
        <v>264</v>
      </c>
      <c r="B269" s="180"/>
      <c r="C269" s="123">
        <f>'SERIES_DB-MetaData'!C269</f>
        <v>21</v>
      </c>
      <c r="D269" s="85" t="str">
        <f>'SERIES_DB-MetaData'!D269</f>
        <v>Tanabe_3-5</v>
      </c>
      <c r="E269" s="20" t="str">
        <f>'SERIES_DB-MetaData'!E269</f>
        <v>Tanabe (from Lu et al., 2010, NEES Database)</v>
      </c>
      <c r="F269" s="174" t="s">
        <v>917</v>
      </c>
      <c r="G269" s="19"/>
      <c r="H269" s="87" t="str">
        <f>IF('SERIES_DB-MetaData'!F269="SI","mm","in")</f>
        <v>mm</v>
      </c>
      <c r="I269" s="87" t="str">
        <f>IF('SERIES_DB-MetaData'!F269="SI","kN","kips")</f>
        <v>kN</v>
      </c>
      <c r="J269" s="88"/>
      <c r="K269" s="89"/>
      <c r="L269" s="89"/>
      <c r="M269" s="89"/>
      <c r="N269" s="89"/>
      <c r="O269" s="89"/>
      <c r="P269" s="89"/>
      <c r="Q269" s="89"/>
      <c r="R269" s="89"/>
    </row>
    <row r="270" spans="1:18">
      <c r="A270" s="180">
        <f>'SERIES_DB-MetaData'!A270</f>
        <v>265</v>
      </c>
      <c r="B270" s="180"/>
      <c r="C270" s="123">
        <f>'SERIES_DB-MetaData'!C270</f>
        <v>22</v>
      </c>
      <c r="D270" s="85" t="str">
        <f>'SERIES_DB-MetaData'!D270</f>
        <v>Tanabe_3-6</v>
      </c>
      <c r="E270" s="20" t="str">
        <f>'SERIES_DB-MetaData'!E270</f>
        <v>Tanabe (from Lu et al., 2010, NEES Database)</v>
      </c>
      <c r="F270" s="174" t="s">
        <v>918</v>
      </c>
      <c r="G270" s="19"/>
      <c r="H270" s="87" t="str">
        <f>IF('SERIES_DB-MetaData'!F270="SI","mm","in")</f>
        <v>mm</v>
      </c>
      <c r="I270" s="87" t="str">
        <f>IF('SERIES_DB-MetaData'!F270="SI","kN","kips")</f>
        <v>kN</v>
      </c>
      <c r="J270" s="88"/>
      <c r="K270" s="89"/>
      <c r="L270" s="89"/>
      <c r="M270" s="89"/>
      <c r="N270" s="89"/>
      <c r="O270" s="89"/>
      <c r="P270" s="89"/>
      <c r="Q270" s="89"/>
      <c r="R270" s="89"/>
    </row>
    <row r="271" spans="1:18">
      <c r="A271" s="180">
        <f>'SERIES_DB-MetaData'!A271</f>
        <v>266</v>
      </c>
      <c r="B271" s="180"/>
      <c r="C271" s="123">
        <f>'SERIES_DB-MetaData'!C271</f>
        <v>23</v>
      </c>
      <c r="D271" s="85" t="str">
        <f>'SERIES_DB-MetaData'!D271</f>
        <v>Tanabe_3-7</v>
      </c>
      <c r="E271" s="20" t="str">
        <f>'SERIES_DB-MetaData'!E271</f>
        <v>Tanabe (from Lu et al., 2010, NEES Database)</v>
      </c>
      <c r="F271" s="174" t="s">
        <v>919</v>
      </c>
      <c r="G271" s="19"/>
      <c r="H271" s="87" t="str">
        <f>IF('SERIES_DB-MetaData'!F271="SI","mm","in")</f>
        <v>mm</v>
      </c>
      <c r="I271" s="87" t="str">
        <f>IF('SERIES_DB-MetaData'!F271="SI","kN","kips")</f>
        <v>kN</v>
      </c>
      <c r="J271" s="88"/>
      <c r="K271" s="89"/>
      <c r="L271" s="89"/>
      <c r="M271" s="89"/>
      <c r="N271" s="89"/>
      <c r="O271" s="89"/>
      <c r="P271" s="89"/>
      <c r="Q271" s="89"/>
      <c r="R271" s="89"/>
    </row>
    <row r="272" spans="1:18">
      <c r="A272" s="180">
        <f>'SERIES_DB-MetaData'!A272</f>
        <v>267</v>
      </c>
      <c r="B272" s="180"/>
      <c r="C272" s="123">
        <f>'SERIES_DB-MetaData'!C272</f>
        <v>24</v>
      </c>
      <c r="D272" s="85" t="str">
        <f>'SERIES_DB-MetaData'!D272</f>
        <v>Tanabe_3-8</v>
      </c>
      <c r="E272" s="20" t="str">
        <f>'SERIES_DB-MetaData'!E272</f>
        <v>Tanabe (from Lu et al., 2010, NEES Database)</v>
      </c>
      <c r="F272" s="174" t="s">
        <v>920</v>
      </c>
      <c r="G272" s="19"/>
      <c r="H272" s="87" t="str">
        <f>IF('SERIES_DB-MetaData'!F272="SI","mm","in")</f>
        <v>mm</v>
      </c>
      <c r="I272" s="87" t="str">
        <f>IF('SERIES_DB-MetaData'!F272="SI","kN","kips")</f>
        <v>kN</v>
      </c>
      <c r="J272" s="88"/>
      <c r="K272" s="89"/>
      <c r="L272" s="89"/>
      <c r="M272" s="89"/>
      <c r="N272" s="89"/>
      <c r="O272" s="89"/>
      <c r="P272" s="89"/>
      <c r="Q272" s="89"/>
      <c r="R272" s="89"/>
    </row>
    <row r="273" spans="1:18">
      <c r="A273" s="180">
        <f>'SERIES_DB-MetaData'!A273</f>
        <v>268</v>
      </c>
      <c r="B273" s="180"/>
      <c r="C273" s="123">
        <f>'SERIES_DB-MetaData'!C273</f>
        <v>25</v>
      </c>
      <c r="D273" s="85" t="str">
        <f>'SERIES_DB-MetaData'!D273</f>
        <v>Tanabe_4-1</v>
      </c>
      <c r="E273" s="20" t="str">
        <f>'SERIES_DB-MetaData'!E273</f>
        <v>Tanabe (from Lu et al., 2010, NEES Database)</v>
      </c>
      <c r="F273" s="174" t="s">
        <v>921</v>
      </c>
      <c r="G273" s="19"/>
      <c r="H273" s="87" t="str">
        <f>IF('SERIES_DB-MetaData'!F273="SI","mm","in")</f>
        <v>mm</v>
      </c>
      <c r="I273" s="87" t="str">
        <f>IF('SERIES_DB-MetaData'!F273="SI","kN","kips")</f>
        <v>kN</v>
      </c>
      <c r="J273" s="88"/>
      <c r="K273" s="89"/>
      <c r="L273" s="89"/>
      <c r="M273" s="89"/>
      <c r="N273" s="89"/>
      <c r="O273" s="89"/>
      <c r="P273" s="89"/>
      <c r="Q273" s="89"/>
      <c r="R273" s="89"/>
    </row>
    <row r="274" spans="1:18">
      <c r="A274" s="180">
        <f>'SERIES_DB-MetaData'!A274</f>
        <v>269</v>
      </c>
      <c r="B274" s="180"/>
      <c r="C274" s="123">
        <f>'SERIES_DB-MetaData'!C274</f>
        <v>26</v>
      </c>
      <c r="D274" s="85" t="str">
        <f>'SERIES_DB-MetaData'!D274</f>
        <v>Tanabe_4-2</v>
      </c>
      <c r="E274" s="20" t="str">
        <f>'SERIES_DB-MetaData'!E274</f>
        <v>Tanabe (from Lu et al., 2010, NEES Database)</v>
      </c>
      <c r="F274" s="174" t="s">
        <v>922</v>
      </c>
      <c r="G274" s="19"/>
      <c r="H274" s="87" t="str">
        <f>IF('SERIES_DB-MetaData'!F274="SI","mm","in")</f>
        <v>mm</v>
      </c>
      <c r="I274" s="87" t="str">
        <f>IF('SERIES_DB-MetaData'!F274="SI","kN","kips")</f>
        <v>kN</v>
      </c>
      <c r="J274" s="88"/>
      <c r="K274" s="89"/>
      <c r="L274" s="89"/>
      <c r="M274" s="89"/>
      <c r="N274" s="89"/>
      <c r="O274" s="89"/>
      <c r="P274" s="89"/>
      <c r="Q274" s="89"/>
      <c r="R274" s="89"/>
    </row>
    <row r="275" spans="1:18">
      <c r="A275" s="180">
        <f>'SERIES_DB-MetaData'!A275</f>
        <v>270</v>
      </c>
      <c r="B275" s="180"/>
      <c r="C275" s="123">
        <f>'SERIES_DB-MetaData'!C275</f>
        <v>27</v>
      </c>
      <c r="D275" s="85" t="str">
        <f>'SERIES_DB-MetaData'!D275</f>
        <v>Tanabe_4-3</v>
      </c>
      <c r="E275" s="20" t="str">
        <f>'SERIES_DB-MetaData'!E275</f>
        <v>Tanabe (from Lu et al., 2010, NEES Database)</v>
      </c>
      <c r="F275" s="174" t="s">
        <v>923</v>
      </c>
      <c r="G275" s="19"/>
      <c r="H275" s="87" t="str">
        <f>IF('SERIES_DB-MetaData'!F275="SI","mm","in")</f>
        <v>mm</v>
      </c>
      <c r="I275" s="87" t="str">
        <f>IF('SERIES_DB-MetaData'!F275="SI","kN","kips")</f>
        <v>kN</v>
      </c>
      <c r="J275" s="88"/>
      <c r="K275" s="89"/>
      <c r="L275" s="89"/>
      <c r="M275" s="89"/>
      <c r="N275" s="89"/>
      <c r="O275" s="89"/>
      <c r="P275" s="89"/>
      <c r="Q275" s="89"/>
      <c r="R275" s="89"/>
    </row>
    <row r="276" spans="1:18">
      <c r="A276" s="180">
        <f>'SERIES_DB-MetaData'!A276</f>
        <v>271</v>
      </c>
      <c r="B276" s="180"/>
      <c r="C276" s="123">
        <f>'SERIES_DB-MetaData'!C276</f>
        <v>28</v>
      </c>
      <c r="D276" s="85" t="str">
        <f>'SERIES_DB-MetaData'!D276</f>
        <v>Tanabe_4-4</v>
      </c>
      <c r="E276" s="20" t="str">
        <f>'SERIES_DB-MetaData'!E276</f>
        <v>Tanabe (from Lu et al., 2010, NEES Database)</v>
      </c>
      <c r="F276" s="174" t="s">
        <v>924</v>
      </c>
      <c r="G276" s="19"/>
      <c r="H276" s="87" t="str">
        <f>IF('SERIES_DB-MetaData'!F276="SI","mm","in")</f>
        <v>mm</v>
      </c>
      <c r="I276" s="87" t="str">
        <f>IF('SERIES_DB-MetaData'!F276="SI","kN","kips")</f>
        <v>kN</v>
      </c>
      <c r="J276" s="88"/>
      <c r="K276" s="89"/>
      <c r="L276" s="89"/>
      <c r="M276" s="89"/>
      <c r="N276" s="89"/>
      <c r="O276" s="89"/>
      <c r="P276" s="89"/>
      <c r="Q276" s="89"/>
      <c r="R276" s="89"/>
    </row>
    <row r="277" spans="1:18">
      <c r="A277" s="180">
        <f>'SERIES_DB-MetaData'!A277</f>
        <v>272</v>
      </c>
      <c r="B277" s="180"/>
      <c r="C277" s="123">
        <f>'SERIES_DB-MetaData'!C277</f>
        <v>29</v>
      </c>
      <c r="D277" s="85" t="str">
        <f>'SERIES_DB-MetaData'!D277</f>
        <v>Tanabe_4-5</v>
      </c>
      <c r="E277" s="20" t="str">
        <f>'SERIES_DB-MetaData'!E277</f>
        <v>Tanabe (from Lu et al., 2010, NEES Database)</v>
      </c>
      <c r="F277" s="174" t="s">
        <v>925</v>
      </c>
      <c r="G277" s="19"/>
      <c r="H277" s="87" t="str">
        <f>IF('SERIES_DB-MetaData'!F277="SI","mm","in")</f>
        <v>mm</v>
      </c>
      <c r="I277" s="87" t="str">
        <f>IF('SERIES_DB-MetaData'!F277="SI","kN","kips")</f>
        <v>kN</v>
      </c>
      <c r="J277" s="88"/>
      <c r="K277" s="89"/>
      <c r="L277" s="89"/>
      <c r="M277" s="89"/>
      <c r="N277" s="89"/>
      <c r="O277" s="89"/>
      <c r="P277" s="89"/>
      <c r="Q277" s="89"/>
      <c r="R277" s="89"/>
    </row>
    <row r="278" spans="1:18">
      <c r="A278" s="180">
        <f>'SERIES_DB-MetaData'!A278</f>
        <v>273</v>
      </c>
      <c r="B278" s="180"/>
      <c r="C278" s="123">
        <f>'SERIES_DB-MetaData'!C278</f>
        <v>30</v>
      </c>
      <c r="D278" s="85" t="str">
        <f>'SERIES_DB-MetaData'!D278</f>
        <v>Tanabe_4-6</v>
      </c>
      <c r="E278" s="20" t="str">
        <f>'SERIES_DB-MetaData'!E278</f>
        <v>Tanabe (from Lu et al., 2010, NEES Database)</v>
      </c>
      <c r="F278" s="174" t="s">
        <v>926</v>
      </c>
      <c r="G278" s="19"/>
      <c r="H278" s="87" t="str">
        <f>IF('SERIES_DB-MetaData'!F278="SI","mm","in")</f>
        <v>mm</v>
      </c>
      <c r="I278" s="87" t="str">
        <f>IF('SERIES_DB-MetaData'!F278="SI","kN","kips")</f>
        <v>kN</v>
      </c>
      <c r="J278" s="88"/>
      <c r="K278" s="89"/>
      <c r="L278" s="89"/>
      <c r="M278" s="89"/>
      <c r="N278" s="89"/>
      <c r="O278" s="89"/>
      <c r="P278" s="89"/>
      <c r="Q278" s="89"/>
      <c r="R278" s="89"/>
    </row>
    <row r="279" spans="1:18">
      <c r="A279" s="180">
        <f>'SERIES_DB-MetaData'!A279</f>
        <v>274</v>
      </c>
      <c r="B279" s="180"/>
      <c r="C279" s="123">
        <f>'SERIES_DB-MetaData'!C279</f>
        <v>31</v>
      </c>
      <c r="D279" s="85" t="str">
        <f>'SERIES_DB-MetaData'!D279</f>
        <v>Tanabe_4-7</v>
      </c>
      <c r="E279" s="20" t="str">
        <f>'SERIES_DB-MetaData'!E279</f>
        <v>Tanabe (from Lu et al., 2010, NEES Database)</v>
      </c>
      <c r="F279" s="174" t="s">
        <v>927</v>
      </c>
      <c r="G279" s="19"/>
      <c r="H279" s="87" t="str">
        <f>IF('SERIES_DB-MetaData'!F279="SI","mm","in")</f>
        <v>mm</v>
      </c>
      <c r="I279" s="87" t="str">
        <f>IF('SERIES_DB-MetaData'!F279="SI","kN","kips")</f>
        <v>kN</v>
      </c>
      <c r="J279" s="88"/>
      <c r="K279" s="89"/>
      <c r="L279" s="89"/>
      <c r="M279" s="89"/>
      <c r="N279" s="89"/>
      <c r="O279" s="89"/>
      <c r="P279" s="89"/>
      <c r="Q279" s="89"/>
      <c r="R279" s="89"/>
    </row>
    <row r="280" spans="1:18">
      <c r="A280" s="180">
        <f>'SERIES_DB-MetaData'!A280</f>
        <v>275</v>
      </c>
      <c r="B280" s="180"/>
      <c r="C280" s="123">
        <f>'SERIES_DB-MetaData'!C280</f>
        <v>32</v>
      </c>
      <c r="D280" s="85" t="str">
        <f>'SERIES_DB-MetaData'!D280</f>
        <v>Tanabe_4-8</v>
      </c>
      <c r="E280" s="20" t="str">
        <f>'SERIES_DB-MetaData'!E280</f>
        <v>Tanabe (from Lu et al., 2010, NEES Database)</v>
      </c>
      <c r="F280" s="174" t="s">
        <v>928</v>
      </c>
      <c r="G280" s="19"/>
      <c r="H280" s="87" t="str">
        <f>IF('SERIES_DB-MetaData'!F280="SI","mm","in")</f>
        <v>mm</v>
      </c>
      <c r="I280" s="87" t="str">
        <f>IF('SERIES_DB-MetaData'!F280="SI","kN","kips")</f>
        <v>kN</v>
      </c>
      <c r="J280" s="88"/>
      <c r="K280" s="89"/>
      <c r="L280" s="89"/>
      <c r="M280" s="89"/>
      <c r="N280" s="89"/>
      <c r="O280" s="89"/>
      <c r="P280" s="89"/>
      <c r="Q280" s="89"/>
      <c r="R280" s="89"/>
    </row>
    <row r="281" spans="1:18">
      <c r="A281" s="180">
        <f>'SERIES_DB-MetaData'!A281</f>
        <v>276</v>
      </c>
      <c r="B281" s="180"/>
      <c r="C281" s="123">
        <f>'SERIES_DB-MetaData'!C281</f>
        <v>33</v>
      </c>
      <c r="D281" s="85" t="str">
        <f>'SERIES_DB-MetaData'!D281</f>
        <v>Tanabe_4-9</v>
      </c>
      <c r="E281" s="20" t="str">
        <f>'SERIES_DB-MetaData'!E281</f>
        <v>Tanabe (from Lu et al., 2010, NEES Database)</v>
      </c>
      <c r="F281" s="174" t="s">
        <v>929</v>
      </c>
      <c r="G281" s="19"/>
      <c r="H281" s="87" t="str">
        <f>IF('SERIES_DB-MetaData'!F281="SI","mm","in")</f>
        <v>mm</v>
      </c>
      <c r="I281" s="87" t="str">
        <f>IF('SERIES_DB-MetaData'!F281="SI","kN","kips")</f>
        <v>kN</v>
      </c>
      <c r="J281" s="88"/>
      <c r="K281" s="89"/>
      <c r="L281" s="89"/>
      <c r="M281" s="89"/>
      <c r="N281" s="89"/>
      <c r="O281" s="89"/>
      <c r="P281" s="89"/>
      <c r="Q281" s="89"/>
      <c r="R281" s="89"/>
    </row>
    <row r="282" spans="1:18">
      <c r="A282" s="180">
        <f>'SERIES_DB-MetaData'!A282</f>
        <v>277</v>
      </c>
      <c r="B282" s="180"/>
      <c r="C282" s="123">
        <f>'SERIES_DB-MetaData'!C282</f>
        <v>34</v>
      </c>
      <c r="D282" s="85" t="str">
        <f>'SERIES_DB-MetaData'!D282</f>
        <v>Tanabe_4-10</v>
      </c>
      <c r="E282" s="20" t="str">
        <f>'SERIES_DB-MetaData'!E282</f>
        <v>Tanabe (from Lu et al., 2010, NEES Database)</v>
      </c>
      <c r="F282" s="174" t="s">
        <v>930</v>
      </c>
      <c r="G282" s="19"/>
      <c r="H282" s="87" t="str">
        <f>IF('SERIES_DB-MetaData'!F282="SI","mm","in")</f>
        <v>mm</v>
      </c>
      <c r="I282" s="87" t="str">
        <f>IF('SERIES_DB-MetaData'!F282="SI","kN","kips")</f>
        <v>kN</v>
      </c>
      <c r="J282" s="88"/>
      <c r="K282" s="89"/>
      <c r="L282" s="89"/>
      <c r="M282" s="89"/>
      <c r="N282" s="89"/>
      <c r="O282" s="89"/>
      <c r="P282" s="89"/>
      <c r="Q282" s="89"/>
      <c r="R282" s="89"/>
    </row>
    <row r="283" spans="1:18">
      <c r="A283" s="180">
        <f>'SERIES_DB-MetaData'!A283</f>
        <v>278</v>
      </c>
      <c r="B283" s="180"/>
      <c r="C283" s="123">
        <f>'SERIES_DB-MetaData'!C283</f>
        <v>35</v>
      </c>
      <c r="D283" s="85" t="str">
        <f>'SERIES_DB-MetaData'!D283</f>
        <v>Tanabe_4-11</v>
      </c>
      <c r="E283" s="20" t="str">
        <f>'SERIES_DB-MetaData'!E283</f>
        <v>Tanabe (from Lu et al., 2010, NEES Database)</v>
      </c>
      <c r="F283" s="174" t="s">
        <v>931</v>
      </c>
      <c r="G283" s="19"/>
      <c r="H283" s="87" t="str">
        <f>IF('SERIES_DB-MetaData'!F283="SI","mm","in")</f>
        <v>mm</v>
      </c>
      <c r="I283" s="87" t="str">
        <f>IF('SERIES_DB-MetaData'!F283="SI","kN","kips")</f>
        <v>kN</v>
      </c>
      <c r="J283" s="88"/>
      <c r="K283" s="89"/>
      <c r="L283" s="89"/>
      <c r="M283" s="89"/>
      <c r="N283" s="89"/>
      <c r="O283" s="89"/>
      <c r="P283" s="89"/>
      <c r="Q283" s="89"/>
      <c r="R283" s="89"/>
    </row>
    <row r="284" spans="1:18">
      <c r="A284" s="180">
        <f>'SERIES_DB-MetaData'!A284</f>
        <v>279</v>
      </c>
      <c r="B284" s="180"/>
      <c r="C284" s="123">
        <f>'SERIES_DB-MetaData'!C284</f>
        <v>36</v>
      </c>
      <c r="D284" s="85" t="str">
        <f>'SERIES_DB-MetaData'!D284</f>
        <v>Tanabe_4-12</v>
      </c>
      <c r="E284" s="20" t="str">
        <f>'SERIES_DB-MetaData'!E284</f>
        <v>Tanabe (from Lu et al., 2010, NEES Database)</v>
      </c>
      <c r="F284" s="174" t="s">
        <v>932</v>
      </c>
      <c r="G284" s="19"/>
      <c r="H284" s="87" t="str">
        <f>IF('SERIES_DB-MetaData'!F284="SI","mm","in")</f>
        <v>mm</v>
      </c>
      <c r="I284" s="87" t="str">
        <f>IF('SERIES_DB-MetaData'!F284="SI","kN","kips")</f>
        <v>kN</v>
      </c>
      <c r="J284" s="88"/>
      <c r="K284" s="89"/>
      <c r="L284" s="89"/>
      <c r="M284" s="89"/>
      <c r="N284" s="89"/>
      <c r="O284" s="89"/>
      <c r="P284" s="89"/>
      <c r="Q284" s="89"/>
      <c r="R284" s="89"/>
    </row>
    <row r="285" spans="1:18">
      <c r="A285" s="180">
        <f>'SERIES_DB-MetaData'!A285</f>
        <v>280</v>
      </c>
      <c r="B285" s="180"/>
      <c r="C285" s="123">
        <f>'SERIES_DB-MetaData'!C285</f>
        <v>1</v>
      </c>
      <c r="D285" s="85" t="str">
        <f>'SERIES_DB-MetaData'!D285</f>
        <v>SHW1</v>
      </c>
      <c r="E285" s="20" t="str">
        <f>'SERIES_DB-MetaData'!E285</f>
        <v>Tasnimi (1998)</v>
      </c>
      <c r="F285" s="174" t="s">
        <v>764</v>
      </c>
      <c r="G285" s="19"/>
      <c r="H285" s="87" t="str">
        <f>IF('SERIES_DB-MetaData'!F285="SI","mm","in")</f>
        <v>mm</v>
      </c>
      <c r="I285" s="87" t="str">
        <f>IF('SERIES_DB-MetaData'!F285="SI","kN","kips")</f>
        <v>kN</v>
      </c>
      <c r="J285" s="88"/>
      <c r="K285" s="89"/>
      <c r="L285" s="89"/>
      <c r="M285" s="89"/>
      <c r="N285" s="89"/>
      <c r="O285" s="89"/>
      <c r="P285" s="89"/>
      <c r="Q285" s="89"/>
      <c r="R285" s="89"/>
    </row>
    <row r="286" spans="1:18">
      <c r="A286" s="180">
        <f>'SERIES_DB-MetaData'!A286</f>
        <v>281</v>
      </c>
      <c r="B286" s="180"/>
      <c r="C286" s="123">
        <f>'SERIES_DB-MetaData'!C286</f>
        <v>2</v>
      </c>
      <c r="D286" s="85" t="str">
        <f>'SERIES_DB-MetaData'!D286</f>
        <v>SHW2</v>
      </c>
      <c r="E286" s="20" t="str">
        <f>'SERIES_DB-MetaData'!E286</f>
        <v>Tasnimi (1998)</v>
      </c>
      <c r="F286" s="174" t="s">
        <v>765</v>
      </c>
      <c r="G286" s="19"/>
      <c r="H286" s="87" t="str">
        <f>IF('SERIES_DB-MetaData'!F286="SI","mm","in")</f>
        <v>mm</v>
      </c>
      <c r="I286" s="87" t="str">
        <f>IF('SERIES_DB-MetaData'!F286="SI","kN","kips")</f>
        <v>kN</v>
      </c>
      <c r="J286" s="88"/>
      <c r="K286" s="89"/>
      <c r="L286" s="89"/>
      <c r="M286" s="89"/>
      <c r="N286" s="89"/>
      <c r="O286" s="89"/>
      <c r="P286" s="89"/>
      <c r="Q286" s="89"/>
      <c r="R286" s="89"/>
    </row>
    <row r="287" spans="1:18">
      <c r="A287" s="180">
        <f>'SERIES_DB-MetaData'!A287</f>
        <v>282</v>
      </c>
      <c r="B287" s="180"/>
      <c r="C287" s="123">
        <f>'SERIES_DB-MetaData'!C287</f>
        <v>3</v>
      </c>
      <c r="D287" s="85" t="str">
        <f>'SERIES_DB-MetaData'!D287</f>
        <v>SHW3</v>
      </c>
      <c r="E287" s="20" t="str">
        <f>'SERIES_DB-MetaData'!E287</f>
        <v>Tasnimi (1998)</v>
      </c>
      <c r="F287" s="174" t="s">
        <v>766</v>
      </c>
      <c r="G287" s="19"/>
      <c r="H287" s="87" t="str">
        <f>IF('SERIES_DB-MetaData'!F287="SI","mm","in")</f>
        <v>mm</v>
      </c>
      <c r="I287" s="87" t="str">
        <f>IF('SERIES_DB-MetaData'!F287="SI","kN","kips")</f>
        <v>kN</v>
      </c>
      <c r="J287" s="88"/>
      <c r="K287" s="89"/>
      <c r="L287" s="89"/>
      <c r="M287" s="89"/>
      <c r="N287" s="89"/>
      <c r="O287" s="89"/>
      <c r="P287" s="89"/>
      <c r="Q287" s="89"/>
      <c r="R287" s="89"/>
    </row>
    <row r="288" spans="1:18">
      <c r="A288" s="180">
        <f>'SERIES_DB-MetaData'!A288</f>
        <v>283</v>
      </c>
      <c r="B288" s="180"/>
      <c r="C288" s="123">
        <f>'SERIES_DB-MetaData'!C288</f>
        <v>4</v>
      </c>
      <c r="D288" s="85" t="str">
        <f>'SERIES_DB-MetaData'!D288</f>
        <v>SHW4</v>
      </c>
      <c r="E288" s="20" t="str">
        <f>'SERIES_DB-MetaData'!E288</f>
        <v>Tasnimi (1998)</v>
      </c>
      <c r="F288" s="174" t="s">
        <v>767</v>
      </c>
      <c r="G288" s="19"/>
      <c r="H288" s="87" t="str">
        <f>IF('SERIES_DB-MetaData'!F288="SI","mm","in")</f>
        <v>mm</v>
      </c>
      <c r="I288" s="87" t="str">
        <f>IF('SERIES_DB-MetaData'!F288="SI","kN","kips")</f>
        <v>kN</v>
      </c>
      <c r="J288" s="88"/>
      <c r="K288" s="89"/>
      <c r="L288" s="89"/>
      <c r="M288" s="89"/>
      <c r="N288" s="89"/>
      <c r="O288" s="89"/>
      <c r="P288" s="89"/>
      <c r="Q288" s="89"/>
      <c r="R288" s="89"/>
    </row>
    <row r="289" spans="1:18">
      <c r="A289" s="180">
        <f>'SERIES_DB-MetaData'!A289</f>
        <v>284</v>
      </c>
      <c r="B289" s="180"/>
      <c r="C289" s="123">
        <f>'SERIES_DB-MetaData'!C289</f>
        <v>1</v>
      </c>
      <c r="D289" s="85" t="str">
        <f>'SERIES_DB-MetaData'!D289</f>
        <v>M35X</v>
      </c>
      <c r="E289" s="20" t="str">
        <f>'SERIES_DB-MetaData'!E289</f>
        <v>Tatsuya (1996)</v>
      </c>
      <c r="F289" s="174" t="s">
        <v>769</v>
      </c>
      <c r="G289" s="19"/>
      <c r="H289" s="87" t="str">
        <f>IF('SERIES_DB-MetaData'!F289="SI","mm","in")</f>
        <v>mm</v>
      </c>
      <c r="I289" s="87" t="str">
        <f>IF('SERIES_DB-MetaData'!F289="SI","kN","kips")</f>
        <v>kN</v>
      </c>
      <c r="J289" s="88"/>
      <c r="K289" s="89"/>
      <c r="L289" s="89"/>
      <c r="M289" s="89"/>
      <c r="N289" s="89"/>
      <c r="O289" s="89"/>
      <c r="P289" s="89"/>
      <c r="Q289" s="89"/>
      <c r="R289" s="89"/>
    </row>
    <row r="290" spans="1:18">
      <c r="A290" s="180">
        <f>'SERIES_DB-MetaData'!A290</f>
        <v>285</v>
      </c>
      <c r="B290" s="180"/>
      <c r="C290" s="123">
        <f>'SERIES_DB-MetaData'!C290</f>
        <v>2</v>
      </c>
      <c r="D290" s="85" t="str">
        <f>'SERIES_DB-MetaData'!D290</f>
        <v>M30H</v>
      </c>
      <c r="E290" s="20" t="str">
        <f>'SERIES_DB-MetaData'!E290</f>
        <v>Tatsuya (1996)</v>
      </c>
      <c r="F290" s="174" t="s">
        <v>768</v>
      </c>
      <c r="G290" s="19"/>
      <c r="H290" s="87" t="str">
        <f>IF('SERIES_DB-MetaData'!F290="SI","mm","in")</f>
        <v>mm</v>
      </c>
      <c r="I290" s="87" t="str">
        <f>IF('SERIES_DB-MetaData'!F290="SI","kN","kips")</f>
        <v>kN</v>
      </c>
      <c r="J290" s="88"/>
      <c r="K290" s="89"/>
      <c r="L290" s="89"/>
      <c r="M290" s="89"/>
      <c r="N290" s="89"/>
      <c r="O290" s="89"/>
      <c r="P290" s="89"/>
      <c r="Q290" s="89"/>
      <c r="R290" s="89"/>
    </row>
    <row r="291" spans="1:18">
      <c r="A291" s="180">
        <f>'SERIES_DB-MetaData'!A291</f>
        <v>286</v>
      </c>
      <c r="B291" s="180"/>
      <c r="C291" s="123">
        <f>'SERIES_DB-MetaData'!C291</f>
        <v>3</v>
      </c>
      <c r="D291" s="85" t="str">
        <f>'SERIES_DB-MetaData'!D291</f>
        <v>M35H</v>
      </c>
      <c r="E291" s="20" t="str">
        <f>'SERIES_DB-MetaData'!E291</f>
        <v>Tatsuya (1996)</v>
      </c>
      <c r="F291" s="174" t="s">
        <v>770</v>
      </c>
      <c r="G291" s="19"/>
      <c r="H291" s="87" t="str">
        <f>IF('SERIES_DB-MetaData'!F291="SI","mm","in")</f>
        <v>mm</v>
      </c>
      <c r="I291" s="87" t="str">
        <f>IF('SERIES_DB-MetaData'!F291="SI","kN","kips")</f>
        <v>kN</v>
      </c>
      <c r="J291" s="88"/>
      <c r="K291" s="89"/>
      <c r="L291" s="89"/>
      <c r="M291" s="89"/>
      <c r="N291" s="89"/>
      <c r="O291" s="89"/>
      <c r="P291" s="89"/>
      <c r="Q291" s="89"/>
      <c r="R291" s="89"/>
    </row>
    <row r="292" spans="1:18">
      <c r="A292" s="180">
        <f>'SERIES_DB-MetaData'!A292</f>
        <v>287</v>
      </c>
      <c r="B292" s="180"/>
      <c r="C292" s="123">
        <f>'SERIES_DB-MetaData'!C292</f>
        <v>4</v>
      </c>
      <c r="D292" s="85" t="str">
        <f>'SERIES_DB-MetaData'!D292</f>
        <v>MW35H</v>
      </c>
      <c r="E292" s="20" t="str">
        <f>'SERIES_DB-MetaData'!E292</f>
        <v>Tatsuya (1996)</v>
      </c>
      <c r="F292" s="174" t="s">
        <v>771</v>
      </c>
      <c r="G292" s="19"/>
      <c r="H292" s="87" t="str">
        <f>IF('SERIES_DB-MetaData'!F292="SI","mm","in")</f>
        <v>mm</v>
      </c>
      <c r="I292" s="87" t="str">
        <f>IF('SERIES_DB-MetaData'!F292="SI","kN","kips")</f>
        <v>kN</v>
      </c>
      <c r="J292" s="88"/>
      <c r="K292" s="89"/>
      <c r="L292" s="89"/>
      <c r="M292" s="89"/>
      <c r="N292" s="89"/>
      <c r="O292" s="89"/>
      <c r="P292" s="89"/>
      <c r="Q292" s="89"/>
      <c r="R292" s="89"/>
    </row>
    <row r="293" spans="1:18">
      <c r="A293" s="180">
        <f>'SERIES_DB-MetaData'!A293</f>
        <v>288</v>
      </c>
      <c r="B293" s="180"/>
      <c r="C293" s="123">
        <f>'SERIES_DB-MetaData'!C293</f>
        <v>5</v>
      </c>
      <c r="D293" s="85" t="str">
        <f>'SERIES_DB-MetaData'!D293</f>
        <v>P35H</v>
      </c>
      <c r="E293" s="20" t="str">
        <f>'SERIES_DB-MetaData'!E293</f>
        <v>Tatsuya (1996)</v>
      </c>
      <c r="F293" s="174" t="s">
        <v>772</v>
      </c>
      <c r="G293" s="19"/>
      <c r="H293" s="87" t="str">
        <f>IF('SERIES_DB-MetaData'!F293="SI","mm","in")</f>
        <v>mm</v>
      </c>
      <c r="I293" s="87" t="str">
        <f>IF('SERIES_DB-MetaData'!F293="SI","kN","kips")</f>
        <v>kN</v>
      </c>
      <c r="J293" s="88"/>
      <c r="K293" s="89"/>
      <c r="L293" s="89"/>
      <c r="M293" s="89"/>
      <c r="N293" s="89"/>
      <c r="O293" s="89"/>
      <c r="P293" s="89"/>
      <c r="Q293" s="89"/>
      <c r="R293" s="89"/>
    </row>
    <row r="294" spans="1:18">
      <c r="A294" s="180">
        <f>'SERIES_DB-MetaData'!A294</f>
        <v>289</v>
      </c>
      <c r="B294" s="180"/>
      <c r="C294" s="123">
        <f>'SERIES_DB-MetaData'!C294</f>
        <v>1</v>
      </c>
      <c r="D294" s="85" t="str">
        <f>'SERIES_DB-MetaData'!D294</f>
        <v>RW2</v>
      </c>
      <c r="E294" s="20" t="str">
        <f>'SERIES_DB-MetaData'!E294</f>
        <v>Taylor,Thomsen&amp;Wallace  1996</v>
      </c>
      <c r="F294" s="174" t="s">
        <v>773</v>
      </c>
      <c r="G294" s="19"/>
      <c r="H294" s="87" t="str">
        <f>IF('SERIES_DB-MetaData'!F294="SI","mm","in")</f>
        <v>mm</v>
      </c>
      <c r="I294" s="87" t="str">
        <f>IF('SERIES_DB-MetaData'!F294="SI","kN","kips")</f>
        <v>kN</v>
      </c>
      <c r="J294" s="88"/>
      <c r="K294" s="89"/>
      <c r="L294" s="89"/>
      <c r="M294" s="89"/>
      <c r="N294" s="89"/>
      <c r="O294" s="89"/>
      <c r="P294" s="89"/>
      <c r="Q294" s="89"/>
      <c r="R294" s="89"/>
    </row>
    <row r="295" spans="1:18">
      <c r="A295" s="180">
        <f>'SERIES_DB-MetaData'!A295</f>
        <v>290</v>
      </c>
      <c r="B295" s="180"/>
      <c r="C295" s="123">
        <f>'SERIES_DB-MetaData'!C295</f>
        <v>2</v>
      </c>
      <c r="D295" s="85" t="str">
        <f>'SERIES_DB-MetaData'!D295</f>
        <v>TW2 ( R )</v>
      </c>
      <c r="E295" s="20" t="str">
        <f>'SERIES_DB-MetaData'!E295</f>
        <v>Taylor,Thomsen&amp;Wallace  1996</v>
      </c>
      <c r="F295" s="174" t="s">
        <v>774</v>
      </c>
      <c r="G295" s="19"/>
      <c r="H295" s="87" t="str">
        <f>IF('SERIES_DB-MetaData'!F295="SI","mm","in")</f>
        <v>mm</v>
      </c>
      <c r="I295" s="87" t="str">
        <f>IF('SERIES_DB-MetaData'!F295="SI","kN","kips")</f>
        <v>kN</v>
      </c>
      <c r="J295" s="88"/>
      <c r="K295" s="89"/>
      <c r="L295" s="89"/>
      <c r="M295" s="89"/>
      <c r="N295" s="89"/>
      <c r="O295" s="89"/>
      <c r="P295" s="89"/>
      <c r="Q295" s="89"/>
      <c r="R295" s="89"/>
    </row>
    <row r="296" spans="1:18">
      <c r="A296" s="180">
        <f>'SERIES_DB-MetaData'!A296</f>
        <v>291</v>
      </c>
      <c r="B296" s="180"/>
      <c r="C296" s="123">
        <f>'SERIES_DB-MetaData'!C296</f>
        <v>1</v>
      </c>
      <c r="D296" s="85" t="str">
        <f>'SERIES_DB-MetaData'!D296</f>
        <v>RW1</v>
      </c>
      <c r="E296" s="20" t="str">
        <f>'SERIES_DB-MetaData'!E296</f>
        <v>Thomsen (1995)</v>
      </c>
      <c r="F296" s="174" t="s">
        <v>775</v>
      </c>
      <c r="G296" s="19"/>
      <c r="H296" s="87" t="str">
        <f>IF('SERIES_DB-MetaData'!F296="SI","mm","in")</f>
        <v>mm</v>
      </c>
      <c r="I296" s="87" t="str">
        <f>IF('SERIES_DB-MetaData'!F296="SI","kN","kips")</f>
        <v>kN</v>
      </c>
      <c r="J296" s="88"/>
      <c r="K296" s="89"/>
      <c r="L296" s="89"/>
      <c r="M296" s="89"/>
      <c r="N296" s="89"/>
      <c r="O296" s="89"/>
      <c r="P296" s="89"/>
      <c r="Q296" s="89"/>
      <c r="R296" s="89"/>
    </row>
    <row r="297" spans="1:18">
      <c r="A297" s="180">
        <f>'SERIES_DB-MetaData'!A297</f>
        <v>292</v>
      </c>
      <c r="B297" s="180"/>
      <c r="C297" s="123">
        <f>'SERIES_DB-MetaData'!C297</f>
        <v>2</v>
      </c>
      <c r="D297" s="85" t="str">
        <f>'SERIES_DB-MetaData'!D297</f>
        <v>RW2</v>
      </c>
      <c r="E297" s="20" t="str">
        <f>'SERIES_DB-MetaData'!E297</f>
        <v>Thomsen (1995)</v>
      </c>
      <c r="F297" s="174" t="s">
        <v>776</v>
      </c>
      <c r="G297" s="19"/>
      <c r="H297" s="87" t="str">
        <f>IF('SERIES_DB-MetaData'!F297="SI","mm","in")</f>
        <v>mm</v>
      </c>
      <c r="I297" s="87" t="str">
        <f>IF('SERIES_DB-MetaData'!F297="SI","kN","kips")</f>
        <v>kN</v>
      </c>
      <c r="J297" s="88"/>
      <c r="K297" s="89"/>
      <c r="L297" s="89"/>
      <c r="M297" s="89"/>
      <c r="N297" s="89"/>
      <c r="O297" s="89"/>
      <c r="P297" s="89"/>
      <c r="Q297" s="89"/>
      <c r="R297" s="89"/>
    </row>
    <row r="298" spans="1:18">
      <c r="A298" s="180">
        <f>'SERIES_DB-MetaData'!A298</f>
        <v>293</v>
      </c>
      <c r="B298" s="180"/>
      <c r="C298" s="123">
        <f>'SERIES_DB-MetaData'!C298</f>
        <v>3</v>
      </c>
      <c r="D298" s="85" t="str">
        <f>'SERIES_DB-MetaData'!D298</f>
        <v>TW1</v>
      </c>
      <c r="E298" s="20" t="str">
        <f>'SERIES_DB-MetaData'!E298</f>
        <v>Thomsen (1995)</v>
      </c>
      <c r="F298" s="174" t="s">
        <v>777</v>
      </c>
      <c r="G298" s="19" t="s">
        <v>522</v>
      </c>
      <c r="H298" s="87" t="str">
        <f>IF('SERIES_DB-MetaData'!F298="SI","mm","in")</f>
        <v>mm</v>
      </c>
      <c r="I298" s="87" t="str">
        <f>IF('SERIES_DB-MetaData'!F298="SI","kN","kips")</f>
        <v>kN</v>
      </c>
      <c r="J298" s="88"/>
      <c r="K298" s="89"/>
      <c r="L298" s="89"/>
      <c r="M298" s="89"/>
      <c r="N298" s="89"/>
      <c r="O298" s="89"/>
      <c r="P298" s="89"/>
      <c r="Q298" s="89"/>
      <c r="R298" s="89"/>
    </row>
    <row r="299" spans="1:18">
      <c r="A299" s="180">
        <f>'SERIES_DB-MetaData'!A299</f>
        <v>294</v>
      </c>
      <c r="B299" s="180"/>
      <c r="C299" s="123">
        <f>'SERIES_DB-MetaData'!C299</f>
        <v>4</v>
      </c>
      <c r="D299" s="85" t="str">
        <f>'SERIES_DB-MetaData'!D299</f>
        <v xml:space="preserve">TW2 </v>
      </c>
      <c r="E299" s="20" t="str">
        <f>'SERIES_DB-MetaData'!E299</f>
        <v>Thomsen (1995)</v>
      </c>
      <c r="F299" s="174" t="s">
        <v>778</v>
      </c>
      <c r="G299" s="19" t="s">
        <v>522</v>
      </c>
      <c r="H299" s="87" t="str">
        <f>IF('SERIES_DB-MetaData'!F299="SI","mm","in")</f>
        <v>mm</v>
      </c>
      <c r="I299" s="87" t="str">
        <f>IF('SERIES_DB-MetaData'!F299="SI","kN","kips")</f>
        <v>kN</v>
      </c>
      <c r="J299" s="88"/>
      <c r="K299" s="89"/>
      <c r="L299" s="89"/>
      <c r="M299" s="89"/>
      <c r="N299" s="89"/>
      <c r="O299" s="89"/>
      <c r="P299" s="89"/>
      <c r="Q299" s="89"/>
      <c r="R299" s="89"/>
    </row>
    <row r="300" spans="1:18">
      <c r="A300" s="180">
        <f>'SERIES_DB-MetaData'!A300</f>
        <v>295</v>
      </c>
      <c r="B300" s="180"/>
      <c r="C300" s="123">
        <f>'SERIES_DB-MetaData'!C300</f>
        <v>1</v>
      </c>
      <c r="D300" s="85" t="str">
        <f>'SERIES_DB-MetaData'!D300</f>
        <v>No.1</v>
      </c>
      <c r="E300" s="20" t="str">
        <f>'SERIES_DB-MetaData'!E300</f>
        <v>Tokunaga, Nakachi (2012)</v>
      </c>
      <c r="F300" s="174" t="s">
        <v>779</v>
      </c>
      <c r="G300" s="19"/>
      <c r="H300" s="87" t="str">
        <f>IF('SERIES_DB-MetaData'!F300="SI","mm","in")</f>
        <v>mm</v>
      </c>
      <c r="I300" s="87" t="str">
        <f>IF('SERIES_DB-MetaData'!F300="SI","kN","kips")</f>
        <v>kN</v>
      </c>
      <c r="J300" s="88"/>
      <c r="K300" s="89"/>
      <c r="L300" s="89"/>
      <c r="M300" s="89"/>
      <c r="N300" s="89"/>
      <c r="O300" s="89"/>
      <c r="P300" s="89"/>
      <c r="Q300" s="89"/>
      <c r="R300" s="89"/>
    </row>
    <row r="301" spans="1:18">
      <c r="A301" s="180">
        <f>'SERIES_DB-MetaData'!A301</f>
        <v>296</v>
      </c>
      <c r="B301" s="180"/>
      <c r="C301" s="123">
        <f>'SERIES_DB-MetaData'!C301</f>
        <v>2</v>
      </c>
      <c r="D301" s="85" t="str">
        <f>'SERIES_DB-MetaData'!D301</f>
        <v>No.2</v>
      </c>
      <c r="E301" s="20" t="str">
        <f>'SERIES_DB-MetaData'!E301</f>
        <v>Tokunaga, Nakachi (2012)</v>
      </c>
      <c r="F301" s="174" t="s">
        <v>785</v>
      </c>
      <c r="G301" s="19"/>
      <c r="H301" s="87" t="str">
        <f>IF('SERIES_DB-MetaData'!F301="SI","mm","in")</f>
        <v>mm</v>
      </c>
      <c r="I301" s="87" t="str">
        <f>IF('SERIES_DB-MetaData'!F301="SI","kN","kips")</f>
        <v>kN</v>
      </c>
      <c r="J301" s="88"/>
      <c r="K301" s="89"/>
      <c r="L301" s="89"/>
      <c r="M301" s="89"/>
      <c r="N301" s="89"/>
      <c r="O301" s="89"/>
      <c r="P301" s="89"/>
      <c r="Q301" s="89"/>
      <c r="R301" s="89"/>
    </row>
    <row r="302" spans="1:18">
      <c r="A302" s="180">
        <f>'SERIES_DB-MetaData'!A302</f>
        <v>297</v>
      </c>
      <c r="B302" s="180"/>
      <c r="C302" s="123">
        <f>'SERIES_DB-MetaData'!C302</f>
        <v>3</v>
      </c>
      <c r="D302" s="85" t="str">
        <f>'SERIES_DB-MetaData'!D302</f>
        <v>No.3</v>
      </c>
      <c r="E302" s="20" t="str">
        <f>'SERIES_DB-MetaData'!E302</f>
        <v>Tokunaga, Nakachi (2012)</v>
      </c>
      <c r="F302" s="174" t="s">
        <v>786</v>
      </c>
      <c r="G302" s="19"/>
      <c r="H302" s="87" t="str">
        <f>IF('SERIES_DB-MetaData'!F302="SI","mm","in")</f>
        <v>mm</v>
      </c>
      <c r="I302" s="87" t="str">
        <f>IF('SERIES_DB-MetaData'!F302="SI","kN","kips")</f>
        <v>kN</v>
      </c>
      <c r="J302" s="88"/>
      <c r="K302" s="89"/>
      <c r="L302" s="89"/>
      <c r="M302" s="89"/>
      <c r="N302" s="89"/>
      <c r="O302" s="89"/>
      <c r="P302" s="89"/>
      <c r="Q302" s="89"/>
      <c r="R302" s="89"/>
    </row>
    <row r="303" spans="1:18">
      <c r="A303" s="180">
        <f>'SERIES_DB-MetaData'!A303</f>
        <v>298</v>
      </c>
      <c r="B303" s="180"/>
      <c r="C303" s="123">
        <f>'SERIES_DB-MetaData'!C303</f>
        <v>4</v>
      </c>
      <c r="D303" s="85" t="str">
        <f>'SERIES_DB-MetaData'!D303</f>
        <v>No.4</v>
      </c>
      <c r="E303" s="20" t="str">
        <f>'SERIES_DB-MetaData'!E303</f>
        <v>Tokunaga, Nakachi (2012)</v>
      </c>
      <c r="F303" s="174" t="s">
        <v>787</v>
      </c>
      <c r="G303" s="19"/>
      <c r="H303" s="87" t="str">
        <f>IF('SERIES_DB-MetaData'!F303="SI","mm","in")</f>
        <v>mm</v>
      </c>
      <c r="I303" s="87" t="str">
        <f>IF('SERIES_DB-MetaData'!F303="SI","kN","kips")</f>
        <v>kN</v>
      </c>
      <c r="J303" s="88"/>
      <c r="K303" s="89"/>
      <c r="L303" s="89"/>
      <c r="M303" s="89"/>
      <c r="N303" s="89"/>
      <c r="O303" s="89"/>
      <c r="P303" s="89"/>
      <c r="Q303" s="89"/>
      <c r="R303" s="89"/>
    </row>
    <row r="304" spans="1:18">
      <c r="A304" s="180">
        <f>'SERIES_DB-MetaData'!A304</f>
        <v>299</v>
      </c>
      <c r="B304" s="180"/>
      <c r="C304" s="123">
        <f>'SERIES_DB-MetaData'!C304</f>
        <v>5</v>
      </c>
      <c r="D304" s="85" t="str">
        <f>'SERIES_DB-MetaData'!D304</f>
        <v>No.5</v>
      </c>
      <c r="E304" s="20" t="str">
        <f>'SERIES_DB-MetaData'!E304</f>
        <v>Tokunaga, Nakachi (2012)</v>
      </c>
      <c r="F304" s="174" t="s">
        <v>788</v>
      </c>
      <c r="G304" s="19"/>
      <c r="H304" s="87" t="str">
        <f>IF('SERIES_DB-MetaData'!F304="SI","mm","in")</f>
        <v>mm</v>
      </c>
      <c r="I304" s="87" t="str">
        <f>IF('SERIES_DB-MetaData'!F304="SI","kN","kips")</f>
        <v>kN</v>
      </c>
      <c r="J304" s="88"/>
      <c r="K304" s="89"/>
      <c r="L304" s="89"/>
      <c r="M304" s="89"/>
      <c r="N304" s="89"/>
      <c r="O304" s="89"/>
      <c r="P304" s="89"/>
      <c r="Q304" s="89"/>
      <c r="R304" s="89"/>
    </row>
    <row r="305" spans="1:18">
      <c r="A305" s="180">
        <f>'SERIES_DB-MetaData'!A305</f>
        <v>300</v>
      </c>
      <c r="B305" s="180"/>
      <c r="C305" s="175">
        <f>'SERIES_DB-MetaData'!C305</f>
        <v>6</v>
      </c>
      <c r="D305" s="85" t="str">
        <f>'SERIES_DB-MetaData'!D305</f>
        <v>No.6</v>
      </c>
      <c r="E305" s="20" t="str">
        <f>'SERIES_DB-MetaData'!E305</f>
        <v>Tokunaga, Nakachi (2012)</v>
      </c>
      <c r="F305" s="174" t="s">
        <v>789</v>
      </c>
      <c r="G305" s="90"/>
      <c r="H305" s="87" t="str">
        <f>IF('SERIES_DB-MetaData'!F305="SI","mm","in")</f>
        <v>mm</v>
      </c>
      <c r="I305" s="87" t="str">
        <f>IF('SERIES_DB-MetaData'!F305="SI","kN","kips")</f>
        <v>kN</v>
      </c>
      <c r="J305" s="91"/>
      <c r="K305" s="92"/>
      <c r="L305" s="93"/>
      <c r="M305" s="93"/>
      <c r="N305" s="93"/>
      <c r="O305" s="93"/>
      <c r="P305" s="93"/>
      <c r="Q305" s="93"/>
      <c r="R305" s="93"/>
    </row>
    <row r="306" spans="1:18">
      <c r="A306" s="180">
        <f>'SERIES_DB-MetaData'!A306</f>
        <v>301</v>
      </c>
      <c r="B306" s="180"/>
      <c r="C306" s="175">
        <f>'SERIES_DB-MetaData'!C306</f>
        <v>7</v>
      </c>
      <c r="D306" s="85" t="str">
        <f>'SERIES_DB-MetaData'!D306</f>
        <v>No.7</v>
      </c>
      <c r="E306" s="20" t="str">
        <f>'SERIES_DB-MetaData'!E306</f>
        <v>Tokunaga, Nakachi (2012)</v>
      </c>
      <c r="F306" s="174" t="s">
        <v>950</v>
      </c>
      <c r="G306" s="90"/>
      <c r="H306" s="87" t="str">
        <f>IF('SERIES_DB-MetaData'!F306="SI","mm","in")</f>
        <v>mm</v>
      </c>
      <c r="I306" s="87" t="str">
        <f>IF('SERIES_DB-MetaData'!F306="SI","kN","kips")</f>
        <v>kN</v>
      </c>
      <c r="J306" s="91"/>
      <c r="K306" s="92"/>
      <c r="L306" s="93"/>
      <c r="M306" s="93"/>
      <c r="N306" s="93"/>
      <c r="O306" s="93"/>
      <c r="P306" s="93"/>
      <c r="Q306" s="93"/>
      <c r="R306" s="93"/>
    </row>
    <row r="307" spans="1:18">
      <c r="A307" s="180">
        <f>'SERIES_DB-MetaData'!A307</f>
        <v>302</v>
      </c>
      <c r="B307" s="180"/>
      <c r="C307" s="175">
        <f>'SERIES_DB-MetaData'!C307</f>
        <v>8</v>
      </c>
      <c r="D307" s="85" t="str">
        <f>'SERIES_DB-MetaData'!D307</f>
        <v>No.8</v>
      </c>
      <c r="E307" s="20" t="str">
        <f>'SERIES_DB-MetaData'!E307</f>
        <v>Tokunaga, Nakachi (2012)</v>
      </c>
      <c r="F307" s="174" t="s">
        <v>951</v>
      </c>
      <c r="G307" s="90"/>
      <c r="H307" s="87" t="str">
        <f>IF('SERIES_DB-MetaData'!F307="SI","mm","in")</f>
        <v>mm</v>
      </c>
      <c r="I307" s="87" t="str">
        <f>IF('SERIES_DB-MetaData'!F307="SI","kN","kips")</f>
        <v>kN</v>
      </c>
      <c r="J307" s="91"/>
      <c r="K307" s="92"/>
      <c r="L307" s="93"/>
      <c r="M307" s="93"/>
      <c r="N307" s="93"/>
      <c r="O307" s="93"/>
      <c r="P307" s="93"/>
      <c r="Q307" s="93"/>
      <c r="R307" s="93"/>
    </row>
    <row r="308" spans="1:18">
      <c r="A308" s="180">
        <f>'SERIES_DB-MetaData'!A308</f>
        <v>303</v>
      </c>
      <c r="B308" s="180"/>
      <c r="C308" s="175">
        <f>'SERIES_DB-MetaData'!C308</f>
        <v>1</v>
      </c>
      <c r="D308" s="85" t="str">
        <f>'SERIES_DB-MetaData'!D308</f>
        <v>H1</v>
      </c>
      <c r="E308" s="20" t="str">
        <f>'SERIES_DB-MetaData'!E308</f>
        <v>Tokunaga, Nakachi (2012)</v>
      </c>
      <c r="F308" s="174" t="s">
        <v>952</v>
      </c>
      <c r="G308" s="90"/>
      <c r="H308" s="87" t="str">
        <f>IF('SERIES_DB-MetaData'!F308="SI","mm","in")</f>
        <v>mm</v>
      </c>
      <c r="I308" s="87" t="str">
        <f>IF('SERIES_DB-MetaData'!F308="SI","kN","kips")</f>
        <v>kN</v>
      </c>
      <c r="J308" s="91"/>
      <c r="K308" s="92"/>
      <c r="L308" s="93"/>
      <c r="M308" s="93"/>
      <c r="N308" s="93"/>
      <c r="O308" s="93"/>
      <c r="P308" s="93"/>
      <c r="Q308" s="93"/>
      <c r="R308" s="93"/>
    </row>
    <row r="309" spans="1:18">
      <c r="A309" s="180">
        <f>'SERIES_DB-MetaData'!A309</f>
        <v>304</v>
      </c>
      <c r="B309" s="180"/>
      <c r="C309" s="175">
        <f>'SERIES_DB-MetaData'!C309</f>
        <v>2</v>
      </c>
      <c r="D309" s="85" t="str">
        <f>'SERIES_DB-MetaData'!D309</f>
        <v>H2</v>
      </c>
      <c r="E309" s="20" t="str">
        <f>'SERIES_DB-MetaData'!E309</f>
        <v>Tokunaga, Nakachi (2012)</v>
      </c>
      <c r="F309" s="174" t="s">
        <v>953</v>
      </c>
      <c r="G309" s="90"/>
      <c r="H309" s="87" t="str">
        <f>IF('SERIES_DB-MetaData'!F309="SI","mm","in")</f>
        <v>mm</v>
      </c>
      <c r="I309" s="87" t="str">
        <f>IF('SERIES_DB-MetaData'!F309="SI","kN","kips")</f>
        <v>kN</v>
      </c>
      <c r="J309" s="91"/>
      <c r="K309" s="92"/>
      <c r="L309" s="93"/>
      <c r="M309" s="93"/>
      <c r="N309" s="93"/>
      <c r="O309" s="93"/>
      <c r="P309" s="93"/>
      <c r="Q309" s="93"/>
      <c r="R309" s="93"/>
    </row>
    <row r="310" spans="1:18">
      <c r="A310" s="180">
        <f>'SERIES_DB-MetaData'!A310</f>
        <v>305</v>
      </c>
      <c r="B310" s="180"/>
      <c r="C310" s="175">
        <f>'SERIES_DB-MetaData'!C310</f>
        <v>3</v>
      </c>
      <c r="D310" s="85" t="str">
        <f>'SERIES_DB-MetaData'!D310</f>
        <v>H3</v>
      </c>
      <c r="E310" s="20" t="str">
        <f>'SERIES_DB-MetaData'!E310</f>
        <v>Tokunaga, Nakachi (2012)</v>
      </c>
      <c r="F310" s="174" t="s">
        <v>954</v>
      </c>
      <c r="G310" s="90"/>
      <c r="H310" s="87" t="str">
        <f>IF('SERIES_DB-MetaData'!F310="SI","mm","in")</f>
        <v>mm</v>
      </c>
      <c r="I310" s="87" t="str">
        <f>IF('SERIES_DB-MetaData'!F310="SI","kN","kips")</f>
        <v>kN</v>
      </c>
      <c r="J310" s="91"/>
      <c r="K310" s="92"/>
      <c r="L310" s="93"/>
      <c r="M310" s="93"/>
      <c r="N310" s="93"/>
      <c r="O310" s="93"/>
      <c r="P310" s="93"/>
      <c r="Q310" s="93"/>
      <c r="R310" s="93"/>
    </row>
    <row r="311" spans="1:18">
      <c r="A311" s="180">
        <f>'SERIES_DB-MetaData'!A311</f>
        <v>306</v>
      </c>
      <c r="B311" s="180"/>
      <c r="C311" s="175">
        <f>'SERIES_DB-MetaData'!C311</f>
        <v>1</v>
      </c>
      <c r="D311" s="85" t="str">
        <f>'SERIES_DB-MetaData'!D311</f>
        <v>SW00N1</v>
      </c>
      <c r="E311" s="20" t="str">
        <f>'SERIES_DB-MetaData'!E311</f>
        <v>Tomazevic, Lutman, Capuder and Petkovic (1996)</v>
      </c>
      <c r="F311" s="174" t="s">
        <v>790</v>
      </c>
      <c r="G311" s="90" t="s">
        <v>572</v>
      </c>
      <c r="H311" s="87" t="str">
        <f>IF('SERIES_DB-MetaData'!F311="SI","mm","in")</f>
        <v>mm</v>
      </c>
      <c r="I311" s="87" t="str">
        <f>IF('SERIES_DB-MetaData'!F311="SI","kN","kips")</f>
        <v>kN</v>
      </c>
      <c r="J311" s="91"/>
      <c r="K311" s="92"/>
      <c r="L311" s="93"/>
      <c r="M311" s="93"/>
      <c r="N311" s="93"/>
      <c r="O311" s="93"/>
      <c r="P311" s="93"/>
      <c r="Q311" s="93"/>
      <c r="R311" s="93"/>
    </row>
    <row r="312" spans="1:18">
      <c r="A312" s="180">
        <f>'SERIES_DB-MetaData'!A312</f>
        <v>307</v>
      </c>
      <c r="B312" s="180"/>
      <c r="C312" s="175">
        <f>'SERIES_DB-MetaData'!C312</f>
        <v>2</v>
      </c>
      <c r="D312" s="85" t="str">
        <f>'SERIES_DB-MetaData'!D312</f>
        <v>SW00N2</v>
      </c>
      <c r="E312" s="20" t="str">
        <f>'SERIES_DB-MetaData'!E312</f>
        <v>Tomazevic, Lutman, Capuder and Petkovic (1996)</v>
      </c>
      <c r="F312" s="174" t="s">
        <v>791</v>
      </c>
      <c r="G312" s="90" t="s">
        <v>572</v>
      </c>
      <c r="H312" s="87" t="str">
        <f>IF('SERIES_DB-MetaData'!F312="SI","mm","in")</f>
        <v>mm</v>
      </c>
      <c r="I312" s="87" t="str">
        <f>IF('SERIES_DB-MetaData'!F312="SI","kN","kips")</f>
        <v>kN</v>
      </c>
      <c r="J312" s="91"/>
      <c r="K312" s="92"/>
      <c r="L312" s="93"/>
      <c r="M312" s="93"/>
      <c r="N312" s="93"/>
      <c r="O312" s="93"/>
      <c r="P312" s="93"/>
      <c r="Q312" s="93"/>
      <c r="R312" s="93"/>
    </row>
    <row r="313" spans="1:18">
      <c r="A313" s="180">
        <f>'SERIES_DB-MetaData'!A313</f>
        <v>308</v>
      </c>
      <c r="B313" s="180"/>
      <c r="C313" s="175">
        <f>'SERIES_DB-MetaData'!C313</f>
        <v>3</v>
      </c>
      <c r="D313" s="85" t="str">
        <f>'SERIES_DB-MetaData'!D313</f>
        <v>SW23N1</v>
      </c>
      <c r="E313" s="20" t="str">
        <f>'SERIES_DB-MetaData'!E313</f>
        <v>Tomazevic, Lutman, Capuder and Petkovic (1996)</v>
      </c>
      <c r="F313" s="174" t="s">
        <v>794</v>
      </c>
      <c r="G313" s="90"/>
      <c r="H313" s="87" t="str">
        <f>IF('SERIES_DB-MetaData'!F313="SI","mm","in")</f>
        <v>mm</v>
      </c>
      <c r="I313" s="87" t="str">
        <f>IF('SERIES_DB-MetaData'!F313="SI","kN","kips")</f>
        <v>kN</v>
      </c>
      <c r="J313" s="91"/>
      <c r="K313" s="92"/>
      <c r="L313" s="93"/>
      <c r="M313" s="93"/>
      <c r="N313" s="93"/>
      <c r="O313" s="93"/>
      <c r="P313" s="93"/>
      <c r="Q313" s="93"/>
      <c r="R313" s="93"/>
    </row>
    <row r="314" spans="1:18">
      <c r="A314" s="180">
        <f>'SERIES_DB-MetaData'!A314</f>
        <v>309</v>
      </c>
      <c r="B314" s="180"/>
      <c r="C314" s="175">
        <f>'SERIES_DB-MetaData'!C314</f>
        <v>4</v>
      </c>
      <c r="D314" s="85" t="str">
        <f>'SERIES_DB-MetaData'!D314</f>
        <v>SW23N2</v>
      </c>
      <c r="E314" s="20" t="str">
        <f>'SERIES_DB-MetaData'!E314</f>
        <v>Tomazevic, Lutman, Capuder and Petkovic (1996)</v>
      </c>
      <c r="F314" s="174" t="s">
        <v>793</v>
      </c>
      <c r="G314" s="90"/>
      <c r="H314" s="87" t="str">
        <f>IF('SERIES_DB-MetaData'!F314="SI","mm","in")</f>
        <v>mm</v>
      </c>
      <c r="I314" s="87" t="str">
        <f>IF('SERIES_DB-MetaData'!F314="SI","kN","kips")</f>
        <v>kN</v>
      </c>
      <c r="J314" s="91"/>
      <c r="K314" s="92"/>
      <c r="L314" s="93"/>
      <c r="M314" s="93"/>
      <c r="N314" s="93"/>
      <c r="O314" s="93"/>
      <c r="P314" s="93"/>
      <c r="Q314" s="93"/>
      <c r="R314" s="93"/>
    </row>
    <row r="315" spans="1:18">
      <c r="A315" s="180">
        <f>'SERIES_DB-MetaData'!A315</f>
        <v>310</v>
      </c>
      <c r="B315" s="180"/>
      <c r="C315" s="175">
        <f>'SERIES_DB-MetaData'!C315</f>
        <v>5</v>
      </c>
      <c r="D315" s="85" t="str">
        <f>'SERIES_DB-MetaData'!D315</f>
        <v>SW23C1</v>
      </c>
      <c r="E315" s="20" t="str">
        <f>'SERIES_DB-MetaData'!E315</f>
        <v>Tomazevic, Lutman, Capuder and Petkovic (1996)</v>
      </c>
      <c r="F315" s="174" t="s">
        <v>792</v>
      </c>
      <c r="G315" s="90"/>
      <c r="H315" s="87" t="str">
        <f>IF('SERIES_DB-MetaData'!F315="SI","mm","in")</f>
        <v>mm</v>
      </c>
      <c r="I315" s="87" t="str">
        <f>IF('SERIES_DB-MetaData'!F315="SI","kN","kips")</f>
        <v>kN</v>
      </c>
      <c r="J315" s="91"/>
      <c r="K315" s="92"/>
      <c r="L315" s="93"/>
      <c r="M315" s="93"/>
      <c r="N315" s="93"/>
      <c r="O315" s="93"/>
      <c r="P315" s="93"/>
      <c r="Q315" s="93"/>
      <c r="R315" s="93"/>
    </row>
    <row r="316" spans="1:18">
      <c r="A316" s="180">
        <f>'SERIES_DB-MetaData'!A316</f>
        <v>311</v>
      </c>
      <c r="B316" s="180"/>
      <c r="C316" s="175">
        <f>'SERIES_DB-MetaData'!C316</f>
        <v>6</v>
      </c>
      <c r="D316" s="85" t="str">
        <f>'SERIES_DB-MetaData'!D316</f>
        <v>SW23C2</v>
      </c>
      <c r="E316" s="20" t="str">
        <f>'SERIES_DB-MetaData'!E316</f>
        <v>Tomazevic, Lutman, Capuder and Petkovic (1996)</v>
      </c>
      <c r="F316" s="174" t="s">
        <v>795</v>
      </c>
      <c r="G316" s="90"/>
      <c r="H316" s="87" t="str">
        <f>IF('SERIES_DB-MetaData'!F316="SI","mm","in")</f>
        <v>mm</v>
      </c>
      <c r="I316" s="87" t="str">
        <f>IF('SERIES_DB-MetaData'!F316="SI","kN","kips")</f>
        <v>kN</v>
      </c>
      <c r="J316" s="91"/>
      <c r="K316" s="92"/>
      <c r="L316" s="93"/>
      <c r="M316" s="93"/>
      <c r="N316" s="93"/>
      <c r="O316" s="93"/>
      <c r="P316" s="93"/>
      <c r="Q316" s="93"/>
      <c r="R316" s="93"/>
    </row>
    <row r="317" spans="1:18">
      <c r="A317" s="180">
        <f>'SERIES_DB-MetaData'!A317</f>
        <v>312</v>
      </c>
      <c r="B317" s="180"/>
      <c r="C317" s="175">
        <f>'SERIES_DB-MetaData'!C317</f>
        <v>7</v>
      </c>
      <c r="D317" s="85" t="str">
        <f>'SERIES_DB-MetaData'!D317</f>
        <v>SW60N1</v>
      </c>
      <c r="E317" s="20" t="str">
        <f>'SERIES_DB-MetaData'!E317</f>
        <v>Tomazevic, Lutman, Capuder and Petkovic (1996)</v>
      </c>
      <c r="F317" s="174" t="s">
        <v>796</v>
      </c>
      <c r="G317" s="90"/>
      <c r="H317" s="87" t="str">
        <f>IF('SERIES_DB-MetaData'!F317="SI","mm","in")</f>
        <v>mm</v>
      </c>
      <c r="I317" s="87" t="str">
        <f>IF('SERIES_DB-MetaData'!F317="SI","kN","kips")</f>
        <v>kN</v>
      </c>
      <c r="J317" s="91"/>
      <c r="K317" s="92"/>
      <c r="L317" s="93"/>
      <c r="M317" s="93"/>
      <c r="N317" s="93"/>
      <c r="O317" s="93"/>
      <c r="P317" s="93"/>
      <c r="Q317" s="93"/>
      <c r="R317" s="93"/>
    </row>
    <row r="318" spans="1:18">
      <c r="A318" s="180">
        <f>'SERIES_DB-MetaData'!A318</f>
        <v>313</v>
      </c>
      <c r="B318" s="180"/>
      <c r="C318" s="175">
        <f>'SERIES_DB-MetaData'!C318</f>
        <v>8</v>
      </c>
      <c r="D318" s="85" t="str">
        <f>'SERIES_DB-MetaData'!D318</f>
        <v>SW60N2</v>
      </c>
      <c r="E318" s="20" t="str">
        <f>'SERIES_DB-MetaData'!E318</f>
        <v>Tomazevic, Lutman, Capuder and Petkovic (1996)</v>
      </c>
      <c r="F318" s="174" t="s">
        <v>797</v>
      </c>
      <c r="G318" s="90"/>
      <c r="H318" s="87" t="str">
        <f>IF('SERIES_DB-MetaData'!F318="SI","mm","in")</f>
        <v>mm</v>
      </c>
      <c r="I318" s="87" t="str">
        <f>IF('SERIES_DB-MetaData'!F318="SI","kN","kips")</f>
        <v>kN</v>
      </c>
      <c r="J318" s="91"/>
      <c r="K318" s="92"/>
      <c r="L318" s="93"/>
      <c r="M318" s="93"/>
      <c r="N318" s="93"/>
      <c r="O318" s="93"/>
      <c r="P318" s="93"/>
      <c r="Q318" s="93"/>
      <c r="R318" s="93"/>
    </row>
    <row r="319" spans="1:18">
      <c r="A319" s="180">
        <f>'SERIES_DB-MetaData'!A319</f>
        <v>314</v>
      </c>
      <c r="B319" s="180"/>
      <c r="C319" s="175">
        <f>'SERIES_DB-MetaData'!C319</f>
        <v>9</v>
      </c>
      <c r="D319" s="85" t="str">
        <f>'SERIES_DB-MetaData'!D319</f>
        <v>SW60C1</v>
      </c>
      <c r="E319" s="20" t="str">
        <f>'SERIES_DB-MetaData'!E319</f>
        <v>Tomazevic, Lutman, Capuder and Petkovic (1996)</v>
      </c>
      <c r="F319" s="174" t="s">
        <v>798</v>
      </c>
      <c r="G319" s="90"/>
      <c r="H319" s="87" t="str">
        <f>IF('SERIES_DB-MetaData'!F319="SI","mm","in")</f>
        <v>mm</v>
      </c>
      <c r="I319" s="87" t="str">
        <f>IF('SERIES_DB-MetaData'!F319="SI","kN","kips")</f>
        <v>kN</v>
      </c>
      <c r="J319" s="91"/>
      <c r="K319" s="92"/>
      <c r="L319" s="93"/>
      <c r="M319" s="93"/>
      <c r="N319" s="93"/>
      <c r="O319" s="93"/>
      <c r="P319" s="93"/>
      <c r="Q319" s="93"/>
      <c r="R319" s="93"/>
    </row>
    <row r="320" spans="1:18">
      <c r="A320" s="180">
        <f>'SERIES_DB-MetaData'!A320</f>
        <v>315</v>
      </c>
      <c r="B320" s="180"/>
      <c r="C320" s="175">
        <f>'SERIES_DB-MetaData'!C320</f>
        <v>10</v>
      </c>
      <c r="D320" s="85" t="str">
        <f>'SERIES_DB-MetaData'!D320</f>
        <v>SW60C2</v>
      </c>
      <c r="E320" s="20" t="str">
        <f>'SERIES_DB-MetaData'!E320</f>
        <v>Tomazevic, Lutman, Capuder and Petkovic (1996)</v>
      </c>
      <c r="F320" s="174" t="s">
        <v>799</v>
      </c>
      <c r="G320" s="90"/>
      <c r="H320" s="87" t="str">
        <f>IF('SERIES_DB-MetaData'!F320="SI","mm","in")</f>
        <v>mm</v>
      </c>
      <c r="I320" s="87" t="str">
        <f>IF('SERIES_DB-MetaData'!F320="SI","kN","kips")</f>
        <v>kN</v>
      </c>
      <c r="J320" s="91"/>
      <c r="K320" s="92"/>
      <c r="L320" s="93"/>
      <c r="M320" s="93"/>
      <c r="N320" s="93"/>
      <c r="O320" s="93"/>
      <c r="P320" s="93"/>
      <c r="Q320" s="93"/>
      <c r="R320" s="93"/>
    </row>
    <row r="321" spans="1:18">
      <c r="A321" s="180">
        <f>'SERIES_DB-MetaData'!A321</f>
        <v>316</v>
      </c>
      <c r="B321" s="180"/>
      <c r="C321" s="175">
        <f>'SERIES_DB-MetaData'!C321</f>
        <v>1</v>
      </c>
      <c r="D321" s="85" t="str">
        <f>'SERIES_DB-MetaData'!D321</f>
        <v>Tuboi_2-1</v>
      </c>
      <c r="E321" s="20" t="str">
        <f>'SERIES_DB-MetaData'!E321</f>
        <v>Tuboi (from Lu et al., 2010, NEES Database)</v>
      </c>
      <c r="F321" s="174" t="s">
        <v>933</v>
      </c>
      <c r="G321" s="90"/>
      <c r="H321" s="87" t="str">
        <f>IF('SERIES_DB-MetaData'!F321="SI","mm","in")</f>
        <v>mm</v>
      </c>
      <c r="I321" s="87" t="str">
        <f>IF('SERIES_DB-MetaData'!F321="SI","kN","kips")</f>
        <v>kN</v>
      </c>
      <c r="J321" s="91"/>
      <c r="K321" s="92"/>
      <c r="L321" s="93"/>
      <c r="M321" s="93"/>
      <c r="N321" s="93"/>
      <c r="O321" s="93"/>
      <c r="P321" s="93"/>
      <c r="Q321" s="93"/>
      <c r="R321" s="93"/>
    </row>
    <row r="322" spans="1:18">
      <c r="A322" s="180">
        <f>'SERIES_DB-MetaData'!A322</f>
        <v>317</v>
      </c>
      <c r="B322" s="180"/>
      <c r="C322" s="175">
        <f>'SERIES_DB-MetaData'!C322</f>
        <v>2</v>
      </c>
      <c r="D322" s="85" t="str">
        <f>'SERIES_DB-MetaData'!D322</f>
        <v>Tuboi_2-2</v>
      </c>
      <c r="E322" s="20" t="str">
        <f>'SERIES_DB-MetaData'!E322</f>
        <v>Tuboi (from Lu et al., 2010, NEES Database)</v>
      </c>
      <c r="F322" s="174" t="s">
        <v>934</v>
      </c>
      <c r="G322" s="90"/>
      <c r="H322" s="87" t="str">
        <f>IF('SERIES_DB-MetaData'!F322="SI","mm","in")</f>
        <v>mm</v>
      </c>
      <c r="I322" s="87" t="str">
        <f>IF('SERIES_DB-MetaData'!F322="SI","kN","kips")</f>
        <v>kN</v>
      </c>
      <c r="J322" s="91"/>
      <c r="K322" s="92"/>
      <c r="L322" s="93"/>
      <c r="M322" s="93"/>
      <c r="N322" s="93"/>
      <c r="O322" s="93"/>
      <c r="P322" s="93"/>
      <c r="Q322" s="93"/>
      <c r="R322" s="93"/>
    </row>
    <row r="323" spans="1:18">
      <c r="A323" s="180">
        <f>'SERIES_DB-MetaData'!A323</f>
        <v>318</v>
      </c>
      <c r="B323" s="180"/>
      <c r="C323" s="175">
        <f>'SERIES_DB-MetaData'!C323</f>
        <v>1</v>
      </c>
      <c r="D323" s="85" t="str">
        <f>'SERIES_DB-MetaData'!D323</f>
        <v>0.05'</v>
      </c>
      <c r="E323" s="20" t="str">
        <f>'SERIES_DB-MetaData'!E323</f>
        <v>Wallace et al. 2008</v>
      </c>
      <c r="F323" s="174" t="s">
        <v>800</v>
      </c>
      <c r="G323" s="90"/>
      <c r="H323" s="87" t="str">
        <f>IF('SERIES_DB-MetaData'!F323="SI","mm","in")</f>
        <v>mm</v>
      </c>
      <c r="I323" s="87" t="str">
        <f>IF('SERIES_DB-MetaData'!F323="SI","kN","kips")</f>
        <v>kN</v>
      </c>
      <c r="J323" s="91"/>
      <c r="K323" s="92"/>
      <c r="L323" s="93"/>
      <c r="M323" s="93"/>
      <c r="N323" s="93"/>
      <c r="O323" s="93"/>
      <c r="P323" s="93"/>
      <c r="Q323" s="93"/>
      <c r="R323" s="93"/>
    </row>
    <row r="324" spans="1:18">
      <c r="A324" s="180">
        <f>'SERIES_DB-MetaData'!A324</f>
        <v>319</v>
      </c>
      <c r="B324" s="180"/>
      <c r="C324" s="175">
        <f>'SERIES_DB-MetaData'!C324</f>
        <v>2</v>
      </c>
      <c r="D324" s="85" t="str">
        <f>'SERIES_DB-MetaData'!D324</f>
        <v>0.1'</v>
      </c>
      <c r="E324" s="20" t="str">
        <f>'SERIES_DB-MetaData'!E324</f>
        <v>Wallace et al. 2008</v>
      </c>
      <c r="F324" s="174" t="s">
        <v>801</v>
      </c>
      <c r="G324" s="90"/>
      <c r="H324" s="87" t="str">
        <f>IF('SERIES_DB-MetaData'!F324="SI","mm","in")</f>
        <v>mm</v>
      </c>
      <c r="I324" s="87" t="str">
        <f>IF('SERIES_DB-MetaData'!F324="SI","kN","kips")</f>
        <v>kN</v>
      </c>
      <c r="J324" s="91"/>
      <c r="K324" s="92"/>
      <c r="L324" s="93"/>
      <c r="M324" s="93"/>
      <c r="N324" s="93"/>
      <c r="O324" s="93"/>
      <c r="P324" s="93"/>
      <c r="Q324" s="93"/>
      <c r="R324" s="93"/>
    </row>
    <row r="325" spans="1:18">
      <c r="A325" s="180">
        <f>'SERIES_DB-MetaData'!A325</f>
        <v>320</v>
      </c>
      <c r="B325" s="180"/>
      <c r="C325" s="175">
        <f>'SERIES_DB-MetaData'!C325</f>
        <v>1</v>
      </c>
      <c r="D325" s="85" t="str">
        <f>'SERIES_DB-MetaData'!D325</f>
        <v>SW1-1</v>
      </c>
      <c r="E325" s="20" t="str">
        <f>'SERIES_DB-MetaData'!E325</f>
        <v>Zhang, 2007 (from Lu et al., 2010, NEES Database)</v>
      </c>
      <c r="F325" s="174" t="s">
        <v>802</v>
      </c>
      <c r="G325" s="90"/>
      <c r="H325" s="87" t="str">
        <f>IF('SERIES_DB-MetaData'!F325="SI","mm","in")</f>
        <v>mm</v>
      </c>
      <c r="I325" s="87" t="str">
        <f>IF('SERIES_DB-MetaData'!F325="SI","kN","kips")</f>
        <v>kN</v>
      </c>
      <c r="J325" s="91"/>
      <c r="K325" s="92"/>
      <c r="L325" s="93"/>
      <c r="M325" s="93"/>
      <c r="N325" s="93"/>
      <c r="O325" s="93"/>
      <c r="P325" s="93"/>
      <c r="Q325" s="93"/>
      <c r="R325" s="93"/>
    </row>
    <row r="326" spans="1:18">
      <c r="A326" s="180">
        <f>'SERIES_DB-MetaData'!A326</f>
        <v>321</v>
      </c>
      <c r="B326" s="180"/>
      <c r="C326" s="175">
        <f>'SERIES_DB-MetaData'!C326</f>
        <v>2</v>
      </c>
      <c r="D326" s="85" t="str">
        <f>'SERIES_DB-MetaData'!D326</f>
        <v>SW1-2</v>
      </c>
      <c r="E326" s="20" t="str">
        <f>'SERIES_DB-MetaData'!E326</f>
        <v>Zhang, 2007 (from Lu et al., 2010, NEES Database)</v>
      </c>
      <c r="F326" s="174" t="s">
        <v>803</v>
      </c>
      <c r="G326" s="90"/>
      <c r="H326" s="87" t="str">
        <f>IF('SERIES_DB-MetaData'!F326="SI","mm","in")</f>
        <v>mm</v>
      </c>
      <c r="I326" s="87" t="str">
        <f>IF('SERIES_DB-MetaData'!F326="SI","kN","kips")</f>
        <v>kN</v>
      </c>
      <c r="J326" s="91"/>
      <c r="K326" s="92"/>
      <c r="L326" s="93"/>
      <c r="M326" s="93"/>
      <c r="N326" s="93"/>
      <c r="O326" s="93"/>
      <c r="P326" s="93"/>
      <c r="Q326" s="93"/>
      <c r="R326" s="93"/>
    </row>
    <row r="327" spans="1:18">
      <c r="A327" s="180">
        <f>'SERIES_DB-MetaData'!A327</f>
        <v>322</v>
      </c>
      <c r="B327" s="180"/>
      <c r="C327" s="175">
        <f>'SERIES_DB-MetaData'!C327</f>
        <v>3</v>
      </c>
      <c r="D327" s="85" t="str">
        <f>'SERIES_DB-MetaData'!D327</f>
        <v>SW1-3</v>
      </c>
      <c r="E327" s="20" t="str">
        <f>'SERIES_DB-MetaData'!E327</f>
        <v>Zhang, 2007 (from Lu et al., 2010, NEES Database)</v>
      </c>
      <c r="F327" s="174" t="s">
        <v>804</v>
      </c>
      <c r="G327" s="90"/>
      <c r="H327" s="87" t="str">
        <f>IF('SERIES_DB-MetaData'!F327="SI","mm","in")</f>
        <v>mm</v>
      </c>
      <c r="I327" s="87" t="str">
        <f>IF('SERIES_DB-MetaData'!F327="SI","kN","kips")</f>
        <v>kN</v>
      </c>
      <c r="J327" s="91"/>
      <c r="K327" s="92"/>
      <c r="L327" s="93"/>
      <c r="M327" s="93"/>
      <c r="N327" s="93"/>
      <c r="O327" s="93"/>
      <c r="P327" s="93"/>
      <c r="Q327" s="93"/>
      <c r="R327" s="93"/>
    </row>
    <row r="328" spans="1:18">
      <c r="A328" s="180">
        <f>'SERIES_DB-MetaData'!A328</f>
        <v>323</v>
      </c>
      <c r="B328" s="180"/>
      <c r="C328" s="175">
        <f>'SERIES_DB-MetaData'!C328</f>
        <v>4</v>
      </c>
      <c r="D328" s="85" t="str">
        <f>'SERIES_DB-MetaData'!D328</f>
        <v>SW1-4</v>
      </c>
      <c r="E328" s="20" t="str">
        <f>'SERIES_DB-MetaData'!E328</f>
        <v>Zhang, 2007 (from Lu et al., 2010, NEES Database)</v>
      </c>
      <c r="F328" s="86" t="s">
        <v>965</v>
      </c>
      <c r="G328" s="90"/>
      <c r="H328" s="87" t="str">
        <f>IF('SERIES_DB-MetaData'!F328="SI","mm","in")</f>
        <v>mm</v>
      </c>
      <c r="I328" s="87" t="str">
        <f>IF('SERIES_DB-MetaData'!F328="SI","kN","kips")</f>
        <v>kN</v>
      </c>
      <c r="J328" s="91"/>
      <c r="K328" s="92"/>
      <c r="L328" s="93"/>
      <c r="M328" s="93"/>
      <c r="N328" s="93"/>
      <c r="O328" s="93"/>
      <c r="P328" s="93"/>
      <c r="Q328" s="93"/>
      <c r="R328" s="93"/>
    </row>
    <row r="329" spans="1:18">
      <c r="A329" s="180">
        <f>'SERIES_DB-MetaData'!A329</f>
        <v>324</v>
      </c>
      <c r="B329" s="180"/>
      <c r="C329" s="175">
        <f>'SERIES_DB-MetaData'!C329</f>
        <v>5</v>
      </c>
      <c r="D329" s="85" t="str">
        <f>'SERIES_DB-MetaData'!D329</f>
        <v>SW2-1</v>
      </c>
      <c r="E329" s="20" t="str">
        <f>'SERIES_DB-MetaData'!E329</f>
        <v>Zhang, 2007 (from Lu et al., 2010, NEES Database)</v>
      </c>
      <c r="F329" s="174" t="s">
        <v>805</v>
      </c>
      <c r="G329" s="90"/>
      <c r="H329" s="87" t="str">
        <f>IF('SERIES_DB-MetaData'!F329="SI","mm","in")</f>
        <v>mm</v>
      </c>
      <c r="I329" s="87" t="str">
        <f>IF('SERIES_DB-MetaData'!F329="SI","kN","kips")</f>
        <v>kN</v>
      </c>
      <c r="J329" s="91"/>
      <c r="K329" s="92"/>
      <c r="L329" s="93"/>
      <c r="M329" s="93"/>
      <c r="N329" s="93"/>
      <c r="O329" s="93"/>
      <c r="P329" s="93"/>
      <c r="Q329" s="93"/>
      <c r="R329" s="93"/>
    </row>
    <row r="330" spans="1:18">
      <c r="A330" s="180">
        <f>'SERIES_DB-MetaData'!A330</f>
        <v>325</v>
      </c>
      <c r="B330" s="180"/>
      <c r="C330" s="175">
        <f>'SERIES_DB-MetaData'!C330</f>
        <v>6</v>
      </c>
      <c r="D330" s="85" t="str">
        <f>'SERIES_DB-MetaData'!D330</f>
        <v>SW2-2</v>
      </c>
      <c r="E330" s="20" t="str">
        <f>'SERIES_DB-MetaData'!E330</f>
        <v>Zhang, 2007 (from Lu et al., 2010, NEES Database)</v>
      </c>
      <c r="F330" s="174" t="s">
        <v>806</v>
      </c>
      <c r="G330" s="90"/>
      <c r="H330" s="87" t="str">
        <f>IF('SERIES_DB-MetaData'!F330="SI","mm","in")</f>
        <v>mm</v>
      </c>
      <c r="I330" s="87" t="str">
        <f>IF('SERIES_DB-MetaData'!F330="SI","kN","kips")</f>
        <v>kN</v>
      </c>
      <c r="J330" s="91"/>
      <c r="K330" s="92"/>
      <c r="L330" s="93"/>
      <c r="M330" s="93"/>
      <c r="N330" s="93"/>
      <c r="O330" s="93"/>
      <c r="P330" s="93"/>
      <c r="Q330" s="93"/>
      <c r="R330" s="93"/>
    </row>
    <row r="331" spans="1:18">
      <c r="A331" s="180">
        <f>'SERIES_DB-MetaData'!A331</f>
        <v>326</v>
      </c>
      <c r="B331" s="180"/>
      <c r="C331" s="175">
        <f>'SERIES_DB-MetaData'!C331</f>
        <v>7</v>
      </c>
      <c r="D331" s="85" t="str">
        <f>'SERIES_DB-MetaData'!D331</f>
        <v>SW2-3</v>
      </c>
      <c r="E331" s="20" t="str">
        <f>'SERIES_DB-MetaData'!E331</f>
        <v>Zhang, 2007 (from Lu et al., 2010, NEES Database)</v>
      </c>
      <c r="F331" s="174" t="s">
        <v>807</v>
      </c>
      <c r="G331" s="90"/>
      <c r="H331" s="87" t="str">
        <f>IF('SERIES_DB-MetaData'!F331="SI","mm","in")</f>
        <v>mm</v>
      </c>
      <c r="I331" s="87" t="str">
        <f>IF('SERIES_DB-MetaData'!F331="SI","kN","kips")</f>
        <v>kN</v>
      </c>
      <c r="J331" s="91"/>
      <c r="K331" s="92"/>
      <c r="L331" s="93"/>
      <c r="M331" s="93"/>
      <c r="N331" s="93"/>
      <c r="O331" s="93"/>
      <c r="P331" s="93"/>
      <c r="Q331" s="93"/>
      <c r="R331" s="93"/>
    </row>
    <row r="332" spans="1:18">
      <c r="A332" s="180">
        <f>'SERIES_DB-MetaData'!A332</f>
        <v>327</v>
      </c>
      <c r="B332" s="180"/>
      <c r="C332" s="175">
        <f>'SERIES_DB-MetaData'!C332</f>
        <v>9</v>
      </c>
      <c r="D332" s="85" t="str">
        <f>'SERIES_DB-MetaData'!D332</f>
        <v>SW3-1</v>
      </c>
      <c r="E332" s="20" t="str">
        <f>'SERIES_DB-MetaData'!E332</f>
        <v>Zhang, 2007 (from Lu et al., 2010, NEES Database)</v>
      </c>
      <c r="F332" s="174" t="s">
        <v>808</v>
      </c>
      <c r="G332" s="90"/>
      <c r="H332" s="87" t="str">
        <f>IF('SERIES_DB-MetaData'!F332="SI","mm","in")</f>
        <v>mm</v>
      </c>
      <c r="I332" s="87" t="str">
        <f>IF('SERIES_DB-MetaData'!F332="SI","kN","kips")</f>
        <v>kN</v>
      </c>
      <c r="J332" s="91"/>
      <c r="K332" s="92"/>
      <c r="L332" s="93"/>
      <c r="M332" s="93"/>
      <c r="N332" s="93"/>
      <c r="O332" s="93"/>
      <c r="P332" s="93"/>
      <c r="Q332" s="93"/>
      <c r="R332" s="93"/>
    </row>
    <row r="333" spans="1:18">
      <c r="A333" s="180">
        <f>'SERIES_DB-MetaData'!A333</f>
        <v>328</v>
      </c>
      <c r="B333" s="180"/>
      <c r="C333" s="175">
        <f>'SERIES_DB-MetaData'!C333</f>
        <v>10</v>
      </c>
      <c r="D333" s="85" t="str">
        <f>'SERIES_DB-MetaData'!D333</f>
        <v>SW3-2</v>
      </c>
      <c r="E333" s="20" t="str">
        <f>'SERIES_DB-MetaData'!E333</f>
        <v>Zhang, 2007 (from Lu et al., 2010, NEES Database)</v>
      </c>
      <c r="F333" s="174" t="s">
        <v>809</v>
      </c>
      <c r="G333" s="90"/>
      <c r="H333" s="87" t="str">
        <f>IF('SERIES_DB-MetaData'!F333="SI","mm","in")</f>
        <v>mm</v>
      </c>
      <c r="I333" s="87" t="str">
        <f>IF('SERIES_DB-MetaData'!F333="SI","kN","kips")</f>
        <v>kN</v>
      </c>
      <c r="J333" s="91"/>
      <c r="K333" s="92"/>
      <c r="L333" s="93"/>
      <c r="M333" s="93"/>
      <c r="N333" s="93"/>
      <c r="O333" s="93"/>
      <c r="P333" s="93"/>
      <c r="Q333" s="93"/>
      <c r="R333" s="93"/>
    </row>
    <row r="334" spans="1:18">
      <c r="A334" s="180">
        <f>'SERIES_DB-MetaData'!A334</f>
        <v>329</v>
      </c>
      <c r="B334" s="180"/>
      <c r="C334" s="175">
        <f>'SERIES_DB-MetaData'!C334</f>
        <v>11</v>
      </c>
      <c r="D334" s="85" t="str">
        <f>'SERIES_DB-MetaData'!D334</f>
        <v>SW4-1</v>
      </c>
      <c r="E334" s="20" t="str">
        <f>'SERIES_DB-MetaData'!E334</f>
        <v>Zhang, 2007 (from Lu et al., 2010, NEES Database)</v>
      </c>
      <c r="F334" s="174" t="s">
        <v>810</v>
      </c>
      <c r="G334" s="90"/>
      <c r="H334" s="87" t="str">
        <f>IF('SERIES_DB-MetaData'!F334="SI","mm","in")</f>
        <v>mm</v>
      </c>
      <c r="I334" s="87" t="str">
        <f>IF('SERIES_DB-MetaData'!F334="SI","kN","kips")</f>
        <v>kN</v>
      </c>
      <c r="J334" s="91"/>
      <c r="K334" s="92"/>
      <c r="L334" s="93"/>
      <c r="M334" s="93"/>
      <c r="N334" s="93"/>
      <c r="O334" s="93"/>
      <c r="P334" s="93"/>
      <c r="Q334" s="93"/>
      <c r="R334" s="93"/>
    </row>
    <row r="335" spans="1:18">
      <c r="A335" s="180">
        <f>'SERIES_DB-MetaData'!A335</f>
        <v>330</v>
      </c>
      <c r="B335" s="180"/>
      <c r="C335" s="175">
        <f>'SERIES_DB-MetaData'!C335</f>
        <v>12</v>
      </c>
      <c r="D335" s="85" t="str">
        <f>'SERIES_DB-MetaData'!D335</f>
        <v>SW4-2</v>
      </c>
      <c r="E335" s="20" t="str">
        <f>'SERIES_DB-MetaData'!E335</f>
        <v>Zhang, 2007 (from Lu et al., 2010, NEES Database)</v>
      </c>
      <c r="F335" s="174" t="s">
        <v>811</v>
      </c>
      <c r="G335" s="90"/>
      <c r="H335" s="87" t="str">
        <f>IF('SERIES_DB-MetaData'!F335="SI","mm","in")</f>
        <v>mm</v>
      </c>
      <c r="I335" s="87" t="str">
        <f>IF('SERIES_DB-MetaData'!F335="SI","kN","kips")</f>
        <v>kN</v>
      </c>
      <c r="K335" s="92"/>
      <c r="L335" s="93"/>
      <c r="M335" s="93"/>
      <c r="N335" s="93"/>
      <c r="O335" s="93"/>
      <c r="P335" s="93"/>
      <c r="Q335" s="93"/>
      <c r="R335" s="93"/>
    </row>
    <row r="336" spans="1:18">
      <c r="A336" s="180">
        <f>'SERIES_DB-MetaData'!A336</f>
        <v>331</v>
      </c>
      <c r="B336" s="180"/>
      <c r="C336" s="175">
        <f>'SERIES_DB-MetaData'!C336</f>
        <v>13</v>
      </c>
      <c r="D336" s="85" t="str">
        <f>'SERIES_DB-MetaData'!D336</f>
        <v>SW4-3</v>
      </c>
      <c r="E336" s="20" t="str">
        <f>'SERIES_DB-MetaData'!E336</f>
        <v>Zhang, 2007 (from Lu et al., 2010, NEES Database)</v>
      </c>
      <c r="F336" s="174" t="s">
        <v>812</v>
      </c>
      <c r="G336" s="90"/>
      <c r="H336" s="87" t="str">
        <f>IF('SERIES_DB-MetaData'!F336="SI","mm","in")</f>
        <v>mm</v>
      </c>
      <c r="I336" s="87" t="str">
        <f>IF('SERIES_DB-MetaData'!F336="SI","kN","kips")</f>
        <v>kN</v>
      </c>
      <c r="K336" s="92"/>
      <c r="L336" s="93"/>
      <c r="M336" s="93"/>
      <c r="N336" s="93"/>
      <c r="O336" s="93"/>
      <c r="P336" s="93"/>
      <c r="Q336" s="93"/>
      <c r="R336" s="93"/>
    </row>
    <row r="337" spans="1:18">
      <c r="A337" s="180">
        <f>'SERIES_DB-MetaData'!A337</f>
        <v>332</v>
      </c>
      <c r="B337" s="180"/>
      <c r="C337" s="175">
        <f>'SERIES_DB-MetaData'!C337</f>
        <v>15</v>
      </c>
      <c r="D337" s="85" t="str">
        <f>'SERIES_DB-MetaData'!D337</f>
        <v>SW5-1</v>
      </c>
      <c r="E337" s="20" t="str">
        <f>'SERIES_DB-MetaData'!E337</f>
        <v>Zhang, 2007 (from Lu et al., 2010, NEES Database)</v>
      </c>
      <c r="F337" s="174" t="s">
        <v>813</v>
      </c>
      <c r="G337" s="90"/>
      <c r="H337" s="87" t="str">
        <f>IF('SERIES_DB-MetaData'!F337="SI","mm","in")</f>
        <v>mm</v>
      </c>
      <c r="I337" s="87" t="str">
        <f>IF('SERIES_DB-MetaData'!F337="SI","kN","kips")</f>
        <v>kN</v>
      </c>
      <c r="K337" s="92"/>
      <c r="L337" s="93"/>
      <c r="M337" s="93"/>
      <c r="N337" s="93"/>
      <c r="O337" s="93"/>
      <c r="P337" s="93"/>
      <c r="Q337" s="93"/>
      <c r="R337" s="93"/>
    </row>
    <row r="338" spans="1:18">
      <c r="A338" s="180">
        <f>'SERIES_DB-MetaData'!A338</f>
        <v>333</v>
      </c>
      <c r="B338" s="180"/>
      <c r="C338" s="175">
        <f>'SERIES_DB-MetaData'!C338</f>
        <v>16</v>
      </c>
      <c r="D338" s="85" t="str">
        <f>'SERIES_DB-MetaData'!D338</f>
        <v>SW5-2</v>
      </c>
      <c r="E338" s="20" t="str">
        <f>'SERIES_DB-MetaData'!E338</f>
        <v>Zhang, 2007 (from Lu et al., 2010, NEES Database)</v>
      </c>
      <c r="F338" s="174" t="s">
        <v>814</v>
      </c>
      <c r="G338" s="90"/>
      <c r="H338" s="87" t="str">
        <f>IF('SERIES_DB-MetaData'!F338="SI","mm","in")</f>
        <v>mm</v>
      </c>
      <c r="I338" s="87" t="str">
        <f>IF('SERIES_DB-MetaData'!F338="SI","kN","kips")</f>
        <v>kN</v>
      </c>
      <c r="K338" s="92"/>
      <c r="L338" s="93"/>
      <c r="M338" s="93"/>
      <c r="N338" s="93"/>
      <c r="O338" s="93"/>
      <c r="P338" s="93"/>
      <c r="Q338" s="93"/>
      <c r="R338" s="93"/>
    </row>
    <row r="339" spans="1:18">
      <c r="A339" s="180">
        <f>'SERIES_DB-MetaData'!A339</f>
        <v>334</v>
      </c>
      <c r="B339" s="180"/>
      <c r="C339" s="175">
        <f>'SERIES_DB-MetaData'!C339</f>
        <v>17</v>
      </c>
      <c r="D339" s="85" t="str">
        <f>'SERIES_DB-MetaData'!D339</f>
        <v>SW5-3</v>
      </c>
      <c r="E339" s="20" t="str">
        <f>'SERIES_DB-MetaData'!E339</f>
        <v>Zhang, 2007 (from Lu et al., 2010, NEES Database)</v>
      </c>
      <c r="F339" s="174" t="s">
        <v>815</v>
      </c>
      <c r="G339" s="90"/>
      <c r="H339" s="87" t="str">
        <f>IF('SERIES_DB-MetaData'!F339="SI","mm","in")</f>
        <v>mm</v>
      </c>
      <c r="I339" s="87" t="str">
        <f>IF('SERIES_DB-MetaData'!F339="SI","kN","kips")</f>
        <v>kN</v>
      </c>
      <c r="K339" s="92"/>
      <c r="L339" s="93"/>
      <c r="M339" s="93"/>
      <c r="N339" s="93"/>
      <c r="O339" s="93"/>
      <c r="P339" s="93"/>
      <c r="Q339" s="93"/>
      <c r="R339" s="93"/>
    </row>
    <row r="340" spans="1:18">
      <c r="A340" s="180">
        <f>'SERIES_DB-MetaData'!A340</f>
        <v>335</v>
      </c>
      <c r="B340" s="180"/>
      <c r="C340" s="175">
        <f>'SERIES_DB-MetaData'!C340</f>
        <v>18</v>
      </c>
      <c r="D340" s="85" t="str">
        <f>'SERIES_DB-MetaData'!D340</f>
        <v>SW6-1</v>
      </c>
      <c r="E340" s="20" t="str">
        <f>'SERIES_DB-MetaData'!E340</f>
        <v>Zhang, 2007 (from Lu et al., 2010, NEES Database)</v>
      </c>
      <c r="F340" s="174" t="s">
        <v>816</v>
      </c>
      <c r="G340" s="90"/>
      <c r="H340" s="87" t="str">
        <f>IF('SERIES_DB-MetaData'!F340="SI","mm","in")</f>
        <v>mm</v>
      </c>
      <c r="I340" s="87" t="str">
        <f>IF('SERIES_DB-MetaData'!F340="SI","kN","kips")</f>
        <v>kN</v>
      </c>
      <c r="K340" s="92"/>
      <c r="L340" s="93"/>
      <c r="M340" s="93"/>
      <c r="N340" s="93"/>
      <c r="O340" s="93"/>
      <c r="P340" s="93"/>
      <c r="Q340" s="93"/>
      <c r="R340" s="93"/>
    </row>
    <row r="341" spans="1:18">
      <c r="A341" s="180">
        <f>'SERIES_DB-MetaData'!A341</f>
        <v>336</v>
      </c>
      <c r="B341" s="180"/>
      <c r="C341" s="123">
        <f>'SERIES_DB-MetaData'!C341</f>
        <v>19</v>
      </c>
      <c r="D341" s="85" t="str">
        <f>'SERIES_DB-MetaData'!D341</f>
        <v>SW6-2</v>
      </c>
      <c r="E341" s="20" t="str">
        <f>'SERIES_DB-MetaData'!E341</f>
        <v>Zhang, 2007 (from Lu et al., 2010, NEES Database)</v>
      </c>
      <c r="F341" s="174" t="s">
        <v>817</v>
      </c>
      <c r="G341" s="19"/>
      <c r="H341" s="87" t="str">
        <f>IF('SERIES_DB-MetaData'!F341="SI","mm","in")</f>
        <v>mm</v>
      </c>
      <c r="I341" s="87" t="str">
        <f>IF('SERIES_DB-MetaData'!F341="SI","kN","kips")</f>
        <v>kN</v>
      </c>
      <c r="K341" s="151"/>
      <c r="L341" s="89"/>
      <c r="M341" s="89"/>
      <c r="N341" s="89"/>
      <c r="O341" s="89"/>
      <c r="P341" s="89"/>
      <c r="Q341" s="89"/>
      <c r="R341" s="89"/>
    </row>
    <row r="342" spans="1:18">
      <c r="A342" s="180">
        <f>'SERIES_DB-MetaData'!A342</f>
        <v>337</v>
      </c>
      <c r="B342" s="180"/>
      <c r="C342" s="123">
        <f>'SERIES_DB-MetaData'!C342</f>
        <v>20</v>
      </c>
      <c r="D342" s="85" t="str">
        <f>'SERIES_DB-MetaData'!D342</f>
        <v>SW6-3</v>
      </c>
      <c r="E342" s="20" t="str">
        <f>'SERIES_DB-MetaData'!E342</f>
        <v>Zhang, 2007 (from Lu et al., 2010, NEES Database)</v>
      </c>
      <c r="F342" s="174" t="s">
        <v>818</v>
      </c>
      <c r="G342" s="19"/>
      <c r="H342" s="87" t="str">
        <f>IF('SERIES_DB-MetaData'!F342="SI","mm","in")</f>
        <v>mm</v>
      </c>
      <c r="I342" s="87" t="str">
        <f>IF('SERIES_DB-MetaData'!F342="SI","kN","kips")</f>
        <v>kN</v>
      </c>
      <c r="K342" s="151"/>
      <c r="L342" s="89"/>
      <c r="M342" s="89"/>
      <c r="N342" s="89"/>
      <c r="O342" s="89"/>
      <c r="P342" s="89"/>
      <c r="Q342" s="89"/>
      <c r="R342" s="89"/>
    </row>
    <row r="343" spans="1:18">
      <c r="A343" s="180">
        <f>'SERIES_DB-MetaData'!A343</f>
        <v>338</v>
      </c>
      <c r="B343" s="180"/>
      <c r="C343" s="123">
        <f>'SERIES_DB-MetaData'!C343</f>
        <v>1</v>
      </c>
      <c r="D343" s="85" t="str">
        <f>'SERIES_DB-MetaData'!D343</f>
        <v>SW1</v>
      </c>
      <c r="E343" s="20" t="str">
        <f>'SERIES_DB-MetaData'!E343</f>
        <v>Zhang, 2007 (from Lu et al., 2010, NEES Database)</v>
      </c>
      <c r="F343" s="174" t="s">
        <v>819</v>
      </c>
      <c r="G343" s="19"/>
      <c r="H343" s="87" t="str">
        <f>IF('SERIES_DB-MetaData'!F343="SI","mm","in")</f>
        <v>mm</v>
      </c>
      <c r="I343" s="87" t="str">
        <f>IF('SERIES_DB-MetaData'!F343="SI","kN","kips")</f>
        <v>kN</v>
      </c>
      <c r="K343" s="151"/>
      <c r="L343" s="89"/>
      <c r="M343" s="89"/>
      <c r="N343" s="89"/>
      <c r="O343" s="89"/>
      <c r="P343" s="89"/>
      <c r="Q343" s="89"/>
      <c r="R343" s="89"/>
    </row>
    <row r="344" spans="1:18">
      <c r="A344" s="180">
        <f>'SERIES_DB-MetaData'!A344</f>
        <v>339</v>
      </c>
      <c r="B344" s="180"/>
      <c r="C344" s="123">
        <f>'SERIES_DB-MetaData'!C344</f>
        <v>2</v>
      </c>
      <c r="D344" s="85" t="str">
        <f>'SERIES_DB-MetaData'!D344</f>
        <v>SW2</v>
      </c>
      <c r="E344" s="20" t="str">
        <f>'SERIES_DB-MetaData'!E344</f>
        <v>Zhang, 2007 (from Lu et al., 2010, NEES Database)</v>
      </c>
      <c r="F344" s="174" t="s">
        <v>820</v>
      </c>
      <c r="G344" s="19"/>
      <c r="H344" s="87" t="str">
        <f>IF('SERIES_DB-MetaData'!F344="SI","mm","in")</f>
        <v>mm</v>
      </c>
      <c r="I344" s="87" t="str">
        <f>IF('SERIES_DB-MetaData'!F344="SI","kN","kips")</f>
        <v>kN</v>
      </c>
      <c r="K344" s="151"/>
      <c r="L344" s="89"/>
      <c r="M344" s="89"/>
      <c r="N344" s="89"/>
      <c r="O344" s="89"/>
      <c r="P344" s="89"/>
      <c r="Q344" s="89"/>
      <c r="R344" s="89"/>
    </row>
    <row r="345" spans="1:18">
      <c r="A345" s="180">
        <f>'SERIES_DB-MetaData'!A345</f>
        <v>340</v>
      </c>
      <c r="B345" s="180"/>
      <c r="C345" s="123">
        <f>'SERIES_DB-MetaData'!C345</f>
        <v>3</v>
      </c>
      <c r="D345" s="85" t="str">
        <f>'SERIES_DB-MetaData'!D345</f>
        <v>SW3</v>
      </c>
      <c r="E345" s="20" t="str">
        <f>'SERIES_DB-MetaData'!E345</f>
        <v>Zhang, 2007 (from Lu et al., 2010, NEES Database)</v>
      </c>
      <c r="F345" s="174" t="s">
        <v>821</v>
      </c>
      <c r="G345" s="19"/>
      <c r="H345" s="87" t="str">
        <f>IF('SERIES_DB-MetaData'!F345="SI","mm","in")</f>
        <v>mm</v>
      </c>
      <c r="I345" s="87" t="str">
        <f>IF('SERIES_DB-MetaData'!F345="SI","kN","kips")</f>
        <v>kN</v>
      </c>
      <c r="K345" s="151"/>
      <c r="L345" s="89"/>
      <c r="M345" s="89"/>
      <c r="N345" s="89"/>
      <c r="O345" s="89"/>
      <c r="P345" s="89"/>
      <c r="Q345" s="89"/>
      <c r="R345" s="89"/>
    </row>
    <row r="346" spans="1:18">
      <c r="A346" s="180">
        <f>'SERIES_DB-MetaData'!A346</f>
        <v>341</v>
      </c>
      <c r="B346" s="180"/>
      <c r="C346" s="123">
        <f>'SERIES_DB-MetaData'!C346</f>
        <v>4</v>
      </c>
      <c r="D346" s="85" t="str">
        <f>'SERIES_DB-MetaData'!D346</f>
        <v>SW4</v>
      </c>
      <c r="E346" s="20" t="str">
        <f>'SERIES_DB-MetaData'!E346</f>
        <v>Zhang, 2007 (from Lu et al., 2010, NEES Database)</v>
      </c>
      <c r="F346" s="174" t="s">
        <v>822</v>
      </c>
      <c r="G346" s="19"/>
      <c r="H346" s="87" t="str">
        <f>IF('SERIES_DB-MetaData'!F346="SI","mm","in")</f>
        <v>mm</v>
      </c>
      <c r="I346" s="87" t="str">
        <f>IF('SERIES_DB-MetaData'!F346="SI","kN","kips")</f>
        <v>kN</v>
      </c>
      <c r="K346" s="151"/>
      <c r="L346" s="89"/>
      <c r="M346" s="89"/>
      <c r="N346" s="89"/>
      <c r="O346" s="89"/>
      <c r="P346" s="89"/>
      <c r="Q346" s="89"/>
      <c r="R346" s="89"/>
    </row>
    <row r="347" spans="1:18">
      <c r="A347" s="180">
        <f>'SERIES_DB-MetaData'!A347</f>
        <v>342</v>
      </c>
      <c r="B347" s="180"/>
      <c r="C347" s="123">
        <f>'SERIES_DB-MetaData'!C347</f>
        <v>2</v>
      </c>
      <c r="D347" s="85" t="str">
        <f>'SERIES_DB-MetaData'!D347</f>
        <v>RW-A20-P10-S63</v>
      </c>
      <c r="E347" s="20" t="str">
        <f>'SERIES_DB-MetaData'!E347</f>
        <v>Tran, Wallace (2012)</v>
      </c>
      <c r="F347" s="174" t="s">
        <v>942</v>
      </c>
      <c r="G347" s="19"/>
      <c r="H347" s="87" t="str">
        <f>IF('SERIES_DB-MetaData'!F347="SI","mm","in")</f>
        <v>mm</v>
      </c>
      <c r="I347" s="87" t="str">
        <f>IF('SERIES_DB-MetaData'!F347="SI","kN","kips")</f>
        <v>kN</v>
      </c>
      <c r="K347" s="151"/>
      <c r="L347" s="89"/>
      <c r="M347" s="89"/>
      <c r="N347" s="89"/>
      <c r="O347" s="89"/>
      <c r="P347" s="89"/>
      <c r="Q347" s="89"/>
      <c r="R347" s="89"/>
    </row>
    <row r="348" spans="1:18">
      <c r="A348" s="180">
        <f>'SERIES_DB-MetaData'!A348</f>
        <v>343</v>
      </c>
      <c r="B348" s="180"/>
      <c r="C348" s="123">
        <f>'SERIES_DB-MetaData'!C348</f>
        <v>4</v>
      </c>
      <c r="D348" s="85" t="str">
        <f>'SERIES_DB-MetaData'!D348</f>
        <v>RW-A15-P10-S78</v>
      </c>
      <c r="E348" s="20" t="str">
        <f>'SERIES_DB-MetaData'!E348</f>
        <v>Tran, Wallace (2012)</v>
      </c>
      <c r="F348" s="174" t="s">
        <v>943</v>
      </c>
      <c r="G348" s="19"/>
      <c r="H348" s="87" t="str">
        <f>IF('SERIES_DB-MetaData'!F348="SI","mm","in")</f>
        <v>mm</v>
      </c>
      <c r="I348" s="87" t="str">
        <f>IF('SERIES_DB-MetaData'!F348="SI","kN","kips")</f>
        <v>kN</v>
      </c>
      <c r="K348" s="151"/>
      <c r="L348" s="89"/>
      <c r="M348" s="89"/>
      <c r="N348" s="89"/>
      <c r="O348" s="89"/>
      <c r="P348" s="89"/>
      <c r="Q348" s="89"/>
      <c r="R348" s="89"/>
    </row>
    <row r="349" spans="1:18">
      <c r="A349" s="180">
        <f>'SERIES_DB-MetaData'!A349</f>
        <v>344</v>
      </c>
      <c r="B349" s="180"/>
      <c r="C349" s="123">
        <f>'SERIES_DB-MetaData'!C349</f>
        <v>1</v>
      </c>
      <c r="D349" s="85" t="str">
        <f>'SERIES_DB-MetaData'!D349</f>
        <v>B1-1</v>
      </c>
      <c r="E349" s="20" t="str">
        <f>'SERIES_DB-MetaData'!E349</f>
        <v>Barda,Hanson &amp; Corley 1977</v>
      </c>
      <c r="F349" s="174" t="s">
        <v>935</v>
      </c>
      <c r="G349" s="19"/>
      <c r="H349" s="87" t="str">
        <f>IF('SERIES_DB-MetaData'!F349="SI","mm","in")</f>
        <v>mm</v>
      </c>
      <c r="I349" s="87" t="str">
        <f>IF('SERIES_DB-MetaData'!F349="SI","kN","kips")</f>
        <v>kN</v>
      </c>
      <c r="K349" s="151"/>
      <c r="L349" s="89"/>
      <c r="M349" s="89"/>
      <c r="N349" s="89"/>
      <c r="O349" s="89"/>
      <c r="P349" s="89"/>
      <c r="Q349" s="89"/>
      <c r="R349" s="89"/>
    </row>
    <row r="350" spans="1:18">
      <c r="A350" s="180">
        <f>'SERIES_DB-MetaData'!A350</f>
        <v>345</v>
      </c>
      <c r="B350" s="180"/>
      <c r="C350" s="123">
        <f>'SERIES_DB-MetaData'!C350</f>
        <v>2</v>
      </c>
      <c r="D350" s="85" t="str">
        <f>'SERIES_DB-MetaData'!D350</f>
        <v>B2-1</v>
      </c>
      <c r="E350" s="20" t="str">
        <f>'SERIES_DB-MetaData'!E350</f>
        <v>Barda,Hanson &amp; Corley 1977</v>
      </c>
      <c r="F350" s="174" t="s">
        <v>936</v>
      </c>
      <c r="G350" s="19"/>
      <c r="H350" s="87" t="str">
        <f>IF('SERIES_DB-MetaData'!F350="SI","mm","in")</f>
        <v>mm</v>
      </c>
      <c r="I350" s="87" t="str">
        <f>IF('SERIES_DB-MetaData'!F350="SI","kN","kips")</f>
        <v>kN</v>
      </c>
      <c r="K350" s="151"/>
      <c r="L350" s="89"/>
      <c r="M350" s="89"/>
      <c r="N350" s="89"/>
      <c r="O350" s="89"/>
      <c r="P350" s="89"/>
      <c r="Q350" s="89"/>
      <c r="R350" s="89"/>
    </row>
    <row r="351" spans="1:18">
      <c r="A351" s="180">
        <f>'SERIES_DB-MetaData'!A351</f>
        <v>346</v>
      </c>
      <c r="B351" s="180"/>
      <c r="C351" s="123">
        <f>'SERIES_DB-MetaData'!C351</f>
        <v>3</v>
      </c>
      <c r="D351" s="85" t="str">
        <f>'SERIES_DB-MetaData'!D351</f>
        <v>B3-2</v>
      </c>
      <c r="E351" s="19" t="str">
        <f>'SERIES_DB-MetaData'!E351</f>
        <v>Barda,Hanson &amp; Corley 1977</v>
      </c>
      <c r="F351" s="174" t="s">
        <v>937</v>
      </c>
      <c r="G351" s="19"/>
      <c r="H351" s="87" t="str">
        <f>IF('SERIES_DB-MetaData'!F351="SI","mm","in")</f>
        <v>mm</v>
      </c>
      <c r="I351" s="87" t="str">
        <f>IF('SERIES_DB-MetaData'!F351="SI","kN","kips")</f>
        <v>kN</v>
      </c>
      <c r="K351" s="151"/>
      <c r="L351" s="89"/>
      <c r="M351" s="89"/>
      <c r="N351" s="89"/>
      <c r="O351" s="89"/>
      <c r="P351" s="89"/>
      <c r="Q351" s="89"/>
      <c r="R351" s="89"/>
    </row>
    <row r="352" spans="1:18">
      <c r="A352" s="180">
        <f>'SERIES_DB-MetaData'!A352</f>
        <v>347</v>
      </c>
      <c r="B352" s="180"/>
      <c r="C352" s="123">
        <f>'SERIES_DB-MetaData'!C352</f>
        <v>1</v>
      </c>
      <c r="D352" s="85" t="str">
        <f>'SERIES_DB-MetaData'!D352</f>
        <v>WR-20</v>
      </c>
      <c r="E352" s="19" t="str">
        <f>'SERIES_DB-MetaData'!E352</f>
        <v>Oh, Han, Lee (2002)</v>
      </c>
      <c r="F352" s="174" t="s">
        <v>938</v>
      </c>
      <c r="G352" s="19"/>
      <c r="H352" s="87" t="str">
        <f>IF('SERIES_DB-MetaData'!F352="SI","mm","in")</f>
        <v>mm</v>
      </c>
      <c r="I352" s="87" t="str">
        <f>IF('SERIES_DB-MetaData'!F352="SI","kN","kips")</f>
        <v>kN</v>
      </c>
      <c r="K352" s="151"/>
      <c r="L352" s="89"/>
      <c r="M352" s="89"/>
      <c r="N352" s="89"/>
      <c r="O352" s="89"/>
      <c r="P352" s="89"/>
      <c r="Q352" s="89"/>
      <c r="R352" s="89"/>
    </row>
    <row r="353" spans="1:18">
      <c r="A353" s="180">
        <f>'SERIES_DB-MetaData'!A353</f>
        <v>348</v>
      </c>
      <c r="B353" s="180"/>
      <c r="C353" s="123">
        <f>'SERIES_DB-MetaData'!C353</f>
        <v>2</v>
      </c>
      <c r="D353" s="85" t="str">
        <f>'SERIES_DB-MetaData'!D353</f>
        <v>WR-10</v>
      </c>
      <c r="E353" s="19" t="str">
        <f>'SERIES_DB-MetaData'!E353</f>
        <v>Oh, Han, Lee (2002)</v>
      </c>
      <c r="F353" s="174" t="s">
        <v>939</v>
      </c>
      <c r="G353" s="19"/>
      <c r="H353" s="87" t="str">
        <f>IF('SERIES_DB-MetaData'!F353="SI","mm","in")</f>
        <v>mm</v>
      </c>
      <c r="I353" s="87" t="str">
        <f>IF('SERIES_DB-MetaData'!F353="SI","kN","kips")</f>
        <v>kN</v>
      </c>
      <c r="K353" s="151"/>
      <c r="L353" s="89"/>
      <c r="M353" s="89"/>
      <c r="N353" s="89"/>
      <c r="O353" s="89"/>
      <c r="P353" s="89"/>
      <c r="Q353" s="89"/>
      <c r="R353" s="89"/>
    </row>
    <row r="354" spans="1:18">
      <c r="A354" s="180">
        <f>'SERIES_DB-MetaData'!A354</f>
        <v>349</v>
      </c>
      <c r="B354" s="180"/>
      <c r="C354" s="123">
        <f>'SERIES_DB-MetaData'!C354</f>
        <v>3</v>
      </c>
      <c r="D354" s="85" t="str">
        <f>'SERIES_DB-MetaData'!D354</f>
        <v>WR-0</v>
      </c>
      <c r="E354" s="19" t="str">
        <f>'SERIES_DB-MetaData'!E354</f>
        <v>Oh, Han, Lee (2002)</v>
      </c>
      <c r="F354" s="174" t="s">
        <v>940</v>
      </c>
      <c r="G354" s="19"/>
      <c r="H354" s="87" t="str">
        <f>IF('SERIES_DB-MetaData'!F354="SI","mm","in")</f>
        <v>mm</v>
      </c>
      <c r="I354" s="87" t="str">
        <f>IF('SERIES_DB-MetaData'!F354="SI","kN","kips")</f>
        <v>kN</v>
      </c>
      <c r="K354" s="151"/>
      <c r="L354" s="89"/>
      <c r="M354" s="89"/>
      <c r="N354" s="89"/>
      <c r="O354" s="89"/>
      <c r="P354" s="89"/>
      <c r="Q354" s="89"/>
      <c r="R354" s="89"/>
    </row>
    <row r="355" spans="1:18">
      <c r="A355" s="180">
        <f>'SERIES_DB-MetaData'!A355</f>
        <v>350</v>
      </c>
      <c r="B355" s="180"/>
      <c r="C355" s="123">
        <f>'SERIES_DB-MetaData'!C355</f>
        <v>4</v>
      </c>
      <c r="D355" s="85" t="str">
        <f>'SERIES_DB-MetaData'!D355</f>
        <v>WB</v>
      </c>
      <c r="E355" s="19" t="str">
        <f>'SERIES_DB-MetaData'!E355</f>
        <v>Oh, Han, Lee (2002)</v>
      </c>
      <c r="F355" s="174" t="s">
        <v>941</v>
      </c>
      <c r="G355" s="19"/>
      <c r="H355" s="87" t="str">
        <f>IF('SERIES_DB-MetaData'!F355="SI","mm","in")</f>
        <v>mm</v>
      </c>
      <c r="I355" s="87" t="str">
        <f>IF('SERIES_DB-MetaData'!F355="SI","kN","kips")</f>
        <v>kN</v>
      </c>
      <c r="K355" s="151"/>
      <c r="L355" s="89"/>
      <c r="M355" s="89"/>
      <c r="N355" s="89"/>
      <c r="O355" s="89"/>
      <c r="P355" s="89"/>
      <c r="Q355" s="89"/>
      <c r="R355" s="89"/>
    </row>
    <row r="356" spans="1:18" s="172" customFormat="1">
      <c r="A356" s="169"/>
      <c r="B356" s="170"/>
      <c r="C356" s="170"/>
      <c r="D356" s="165"/>
      <c r="E356" s="170"/>
      <c r="F356" s="170"/>
      <c r="G356" s="170"/>
      <c r="H356" s="171"/>
      <c r="I356" s="171"/>
      <c r="K356" s="173"/>
      <c r="L356" s="173"/>
      <c r="M356" s="173"/>
      <c r="N356" s="173"/>
      <c r="O356" s="173"/>
      <c r="P356" s="173"/>
      <c r="Q356" s="173"/>
      <c r="R356" s="173"/>
    </row>
    <row r="357" spans="1:18" s="80" customFormat="1">
      <c r="A357" s="167"/>
      <c r="B357" s="101"/>
      <c r="C357" s="101"/>
      <c r="D357" s="166"/>
      <c r="E357" s="101"/>
      <c r="F357" s="101"/>
      <c r="G357" s="101"/>
      <c r="H357" s="88"/>
      <c r="I357" s="88"/>
      <c r="K357" s="168"/>
      <c r="L357" s="168"/>
      <c r="M357" s="168"/>
      <c r="N357" s="168"/>
      <c r="O357" s="168"/>
      <c r="P357" s="168"/>
      <c r="Q357" s="168"/>
      <c r="R357" s="168"/>
    </row>
    <row r="358" spans="1:18" s="80" customFormat="1">
      <c r="A358" s="167"/>
      <c r="B358" s="101"/>
      <c r="C358" s="101"/>
      <c r="D358" s="166"/>
      <c r="E358" s="101"/>
      <c r="F358" s="101"/>
    </row>
    <row r="359" spans="1:18" s="80" customFormat="1">
      <c r="A359" s="167"/>
      <c r="B359" s="101"/>
      <c r="C359" s="101"/>
      <c r="D359" s="166"/>
      <c r="E359" s="101"/>
      <c r="F359" s="101"/>
    </row>
  </sheetData>
  <phoneticPr fontId="4" type="noConversion"/>
  <hyperlinks>
    <hyperlink ref="S2" r:id="rId1" display="Help"/>
    <hyperlink ref="S1" r:id="rId2" display="Manual"/>
    <hyperlink ref="N2" r:id="rId3" display="Help"/>
    <hyperlink ref="N1" r:id="rId4" display="Manual"/>
    <hyperlink ref="AJ2" r:id="rId5" display="Help"/>
    <hyperlink ref="AJ1" r:id="rId6" display="Manual"/>
    <hyperlink ref="AJ1:AJ2" r:id="rId7" display="Manual"/>
    <hyperlink ref="F6" r:id="rId8"/>
    <hyperlink ref="F7" r:id="rId9"/>
    <hyperlink ref="F8" r:id="rId10"/>
    <hyperlink ref="F9" r:id="rId11"/>
    <hyperlink ref="F10" r:id="rId12"/>
    <hyperlink ref="F11" r:id="rId13"/>
    <hyperlink ref="F12" r:id="rId14"/>
    <hyperlink ref="F13" r:id="rId15"/>
    <hyperlink ref="F14" r:id="rId16"/>
    <hyperlink ref="F15" r:id="rId17"/>
    <hyperlink ref="F16" r:id="rId18"/>
    <hyperlink ref="F17" r:id="rId19"/>
    <hyperlink ref="F18" r:id="rId20"/>
    <hyperlink ref="F19" r:id="rId21"/>
    <hyperlink ref="F20" r:id="rId22"/>
    <hyperlink ref="F21" r:id="rId23"/>
    <hyperlink ref="F22" r:id="rId24"/>
    <hyperlink ref="F23" r:id="rId25"/>
    <hyperlink ref="F24" r:id="rId26"/>
    <hyperlink ref="F32" r:id="rId27"/>
    <hyperlink ref="F33" r:id="rId28"/>
    <hyperlink ref="F34" r:id="rId29"/>
    <hyperlink ref="F35" r:id="rId30"/>
    <hyperlink ref="F36" r:id="rId31"/>
    <hyperlink ref="F42" r:id="rId32"/>
    <hyperlink ref="F43" r:id="rId33"/>
    <hyperlink ref="F44" r:id="rId34"/>
    <hyperlink ref="F45" r:id="rId35"/>
    <hyperlink ref="F46" r:id="rId36"/>
    <hyperlink ref="F47" r:id="rId37"/>
    <hyperlink ref="F48" r:id="rId38"/>
    <hyperlink ref="F49" r:id="rId39"/>
    <hyperlink ref="F50" r:id="rId40"/>
    <hyperlink ref="F51" r:id="rId41"/>
    <hyperlink ref="F52" r:id="rId42"/>
    <hyperlink ref="F53" r:id="rId43"/>
    <hyperlink ref="F54" r:id="rId44"/>
    <hyperlink ref="F55" r:id="rId45"/>
    <hyperlink ref="F56" r:id="rId46"/>
    <hyperlink ref="F57" r:id="rId47"/>
    <hyperlink ref="F80" r:id="rId48"/>
    <hyperlink ref="F81" r:id="rId49"/>
    <hyperlink ref="F82" r:id="rId50"/>
    <hyperlink ref="F83" r:id="rId51"/>
    <hyperlink ref="F84" r:id="rId52"/>
    <hyperlink ref="F85" r:id="rId53"/>
    <hyperlink ref="F86" r:id="rId54"/>
    <hyperlink ref="F87" r:id="rId55"/>
    <hyperlink ref="F88" r:id="rId56"/>
    <hyperlink ref="F89" r:id="rId57"/>
    <hyperlink ref="F90" r:id="rId58"/>
    <hyperlink ref="F91" r:id="rId59"/>
    <hyperlink ref="F92" r:id="rId60"/>
    <hyperlink ref="F93" r:id="rId61"/>
    <hyperlink ref="F94" r:id="rId62"/>
    <hyperlink ref="F95" r:id="rId63"/>
    <hyperlink ref="F102" r:id="rId64"/>
    <hyperlink ref="F103" r:id="rId65"/>
    <hyperlink ref="F104" r:id="rId66"/>
    <hyperlink ref="F105" r:id="rId67"/>
    <hyperlink ref="F106" r:id="rId68"/>
    <hyperlink ref="F107" r:id="rId69"/>
    <hyperlink ref="F108" r:id="rId70"/>
    <hyperlink ref="F109" r:id="rId71"/>
    <hyperlink ref="F110" r:id="rId72"/>
    <hyperlink ref="F111" r:id="rId73"/>
    <hyperlink ref="F112" r:id="rId74"/>
    <hyperlink ref="F145" r:id="rId75"/>
    <hyperlink ref="F146" r:id="rId76"/>
    <hyperlink ref="F147" r:id="rId77"/>
    <hyperlink ref="F148" r:id="rId78"/>
    <hyperlink ref="F149" r:id="rId79"/>
    <hyperlink ref="F150" r:id="rId80"/>
    <hyperlink ref="F151" r:id="rId81"/>
    <hyperlink ref="F152" r:id="rId82"/>
    <hyperlink ref="F153" r:id="rId83"/>
    <hyperlink ref="F154" r:id="rId84"/>
    <hyperlink ref="F155" r:id="rId85"/>
    <hyperlink ref="F156" r:id="rId86"/>
    <hyperlink ref="F157" r:id="rId87"/>
    <hyperlink ref="F158" r:id="rId88"/>
    <hyperlink ref="F159" r:id="rId89"/>
    <hyperlink ref="F160" r:id="rId90"/>
    <hyperlink ref="F161" r:id="rId91"/>
    <hyperlink ref="F162" r:id="rId92"/>
    <hyperlink ref="F163" r:id="rId93"/>
    <hyperlink ref="F164" r:id="rId94"/>
    <hyperlink ref="F165" r:id="rId95"/>
    <hyperlink ref="F166" r:id="rId96"/>
    <hyperlink ref="F167" r:id="rId97"/>
    <hyperlink ref="F168" r:id="rId98"/>
    <hyperlink ref="F169" r:id="rId99"/>
    <hyperlink ref="F170" r:id="rId100"/>
    <hyperlink ref="F171" r:id="rId101"/>
    <hyperlink ref="F173" r:id="rId102"/>
    <hyperlink ref="F174" r:id="rId103"/>
    <hyperlink ref="F172" r:id="rId104"/>
    <hyperlink ref="F175" r:id="rId105"/>
    <hyperlink ref="F176" r:id="rId106"/>
    <hyperlink ref="F177" r:id="rId107"/>
    <hyperlink ref="F178" r:id="rId108"/>
    <hyperlink ref="F179" r:id="rId109"/>
    <hyperlink ref="F180" r:id="rId110"/>
    <hyperlink ref="F181" r:id="rId111"/>
    <hyperlink ref="F182" r:id="rId112"/>
    <hyperlink ref="F183" r:id="rId113"/>
    <hyperlink ref="F188" r:id="rId114"/>
    <hyperlink ref="F189" r:id="rId115"/>
    <hyperlink ref="F190" r:id="rId116"/>
    <hyperlink ref="F191" r:id="rId117"/>
    <hyperlink ref="F192" r:id="rId118"/>
    <hyperlink ref="F193" r:id="rId119"/>
    <hyperlink ref="F194" r:id="rId120"/>
    <hyperlink ref="F195" r:id="rId121"/>
    <hyperlink ref="F196" r:id="rId122"/>
    <hyperlink ref="F197" r:id="rId123"/>
    <hyperlink ref="F198" r:id="rId124"/>
    <hyperlink ref="F199" r:id="rId125"/>
    <hyperlink ref="F200" r:id="rId126"/>
    <hyperlink ref="F201" r:id="rId127"/>
    <hyperlink ref="F202" r:id="rId128"/>
    <hyperlink ref="F203" r:id="rId129"/>
    <hyperlink ref="F204" r:id="rId130"/>
    <hyperlink ref="F205" r:id="rId131"/>
    <hyperlink ref="F206" r:id="rId132"/>
    <hyperlink ref="F207" r:id="rId133"/>
    <hyperlink ref="F208" r:id="rId134"/>
    <hyperlink ref="F209" r:id="rId135"/>
    <hyperlink ref="F210" r:id="rId136"/>
    <hyperlink ref="F211" r:id="rId137"/>
    <hyperlink ref="F212" r:id="rId138"/>
    <hyperlink ref="F213" r:id="rId139"/>
    <hyperlink ref="F214" r:id="rId140"/>
    <hyperlink ref="F217" r:id="rId141"/>
    <hyperlink ref="F218" r:id="rId142"/>
    <hyperlink ref="F219" r:id="rId143"/>
    <hyperlink ref="F220" r:id="rId144"/>
    <hyperlink ref="F221" r:id="rId145"/>
    <hyperlink ref="F222" r:id="rId146"/>
    <hyperlink ref="F223" r:id="rId147"/>
    <hyperlink ref="F224" r:id="rId148"/>
    <hyperlink ref="F225" r:id="rId149"/>
    <hyperlink ref="F226" r:id="rId150"/>
    <hyperlink ref="F227" r:id="rId151"/>
    <hyperlink ref="F228" r:id="rId152"/>
    <hyperlink ref="F229" r:id="rId153"/>
    <hyperlink ref="F230" r:id="rId154"/>
    <hyperlink ref="F231" r:id="rId155"/>
    <hyperlink ref="F232" r:id="rId156"/>
    <hyperlink ref="F233" r:id="rId157"/>
    <hyperlink ref="F234" r:id="rId158"/>
    <hyperlink ref="F235" r:id="rId159"/>
    <hyperlink ref="F236" r:id="rId160"/>
    <hyperlink ref="F237" r:id="rId161"/>
    <hyperlink ref="F238" r:id="rId162"/>
    <hyperlink ref="F247" r:id="rId163"/>
    <hyperlink ref="F248" r:id="rId164"/>
    <hyperlink ref="F285" r:id="rId165"/>
    <hyperlink ref="F286" r:id="rId166"/>
    <hyperlink ref="F287" r:id="rId167"/>
    <hyperlink ref="F288" r:id="rId168"/>
    <hyperlink ref="F289" r:id="rId169"/>
    <hyperlink ref="F290" r:id="rId170"/>
    <hyperlink ref="F291" r:id="rId171"/>
    <hyperlink ref="F292" r:id="rId172"/>
    <hyperlink ref="F293" r:id="rId173"/>
    <hyperlink ref="F294" r:id="rId174"/>
    <hyperlink ref="F295" r:id="rId175"/>
    <hyperlink ref="F296" r:id="rId176"/>
    <hyperlink ref="F297" r:id="rId177"/>
    <hyperlink ref="F298" r:id="rId178"/>
    <hyperlink ref="F299" r:id="rId179"/>
    <hyperlink ref="F300" r:id="rId180"/>
    <hyperlink ref="F184" r:id="rId181"/>
    <hyperlink ref="F185" r:id="rId182"/>
    <hyperlink ref="F186" r:id="rId183"/>
    <hyperlink ref="F187" r:id="rId184"/>
    <hyperlink ref="F301" r:id="rId185"/>
    <hyperlink ref="F302" r:id="rId186"/>
    <hyperlink ref="F303" r:id="rId187"/>
    <hyperlink ref="F304" r:id="rId188"/>
    <hyperlink ref="F305" r:id="rId189"/>
    <hyperlink ref="F311" r:id="rId190"/>
    <hyperlink ref="F312" r:id="rId191"/>
    <hyperlink ref="F314" r:id="rId192"/>
    <hyperlink ref="F313" r:id="rId193"/>
    <hyperlink ref="F315" r:id="rId194"/>
    <hyperlink ref="F316" r:id="rId195"/>
    <hyperlink ref="F317" r:id="rId196"/>
    <hyperlink ref="F318" r:id="rId197"/>
    <hyperlink ref="F319" r:id="rId198"/>
    <hyperlink ref="F320" r:id="rId199"/>
    <hyperlink ref="F323" r:id="rId200"/>
    <hyperlink ref="F324" r:id="rId201"/>
    <hyperlink ref="F325" r:id="rId202"/>
    <hyperlink ref="F326" r:id="rId203"/>
    <hyperlink ref="F327" r:id="rId204"/>
    <hyperlink ref="F328" r:id="rId205" display="Zhang_SW2-1.xlsx"/>
    <hyperlink ref="F329" r:id="rId206"/>
    <hyperlink ref="F330" r:id="rId207"/>
    <hyperlink ref="F331" r:id="rId208"/>
    <hyperlink ref="F332" r:id="rId209"/>
    <hyperlink ref="F333" r:id="rId210"/>
    <hyperlink ref="F334" r:id="rId211"/>
    <hyperlink ref="F335" r:id="rId212"/>
    <hyperlink ref="F336" r:id="rId213"/>
    <hyperlink ref="F337" r:id="rId214"/>
    <hyperlink ref="F338" r:id="rId215"/>
    <hyperlink ref="F339" r:id="rId216"/>
    <hyperlink ref="F340" r:id="rId217"/>
    <hyperlink ref="F341" r:id="rId218"/>
    <hyperlink ref="F342" r:id="rId219"/>
    <hyperlink ref="F343" r:id="rId220"/>
    <hyperlink ref="F344" r:id="rId221"/>
    <hyperlink ref="F345" r:id="rId222"/>
    <hyperlink ref="F346" r:id="rId223"/>
    <hyperlink ref="F215" r:id="rId224"/>
    <hyperlink ref="F216" r:id="rId225"/>
    <hyperlink ref="F63" r:id="rId226"/>
    <hyperlink ref="F64" r:id="rId227"/>
    <hyperlink ref="F65" r:id="rId228"/>
    <hyperlink ref="F66" r:id="rId229"/>
    <hyperlink ref="F67" r:id="rId230"/>
    <hyperlink ref="F68" r:id="rId231"/>
    <hyperlink ref="F69" r:id="rId232"/>
    <hyperlink ref="F70" r:id="rId233"/>
    <hyperlink ref="F71" r:id="rId234"/>
    <hyperlink ref="F72" r:id="rId235"/>
    <hyperlink ref="F73" r:id="rId236"/>
    <hyperlink ref="F74" r:id="rId237"/>
    <hyperlink ref="F75" r:id="rId238"/>
    <hyperlink ref="F76" r:id="rId239"/>
    <hyperlink ref="F77" r:id="rId240"/>
    <hyperlink ref="F78" r:id="rId241"/>
    <hyperlink ref="F79" r:id="rId242"/>
    <hyperlink ref="F58" r:id="rId243"/>
    <hyperlink ref="F59" r:id="rId244"/>
    <hyperlink ref="F60" r:id="rId245"/>
    <hyperlink ref="F61" r:id="rId246"/>
    <hyperlink ref="F62" r:id="rId247"/>
    <hyperlink ref="F115" r:id="rId248"/>
    <hyperlink ref="F116" r:id="rId249"/>
    <hyperlink ref="F117" r:id="rId250"/>
    <hyperlink ref="F118" r:id="rId251"/>
    <hyperlink ref="F119" r:id="rId252"/>
    <hyperlink ref="F120" r:id="rId253"/>
    <hyperlink ref="F121" r:id="rId254"/>
    <hyperlink ref="F122" r:id="rId255"/>
    <hyperlink ref="F123" r:id="rId256"/>
    <hyperlink ref="F124" r:id="rId257"/>
    <hyperlink ref="F125" r:id="rId258"/>
    <hyperlink ref="F126" r:id="rId259"/>
    <hyperlink ref="F127" r:id="rId260"/>
    <hyperlink ref="F128" r:id="rId261"/>
    <hyperlink ref="F129" r:id="rId262"/>
    <hyperlink ref="F130" r:id="rId263"/>
    <hyperlink ref="F131" r:id="rId264"/>
    <hyperlink ref="F132" r:id="rId265"/>
    <hyperlink ref="F133" r:id="rId266"/>
    <hyperlink ref="F134" r:id="rId267"/>
    <hyperlink ref="F135" r:id="rId268"/>
    <hyperlink ref="F136" r:id="rId269"/>
    <hyperlink ref="F137" r:id="rId270"/>
    <hyperlink ref="F138" r:id="rId271"/>
    <hyperlink ref="F139" r:id="rId272"/>
    <hyperlink ref="F140" r:id="rId273"/>
    <hyperlink ref="F141" r:id="rId274"/>
    <hyperlink ref="F142" r:id="rId275"/>
    <hyperlink ref="F143" r:id="rId276"/>
    <hyperlink ref="F144" r:id="rId277"/>
    <hyperlink ref="F113" r:id="rId278"/>
    <hyperlink ref="F114" r:id="rId279"/>
    <hyperlink ref="F239" r:id="rId280"/>
    <hyperlink ref="F240" r:id="rId281"/>
    <hyperlink ref="F241" r:id="rId282"/>
    <hyperlink ref="F242" r:id="rId283"/>
    <hyperlink ref="F243" r:id="rId284"/>
    <hyperlink ref="F244" r:id="rId285"/>
    <hyperlink ref="F245" r:id="rId286"/>
    <hyperlink ref="F246" r:id="rId287"/>
    <hyperlink ref="F249" r:id="rId288"/>
    <hyperlink ref="F250" r:id="rId289"/>
    <hyperlink ref="F251" r:id="rId290"/>
    <hyperlink ref="F252" r:id="rId291"/>
    <hyperlink ref="F253" r:id="rId292"/>
    <hyperlink ref="F254" r:id="rId293"/>
    <hyperlink ref="F255" r:id="rId294"/>
    <hyperlink ref="F256" r:id="rId295"/>
    <hyperlink ref="F257" r:id="rId296"/>
    <hyperlink ref="F258" r:id="rId297"/>
    <hyperlink ref="F259" r:id="rId298"/>
    <hyperlink ref="F260" r:id="rId299"/>
    <hyperlink ref="F261" r:id="rId300"/>
    <hyperlink ref="F262" r:id="rId301"/>
    <hyperlink ref="F263" r:id="rId302"/>
    <hyperlink ref="F264" r:id="rId303"/>
    <hyperlink ref="F265" r:id="rId304"/>
    <hyperlink ref="F266" r:id="rId305"/>
    <hyperlink ref="F267" r:id="rId306"/>
    <hyperlink ref="F268" r:id="rId307"/>
    <hyperlink ref="F269" r:id="rId308"/>
    <hyperlink ref="F270" r:id="rId309"/>
    <hyperlink ref="F271" r:id="rId310"/>
    <hyperlink ref="F272" r:id="rId311"/>
    <hyperlink ref="F273" r:id="rId312"/>
    <hyperlink ref="F274" r:id="rId313"/>
    <hyperlink ref="F275" r:id="rId314"/>
    <hyperlink ref="F276" r:id="rId315"/>
    <hyperlink ref="F277" r:id="rId316"/>
    <hyperlink ref="F278" r:id="rId317"/>
    <hyperlink ref="F279" r:id="rId318"/>
    <hyperlink ref="F280" r:id="rId319"/>
    <hyperlink ref="F281" r:id="rId320"/>
    <hyperlink ref="F282" r:id="rId321"/>
    <hyperlink ref="F283" r:id="rId322"/>
    <hyperlink ref="F284" r:id="rId323"/>
    <hyperlink ref="F321" r:id="rId324"/>
    <hyperlink ref="F322" r:id="rId325"/>
    <hyperlink ref="F41" r:id="rId326"/>
    <hyperlink ref="F40" r:id="rId327"/>
    <hyperlink ref="F39" r:id="rId328"/>
    <hyperlink ref="F38" r:id="rId329"/>
    <hyperlink ref="F37" r:id="rId330"/>
    <hyperlink ref="F349" r:id="rId331"/>
    <hyperlink ref="F350" r:id="rId332"/>
    <hyperlink ref="F351" r:id="rId333"/>
    <hyperlink ref="F352" r:id="rId334"/>
    <hyperlink ref="F353" r:id="rId335"/>
    <hyperlink ref="F354" r:id="rId336"/>
    <hyperlink ref="F355" r:id="rId337"/>
    <hyperlink ref="F347" r:id="rId338"/>
    <hyperlink ref="F348" r:id="rId339"/>
    <hyperlink ref="F26" r:id="rId340"/>
    <hyperlink ref="F27" r:id="rId341"/>
    <hyperlink ref="F28" r:id="rId342"/>
    <hyperlink ref="F29" r:id="rId343"/>
    <hyperlink ref="F30" r:id="rId344"/>
    <hyperlink ref="F31" r:id="rId345"/>
    <hyperlink ref="F306" r:id="rId346"/>
    <hyperlink ref="F307" r:id="rId347"/>
    <hyperlink ref="F308" r:id="rId348"/>
    <hyperlink ref="F309" r:id="rId349"/>
    <hyperlink ref="F310" r:id="rId350"/>
    <hyperlink ref="F25" r:id="rId351"/>
    <hyperlink ref="F96" r:id="rId352"/>
    <hyperlink ref="F97" r:id="rId353"/>
    <hyperlink ref="F98" r:id="rId354"/>
    <hyperlink ref="F99" r:id="rId355"/>
    <hyperlink ref="F100" r:id="rId356"/>
    <hyperlink ref="F101" r:id="rId357"/>
  </hyperlinks>
  <pageMargins left="0.15748031496062992" right="0.24" top="0.98425196850393704" bottom="0.98425196850393704" header="0.51181102362204722" footer="0.51181102362204722"/>
  <pageSetup paperSize="9" scale="60" orientation="landscape"/>
  <headerFooter alignWithMargins="0"/>
  <legacyDrawing r:id="rId358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3" enableFormatConditionsCalculation="0"/>
  <dimension ref="A1:BY355"/>
  <sheetViews>
    <sheetView zoomScale="85" zoomScaleNormal="85" workbookViewId="0">
      <pane xSplit="5" ySplit="5" topLeftCell="F6" activePane="bottomRight" state="frozen"/>
      <selection pane="topRight" activeCell="F1" sqref="F1"/>
      <selection pane="bottomLeft" activeCell="A6" sqref="A6"/>
      <selection pane="bottomRight" activeCell="H2" sqref="H2"/>
    </sheetView>
  </sheetViews>
  <sheetFormatPr defaultColWidth="8.85546875" defaultRowHeight="12.75"/>
  <cols>
    <col min="1" max="1" width="9.140625" style="3" customWidth="1"/>
    <col min="2" max="2" width="10" style="3" customWidth="1"/>
    <col min="3" max="3" width="8.42578125" style="7" customWidth="1"/>
    <col min="4" max="4" width="21.42578125" style="15" customWidth="1"/>
    <col min="5" max="5" width="40.85546875" style="3" customWidth="1"/>
    <col min="6" max="6" width="10.7109375" style="3" customWidth="1"/>
    <col min="7" max="8" width="8.85546875" style="3"/>
    <col min="9" max="9" width="13.28515625" style="16" customWidth="1"/>
    <col min="10" max="10" width="12.28515625" style="16" customWidth="1"/>
    <col min="11" max="11" width="11.85546875" style="16" customWidth="1"/>
    <col min="12" max="12" width="11" style="16" customWidth="1"/>
    <col min="13" max="13" width="13.42578125" style="3" customWidth="1"/>
    <col min="14" max="14" width="13.140625" style="3" customWidth="1"/>
    <col min="15" max="15" width="12.85546875" style="3" customWidth="1"/>
    <col min="16" max="16" width="13.28515625" style="3" customWidth="1"/>
    <col min="17" max="17" width="13" style="3" customWidth="1"/>
    <col min="18" max="18" width="14.42578125" style="3" customWidth="1"/>
    <col min="19" max="19" width="15" style="16" customWidth="1"/>
    <col min="20" max="20" width="16.42578125" style="16" customWidth="1"/>
    <col min="21" max="21" width="21.7109375" style="16" customWidth="1"/>
    <col min="22" max="22" width="21.28515625" style="7" customWidth="1"/>
    <col min="23" max="23" width="17.140625" style="16" customWidth="1"/>
    <col min="24" max="24" width="20.85546875" style="16" customWidth="1"/>
    <col min="25" max="25" width="10.140625" style="7" customWidth="1"/>
    <col min="26" max="26" width="13.7109375" style="16" customWidth="1"/>
    <col min="27" max="27" width="10" style="3" customWidth="1"/>
    <col min="28" max="28" width="12.7109375" style="3" customWidth="1"/>
    <col min="29" max="29" width="14.28515625" style="3" customWidth="1"/>
    <col min="30" max="30" width="13" style="3" customWidth="1"/>
    <col min="31" max="31" width="14" style="17" customWidth="1"/>
    <col min="32" max="32" width="16.42578125" style="16" customWidth="1"/>
    <col min="33" max="33" width="15.85546875" style="16" customWidth="1"/>
    <col min="34" max="35" width="14.28515625" style="16" customWidth="1"/>
    <col min="36" max="37" width="14.140625" style="16" customWidth="1"/>
    <col min="38" max="38" width="15.140625" style="3" customWidth="1"/>
    <col min="39" max="39" width="14.28515625" style="3" customWidth="1"/>
    <col min="40" max="40" width="15.140625" style="3" customWidth="1"/>
    <col min="41" max="41" width="11.42578125" style="3" customWidth="1"/>
    <col min="42" max="42" width="17.7109375" style="16" customWidth="1"/>
    <col min="43" max="43" width="8.85546875" style="3"/>
    <col min="44" max="44" width="18.28515625" style="16" customWidth="1"/>
    <col min="45" max="45" width="12.42578125" style="16" customWidth="1"/>
    <col min="46" max="46" width="8.85546875" style="3"/>
    <col min="47" max="47" width="14.28515625" style="16" customWidth="1"/>
    <col min="48" max="48" width="14" style="17" customWidth="1"/>
    <col min="49" max="49" width="20.7109375" style="17" customWidth="1"/>
    <col min="50" max="50" width="12.42578125" style="16" customWidth="1"/>
    <col min="51" max="51" width="15.85546875" style="16" customWidth="1"/>
    <col min="52" max="52" width="16.28515625" style="16" customWidth="1"/>
    <col min="53" max="53" width="19.140625" style="16" customWidth="1"/>
    <col min="54" max="54" width="16.42578125" style="16" customWidth="1"/>
    <col min="55" max="55" width="11.42578125" style="16" customWidth="1"/>
    <col min="56" max="56" width="13.7109375" style="16" customWidth="1"/>
    <col min="57" max="57" width="12.140625" style="3" customWidth="1"/>
    <col min="58" max="58" width="12.7109375" style="3" customWidth="1"/>
    <col min="59" max="59" width="13.140625" style="3" customWidth="1"/>
    <col min="60" max="60" width="13" style="3" customWidth="1"/>
    <col min="61" max="61" width="12.42578125" style="3" customWidth="1"/>
    <col min="62" max="62" width="13.42578125" style="3" customWidth="1"/>
    <col min="63" max="63" width="14.42578125" style="3" customWidth="1"/>
    <col min="64" max="64" width="16.140625" style="3" customWidth="1"/>
    <col min="65" max="66" width="12.140625" style="3" customWidth="1"/>
    <col min="67" max="67" width="17.42578125" style="3" customWidth="1"/>
    <col min="68" max="68" width="12.7109375" style="3" customWidth="1"/>
    <col min="69" max="69" width="12.42578125" style="3" customWidth="1"/>
    <col min="70" max="70" width="8.85546875" style="3"/>
    <col min="71" max="71" width="12.42578125" style="3" customWidth="1"/>
    <col min="72" max="72" width="11.42578125" style="7" customWidth="1"/>
    <col min="73" max="73" width="11.28515625" style="3" customWidth="1"/>
    <col min="74" max="74" width="14.140625" style="3" customWidth="1"/>
    <col min="75" max="75" width="13.42578125" style="3" customWidth="1"/>
    <col min="76" max="76" width="11.42578125" style="142" customWidth="1"/>
    <col min="77" max="77" width="11.140625" style="3" customWidth="1"/>
    <col min="78" max="16384" width="8.85546875" style="3"/>
  </cols>
  <sheetData>
    <row r="1" spans="1:76">
      <c r="A1" s="35"/>
      <c r="B1" s="36"/>
      <c r="C1" s="37"/>
      <c r="D1" s="38"/>
      <c r="E1" s="38"/>
      <c r="F1" s="38"/>
      <c r="G1" s="38"/>
      <c r="H1" s="38"/>
      <c r="I1" s="38"/>
      <c r="J1" s="38"/>
      <c r="K1" s="38"/>
      <c r="L1" s="38"/>
      <c r="M1" s="38"/>
      <c r="N1" s="40"/>
      <c r="O1" s="40"/>
      <c r="P1" s="40"/>
      <c r="Q1" s="40"/>
      <c r="R1" s="40"/>
      <c r="S1" s="40"/>
      <c r="T1" s="40"/>
      <c r="U1" s="41"/>
      <c r="V1" s="159"/>
      <c r="W1" s="41"/>
      <c r="X1" s="41"/>
      <c r="Y1" s="43"/>
      <c r="Z1" s="41"/>
      <c r="AA1" s="40"/>
      <c r="AB1" s="41"/>
      <c r="AC1" s="40"/>
      <c r="AD1" s="40"/>
      <c r="AE1" s="40"/>
      <c r="AF1" s="40"/>
      <c r="AG1" s="44"/>
      <c r="AH1" s="44"/>
      <c r="AI1" s="41"/>
      <c r="AJ1" s="41"/>
      <c r="AK1" s="41"/>
      <c r="AL1" s="41"/>
      <c r="AM1" s="41"/>
      <c r="AN1" s="41"/>
      <c r="AO1" s="45"/>
      <c r="AP1" s="102"/>
      <c r="AQ1" s="40"/>
      <c r="AR1" s="40"/>
      <c r="AS1" s="41"/>
      <c r="AT1" s="40"/>
      <c r="AU1" s="41"/>
      <c r="AV1" s="41"/>
      <c r="AW1" s="40"/>
      <c r="AX1" s="41"/>
      <c r="AY1" s="44"/>
      <c r="AZ1" s="44"/>
      <c r="BA1" s="41"/>
      <c r="BB1" s="41"/>
      <c r="BC1" s="45"/>
      <c r="BD1" s="45"/>
      <c r="BE1" s="45"/>
      <c r="BF1" s="45"/>
      <c r="BG1" s="45"/>
      <c r="BH1" s="45"/>
      <c r="BI1" s="45"/>
      <c r="BJ1" s="45"/>
      <c r="BK1" s="46"/>
      <c r="BL1" s="47"/>
      <c r="BM1" s="45"/>
      <c r="BN1" s="45"/>
      <c r="BO1" s="45"/>
      <c r="BP1" s="45"/>
      <c r="BQ1" s="45"/>
      <c r="BR1" s="45"/>
      <c r="BS1" s="42"/>
      <c r="BT1" s="42"/>
      <c r="BU1" s="42"/>
      <c r="BV1" s="42"/>
      <c r="BW1" s="42"/>
      <c r="BX1" s="45"/>
    </row>
    <row r="2" spans="1:76">
      <c r="A2" s="40"/>
      <c r="B2" s="37"/>
      <c r="C2" s="37"/>
      <c r="D2" s="38"/>
      <c r="E2" s="38"/>
      <c r="F2" s="38"/>
      <c r="G2" s="38"/>
      <c r="H2" s="38"/>
      <c r="I2" s="38"/>
      <c r="J2" s="38"/>
      <c r="K2" s="38"/>
      <c r="L2" s="38"/>
      <c r="M2" s="38"/>
      <c r="N2" s="49"/>
      <c r="O2" s="49"/>
      <c r="P2" s="40"/>
      <c r="Q2" s="40"/>
      <c r="R2" s="40"/>
      <c r="S2" s="40"/>
      <c r="T2" s="40"/>
      <c r="U2" s="33"/>
      <c r="V2" s="194" t="s">
        <v>100</v>
      </c>
      <c r="W2" s="194"/>
      <c r="X2" s="194"/>
      <c r="Y2" s="194"/>
      <c r="Z2" s="194"/>
      <c r="AA2" s="194"/>
      <c r="AB2" s="194"/>
      <c r="AC2" s="194"/>
      <c r="AD2" s="194"/>
      <c r="AE2" s="194"/>
      <c r="AF2" s="194"/>
      <c r="AG2" s="194"/>
      <c r="AH2" s="194"/>
      <c r="AI2" s="194"/>
      <c r="AJ2" s="194"/>
      <c r="AK2" s="194"/>
      <c r="AL2" s="194"/>
      <c r="AM2" s="194"/>
      <c r="AN2" s="194"/>
      <c r="AO2" s="195"/>
      <c r="AP2" s="203"/>
      <c r="AQ2" s="196" t="s">
        <v>101</v>
      </c>
      <c r="AR2" s="197"/>
      <c r="AS2" s="197"/>
      <c r="AT2" s="197"/>
      <c r="AU2" s="197"/>
      <c r="AV2" s="197"/>
      <c r="AW2" s="197"/>
      <c r="AX2" s="197"/>
      <c r="AY2" s="197"/>
      <c r="AZ2" s="197"/>
      <c r="BA2" s="197"/>
      <c r="BB2" s="197"/>
      <c r="BC2" s="197"/>
      <c r="BD2" s="185" t="s">
        <v>102</v>
      </c>
      <c r="BE2" s="185"/>
      <c r="BF2" s="185"/>
      <c r="BG2" s="185"/>
      <c r="BH2" s="185"/>
      <c r="BI2" s="185"/>
      <c r="BJ2" s="185"/>
      <c r="BK2" s="186"/>
      <c r="BL2" s="187" t="s">
        <v>103</v>
      </c>
      <c r="BM2" s="188"/>
      <c r="BN2" s="188"/>
      <c r="BO2" s="188"/>
      <c r="BP2" s="188"/>
      <c r="BQ2" s="188"/>
      <c r="BR2" s="188"/>
      <c r="BS2" s="189" t="s">
        <v>104</v>
      </c>
      <c r="BT2" s="189"/>
      <c r="BU2" s="189"/>
      <c r="BV2" s="189"/>
      <c r="BW2" s="189"/>
      <c r="BX2" s="45"/>
    </row>
    <row r="3" spans="1:76" ht="13.5" thickBot="1">
      <c r="A3" s="1"/>
      <c r="B3" s="37"/>
      <c r="C3" s="37"/>
      <c r="D3" s="5"/>
      <c r="E3" s="2"/>
      <c r="F3" s="2"/>
      <c r="G3" s="1"/>
      <c r="H3" s="1"/>
      <c r="I3" s="41"/>
      <c r="J3" s="41"/>
      <c r="K3" s="41"/>
      <c r="L3" s="41"/>
      <c r="M3" s="183" t="s">
        <v>7</v>
      </c>
      <c r="N3" s="190" t="s">
        <v>105</v>
      </c>
      <c r="O3" s="190"/>
      <c r="P3" s="190"/>
      <c r="Q3" s="190"/>
      <c r="R3" s="190"/>
      <c r="S3" s="190"/>
      <c r="T3" s="183" t="s">
        <v>7</v>
      </c>
      <c r="U3" s="41"/>
      <c r="V3" s="159"/>
      <c r="W3" s="41"/>
      <c r="X3" s="41"/>
      <c r="Y3" s="43"/>
      <c r="Z3" s="191" t="s">
        <v>10</v>
      </c>
      <c r="AA3" s="192"/>
      <c r="AB3" s="193" t="s">
        <v>11</v>
      </c>
      <c r="AC3" s="191"/>
      <c r="AD3" s="28"/>
      <c r="AE3" s="28"/>
      <c r="AF3" s="28"/>
      <c r="AG3" s="44"/>
      <c r="AH3" s="44"/>
      <c r="AI3" s="59"/>
      <c r="AJ3" s="33"/>
      <c r="AK3" s="33"/>
      <c r="AL3" s="33"/>
      <c r="AM3" s="33"/>
      <c r="AN3" s="33"/>
      <c r="AO3" s="45"/>
      <c r="AP3" s="183" t="s">
        <v>7</v>
      </c>
      <c r="AQ3" s="40"/>
      <c r="AR3" s="40"/>
      <c r="AS3" s="70"/>
      <c r="AT3" s="60" t="s">
        <v>12</v>
      </c>
      <c r="AU3" s="70"/>
      <c r="AV3" s="61"/>
      <c r="AW3" s="70" t="s">
        <v>13</v>
      </c>
      <c r="AX3" s="62"/>
      <c r="AY3" s="26"/>
      <c r="AZ3" s="26"/>
      <c r="BA3" s="41"/>
      <c r="BB3" s="41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2"/>
      <c r="BT3" s="42"/>
      <c r="BU3" s="42"/>
      <c r="BV3" s="42"/>
      <c r="BW3" s="42"/>
      <c r="BX3" s="45"/>
    </row>
    <row r="4" spans="1:76" ht="13.5" thickBot="1">
      <c r="A4" s="1"/>
      <c r="B4" s="40"/>
      <c r="C4" s="5"/>
      <c r="D4" s="5"/>
      <c r="E4" s="2"/>
      <c r="F4" s="63" t="s">
        <v>65</v>
      </c>
      <c r="G4" s="18"/>
      <c r="H4" s="63" t="s">
        <v>65</v>
      </c>
      <c r="I4" s="41"/>
      <c r="J4" s="154" t="s">
        <v>64</v>
      </c>
      <c r="K4" s="154" t="s">
        <v>64</v>
      </c>
      <c r="L4" s="41"/>
      <c r="M4" s="154" t="s">
        <v>64</v>
      </c>
      <c r="N4" s="28"/>
      <c r="O4" s="154" t="s">
        <v>64</v>
      </c>
      <c r="P4" s="65"/>
      <c r="Q4" s="28"/>
      <c r="R4" s="40"/>
      <c r="S4" s="41"/>
      <c r="T4" s="154" t="s">
        <v>64</v>
      </c>
      <c r="U4" s="33"/>
      <c r="V4" s="135"/>
      <c r="W4" s="154" t="s">
        <v>64</v>
      </c>
      <c r="X4" s="154" t="s">
        <v>64</v>
      </c>
      <c r="Y4" s="135"/>
      <c r="Z4" s="154" t="s">
        <v>64</v>
      </c>
      <c r="AA4" s="154" t="s">
        <v>64</v>
      </c>
      <c r="AB4" s="154" t="s">
        <v>64</v>
      </c>
      <c r="AC4" s="154" t="s">
        <v>64</v>
      </c>
      <c r="AD4" s="154" t="s">
        <v>64</v>
      </c>
      <c r="AE4" s="154" t="s">
        <v>64</v>
      </c>
      <c r="AF4" s="63" t="s">
        <v>65</v>
      </c>
      <c r="AG4" s="66"/>
      <c r="AH4" s="154" t="s">
        <v>64</v>
      </c>
      <c r="AI4" s="33"/>
      <c r="AJ4" s="154" t="s">
        <v>64</v>
      </c>
      <c r="AK4" s="154" t="s">
        <v>64</v>
      </c>
      <c r="AL4" s="154" t="s">
        <v>64</v>
      </c>
      <c r="AM4" s="154" t="s">
        <v>64</v>
      </c>
      <c r="AN4" s="154" t="s">
        <v>64</v>
      </c>
      <c r="AO4" s="154" t="s">
        <v>64</v>
      </c>
      <c r="AP4" s="154" t="s">
        <v>64</v>
      </c>
      <c r="AQ4" s="66"/>
      <c r="AR4" s="63" t="s">
        <v>65</v>
      </c>
      <c r="AS4" s="66"/>
      <c r="AT4" s="154" t="s">
        <v>64</v>
      </c>
      <c r="AU4" s="66"/>
      <c r="AV4" s="154" t="s">
        <v>64</v>
      </c>
      <c r="AW4" s="154" t="s">
        <v>64</v>
      </c>
      <c r="AX4" s="154" t="s">
        <v>64</v>
      </c>
      <c r="AY4" s="63" t="s">
        <v>66</v>
      </c>
      <c r="AZ4" s="63" t="s">
        <v>66</v>
      </c>
      <c r="BA4" s="41"/>
      <c r="BB4" s="154" t="s">
        <v>64</v>
      </c>
      <c r="BC4" s="154" t="s">
        <v>64</v>
      </c>
      <c r="BD4" s="154" t="s">
        <v>64</v>
      </c>
      <c r="BE4" s="154" t="s">
        <v>64</v>
      </c>
      <c r="BF4" s="154" t="s">
        <v>64</v>
      </c>
      <c r="BG4" s="40"/>
      <c r="BH4" s="154" t="s">
        <v>64</v>
      </c>
      <c r="BI4" s="154" t="s">
        <v>64</v>
      </c>
      <c r="BJ4" s="154" t="s">
        <v>64</v>
      </c>
      <c r="BK4" s="154" t="s">
        <v>64</v>
      </c>
      <c r="BL4" s="154" t="s">
        <v>64</v>
      </c>
      <c r="BM4" s="154" t="s">
        <v>64</v>
      </c>
      <c r="BN4" s="154"/>
      <c r="BO4" s="40"/>
      <c r="BP4" s="154" t="s">
        <v>64</v>
      </c>
      <c r="BQ4" s="154" t="s">
        <v>64</v>
      </c>
      <c r="BR4" s="154" t="s">
        <v>64</v>
      </c>
      <c r="BS4" s="154" t="s">
        <v>64</v>
      </c>
      <c r="BT4" s="154" t="s">
        <v>64</v>
      </c>
      <c r="BU4" s="40"/>
      <c r="BV4" s="154" t="s">
        <v>64</v>
      </c>
      <c r="BW4" s="154" t="s">
        <v>64</v>
      </c>
      <c r="BX4" s="156" t="s">
        <v>65</v>
      </c>
    </row>
    <row r="5" spans="1:76" ht="51">
      <c r="A5" s="71" t="s">
        <v>0</v>
      </c>
      <c r="B5" s="71" t="s">
        <v>99</v>
      </c>
      <c r="C5" s="71" t="s">
        <v>3</v>
      </c>
      <c r="D5" s="72" t="s">
        <v>20</v>
      </c>
      <c r="E5" s="73" t="s">
        <v>1</v>
      </c>
      <c r="F5" s="74" t="s">
        <v>4</v>
      </c>
      <c r="G5" s="74" t="s">
        <v>6</v>
      </c>
      <c r="H5" s="74" t="s">
        <v>2</v>
      </c>
      <c r="I5" s="75" t="s">
        <v>86</v>
      </c>
      <c r="J5" s="75" t="s">
        <v>87</v>
      </c>
      <c r="K5" s="75" t="s">
        <v>88</v>
      </c>
      <c r="L5" s="75" t="s">
        <v>73</v>
      </c>
      <c r="M5" s="74" t="s">
        <v>9</v>
      </c>
      <c r="N5" s="74" t="s">
        <v>74</v>
      </c>
      <c r="O5" s="74" t="s">
        <v>584</v>
      </c>
      <c r="P5" s="74" t="s">
        <v>585</v>
      </c>
      <c r="Q5" s="74" t="s">
        <v>586</v>
      </c>
      <c r="R5" s="74" t="s">
        <v>106</v>
      </c>
      <c r="S5" s="74" t="s">
        <v>587</v>
      </c>
      <c r="T5" s="74" t="s">
        <v>5</v>
      </c>
      <c r="U5" s="75" t="s">
        <v>588</v>
      </c>
      <c r="V5" s="76" t="s">
        <v>76</v>
      </c>
      <c r="W5" s="75" t="s">
        <v>72</v>
      </c>
      <c r="X5" s="75" t="s">
        <v>71</v>
      </c>
      <c r="Y5" s="76" t="s">
        <v>14</v>
      </c>
      <c r="Z5" s="75" t="s">
        <v>89</v>
      </c>
      <c r="AA5" s="74" t="s">
        <v>23</v>
      </c>
      <c r="AB5" s="75" t="s">
        <v>77</v>
      </c>
      <c r="AC5" s="74" t="s">
        <v>23</v>
      </c>
      <c r="AD5" s="74" t="s">
        <v>46</v>
      </c>
      <c r="AE5" s="74" t="s">
        <v>78</v>
      </c>
      <c r="AF5" s="74" t="s">
        <v>85</v>
      </c>
      <c r="AG5" s="77" t="s">
        <v>226</v>
      </c>
      <c r="AH5" s="77" t="s">
        <v>75</v>
      </c>
      <c r="AI5" s="75" t="s">
        <v>90</v>
      </c>
      <c r="AJ5" s="75" t="s">
        <v>91</v>
      </c>
      <c r="AK5" s="75" t="s">
        <v>93</v>
      </c>
      <c r="AL5" s="75" t="s">
        <v>92</v>
      </c>
      <c r="AM5" s="75" t="s">
        <v>95</v>
      </c>
      <c r="AN5" s="75" t="s">
        <v>94</v>
      </c>
      <c r="AO5" s="74" t="s">
        <v>16</v>
      </c>
      <c r="AP5" s="74" t="s">
        <v>24</v>
      </c>
      <c r="AQ5" s="74" t="s">
        <v>17</v>
      </c>
      <c r="AR5" s="74" t="s">
        <v>85</v>
      </c>
      <c r="AS5" s="75" t="s">
        <v>79</v>
      </c>
      <c r="AT5" s="74" t="s">
        <v>25</v>
      </c>
      <c r="AU5" s="75" t="s">
        <v>80</v>
      </c>
      <c r="AV5" s="75" t="s">
        <v>79</v>
      </c>
      <c r="AW5" s="74" t="s">
        <v>25</v>
      </c>
      <c r="AX5" s="75" t="s">
        <v>80</v>
      </c>
      <c r="AY5" s="75" t="s">
        <v>227</v>
      </c>
      <c r="AZ5" s="75" t="s">
        <v>228</v>
      </c>
      <c r="BA5" s="75" t="s">
        <v>96</v>
      </c>
      <c r="BB5" s="75" t="s">
        <v>97</v>
      </c>
      <c r="BC5" s="74" t="s">
        <v>18</v>
      </c>
      <c r="BD5" s="75" t="s">
        <v>107</v>
      </c>
      <c r="BE5" s="75" t="s">
        <v>589</v>
      </c>
      <c r="BF5" s="75" t="s">
        <v>108</v>
      </c>
      <c r="BG5" s="75" t="s">
        <v>229</v>
      </c>
      <c r="BH5" s="75" t="s">
        <v>75</v>
      </c>
      <c r="BI5" s="75" t="s">
        <v>109</v>
      </c>
      <c r="BJ5" s="75" t="s">
        <v>110</v>
      </c>
      <c r="BK5" s="75" t="s">
        <v>18</v>
      </c>
      <c r="BL5" s="75" t="s">
        <v>107</v>
      </c>
      <c r="BM5" s="75" t="s">
        <v>590</v>
      </c>
      <c r="BN5" s="75" t="s">
        <v>582</v>
      </c>
      <c r="BO5" s="75" t="s">
        <v>230</v>
      </c>
      <c r="BP5" s="75" t="s">
        <v>96</v>
      </c>
      <c r="BQ5" s="75" t="s">
        <v>97</v>
      </c>
      <c r="BR5" s="75" t="s">
        <v>18</v>
      </c>
      <c r="BS5" s="75" t="s">
        <v>81</v>
      </c>
      <c r="BT5" s="75" t="s">
        <v>82</v>
      </c>
      <c r="BU5" s="75" t="s">
        <v>83</v>
      </c>
      <c r="BV5" s="75" t="s">
        <v>111</v>
      </c>
      <c r="BW5" s="152" t="s">
        <v>18</v>
      </c>
      <c r="BX5" s="157" t="s">
        <v>26</v>
      </c>
    </row>
    <row r="6" spans="1:76">
      <c r="A6" s="180">
        <v>1</v>
      </c>
      <c r="B6" s="67"/>
      <c r="C6" s="163">
        <v>1</v>
      </c>
      <c r="D6" s="23" t="s">
        <v>113</v>
      </c>
      <c r="E6" s="68" t="s">
        <v>112</v>
      </c>
      <c r="F6" s="22" t="s">
        <v>8</v>
      </c>
      <c r="G6" s="21" t="s">
        <v>489</v>
      </c>
      <c r="H6" s="21" t="s">
        <v>492</v>
      </c>
      <c r="I6" s="31">
        <v>46.8</v>
      </c>
      <c r="J6" s="22"/>
      <c r="K6" s="31"/>
      <c r="L6" s="31">
        <v>98.279999999999987</v>
      </c>
      <c r="M6" s="22" t="s">
        <v>507</v>
      </c>
      <c r="N6" s="25">
        <v>150</v>
      </c>
      <c r="O6" s="25">
        <v>80</v>
      </c>
      <c r="P6" s="25">
        <v>1400</v>
      </c>
      <c r="Q6" s="25">
        <v>150</v>
      </c>
      <c r="R6" s="24">
        <v>2000</v>
      </c>
      <c r="S6" s="24">
        <v>2000</v>
      </c>
      <c r="T6" s="23" t="s">
        <v>489</v>
      </c>
      <c r="U6" s="29">
        <f>IF((H6="R"),(N6*P6),(N6*O6+Q6*(P6-2*O6)))</f>
        <v>210000</v>
      </c>
      <c r="V6" s="24">
        <v>25</v>
      </c>
      <c r="W6" s="24"/>
      <c r="X6" s="24"/>
      <c r="Y6" s="24">
        <v>2</v>
      </c>
      <c r="Z6" s="23"/>
      <c r="AA6" s="24"/>
      <c r="AB6" s="23"/>
      <c r="AC6" s="24"/>
      <c r="AD6" s="23"/>
      <c r="AE6" s="23"/>
      <c r="AF6" s="23" t="s">
        <v>490</v>
      </c>
      <c r="AG6" s="23">
        <f t="shared" ref="AG6:AG49" si="0">((Y6-AA6-AC6)*PI()*V6^2/4+AA6*PI()*X6^2/4+AC6*PI()*W6^2/4)/U6*100</f>
        <v>0.46749890678419542</v>
      </c>
      <c r="AH6" s="23"/>
      <c r="AI6" s="24">
        <v>598</v>
      </c>
      <c r="AJ6" s="23"/>
      <c r="AK6" s="23"/>
      <c r="AL6" s="22"/>
      <c r="AM6" s="23"/>
      <c r="AN6" s="23"/>
      <c r="AO6" s="23"/>
      <c r="AP6" s="23"/>
      <c r="AQ6" s="25">
        <v>2</v>
      </c>
      <c r="AR6" s="23" t="s">
        <v>490</v>
      </c>
      <c r="AS6" s="29">
        <v>9.5</v>
      </c>
      <c r="AT6" s="25"/>
      <c r="AU6" s="25">
        <v>200</v>
      </c>
      <c r="AV6" s="23"/>
      <c r="AW6" s="23"/>
      <c r="AX6" s="23"/>
      <c r="AY6" s="23">
        <f t="shared" ref="AY6:AY21" si="1">AQ6*PI()*AS6^2/4/N6/AU6*100</f>
        <v>0.47254789497746469</v>
      </c>
      <c r="AZ6" s="23"/>
      <c r="BA6" s="24">
        <v>490</v>
      </c>
      <c r="BB6" s="22"/>
      <c r="BC6" s="23"/>
      <c r="BD6" s="25">
        <v>10</v>
      </c>
      <c r="BE6" s="25">
        <v>200</v>
      </c>
      <c r="BF6" s="25">
        <v>2</v>
      </c>
      <c r="BG6" s="22">
        <f>BF6*PI()*BD6^2/4/Q6/BE6*100</f>
        <v>0.52359877559829893</v>
      </c>
      <c r="BH6" s="22"/>
      <c r="BI6" s="25">
        <v>490</v>
      </c>
      <c r="BJ6" s="22"/>
      <c r="BK6" s="22"/>
      <c r="BL6" s="25">
        <v>10</v>
      </c>
      <c r="BM6" s="25">
        <v>200</v>
      </c>
      <c r="BN6" s="25">
        <v>2</v>
      </c>
      <c r="BO6" s="22">
        <f t="shared" ref="BO6:BO7" si="2">BN6*PI()*BL6^2/4/Q6/BM6*100</f>
        <v>0.52359877559829893</v>
      </c>
      <c r="BP6" s="25">
        <v>490</v>
      </c>
      <c r="BQ6" s="22"/>
      <c r="BR6" s="22"/>
      <c r="BS6" s="22"/>
      <c r="BT6" s="25"/>
      <c r="BU6" s="22"/>
      <c r="BV6" s="22"/>
      <c r="BW6" s="155"/>
      <c r="BX6" s="161">
        <v>1</v>
      </c>
    </row>
    <row r="7" spans="1:76">
      <c r="A7" s="180">
        <v>2</v>
      </c>
      <c r="B7" s="67"/>
      <c r="C7" s="163">
        <v>2</v>
      </c>
      <c r="D7" s="23" t="s">
        <v>114</v>
      </c>
      <c r="E7" s="68" t="s">
        <v>112</v>
      </c>
      <c r="F7" s="22" t="s">
        <v>8</v>
      </c>
      <c r="G7" s="21" t="s">
        <v>489</v>
      </c>
      <c r="H7" s="21" t="s">
        <v>492</v>
      </c>
      <c r="I7" s="31">
        <v>46.6</v>
      </c>
      <c r="J7" s="22"/>
      <c r="K7" s="31"/>
      <c r="L7" s="31">
        <v>97.860000000000014</v>
      </c>
      <c r="M7" s="22" t="s">
        <v>507</v>
      </c>
      <c r="N7" s="25">
        <v>150</v>
      </c>
      <c r="O7" s="25">
        <v>300</v>
      </c>
      <c r="P7" s="25">
        <v>1400</v>
      </c>
      <c r="Q7" s="25">
        <v>150</v>
      </c>
      <c r="R7" s="24">
        <v>2000</v>
      </c>
      <c r="S7" s="24">
        <v>2000</v>
      </c>
      <c r="T7" s="23" t="s">
        <v>489</v>
      </c>
      <c r="U7" s="29">
        <f t="shared" ref="U7:U50" si="3">IF((H7="R"),(N7*P7),(N7*O7+Q7*(P7-2*O7)))</f>
        <v>210000</v>
      </c>
      <c r="V7" s="24">
        <v>25</v>
      </c>
      <c r="W7" s="24"/>
      <c r="X7" s="24"/>
      <c r="Y7" s="24">
        <v>4</v>
      </c>
      <c r="Z7" s="23"/>
      <c r="AA7" s="24"/>
      <c r="AB7" s="23"/>
      <c r="AC7" s="24"/>
      <c r="AD7" s="23"/>
      <c r="AE7" s="23"/>
      <c r="AF7" s="23" t="s">
        <v>490</v>
      </c>
      <c r="AG7" s="23">
        <f t="shared" si="0"/>
        <v>0.93499781356839085</v>
      </c>
      <c r="AH7" s="23"/>
      <c r="AI7" s="24">
        <v>598</v>
      </c>
      <c r="AJ7" s="23"/>
      <c r="AK7" s="23"/>
      <c r="AL7" s="22"/>
      <c r="AM7" s="23"/>
      <c r="AN7" s="23"/>
      <c r="AO7" s="23"/>
      <c r="AP7" s="23"/>
      <c r="AQ7" s="25">
        <v>2</v>
      </c>
      <c r="AR7" s="23" t="s">
        <v>490</v>
      </c>
      <c r="AS7" s="29">
        <v>9.5</v>
      </c>
      <c r="AT7" s="25"/>
      <c r="AU7" s="25">
        <v>200</v>
      </c>
      <c r="AV7" s="23"/>
      <c r="AW7" s="23"/>
      <c r="AX7" s="23"/>
      <c r="AY7" s="23">
        <f t="shared" si="1"/>
        <v>0.47254789497746469</v>
      </c>
      <c r="AZ7" s="23"/>
      <c r="BA7" s="24">
        <v>490</v>
      </c>
      <c r="BB7" s="22"/>
      <c r="BC7" s="23"/>
      <c r="BD7" s="25">
        <v>10</v>
      </c>
      <c r="BE7" s="25">
        <v>200</v>
      </c>
      <c r="BF7" s="25">
        <v>2</v>
      </c>
      <c r="BG7" s="22">
        <f t="shared" ref="BG7" si="4">BF7*PI()*BD7^2/4/Q7/BE7*100</f>
        <v>0.52359877559829893</v>
      </c>
      <c r="BH7" s="22"/>
      <c r="BI7" s="25">
        <v>490</v>
      </c>
      <c r="BJ7" s="22"/>
      <c r="BK7" s="22"/>
      <c r="BL7" s="25">
        <v>10</v>
      </c>
      <c r="BM7" s="25">
        <v>200</v>
      </c>
      <c r="BN7" s="25">
        <v>2</v>
      </c>
      <c r="BO7" s="22">
        <f t="shared" si="2"/>
        <v>0.52359877559829893</v>
      </c>
      <c r="BP7" s="25">
        <v>490</v>
      </c>
      <c r="BQ7" s="22"/>
      <c r="BR7" s="22"/>
      <c r="BS7" s="22"/>
      <c r="BT7" s="25"/>
      <c r="BU7" s="22"/>
      <c r="BV7" s="22"/>
      <c r="BW7" s="155"/>
      <c r="BX7" s="161">
        <v>2</v>
      </c>
    </row>
    <row r="8" spans="1:76">
      <c r="A8" s="180">
        <v>3</v>
      </c>
      <c r="B8" s="67"/>
      <c r="C8" s="163">
        <v>2</v>
      </c>
      <c r="D8" s="23" t="s">
        <v>469</v>
      </c>
      <c r="E8" s="68" t="s">
        <v>468</v>
      </c>
      <c r="F8" s="22" t="s">
        <v>8</v>
      </c>
      <c r="G8" s="21" t="s">
        <v>489</v>
      </c>
      <c r="H8" s="21" t="s">
        <v>21</v>
      </c>
      <c r="I8" s="31">
        <v>29.7</v>
      </c>
      <c r="J8" s="22"/>
      <c r="K8" s="31"/>
      <c r="L8" s="25">
        <v>239.99999999999997</v>
      </c>
      <c r="M8" s="22" t="s">
        <v>507</v>
      </c>
      <c r="N8" s="25">
        <v>200</v>
      </c>
      <c r="O8" s="25">
        <v>200</v>
      </c>
      <c r="P8" s="25">
        <v>2200</v>
      </c>
      <c r="Q8" s="25">
        <v>100</v>
      </c>
      <c r="R8" s="24">
        <v>1100</v>
      </c>
      <c r="S8" s="24">
        <v>1100</v>
      </c>
      <c r="T8" s="23" t="s">
        <v>489</v>
      </c>
      <c r="U8" s="29">
        <f t="shared" si="3"/>
        <v>220000</v>
      </c>
      <c r="V8" s="29">
        <v>12.7</v>
      </c>
      <c r="W8" s="24">
        <v>12.7</v>
      </c>
      <c r="X8" s="24">
        <v>12.7</v>
      </c>
      <c r="Y8" s="24">
        <v>12</v>
      </c>
      <c r="Z8" s="23"/>
      <c r="AA8" s="24">
        <v>2</v>
      </c>
      <c r="AB8" s="23"/>
      <c r="AC8" s="24">
        <v>2</v>
      </c>
      <c r="AD8" s="23" t="s">
        <v>508</v>
      </c>
      <c r="AE8" s="24">
        <v>500</v>
      </c>
      <c r="AF8" s="23" t="s">
        <v>490</v>
      </c>
      <c r="AG8" s="23">
        <f t="shared" si="0"/>
        <v>0.69096474422386045</v>
      </c>
      <c r="AH8" s="23"/>
      <c r="AI8" s="24">
        <v>368</v>
      </c>
      <c r="AJ8" s="23"/>
      <c r="AK8" s="24">
        <v>368</v>
      </c>
      <c r="AL8" s="25">
        <v>368</v>
      </c>
      <c r="AM8" s="23"/>
      <c r="AN8" s="23"/>
      <c r="AO8" s="23"/>
      <c r="AP8" s="23" t="s">
        <v>492</v>
      </c>
      <c r="AQ8" s="25">
        <v>2</v>
      </c>
      <c r="AR8" s="23" t="s">
        <v>490</v>
      </c>
      <c r="AS8" s="24">
        <v>6</v>
      </c>
      <c r="AT8" s="25">
        <v>22</v>
      </c>
      <c r="AU8" s="25">
        <v>50</v>
      </c>
      <c r="AV8" s="23"/>
      <c r="AW8" s="23"/>
      <c r="AX8" s="23"/>
      <c r="AY8" s="23">
        <f t="shared" si="1"/>
        <v>0.56548667764616278</v>
      </c>
      <c r="AZ8" s="23"/>
      <c r="BA8" s="24">
        <v>362</v>
      </c>
      <c r="BB8" s="23"/>
      <c r="BC8" s="23"/>
      <c r="BD8" s="25">
        <v>6</v>
      </c>
      <c r="BE8" s="24">
        <v>75</v>
      </c>
      <c r="BF8" s="25">
        <v>2</v>
      </c>
      <c r="BG8" s="22">
        <f t="shared" ref="BG8:BG16" si="5">BF8*PI()*BD8^2/4/Q8/BE8*100</f>
        <v>0.7539822368615503</v>
      </c>
      <c r="BH8" s="22"/>
      <c r="BI8" s="25">
        <v>362</v>
      </c>
      <c r="BJ8" s="22"/>
      <c r="BK8" s="22"/>
      <c r="BL8" s="25">
        <v>6</v>
      </c>
      <c r="BM8" s="25">
        <v>75</v>
      </c>
      <c r="BN8" s="25">
        <v>2</v>
      </c>
      <c r="BO8" s="22">
        <f t="shared" ref="BO8:BO16" si="6">BN8*PI()*BL8^2/4/Q8/BM8*100</f>
        <v>0.7539822368615503</v>
      </c>
      <c r="BP8" s="25">
        <v>362</v>
      </c>
      <c r="BQ8" s="22"/>
      <c r="BR8" s="22"/>
      <c r="BS8" s="22"/>
      <c r="BT8" s="25"/>
      <c r="BU8" s="22"/>
      <c r="BV8" s="22"/>
      <c r="BW8" s="155"/>
      <c r="BX8" s="25">
        <v>2</v>
      </c>
    </row>
    <row r="9" spans="1:76">
      <c r="A9" s="180">
        <v>4</v>
      </c>
      <c r="B9" s="67"/>
      <c r="C9" s="163">
        <v>1</v>
      </c>
      <c r="D9" s="23" t="s">
        <v>119</v>
      </c>
      <c r="E9" s="68" t="s">
        <v>304</v>
      </c>
      <c r="F9" s="22" t="s">
        <v>8</v>
      </c>
      <c r="G9" s="21" t="s">
        <v>489</v>
      </c>
      <c r="H9" s="21" t="s">
        <v>492</v>
      </c>
      <c r="I9" s="31">
        <v>48.03</v>
      </c>
      <c r="J9" s="22"/>
      <c r="K9" s="31"/>
      <c r="L9" s="25">
        <v>630.00000000000011</v>
      </c>
      <c r="M9" s="22" t="s">
        <v>519</v>
      </c>
      <c r="N9" s="25">
        <v>150</v>
      </c>
      <c r="O9" s="25">
        <v>175</v>
      </c>
      <c r="P9" s="25">
        <v>2000</v>
      </c>
      <c r="Q9" s="25">
        <v>150</v>
      </c>
      <c r="R9" s="24">
        <v>4560</v>
      </c>
      <c r="S9" s="24">
        <v>4560</v>
      </c>
      <c r="T9" s="23" t="s">
        <v>489</v>
      </c>
      <c r="U9" s="29">
        <f t="shared" si="3"/>
        <v>300000</v>
      </c>
      <c r="V9" s="24">
        <v>10</v>
      </c>
      <c r="W9" s="24">
        <v>10</v>
      </c>
      <c r="X9" s="24"/>
      <c r="Y9" s="24">
        <v>6</v>
      </c>
      <c r="Z9" s="24">
        <v>25</v>
      </c>
      <c r="AA9" s="24"/>
      <c r="AB9" s="23"/>
      <c r="AC9" s="24">
        <v>1</v>
      </c>
      <c r="AD9" s="23"/>
      <c r="AE9" s="23"/>
      <c r="AF9" s="23" t="s">
        <v>490</v>
      </c>
      <c r="AG9" s="23">
        <f t="shared" si="0"/>
        <v>0.15707963267948966</v>
      </c>
      <c r="AH9" s="23"/>
      <c r="AI9" s="24">
        <v>580</v>
      </c>
      <c r="AJ9" s="23"/>
      <c r="AK9" s="24">
        <v>580</v>
      </c>
      <c r="AL9" s="22"/>
      <c r="AM9" s="23"/>
      <c r="AN9" s="23"/>
      <c r="AO9" s="23"/>
      <c r="AP9" s="23" t="s">
        <v>492</v>
      </c>
      <c r="AQ9" s="25">
        <v>2</v>
      </c>
      <c r="AR9" s="23" t="s">
        <v>490</v>
      </c>
      <c r="AS9" s="24">
        <v>6</v>
      </c>
      <c r="AT9" s="25">
        <v>16</v>
      </c>
      <c r="AU9" s="25">
        <v>75</v>
      </c>
      <c r="AV9" s="23"/>
      <c r="AW9" s="23"/>
      <c r="AX9" s="23"/>
      <c r="AY9" s="23">
        <f t="shared" si="1"/>
        <v>0.50265482457436694</v>
      </c>
      <c r="AZ9" s="23"/>
      <c r="BA9" s="29">
        <v>494.1</v>
      </c>
      <c r="BB9" s="23"/>
      <c r="BC9" s="23"/>
      <c r="BD9" s="25">
        <v>6</v>
      </c>
      <c r="BE9" s="24">
        <v>125</v>
      </c>
      <c r="BF9" s="25">
        <v>2</v>
      </c>
      <c r="BG9" s="22">
        <f t="shared" si="5"/>
        <v>0.30159289474462009</v>
      </c>
      <c r="BH9" s="22"/>
      <c r="BI9" s="30">
        <v>494.1</v>
      </c>
      <c r="BJ9" s="22"/>
      <c r="BK9" s="22"/>
      <c r="BL9" s="25">
        <v>6</v>
      </c>
      <c r="BM9" s="25">
        <v>150</v>
      </c>
      <c r="BN9" s="25">
        <v>2</v>
      </c>
      <c r="BO9" s="22">
        <f t="shared" si="6"/>
        <v>0.25132741228718347</v>
      </c>
      <c r="BP9" s="30">
        <v>498</v>
      </c>
      <c r="BQ9" s="22"/>
      <c r="BR9" s="22"/>
      <c r="BS9" s="22"/>
      <c r="BT9" s="25"/>
      <c r="BU9" s="22"/>
      <c r="BV9" s="22"/>
      <c r="BW9" s="155"/>
      <c r="BX9" s="25">
        <v>1</v>
      </c>
    </row>
    <row r="10" spans="1:76">
      <c r="A10" s="180">
        <v>5</v>
      </c>
      <c r="B10" s="67"/>
      <c r="C10" s="163">
        <v>2</v>
      </c>
      <c r="D10" s="23" t="s">
        <v>120</v>
      </c>
      <c r="E10" s="68" t="s">
        <v>304</v>
      </c>
      <c r="F10" s="22" t="s">
        <v>8</v>
      </c>
      <c r="G10" s="21" t="s">
        <v>489</v>
      </c>
      <c r="H10" s="21" t="s">
        <v>492</v>
      </c>
      <c r="I10" s="31">
        <v>48.01</v>
      </c>
      <c r="J10" s="22"/>
      <c r="K10" s="31"/>
      <c r="L10" s="25">
        <v>630</v>
      </c>
      <c r="M10" s="22" t="s">
        <v>519</v>
      </c>
      <c r="N10" s="25">
        <v>150</v>
      </c>
      <c r="O10" s="25">
        <v>230</v>
      </c>
      <c r="P10" s="25">
        <v>2000</v>
      </c>
      <c r="Q10" s="25">
        <v>150</v>
      </c>
      <c r="R10" s="24">
        <v>4560</v>
      </c>
      <c r="S10" s="24">
        <v>4560</v>
      </c>
      <c r="T10" s="23" t="s">
        <v>489</v>
      </c>
      <c r="U10" s="29">
        <f t="shared" si="3"/>
        <v>300000</v>
      </c>
      <c r="V10" s="24">
        <v>12</v>
      </c>
      <c r="W10" s="24">
        <v>12</v>
      </c>
      <c r="X10" s="24"/>
      <c r="Y10" s="24">
        <v>6</v>
      </c>
      <c r="Z10" s="24">
        <v>30</v>
      </c>
      <c r="AA10" s="24"/>
      <c r="AB10" s="23"/>
      <c r="AC10" s="24">
        <v>1</v>
      </c>
      <c r="AD10" s="23"/>
      <c r="AE10" s="23"/>
      <c r="AF10" s="23" t="s">
        <v>490</v>
      </c>
      <c r="AG10" s="23">
        <f t="shared" si="0"/>
        <v>0.22619467105846508</v>
      </c>
      <c r="AH10" s="23"/>
      <c r="AI10" s="29">
        <v>577.79999999999995</v>
      </c>
      <c r="AJ10" s="23"/>
      <c r="AK10" s="29">
        <v>577.79999999999995</v>
      </c>
      <c r="AL10" s="22"/>
      <c r="AM10" s="23"/>
      <c r="AN10" s="23"/>
      <c r="AO10" s="23"/>
      <c r="AP10" s="23" t="s">
        <v>492</v>
      </c>
      <c r="AQ10" s="25">
        <v>2</v>
      </c>
      <c r="AR10" s="23" t="s">
        <v>490</v>
      </c>
      <c r="AS10" s="24">
        <v>6</v>
      </c>
      <c r="AT10" s="25">
        <v>16</v>
      </c>
      <c r="AU10" s="25">
        <v>75</v>
      </c>
      <c r="AV10" s="23"/>
      <c r="AW10" s="23"/>
      <c r="AX10" s="23"/>
      <c r="AY10" s="23">
        <f t="shared" si="1"/>
        <v>0.50265482457436694</v>
      </c>
      <c r="AZ10" s="23"/>
      <c r="BA10" s="29">
        <v>494.1</v>
      </c>
      <c r="BB10" s="23"/>
      <c r="BC10" s="23"/>
      <c r="BD10" s="25">
        <v>8</v>
      </c>
      <c r="BE10" s="24">
        <v>125</v>
      </c>
      <c r="BF10" s="25">
        <v>2</v>
      </c>
      <c r="BG10" s="22">
        <f t="shared" si="5"/>
        <v>0.53616514621265798</v>
      </c>
      <c r="BH10" s="22"/>
      <c r="BI10" s="25">
        <v>519</v>
      </c>
      <c r="BJ10" s="22"/>
      <c r="BK10" s="22"/>
      <c r="BL10" s="25">
        <v>6</v>
      </c>
      <c r="BM10" s="25">
        <v>150</v>
      </c>
      <c r="BN10" s="25">
        <v>2</v>
      </c>
      <c r="BO10" s="22">
        <f t="shared" si="6"/>
        <v>0.25132741228718347</v>
      </c>
      <c r="BP10" s="30">
        <v>494.8</v>
      </c>
      <c r="BQ10" s="22"/>
      <c r="BR10" s="22"/>
      <c r="BS10" s="22"/>
      <c r="BT10" s="25"/>
      <c r="BU10" s="22"/>
      <c r="BV10" s="22"/>
      <c r="BW10" s="155"/>
      <c r="BX10" s="25">
        <v>1</v>
      </c>
    </row>
    <row r="11" spans="1:76">
      <c r="A11" s="180">
        <v>6</v>
      </c>
      <c r="B11" s="67"/>
      <c r="C11" s="163">
        <v>3</v>
      </c>
      <c r="D11" s="23" t="s">
        <v>121</v>
      </c>
      <c r="E11" s="68" t="s">
        <v>304</v>
      </c>
      <c r="F11" s="22" t="s">
        <v>8</v>
      </c>
      <c r="G11" s="21" t="s">
        <v>489</v>
      </c>
      <c r="H11" s="21" t="s">
        <v>492</v>
      </c>
      <c r="I11" s="31">
        <v>48.01</v>
      </c>
      <c r="J11" s="22"/>
      <c r="K11" s="31"/>
      <c r="L11" s="25">
        <v>630</v>
      </c>
      <c r="M11" s="22" t="s">
        <v>519</v>
      </c>
      <c r="N11" s="25">
        <v>150</v>
      </c>
      <c r="O11" s="25">
        <v>230</v>
      </c>
      <c r="P11" s="25">
        <v>2000</v>
      </c>
      <c r="Q11" s="25">
        <v>150</v>
      </c>
      <c r="R11" s="24">
        <v>4560</v>
      </c>
      <c r="S11" s="24">
        <v>4560</v>
      </c>
      <c r="T11" s="23" t="s">
        <v>489</v>
      </c>
      <c r="U11" s="29">
        <f t="shared" si="3"/>
        <v>300000</v>
      </c>
      <c r="V11" s="24">
        <v>12</v>
      </c>
      <c r="W11" s="24">
        <v>12</v>
      </c>
      <c r="X11" s="24"/>
      <c r="Y11" s="24">
        <v>6</v>
      </c>
      <c r="Z11" s="24">
        <v>30</v>
      </c>
      <c r="AA11" s="24"/>
      <c r="AB11" s="23"/>
      <c r="AC11" s="24">
        <v>1</v>
      </c>
      <c r="AD11" s="23"/>
      <c r="AE11" s="23"/>
      <c r="AF11" s="23" t="s">
        <v>490</v>
      </c>
      <c r="AG11" s="23">
        <f t="shared" si="0"/>
        <v>0.22619467105846508</v>
      </c>
      <c r="AH11" s="23"/>
      <c r="AI11" s="29">
        <v>577.79999999999995</v>
      </c>
      <c r="AJ11" s="23"/>
      <c r="AK11" s="29">
        <v>577.79999999999995</v>
      </c>
      <c r="AL11" s="22"/>
      <c r="AM11" s="23"/>
      <c r="AN11" s="23"/>
      <c r="AO11" s="23"/>
      <c r="AP11" s="23" t="s">
        <v>492</v>
      </c>
      <c r="AQ11" s="25">
        <v>2</v>
      </c>
      <c r="AR11" s="23" t="s">
        <v>490</v>
      </c>
      <c r="AS11" s="24">
        <v>6</v>
      </c>
      <c r="AT11" s="25">
        <v>16</v>
      </c>
      <c r="AU11" s="25">
        <v>150</v>
      </c>
      <c r="AV11" s="23"/>
      <c r="AW11" s="23"/>
      <c r="AX11" s="23"/>
      <c r="AY11" s="23">
        <f t="shared" si="1"/>
        <v>0.25132741228718347</v>
      </c>
      <c r="AZ11" s="23"/>
      <c r="BA11" s="29">
        <v>494.1</v>
      </c>
      <c r="BB11" s="23"/>
      <c r="BC11" s="23"/>
      <c r="BD11" s="25">
        <v>8</v>
      </c>
      <c r="BE11" s="24">
        <v>125</v>
      </c>
      <c r="BF11" s="25">
        <v>2</v>
      </c>
      <c r="BG11" s="22">
        <f t="shared" si="5"/>
        <v>0.53616514621265798</v>
      </c>
      <c r="BH11" s="22"/>
      <c r="BI11" s="30">
        <v>574.1</v>
      </c>
      <c r="BJ11" s="22"/>
      <c r="BK11" s="22"/>
      <c r="BL11" s="25">
        <v>6</v>
      </c>
      <c r="BM11" s="25">
        <v>150</v>
      </c>
      <c r="BN11" s="25">
        <v>2</v>
      </c>
      <c r="BO11" s="22">
        <f t="shared" si="6"/>
        <v>0.25132741228718347</v>
      </c>
      <c r="BP11" s="20">
        <v>494.1</v>
      </c>
      <c r="BQ11" s="22"/>
      <c r="BR11" s="22"/>
      <c r="BS11" s="22"/>
      <c r="BT11" s="25"/>
      <c r="BU11" s="22"/>
      <c r="BV11" s="22"/>
      <c r="BW11" s="155"/>
      <c r="BX11" s="25">
        <v>1</v>
      </c>
    </row>
    <row r="12" spans="1:76">
      <c r="A12" s="180">
        <v>7</v>
      </c>
      <c r="B12" s="67"/>
      <c r="C12" s="163">
        <v>4</v>
      </c>
      <c r="D12" s="23" t="s">
        <v>123</v>
      </c>
      <c r="E12" s="68" t="s">
        <v>304</v>
      </c>
      <c r="F12" s="22" t="s">
        <v>8</v>
      </c>
      <c r="G12" s="21" t="s">
        <v>489</v>
      </c>
      <c r="H12" s="21" t="s">
        <v>492</v>
      </c>
      <c r="I12" s="31">
        <v>51</v>
      </c>
      <c r="J12" s="22"/>
      <c r="K12" s="31"/>
      <c r="L12" s="25">
        <v>1419.9999999999998</v>
      </c>
      <c r="M12" s="22" t="s">
        <v>519</v>
      </c>
      <c r="N12" s="25">
        <v>150</v>
      </c>
      <c r="O12" s="25">
        <v>355</v>
      </c>
      <c r="P12" s="25">
        <v>2000</v>
      </c>
      <c r="Q12" s="25">
        <v>150</v>
      </c>
      <c r="R12" s="24">
        <v>4520</v>
      </c>
      <c r="S12" s="24">
        <v>4520</v>
      </c>
      <c r="T12" s="23" t="s">
        <v>489</v>
      </c>
      <c r="U12" s="29">
        <f t="shared" si="3"/>
        <v>300000</v>
      </c>
      <c r="V12" s="24">
        <v>12</v>
      </c>
      <c r="W12" s="24">
        <v>12</v>
      </c>
      <c r="X12" s="24"/>
      <c r="Y12" s="24">
        <v>8</v>
      </c>
      <c r="Z12" s="24">
        <v>30</v>
      </c>
      <c r="AA12" s="24"/>
      <c r="AB12" s="23"/>
      <c r="AC12" s="24">
        <v>2</v>
      </c>
      <c r="AD12" s="23"/>
      <c r="AE12" s="23"/>
      <c r="AF12" s="23" t="s">
        <v>490</v>
      </c>
      <c r="AG12" s="23">
        <f t="shared" si="0"/>
        <v>0.30159289474462014</v>
      </c>
      <c r="AH12" s="23"/>
      <c r="AI12" s="29">
        <v>579.1</v>
      </c>
      <c r="AJ12" s="23"/>
      <c r="AK12" s="29">
        <v>579.1</v>
      </c>
      <c r="AL12" s="22"/>
      <c r="AM12" s="23"/>
      <c r="AN12" s="23"/>
      <c r="AO12" s="23"/>
      <c r="AP12" s="23" t="s">
        <v>492</v>
      </c>
      <c r="AQ12" s="25">
        <v>2</v>
      </c>
      <c r="AR12" s="23" t="s">
        <v>490</v>
      </c>
      <c r="AS12" s="24">
        <v>6</v>
      </c>
      <c r="AT12" s="25">
        <v>16</v>
      </c>
      <c r="AU12" s="25">
        <v>50</v>
      </c>
      <c r="AV12" s="23"/>
      <c r="AW12" s="23"/>
      <c r="AX12" s="23"/>
      <c r="AY12" s="23">
        <f t="shared" si="1"/>
        <v>0.7539822368615503</v>
      </c>
      <c r="AZ12" s="23"/>
      <c r="BA12" s="29">
        <v>494.1</v>
      </c>
      <c r="BB12" s="23"/>
      <c r="BC12" s="23"/>
      <c r="BD12" s="25">
        <v>8</v>
      </c>
      <c r="BE12" s="24">
        <v>125</v>
      </c>
      <c r="BF12" s="25">
        <v>2</v>
      </c>
      <c r="BG12" s="22">
        <f t="shared" si="5"/>
        <v>0.53616514621265798</v>
      </c>
      <c r="BH12" s="22"/>
      <c r="BI12" s="30">
        <v>574.1</v>
      </c>
      <c r="BJ12" s="22"/>
      <c r="BK12" s="22"/>
      <c r="BL12" s="25">
        <v>6</v>
      </c>
      <c r="BM12" s="25">
        <v>150</v>
      </c>
      <c r="BN12" s="25">
        <v>2</v>
      </c>
      <c r="BO12" s="22">
        <f t="shared" si="6"/>
        <v>0.25132741228718347</v>
      </c>
      <c r="BP12" s="30">
        <v>531.9</v>
      </c>
      <c r="BQ12" s="22"/>
      <c r="BR12" s="22"/>
      <c r="BS12" s="22"/>
      <c r="BT12" s="25"/>
      <c r="BU12" s="22"/>
      <c r="BV12" s="22"/>
      <c r="BW12" s="155"/>
      <c r="BX12" s="25">
        <v>1</v>
      </c>
    </row>
    <row r="13" spans="1:76">
      <c r="A13" s="180">
        <v>8</v>
      </c>
      <c r="B13" s="67"/>
      <c r="C13" s="163">
        <v>1</v>
      </c>
      <c r="D13" s="23" t="s">
        <v>478</v>
      </c>
      <c r="E13" s="68" t="s">
        <v>477</v>
      </c>
      <c r="F13" s="22" t="s">
        <v>8</v>
      </c>
      <c r="G13" s="21" t="s">
        <v>489</v>
      </c>
      <c r="H13" s="21" t="s">
        <v>492</v>
      </c>
      <c r="I13" s="31">
        <v>36</v>
      </c>
      <c r="J13" s="22"/>
      <c r="K13" s="31"/>
      <c r="L13" s="30">
        <v>159.69999999999999</v>
      </c>
      <c r="M13" s="22" t="s">
        <v>507</v>
      </c>
      <c r="N13" s="25">
        <v>152</v>
      </c>
      <c r="O13" s="30">
        <v>457.5</v>
      </c>
      <c r="P13" s="25">
        <v>3048</v>
      </c>
      <c r="Q13" s="30">
        <v>152.4</v>
      </c>
      <c r="R13" s="24">
        <v>3660</v>
      </c>
      <c r="S13" s="24">
        <v>3660</v>
      </c>
      <c r="T13" s="23" t="s">
        <v>489</v>
      </c>
      <c r="U13" s="29">
        <f t="shared" si="3"/>
        <v>463296</v>
      </c>
      <c r="V13" s="29">
        <v>12.7</v>
      </c>
      <c r="W13" s="24">
        <v>12.7</v>
      </c>
      <c r="X13" s="24">
        <v>12.7</v>
      </c>
      <c r="Y13" s="24">
        <v>21</v>
      </c>
      <c r="Z13" s="24"/>
      <c r="AA13" s="24">
        <v>1</v>
      </c>
      <c r="AB13" s="23"/>
      <c r="AC13" s="24">
        <v>5</v>
      </c>
      <c r="AD13" s="23" t="s">
        <v>545</v>
      </c>
      <c r="AE13" s="24">
        <v>178</v>
      </c>
      <c r="AF13" s="23" t="s">
        <v>490</v>
      </c>
      <c r="AG13" s="23">
        <f t="shared" si="0"/>
        <v>0.57419322965487773</v>
      </c>
      <c r="AH13" s="24">
        <v>610</v>
      </c>
      <c r="AI13" s="24">
        <v>579</v>
      </c>
      <c r="AJ13" s="24">
        <v>694</v>
      </c>
      <c r="AK13" s="24">
        <v>579</v>
      </c>
      <c r="AL13" s="24">
        <v>579</v>
      </c>
      <c r="AM13" s="24">
        <v>694</v>
      </c>
      <c r="AN13" s="24">
        <v>694</v>
      </c>
      <c r="AO13" s="23"/>
      <c r="AP13" s="23" t="s">
        <v>492</v>
      </c>
      <c r="AQ13" s="25">
        <v>4</v>
      </c>
      <c r="AR13" s="23" t="s">
        <v>490</v>
      </c>
      <c r="AS13" s="32">
        <v>6.35</v>
      </c>
      <c r="AT13" s="25">
        <v>72</v>
      </c>
      <c r="AU13" s="31">
        <v>50.83</v>
      </c>
      <c r="AV13" s="23"/>
      <c r="AW13" s="23"/>
      <c r="AX13" s="23"/>
      <c r="AY13" s="23">
        <f t="shared" si="1"/>
        <v>1.6395838265629297</v>
      </c>
      <c r="AZ13" s="23"/>
      <c r="BA13" s="24">
        <v>522</v>
      </c>
      <c r="BB13" s="24">
        <v>583</v>
      </c>
      <c r="BC13" s="23"/>
      <c r="BD13" s="31">
        <v>6.35</v>
      </c>
      <c r="BE13" s="29">
        <v>152.5</v>
      </c>
      <c r="BF13" s="25">
        <v>2</v>
      </c>
      <c r="BG13" s="22">
        <f t="shared" si="5"/>
        <v>0.27252887090567196</v>
      </c>
      <c r="BH13" s="22">
        <v>228.75</v>
      </c>
      <c r="BI13" s="25">
        <v>522</v>
      </c>
      <c r="BJ13" s="25">
        <v>583</v>
      </c>
      <c r="BK13" s="22"/>
      <c r="BL13" s="31">
        <v>6.35</v>
      </c>
      <c r="BM13" s="30">
        <v>152.4</v>
      </c>
      <c r="BN13" s="25">
        <v>2</v>
      </c>
      <c r="BO13" s="22">
        <f t="shared" si="6"/>
        <v>0.27270769562411395</v>
      </c>
      <c r="BP13" s="25">
        <v>522</v>
      </c>
      <c r="BQ13" s="22">
        <v>583</v>
      </c>
      <c r="BR13" s="22"/>
      <c r="BS13" s="22"/>
      <c r="BT13" s="25"/>
      <c r="BU13" s="22"/>
      <c r="BV13" s="22"/>
      <c r="BW13" s="155"/>
      <c r="BX13" s="25">
        <v>1</v>
      </c>
    </row>
    <row r="14" spans="1:76">
      <c r="A14" s="180">
        <v>9</v>
      </c>
      <c r="B14" s="67"/>
      <c r="C14" s="163">
        <v>2</v>
      </c>
      <c r="D14" s="23" t="s">
        <v>479</v>
      </c>
      <c r="E14" s="68" t="s">
        <v>477</v>
      </c>
      <c r="F14" s="22" t="s">
        <v>8</v>
      </c>
      <c r="G14" s="21" t="s">
        <v>489</v>
      </c>
      <c r="H14" s="21" t="s">
        <v>492</v>
      </c>
      <c r="I14" s="31">
        <v>40.299999999999997</v>
      </c>
      <c r="J14" s="22"/>
      <c r="K14" s="31"/>
      <c r="L14" s="30">
        <v>242.90000000000003</v>
      </c>
      <c r="M14" s="22" t="s">
        <v>507</v>
      </c>
      <c r="N14" s="25">
        <v>152</v>
      </c>
      <c r="O14" s="30">
        <v>457.5</v>
      </c>
      <c r="P14" s="25">
        <v>3048</v>
      </c>
      <c r="Q14" s="30">
        <v>152.4</v>
      </c>
      <c r="R14" s="24">
        <v>3660</v>
      </c>
      <c r="S14" s="24">
        <v>3660</v>
      </c>
      <c r="T14" s="23" t="s">
        <v>489</v>
      </c>
      <c r="U14" s="29">
        <f t="shared" si="3"/>
        <v>463296</v>
      </c>
      <c r="V14" s="29">
        <v>12.7</v>
      </c>
      <c r="W14" s="24">
        <v>12.7</v>
      </c>
      <c r="X14" s="24">
        <v>12.7</v>
      </c>
      <c r="Y14" s="24">
        <v>21</v>
      </c>
      <c r="Z14" s="23"/>
      <c r="AA14" s="24">
        <v>1</v>
      </c>
      <c r="AB14" s="23"/>
      <c r="AC14" s="24">
        <v>5</v>
      </c>
      <c r="AD14" s="23" t="s">
        <v>545</v>
      </c>
      <c r="AE14" s="24">
        <v>178</v>
      </c>
      <c r="AF14" s="23" t="s">
        <v>490</v>
      </c>
      <c r="AG14" s="23">
        <f t="shared" si="0"/>
        <v>0.57419322965487773</v>
      </c>
      <c r="AH14" s="24">
        <v>610</v>
      </c>
      <c r="AI14" s="24">
        <v>579</v>
      </c>
      <c r="AJ14" s="24">
        <v>694</v>
      </c>
      <c r="AK14" s="24">
        <v>579</v>
      </c>
      <c r="AL14" s="24">
        <v>579</v>
      </c>
      <c r="AM14" s="24">
        <v>694</v>
      </c>
      <c r="AN14" s="24">
        <v>694</v>
      </c>
      <c r="AO14" s="23"/>
      <c r="AP14" s="23" t="s">
        <v>492</v>
      </c>
      <c r="AQ14" s="25">
        <v>4</v>
      </c>
      <c r="AR14" s="23" t="s">
        <v>490</v>
      </c>
      <c r="AS14" s="32">
        <v>6.35</v>
      </c>
      <c r="AT14" s="25">
        <v>72</v>
      </c>
      <c r="AU14" s="31">
        <v>50.83</v>
      </c>
      <c r="AV14" s="23"/>
      <c r="AW14" s="23"/>
      <c r="AX14" s="23"/>
      <c r="AY14" s="23">
        <f t="shared" si="1"/>
        <v>1.6395838265629297</v>
      </c>
      <c r="AZ14" s="23"/>
      <c r="BA14" s="24">
        <v>522</v>
      </c>
      <c r="BB14" s="24">
        <v>583</v>
      </c>
      <c r="BC14" s="23"/>
      <c r="BD14" s="31">
        <v>6.35</v>
      </c>
      <c r="BE14" s="29">
        <v>152.5</v>
      </c>
      <c r="BF14" s="25">
        <v>2</v>
      </c>
      <c r="BG14" s="22">
        <f t="shared" si="5"/>
        <v>0.27252887090567196</v>
      </c>
      <c r="BH14" s="22">
        <v>228.75</v>
      </c>
      <c r="BI14" s="25">
        <v>522</v>
      </c>
      <c r="BJ14" s="25">
        <v>583</v>
      </c>
      <c r="BK14" s="22"/>
      <c r="BL14" s="31">
        <v>6.35</v>
      </c>
      <c r="BM14" s="30">
        <v>152.4</v>
      </c>
      <c r="BN14" s="25">
        <v>2</v>
      </c>
      <c r="BO14" s="22">
        <f t="shared" si="6"/>
        <v>0.27270769562411395</v>
      </c>
      <c r="BP14" s="25">
        <v>522</v>
      </c>
      <c r="BQ14" s="22">
        <v>583</v>
      </c>
      <c r="BR14" s="22"/>
      <c r="BS14" s="22"/>
      <c r="BT14" s="25"/>
      <c r="BU14" s="22"/>
      <c r="BV14" s="22"/>
      <c r="BW14" s="155"/>
      <c r="BX14" s="25">
        <v>1</v>
      </c>
    </row>
    <row r="15" spans="1:76">
      <c r="A15" s="180">
        <v>10</v>
      </c>
      <c r="B15" s="67"/>
      <c r="C15" s="163">
        <v>3</v>
      </c>
      <c r="D15" s="23" t="s">
        <v>480</v>
      </c>
      <c r="E15" s="68" t="s">
        <v>477</v>
      </c>
      <c r="F15" s="22" t="s">
        <v>8</v>
      </c>
      <c r="G15" s="21" t="s">
        <v>489</v>
      </c>
      <c r="H15" s="21" t="s">
        <v>492</v>
      </c>
      <c r="I15" s="31">
        <v>34.299999999999997</v>
      </c>
      <c r="J15" s="22"/>
      <c r="K15" s="31"/>
      <c r="L15" s="30">
        <v>160.09999999999997</v>
      </c>
      <c r="M15" s="22" t="s">
        <v>507</v>
      </c>
      <c r="N15" s="25">
        <v>152</v>
      </c>
      <c r="O15" s="30">
        <v>38.125</v>
      </c>
      <c r="P15" s="25">
        <v>3048</v>
      </c>
      <c r="Q15" s="30">
        <v>152.4</v>
      </c>
      <c r="R15" s="24">
        <v>3660</v>
      </c>
      <c r="S15" s="24">
        <v>3660</v>
      </c>
      <c r="T15" s="23" t="s">
        <v>489</v>
      </c>
      <c r="U15" s="29">
        <f t="shared" si="3"/>
        <v>463296</v>
      </c>
      <c r="V15" s="29">
        <v>12.7</v>
      </c>
      <c r="W15" s="24"/>
      <c r="X15" s="24"/>
      <c r="Y15" s="24">
        <v>21</v>
      </c>
      <c r="Z15" s="23"/>
      <c r="AA15" s="24"/>
      <c r="AB15" s="23"/>
      <c r="AC15" s="24"/>
      <c r="AD15" s="23" t="s">
        <v>545</v>
      </c>
      <c r="AE15" s="24">
        <v>178</v>
      </c>
      <c r="AF15" s="23" t="s">
        <v>490</v>
      </c>
      <c r="AG15" s="23">
        <f t="shared" si="0"/>
        <v>0.57419322965487796</v>
      </c>
      <c r="AH15" s="24">
        <v>610</v>
      </c>
      <c r="AI15" s="24">
        <v>353</v>
      </c>
      <c r="AJ15" s="24">
        <v>537</v>
      </c>
      <c r="AK15" s="23"/>
      <c r="AL15" s="22"/>
      <c r="AM15" s="23"/>
      <c r="AN15" s="23"/>
      <c r="AO15" s="23"/>
      <c r="AP15" s="23" t="s">
        <v>492</v>
      </c>
      <c r="AQ15" s="25">
        <v>4</v>
      </c>
      <c r="AR15" s="23" t="s">
        <v>490</v>
      </c>
      <c r="AS15" s="32">
        <v>6.35</v>
      </c>
      <c r="AT15" s="25">
        <v>82</v>
      </c>
      <c r="AU15" s="30">
        <v>44.5</v>
      </c>
      <c r="AV15" s="23"/>
      <c r="AW15" s="23"/>
      <c r="AX15" s="23"/>
      <c r="AY15" s="23">
        <f t="shared" si="1"/>
        <v>1.8728100203189597</v>
      </c>
      <c r="AZ15" s="23"/>
      <c r="BA15" s="24">
        <v>522</v>
      </c>
      <c r="BB15" s="24">
        <v>583</v>
      </c>
      <c r="BC15" s="23"/>
      <c r="BD15" s="30">
        <v>12.7</v>
      </c>
      <c r="BE15" s="29">
        <v>152.5</v>
      </c>
      <c r="BF15" s="25">
        <v>2</v>
      </c>
      <c r="BG15" s="22">
        <f t="shared" si="5"/>
        <v>1.0901154836226878</v>
      </c>
      <c r="BH15" s="22">
        <v>228.75</v>
      </c>
      <c r="BI15" s="25">
        <v>353</v>
      </c>
      <c r="BJ15" s="25">
        <v>583</v>
      </c>
      <c r="BK15" s="22"/>
      <c r="BL15" s="31">
        <v>6.35</v>
      </c>
      <c r="BM15" s="30">
        <v>152.4</v>
      </c>
      <c r="BN15" s="25">
        <v>2</v>
      </c>
      <c r="BO15" s="22">
        <f t="shared" si="6"/>
        <v>0.27270769562411395</v>
      </c>
      <c r="BP15" s="25">
        <v>522</v>
      </c>
      <c r="BQ15" s="22">
        <v>583</v>
      </c>
      <c r="BR15" s="22"/>
      <c r="BS15" s="22"/>
      <c r="BT15" s="25"/>
      <c r="BU15" s="22"/>
      <c r="BV15" s="22"/>
      <c r="BW15" s="155"/>
      <c r="BX15" s="25">
        <v>1</v>
      </c>
    </row>
    <row r="16" spans="1:76">
      <c r="A16" s="180">
        <v>11</v>
      </c>
      <c r="B16" s="67"/>
      <c r="C16" s="163">
        <v>4</v>
      </c>
      <c r="D16" s="23" t="s">
        <v>481</v>
      </c>
      <c r="E16" s="68" t="s">
        <v>477</v>
      </c>
      <c r="F16" s="22" t="s">
        <v>8</v>
      </c>
      <c r="G16" s="21" t="s">
        <v>489</v>
      </c>
      <c r="H16" s="21" t="s">
        <v>492</v>
      </c>
      <c r="I16" s="31">
        <v>29.4</v>
      </c>
      <c r="J16" s="22"/>
      <c r="K16" s="31"/>
      <c r="L16" s="30">
        <v>160.09999999999997</v>
      </c>
      <c r="M16" s="22" t="s">
        <v>507</v>
      </c>
      <c r="N16" s="25">
        <v>152</v>
      </c>
      <c r="O16" s="30">
        <v>38.125</v>
      </c>
      <c r="P16" s="25">
        <v>3048</v>
      </c>
      <c r="Q16" s="30">
        <v>152.4</v>
      </c>
      <c r="R16" s="24">
        <v>3660</v>
      </c>
      <c r="S16" s="24">
        <v>3660</v>
      </c>
      <c r="T16" s="23" t="s">
        <v>489</v>
      </c>
      <c r="U16" s="29">
        <f t="shared" si="3"/>
        <v>463296</v>
      </c>
      <c r="V16" s="29">
        <v>12.7</v>
      </c>
      <c r="W16" s="24"/>
      <c r="X16" s="24"/>
      <c r="Y16" s="24">
        <v>14</v>
      </c>
      <c r="Z16" s="23"/>
      <c r="AA16" s="24"/>
      <c r="AB16" s="23"/>
      <c r="AC16" s="24"/>
      <c r="AD16" s="23" t="s">
        <v>545</v>
      </c>
      <c r="AE16" s="24">
        <v>178</v>
      </c>
      <c r="AF16" s="23" t="s">
        <v>490</v>
      </c>
      <c r="AG16" s="23">
        <f t="shared" si="0"/>
        <v>0.38279548643658523</v>
      </c>
      <c r="AH16" s="23"/>
      <c r="AI16" s="24">
        <v>462</v>
      </c>
      <c r="AJ16" s="24">
        <v>754</v>
      </c>
      <c r="AK16" s="23"/>
      <c r="AL16" s="22"/>
      <c r="AM16" s="23"/>
      <c r="AN16" s="23"/>
      <c r="AO16" s="23"/>
      <c r="AP16" s="23" t="s">
        <v>492</v>
      </c>
      <c r="AQ16" s="25">
        <v>4</v>
      </c>
      <c r="AR16" s="23" t="s">
        <v>490</v>
      </c>
      <c r="AS16" s="32">
        <v>6.35</v>
      </c>
      <c r="AT16" s="25">
        <v>72</v>
      </c>
      <c r="AU16" s="31">
        <v>50.83</v>
      </c>
      <c r="AV16" s="23"/>
      <c r="AW16" s="23"/>
      <c r="AX16" s="23"/>
      <c r="AY16" s="23">
        <f t="shared" si="1"/>
        <v>1.6395838265629297</v>
      </c>
      <c r="AZ16" s="23"/>
      <c r="BA16" s="24">
        <v>522</v>
      </c>
      <c r="BB16" s="24">
        <v>583</v>
      </c>
      <c r="BC16" s="23"/>
      <c r="BD16" s="31">
        <v>6.35</v>
      </c>
      <c r="BE16" s="29">
        <v>152.5</v>
      </c>
      <c r="BF16" s="25">
        <v>2</v>
      </c>
      <c r="BG16" s="22">
        <f t="shared" si="5"/>
        <v>0.27252887090567196</v>
      </c>
      <c r="BH16" s="22">
        <v>228.75</v>
      </c>
      <c r="BI16" s="25">
        <v>522</v>
      </c>
      <c r="BJ16" s="25">
        <v>583</v>
      </c>
      <c r="BK16" s="22"/>
      <c r="BL16" s="31">
        <v>6.35</v>
      </c>
      <c r="BM16" s="30">
        <v>152.4</v>
      </c>
      <c r="BN16" s="25">
        <v>2</v>
      </c>
      <c r="BO16" s="22">
        <f t="shared" si="6"/>
        <v>0.27270769562411395</v>
      </c>
      <c r="BP16" s="25">
        <v>522</v>
      </c>
      <c r="BQ16" s="22">
        <v>583</v>
      </c>
      <c r="BR16" s="22"/>
      <c r="BS16" s="22"/>
      <c r="BT16" s="25"/>
      <c r="BU16" s="22"/>
      <c r="BV16" s="22"/>
      <c r="BW16" s="155"/>
      <c r="BX16" s="25">
        <v>1</v>
      </c>
    </row>
    <row r="17" spans="1:76">
      <c r="A17" s="180">
        <v>12</v>
      </c>
      <c r="B17" s="67"/>
      <c r="C17" s="163">
        <v>1</v>
      </c>
      <c r="D17" s="23" t="s">
        <v>261</v>
      </c>
      <c r="E17" s="68" t="s">
        <v>966</v>
      </c>
      <c r="F17" s="22" t="s">
        <v>8</v>
      </c>
      <c r="G17" s="21" t="s">
        <v>489</v>
      </c>
      <c r="H17" s="21" t="s">
        <v>492</v>
      </c>
      <c r="I17" s="31">
        <v>27.6</v>
      </c>
      <c r="J17" s="22"/>
      <c r="K17" s="31"/>
      <c r="L17" s="25">
        <v>200</v>
      </c>
      <c r="M17" s="22" t="s">
        <v>507</v>
      </c>
      <c r="N17" s="25">
        <v>70</v>
      </c>
      <c r="O17" s="25">
        <v>100</v>
      </c>
      <c r="P17" s="30">
        <v>600</v>
      </c>
      <c r="Q17" s="30">
        <v>70</v>
      </c>
      <c r="R17" s="24">
        <v>3500</v>
      </c>
      <c r="S17" s="24">
        <v>700</v>
      </c>
      <c r="T17" s="23" t="s">
        <v>495</v>
      </c>
      <c r="U17" s="29">
        <f t="shared" si="3"/>
        <v>42000</v>
      </c>
      <c r="V17" s="24">
        <v>6</v>
      </c>
      <c r="W17" s="24">
        <v>6</v>
      </c>
      <c r="X17" s="24"/>
      <c r="Y17" s="24">
        <v>6</v>
      </c>
      <c r="Z17" s="20">
        <v>40</v>
      </c>
      <c r="AA17" s="24"/>
      <c r="AB17" s="20">
        <v>40</v>
      </c>
      <c r="AC17" s="24">
        <v>1</v>
      </c>
      <c r="AD17" s="23" t="s">
        <v>508</v>
      </c>
      <c r="AE17" s="24">
        <v>300</v>
      </c>
      <c r="AF17" s="23" t="s">
        <v>490</v>
      </c>
      <c r="AG17" s="23">
        <f t="shared" si="0"/>
        <v>0.40391905546154477</v>
      </c>
      <c r="AH17" s="23"/>
      <c r="AI17" s="29">
        <v>311.3</v>
      </c>
      <c r="AJ17" s="23"/>
      <c r="AK17" s="23"/>
      <c r="AL17" s="20">
        <v>311.3</v>
      </c>
      <c r="AM17" s="23"/>
      <c r="AN17" s="23"/>
      <c r="AO17" s="23"/>
      <c r="AP17" s="23" t="s">
        <v>492</v>
      </c>
      <c r="AQ17" s="25">
        <v>2</v>
      </c>
      <c r="AR17" s="23" t="s">
        <v>490</v>
      </c>
      <c r="AS17" s="24">
        <v>6</v>
      </c>
      <c r="AT17" s="25">
        <v>39</v>
      </c>
      <c r="AU17" s="25">
        <v>90</v>
      </c>
      <c r="AV17" s="23"/>
      <c r="AW17" s="23"/>
      <c r="AX17" s="23"/>
      <c r="AY17" s="23">
        <f t="shared" si="1"/>
        <v>0.89759790102565506</v>
      </c>
      <c r="AZ17" s="23"/>
      <c r="BA17" s="29">
        <v>311.3</v>
      </c>
      <c r="BB17" s="23"/>
      <c r="BC17" s="23"/>
      <c r="BD17" s="25">
        <v>6</v>
      </c>
      <c r="BE17" s="20">
        <v>80</v>
      </c>
      <c r="BF17" s="25">
        <v>2</v>
      </c>
      <c r="BG17" s="22">
        <f t="shared" ref="BG17:BG42" si="7">BF17*PI()*BD17^2/4/Q17/BE17*100</f>
        <v>1.0097976386538621</v>
      </c>
      <c r="BH17" s="22"/>
      <c r="BI17" s="30">
        <v>311.3</v>
      </c>
      <c r="BJ17" s="22"/>
      <c r="BK17" s="22"/>
      <c r="BL17" s="20">
        <v>6</v>
      </c>
      <c r="BM17" s="25">
        <v>90</v>
      </c>
      <c r="BN17" s="25">
        <v>2</v>
      </c>
      <c r="BO17" s="22">
        <f t="shared" ref="BO17:BO42" si="8">BN17*PI()*BL17^2/4/Q17/BM17*100</f>
        <v>0.89759790102565506</v>
      </c>
      <c r="BP17" s="20">
        <v>311.3</v>
      </c>
      <c r="BQ17" s="22"/>
      <c r="BR17" s="25">
        <v>60</v>
      </c>
      <c r="BS17" s="22"/>
      <c r="BT17" s="25"/>
      <c r="BU17" s="22"/>
      <c r="BV17" s="22"/>
      <c r="BW17" s="155"/>
      <c r="BX17" s="25">
        <v>9</v>
      </c>
    </row>
    <row r="18" spans="1:76">
      <c r="A18" s="180">
        <v>13</v>
      </c>
      <c r="B18" s="67"/>
      <c r="C18" s="163">
        <v>2</v>
      </c>
      <c r="D18" s="23" t="s">
        <v>262</v>
      </c>
      <c r="E18" s="68" t="s">
        <v>966</v>
      </c>
      <c r="F18" s="22" t="s">
        <v>8</v>
      </c>
      <c r="G18" s="21" t="s">
        <v>489</v>
      </c>
      <c r="H18" s="21" t="s">
        <v>492</v>
      </c>
      <c r="I18" s="31">
        <v>27.6</v>
      </c>
      <c r="J18" s="22"/>
      <c r="K18" s="31"/>
      <c r="L18" s="25">
        <v>200</v>
      </c>
      <c r="M18" s="22" t="s">
        <v>507</v>
      </c>
      <c r="N18" s="25">
        <v>70</v>
      </c>
      <c r="O18" s="25">
        <v>100</v>
      </c>
      <c r="P18" s="25">
        <v>600</v>
      </c>
      <c r="Q18" s="25">
        <v>70</v>
      </c>
      <c r="R18" s="24">
        <v>3500</v>
      </c>
      <c r="S18" s="24">
        <v>700</v>
      </c>
      <c r="T18" s="23" t="s">
        <v>495</v>
      </c>
      <c r="U18" s="29">
        <f t="shared" si="3"/>
        <v>42000</v>
      </c>
      <c r="V18" s="24">
        <v>6</v>
      </c>
      <c r="W18" s="24">
        <v>6</v>
      </c>
      <c r="X18" s="24"/>
      <c r="Y18" s="24">
        <v>6</v>
      </c>
      <c r="Z18" s="20">
        <v>40</v>
      </c>
      <c r="AA18" s="24"/>
      <c r="AB18" s="20">
        <v>40</v>
      </c>
      <c r="AC18" s="24">
        <v>1</v>
      </c>
      <c r="AD18" s="23" t="s">
        <v>508</v>
      </c>
      <c r="AE18" s="24">
        <v>300</v>
      </c>
      <c r="AF18" s="23" t="s">
        <v>490</v>
      </c>
      <c r="AG18" s="23">
        <f t="shared" si="0"/>
        <v>0.40391905546154477</v>
      </c>
      <c r="AH18" s="23"/>
      <c r="AI18" s="29">
        <v>311.3</v>
      </c>
      <c r="AJ18" s="23"/>
      <c r="AK18" s="23"/>
      <c r="AL18" s="20">
        <v>311.3</v>
      </c>
      <c r="AM18" s="23"/>
      <c r="AN18" s="23"/>
      <c r="AO18" s="23"/>
      <c r="AP18" s="23" t="s">
        <v>492</v>
      </c>
      <c r="AQ18" s="25">
        <v>2</v>
      </c>
      <c r="AR18" s="23" t="s">
        <v>490</v>
      </c>
      <c r="AS18" s="24">
        <v>6</v>
      </c>
      <c r="AT18" s="25">
        <v>39</v>
      </c>
      <c r="AU18" s="25">
        <v>90</v>
      </c>
      <c r="AV18" s="23"/>
      <c r="AW18" s="23"/>
      <c r="AX18" s="23"/>
      <c r="AY18" s="23">
        <f t="shared" si="1"/>
        <v>0.89759790102565506</v>
      </c>
      <c r="AZ18" s="23"/>
      <c r="BA18" s="29">
        <v>311.3</v>
      </c>
      <c r="BB18" s="23"/>
      <c r="BC18" s="23"/>
      <c r="BD18" s="25">
        <v>6</v>
      </c>
      <c r="BE18" s="20">
        <v>80</v>
      </c>
      <c r="BF18" s="25">
        <v>2</v>
      </c>
      <c r="BG18" s="22">
        <f t="shared" si="7"/>
        <v>1.0097976386538621</v>
      </c>
      <c r="BH18" s="22"/>
      <c r="BI18" s="30">
        <v>311.3</v>
      </c>
      <c r="BJ18" s="22"/>
      <c r="BK18" s="22"/>
      <c r="BL18" s="20">
        <v>6</v>
      </c>
      <c r="BM18" s="25">
        <v>90</v>
      </c>
      <c r="BN18" s="25">
        <v>2</v>
      </c>
      <c r="BO18" s="22">
        <f t="shared" si="8"/>
        <v>0.89759790102565506</v>
      </c>
      <c r="BP18" s="20">
        <v>311.3</v>
      </c>
      <c r="BQ18" s="22"/>
      <c r="BR18" s="25">
        <v>60</v>
      </c>
      <c r="BS18" s="22"/>
      <c r="BT18" s="25"/>
      <c r="BU18" s="22"/>
      <c r="BV18" s="22"/>
      <c r="BW18" s="155"/>
      <c r="BX18" s="25">
        <v>1</v>
      </c>
    </row>
    <row r="19" spans="1:76">
      <c r="A19" s="180">
        <v>14</v>
      </c>
      <c r="B19" s="67"/>
      <c r="C19" s="163">
        <v>3</v>
      </c>
      <c r="D19" s="23" t="s">
        <v>263</v>
      </c>
      <c r="E19" s="68" t="s">
        <v>966</v>
      </c>
      <c r="F19" s="22" t="s">
        <v>8</v>
      </c>
      <c r="G19" s="21" t="s">
        <v>489</v>
      </c>
      <c r="H19" s="21" t="s">
        <v>492</v>
      </c>
      <c r="I19" s="31">
        <v>27.6</v>
      </c>
      <c r="J19" s="22"/>
      <c r="K19" s="31"/>
      <c r="L19" s="25">
        <v>200</v>
      </c>
      <c r="M19" s="22" t="s">
        <v>507</v>
      </c>
      <c r="N19" s="25">
        <v>70</v>
      </c>
      <c r="O19" s="25">
        <v>100</v>
      </c>
      <c r="P19" s="25">
        <v>600</v>
      </c>
      <c r="Q19" s="25">
        <v>70</v>
      </c>
      <c r="R19" s="24">
        <v>3500</v>
      </c>
      <c r="S19" s="24">
        <v>700</v>
      </c>
      <c r="T19" s="23" t="s">
        <v>495</v>
      </c>
      <c r="U19" s="29">
        <f t="shared" si="3"/>
        <v>42000</v>
      </c>
      <c r="V19" s="24">
        <v>6</v>
      </c>
      <c r="W19" s="24">
        <v>6</v>
      </c>
      <c r="X19" s="24"/>
      <c r="Y19" s="24">
        <v>6</v>
      </c>
      <c r="Z19" s="20">
        <v>40</v>
      </c>
      <c r="AA19" s="24"/>
      <c r="AB19" s="20">
        <v>40</v>
      </c>
      <c r="AC19" s="24">
        <v>1</v>
      </c>
      <c r="AD19" s="23" t="s">
        <v>508</v>
      </c>
      <c r="AE19" s="24">
        <v>300</v>
      </c>
      <c r="AF19" s="23" t="s">
        <v>490</v>
      </c>
      <c r="AG19" s="23">
        <f t="shared" si="0"/>
        <v>0.40391905546154477</v>
      </c>
      <c r="AH19" s="23"/>
      <c r="AI19" s="29">
        <v>311.3</v>
      </c>
      <c r="AJ19" s="23"/>
      <c r="AK19" s="23"/>
      <c r="AL19" s="20">
        <v>311.3</v>
      </c>
      <c r="AM19" s="23"/>
      <c r="AN19" s="23"/>
      <c r="AO19" s="23"/>
      <c r="AP19" s="23" t="s">
        <v>492</v>
      </c>
      <c r="AQ19" s="25">
        <v>2</v>
      </c>
      <c r="AR19" s="23" t="s">
        <v>490</v>
      </c>
      <c r="AS19" s="24">
        <v>6</v>
      </c>
      <c r="AT19" s="25">
        <v>39</v>
      </c>
      <c r="AU19" s="25">
        <v>90</v>
      </c>
      <c r="AV19" s="23"/>
      <c r="AW19" s="23"/>
      <c r="AX19" s="23"/>
      <c r="AY19" s="23">
        <f t="shared" si="1"/>
        <v>0.89759790102565506</v>
      </c>
      <c r="AZ19" s="23"/>
      <c r="BA19" s="29">
        <v>311.3</v>
      </c>
      <c r="BB19" s="23"/>
      <c r="BC19" s="23"/>
      <c r="BD19" s="25">
        <v>6</v>
      </c>
      <c r="BE19" s="20">
        <v>80</v>
      </c>
      <c r="BF19" s="25">
        <v>2</v>
      </c>
      <c r="BG19" s="22">
        <f t="shared" si="7"/>
        <v>1.0097976386538621</v>
      </c>
      <c r="BH19" s="22"/>
      <c r="BI19" s="30">
        <v>311.3</v>
      </c>
      <c r="BJ19" s="22"/>
      <c r="BK19" s="22"/>
      <c r="BL19" s="20">
        <v>6</v>
      </c>
      <c r="BM19" s="25">
        <v>90</v>
      </c>
      <c r="BN19" s="25">
        <v>2</v>
      </c>
      <c r="BO19" s="22">
        <f t="shared" si="8"/>
        <v>0.89759790102565506</v>
      </c>
      <c r="BP19" s="20">
        <v>311.3</v>
      </c>
      <c r="BQ19" s="22"/>
      <c r="BR19" s="25">
        <v>60</v>
      </c>
      <c r="BS19" s="22"/>
      <c r="BT19" s="25"/>
      <c r="BU19" s="22"/>
      <c r="BV19" s="22"/>
      <c r="BW19" s="155"/>
      <c r="BX19" s="25">
        <v>1</v>
      </c>
    </row>
    <row r="20" spans="1:76">
      <c r="A20" s="180">
        <v>15</v>
      </c>
      <c r="B20" s="67"/>
      <c r="C20" s="163">
        <v>3</v>
      </c>
      <c r="D20" s="23" t="s">
        <v>326</v>
      </c>
      <c r="E20" s="68" t="s">
        <v>325</v>
      </c>
      <c r="F20" s="22" t="s">
        <v>8</v>
      </c>
      <c r="G20" s="21" t="s">
        <v>489</v>
      </c>
      <c r="H20" s="21" t="s">
        <v>21</v>
      </c>
      <c r="I20" s="31">
        <v>19.899999999999999</v>
      </c>
      <c r="J20" s="22"/>
      <c r="K20" s="31"/>
      <c r="L20" s="25">
        <v>0</v>
      </c>
      <c r="M20" s="22"/>
      <c r="N20" s="25">
        <v>250</v>
      </c>
      <c r="O20" s="25">
        <v>250</v>
      </c>
      <c r="P20" s="25">
        <v>3200</v>
      </c>
      <c r="Q20" s="25">
        <v>120</v>
      </c>
      <c r="R20" s="24">
        <v>2200</v>
      </c>
      <c r="S20" s="24">
        <v>2200</v>
      </c>
      <c r="T20" s="23" t="s">
        <v>489</v>
      </c>
      <c r="U20" s="29">
        <f t="shared" si="3"/>
        <v>386500</v>
      </c>
      <c r="V20" s="24">
        <v>16</v>
      </c>
      <c r="W20" s="24"/>
      <c r="X20" s="24"/>
      <c r="Y20" s="24">
        <v>5</v>
      </c>
      <c r="Z20" s="23"/>
      <c r="AA20" s="24"/>
      <c r="AB20" s="23"/>
      <c r="AC20" s="24"/>
      <c r="AD20" s="23" t="s">
        <v>22</v>
      </c>
      <c r="AE20" s="24">
        <v>900</v>
      </c>
      <c r="AF20" s="23" t="s">
        <v>490</v>
      </c>
      <c r="AG20" s="23">
        <f t="shared" si="0"/>
        <v>0.26010598943046154</v>
      </c>
      <c r="AH20" s="23"/>
      <c r="AI20" s="24">
        <v>414</v>
      </c>
      <c r="AJ20" s="23"/>
      <c r="AK20" s="23"/>
      <c r="AL20" s="23"/>
      <c r="AM20" s="23"/>
      <c r="AN20" s="23"/>
      <c r="AO20" s="23"/>
      <c r="AP20" s="23" t="s">
        <v>492</v>
      </c>
      <c r="AQ20" s="25">
        <v>2</v>
      </c>
      <c r="AR20" s="23" t="s">
        <v>490</v>
      </c>
      <c r="AS20" s="29">
        <v>9.5</v>
      </c>
      <c r="AT20" s="25">
        <v>22</v>
      </c>
      <c r="AU20" s="25">
        <v>100</v>
      </c>
      <c r="AV20" s="23"/>
      <c r="AW20" s="23"/>
      <c r="AX20" s="23"/>
      <c r="AY20" s="23">
        <f t="shared" si="1"/>
        <v>0.56705747397295758</v>
      </c>
      <c r="AZ20" s="23"/>
      <c r="BA20" s="29">
        <v>428.4</v>
      </c>
      <c r="BB20" s="23"/>
      <c r="BC20" s="23"/>
      <c r="BD20" s="25">
        <v>10</v>
      </c>
      <c r="BE20" s="24">
        <v>170</v>
      </c>
      <c r="BF20" s="25">
        <v>1</v>
      </c>
      <c r="BG20" s="22">
        <f t="shared" si="7"/>
        <v>0.38499909970463153</v>
      </c>
      <c r="BH20" s="22"/>
      <c r="BI20" s="30">
        <v>428.4</v>
      </c>
      <c r="BJ20" s="22"/>
      <c r="BK20" s="22"/>
      <c r="BL20" s="30">
        <v>9.5</v>
      </c>
      <c r="BM20" s="25">
        <v>230</v>
      </c>
      <c r="BN20" s="25">
        <v>2</v>
      </c>
      <c r="BO20" s="22">
        <f t="shared" si="8"/>
        <v>0.51363901627985287</v>
      </c>
      <c r="BP20" s="30">
        <v>428.4</v>
      </c>
      <c r="BQ20" s="22"/>
      <c r="BR20" s="22"/>
      <c r="BS20" s="22"/>
      <c r="BT20" s="25"/>
      <c r="BU20" s="22"/>
      <c r="BV20" s="22"/>
      <c r="BW20" s="155"/>
      <c r="BX20" s="25">
        <v>2</v>
      </c>
    </row>
    <row r="21" spans="1:76">
      <c r="A21" s="180">
        <v>16</v>
      </c>
      <c r="B21" s="67"/>
      <c r="C21" s="163">
        <v>4</v>
      </c>
      <c r="D21" s="23" t="s">
        <v>327</v>
      </c>
      <c r="E21" s="68" t="s">
        <v>325</v>
      </c>
      <c r="F21" s="22" t="s">
        <v>8</v>
      </c>
      <c r="G21" s="21" t="s">
        <v>489</v>
      </c>
      <c r="H21" s="21" t="s">
        <v>21</v>
      </c>
      <c r="I21" s="31">
        <v>19.899999999999999</v>
      </c>
      <c r="J21" s="22"/>
      <c r="K21" s="31"/>
      <c r="L21" s="25">
        <v>0</v>
      </c>
      <c r="M21" s="22"/>
      <c r="N21" s="25">
        <v>250</v>
      </c>
      <c r="O21" s="25">
        <v>250</v>
      </c>
      <c r="P21" s="25">
        <v>3200</v>
      </c>
      <c r="Q21" s="25">
        <v>120</v>
      </c>
      <c r="R21" s="24">
        <v>2200</v>
      </c>
      <c r="S21" s="24">
        <v>2200</v>
      </c>
      <c r="T21" s="23" t="s">
        <v>489</v>
      </c>
      <c r="U21" s="29">
        <f t="shared" si="3"/>
        <v>386500</v>
      </c>
      <c r="V21" s="24">
        <v>16</v>
      </c>
      <c r="W21" s="24"/>
      <c r="X21" s="24"/>
      <c r="Y21" s="24">
        <v>4</v>
      </c>
      <c r="Z21" s="23"/>
      <c r="AA21" s="24"/>
      <c r="AB21" s="23"/>
      <c r="AC21" s="24"/>
      <c r="AD21" s="23" t="s">
        <v>22</v>
      </c>
      <c r="AE21" s="24">
        <v>900</v>
      </c>
      <c r="AF21" s="23" t="s">
        <v>490</v>
      </c>
      <c r="AG21" s="23">
        <f t="shared" si="0"/>
        <v>0.20808479154436921</v>
      </c>
      <c r="AH21" s="23"/>
      <c r="AI21" s="24">
        <v>435</v>
      </c>
      <c r="AJ21" s="23"/>
      <c r="AK21" s="23"/>
      <c r="AL21" s="23"/>
      <c r="AM21" s="23"/>
      <c r="AN21" s="23"/>
      <c r="AO21" s="23"/>
      <c r="AP21" s="23" t="s">
        <v>492</v>
      </c>
      <c r="AQ21" s="25">
        <v>2</v>
      </c>
      <c r="AR21" s="23" t="s">
        <v>490</v>
      </c>
      <c r="AS21" s="29">
        <v>9.5</v>
      </c>
      <c r="AT21" s="25">
        <v>22</v>
      </c>
      <c r="AU21" s="25">
        <v>100</v>
      </c>
      <c r="AV21" s="23"/>
      <c r="AW21" s="23"/>
      <c r="AX21" s="23"/>
      <c r="AY21" s="23">
        <f t="shared" si="1"/>
        <v>0.56705747397295758</v>
      </c>
      <c r="AZ21" s="23"/>
      <c r="BA21" s="29">
        <v>428.4</v>
      </c>
      <c r="BB21" s="23"/>
      <c r="BC21" s="23"/>
      <c r="BD21" s="25">
        <v>10</v>
      </c>
      <c r="BE21" s="24">
        <v>170</v>
      </c>
      <c r="BF21" s="25">
        <v>1</v>
      </c>
      <c r="BG21" s="22">
        <f t="shared" si="7"/>
        <v>0.38499909970463153</v>
      </c>
      <c r="BH21" s="22"/>
      <c r="BI21" s="30">
        <v>428.4</v>
      </c>
      <c r="BJ21" s="22"/>
      <c r="BK21" s="22"/>
      <c r="BL21" s="30">
        <v>9.5</v>
      </c>
      <c r="BM21" s="25">
        <v>230</v>
      </c>
      <c r="BN21" s="25">
        <v>2</v>
      </c>
      <c r="BO21" s="22">
        <f t="shared" si="8"/>
        <v>0.51363901627985287</v>
      </c>
      <c r="BP21" s="30">
        <v>428.4</v>
      </c>
      <c r="BQ21" s="22"/>
      <c r="BR21" s="22"/>
      <c r="BS21" s="22"/>
      <c r="BT21" s="25"/>
      <c r="BU21" s="22"/>
      <c r="BV21" s="22"/>
      <c r="BW21" s="155"/>
      <c r="BX21" s="25">
        <v>2</v>
      </c>
    </row>
    <row r="22" spans="1:76">
      <c r="A22" s="180">
        <v>17</v>
      </c>
      <c r="B22" s="67"/>
      <c r="C22" s="163">
        <v>7</v>
      </c>
      <c r="D22" s="23" t="s">
        <v>328</v>
      </c>
      <c r="E22" s="68" t="s">
        <v>325</v>
      </c>
      <c r="F22" s="22" t="s">
        <v>8</v>
      </c>
      <c r="G22" s="21" t="s">
        <v>489</v>
      </c>
      <c r="H22" s="21" t="s">
        <v>21</v>
      </c>
      <c r="I22" s="31">
        <v>20.8</v>
      </c>
      <c r="J22" s="22"/>
      <c r="K22" s="31"/>
      <c r="L22" s="25">
        <v>0</v>
      </c>
      <c r="M22" s="22"/>
      <c r="N22" s="25">
        <v>250</v>
      </c>
      <c r="O22" s="25">
        <v>250</v>
      </c>
      <c r="P22" s="25">
        <v>2500</v>
      </c>
      <c r="Q22" s="25">
        <v>120</v>
      </c>
      <c r="R22" s="24">
        <v>2200</v>
      </c>
      <c r="S22" s="24">
        <v>2200</v>
      </c>
      <c r="T22" s="23" t="s">
        <v>489</v>
      </c>
      <c r="U22" s="29">
        <f t="shared" si="3"/>
        <v>302500</v>
      </c>
      <c r="V22" s="24">
        <v>16</v>
      </c>
      <c r="W22" s="24"/>
      <c r="X22" s="24"/>
      <c r="Y22" s="24">
        <v>4</v>
      </c>
      <c r="Z22" s="23"/>
      <c r="AA22" s="24"/>
      <c r="AB22" s="23"/>
      <c r="AC22" s="24"/>
      <c r="AD22" s="23" t="s">
        <v>22</v>
      </c>
      <c r="AE22" s="24">
        <v>900</v>
      </c>
      <c r="AF22" s="23" t="s">
        <v>490</v>
      </c>
      <c r="AG22" s="23">
        <f t="shared" si="0"/>
        <v>0.26586701465090479</v>
      </c>
      <c r="AH22" s="23"/>
      <c r="AI22" s="24">
        <v>311.3</v>
      </c>
      <c r="AJ22" s="23"/>
      <c r="AK22" s="23"/>
      <c r="AL22" s="23"/>
      <c r="AM22" s="23"/>
      <c r="AN22" s="23"/>
      <c r="AO22" s="23"/>
      <c r="AP22" s="23" t="s">
        <v>492</v>
      </c>
      <c r="AQ22" s="25">
        <v>2</v>
      </c>
      <c r="AR22" s="23" t="s">
        <v>490</v>
      </c>
      <c r="AS22" s="29">
        <v>9.5</v>
      </c>
      <c r="AT22" s="25">
        <v>22</v>
      </c>
      <c r="AU22" s="25">
        <v>100</v>
      </c>
      <c r="AV22" s="23"/>
      <c r="AW22" s="23"/>
      <c r="AX22" s="23"/>
      <c r="AY22" s="23">
        <f t="shared" ref="AY22:AY49" si="9">AQ22*PI()*AS22^2/4/N22/AU22*100</f>
        <v>0.56705747397295758</v>
      </c>
      <c r="AZ22" s="23"/>
      <c r="BA22" s="29">
        <v>428.4</v>
      </c>
      <c r="BB22" s="23"/>
      <c r="BC22" s="23"/>
      <c r="BD22" s="25">
        <v>10</v>
      </c>
      <c r="BE22" s="24">
        <v>170</v>
      </c>
      <c r="BF22" s="25">
        <v>1</v>
      </c>
      <c r="BG22" s="22">
        <f t="shared" si="7"/>
        <v>0.38499909970463153</v>
      </c>
      <c r="BH22" s="22"/>
      <c r="BI22" s="30">
        <v>428.4</v>
      </c>
      <c r="BJ22" s="22"/>
      <c r="BK22" s="22"/>
      <c r="BL22" s="30">
        <v>9.5</v>
      </c>
      <c r="BM22" s="25">
        <v>230</v>
      </c>
      <c r="BN22" s="25">
        <v>2</v>
      </c>
      <c r="BO22" s="22">
        <f t="shared" si="8"/>
        <v>0.51363901627985287</v>
      </c>
      <c r="BP22" s="30">
        <v>428.4</v>
      </c>
      <c r="BQ22" s="22"/>
      <c r="BR22" s="22"/>
      <c r="BS22" s="22"/>
      <c r="BT22" s="25"/>
      <c r="BU22" s="22"/>
      <c r="BV22" s="22"/>
      <c r="BW22" s="155"/>
      <c r="BX22" s="25">
        <v>4</v>
      </c>
    </row>
    <row r="23" spans="1:76">
      <c r="A23" s="180">
        <v>18</v>
      </c>
      <c r="B23" s="67"/>
      <c r="C23" s="163">
        <v>8</v>
      </c>
      <c r="D23" s="23" t="s">
        <v>329</v>
      </c>
      <c r="E23" s="68" t="s">
        <v>325</v>
      </c>
      <c r="F23" s="22" t="s">
        <v>8</v>
      </c>
      <c r="G23" s="21" t="s">
        <v>489</v>
      </c>
      <c r="H23" s="21" t="s">
        <v>21</v>
      </c>
      <c r="I23" s="31">
        <v>20.8</v>
      </c>
      <c r="J23" s="22"/>
      <c r="K23" s="31"/>
      <c r="L23" s="25">
        <v>0</v>
      </c>
      <c r="M23" s="22"/>
      <c r="N23" s="25">
        <v>250</v>
      </c>
      <c r="O23" s="25">
        <v>250</v>
      </c>
      <c r="P23" s="25">
        <v>2500</v>
      </c>
      <c r="Q23" s="25">
        <v>120</v>
      </c>
      <c r="R23" s="24">
        <v>2200</v>
      </c>
      <c r="S23" s="24">
        <v>2200</v>
      </c>
      <c r="T23" s="23" t="s">
        <v>489</v>
      </c>
      <c r="U23" s="29">
        <f t="shared" si="3"/>
        <v>302500</v>
      </c>
      <c r="V23" s="24">
        <v>16</v>
      </c>
      <c r="W23" s="24"/>
      <c r="X23" s="24"/>
      <c r="Y23" s="24">
        <v>8</v>
      </c>
      <c r="Z23" s="23"/>
      <c r="AA23" s="24"/>
      <c r="AB23" s="23"/>
      <c r="AC23" s="24"/>
      <c r="AD23" s="23" t="s">
        <v>22</v>
      </c>
      <c r="AE23" s="24">
        <v>900</v>
      </c>
      <c r="AF23" s="23" t="s">
        <v>490</v>
      </c>
      <c r="AG23" s="23">
        <f t="shared" si="0"/>
        <v>0.53173402930180957</v>
      </c>
      <c r="AH23" s="23"/>
      <c r="AI23" s="24">
        <v>311.3</v>
      </c>
      <c r="AJ23" s="23"/>
      <c r="AK23" s="23"/>
      <c r="AL23" s="23"/>
      <c r="AM23" s="23"/>
      <c r="AN23" s="23"/>
      <c r="AO23" s="23"/>
      <c r="AP23" s="23" t="s">
        <v>492</v>
      </c>
      <c r="AQ23" s="25">
        <v>2</v>
      </c>
      <c r="AR23" s="23" t="s">
        <v>490</v>
      </c>
      <c r="AS23" s="29">
        <v>9.5</v>
      </c>
      <c r="AT23" s="25">
        <v>22</v>
      </c>
      <c r="AU23" s="25">
        <v>100</v>
      </c>
      <c r="AV23" s="23"/>
      <c r="AW23" s="23"/>
      <c r="AX23" s="23"/>
      <c r="AY23" s="23">
        <f t="shared" si="9"/>
        <v>0.56705747397295758</v>
      </c>
      <c r="AZ23" s="23"/>
      <c r="BA23" s="29">
        <v>428.4</v>
      </c>
      <c r="BB23" s="23"/>
      <c r="BC23" s="23"/>
      <c r="BD23" s="25">
        <v>10</v>
      </c>
      <c r="BE23" s="24">
        <v>170</v>
      </c>
      <c r="BF23" s="25">
        <v>1</v>
      </c>
      <c r="BG23" s="22">
        <f t="shared" si="7"/>
        <v>0.38499909970463153</v>
      </c>
      <c r="BH23" s="22"/>
      <c r="BI23" s="30">
        <v>428.4</v>
      </c>
      <c r="BJ23" s="22"/>
      <c r="BK23" s="22"/>
      <c r="BL23" s="30">
        <v>9.5</v>
      </c>
      <c r="BM23" s="25">
        <v>230</v>
      </c>
      <c r="BN23" s="25">
        <v>2</v>
      </c>
      <c r="BO23" s="22">
        <f t="shared" si="8"/>
        <v>0.51363901627985287</v>
      </c>
      <c r="BP23" s="30">
        <v>428.4</v>
      </c>
      <c r="BQ23" s="22"/>
      <c r="BR23" s="22"/>
      <c r="BS23" s="22"/>
      <c r="BT23" s="25"/>
      <c r="BU23" s="22"/>
      <c r="BV23" s="22"/>
      <c r="BW23" s="155"/>
      <c r="BX23" s="25">
        <v>4</v>
      </c>
    </row>
    <row r="24" spans="1:76">
      <c r="A24" s="180">
        <v>19</v>
      </c>
      <c r="B24" s="67"/>
      <c r="C24" s="163">
        <v>1</v>
      </c>
      <c r="D24" s="23" t="s">
        <v>153</v>
      </c>
      <c r="E24" s="68" t="s">
        <v>152</v>
      </c>
      <c r="F24" s="22" t="s">
        <v>8</v>
      </c>
      <c r="G24" s="21" t="s">
        <v>489</v>
      </c>
      <c r="H24" s="21" t="s">
        <v>492</v>
      </c>
      <c r="I24" s="31">
        <v>38.700000000000003</v>
      </c>
      <c r="J24" s="22"/>
      <c r="K24" s="31"/>
      <c r="L24" s="31">
        <v>588.24000000000012</v>
      </c>
      <c r="M24" s="22" t="s">
        <v>507</v>
      </c>
      <c r="N24" s="25">
        <v>152</v>
      </c>
      <c r="O24" s="25">
        <v>228</v>
      </c>
      <c r="P24" s="25">
        <v>1000</v>
      </c>
      <c r="Q24" s="25">
        <v>152</v>
      </c>
      <c r="R24" s="24">
        <v>3750</v>
      </c>
      <c r="S24" s="24">
        <v>3750</v>
      </c>
      <c r="T24" s="23" t="s">
        <v>489</v>
      </c>
      <c r="U24" s="29">
        <f t="shared" si="3"/>
        <v>152000</v>
      </c>
      <c r="V24" s="24">
        <v>19.5</v>
      </c>
      <c r="W24" s="24"/>
      <c r="X24" s="24"/>
      <c r="Y24" s="24">
        <v>5</v>
      </c>
      <c r="Z24" s="23"/>
      <c r="AA24" s="24">
        <v>1</v>
      </c>
      <c r="AB24" s="23"/>
      <c r="AC24" s="24">
        <v>1</v>
      </c>
      <c r="AD24" s="23" t="s">
        <v>508</v>
      </c>
      <c r="AE24" s="24">
        <v>2500</v>
      </c>
      <c r="AF24" s="23" t="s">
        <v>490</v>
      </c>
      <c r="AG24" s="23">
        <f t="shared" si="0"/>
        <v>0.5894361545366047</v>
      </c>
      <c r="AH24" s="23"/>
      <c r="AI24" s="24">
        <v>450</v>
      </c>
      <c r="AJ24" s="24">
        <v>610</v>
      </c>
      <c r="AK24" s="23">
        <v>450</v>
      </c>
      <c r="AL24" s="25">
        <v>450</v>
      </c>
      <c r="AM24" s="23">
        <v>610</v>
      </c>
      <c r="AN24" s="24">
        <v>610</v>
      </c>
      <c r="AO24" s="24">
        <v>400</v>
      </c>
      <c r="AP24" s="23" t="s">
        <v>492</v>
      </c>
      <c r="AQ24" s="25">
        <v>2</v>
      </c>
      <c r="AR24" s="23" t="s">
        <v>490</v>
      </c>
      <c r="AS24" s="24">
        <v>6</v>
      </c>
      <c r="AT24" s="25">
        <v>11</v>
      </c>
      <c r="AU24" s="25">
        <v>76</v>
      </c>
      <c r="AV24" s="23">
        <v>6</v>
      </c>
      <c r="AW24" s="23">
        <v>18</v>
      </c>
      <c r="AX24" s="24">
        <v>152</v>
      </c>
      <c r="AY24" s="23">
        <f>AQ24*PI()*AS24^2/4/N24/AU24*100</f>
        <v>0.48951409076018243</v>
      </c>
      <c r="AZ24" s="23">
        <f>AQ24*PI()*AV24^2/4/N24/AX24*100</f>
        <v>0.24475704538009121</v>
      </c>
      <c r="BA24" s="24">
        <v>381</v>
      </c>
      <c r="BB24" s="23">
        <v>445</v>
      </c>
      <c r="BC24" s="24">
        <v>400</v>
      </c>
      <c r="BD24" s="30">
        <v>11.2</v>
      </c>
      <c r="BE24" s="24">
        <v>215</v>
      </c>
      <c r="BF24" s="25">
        <v>2</v>
      </c>
      <c r="BG24" s="22">
        <f t="shared" si="7"/>
        <v>0.60293969165591133</v>
      </c>
      <c r="BH24" s="22"/>
      <c r="BI24" s="25">
        <v>488</v>
      </c>
      <c r="BJ24" s="25">
        <v>598</v>
      </c>
      <c r="BK24" s="25">
        <v>400</v>
      </c>
      <c r="BL24" s="30">
        <v>11.2</v>
      </c>
      <c r="BM24" s="25">
        <v>215</v>
      </c>
      <c r="BN24" s="25">
        <v>2</v>
      </c>
      <c r="BO24" s="22">
        <f t="shared" si="8"/>
        <v>0.60293969165591133</v>
      </c>
      <c r="BP24" s="25">
        <v>488</v>
      </c>
      <c r="BQ24" s="22">
        <v>598</v>
      </c>
      <c r="BR24" s="25">
        <v>400</v>
      </c>
      <c r="BS24" s="22"/>
      <c r="BT24" s="25"/>
      <c r="BU24" s="22"/>
      <c r="BV24" s="22"/>
      <c r="BW24" s="155"/>
      <c r="BX24" s="25">
        <v>1</v>
      </c>
    </row>
    <row r="25" spans="1:76">
      <c r="A25" s="180">
        <v>20</v>
      </c>
      <c r="B25" s="67"/>
      <c r="C25" s="163">
        <v>1</v>
      </c>
      <c r="D25" s="23" t="s">
        <v>116</v>
      </c>
      <c r="E25" s="68" t="s">
        <v>115</v>
      </c>
      <c r="F25" s="22" t="s">
        <v>8</v>
      </c>
      <c r="G25" s="21" t="s">
        <v>489</v>
      </c>
      <c r="H25" s="21" t="s">
        <v>492</v>
      </c>
      <c r="I25" s="31">
        <v>23.27</v>
      </c>
      <c r="J25" s="22"/>
      <c r="K25" s="31"/>
      <c r="L25" s="25">
        <v>0</v>
      </c>
      <c r="M25" s="22"/>
      <c r="N25" s="30">
        <v>101.6</v>
      </c>
      <c r="O25" s="30">
        <v>247.6</v>
      </c>
      <c r="P25" s="30">
        <v>1905</v>
      </c>
      <c r="Q25" s="30">
        <v>101.6</v>
      </c>
      <c r="R25" s="29">
        <v>5486.4</v>
      </c>
      <c r="S25" s="29">
        <v>5486.4</v>
      </c>
      <c r="T25" s="23" t="s">
        <v>489</v>
      </c>
      <c r="U25" s="29">
        <f t="shared" si="3"/>
        <v>193548</v>
      </c>
      <c r="V25" s="24">
        <v>12.7</v>
      </c>
      <c r="W25" s="24">
        <v>12.7</v>
      </c>
      <c r="X25" s="24"/>
      <c r="Y25" s="24">
        <v>6</v>
      </c>
      <c r="Z25" s="23"/>
      <c r="AA25" s="24"/>
      <c r="AB25" s="23"/>
      <c r="AC25" s="24">
        <v>4</v>
      </c>
      <c r="AD25" s="23" t="s">
        <v>508</v>
      </c>
      <c r="AE25" s="29">
        <v>609.6</v>
      </c>
      <c r="AF25" s="23" t="s">
        <v>490</v>
      </c>
      <c r="AG25" s="23">
        <f t="shared" si="0"/>
        <v>0.39269908169872408</v>
      </c>
      <c r="AH25" s="23"/>
      <c r="AI25" s="24">
        <v>476</v>
      </c>
      <c r="AJ25" s="29">
        <v>696.9</v>
      </c>
      <c r="AK25" s="23">
        <v>476</v>
      </c>
      <c r="AL25" s="22"/>
      <c r="AM25" s="23">
        <v>696.9</v>
      </c>
      <c r="AN25" s="23"/>
      <c r="AO25" s="24">
        <v>60</v>
      </c>
      <c r="AP25" s="23" t="s">
        <v>492</v>
      </c>
      <c r="AQ25" s="25">
        <v>2</v>
      </c>
      <c r="AR25" s="23" t="s">
        <v>490</v>
      </c>
      <c r="AS25" s="24">
        <v>6</v>
      </c>
      <c r="AT25" s="25"/>
      <c r="AU25" s="30">
        <v>152.4</v>
      </c>
      <c r="AV25" s="23"/>
      <c r="AW25" s="23"/>
      <c r="AX25" s="23"/>
      <c r="AY25" s="23">
        <f t="shared" si="9"/>
        <v>0.36521087640156624</v>
      </c>
      <c r="AZ25" s="23"/>
      <c r="BA25" s="24">
        <v>473</v>
      </c>
      <c r="BB25" s="23"/>
      <c r="BC25" s="24">
        <v>60</v>
      </c>
      <c r="BD25" s="25">
        <v>6</v>
      </c>
      <c r="BE25" s="24">
        <v>102</v>
      </c>
      <c r="BF25" s="25">
        <v>2</v>
      </c>
      <c r="BG25" s="22">
        <f t="shared" si="7"/>
        <v>0.54566801532939901</v>
      </c>
      <c r="BH25" s="22"/>
      <c r="BI25" s="25">
        <v>476</v>
      </c>
      <c r="BJ25" s="30">
        <v>710.7</v>
      </c>
      <c r="BK25" s="25">
        <v>60</v>
      </c>
      <c r="BL25" s="25">
        <v>6</v>
      </c>
      <c r="BM25" s="25">
        <v>102</v>
      </c>
      <c r="BN25" s="25">
        <v>2</v>
      </c>
      <c r="BO25" s="22">
        <f t="shared" si="8"/>
        <v>0.54566801532939901</v>
      </c>
      <c r="BP25" s="25">
        <v>476</v>
      </c>
      <c r="BQ25" s="22">
        <v>710.7</v>
      </c>
      <c r="BR25" s="25">
        <v>60</v>
      </c>
      <c r="BS25" s="22"/>
      <c r="BT25" s="25"/>
      <c r="BU25" s="22"/>
      <c r="BV25" s="22"/>
      <c r="BW25" s="155"/>
      <c r="BX25" s="25">
        <v>8</v>
      </c>
    </row>
    <row r="26" spans="1:76">
      <c r="A26" s="180">
        <v>21</v>
      </c>
      <c r="B26" s="67"/>
      <c r="C26" s="163">
        <v>1</v>
      </c>
      <c r="D26" s="23" t="s">
        <v>118</v>
      </c>
      <c r="E26" s="68" t="s">
        <v>117</v>
      </c>
      <c r="F26" s="22" t="s">
        <v>8</v>
      </c>
      <c r="G26" s="21" t="s">
        <v>489</v>
      </c>
      <c r="H26" s="21" t="s">
        <v>492</v>
      </c>
      <c r="I26" s="31">
        <v>45</v>
      </c>
      <c r="J26" s="25"/>
      <c r="K26" s="31"/>
      <c r="L26" s="31">
        <v>688.5</v>
      </c>
      <c r="M26" s="22" t="s">
        <v>519</v>
      </c>
      <c r="N26" s="25">
        <v>150</v>
      </c>
      <c r="O26" s="25">
        <v>175</v>
      </c>
      <c r="P26" s="25">
        <v>2000</v>
      </c>
      <c r="Q26" s="25">
        <v>150</v>
      </c>
      <c r="R26" s="24">
        <v>4560</v>
      </c>
      <c r="S26" s="24">
        <v>4560</v>
      </c>
      <c r="T26" s="23" t="s">
        <v>489</v>
      </c>
      <c r="U26" s="29">
        <f t="shared" si="3"/>
        <v>300000</v>
      </c>
      <c r="V26" s="24">
        <v>10</v>
      </c>
      <c r="W26" s="24">
        <v>10</v>
      </c>
      <c r="X26" s="24"/>
      <c r="Y26" s="24">
        <v>6</v>
      </c>
      <c r="Z26" s="23"/>
      <c r="AA26" s="24"/>
      <c r="AB26" s="24">
        <v>25</v>
      </c>
      <c r="AC26" s="24">
        <v>1</v>
      </c>
      <c r="AD26" s="23" t="s">
        <v>508</v>
      </c>
      <c r="AE26" s="24">
        <v>600</v>
      </c>
      <c r="AF26" s="23" t="s">
        <v>490</v>
      </c>
      <c r="AG26" s="23">
        <f t="shared" si="0"/>
        <v>0.15707963267948966</v>
      </c>
      <c r="AH26" s="23"/>
      <c r="AI26" s="29">
        <v>547.29999999999995</v>
      </c>
      <c r="AJ26" s="29">
        <v>619.9</v>
      </c>
      <c r="AK26" s="23">
        <v>547.29999999999995</v>
      </c>
      <c r="AL26" s="29">
        <v>547.29999999999995</v>
      </c>
      <c r="AM26" s="23">
        <v>619.9</v>
      </c>
      <c r="AN26" s="29">
        <v>619.9</v>
      </c>
      <c r="AO26" s="23"/>
      <c r="AP26" s="23" t="s">
        <v>492</v>
      </c>
      <c r="AQ26" s="25">
        <v>2</v>
      </c>
      <c r="AR26" s="23" t="s">
        <v>490</v>
      </c>
      <c r="AS26" s="24">
        <v>6</v>
      </c>
      <c r="AT26" s="25">
        <v>53</v>
      </c>
      <c r="AU26" s="25">
        <v>75</v>
      </c>
      <c r="AV26" s="23"/>
      <c r="AW26" s="23"/>
      <c r="AX26" s="23"/>
      <c r="AY26" s="23">
        <f t="shared" si="9"/>
        <v>0.50265482457436694</v>
      </c>
      <c r="AZ26" s="23"/>
      <c r="BA26" s="29">
        <v>583.6</v>
      </c>
      <c r="BB26" s="23">
        <v>600.70000000000005</v>
      </c>
      <c r="BC26" s="23"/>
      <c r="BD26" s="25">
        <v>6</v>
      </c>
      <c r="BE26" s="24">
        <v>125</v>
      </c>
      <c r="BF26" s="25">
        <v>2</v>
      </c>
      <c r="BG26" s="22">
        <f t="shared" si="7"/>
        <v>0.30159289474462009</v>
      </c>
      <c r="BH26" s="22"/>
      <c r="BI26" s="30">
        <v>583.6</v>
      </c>
      <c r="BJ26" s="30">
        <v>600.70000000000005</v>
      </c>
      <c r="BK26" s="22"/>
      <c r="BL26" s="25">
        <v>6</v>
      </c>
      <c r="BM26" s="25">
        <v>150</v>
      </c>
      <c r="BN26" s="25">
        <v>2</v>
      </c>
      <c r="BO26" s="22">
        <f t="shared" si="8"/>
        <v>0.25132741228718347</v>
      </c>
      <c r="BP26" s="30">
        <v>583.6</v>
      </c>
      <c r="BQ26" s="30">
        <v>600.70000000000005</v>
      </c>
      <c r="BR26" s="22"/>
      <c r="BS26" s="22"/>
      <c r="BT26" s="25"/>
      <c r="BU26" s="22"/>
      <c r="BV26" s="22"/>
      <c r="BW26" s="155"/>
      <c r="BX26" s="25">
        <v>1</v>
      </c>
    </row>
    <row r="27" spans="1:76">
      <c r="A27" s="180">
        <v>22</v>
      </c>
      <c r="B27" s="67"/>
      <c r="C27" s="163">
        <v>2</v>
      </c>
      <c r="D27" s="23" t="s">
        <v>119</v>
      </c>
      <c r="E27" s="68" t="s">
        <v>117</v>
      </c>
      <c r="F27" s="22" t="s">
        <v>8</v>
      </c>
      <c r="G27" s="21" t="s">
        <v>489</v>
      </c>
      <c r="H27" s="21" t="s">
        <v>492</v>
      </c>
      <c r="I27" s="31">
        <v>40.5</v>
      </c>
      <c r="J27" s="25"/>
      <c r="K27" s="31"/>
      <c r="L27" s="31">
        <v>692.55</v>
      </c>
      <c r="M27" s="22" t="s">
        <v>519</v>
      </c>
      <c r="N27" s="25">
        <v>150</v>
      </c>
      <c r="O27" s="25">
        <v>175</v>
      </c>
      <c r="P27" s="25">
        <v>2000</v>
      </c>
      <c r="Q27" s="25">
        <v>150</v>
      </c>
      <c r="R27" s="24">
        <v>4560</v>
      </c>
      <c r="S27" s="24">
        <v>4560</v>
      </c>
      <c r="T27" s="23" t="s">
        <v>489</v>
      </c>
      <c r="U27" s="29">
        <f t="shared" si="3"/>
        <v>300000</v>
      </c>
      <c r="V27" s="24">
        <v>10</v>
      </c>
      <c r="W27" s="24">
        <v>10</v>
      </c>
      <c r="X27" s="24"/>
      <c r="Y27" s="24">
        <v>5</v>
      </c>
      <c r="Z27" s="23"/>
      <c r="AA27" s="24"/>
      <c r="AB27" s="24">
        <v>25</v>
      </c>
      <c r="AC27" s="24">
        <v>1</v>
      </c>
      <c r="AD27" s="23" t="s">
        <v>508</v>
      </c>
      <c r="AE27" s="24">
        <v>600</v>
      </c>
      <c r="AF27" s="23" t="s">
        <v>490</v>
      </c>
      <c r="AG27" s="23">
        <f t="shared" si="0"/>
        <v>0.13089969389957473</v>
      </c>
      <c r="AH27" s="23"/>
      <c r="AI27" s="29">
        <v>583.1</v>
      </c>
      <c r="AJ27" s="29">
        <v>747.4</v>
      </c>
      <c r="AK27" s="23">
        <v>583.1</v>
      </c>
      <c r="AL27" s="29">
        <v>583.1</v>
      </c>
      <c r="AM27" s="23">
        <v>747.4</v>
      </c>
      <c r="AN27" s="29">
        <v>747.4</v>
      </c>
      <c r="AO27" s="23"/>
      <c r="AP27" s="23" t="s">
        <v>492</v>
      </c>
      <c r="AQ27" s="25">
        <v>2</v>
      </c>
      <c r="AR27" s="23" t="s">
        <v>490</v>
      </c>
      <c r="AS27" s="24">
        <v>6</v>
      </c>
      <c r="AT27" s="25">
        <v>53</v>
      </c>
      <c r="AU27" s="25">
        <v>75</v>
      </c>
      <c r="AV27" s="23"/>
      <c r="AW27" s="23"/>
      <c r="AX27" s="23"/>
      <c r="AY27" s="23">
        <f t="shared" si="9"/>
        <v>0.50265482457436694</v>
      </c>
      <c r="AZ27" s="23"/>
      <c r="BA27" s="29">
        <v>484.9</v>
      </c>
      <c r="BB27" s="23">
        <v>534.5</v>
      </c>
      <c r="BC27" s="23"/>
      <c r="BD27" s="25">
        <v>6</v>
      </c>
      <c r="BE27" s="24">
        <v>125</v>
      </c>
      <c r="BF27" s="25">
        <v>2</v>
      </c>
      <c r="BG27" s="22">
        <f t="shared" si="7"/>
        <v>0.30159289474462009</v>
      </c>
      <c r="BH27" s="22"/>
      <c r="BI27" s="30">
        <v>484.9</v>
      </c>
      <c r="BJ27" s="30">
        <v>534.5</v>
      </c>
      <c r="BK27" s="22"/>
      <c r="BL27" s="25">
        <v>6</v>
      </c>
      <c r="BM27" s="25">
        <v>150</v>
      </c>
      <c r="BN27" s="25">
        <v>2</v>
      </c>
      <c r="BO27" s="22">
        <f t="shared" si="8"/>
        <v>0.25132741228718347</v>
      </c>
      <c r="BP27" s="30">
        <v>484.9</v>
      </c>
      <c r="BQ27" s="30">
        <v>534.5</v>
      </c>
      <c r="BR27" s="22"/>
      <c r="BS27" s="22"/>
      <c r="BT27" s="25"/>
      <c r="BU27" s="22"/>
      <c r="BV27" s="22"/>
      <c r="BW27" s="155"/>
      <c r="BX27" s="25">
        <v>1</v>
      </c>
    </row>
    <row r="28" spans="1:76">
      <c r="A28" s="180">
        <v>23</v>
      </c>
      <c r="B28" s="67"/>
      <c r="C28" s="163">
        <v>3</v>
      </c>
      <c r="D28" s="23" t="s">
        <v>120</v>
      </c>
      <c r="E28" s="68" t="s">
        <v>117</v>
      </c>
      <c r="F28" s="22" t="s">
        <v>8</v>
      </c>
      <c r="G28" s="21" t="s">
        <v>489</v>
      </c>
      <c r="H28" s="21" t="s">
        <v>492</v>
      </c>
      <c r="I28" s="31">
        <v>39.200000000000003</v>
      </c>
      <c r="J28" s="25"/>
      <c r="K28" s="31"/>
      <c r="L28" s="31">
        <v>682.08</v>
      </c>
      <c r="M28" s="22" t="s">
        <v>519</v>
      </c>
      <c r="N28" s="25">
        <v>150</v>
      </c>
      <c r="O28" s="25">
        <v>230</v>
      </c>
      <c r="P28" s="25">
        <v>2000</v>
      </c>
      <c r="Q28" s="25">
        <v>150</v>
      </c>
      <c r="R28" s="24">
        <v>4560</v>
      </c>
      <c r="S28" s="24">
        <v>4560</v>
      </c>
      <c r="T28" s="23" t="s">
        <v>489</v>
      </c>
      <c r="U28" s="29">
        <f t="shared" si="3"/>
        <v>300000</v>
      </c>
      <c r="V28" s="24">
        <v>12</v>
      </c>
      <c r="W28" s="24">
        <v>12</v>
      </c>
      <c r="X28" s="24"/>
      <c r="Y28" s="24">
        <v>5</v>
      </c>
      <c r="Z28" s="23"/>
      <c r="AA28" s="24"/>
      <c r="AB28" s="24">
        <v>30</v>
      </c>
      <c r="AC28" s="24">
        <v>1</v>
      </c>
      <c r="AD28" s="23" t="s">
        <v>508</v>
      </c>
      <c r="AE28" s="24">
        <v>600</v>
      </c>
      <c r="AF28" s="23" t="s">
        <v>490</v>
      </c>
      <c r="AG28" s="23">
        <f t="shared" si="0"/>
        <v>0.18849555921538758</v>
      </c>
      <c r="AH28" s="23"/>
      <c r="AI28" s="24">
        <v>601</v>
      </c>
      <c r="AJ28" s="29">
        <v>725.5</v>
      </c>
      <c r="AK28" s="23">
        <v>601</v>
      </c>
      <c r="AL28" s="24">
        <v>601</v>
      </c>
      <c r="AM28" s="23">
        <v>725.5</v>
      </c>
      <c r="AN28" s="29">
        <v>725.5</v>
      </c>
      <c r="AO28" s="23"/>
      <c r="AP28" s="23" t="s">
        <v>492</v>
      </c>
      <c r="AQ28" s="25">
        <v>2</v>
      </c>
      <c r="AR28" s="23" t="s">
        <v>490</v>
      </c>
      <c r="AS28" s="24">
        <v>6</v>
      </c>
      <c r="AT28" s="25">
        <v>53</v>
      </c>
      <c r="AU28" s="25">
        <v>75</v>
      </c>
      <c r="AV28" s="23"/>
      <c r="AW28" s="23"/>
      <c r="AX28" s="23"/>
      <c r="AY28" s="23">
        <f t="shared" si="9"/>
        <v>0.50265482457436694</v>
      </c>
      <c r="AZ28" s="23"/>
      <c r="BA28" s="24">
        <v>489</v>
      </c>
      <c r="BB28" s="23">
        <v>552.20000000000005</v>
      </c>
      <c r="BC28" s="23"/>
      <c r="BD28" s="25">
        <v>8</v>
      </c>
      <c r="BE28" s="24">
        <v>125</v>
      </c>
      <c r="BF28" s="25">
        <v>2</v>
      </c>
      <c r="BG28" s="22">
        <f t="shared" si="7"/>
        <v>0.53616514621265798</v>
      </c>
      <c r="BH28" s="22"/>
      <c r="BI28" s="25">
        <v>489</v>
      </c>
      <c r="BJ28" s="30">
        <v>552.20000000000005</v>
      </c>
      <c r="BK28" s="22"/>
      <c r="BL28" s="25">
        <v>6</v>
      </c>
      <c r="BM28" s="25">
        <v>150</v>
      </c>
      <c r="BN28" s="25">
        <v>2</v>
      </c>
      <c r="BO28" s="22">
        <f t="shared" si="8"/>
        <v>0.25132741228718347</v>
      </c>
      <c r="BP28" s="30">
        <v>489</v>
      </c>
      <c r="BQ28" s="30">
        <v>552.20000000000005</v>
      </c>
      <c r="BR28" s="22"/>
      <c r="BS28" s="22"/>
      <c r="BT28" s="25"/>
      <c r="BU28" s="22"/>
      <c r="BV28" s="22"/>
      <c r="BW28" s="155"/>
      <c r="BX28" s="25">
        <v>1</v>
      </c>
    </row>
    <row r="29" spans="1:76">
      <c r="A29" s="180">
        <v>24</v>
      </c>
      <c r="B29" s="67"/>
      <c r="C29" s="163">
        <v>4</v>
      </c>
      <c r="D29" s="23" t="s">
        <v>121</v>
      </c>
      <c r="E29" s="68" t="s">
        <v>117</v>
      </c>
      <c r="F29" s="22" t="s">
        <v>8</v>
      </c>
      <c r="G29" s="21" t="s">
        <v>489</v>
      </c>
      <c r="H29" s="21" t="s">
        <v>492</v>
      </c>
      <c r="I29" s="31">
        <v>40.9</v>
      </c>
      <c r="J29" s="25"/>
      <c r="K29" s="31"/>
      <c r="L29" s="31">
        <v>699.3900000000001</v>
      </c>
      <c r="M29" s="22" t="s">
        <v>519</v>
      </c>
      <c r="N29" s="25">
        <v>150</v>
      </c>
      <c r="O29" s="25">
        <v>230</v>
      </c>
      <c r="P29" s="25">
        <v>2000</v>
      </c>
      <c r="Q29" s="25">
        <v>150</v>
      </c>
      <c r="R29" s="24">
        <v>4560</v>
      </c>
      <c r="S29" s="24">
        <v>4560</v>
      </c>
      <c r="T29" s="23" t="s">
        <v>489</v>
      </c>
      <c r="U29" s="29">
        <f t="shared" si="3"/>
        <v>300000</v>
      </c>
      <c r="V29" s="24">
        <v>12</v>
      </c>
      <c r="W29" s="24"/>
      <c r="X29" s="24"/>
      <c r="Y29" s="24">
        <v>5</v>
      </c>
      <c r="Z29" s="23"/>
      <c r="AA29" s="24"/>
      <c r="AB29" s="24">
        <v>30</v>
      </c>
      <c r="AC29" s="24"/>
      <c r="AD29" s="23" t="s">
        <v>508</v>
      </c>
      <c r="AE29" s="24">
        <v>600</v>
      </c>
      <c r="AF29" s="23" t="s">
        <v>490</v>
      </c>
      <c r="AG29" s="23">
        <f t="shared" si="0"/>
        <v>0.18849555921538758</v>
      </c>
      <c r="AH29" s="23"/>
      <c r="AI29" s="24">
        <v>576</v>
      </c>
      <c r="AJ29" s="29">
        <v>674.9</v>
      </c>
      <c r="AK29" s="23"/>
      <c r="AL29" s="23"/>
      <c r="AM29" s="22"/>
      <c r="AN29" s="22"/>
      <c r="AO29" s="23"/>
      <c r="AP29" s="23" t="s">
        <v>492</v>
      </c>
      <c r="AQ29" s="25">
        <v>2</v>
      </c>
      <c r="AR29" s="23" t="s">
        <v>490</v>
      </c>
      <c r="AS29" s="24">
        <v>6</v>
      </c>
      <c r="AT29" s="25">
        <v>26</v>
      </c>
      <c r="AU29" s="25">
        <v>150</v>
      </c>
      <c r="AV29" s="23"/>
      <c r="AW29" s="23"/>
      <c r="AX29" s="23"/>
      <c r="AY29" s="23">
        <f t="shared" si="9"/>
        <v>0.25132741228718347</v>
      </c>
      <c r="AZ29" s="23"/>
      <c r="BA29" s="29">
        <v>518.9</v>
      </c>
      <c r="BB29" s="23">
        <v>558.70000000000005</v>
      </c>
      <c r="BC29" s="23"/>
      <c r="BD29" s="25">
        <v>8</v>
      </c>
      <c r="BE29" s="24">
        <v>125</v>
      </c>
      <c r="BF29" s="25">
        <v>2</v>
      </c>
      <c r="BG29" s="22">
        <f t="shared" si="7"/>
        <v>0.53616514621265798</v>
      </c>
      <c r="BH29" s="22"/>
      <c r="BI29" s="30">
        <v>583.70000000000005</v>
      </c>
      <c r="BJ29" s="30">
        <v>714.4</v>
      </c>
      <c r="BK29" s="22"/>
      <c r="BL29" s="25">
        <v>6</v>
      </c>
      <c r="BM29" s="25">
        <v>150</v>
      </c>
      <c r="BN29" s="25">
        <v>2</v>
      </c>
      <c r="BO29" s="22">
        <f t="shared" si="8"/>
        <v>0.25132741228718347</v>
      </c>
      <c r="BP29" s="30">
        <v>518.9</v>
      </c>
      <c r="BQ29" s="30">
        <v>558.70000000000005</v>
      </c>
      <c r="BR29" s="22"/>
      <c r="BS29" s="22"/>
      <c r="BT29" s="25"/>
      <c r="BU29" s="22"/>
      <c r="BV29" s="22"/>
      <c r="BW29" s="155"/>
      <c r="BX29" s="25">
        <v>1</v>
      </c>
    </row>
    <row r="30" spans="1:76">
      <c r="A30" s="180">
        <v>25</v>
      </c>
      <c r="B30" s="67"/>
      <c r="C30" s="163">
        <v>5</v>
      </c>
      <c r="D30" s="23" t="s">
        <v>122</v>
      </c>
      <c r="E30" s="68" t="s">
        <v>117</v>
      </c>
      <c r="F30" s="22" t="s">
        <v>8</v>
      </c>
      <c r="G30" s="21" t="s">
        <v>489</v>
      </c>
      <c r="H30" s="21" t="s">
        <v>492</v>
      </c>
      <c r="I30" s="31">
        <v>38.299999999999997</v>
      </c>
      <c r="J30" s="25"/>
      <c r="K30" s="31"/>
      <c r="L30" s="31">
        <v>1470.72</v>
      </c>
      <c r="M30" s="22" t="s">
        <v>519</v>
      </c>
      <c r="N30" s="25">
        <v>150</v>
      </c>
      <c r="O30" s="25">
        <v>230</v>
      </c>
      <c r="P30" s="25">
        <v>2000</v>
      </c>
      <c r="Q30" s="25">
        <v>150</v>
      </c>
      <c r="R30" s="24">
        <v>4560</v>
      </c>
      <c r="S30" s="24">
        <v>4560</v>
      </c>
      <c r="T30" s="23" t="s">
        <v>489</v>
      </c>
      <c r="U30" s="29">
        <f t="shared" si="3"/>
        <v>300000</v>
      </c>
      <c r="V30" s="24">
        <v>8</v>
      </c>
      <c r="W30" s="24">
        <v>8</v>
      </c>
      <c r="X30" s="24"/>
      <c r="Y30" s="24">
        <v>6</v>
      </c>
      <c r="Z30" s="23"/>
      <c r="AA30" s="24"/>
      <c r="AB30" s="24">
        <v>30</v>
      </c>
      <c r="AC30" s="24">
        <v>1</v>
      </c>
      <c r="AD30" s="23" t="s">
        <v>508</v>
      </c>
      <c r="AE30" s="24">
        <v>600</v>
      </c>
      <c r="AF30" s="23" t="s">
        <v>490</v>
      </c>
      <c r="AG30" s="23">
        <f t="shared" si="0"/>
        <v>0.10053096491487337</v>
      </c>
      <c r="AH30" s="23"/>
      <c r="AI30" s="29">
        <v>583.70000000000005</v>
      </c>
      <c r="AJ30" s="29">
        <v>700.2</v>
      </c>
      <c r="AK30" s="23">
        <v>583.70000000000005</v>
      </c>
      <c r="AL30" s="29">
        <v>583.70000000000005</v>
      </c>
      <c r="AM30" s="23">
        <v>700.2</v>
      </c>
      <c r="AN30" s="29">
        <v>700.2</v>
      </c>
      <c r="AO30" s="23"/>
      <c r="AP30" s="23" t="s">
        <v>492</v>
      </c>
      <c r="AQ30" s="25">
        <v>2</v>
      </c>
      <c r="AR30" s="23" t="s">
        <v>490</v>
      </c>
      <c r="AS30" s="29">
        <v>4.2</v>
      </c>
      <c r="AT30" s="25">
        <v>80</v>
      </c>
      <c r="AU30" s="25">
        <v>50</v>
      </c>
      <c r="AV30" s="23"/>
      <c r="AW30" s="23"/>
      <c r="AX30" s="23"/>
      <c r="AY30" s="23">
        <f t="shared" si="9"/>
        <v>0.36945129606215965</v>
      </c>
      <c r="AZ30" s="23"/>
      <c r="BA30" s="29">
        <v>562.20000000000005</v>
      </c>
      <c r="BB30" s="23">
        <v>615</v>
      </c>
      <c r="BC30" s="23"/>
      <c r="BD30" s="25">
        <v>6</v>
      </c>
      <c r="BE30" s="24">
        <v>140</v>
      </c>
      <c r="BF30" s="25">
        <v>2</v>
      </c>
      <c r="BG30" s="22">
        <f t="shared" si="7"/>
        <v>0.26927937030769655</v>
      </c>
      <c r="BH30" s="22"/>
      <c r="BI30" s="30">
        <v>518.9</v>
      </c>
      <c r="BJ30" s="30">
        <v>558.70000000000005</v>
      </c>
      <c r="BK30" s="22"/>
      <c r="BL30" s="25">
        <v>6</v>
      </c>
      <c r="BM30" s="25">
        <v>150</v>
      </c>
      <c r="BN30" s="25">
        <v>2</v>
      </c>
      <c r="BO30" s="22">
        <f t="shared" si="8"/>
        <v>0.25132741228718347</v>
      </c>
      <c r="BP30" s="30">
        <v>518.9</v>
      </c>
      <c r="BQ30" s="30">
        <v>558.70000000000005</v>
      </c>
      <c r="BR30" s="22"/>
      <c r="BS30" s="22"/>
      <c r="BT30" s="25"/>
      <c r="BU30" s="22"/>
      <c r="BV30" s="22"/>
      <c r="BW30" s="155"/>
      <c r="BX30" s="25">
        <v>1</v>
      </c>
    </row>
    <row r="31" spans="1:76">
      <c r="A31" s="180">
        <v>26</v>
      </c>
      <c r="B31" s="67"/>
      <c r="C31" s="163">
        <v>6</v>
      </c>
      <c r="D31" s="23" t="s">
        <v>123</v>
      </c>
      <c r="E31" s="68" t="s">
        <v>117</v>
      </c>
      <c r="F31" s="22" t="s">
        <v>8</v>
      </c>
      <c r="G31" s="21" t="s">
        <v>489</v>
      </c>
      <c r="H31" s="21" t="s">
        <v>492</v>
      </c>
      <c r="I31" s="31">
        <v>45.6</v>
      </c>
      <c r="J31" s="25"/>
      <c r="K31" s="31"/>
      <c r="L31" s="31">
        <v>1477.44</v>
      </c>
      <c r="M31" s="22" t="s">
        <v>519</v>
      </c>
      <c r="N31" s="25">
        <v>150</v>
      </c>
      <c r="O31" s="25">
        <v>230</v>
      </c>
      <c r="P31" s="25">
        <v>2000</v>
      </c>
      <c r="Q31" s="25">
        <v>150</v>
      </c>
      <c r="R31" s="24">
        <v>4520</v>
      </c>
      <c r="S31" s="24">
        <v>4520</v>
      </c>
      <c r="T31" s="23" t="s">
        <v>489</v>
      </c>
      <c r="U31" s="29">
        <f t="shared" si="3"/>
        <v>300000</v>
      </c>
      <c r="V31" s="24">
        <v>12</v>
      </c>
      <c r="W31" s="24">
        <v>12</v>
      </c>
      <c r="X31" s="24"/>
      <c r="Y31" s="24">
        <v>6</v>
      </c>
      <c r="Z31" s="23"/>
      <c r="AA31" s="24"/>
      <c r="AB31" s="24">
        <v>30</v>
      </c>
      <c r="AC31" s="24">
        <v>2</v>
      </c>
      <c r="AD31" s="23" t="s">
        <v>508</v>
      </c>
      <c r="AE31" s="24">
        <v>600</v>
      </c>
      <c r="AF31" s="23" t="s">
        <v>490</v>
      </c>
      <c r="AG31" s="23">
        <f t="shared" si="0"/>
        <v>0.22619467105846508</v>
      </c>
      <c r="AH31" s="23"/>
      <c r="AI31" s="24">
        <v>576</v>
      </c>
      <c r="AJ31" s="29">
        <v>674.9</v>
      </c>
      <c r="AK31" s="23">
        <v>576</v>
      </c>
      <c r="AL31" s="24">
        <v>576</v>
      </c>
      <c r="AM31" s="23">
        <v>674.9</v>
      </c>
      <c r="AN31" s="29">
        <v>674.9</v>
      </c>
      <c r="AO31" s="23"/>
      <c r="AP31" s="23" t="s">
        <v>492</v>
      </c>
      <c r="AQ31" s="25">
        <v>2</v>
      </c>
      <c r="AR31" s="23" t="s">
        <v>490</v>
      </c>
      <c r="AS31" s="24">
        <v>6</v>
      </c>
      <c r="AT31" s="25">
        <v>80</v>
      </c>
      <c r="AU31" s="25">
        <v>50</v>
      </c>
      <c r="AV31" s="23"/>
      <c r="AW31" s="23"/>
      <c r="AX31" s="23"/>
      <c r="AY31" s="23">
        <f t="shared" si="9"/>
        <v>0.7539822368615503</v>
      </c>
      <c r="AZ31" s="23"/>
      <c r="BA31" s="29">
        <v>518.9</v>
      </c>
      <c r="BB31" s="23">
        <v>558.70000000000005</v>
      </c>
      <c r="BC31" s="23"/>
      <c r="BD31" s="25">
        <v>8</v>
      </c>
      <c r="BE31" s="24">
        <v>125</v>
      </c>
      <c r="BF31" s="25">
        <v>2</v>
      </c>
      <c r="BG31" s="22">
        <f t="shared" si="7"/>
        <v>0.53616514621265798</v>
      </c>
      <c r="BH31" s="22"/>
      <c r="BI31" s="30">
        <v>583.70000000000005</v>
      </c>
      <c r="BJ31" s="30">
        <v>714.4</v>
      </c>
      <c r="BK31" s="22"/>
      <c r="BL31" s="25">
        <v>6</v>
      </c>
      <c r="BM31" s="25">
        <v>150</v>
      </c>
      <c r="BN31" s="25">
        <v>2</v>
      </c>
      <c r="BO31" s="22">
        <f t="shared" si="8"/>
        <v>0.25132741228718347</v>
      </c>
      <c r="BP31" s="30">
        <v>518.9</v>
      </c>
      <c r="BQ31" s="30">
        <v>558.70000000000005</v>
      </c>
      <c r="BR31" s="22"/>
      <c r="BS31" s="22"/>
      <c r="BT31" s="25"/>
      <c r="BU31" s="22"/>
      <c r="BV31" s="22"/>
      <c r="BW31" s="155"/>
      <c r="BX31" s="25">
        <v>4</v>
      </c>
    </row>
    <row r="32" spans="1:76">
      <c r="A32" s="180">
        <v>27</v>
      </c>
      <c r="B32" s="67"/>
      <c r="C32" s="163">
        <v>1</v>
      </c>
      <c r="D32" s="23" t="s">
        <v>485</v>
      </c>
      <c r="E32" s="68" t="s">
        <v>484</v>
      </c>
      <c r="F32" s="22" t="s">
        <v>8</v>
      </c>
      <c r="G32" s="21" t="s">
        <v>489</v>
      </c>
      <c r="H32" s="21" t="s">
        <v>492</v>
      </c>
      <c r="I32" s="31">
        <v>61.43</v>
      </c>
      <c r="J32" s="22"/>
      <c r="K32" s="31"/>
      <c r="L32" s="25">
        <v>1003.9999999999999</v>
      </c>
      <c r="M32" s="22" t="s">
        <v>507</v>
      </c>
      <c r="N32" s="25">
        <v>100</v>
      </c>
      <c r="O32" s="25">
        <v>170</v>
      </c>
      <c r="P32" s="25">
        <v>1000</v>
      </c>
      <c r="Q32" s="25">
        <v>100</v>
      </c>
      <c r="R32" s="24">
        <v>2100</v>
      </c>
      <c r="S32" s="24">
        <v>2100</v>
      </c>
      <c r="T32" s="23" t="s">
        <v>489</v>
      </c>
      <c r="U32" s="29">
        <f t="shared" si="3"/>
        <v>100000</v>
      </c>
      <c r="V32" s="24">
        <v>10.492060490358094</v>
      </c>
      <c r="W32" s="24">
        <v>6.5</v>
      </c>
      <c r="X32" s="24"/>
      <c r="Y32" s="24">
        <v>8</v>
      </c>
      <c r="Z32" s="24">
        <v>10</v>
      </c>
      <c r="AA32" s="24"/>
      <c r="AB32" s="24">
        <v>10</v>
      </c>
      <c r="AC32" s="24">
        <v>1</v>
      </c>
      <c r="AD32" s="23" t="s">
        <v>545</v>
      </c>
      <c r="AE32" s="24">
        <v>500</v>
      </c>
      <c r="AF32" s="23" t="s">
        <v>490</v>
      </c>
      <c r="AG32" s="23">
        <f t="shared" si="0"/>
        <v>0.63839780714822592</v>
      </c>
      <c r="AH32" s="23"/>
      <c r="AI32" s="29">
        <v>436</v>
      </c>
      <c r="AJ32" s="29">
        <v>636.6</v>
      </c>
      <c r="AK32" s="29">
        <v>433.3</v>
      </c>
      <c r="AL32" s="22"/>
      <c r="AM32" s="23">
        <v>636.6</v>
      </c>
      <c r="AN32" s="23"/>
      <c r="AO32" s="23"/>
      <c r="AP32" s="23" t="s">
        <v>492</v>
      </c>
      <c r="AQ32" s="25">
        <v>2</v>
      </c>
      <c r="AR32" s="23" t="s">
        <v>490</v>
      </c>
      <c r="AS32" s="24">
        <v>4</v>
      </c>
      <c r="AT32" s="25">
        <v>35</v>
      </c>
      <c r="AU32" s="25">
        <v>60</v>
      </c>
      <c r="AV32" s="23"/>
      <c r="AW32" s="23"/>
      <c r="AX32" s="23"/>
      <c r="AY32" s="23">
        <f t="shared" si="9"/>
        <v>0.41887902047863912</v>
      </c>
      <c r="AZ32" s="23"/>
      <c r="BA32" s="24">
        <v>836</v>
      </c>
      <c r="BB32" s="23">
        <v>836</v>
      </c>
      <c r="BC32" s="23"/>
      <c r="BD32" s="25">
        <v>4</v>
      </c>
      <c r="BE32" s="24">
        <v>100</v>
      </c>
      <c r="BF32" s="25">
        <v>2</v>
      </c>
      <c r="BG32" s="22">
        <f t="shared" si="7"/>
        <v>0.25132741228718347</v>
      </c>
      <c r="BH32" s="22"/>
      <c r="BI32" s="30">
        <v>361.6</v>
      </c>
      <c r="BJ32" s="30">
        <v>506.3</v>
      </c>
      <c r="BK32" s="22"/>
      <c r="BL32" s="30">
        <v>6.5</v>
      </c>
      <c r="BM32" s="25">
        <v>100</v>
      </c>
      <c r="BN32" s="25">
        <v>2</v>
      </c>
      <c r="BO32" s="22">
        <f t="shared" si="8"/>
        <v>0.66366144807084382</v>
      </c>
      <c r="BP32" s="30">
        <v>361.6</v>
      </c>
      <c r="BQ32" s="30">
        <v>506.3</v>
      </c>
      <c r="BR32" s="22"/>
      <c r="BS32" s="22"/>
      <c r="BT32" s="25"/>
      <c r="BU32" s="22"/>
      <c r="BV32" s="22"/>
      <c r="BW32" s="155"/>
      <c r="BX32" s="25">
        <v>1</v>
      </c>
    </row>
    <row r="33" spans="1:76">
      <c r="A33" s="180">
        <v>28</v>
      </c>
      <c r="B33" s="67"/>
      <c r="C33" s="163">
        <v>2</v>
      </c>
      <c r="D33" s="23" t="s">
        <v>486</v>
      </c>
      <c r="E33" s="68" t="s">
        <v>484</v>
      </c>
      <c r="F33" s="22" t="s">
        <v>8</v>
      </c>
      <c r="G33" s="21" t="s">
        <v>489</v>
      </c>
      <c r="H33" s="21" t="s">
        <v>492</v>
      </c>
      <c r="I33" s="31">
        <v>73.56</v>
      </c>
      <c r="J33" s="22"/>
      <c r="K33" s="31"/>
      <c r="L33" s="25">
        <v>1003.9999999999999</v>
      </c>
      <c r="M33" s="22" t="s">
        <v>507</v>
      </c>
      <c r="N33" s="25">
        <v>100</v>
      </c>
      <c r="O33" s="25">
        <v>250</v>
      </c>
      <c r="P33" s="25">
        <v>1000</v>
      </c>
      <c r="Q33" s="25">
        <v>100</v>
      </c>
      <c r="R33" s="24">
        <v>2100</v>
      </c>
      <c r="S33" s="24">
        <v>2100</v>
      </c>
      <c r="T33" s="23" t="s">
        <v>489</v>
      </c>
      <c r="U33" s="29">
        <f t="shared" si="3"/>
        <v>100000</v>
      </c>
      <c r="V33" s="24">
        <v>9.650129532809391</v>
      </c>
      <c r="W33" s="24">
        <v>6.5</v>
      </c>
      <c r="X33" s="24"/>
      <c r="Y33" s="24">
        <v>8</v>
      </c>
      <c r="Z33" s="24">
        <v>10</v>
      </c>
      <c r="AA33" s="24"/>
      <c r="AB33" s="24">
        <v>10</v>
      </c>
      <c r="AC33" s="24">
        <v>2</v>
      </c>
      <c r="AD33" s="23" t="s">
        <v>545</v>
      </c>
      <c r="AE33" s="24">
        <v>500</v>
      </c>
      <c r="AF33" s="23" t="s">
        <v>490</v>
      </c>
      <c r="AG33" s="23">
        <f t="shared" si="0"/>
        <v>0.5052073686054086</v>
      </c>
      <c r="AH33" s="23"/>
      <c r="AI33" s="29">
        <v>436</v>
      </c>
      <c r="AJ33" s="29">
        <v>636.6</v>
      </c>
      <c r="AK33" s="29">
        <v>433.3</v>
      </c>
      <c r="AL33" s="22"/>
      <c r="AM33" s="23">
        <v>636.6</v>
      </c>
      <c r="AN33" s="23"/>
      <c r="AO33" s="23"/>
      <c r="AP33" s="23" t="s">
        <v>492</v>
      </c>
      <c r="AQ33" s="25">
        <v>2</v>
      </c>
      <c r="AR33" s="23" t="s">
        <v>490</v>
      </c>
      <c r="AS33" s="24">
        <v>5</v>
      </c>
      <c r="AT33" s="25">
        <v>35</v>
      </c>
      <c r="AU33" s="25">
        <v>60</v>
      </c>
      <c r="AV33" s="23"/>
      <c r="AW33" s="23"/>
      <c r="AX33" s="23"/>
      <c r="AY33" s="23">
        <f t="shared" si="9"/>
        <v>0.65449846949787349</v>
      </c>
      <c r="AZ33" s="23"/>
      <c r="BA33" s="24">
        <v>713</v>
      </c>
      <c r="BB33" s="23">
        <v>713</v>
      </c>
      <c r="BC33" s="23"/>
      <c r="BD33" s="25">
        <v>4</v>
      </c>
      <c r="BE33" s="24">
        <v>100</v>
      </c>
      <c r="BF33" s="25">
        <v>2</v>
      </c>
      <c r="BG33" s="22">
        <f t="shared" si="7"/>
        <v>0.25132741228718347</v>
      </c>
      <c r="BH33" s="22"/>
      <c r="BI33" s="30">
        <v>361.6</v>
      </c>
      <c r="BJ33" s="30">
        <v>506.3</v>
      </c>
      <c r="BK33" s="22"/>
      <c r="BL33" s="30">
        <v>6.5</v>
      </c>
      <c r="BM33" s="25">
        <v>100</v>
      </c>
      <c r="BN33" s="25">
        <v>2</v>
      </c>
      <c r="BO33" s="22">
        <f t="shared" si="8"/>
        <v>0.66366144807084382</v>
      </c>
      <c r="BP33" s="30">
        <v>361.6</v>
      </c>
      <c r="BQ33" s="30">
        <v>506.3</v>
      </c>
      <c r="BR33" s="22"/>
      <c r="BS33" s="22"/>
      <c r="BT33" s="25"/>
      <c r="BU33" s="22"/>
      <c r="BV33" s="22"/>
      <c r="BW33" s="155"/>
      <c r="BX33" s="25">
        <v>1</v>
      </c>
    </row>
    <row r="34" spans="1:76">
      <c r="A34" s="180">
        <v>29</v>
      </c>
      <c r="B34" s="67"/>
      <c r="C34" s="163">
        <v>3</v>
      </c>
      <c r="D34" s="23" t="s">
        <v>487</v>
      </c>
      <c r="E34" s="68" t="s">
        <v>484</v>
      </c>
      <c r="F34" s="22" t="s">
        <v>8</v>
      </c>
      <c r="G34" s="21" t="s">
        <v>489</v>
      </c>
      <c r="H34" s="21" t="s">
        <v>492</v>
      </c>
      <c r="I34" s="31">
        <v>75.319999999999993</v>
      </c>
      <c r="J34" s="22"/>
      <c r="K34" s="31"/>
      <c r="L34" s="25">
        <v>1003.9999999999999</v>
      </c>
      <c r="M34" s="22" t="s">
        <v>507</v>
      </c>
      <c r="N34" s="25">
        <v>100</v>
      </c>
      <c r="O34" s="25">
        <v>250</v>
      </c>
      <c r="P34" s="25">
        <v>1000</v>
      </c>
      <c r="Q34" s="25">
        <v>100</v>
      </c>
      <c r="R34" s="24">
        <v>2100</v>
      </c>
      <c r="S34" s="24">
        <v>2100</v>
      </c>
      <c r="T34" s="23" t="s">
        <v>489</v>
      </c>
      <c r="U34" s="29">
        <f t="shared" si="3"/>
        <v>100000</v>
      </c>
      <c r="V34" s="24">
        <v>10.888640870191283</v>
      </c>
      <c r="W34" s="24">
        <v>6.5</v>
      </c>
      <c r="X34" s="24"/>
      <c r="Y34" s="24">
        <v>11</v>
      </c>
      <c r="Z34" s="24">
        <v>10</v>
      </c>
      <c r="AA34" s="24"/>
      <c r="AB34" s="24">
        <v>10</v>
      </c>
      <c r="AC34" s="24">
        <v>1</v>
      </c>
      <c r="AD34" s="23" t="s">
        <v>545</v>
      </c>
      <c r="AE34" s="24">
        <v>500</v>
      </c>
      <c r="AF34" s="23" t="s">
        <v>490</v>
      </c>
      <c r="AG34" s="23">
        <f t="shared" si="0"/>
        <v>0.96437076988164161</v>
      </c>
      <c r="AH34" s="23"/>
      <c r="AI34" s="29">
        <v>426.91238798102268</v>
      </c>
      <c r="AJ34" s="29">
        <v>636.6</v>
      </c>
      <c r="AK34" s="29">
        <v>433.3</v>
      </c>
      <c r="AL34" s="22"/>
      <c r="AM34" s="23">
        <v>636.6</v>
      </c>
      <c r="AN34" s="23"/>
      <c r="AO34" s="23"/>
      <c r="AP34" s="23" t="s">
        <v>492</v>
      </c>
      <c r="AQ34" s="25">
        <v>2</v>
      </c>
      <c r="AR34" s="23" t="s">
        <v>490</v>
      </c>
      <c r="AS34" s="24">
        <v>5</v>
      </c>
      <c r="AT34" s="25">
        <v>53</v>
      </c>
      <c r="AU34" s="25">
        <v>40</v>
      </c>
      <c r="AV34" s="23"/>
      <c r="AW34" s="23"/>
      <c r="AX34" s="23"/>
      <c r="AY34" s="23">
        <f t="shared" si="9"/>
        <v>0.98174770424681035</v>
      </c>
      <c r="AZ34" s="23"/>
      <c r="BA34" s="24">
        <v>713</v>
      </c>
      <c r="BB34" s="23">
        <v>713</v>
      </c>
      <c r="BC34" s="23"/>
      <c r="BD34" s="25">
        <v>4</v>
      </c>
      <c r="BE34" s="24">
        <v>100</v>
      </c>
      <c r="BF34" s="25">
        <v>2</v>
      </c>
      <c r="BG34" s="22">
        <f t="shared" si="7"/>
        <v>0.25132741228718347</v>
      </c>
      <c r="BH34" s="22"/>
      <c r="BI34" s="30">
        <v>361.6</v>
      </c>
      <c r="BJ34" s="30">
        <v>506.3</v>
      </c>
      <c r="BK34" s="22"/>
      <c r="BL34" s="25">
        <v>8</v>
      </c>
      <c r="BM34" s="25">
        <v>100</v>
      </c>
      <c r="BN34" s="25">
        <v>2</v>
      </c>
      <c r="BO34" s="22">
        <f t="shared" si="8"/>
        <v>1.0053096491487339</v>
      </c>
      <c r="BP34" s="30">
        <v>361.6</v>
      </c>
      <c r="BQ34" s="30">
        <v>506.3</v>
      </c>
      <c r="BR34" s="22"/>
      <c r="BS34" s="22"/>
      <c r="BT34" s="25"/>
      <c r="BU34" s="22"/>
      <c r="BV34" s="22"/>
      <c r="BW34" s="155"/>
      <c r="BX34" s="25">
        <v>1</v>
      </c>
    </row>
    <row r="35" spans="1:76">
      <c r="A35" s="180">
        <v>30</v>
      </c>
      <c r="B35" s="67"/>
      <c r="C35" s="163">
        <v>4</v>
      </c>
      <c r="D35" s="23" t="s">
        <v>488</v>
      </c>
      <c r="E35" s="68" t="s">
        <v>484</v>
      </c>
      <c r="F35" s="22" t="s">
        <v>8</v>
      </c>
      <c r="G35" s="21" t="s">
        <v>489</v>
      </c>
      <c r="H35" s="21" t="s">
        <v>492</v>
      </c>
      <c r="I35" s="31">
        <v>86.02</v>
      </c>
      <c r="J35" s="22"/>
      <c r="K35" s="31"/>
      <c r="L35" s="25">
        <v>1003.9999999999999</v>
      </c>
      <c r="M35" s="22" t="s">
        <v>507</v>
      </c>
      <c r="N35" s="25">
        <v>100</v>
      </c>
      <c r="O35" s="25">
        <v>330</v>
      </c>
      <c r="P35" s="25">
        <v>1000</v>
      </c>
      <c r="Q35" s="25">
        <v>100</v>
      </c>
      <c r="R35" s="24">
        <v>2100</v>
      </c>
      <c r="S35" s="24">
        <v>2100</v>
      </c>
      <c r="T35" s="23" t="s">
        <v>489</v>
      </c>
      <c r="U35" s="29">
        <f t="shared" si="3"/>
        <v>100000</v>
      </c>
      <c r="V35" s="24">
        <v>9.4074438611133893</v>
      </c>
      <c r="W35" s="24">
        <v>6.5</v>
      </c>
      <c r="X35" s="24"/>
      <c r="Y35" s="24">
        <v>4</v>
      </c>
      <c r="Z35" s="24">
        <v>10</v>
      </c>
      <c r="AA35" s="24"/>
      <c r="AB35" s="24">
        <v>10</v>
      </c>
      <c r="AC35" s="24">
        <v>3</v>
      </c>
      <c r="AD35" s="23" t="s">
        <v>545</v>
      </c>
      <c r="AE35" s="24">
        <v>500</v>
      </c>
      <c r="AF35" s="23" t="s">
        <v>490</v>
      </c>
      <c r="AG35" s="23">
        <f t="shared" si="0"/>
        <v>0.16905695467130075</v>
      </c>
      <c r="AH35" s="23"/>
      <c r="AI35" s="29">
        <v>414.62927580893682</v>
      </c>
      <c r="AJ35" s="29">
        <v>636.6</v>
      </c>
      <c r="AK35" s="29">
        <v>433.3</v>
      </c>
      <c r="AL35" s="22"/>
      <c r="AM35" s="23">
        <v>636.6</v>
      </c>
      <c r="AN35" s="23"/>
      <c r="AO35" s="23"/>
      <c r="AP35" s="23" t="s">
        <v>492</v>
      </c>
      <c r="AQ35" s="25">
        <v>2</v>
      </c>
      <c r="AR35" s="23" t="s">
        <v>490</v>
      </c>
      <c r="AS35" s="24">
        <v>6</v>
      </c>
      <c r="AT35" s="25">
        <v>53</v>
      </c>
      <c r="AU35" s="25">
        <v>40</v>
      </c>
      <c r="AV35" s="23"/>
      <c r="AW35" s="23"/>
      <c r="AX35" s="23"/>
      <c r="AY35" s="23">
        <f t="shared" si="9"/>
        <v>1.4137166941154069</v>
      </c>
      <c r="AZ35" s="23"/>
      <c r="BA35" s="24">
        <v>601</v>
      </c>
      <c r="BB35" s="23">
        <v>601</v>
      </c>
      <c r="BC35" s="23"/>
      <c r="BD35" s="25">
        <v>4</v>
      </c>
      <c r="BE35" s="24">
        <v>100</v>
      </c>
      <c r="BF35" s="25">
        <v>2</v>
      </c>
      <c r="BG35" s="22">
        <f t="shared" si="7"/>
        <v>0.25132741228718347</v>
      </c>
      <c r="BH35" s="22"/>
      <c r="BI35" s="30">
        <v>361.6</v>
      </c>
      <c r="BJ35" s="30">
        <v>506.3</v>
      </c>
      <c r="BK35" s="22"/>
      <c r="BL35" s="25">
        <v>8</v>
      </c>
      <c r="BM35" s="25">
        <v>100</v>
      </c>
      <c r="BN35" s="25">
        <v>2</v>
      </c>
      <c r="BO35" s="22">
        <f t="shared" si="8"/>
        <v>1.0053096491487339</v>
      </c>
      <c r="BP35" s="30">
        <v>361.6</v>
      </c>
      <c r="BQ35" s="30">
        <v>506.3</v>
      </c>
      <c r="BR35" s="22"/>
      <c r="BS35" s="22"/>
      <c r="BT35" s="25"/>
      <c r="BU35" s="22"/>
      <c r="BV35" s="22"/>
      <c r="BW35" s="155"/>
      <c r="BX35" s="25">
        <v>1</v>
      </c>
    </row>
    <row r="36" spans="1:76">
      <c r="A36" s="180">
        <v>31</v>
      </c>
      <c r="B36" s="67"/>
      <c r="C36" s="163">
        <v>1</v>
      </c>
      <c r="D36" s="23" t="s">
        <v>182</v>
      </c>
      <c r="E36" s="68" t="s">
        <v>181</v>
      </c>
      <c r="F36" s="22" t="s">
        <v>8</v>
      </c>
      <c r="G36" s="21" t="s">
        <v>489</v>
      </c>
      <c r="H36" s="21"/>
      <c r="I36" s="31">
        <v>48.4</v>
      </c>
      <c r="J36" s="22"/>
      <c r="K36" s="31"/>
      <c r="L36" s="31">
        <v>0</v>
      </c>
      <c r="M36" s="22"/>
      <c r="N36" s="25">
        <v>60</v>
      </c>
      <c r="O36" s="25"/>
      <c r="P36" s="25">
        <v>600</v>
      </c>
      <c r="Q36" s="25">
        <v>60</v>
      </c>
      <c r="R36" s="24">
        <v>1200</v>
      </c>
      <c r="S36" s="24">
        <v>1200</v>
      </c>
      <c r="T36" s="23"/>
      <c r="U36" s="29">
        <f t="shared" si="3"/>
        <v>36000</v>
      </c>
      <c r="V36" s="24">
        <v>8</v>
      </c>
      <c r="W36" s="24"/>
      <c r="X36" s="24"/>
      <c r="Y36" s="24">
        <v>4</v>
      </c>
      <c r="Z36" s="23"/>
      <c r="AA36" s="24"/>
      <c r="AB36" s="23"/>
      <c r="AC36" s="24"/>
      <c r="AD36" s="23"/>
      <c r="AE36" s="23"/>
      <c r="AF36" s="23"/>
      <c r="AG36" s="23">
        <f t="shared" si="0"/>
        <v>0.55850536063818534</v>
      </c>
      <c r="AH36" s="23"/>
      <c r="AI36" s="24">
        <v>450</v>
      </c>
      <c r="AJ36" s="23"/>
      <c r="AK36" s="23"/>
      <c r="AL36" s="22"/>
      <c r="AM36" s="23"/>
      <c r="AN36" s="23"/>
      <c r="AO36" s="23"/>
      <c r="AP36" s="23"/>
      <c r="AQ36" s="25">
        <v>5</v>
      </c>
      <c r="AR36" s="23"/>
      <c r="AS36" s="24">
        <v>5</v>
      </c>
      <c r="AT36" s="25"/>
      <c r="AU36" s="25">
        <v>60</v>
      </c>
      <c r="AV36" s="23"/>
      <c r="AW36" s="23"/>
      <c r="AX36" s="23"/>
      <c r="AY36" s="23">
        <f t="shared" si="9"/>
        <v>2.7270769562411399</v>
      </c>
      <c r="AZ36" s="23"/>
      <c r="BA36" s="24">
        <v>450</v>
      </c>
      <c r="BB36" s="23"/>
      <c r="BC36" s="23"/>
      <c r="BD36" s="25">
        <v>6</v>
      </c>
      <c r="BE36" s="23"/>
      <c r="BF36" s="25"/>
      <c r="BG36" s="22"/>
      <c r="BH36" s="22"/>
      <c r="BI36" s="25">
        <v>450</v>
      </c>
      <c r="BJ36" s="22"/>
      <c r="BK36" s="22"/>
      <c r="BL36" s="22"/>
      <c r="BM36" s="22"/>
      <c r="BN36" s="25">
        <v>2</v>
      </c>
      <c r="BO36" s="22">
        <v>5.451388888888889E-2</v>
      </c>
      <c r="BP36" s="22"/>
      <c r="BQ36" s="22"/>
      <c r="BR36" s="22"/>
      <c r="BS36" s="22"/>
      <c r="BT36" s="25"/>
      <c r="BU36" s="22"/>
      <c r="BV36" s="22"/>
      <c r="BW36" s="155"/>
      <c r="BX36" s="25">
        <v>9</v>
      </c>
    </row>
    <row r="37" spans="1:76">
      <c r="A37" s="180">
        <v>32</v>
      </c>
      <c r="B37" s="67"/>
      <c r="C37" s="163">
        <v>1</v>
      </c>
      <c r="D37" s="23" t="s">
        <v>830</v>
      </c>
      <c r="E37" s="68" t="s">
        <v>967</v>
      </c>
      <c r="F37" s="22" t="s">
        <v>8</v>
      </c>
      <c r="G37" s="21" t="s">
        <v>489</v>
      </c>
      <c r="H37" s="21" t="s">
        <v>21</v>
      </c>
      <c r="I37" s="31">
        <v>26</v>
      </c>
      <c r="J37" s="22"/>
      <c r="K37" s="31"/>
      <c r="L37" s="31">
        <v>374.98500000000001</v>
      </c>
      <c r="M37" s="22"/>
      <c r="N37" s="25">
        <v>250</v>
      </c>
      <c r="O37" s="25">
        <v>250</v>
      </c>
      <c r="P37" s="25">
        <v>2250</v>
      </c>
      <c r="Q37" s="25">
        <v>80</v>
      </c>
      <c r="R37" s="24">
        <v>1875</v>
      </c>
      <c r="S37" s="24">
        <v>1875</v>
      </c>
      <c r="T37" s="23" t="s">
        <v>495</v>
      </c>
      <c r="U37" s="29">
        <f t="shared" si="3"/>
        <v>202500</v>
      </c>
      <c r="V37" s="24">
        <v>12.7</v>
      </c>
      <c r="W37" s="24"/>
      <c r="X37" s="24"/>
      <c r="Y37" s="24">
        <v>4</v>
      </c>
      <c r="Z37" s="23"/>
      <c r="AA37" s="24"/>
      <c r="AB37" s="23"/>
      <c r="AC37" s="24"/>
      <c r="AD37" s="23"/>
      <c r="AE37" s="23"/>
      <c r="AF37" s="23" t="s">
        <v>490</v>
      </c>
      <c r="AG37" s="23">
        <f t="shared" si="0"/>
        <v>0.25022591560370255</v>
      </c>
      <c r="AH37" s="23"/>
      <c r="AI37" s="24">
        <v>358.7</v>
      </c>
      <c r="AJ37" s="23"/>
      <c r="AK37" s="23"/>
      <c r="AL37" s="22"/>
      <c r="AM37" s="23"/>
      <c r="AN37" s="23"/>
      <c r="AO37" s="23"/>
      <c r="AP37" s="23"/>
      <c r="AQ37" s="25">
        <v>2</v>
      </c>
      <c r="AR37" s="23" t="s">
        <v>490</v>
      </c>
      <c r="AS37" s="24">
        <v>9</v>
      </c>
      <c r="AT37" s="25">
        <v>38</v>
      </c>
      <c r="AU37" s="25">
        <v>50</v>
      </c>
      <c r="AV37" s="23"/>
      <c r="AW37" s="23"/>
      <c r="AX37" s="23"/>
      <c r="AY37" s="23">
        <f t="shared" si="9"/>
        <v>1.0178760197630929</v>
      </c>
      <c r="AZ37" s="23"/>
      <c r="BA37" s="29">
        <v>356.7</v>
      </c>
      <c r="BB37" s="23"/>
      <c r="BC37" s="23"/>
      <c r="BD37" s="25">
        <v>6</v>
      </c>
      <c r="BE37" s="25">
        <v>50</v>
      </c>
      <c r="BF37" s="25">
        <v>1</v>
      </c>
      <c r="BG37" s="22">
        <f t="shared" si="7"/>
        <v>0.70685834705770345</v>
      </c>
      <c r="BH37" s="22"/>
      <c r="BI37" s="30">
        <v>623.29999999999995</v>
      </c>
      <c r="BJ37" s="22"/>
      <c r="BK37" s="22"/>
      <c r="BL37" s="25">
        <v>6</v>
      </c>
      <c r="BM37" s="25">
        <v>50</v>
      </c>
      <c r="BN37" s="25">
        <v>2</v>
      </c>
      <c r="BO37" s="22">
        <f t="shared" si="8"/>
        <v>1.4137166941154069</v>
      </c>
      <c r="BP37" s="31">
        <v>623.28</v>
      </c>
      <c r="BQ37" s="31"/>
      <c r="BR37" s="22"/>
      <c r="BS37" s="22"/>
      <c r="BT37" s="25"/>
      <c r="BU37" s="22"/>
      <c r="BV37" s="22"/>
      <c r="BW37" s="155"/>
      <c r="BX37" s="25">
        <v>4</v>
      </c>
    </row>
    <row r="38" spans="1:76">
      <c r="A38" s="180">
        <v>33</v>
      </c>
      <c r="B38" s="67"/>
      <c r="C38" s="163">
        <v>2</v>
      </c>
      <c r="D38" s="23" t="s">
        <v>831</v>
      </c>
      <c r="E38" s="68" t="s">
        <v>967</v>
      </c>
      <c r="F38" s="22" t="s">
        <v>8</v>
      </c>
      <c r="G38" s="21" t="s">
        <v>489</v>
      </c>
      <c r="H38" s="21" t="s">
        <v>21</v>
      </c>
      <c r="I38" s="31">
        <v>24.6</v>
      </c>
      <c r="J38" s="22"/>
      <c r="K38" s="31"/>
      <c r="L38" s="25">
        <v>374.99625000000003</v>
      </c>
      <c r="M38" s="22"/>
      <c r="N38" s="25">
        <v>250</v>
      </c>
      <c r="O38" s="25">
        <v>250</v>
      </c>
      <c r="P38" s="25">
        <v>2250</v>
      </c>
      <c r="Q38" s="25">
        <v>80</v>
      </c>
      <c r="R38" s="24">
        <v>1875</v>
      </c>
      <c r="S38" s="24">
        <v>1875</v>
      </c>
      <c r="T38" s="23" t="s">
        <v>495</v>
      </c>
      <c r="U38" s="29">
        <f t="shared" si="3"/>
        <v>202500</v>
      </c>
      <c r="V38" s="24">
        <v>12.7</v>
      </c>
      <c r="W38" s="24"/>
      <c r="X38" s="24"/>
      <c r="Y38" s="24">
        <v>4</v>
      </c>
      <c r="Z38" s="23"/>
      <c r="AA38" s="24"/>
      <c r="AB38" s="23"/>
      <c r="AC38" s="24"/>
      <c r="AD38" s="23"/>
      <c r="AE38" s="23"/>
      <c r="AF38" s="23" t="s">
        <v>490</v>
      </c>
      <c r="AG38" s="23">
        <f t="shared" si="0"/>
        <v>0.25022591560370255</v>
      </c>
      <c r="AH38" s="23"/>
      <c r="AI38" s="24">
        <v>358.7</v>
      </c>
      <c r="AJ38" s="23"/>
      <c r="AK38" s="23"/>
      <c r="AL38" s="22"/>
      <c r="AM38" s="23"/>
      <c r="AN38" s="23"/>
      <c r="AO38" s="23"/>
      <c r="AP38" s="23"/>
      <c r="AQ38" s="25">
        <v>2</v>
      </c>
      <c r="AR38" s="23" t="s">
        <v>490</v>
      </c>
      <c r="AS38" s="24">
        <v>6</v>
      </c>
      <c r="AT38" s="25">
        <v>19</v>
      </c>
      <c r="AU38" s="25">
        <v>100</v>
      </c>
      <c r="AV38" s="23"/>
      <c r="AW38" s="23"/>
      <c r="AX38" s="23"/>
      <c r="AY38" s="23">
        <f t="shared" si="9"/>
        <v>0.22619467105846508</v>
      </c>
      <c r="AZ38" s="23"/>
      <c r="BA38" s="29">
        <v>623.29999999999995</v>
      </c>
      <c r="BB38" s="23"/>
      <c r="BC38" s="23"/>
      <c r="BD38" s="25">
        <v>6</v>
      </c>
      <c r="BE38" s="25">
        <v>150</v>
      </c>
      <c r="BF38" s="25">
        <v>1</v>
      </c>
      <c r="BG38" s="22">
        <f t="shared" si="7"/>
        <v>0.23561944901923448</v>
      </c>
      <c r="BH38" s="22"/>
      <c r="BI38" s="30">
        <v>623.29999999999995</v>
      </c>
      <c r="BJ38" s="22"/>
      <c r="BK38" s="22"/>
      <c r="BL38" s="25">
        <v>6</v>
      </c>
      <c r="BM38" s="25">
        <v>150</v>
      </c>
      <c r="BN38" s="25">
        <v>2</v>
      </c>
      <c r="BO38" s="22">
        <f t="shared" si="8"/>
        <v>0.47123889803846897</v>
      </c>
      <c r="BP38" s="31">
        <v>623.28</v>
      </c>
      <c r="BQ38" s="31"/>
      <c r="BR38" s="22"/>
      <c r="BS38" s="22"/>
      <c r="BT38" s="25"/>
      <c r="BU38" s="22"/>
      <c r="BV38" s="22"/>
      <c r="BW38" s="155"/>
      <c r="BX38" s="25">
        <v>4</v>
      </c>
    </row>
    <row r="39" spans="1:76">
      <c r="A39" s="180">
        <v>34</v>
      </c>
      <c r="B39" s="67"/>
      <c r="C39" s="163">
        <v>3</v>
      </c>
      <c r="D39" s="23" t="s">
        <v>832</v>
      </c>
      <c r="E39" s="68" t="s">
        <v>967</v>
      </c>
      <c r="F39" s="22" t="s">
        <v>8</v>
      </c>
      <c r="G39" s="21" t="s">
        <v>489</v>
      </c>
      <c r="H39" s="21" t="s">
        <v>21</v>
      </c>
      <c r="I39" s="31">
        <v>26</v>
      </c>
      <c r="J39" s="22"/>
      <c r="K39" s="31"/>
      <c r="L39" s="31">
        <v>374.98500000000001</v>
      </c>
      <c r="M39" s="22"/>
      <c r="N39" s="25">
        <v>250</v>
      </c>
      <c r="O39" s="25">
        <v>250</v>
      </c>
      <c r="P39" s="25">
        <v>2250</v>
      </c>
      <c r="Q39" s="25">
        <v>80</v>
      </c>
      <c r="R39" s="24">
        <v>1875</v>
      </c>
      <c r="S39" s="24">
        <v>1875</v>
      </c>
      <c r="T39" s="23" t="s">
        <v>495</v>
      </c>
      <c r="U39" s="29">
        <f t="shared" si="3"/>
        <v>202500</v>
      </c>
      <c r="V39" s="24">
        <v>12.7</v>
      </c>
      <c r="W39" s="24"/>
      <c r="X39" s="24"/>
      <c r="Y39" s="24">
        <v>4</v>
      </c>
      <c r="Z39" s="23"/>
      <c r="AA39" s="24"/>
      <c r="AB39" s="23"/>
      <c r="AC39" s="24"/>
      <c r="AD39" s="23"/>
      <c r="AE39" s="23"/>
      <c r="AF39" s="23" t="s">
        <v>490</v>
      </c>
      <c r="AG39" s="23">
        <f t="shared" si="0"/>
        <v>0.25022591560370255</v>
      </c>
      <c r="AH39" s="23"/>
      <c r="AI39" s="24">
        <v>358.7</v>
      </c>
      <c r="AJ39" s="23"/>
      <c r="AK39" s="23"/>
      <c r="AL39" s="22"/>
      <c r="AM39" s="23"/>
      <c r="AN39" s="23"/>
      <c r="AO39" s="23"/>
      <c r="AP39" s="23"/>
      <c r="AQ39" s="25">
        <v>2</v>
      </c>
      <c r="AR39" s="23" t="s">
        <v>490</v>
      </c>
      <c r="AS39" s="24">
        <v>6</v>
      </c>
      <c r="AT39" s="25">
        <v>19</v>
      </c>
      <c r="AU39" s="25">
        <v>100</v>
      </c>
      <c r="AV39" s="23"/>
      <c r="AW39" s="23"/>
      <c r="AX39" s="23"/>
      <c r="AY39" s="23">
        <f t="shared" si="9"/>
        <v>0.22619467105846508</v>
      </c>
      <c r="AZ39" s="23"/>
      <c r="BA39" s="29">
        <v>623.29999999999995</v>
      </c>
      <c r="BB39" s="23"/>
      <c r="BC39" s="23"/>
      <c r="BD39" s="25">
        <v>6</v>
      </c>
      <c r="BE39" s="25">
        <v>150</v>
      </c>
      <c r="BF39" s="25">
        <v>1</v>
      </c>
      <c r="BG39" s="22">
        <f t="shared" si="7"/>
        <v>0.23561944901923448</v>
      </c>
      <c r="BH39" s="22"/>
      <c r="BI39" s="30">
        <v>623.29999999999995</v>
      </c>
      <c r="BJ39" s="22"/>
      <c r="BK39" s="22"/>
      <c r="BL39" s="25">
        <v>6</v>
      </c>
      <c r="BM39" s="25">
        <v>150</v>
      </c>
      <c r="BN39" s="25">
        <v>2</v>
      </c>
      <c r="BO39" s="22">
        <f t="shared" si="8"/>
        <v>0.47123889803846897</v>
      </c>
      <c r="BP39" s="31">
        <v>623.28</v>
      </c>
      <c r="BQ39" s="31"/>
      <c r="BR39" s="22"/>
      <c r="BS39" s="22"/>
      <c r="BT39" s="25"/>
      <c r="BU39" s="22"/>
      <c r="BV39" s="22"/>
      <c r="BW39" s="155"/>
      <c r="BX39" s="25">
        <v>4</v>
      </c>
    </row>
    <row r="40" spans="1:76">
      <c r="A40" s="180">
        <v>35</v>
      </c>
      <c r="B40" s="67"/>
      <c r="C40" s="163">
        <v>4</v>
      </c>
      <c r="D40" s="23" t="s">
        <v>833</v>
      </c>
      <c r="E40" s="68" t="s">
        <v>967</v>
      </c>
      <c r="F40" s="22" t="s">
        <v>8</v>
      </c>
      <c r="G40" s="21" t="s">
        <v>489</v>
      </c>
      <c r="H40" s="21" t="s">
        <v>21</v>
      </c>
      <c r="I40" s="31">
        <v>24.6</v>
      </c>
      <c r="J40" s="22"/>
      <c r="K40" s="31"/>
      <c r="L40" s="25">
        <v>374.99625000000003</v>
      </c>
      <c r="M40" s="22"/>
      <c r="N40" s="25">
        <v>250</v>
      </c>
      <c r="O40" s="25">
        <v>250</v>
      </c>
      <c r="P40" s="25">
        <v>2250</v>
      </c>
      <c r="Q40" s="25">
        <v>50</v>
      </c>
      <c r="R40" s="24">
        <v>1875</v>
      </c>
      <c r="S40" s="24">
        <v>1875</v>
      </c>
      <c r="T40" s="23" t="s">
        <v>495</v>
      </c>
      <c r="U40" s="29">
        <f t="shared" si="3"/>
        <v>150000</v>
      </c>
      <c r="V40" s="24">
        <v>12.7</v>
      </c>
      <c r="W40" s="24"/>
      <c r="X40" s="24"/>
      <c r="Y40" s="24">
        <v>4</v>
      </c>
      <c r="Z40" s="23"/>
      <c r="AA40" s="24"/>
      <c r="AB40" s="23"/>
      <c r="AC40" s="24"/>
      <c r="AD40" s="23"/>
      <c r="AE40" s="23"/>
      <c r="AF40" s="23" t="s">
        <v>490</v>
      </c>
      <c r="AG40" s="23">
        <f t="shared" si="0"/>
        <v>0.33780498606499848</v>
      </c>
      <c r="AH40" s="23"/>
      <c r="AI40" s="24">
        <v>358.7</v>
      </c>
      <c r="AJ40" s="23"/>
      <c r="AK40" s="23"/>
      <c r="AL40" s="22"/>
      <c r="AM40" s="23"/>
      <c r="AN40" s="23"/>
      <c r="AO40" s="23"/>
      <c r="AP40" s="23"/>
      <c r="AQ40" s="25">
        <v>2</v>
      </c>
      <c r="AR40" s="23" t="s">
        <v>490</v>
      </c>
      <c r="AS40" s="24">
        <v>6</v>
      </c>
      <c r="AT40" s="25">
        <v>19</v>
      </c>
      <c r="AU40" s="25">
        <v>100</v>
      </c>
      <c r="AV40" s="23"/>
      <c r="AW40" s="23"/>
      <c r="AX40" s="23"/>
      <c r="AY40" s="23">
        <f t="shared" si="9"/>
        <v>0.22619467105846508</v>
      </c>
      <c r="AZ40" s="23"/>
      <c r="BA40" s="29">
        <v>623.29999999999995</v>
      </c>
      <c r="BB40" s="23"/>
      <c r="BC40" s="23"/>
      <c r="BD40" s="25">
        <v>6</v>
      </c>
      <c r="BE40" s="25">
        <v>150</v>
      </c>
      <c r="BF40" s="25">
        <v>1</v>
      </c>
      <c r="BG40" s="22">
        <f t="shared" si="7"/>
        <v>0.37699111843077515</v>
      </c>
      <c r="BH40" s="22"/>
      <c r="BI40" s="30">
        <v>623.29999999999995</v>
      </c>
      <c r="BJ40" s="22"/>
      <c r="BK40" s="22"/>
      <c r="BL40" s="25">
        <v>6</v>
      </c>
      <c r="BM40" s="25">
        <v>150</v>
      </c>
      <c r="BN40" s="25">
        <v>2</v>
      </c>
      <c r="BO40" s="22">
        <f t="shared" si="8"/>
        <v>0.7539822368615503</v>
      </c>
      <c r="BP40" s="31">
        <v>623.28</v>
      </c>
      <c r="BQ40" s="31"/>
      <c r="BR40" s="22"/>
      <c r="BS40" s="22"/>
      <c r="BT40" s="25"/>
      <c r="BU40" s="22"/>
      <c r="BV40" s="22"/>
      <c r="BW40" s="155"/>
      <c r="BX40" s="25">
        <v>1</v>
      </c>
    </row>
    <row r="41" spans="1:76">
      <c r="A41" s="180">
        <v>36</v>
      </c>
      <c r="B41" s="67"/>
      <c r="C41" s="163">
        <v>5</v>
      </c>
      <c r="D41" s="23" t="s">
        <v>834</v>
      </c>
      <c r="E41" s="68" t="s">
        <v>967</v>
      </c>
      <c r="F41" s="22" t="s">
        <v>8</v>
      </c>
      <c r="G41" s="21" t="s">
        <v>489</v>
      </c>
      <c r="H41" s="21" t="s">
        <v>21</v>
      </c>
      <c r="I41" s="31">
        <v>26</v>
      </c>
      <c r="J41" s="22"/>
      <c r="K41" s="31"/>
      <c r="L41" s="31">
        <v>374.98500000000001</v>
      </c>
      <c r="M41" s="22"/>
      <c r="N41" s="25">
        <v>250</v>
      </c>
      <c r="O41" s="25">
        <v>250</v>
      </c>
      <c r="P41" s="25">
        <v>2250</v>
      </c>
      <c r="Q41" s="25">
        <v>50</v>
      </c>
      <c r="R41" s="24">
        <v>875</v>
      </c>
      <c r="S41" s="24">
        <v>875</v>
      </c>
      <c r="T41" s="23" t="s">
        <v>495</v>
      </c>
      <c r="U41" s="29">
        <f t="shared" si="3"/>
        <v>150000</v>
      </c>
      <c r="V41" s="24">
        <v>12.7</v>
      </c>
      <c r="W41" s="24"/>
      <c r="X41" s="24"/>
      <c r="Y41" s="24">
        <v>4</v>
      </c>
      <c r="Z41" s="23"/>
      <c r="AA41" s="24"/>
      <c r="AB41" s="23"/>
      <c r="AC41" s="24"/>
      <c r="AD41" s="23"/>
      <c r="AE41" s="23"/>
      <c r="AF41" s="23" t="s">
        <v>490</v>
      </c>
      <c r="AG41" s="23">
        <f t="shared" si="0"/>
        <v>0.33780498606499848</v>
      </c>
      <c r="AH41" s="23"/>
      <c r="AI41" s="24">
        <v>358.7</v>
      </c>
      <c r="AJ41" s="23"/>
      <c r="AK41" s="23"/>
      <c r="AL41" s="22"/>
      <c r="AM41" s="23"/>
      <c r="AN41" s="23"/>
      <c r="AO41" s="23"/>
      <c r="AP41" s="23"/>
      <c r="AQ41" s="25">
        <v>2</v>
      </c>
      <c r="AR41" s="23" t="s">
        <v>490</v>
      </c>
      <c r="AS41" s="24">
        <v>9</v>
      </c>
      <c r="AT41" s="25">
        <v>18</v>
      </c>
      <c r="AU41" s="25">
        <v>50</v>
      </c>
      <c r="AV41" s="23"/>
      <c r="AW41" s="23"/>
      <c r="AX41" s="23"/>
      <c r="AY41" s="23">
        <f t="shared" si="9"/>
        <v>1.0178760197630929</v>
      </c>
      <c r="AZ41" s="23"/>
      <c r="BA41" s="29">
        <v>356.7</v>
      </c>
      <c r="BB41" s="23"/>
      <c r="BC41" s="23"/>
      <c r="BD41" s="25">
        <v>6</v>
      </c>
      <c r="BE41" s="25">
        <v>50</v>
      </c>
      <c r="BF41" s="25">
        <v>1</v>
      </c>
      <c r="BG41" s="22">
        <f t="shared" si="7"/>
        <v>1.1309733552923256</v>
      </c>
      <c r="BH41" s="22"/>
      <c r="BI41" s="30">
        <v>623.29999999999995</v>
      </c>
      <c r="BJ41" s="22"/>
      <c r="BK41" s="22"/>
      <c r="BL41" s="25">
        <v>6</v>
      </c>
      <c r="BM41" s="25">
        <v>50</v>
      </c>
      <c r="BN41" s="25">
        <v>2</v>
      </c>
      <c r="BO41" s="22">
        <f t="shared" si="8"/>
        <v>2.2619467105846511</v>
      </c>
      <c r="BP41" s="31">
        <v>623.28</v>
      </c>
      <c r="BQ41" s="31"/>
      <c r="BR41" s="22"/>
      <c r="BS41" s="22"/>
      <c r="BT41" s="25"/>
      <c r="BU41" s="22"/>
      <c r="BV41" s="22"/>
      <c r="BW41" s="155"/>
      <c r="BX41" s="25">
        <v>1</v>
      </c>
    </row>
    <row r="42" spans="1:76">
      <c r="A42" s="180">
        <v>37</v>
      </c>
      <c r="B42" s="67"/>
      <c r="C42" s="163">
        <v>1</v>
      </c>
      <c r="D42" s="23" t="s">
        <v>125</v>
      </c>
      <c r="E42" s="68" t="s">
        <v>124</v>
      </c>
      <c r="F42" s="22" t="s">
        <v>8</v>
      </c>
      <c r="G42" s="21" t="s">
        <v>489</v>
      </c>
      <c r="H42" s="21" t="s">
        <v>21</v>
      </c>
      <c r="I42" s="31">
        <v>21.7</v>
      </c>
      <c r="J42" s="30"/>
      <c r="K42" s="31"/>
      <c r="L42" s="31">
        <v>158.62699999999998</v>
      </c>
      <c r="M42" s="22" t="s">
        <v>513</v>
      </c>
      <c r="N42" s="25">
        <v>100</v>
      </c>
      <c r="O42" s="25">
        <v>100</v>
      </c>
      <c r="P42" s="25">
        <v>850</v>
      </c>
      <c r="Q42" s="25">
        <v>50</v>
      </c>
      <c r="R42" s="24">
        <v>900</v>
      </c>
      <c r="S42" s="24">
        <v>1190</v>
      </c>
      <c r="T42" s="23" t="s">
        <v>489</v>
      </c>
      <c r="U42" s="29">
        <f t="shared" si="3"/>
        <v>42500</v>
      </c>
      <c r="V42" s="24">
        <v>9.5</v>
      </c>
      <c r="W42" s="24"/>
      <c r="X42" s="24"/>
      <c r="Y42" s="24">
        <v>4</v>
      </c>
      <c r="Z42" s="23"/>
      <c r="AA42" s="24"/>
      <c r="AB42" s="23"/>
      <c r="AC42" s="24"/>
      <c r="AD42" s="23" t="s">
        <v>22</v>
      </c>
      <c r="AE42" s="34"/>
      <c r="AF42" s="23" t="s">
        <v>490</v>
      </c>
      <c r="AG42" s="23">
        <f t="shared" si="0"/>
        <v>0.66712643996818544</v>
      </c>
      <c r="AH42" s="23"/>
      <c r="AI42" s="24">
        <v>359</v>
      </c>
      <c r="AJ42" s="23">
        <v>505.90169999999995</v>
      </c>
      <c r="AK42" s="23"/>
      <c r="AL42" s="23"/>
      <c r="AM42" s="23"/>
      <c r="AN42" s="23"/>
      <c r="AO42" s="23"/>
      <c r="AP42" s="23" t="s">
        <v>492</v>
      </c>
      <c r="AQ42" s="25">
        <v>2</v>
      </c>
      <c r="AR42" s="23" t="s">
        <v>490</v>
      </c>
      <c r="AS42" s="29">
        <v>3.2</v>
      </c>
      <c r="AT42" s="25">
        <v>15</v>
      </c>
      <c r="AU42" s="25">
        <v>15</v>
      </c>
      <c r="AV42" s="29">
        <v>3.2</v>
      </c>
      <c r="AW42" s="24">
        <v>20</v>
      </c>
      <c r="AX42" s="24">
        <v>25</v>
      </c>
      <c r="AY42" s="23">
        <f t="shared" si="9"/>
        <v>1.0723302924253162</v>
      </c>
      <c r="AZ42" s="23">
        <f>AQ42*PI()*AV42^2/4/N42/AX42*100</f>
        <v>0.64339817545518974</v>
      </c>
      <c r="BA42" s="24">
        <v>291</v>
      </c>
      <c r="BB42" s="23">
        <v>505.90169999999995</v>
      </c>
      <c r="BC42" s="23"/>
      <c r="BD42" s="25">
        <v>2</v>
      </c>
      <c r="BE42" s="24">
        <v>25</v>
      </c>
      <c r="BF42" s="25">
        <v>1</v>
      </c>
      <c r="BG42" s="22">
        <f t="shared" si="7"/>
        <v>0.25132741228718347</v>
      </c>
      <c r="BH42" s="22"/>
      <c r="BI42" s="25">
        <v>291</v>
      </c>
      <c r="BJ42" s="31">
        <v>333.93239999999997</v>
      </c>
      <c r="BK42" s="22"/>
      <c r="BL42" s="25">
        <v>2</v>
      </c>
      <c r="BM42" s="25">
        <v>25</v>
      </c>
      <c r="BN42" s="25">
        <v>1</v>
      </c>
      <c r="BO42" s="22">
        <f t="shared" si="8"/>
        <v>0.25132741228718347</v>
      </c>
      <c r="BP42" s="25">
        <v>291</v>
      </c>
      <c r="BQ42" s="31">
        <v>333.93239999999997</v>
      </c>
      <c r="BR42" s="22"/>
      <c r="BS42" s="22"/>
      <c r="BT42" s="25"/>
      <c r="BU42" s="22"/>
      <c r="BV42" s="22"/>
      <c r="BW42" s="155"/>
      <c r="BX42" s="25">
        <v>2</v>
      </c>
    </row>
    <row r="43" spans="1:76">
      <c r="A43" s="180">
        <v>38</v>
      </c>
      <c r="B43" s="67"/>
      <c r="C43" s="163">
        <v>2</v>
      </c>
      <c r="D43" s="23" t="s">
        <v>126</v>
      </c>
      <c r="E43" s="68" t="s">
        <v>124</v>
      </c>
      <c r="F43" s="22" t="s">
        <v>8</v>
      </c>
      <c r="G43" s="21" t="s">
        <v>489</v>
      </c>
      <c r="H43" s="21" t="s">
        <v>21</v>
      </c>
      <c r="I43" s="31">
        <v>24.2</v>
      </c>
      <c r="J43" s="30"/>
      <c r="K43" s="31"/>
      <c r="L43" s="31">
        <v>230.38399999999996</v>
      </c>
      <c r="M43" s="22" t="s">
        <v>513</v>
      </c>
      <c r="N43" s="25">
        <v>100</v>
      </c>
      <c r="O43" s="25">
        <v>100</v>
      </c>
      <c r="P43" s="25">
        <v>850</v>
      </c>
      <c r="Q43" s="25">
        <v>50</v>
      </c>
      <c r="R43" s="24">
        <v>900</v>
      </c>
      <c r="S43" s="24">
        <v>1190</v>
      </c>
      <c r="T43" s="23" t="s">
        <v>489</v>
      </c>
      <c r="U43" s="29">
        <f t="shared" si="3"/>
        <v>42500</v>
      </c>
      <c r="V43" s="24">
        <v>9.5</v>
      </c>
      <c r="W43" s="24"/>
      <c r="X43" s="24"/>
      <c r="Y43" s="24">
        <v>4</v>
      </c>
      <c r="Z43" s="23"/>
      <c r="AA43" s="24"/>
      <c r="AB43" s="23"/>
      <c r="AC43" s="24"/>
      <c r="AD43" s="23" t="s">
        <v>22</v>
      </c>
      <c r="AE43" s="34"/>
      <c r="AF43" s="23" t="s">
        <v>490</v>
      </c>
      <c r="AG43" s="23">
        <f t="shared" si="0"/>
        <v>0.66712643996818544</v>
      </c>
      <c r="AH43" s="23"/>
      <c r="AI43" s="24">
        <v>359</v>
      </c>
      <c r="AJ43" s="23">
        <v>505.90169999999995</v>
      </c>
      <c r="AK43" s="23"/>
      <c r="AL43" s="23"/>
      <c r="AM43" s="23"/>
      <c r="AN43" s="23"/>
      <c r="AO43" s="23"/>
      <c r="AP43" s="23" t="s">
        <v>492</v>
      </c>
      <c r="AQ43" s="25">
        <v>2</v>
      </c>
      <c r="AR43" s="23" t="s">
        <v>490</v>
      </c>
      <c r="AS43" s="29">
        <v>3.2</v>
      </c>
      <c r="AT43" s="25">
        <v>15</v>
      </c>
      <c r="AU43" s="25">
        <v>15</v>
      </c>
      <c r="AV43" s="29">
        <v>3.2</v>
      </c>
      <c r="AW43" s="24">
        <v>20</v>
      </c>
      <c r="AX43" s="24">
        <v>25</v>
      </c>
      <c r="AY43" s="23">
        <f t="shared" si="9"/>
        <v>1.0723302924253162</v>
      </c>
      <c r="AZ43" s="23">
        <f>AQ43*PI()*AV43^2/4/N43/AX43*100</f>
        <v>0.64339817545518974</v>
      </c>
      <c r="BA43" s="24">
        <v>291</v>
      </c>
      <c r="BB43" s="23">
        <v>505.90169999999995</v>
      </c>
      <c r="BC43" s="23"/>
      <c r="BD43" s="25">
        <v>2</v>
      </c>
      <c r="BE43" s="24">
        <v>25</v>
      </c>
      <c r="BF43" s="25">
        <v>1</v>
      </c>
      <c r="BG43" s="22">
        <f t="shared" ref="BG43:BG59" si="10">BF43*PI()*BD43^2/4/Q43/BE43*100</f>
        <v>0.25132741228718347</v>
      </c>
      <c r="BH43" s="22"/>
      <c r="BI43" s="25">
        <v>291</v>
      </c>
      <c r="BJ43" s="31">
        <v>333.93239999999997</v>
      </c>
      <c r="BK43" s="22"/>
      <c r="BL43" s="25">
        <v>2</v>
      </c>
      <c r="BM43" s="25">
        <v>25</v>
      </c>
      <c r="BN43" s="25">
        <v>1</v>
      </c>
      <c r="BO43" s="22">
        <f t="shared" ref="BO43:BO59" si="11">BN43*PI()*BL43^2/4/Q43/BM43*100</f>
        <v>0.25132741228718347</v>
      </c>
      <c r="BP43" s="25">
        <v>291</v>
      </c>
      <c r="BQ43" s="31">
        <v>333.93239999999997</v>
      </c>
      <c r="BR43" s="22"/>
      <c r="BS43" s="22"/>
      <c r="BT43" s="25"/>
      <c r="BU43" s="22"/>
      <c r="BV43" s="22"/>
      <c r="BW43" s="155"/>
      <c r="BX43" s="25">
        <v>4</v>
      </c>
    </row>
    <row r="44" spans="1:76">
      <c r="A44" s="180">
        <v>39</v>
      </c>
      <c r="B44" s="67"/>
      <c r="C44" s="163">
        <v>3</v>
      </c>
      <c r="D44" s="23" t="s">
        <v>127</v>
      </c>
      <c r="E44" s="68" t="s">
        <v>124</v>
      </c>
      <c r="F44" s="22" t="s">
        <v>8</v>
      </c>
      <c r="G44" s="21" t="s">
        <v>489</v>
      </c>
      <c r="H44" s="21" t="s">
        <v>21</v>
      </c>
      <c r="I44" s="31">
        <v>18.7</v>
      </c>
      <c r="J44" s="30"/>
      <c r="K44" s="31"/>
      <c r="L44" s="31">
        <v>178.02399999999997</v>
      </c>
      <c r="M44" s="22" t="s">
        <v>513</v>
      </c>
      <c r="N44" s="25">
        <v>100</v>
      </c>
      <c r="O44" s="25">
        <v>100</v>
      </c>
      <c r="P44" s="25">
        <v>850</v>
      </c>
      <c r="Q44" s="25">
        <v>50</v>
      </c>
      <c r="R44" s="24">
        <v>900</v>
      </c>
      <c r="S44" s="24">
        <v>1700</v>
      </c>
      <c r="T44" s="23" t="s">
        <v>489</v>
      </c>
      <c r="U44" s="29">
        <f t="shared" si="3"/>
        <v>42500</v>
      </c>
      <c r="V44" s="24">
        <v>9.5</v>
      </c>
      <c r="W44" s="24"/>
      <c r="X44" s="24"/>
      <c r="Y44" s="24">
        <v>4</v>
      </c>
      <c r="Z44" s="23"/>
      <c r="AA44" s="24"/>
      <c r="AB44" s="23"/>
      <c r="AC44" s="24"/>
      <c r="AD44" s="23" t="s">
        <v>22</v>
      </c>
      <c r="AE44" s="34"/>
      <c r="AF44" s="23" t="s">
        <v>490</v>
      </c>
      <c r="AG44" s="23">
        <f t="shared" si="0"/>
        <v>0.66712643996818544</v>
      </c>
      <c r="AH44" s="23"/>
      <c r="AI44" s="24">
        <v>359</v>
      </c>
      <c r="AJ44" s="23">
        <v>505.90169999999995</v>
      </c>
      <c r="AK44" s="23"/>
      <c r="AL44" s="23"/>
      <c r="AM44" s="23"/>
      <c r="AN44" s="23"/>
      <c r="AO44" s="23"/>
      <c r="AP44" s="23" t="s">
        <v>492</v>
      </c>
      <c r="AQ44" s="25">
        <v>2</v>
      </c>
      <c r="AR44" s="23" t="s">
        <v>490</v>
      </c>
      <c r="AS44" s="29">
        <v>3.2</v>
      </c>
      <c r="AT44" s="25">
        <v>15</v>
      </c>
      <c r="AU44" s="25">
        <v>15</v>
      </c>
      <c r="AV44" s="29">
        <v>3.2</v>
      </c>
      <c r="AW44" s="24">
        <v>20</v>
      </c>
      <c r="AX44" s="24">
        <v>25</v>
      </c>
      <c r="AY44" s="23">
        <f t="shared" si="9"/>
        <v>1.0723302924253162</v>
      </c>
      <c r="AZ44" s="23">
        <f>AQ44*PI()*AV44^2/4/N44/AX44*100</f>
        <v>0.64339817545518974</v>
      </c>
      <c r="BA44" s="24">
        <v>291</v>
      </c>
      <c r="BB44" s="23">
        <v>505.90169999999995</v>
      </c>
      <c r="BC44" s="23"/>
      <c r="BD44" s="25">
        <v>2</v>
      </c>
      <c r="BE44" s="24">
        <v>25</v>
      </c>
      <c r="BF44" s="25">
        <v>1</v>
      </c>
      <c r="BG44" s="22">
        <f t="shared" si="10"/>
        <v>0.25132741228718347</v>
      </c>
      <c r="BH44" s="22"/>
      <c r="BI44" s="25">
        <v>291</v>
      </c>
      <c r="BJ44" s="31">
        <v>333.93239999999997</v>
      </c>
      <c r="BK44" s="22"/>
      <c r="BL44" s="25">
        <v>2</v>
      </c>
      <c r="BM44" s="25">
        <v>25</v>
      </c>
      <c r="BN44" s="25">
        <v>1</v>
      </c>
      <c r="BO44" s="22">
        <f t="shared" si="11"/>
        <v>0.25132741228718347</v>
      </c>
      <c r="BP44" s="25">
        <v>291</v>
      </c>
      <c r="BQ44" s="31">
        <v>333.93239999999997</v>
      </c>
      <c r="BR44" s="22"/>
      <c r="BS44" s="22"/>
      <c r="BT44" s="25"/>
      <c r="BU44" s="22"/>
      <c r="BV44" s="22"/>
      <c r="BW44" s="155"/>
      <c r="BX44" s="25">
        <v>1</v>
      </c>
    </row>
    <row r="45" spans="1:76">
      <c r="A45" s="180">
        <v>40</v>
      </c>
      <c r="B45" s="67"/>
      <c r="C45" s="163">
        <v>1</v>
      </c>
      <c r="D45" s="23" t="s">
        <v>189</v>
      </c>
      <c r="E45" s="68" t="s">
        <v>188</v>
      </c>
      <c r="F45" s="22" t="s">
        <v>8</v>
      </c>
      <c r="G45" s="21" t="s">
        <v>591</v>
      </c>
      <c r="H45" s="21" t="s">
        <v>492</v>
      </c>
      <c r="I45" s="31">
        <v>30</v>
      </c>
      <c r="J45" s="22"/>
      <c r="K45" s="31"/>
      <c r="L45" s="25">
        <v>0</v>
      </c>
      <c r="M45" s="22"/>
      <c r="N45" s="25">
        <v>200</v>
      </c>
      <c r="O45" s="25">
        <v>165</v>
      </c>
      <c r="P45" s="25">
        <v>1300</v>
      </c>
      <c r="Q45" s="25">
        <v>200</v>
      </c>
      <c r="R45" s="24">
        <v>2700</v>
      </c>
      <c r="S45" s="24">
        <v>2700</v>
      </c>
      <c r="T45" s="23" t="s">
        <v>489</v>
      </c>
      <c r="U45" s="29">
        <f t="shared" si="3"/>
        <v>260000</v>
      </c>
      <c r="V45" s="24">
        <v>25</v>
      </c>
      <c r="W45" s="24"/>
      <c r="X45" s="24"/>
      <c r="Y45" s="24">
        <v>4</v>
      </c>
      <c r="Z45" s="24">
        <v>30</v>
      </c>
      <c r="AA45" s="24"/>
      <c r="AB45" s="23">
        <v>30</v>
      </c>
      <c r="AC45" s="24"/>
      <c r="AD45" s="23" t="s">
        <v>508</v>
      </c>
      <c r="AE45" s="24">
        <v>3000</v>
      </c>
      <c r="AF45" s="23" t="s">
        <v>490</v>
      </c>
      <c r="AG45" s="23">
        <f t="shared" si="0"/>
        <v>0.75519054172831568</v>
      </c>
      <c r="AH45" s="23"/>
      <c r="AI45" s="24">
        <v>413</v>
      </c>
      <c r="AJ45" s="24">
        <v>552</v>
      </c>
      <c r="AK45" s="23"/>
      <c r="AL45" s="23"/>
      <c r="AM45" s="23"/>
      <c r="AN45" s="23"/>
      <c r="AO45" s="24">
        <v>60</v>
      </c>
      <c r="AP45" s="23" t="s">
        <v>492</v>
      </c>
      <c r="AQ45" s="25">
        <v>2</v>
      </c>
      <c r="AR45" s="23" t="s">
        <v>490</v>
      </c>
      <c r="AS45" s="29">
        <v>11.3</v>
      </c>
      <c r="AT45" s="25">
        <v>27</v>
      </c>
      <c r="AU45" s="25">
        <v>100</v>
      </c>
      <c r="AV45" s="23"/>
      <c r="AW45" s="23"/>
      <c r="AX45" s="23"/>
      <c r="AY45" s="23">
        <f t="shared" si="9"/>
        <v>1.0028749148422018</v>
      </c>
      <c r="AZ45" s="23"/>
      <c r="BA45" s="24">
        <v>413</v>
      </c>
      <c r="BB45" s="23">
        <v>552</v>
      </c>
      <c r="BC45" s="24">
        <v>60</v>
      </c>
      <c r="BD45" s="25">
        <v>16</v>
      </c>
      <c r="BE45" s="29">
        <v>161.69999999999999</v>
      </c>
      <c r="BF45" s="25">
        <v>2</v>
      </c>
      <c r="BG45" s="22">
        <f t="shared" si="10"/>
        <v>1.2434256637584835</v>
      </c>
      <c r="BH45" s="22"/>
      <c r="BI45" s="25">
        <v>413</v>
      </c>
      <c r="BJ45" s="25">
        <v>552</v>
      </c>
      <c r="BK45" s="25">
        <v>60</v>
      </c>
      <c r="BL45" s="25">
        <v>16</v>
      </c>
      <c r="BM45" s="25">
        <v>300</v>
      </c>
      <c r="BN45" s="25">
        <v>2</v>
      </c>
      <c r="BO45" s="22">
        <f t="shared" si="11"/>
        <v>0.67020643276582259</v>
      </c>
      <c r="BP45" s="22">
        <v>413</v>
      </c>
      <c r="BQ45" s="25">
        <v>552</v>
      </c>
      <c r="BR45" s="25">
        <v>60</v>
      </c>
      <c r="BS45" s="22"/>
      <c r="BT45" s="25"/>
      <c r="BU45" s="22"/>
      <c r="BV45" s="22"/>
      <c r="BW45" s="155"/>
      <c r="BX45" s="25">
        <v>1</v>
      </c>
    </row>
    <row r="46" spans="1:76">
      <c r="A46" s="180">
        <v>41</v>
      </c>
      <c r="B46" s="67"/>
      <c r="C46" s="163">
        <v>2</v>
      </c>
      <c r="D46" s="23" t="s">
        <v>190</v>
      </c>
      <c r="E46" s="68" t="s">
        <v>188</v>
      </c>
      <c r="F46" s="22" t="s">
        <v>8</v>
      </c>
      <c r="G46" s="21" t="s">
        <v>489</v>
      </c>
      <c r="H46" s="21" t="s">
        <v>492</v>
      </c>
      <c r="I46" s="31">
        <v>30</v>
      </c>
      <c r="J46" s="22"/>
      <c r="K46" s="31"/>
      <c r="L46" s="25">
        <v>0</v>
      </c>
      <c r="M46" s="22"/>
      <c r="N46" s="25">
        <v>200</v>
      </c>
      <c r="O46" s="25">
        <v>175</v>
      </c>
      <c r="P46" s="25">
        <v>1300</v>
      </c>
      <c r="Q46" s="25">
        <v>200</v>
      </c>
      <c r="R46" s="24">
        <v>2700</v>
      </c>
      <c r="S46" s="24">
        <v>2700</v>
      </c>
      <c r="T46" s="23" t="s">
        <v>489</v>
      </c>
      <c r="U46" s="29">
        <f t="shared" si="3"/>
        <v>260000</v>
      </c>
      <c r="V46" s="24">
        <v>25</v>
      </c>
      <c r="W46" s="24"/>
      <c r="X46" s="24"/>
      <c r="Y46" s="24">
        <v>4</v>
      </c>
      <c r="Z46" s="24">
        <v>30</v>
      </c>
      <c r="AA46" s="24"/>
      <c r="AB46" s="23">
        <v>30</v>
      </c>
      <c r="AC46" s="24"/>
      <c r="AD46" s="23" t="s">
        <v>508</v>
      </c>
      <c r="AE46" s="24">
        <v>3000</v>
      </c>
      <c r="AF46" s="23" t="s">
        <v>490</v>
      </c>
      <c r="AG46" s="23">
        <f t="shared" si="0"/>
        <v>0.75519054172831568</v>
      </c>
      <c r="AH46" s="23"/>
      <c r="AI46" s="24">
        <v>413</v>
      </c>
      <c r="AJ46" s="24">
        <v>552</v>
      </c>
      <c r="AK46" s="23"/>
      <c r="AL46" s="23"/>
      <c r="AM46" s="23"/>
      <c r="AN46" s="23"/>
      <c r="AO46" s="24">
        <v>60</v>
      </c>
      <c r="AP46" s="23" t="s">
        <v>492</v>
      </c>
      <c r="AQ46" s="25">
        <v>2</v>
      </c>
      <c r="AR46" s="23" t="s">
        <v>490</v>
      </c>
      <c r="AS46" s="29">
        <v>11.3</v>
      </c>
      <c r="AT46" s="25">
        <v>27</v>
      </c>
      <c r="AU46" s="25">
        <v>100</v>
      </c>
      <c r="AV46" s="23"/>
      <c r="AW46" s="23"/>
      <c r="AX46" s="23"/>
      <c r="AY46" s="23">
        <f t="shared" si="9"/>
        <v>1.0028749148422018</v>
      </c>
      <c r="AZ46" s="23"/>
      <c r="BA46" s="24">
        <v>413</v>
      </c>
      <c r="BB46" s="23">
        <v>552</v>
      </c>
      <c r="BC46" s="24">
        <v>60</v>
      </c>
      <c r="BD46" s="25">
        <v>16</v>
      </c>
      <c r="BE46" s="29">
        <v>158.30000000000001</v>
      </c>
      <c r="BF46" s="25">
        <v>2</v>
      </c>
      <c r="BG46" s="22">
        <f t="shared" si="10"/>
        <v>1.2701322162333972</v>
      </c>
      <c r="BH46" s="22"/>
      <c r="BI46" s="25">
        <v>413</v>
      </c>
      <c r="BJ46" s="25">
        <v>552</v>
      </c>
      <c r="BK46" s="25">
        <v>60</v>
      </c>
      <c r="BL46" s="25">
        <v>16</v>
      </c>
      <c r="BM46" s="25">
        <v>300</v>
      </c>
      <c r="BN46" s="25">
        <v>2</v>
      </c>
      <c r="BO46" s="22">
        <f t="shared" si="11"/>
        <v>0.67020643276582259</v>
      </c>
      <c r="BP46" s="22">
        <v>413</v>
      </c>
      <c r="BQ46" s="25">
        <v>552</v>
      </c>
      <c r="BR46" s="25">
        <v>60</v>
      </c>
      <c r="BS46" s="22"/>
      <c r="BT46" s="25"/>
      <c r="BU46" s="22"/>
      <c r="BV46" s="22"/>
      <c r="BW46" s="155"/>
      <c r="BX46" s="25">
        <v>8</v>
      </c>
    </row>
    <row r="47" spans="1:76">
      <c r="A47" s="180">
        <v>42</v>
      </c>
      <c r="B47" s="67"/>
      <c r="C47" s="163">
        <v>4</v>
      </c>
      <c r="D47" s="23" t="s">
        <v>191</v>
      </c>
      <c r="E47" s="68" t="s">
        <v>188</v>
      </c>
      <c r="F47" s="22" t="s">
        <v>8</v>
      </c>
      <c r="G47" s="21" t="s">
        <v>591</v>
      </c>
      <c r="H47" s="21" t="s">
        <v>492</v>
      </c>
      <c r="I47" s="31">
        <v>30</v>
      </c>
      <c r="J47" s="22"/>
      <c r="K47" s="31"/>
      <c r="L47" s="25">
        <v>0</v>
      </c>
      <c r="M47" s="22"/>
      <c r="N47" s="25">
        <v>84</v>
      </c>
      <c r="O47" s="25">
        <v>90</v>
      </c>
      <c r="P47" s="25">
        <v>548</v>
      </c>
      <c r="Q47" s="25">
        <v>84</v>
      </c>
      <c r="R47" s="24">
        <v>1140</v>
      </c>
      <c r="S47" s="24">
        <v>1140</v>
      </c>
      <c r="T47" s="23" t="s">
        <v>489</v>
      </c>
      <c r="U47" s="29">
        <f t="shared" si="3"/>
        <v>46032</v>
      </c>
      <c r="V47" s="24">
        <v>9.5</v>
      </c>
      <c r="W47" s="24"/>
      <c r="X47" s="24"/>
      <c r="Y47" s="24">
        <v>4</v>
      </c>
      <c r="Z47" s="24">
        <v>12</v>
      </c>
      <c r="AA47" s="24"/>
      <c r="AB47" s="23">
        <v>12</v>
      </c>
      <c r="AC47" s="24"/>
      <c r="AD47" s="23" t="s">
        <v>508</v>
      </c>
      <c r="AE47" s="24">
        <v>3000</v>
      </c>
      <c r="AF47" s="23" t="s">
        <v>490</v>
      </c>
      <c r="AG47" s="23">
        <f t="shared" si="0"/>
        <v>0.61593834069012598</v>
      </c>
      <c r="AH47" s="23"/>
      <c r="AI47" s="24">
        <v>413</v>
      </c>
      <c r="AJ47" s="24">
        <v>552</v>
      </c>
      <c r="AK47" s="23"/>
      <c r="AL47" s="23"/>
      <c r="AM47" s="23"/>
      <c r="AN47" s="23"/>
      <c r="AO47" s="24">
        <v>60</v>
      </c>
      <c r="AP47" s="23" t="s">
        <v>492</v>
      </c>
      <c r="AQ47" s="25">
        <v>2</v>
      </c>
      <c r="AR47" s="23" t="s">
        <v>490</v>
      </c>
      <c r="AS47" s="29">
        <v>4.8</v>
      </c>
      <c r="AT47" s="25">
        <v>27</v>
      </c>
      <c r="AU47" s="25">
        <v>42</v>
      </c>
      <c r="AV47" s="23"/>
      <c r="AW47" s="23"/>
      <c r="AX47" s="23"/>
      <c r="AY47" s="23">
        <f t="shared" si="9"/>
        <v>1.0258261726007487</v>
      </c>
      <c r="AZ47" s="23"/>
      <c r="BA47" s="24">
        <v>220</v>
      </c>
      <c r="BB47" s="23">
        <v>400</v>
      </c>
      <c r="BC47" s="23"/>
      <c r="BD47" s="22">
        <v>9.5</v>
      </c>
      <c r="BE47" s="24">
        <v>127</v>
      </c>
      <c r="BF47" s="25">
        <v>1</v>
      </c>
      <c r="BG47" s="22">
        <f t="shared" si="10"/>
        <v>0.66443742263423045</v>
      </c>
      <c r="BH47" s="22"/>
      <c r="BI47" s="25">
        <v>413</v>
      </c>
      <c r="BJ47" s="25">
        <v>552</v>
      </c>
      <c r="BK47" s="25">
        <v>60</v>
      </c>
      <c r="BL47" s="30">
        <v>9.5</v>
      </c>
      <c r="BM47" s="25">
        <v>127</v>
      </c>
      <c r="BN47" s="25">
        <v>2</v>
      </c>
      <c r="BO47" s="22">
        <f t="shared" si="11"/>
        <v>1.3288748452684609</v>
      </c>
      <c r="BP47" s="22">
        <v>413</v>
      </c>
      <c r="BQ47" s="25">
        <v>552</v>
      </c>
      <c r="BR47" s="25">
        <v>60</v>
      </c>
      <c r="BS47" s="22"/>
      <c r="BT47" s="25"/>
      <c r="BU47" s="22"/>
      <c r="BV47" s="22"/>
      <c r="BW47" s="155"/>
      <c r="BX47" s="25">
        <v>1</v>
      </c>
    </row>
    <row r="48" spans="1:76">
      <c r="A48" s="180">
        <v>43</v>
      </c>
      <c r="B48" s="67"/>
      <c r="C48" s="163">
        <v>5</v>
      </c>
      <c r="D48" s="23" t="s">
        <v>192</v>
      </c>
      <c r="E48" s="68" t="s">
        <v>188</v>
      </c>
      <c r="F48" s="22" t="s">
        <v>8</v>
      </c>
      <c r="G48" s="21" t="s">
        <v>489</v>
      </c>
      <c r="H48" s="21" t="s">
        <v>492</v>
      </c>
      <c r="I48" s="31">
        <v>30</v>
      </c>
      <c r="J48" s="22"/>
      <c r="K48" s="31"/>
      <c r="L48" s="25">
        <v>0</v>
      </c>
      <c r="M48" s="22"/>
      <c r="N48" s="25">
        <v>84</v>
      </c>
      <c r="O48" s="25">
        <v>65</v>
      </c>
      <c r="P48" s="25">
        <v>548</v>
      </c>
      <c r="Q48" s="25">
        <v>84</v>
      </c>
      <c r="R48" s="24">
        <v>1140</v>
      </c>
      <c r="S48" s="24">
        <v>1140</v>
      </c>
      <c r="T48" s="23" t="s">
        <v>489</v>
      </c>
      <c r="U48" s="29">
        <f t="shared" si="3"/>
        <v>46032</v>
      </c>
      <c r="V48" s="24">
        <v>9.5</v>
      </c>
      <c r="W48" s="24"/>
      <c r="X48" s="24"/>
      <c r="Y48" s="24">
        <v>4</v>
      </c>
      <c r="Z48" s="24">
        <v>12</v>
      </c>
      <c r="AA48" s="24"/>
      <c r="AB48" s="23">
        <v>12</v>
      </c>
      <c r="AC48" s="24"/>
      <c r="AD48" s="23" t="s">
        <v>508</v>
      </c>
      <c r="AE48" s="24">
        <v>3000</v>
      </c>
      <c r="AF48" s="23" t="s">
        <v>490</v>
      </c>
      <c r="AG48" s="23">
        <f t="shared" si="0"/>
        <v>0.61593834069012598</v>
      </c>
      <c r="AH48" s="23"/>
      <c r="AI48" s="24">
        <v>413</v>
      </c>
      <c r="AJ48" s="24">
        <v>552</v>
      </c>
      <c r="AK48" s="23"/>
      <c r="AL48" s="23"/>
      <c r="AM48" s="23"/>
      <c r="AN48" s="23"/>
      <c r="AO48" s="24">
        <v>60</v>
      </c>
      <c r="AP48" s="23" t="s">
        <v>492</v>
      </c>
      <c r="AQ48" s="25">
        <v>2</v>
      </c>
      <c r="AR48" s="23" t="s">
        <v>490</v>
      </c>
      <c r="AS48" s="29">
        <v>4.8</v>
      </c>
      <c r="AT48" s="25">
        <v>27</v>
      </c>
      <c r="AU48" s="25">
        <v>42</v>
      </c>
      <c r="AV48" s="23"/>
      <c r="AW48" s="23"/>
      <c r="AX48" s="23"/>
      <c r="AY48" s="23">
        <f t="shared" si="9"/>
        <v>1.0258261726007487</v>
      </c>
      <c r="AZ48" s="23"/>
      <c r="BA48" s="24">
        <v>220</v>
      </c>
      <c r="BB48" s="23">
        <v>400</v>
      </c>
      <c r="BC48" s="23"/>
      <c r="BD48" s="22">
        <v>9.5</v>
      </c>
      <c r="BE48" s="24">
        <v>127</v>
      </c>
      <c r="BF48" s="25">
        <v>1</v>
      </c>
      <c r="BG48" s="22">
        <f t="shared" si="10"/>
        <v>0.66443742263423045</v>
      </c>
      <c r="BH48" s="22"/>
      <c r="BI48" s="25">
        <v>413</v>
      </c>
      <c r="BJ48" s="25">
        <v>552</v>
      </c>
      <c r="BK48" s="25">
        <v>60</v>
      </c>
      <c r="BL48" s="30">
        <v>9.5</v>
      </c>
      <c r="BM48" s="25">
        <v>127</v>
      </c>
      <c r="BN48" s="25">
        <v>2</v>
      </c>
      <c r="BO48" s="22">
        <f t="shared" si="11"/>
        <v>1.3288748452684609</v>
      </c>
      <c r="BP48" s="22">
        <v>413</v>
      </c>
      <c r="BQ48" s="25">
        <v>552</v>
      </c>
      <c r="BR48" s="25">
        <v>60</v>
      </c>
      <c r="BS48" s="22"/>
      <c r="BT48" s="25"/>
      <c r="BU48" s="22"/>
      <c r="BV48" s="22"/>
      <c r="BW48" s="155"/>
      <c r="BX48" s="25">
        <v>1</v>
      </c>
    </row>
    <row r="49" spans="1:76">
      <c r="A49" s="180">
        <v>44</v>
      </c>
      <c r="B49" s="67"/>
      <c r="C49" s="163">
        <v>1</v>
      </c>
      <c r="D49" s="23" t="s">
        <v>184</v>
      </c>
      <c r="E49" s="68" t="s">
        <v>183</v>
      </c>
      <c r="F49" s="22" t="s">
        <v>8</v>
      </c>
      <c r="G49" s="21" t="s">
        <v>489</v>
      </c>
      <c r="H49" s="21" t="s">
        <v>492</v>
      </c>
      <c r="I49" s="31">
        <v>50.7</v>
      </c>
      <c r="J49" s="22"/>
      <c r="K49" s="31"/>
      <c r="L49" s="25">
        <v>136</v>
      </c>
      <c r="M49" s="22"/>
      <c r="N49" s="25">
        <v>100</v>
      </c>
      <c r="O49" s="25">
        <v>25</v>
      </c>
      <c r="P49" s="25">
        <v>1000</v>
      </c>
      <c r="Q49" s="25">
        <v>100</v>
      </c>
      <c r="R49" s="24">
        <v>690</v>
      </c>
      <c r="S49" s="24">
        <v>690</v>
      </c>
      <c r="T49" s="23" t="s">
        <v>489</v>
      </c>
      <c r="U49" s="29">
        <f t="shared" si="3"/>
        <v>100000</v>
      </c>
      <c r="V49" s="24">
        <v>6</v>
      </c>
      <c r="W49" s="24"/>
      <c r="X49" s="24"/>
      <c r="Y49" s="24">
        <v>2</v>
      </c>
      <c r="Z49" s="23"/>
      <c r="AA49" s="24"/>
      <c r="AB49" s="23"/>
      <c r="AC49" s="24"/>
      <c r="AD49" s="23" t="s">
        <v>508</v>
      </c>
      <c r="AE49" s="23"/>
      <c r="AF49" s="23" t="s">
        <v>490</v>
      </c>
      <c r="AG49" s="23">
        <f t="shared" si="0"/>
        <v>5.654866776461627E-2</v>
      </c>
      <c r="AH49" s="23"/>
      <c r="AI49" s="24">
        <v>504</v>
      </c>
      <c r="AJ49" s="24">
        <v>634</v>
      </c>
      <c r="AK49" s="23"/>
      <c r="AL49" s="23"/>
      <c r="AM49" s="23"/>
      <c r="AN49" s="23"/>
      <c r="AO49" s="23"/>
      <c r="AP49" s="23" t="s">
        <v>492</v>
      </c>
      <c r="AQ49" s="25">
        <v>2</v>
      </c>
      <c r="AR49" s="23" t="s">
        <v>490</v>
      </c>
      <c r="AS49" s="24">
        <v>6</v>
      </c>
      <c r="AT49" s="25">
        <v>4</v>
      </c>
      <c r="AU49" s="31">
        <v>173.33</v>
      </c>
      <c r="AV49" s="23"/>
      <c r="AW49" s="23"/>
      <c r="AX49" s="23"/>
      <c r="AY49" s="23">
        <f t="shared" si="9"/>
        <v>0.32624858803794077</v>
      </c>
      <c r="AZ49" s="23"/>
      <c r="BA49" s="24">
        <v>504</v>
      </c>
      <c r="BB49" s="23">
        <v>634</v>
      </c>
      <c r="BC49" s="23"/>
      <c r="BD49" s="22">
        <v>6</v>
      </c>
      <c r="BE49" s="24">
        <v>190</v>
      </c>
      <c r="BF49" s="25">
        <v>2</v>
      </c>
      <c r="BG49" s="22">
        <f t="shared" si="10"/>
        <v>0.29762456718219094</v>
      </c>
      <c r="BH49" s="22"/>
      <c r="BI49" s="25">
        <v>504</v>
      </c>
      <c r="BJ49" s="25">
        <v>634</v>
      </c>
      <c r="BK49" s="22"/>
      <c r="BL49" s="25">
        <v>6</v>
      </c>
      <c r="BM49" s="25">
        <v>175</v>
      </c>
      <c r="BN49" s="25">
        <v>2</v>
      </c>
      <c r="BO49" s="22">
        <f t="shared" si="11"/>
        <v>0.32313524436923585</v>
      </c>
      <c r="BP49" s="20">
        <v>504</v>
      </c>
      <c r="BQ49" s="25">
        <v>634</v>
      </c>
      <c r="BR49" s="22"/>
      <c r="BS49" s="22"/>
      <c r="BT49" s="25"/>
      <c r="BU49" s="22"/>
      <c r="BV49" s="22"/>
      <c r="BW49" s="155"/>
      <c r="BX49" s="25">
        <v>1</v>
      </c>
    </row>
    <row r="50" spans="1:76">
      <c r="A50" s="180">
        <v>45</v>
      </c>
      <c r="B50" s="67"/>
      <c r="C50" s="163">
        <v>2</v>
      </c>
      <c r="D50" s="23" t="s">
        <v>185</v>
      </c>
      <c r="E50" s="68" t="s">
        <v>183</v>
      </c>
      <c r="F50" s="22" t="s">
        <v>8</v>
      </c>
      <c r="G50" s="21" t="s">
        <v>489</v>
      </c>
      <c r="H50" s="21" t="s">
        <v>492</v>
      </c>
      <c r="I50" s="31">
        <v>51</v>
      </c>
      <c r="J50" s="22"/>
      <c r="K50" s="31"/>
      <c r="L50" s="25">
        <v>136</v>
      </c>
      <c r="M50" s="22"/>
      <c r="N50" s="25">
        <v>100</v>
      </c>
      <c r="O50" s="25">
        <v>25</v>
      </c>
      <c r="P50" s="25">
        <v>1000</v>
      </c>
      <c r="Q50" s="25">
        <v>100</v>
      </c>
      <c r="R50" s="24">
        <v>690</v>
      </c>
      <c r="S50" s="24">
        <v>690</v>
      </c>
      <c r="T50" s="23" t="s">
        <v>489</v>
      </c>
      <c r="U50" s="29">
        <f t="shared" si="3"/>
        <v>100000</v>
      </c>
      <c r="V50" s="24">
        <v>6</v>
      </c>
      <c r="W50" s="24"/>
      <c r="X50" s="24"/>
      <c r="Y50" s="24">
        <v>2</v>
      </c>
      <c r="Z50" s="23"/>
      <c r="AA50" s="24"/>
      <c r="AB50" s="23"/>
      <c r="AC50" s="24"/>
      <c r="AD50" s="23" t="s">
        <v>508</v>
      </c>
      <c r="AE50" s="23"/>
      <c r="AF50" s="23" t="s">
        <v>490</v>
      </c>
      <c r="AG50" s="23">
        <f t="shared" ref="AG50:AG95" si="12">((Y50-AA50-AC50)*PI()*V50^2/4+AA50*PI()*X50^2/4+AC50*PI()*W50^2/4)/U50*100</f>
        <v>5.654866776461627E-2</v>
      </c>
      <c r="AH50" s="23"/>
      <c r="AI50" s="24">
        <v>504</v>
      </c>
      <c r="AJ50" s="24">
        <v>634</v>
      </c>
      <c r="AK50" s="23"/>
      <c r="AL50" s="23"/>
      <c r="AM50" s="23"/>
      <c r="AN50" s="23"/>
      <c r="AO50" s="23"/>
      <c r="AP50" s="23" t="s">
        <v>492</v>
      </c>
      <c r="AQ50" s="25">
        <v>2</v>
      </c>
      <c r="AR50" s="23" t="s">
        <v>490</v>
      </c>
      <c r="AS50" s="24">
        <v>6</v>
      </c>
      <c r="AT50" s="25">
        <v>4</v>
      </c>
      <c r="AU50" s="31">
        <v>173.33</v>
      </c>
      <c r="AV50" s="23"/>
      <c r="AW50" s="23"/>
      <c r="AX50" s="23"/>
      <c r="AY50" s="23">
        <f t="shared" ref="AY50:AY65" si="13">AQ50*PI()*AS50^2/4/N50/AU50*100</f>
        <v>0.32624858803794077</v>
      </c>
      <c r="AZ50" s="23"/>
      <c r="BA50" s="24">
        <v>504</v>
      </c>
      <c r="BB50" s="23">
        <v>800</v>
      </c>
      <c r="BC50" s="23"/>
      <c r="BD50" s="22">
        <v>6</v>
      </c>
      <c r="BE50" s="24">
        <v>190</v>
      </c>
      <c r="BF50" s="25">
        <v>2</v>
      </c>
      <c r="BG50" s="22">
        <f t="shared" si="10"/>
        <v>0.29762456718219094</v>
      </c>
      <c r="BH50" s="22"/>
      <c r="BI50" s="25">
        <v>504</v>
      </c>
      <c r="BJ50" s="25">
        <v>634</v>
      </c>
      <c r="BK50" s="22"/>
      <c r="BL50" s="25">
        <v>4</v>
      </c>
      <c r="BM50" s="25">
        <v>175</v>
      </c>
      <c r="BN50" s="25">
        <v>2</v>
      </c>
      <c r="BO50" s="22">
        <f t="shared" si="11"/>
        <v>0.14361566416410482</v>
      </c>
      <c r="BP50" s="20">
        <v>745</v>
      </c>
      <c r="BQ50" s="25">
        <v>800</v>
      </c>
      <c r="BR50" s="22"/>
      <c r="BS50" s="22"/>
      <c r="BT50" s="25"/>
      <c r="BU50" s="22"/>
      <c r="BV50" s="22"/>
      <c r="BW50" s="155"/>
      <c r="BX50" s="25">
        <v>1</v>
      </c>
    </row>
    <row r="51" spans="1:76">
      <c r="A51" s="180">
        <v>46</v>
      </c>
      <c r="B51" s="67"/>
      <c r="C51" s="163">
        <v>3</v>
      </c>
      <c r="D51" s="23" t="s">
        <v>186</v>
      </c>
      <c r="E51" s="68" t="s">
        <v>183</v>
      </c>
      <c r="F51" s="22" t="s">
        <v>8</v>
      </c>
      <c r="G51" s="21" t="s">
        <v>489</v>
      </c>
      <c r="H51" s="21" t="s">
        <v>492</v>
      </c>
      <c r="I51" s="31">
        <v>20.100000000000001</v>
      </c>
      <c r="J51" s="22"/>
      <c r="K51" s="31"/>
      <c r="L51" s="25">
        <v>135.99999999999997</v>
      </c>
      <c r="M51" s="22"/>
      <c r="N51" s="25">
        <v>80</v>
      </c>
      <c r="O51" s="25">
        <v>12</v>
      </c>
      <c r="P51" s="25">
        <v>900</v>
      </c>
      <c r="Q51" s="25">
        <v>80</v>
      </c>
      <c r="R51" s="24">
        <v>690</v>
      </c>
      <c r="S51" s="24">
        <v>690</v>
      </c>
      <c r="T51" s="23" t="s">
        <v>489</v>
      </c>
      <c r="U51" s="29">
        <f t="shared" ref="U51:U96" si="14">IF((H51="R"),(N51*P51),(N51*O51+Q51*(P51-2*O51)))</f>
        <v>72000</v>
      </c>
      <c r="V51" s="24">
        <v>6</v>
      </c>
      <c r="W51" s="24"/>
      <c r="X51" s="24"/>
      <c r="Y51" s="24">
        <v>2</v>
      </c>
      <c r="Z51" s="23"/>
      <c r="AA51" s="24"/>
      <c r="AB51" s="23"/>
      <c r="AC51" s="24"/>
      <c r="AD51" s="23" t="s">
        <v>508</v>
      </c>
      <c r="AE51" s="23"/>
      <c r="AF51" s="23" t="s">
        <v>490</v>
      </c>
      <c r="AG51" s="23">
        <f t="shared" si="12"/>
        <v>7.8539816339744828E-2</v>
      </c>
      <c r="AH51" s="23"/>
      <c r="AI51" s="24">
        <v>504</v>
      </c>
      <c r="AJ51" s="24">
        <v>634</v>
      </c>
      <c r="AK51" s="23"/>
      <c r="AL51" s="23"/>
      <c r="AM51" s="23"/>
      <c r="AN51" s="23"/>
      <c r="AO51" s="23"/>
      <c r="AP51" s="23" t="s">
        <v>492</v>
      </c>
      <c r="AQ51" s="25">
        <v>2</v>
      </c>
      <c r="AR51" s="23" t="s">
        <v>490</v>
      </c>
      <c r="AS51" s="24">
        <v>4</v>
      </c>
      <c r="AT51" s="25">
        <v>5</v>
      </c>
      <c r="AU51" s="25">
        <v>122</v>
      </c>
      <c r="AV51" s="23"/>
      <c r="AW51" s="23"/>
      <c r="AX51" s="23"/>
      <c r="AY51" s="23">
        <f t="shared" si="13"/>
        <v>0.25750759455654043</v>
      </c>
      <c r="AZ51" s="23"/>
      <c r="BA51" s="24">
        <v>745</v>
      </c>
      <c r="BB51" s="23">
        <v>800</v>
      </c>
      <c r="BC51" s="23"/>
      <c r="BD51" s="22">
        <v>6</v>
      </c>
      <c r="BE51" s="24">
        <v>219</v>
      </c>
      <c r="BF51" s="25">
        <v>2</v>
      </c>
      <c r="BG51" s="22">
        <f t="shared" si="10"/>
        <v>0.32276636851949925</v>
      </c>
      <c r="BH51" s="22"/>
      <c r="BI51" s="25">
        <v>504</v>
      </c>
      <c r="BJ51" s="25">
        <v>634</v>
      </c>
      <c r="BK51" s="22"/>
      <c r="BL51" s="25">
        <v>4</v>
      </c>
      <c r="BM51" s="25">
        <v>122</v>
      </c>
      <c r="BN51" s="25">
        <v>2</v>
      </c>
      <c r="BO51" s="22">
        <f t="shared" si="11"/>
        <v>0.25750759455654043</v>
      </c>
      <c r="BP51" s="20">
        <v>745</v>
      </c>
      <c r="BQ51" s="25">
        <v>800</v>
      </c>
      <c r="BR51" s="22"/>
      <c r="BS51" s="22"/>
      <c r="BT51" s="25"/>
      <c r="BU51" s="22"/>
      <c r="BV51" s="22"/>
      <c r="BW51" s="155"/>
      <c r="BX51" s="25">
        <v>5</v>
      </c>
    </row>
    <row r="52" spans="1:76">
      <c r="A52" s="180">
        <v>47</v>
      </c>
      <c r="B52" s="67"/>
      <c r="C52" s="163">
        <v>4</v>
      </c>
      <c r="D52" s="23" t="s">
        <v>187</v>
      </c>
      <c r="E52" s="68" t="s">
        <v>183</v>
      </c>
      <c r="F52" s="22" t="s">
        <v>8</v>
      </c>
      <c r="G52" s="21" t="s">
        <v>489</v>
      </c>
      <c r="H52" s="21" t="s">
        <v>492</v>
      </c>
      <c r="I52" s="31">
        <v>24.4</v>
      </c>
      <c r="J52" s="22"/>
      <c r="K52" s="31"/>
      <c r="L52" s="25">
        <v>135.99999999999997</v>
      </c>
      <c r="M52" s="22"/>
      <c r="N52" s="25">
        <v>80</v>
      </c>
      <c r="O52" s="25">
        <v>12</v>
      </c>
      <c r="P52" s="25">
        <v>900</v>
      </c>
      <c r="Q52" s="25">
        <v>80</v>
      </c>
      <c r="R52" s="24">
        <v>690</v>
      </c>
      <c r="S52" s="24">
        <v>690</v>
      </c>
      <c r="T52" s="23" t="s">
        <v>489</v>
      </c>
      <c r="U52" s="29">
        <f t="shared" si="14"/>
        <v>72000</v>
      </c>
      <c r="V52" s="24">
        <v>6</v>
      </c>
      <c r="W52" s="24"/>
      <c r="X52" s="24"/>
      <c r="Y52" s="24">
        <v>2</v>
      </c>
      <c r="Z52" s="23"/>
      <c r="AA52" s="24"/>
      <c r="AB52" s="23"/>
      <c r="AC52" s="24"/>
      <c r="AD52" s="23" t="s">
        <v>508</v>
      </c>
      <c r="AE52" s="23"/>
      <c r="AF52" s="23" t="s">
        <v>490</v>
      </c>
      <c r="AG52" s="23">
        <f t="shared" si="12"/>
        <v>7.8539816339744828E-2</v>
      </c>
      <c r="AH52" s="23"/>
      <c r="AI52" s="24">
        <v>504</v>
      </c>
      <c r="AJ52" s="24">
        <v>634</v>
      </c>
      <c r="AK52" s="23"/>
      <c r="AL52" s="23"/>
      <c r="AM52" s="23"/>
      <c r="AN52" s="23"/>
      <c r="AO52" s="23"/>
      <c r="AP52" s="23" t="s">
        <v>492</v>
      </c>
      <c r="AQ52" s="25">
        <v>2</v>
      </c>
      <c r="AR52" s="23" t="s">
        <v>490</v>
      </c>
      <c r="AS52" s="24">
        <v>4</v>
      </c>
      <c r="AT52" s="25">
        <v>5</v>
      </c>
      <c r="AU52" s="25">
        <v>122</v>
      </c>
      <c r="AV52" s="23"/>
      <c r="AW52" s="23"/>
      <c r="AX52" s="23"/>
      <c r="AY52" s="23">
        <f t="shared" si="13"/>
        <v>0.25750759455654043</v>
      </c>
      <c r="AZ52" s="23"/>
      <c r="BA52" s="24">
        <v>745</v>
      </c>
      <c r="BB52" s="23">
        <v>800</v>
      </c>
      <c r="BC52" s="23"/>
      <c r="BD52" s="22">
        <v>6</v>
      </c>
      <c r="BE52" s="24">
        <v>219</v>
      </c>
      <c r="BF52" s="25">
        <v>2</v>
      </c>
      <c r="BG52" s="22">
        <f t="shared" si="10"/>
        <v>0.32276636851949925</v>
      </c>
      <c r="BH52" s="22"/>
      <c r="BI52" s="25">
        <v>504</v>
      </c>
      <c r="BJ52" s="25">
        <v>634</v>
      </c>
      <c r="BK52" s="22"/>
      <c r="BL52" s="25">
        <v>4</v>
      </c>
      <c r="BM52" s="25">
        <v>122</v>
      </c>
      <c r="BN52" s="25">
        <v>2</v>
      </c>
      <c r="BO52" s="22">
        <f t="shared" si="11"/>
        <v>0.25750759455654043</v>
      </c>
      <c r="BP52" s="20">
        <v>745</v>
      </c>
      <c r="BQ52" s="25">
        <v>800</v>
      </c>
      <c r="BR52" s="22"/>
      <c r="BS52" s="22"/>
      <c r="BT52" s="25"/>
      <c r="BU52" s="22"/>
      <c r="BV52" s="22"/>
      <c r="BW52" s="155"/>
      <c r="BX52" s="25">
        <v>1</v>
      </c>
    </row>
    <row r="53" spans="1:76">
      <c r="A53" s="180">
        <v>48</v>
      </c>
      <c r="B53" s="67"/>
      <c r="C53" s="163">
        <v>1</v>
      </c>
      <c r="D53" s="23" t="s">
        <v>331</v>
      </c>
      <c r="E53" s="68" t="s">
        <v>330</v>
      </c>
      <c r="F53" s="22" t="s">
        <v>8</v>
      </c>
      <c r="G53" s="21" t="s">
        <v>489</v>
      </c>
      <c r="H53" s="21" t="s">
        <v>515</v>
      </c>
      <c r="I53" s="31">
        <v>38.1</v>
      </c>
      <c r="J53" s="22"/>
      <c r="K53" s="31"/>
      <c r="L53" s="31">
        <v>878.25414899999998</v>
      </c>
      <c r="M53" s="22" t="s">
        <v>516</v>
      </c>
      <c r="N53" s="25">
        <v>305</v>
      </c>
      <c r="O53" s="25">
        <v>305</v>
      </c>
      <c r="P53" s="25">
        <v>1219</v>
      </c>
      <c r="Q53" s="25">
        <v>152</v>
      </c>
      <c r="R53" s="24">
        <v>4928</v>
      </c>
      <c r="S53" s="24">
        <v>4928</v>
      </c>
      <c r="T53" s="23" t="s">
        <v>489</v>
      </c>
      <c r="U53" s="29">
        <f t="shared" si="14"/>
        <v>185593</v>
      </c>
      <c r="V53" s="24">
        <v>9</v>
      </c>
      <c r="W53" s="24">
        <v>13</v>
      </c>
      <c r="X53" s="24">
        <v>13</v>
      </c>
      <c r="Y53" s="24">
        <v>9</v>
      </c>
      <c r="Z53" s="24">
        <v>13</v>
      </c>
      <c r="AA53" s="24">
        <v>2</v>
      </c>
      <c r="AB53" s="24">
        <v>13</v>
      </c>
      <c r="AC53" s="24">
        <v>3</v>
      </c>
      <c r="AD53" s="23"/>
      <c r="AE53" s="23"/>
      <c r="AF53" s="23" t="s">
        <v>490</v>
      </c>
      <c r="AG53" s="23">
        <f t="shared" si="12"/>
        <v>0.49470101405312533</v>
      </c>
      <c r="AH53" s="23"/>
      <c r="AI53" s="24">
        <v>462</v>
      </c>
      <c r="AJ53" s="23"/>
      <c r="AK53" s="23">
        <v>462</v>
      </c>
      <c r="AL53" s="24">
        <v>462</v>
      </c>
      <c r="AM53" s="23">
        <v>690</v>
      </c>
      <c r="AN53" s="24">
        <v>690</v>
      </c>
      <c r="AO53" s="23"/>
      <c r="AP53" s="23" t="s">
        <v>492</v>
      </c>
      <c r="AQ53" s="25">
        <v>2</v>
      </c>
      <c r="AR53" s="23" t="s">
        <v>490</v>
      </c>
      <c r="AS53" s="24">
        <v>10</v>
      </c>
      <c r="AT53" s="25">
        <v>65</v>
      </c>
      <c r="AU53" s="25">
        <v>76</v>
      </c>
      <c r="AV53" s="23"/>
      <c r="AW53" s="23"/>
      <c r="AX53" s="23"/>
      <c r="AY53" s="23">
        <f t="shared" si="13"/>
        <v>0.67765156462247489</v>
      </c>
      <c r="AZ53" s="23"/>
      <c r="BA53" s="24">
        <v>462</v>
      </c>
      <c r="BB53" s="23">
        <v>738</v>
      </c>
      <c r="BC53" s="23"/>
      <c r="BD53" s="22">
        <v>13</v>
      </c>
      <c r="BE53" s="23">
        <v>127</v>
      </c>
      <c r="BF53" s="25">
        <v>2</v>
      </c>
      <c r="BG53" s="22">
        <f t="shared" si="10"/>
        <v>1.3751791298608451</v>
      </c>
      <c r="BH53" s="22"/>
      <c r="BI53" s="25">
        <v>462</v>
      </c>
      <c r="BJ53" s="25">
        <v>690</v>
      </c>
      <c r="BK53" s="22"/>
      <c r="BL53" s="25">
        <v>10</v>
      </c>
      <c r="BM53" s="25">
        <v>152</v>
      </c>
      <c r="BN53" s="25">
        <v>2</v>
      </c>
      <c r="BO53" s="22">
        <f t="shared" si="11"/>
        <v>0.6798806816113645</v>
      </c>
      <c r="BP53" s="25">
        <v>462</v>
      </c>
      <c r="BQ53" s="25">
        <v>745</v>
      </c>
      <c r="BR53" s="22"/>
      <c r="BS53" s="22"/>
      <c r="BT53" s="25"/>
      <c r="BU53" s="22"/>
      <c r="BV53" s="22"/>
      <c r="BW53" s="155"/>
      <c r="BX53" s="25">
        <v>1</v>
      </c>
    </row>
    <row r="54" spans="1:76">
      <c r="A54" s="180">
        <v>49</v>
      </c>
      <c r="B54" s="67"/>
      <c r="C54" s="163">
        <v>2</v>
      </c>
      <c r="D54" s="23" t="s">
        <v>332</v>
      </c>
      <c r="E54" s="68" t="s">
        <v>330</v>
      </c>
      <c r="F54" s="22" t="s">
        <v>8</v>
      </c>
      <c r="G54" s="21" t="s">
        <v>489</v>
      </c>
      <c r="H54" s="21" t="s">
        <v>515</v>
      </c>
      <c r="I54" s="31">
        <v>36.6</v>
      </c>
      <c r="J54" s="22"/>
      <c r="K54" s="31"/>
      <c r="L54" s="30">
        <v>884.50030500000003</v>
      </c>
      <c r="M54" s="22" t="s">
        <v>516</v>
      </c>
      <c r="N54" s="25">
        <v>305</v>
      </c>
      <c r="O54" s="25">
        <v>305</v>
      </c>
      <c r="P54" s="25">
        <v>1219</v>
      </c>
      <c r="Q54" s="25">
        <v>152</v>
      </c>
      <c r="R54" s="24">
        <v>2438</v>
      </c>
      <c r="S54" s="24">
        <v>2438</v>
      </c>
      <c r="T54" s="23" t="s">
        <v>489</v>
      </c>
      <c r="U54" s="29">
        <f t="shared" si="14"/>
        <v>185593</v>
      </c>
      <c r="V54" s="24">
        <v>13</v>
      </c>
      <c r="W54" s="24">
        <v>13</v>
      </c>
      <c r="X54" s="24">
        <v>13</v>
      </c>
      <c r="Y54" s="24">
        <v>9</v>
      </c>
      <c r="Z54" s="24">
        <v>13</v>
      </c>
      <c r="AA54" s="24">
        <v>2</v>
      </c>
      <c r="AB54" s="24">
        <v>13</v>
      </c>
      <c r="AC54" s="24">
        <v>3</v>
      </c>
      <c r="AD54" s="23"/>
      <c r="AE54" s="23"/>
      <c r="AF54" s="23" t="s">
        <v>490</v>
      </c>
      <c r="AG54" s="23">
        <f t="shared" si="12"/>
        <v>0.64366145626587146</v>
      </c>
      <c r="AH54" s="23"/>
      <c r="AI54" s="24">
        <v>455</v>
      </c>
      <c r="AJ54" s="23"/>
      <c r="AK54" s="23">
        <v>455</v>
      </c>
      <c r="AL54" s="24">
        <v>455</v>
      </c>
      <c r="AM54" s="23">
        <v>662</v>
      </c>
      <c r="AN54" s="24">
        <v>662</v>
      </c>
      <c r="AO54" s="23"/>
      <c r="AP54" s="23" t="s">
        <v>492</v>
      </c>
      <c r="AQ54" s="25">
        <v>2</v>
      </c>
      <c r="AR54" s="23" t="s">
        <v>490</v>
      </c>
      <c r="AS54" s="24">
        <v>10</v>
      </c>
      <c r="AT54" s="25">
        <v>32</v>
      </c>
      <c r="AU54" s="25">
        <v>76</v>
      </c>
      <c r="AV54" s="23"/>
      <c r="AW54" s="23"/>
      <c r="AX54" s="23"/>
      <c r="AY54" s="23">
        <f t="shared" si="13"/>
        <v>0.67765156462247489</v>
      </c>
      <c r="AZ54" s="23"/>
      <c r="BA54" s="24">
        <v>503</v>
      </c>
      <c r="BB54" s="23">
        <v>745</v>
      </c>
      <c r="BC54" s="23"/>
      <c r="BD54" s="22">
        <v>13</v>
      </c>
      <c r="BE54" s="23">
        <v>127</v>
      </c>
      <c r="BF54" s="25">
        <v>2</v>
      </c>
      <c r="BG54" s="22">
        <f t="shared" si="10"/>
        <v>1.3751791298608451</v>
      </c>
      <c r="BH54" s="22"/>
      <c r="BI54" s="25">
        <v>455</v>
      </c>
      <c r="BJ54" s="25">
        <v>662</v>
      </c>
      <c r="BK54" s="22"/>
      <c r="BL54" s="25">
        <v>10</v>
      </c>
      <c r="BM54" s="25">
        <v>152</v>
      </c>
      <c r="BN54" s="25">
        <v>2</v>
      </c>
      <c r="BO54" s="22">
        <f t="shared" si="11"/>
        <v>0.6798806816113645</v>
      </c>
      <c r="BP54" s="25">
        <v>455</v>
      </c>
      <c r="BQ54" s="25">
        <v>662</v>
      </c>
      <c r="BR54" s="22"/>
      <c r="BS54" s="22"/>
      <c r="BT54" s="25"/>
      <c r="BU54" s="22"/>
      <c r="BV54" s="22"/>
      <c r="BW54" s="155"/>
      <c r="BX54" s="25">
        <v>1</v>
      </c>
    </row>
    <row r="55" spans="1:76">
      <c r="A55" s="180">
        <v>50</v>
      </c>
      <c r="B55" s="67"/>
      <c r="C55" s="163">
        <v>3</v>
      </c>
      <c r="D55" s="23" t="s">
        <v>333</v>
      </c>
      <c r="E55" s="68" t="s">
        <v>330</v>
      </c>
      <c r="F55" s="22" t="s">
        <v>8</v>
      </c>
      <c r="G55" s="21" t="s">
        <v>489</v>
      </c>
      <c r="H55" s="21" t="s">
        <v>515</v>
      </c>
      <c r="I55" s="31">
        <v>31.1</v>
      </c>
      <c r="J55" s="22"/>
      <c r="K55" s="31"/>
      <c r="L55" s="25">
        <v>761.00000000000023</v>
      </c>
      <c r="M55" s="22" t="s">
        <v>516</v>
      </c>
      <c r="N55" s="25">
        <v>304</v>
      </c>
      <c r="O55" s="25">
        <v>305</v>
      </c>
      <c r="P55" s="25">
        <v>1219</v>
      </c>
      <c r="Q55" s="25">
        <v>102</v>
      </c>
      <c r="R55" s="24">
        <v>2438</v>
      </c>
      <c r="S55" s="24">
        <v>2438</v>
      </c>
      <c r="T55" s="23" t="s">
        <v>489</v>
      </c>
      <c r="U55" s="29">
        <f t="shared" si="14"/>
        <v>154838</v>
      </c>
      <c r="V55" s="24">
        <v>13</v>
      </c>
      <c r="W55" s="24">
        <v>13</v>
      </c>
      <c r="X55" s="24">
        <v>13</v>
      </c>
      <c r="Y55" s="24">
        <v>12</v>
      </c>
      <c r="Z55" s="24">
        <v>13</v>
      </c>
      <c r="AA55" s="24">
        <v>3</v>
      </c>
      <c r="AB55" s="24">
        <v>13</v>
      </c>
      <c r="AC55" s="24">
        <v>3</v>
      </c>
      <c r="AD55" s="23"/>
      <c r="AE55" s="23"/>
      <c r="AF55" s="23" t="s">
        <v>490</v>
      </c>
      <c r="AG55" s="23">
        <f t="shared" si="12"/>
        <v>1.0286799592929547</v>
      </c>
      <c r="AH55" s="23"/>
      <c r="AI55" s="25">
        <v>496</v>
      </c>
      <c r="AJ55" s="31"/>
      <c r="AK55" s="23">
        <v>496</v>
      </c>
      <c r="AL55" s="24">
        <v>496</v>
      </c>
      <c r="AM55" s="23">
        <v>724</v>
      </c>
      <c r="AN55" s="24">
        <v>724</v>
      </c>
      <c r="AO55" s="23"/>
      <c r="AP55" s="23" t="s">
        <v>492</v>
      </c>
      <c r="AQ55" s="25">
        <v>2</v>
      </c>
      <c r="AR55" s="23" t="s">
        <v>490</v>
      </c>
      <c r="AS55" s="24">
        <v>6</v>
      </c>
      <c r="AT55" s="25">
        <v>32</v>
      </c>
      <c r="AU55" s="25">
        <v>76</v>
      </c>
      <c r="AV55" s="23"/>
      <c r="AW55" s="23"/>
      <c r="AX55" s="23"/>
      <c r="AY55" s="23">
        <f t="shared" si="13"/>
        <v>0.24475704538009121</v>
      </c>
      <c r="AZ55" s="23"/>
      <c r="BA55" s="24">
        <v>496</v>
      </c>
      <c r="BB55" s="23">
        <v>703</v>
      </c>
      <c r="BC55" s="23"/>
      <c r="BD55" s="22">
        <v>13</v>
      </c>
      <c r="BE55" s="23">
        <v>127</v>
      </c>
      <c r="BF55" s="25">
        <v>2</v>
      </c>
      <c r="BG55" s="22">
        <f t="shared" si="10"/>
        <v>2.0492865464592986</v>
      </c>
      <c r="BH55" s="22"/>
      <c r="BI55" s="25">
        <v>496</v>
      </c>
      <c r="BJ55" s="25">
        <v>724</v>
      </c>
      <c r="BK55" s="22"/>
      <c r="BL55" s="25">
        <v>6</v>
      </c>
      <c r="BM55" s="25">
        <v>229</v>
      </c>
      <c r="BN55" s="25">
        <v>2</v>
      </c>
      <c r="BO55" s="22">
        <f t="shared" si="11"/>
        <v>0.24209550374439709</v>
      </c>
      <c r="BP55" s="25">
        <v>483</v>
      </c>
      <c r="BQ55" s="25">
        <v>724</v>
      </c>
      <c r="BR55" s="22"/>
      <c r="BS55" s="22"/>
      <c r="BT55" s="25"/>
      <c r="BU55" s="22"/>
      <c r="BV55" s="22"/>
      <c r="BW55" s="155"/>
      <c r="BX55" s="25">
        <v>1</v>
      </c>
    </row>
    <row r="56" spans="1:76">
      <c r="A56" s="180">
        <v>51</v>
      </c>
      <c r="B56" s="67"/>
      <c r="C56" s="163">
        <v>4</v>
      </c>
      <c r="D56" s="23" t="s">
        <v>334</v>
      </c>
      <c r="E56" s="68" t="s">
        <v>330</v>
      </c>
      <c r="F56" s="22" t="s">
        <v>8</v>
      </c>
      <c r="G56" s="21" t="s">
        <v>489</v>
      </c>
      <c r="H56" s="21" t="s">
        <v>515</v>
      </c>
      <c r="I56" s="31">
        <v>40.9</v>
      </c>
      <c r="J56" s="22"/>
      <c r="K56" s="31"/>
      <c r="L56" s="25">
        <v>601</v>
      </c>
      <c r="M56" s="22" t="s">
        <v>516</v>
      </c>
      <c r="N56" s="25">
        <v>304</v>
      </c>
      <c r="O56" s="25">
        <v>305</v>
      </c>
      <c r="P56" s="25">
        <v>762</v>
      </c>
      <c r="Q56" s="25">
        <v>102</v>
      </c>
      <c r="R56" s="24">
        <v>1905</v>
      </c>
      <c r="S56" s="24">
        <v>1905</v>
      </c>
      <c r="T56" s="23" t="s">
        <v>489</v>
      </c>
      <c r="U56" s="29">
        <f t="shared" si="14"/>
        <v>108224</v>
      </c>
      <c r="V56" s="24">
        <v>19</v>
      </c>
      <c r="W56" s="24">
        <v>19</v>
      </c>
      <c r="X56" s="24">
        <v>19</v>
      </c>
      <c r="Y56" s="24">
        <v>12</v>
      </c>
      <c r="Z56" s="24">
        <v>13</v>
      </c>
      <c r="AA56" s="24">
        <v>3</v>
      </c>
      <c r="AB56" s="24">
        <v>13</v>
      </c>
      <c r="AC56" s="24">
        <v>3</v>
      </c>
      <c r="AD56" s="23"/>
      <c r="AE56" s="23"/>
      <c r="AF56" s="23" t="s">
        <v>490</v>
      </c>
      <c r="AG56" s="23">
        <f t="shared" si="12"/>
        <v>3.1437988282060778</v>
      </c>
      <c r="AH56" s="23"/>
      <c r="AI56" s="25">
        <v>427</v>
      </c>
      <c r="AJ56" s="31"/>
      <c r="AK56" s="23">
        <v>427</v>
      </c>
      <c r="AL56" s="24">
        <v>427</v>
      </c>
      <c r="AM56" s="23">
        <v>624</v>
      </c>
      <c r="AN56" s="24">
        <v>624</v>
      </c>
      <c r="AO56" s="23"/>
      <c r="AP56" s="23" t="s">
        <v>492</v>
      </c>
      <c r="AQ56" s="25">
        <v>2</v>
      </c>
      <c r="AR56" s="23" t="s">
        <v>490</v>
      </c>
      <c r="AS56" s="24">
        <v>6</v>
      </c>
      <c r="AT56" s="25">
        <v>37</v>
      </c>
      <c r="AU56" s="25">
        <v>51</v>
      </c>
      <c r="AV56" s="23"/>
      <c r="AW56" s="23"/>
      <c r="AX56" s="23"/>
      <c r="AY56" s="23">
        <f t="shared" si="13"/>
        <v>0.36473598919386141</v>
      </c>
      <c r="AZ56" s="23"/>
      <c r="BA56" s="24">
        <v>434</v>
      </c>
      <c r="BB56" s="23">
        <v>683</v>
      </c>
      <c r="BC56" s="23"/>
      <c r="BD56" s="22">
        <v>6</v>
      </c>
      <c r="BE56" s="23">
        <v>127</v>
      </c>
      <c r="BF56" s="25">
        <v>2</v>
      </c>
      <c r="BG56" s="22">
        <f t="shared" si="10"/>
        <v>0.43653441226351919</v>
      </c>
      <c r="BH56" s="22"/>
      <c r="BI56" s="25">
        <v>434</v>
      </c>
      <c r="BJ56" s="25">
        <v>686</v>
      </c>
      <c r="BK56" s="22"/>
      <c r="BL56" s="25">
        <v>6</v>
      </c>
      <c r="BM56" s="25">
        <v>102</v>
      </c>
      <c r="BN56" s="25">
        <v>2</v>
      </c>
      <c r="BO56" s="22">
        <f t="shared" si="11"/>
        <v>0.54352814075947975</v>
      </c>
      <c r="BP56" s="25">
        <v>434</v>
      </c>
      <c r="BQ56" s="25">
        <v>686</v>
      </c>
      <c r="BR56" s="22"/>
      <c r="BS56" s="22"/>
      <c r="BT56" s="25"/>
      <c r="BU56" s="22"/>
      <c r="BV56" s="22"/>
      <c r="BW56" s="155"/>
      <c r="BX56" s="25">
        <v>1</v>
      </c>
    </row>
    <row r="57" spans="1:76">
      <c r="A57" s="180">
        <v>52</v>
      </c>
      <c r="B57" s="67"/>
      <c r="C57" s="163">
        <v>5</v>
      </c>
      <c r="D57" s="23" t="s">
        <v>335</v>
      </c>
      <c r="E57" s="68" t="s">
        <v>330</v>
      </c>
      <c r="F57" s="22" t="s">
        <v>8</v>
      </c>
      <c r="G57" s="21" t="s">
        <v>489</v>
      </c>
      <c r="H57" s="21" t="s">
        <v>515</v>
      </c>
      <c r="I57" s="31">
        <v>40.9</v>
      </c>
      <c r="J57" s="22"/>
      <c r="K57" s="31"/>
      <c r="L57" s="31">
        <v>981.08200149999982</v>
      </c>
      <c r="M57" s="22" t="s">
        <v>516</v>
      </c>
      <c r="N57" s="25">
        <v>305</v>
      </c>
      <c r="O57" s="25">
        <v>305</v>
      </c>
      <c r="P57" s="25">
        <v>1829</v>
      </c>
      <c r="Q57" s="25">
        <v>102</v>
      </c>
      <c r="R57" s="24">
        <v>4572</v>
      </c>
      <c r="S57" s="24">
        <v>4572</v>
      </c>
      <c r="T57" s="23" t="s">
        <v>489</v>
      </c>
      <c r="U57" s="29">
        <f t="shared" si="14"/>
        <v>217363</v>
      </c>
      <c r="V57" s="24">
        <v>19</v>
      </c>
      <c r="W57" s="24">
        <v>19</v>
      </c>
      <c r="X57" s="24">
        <v>19</v>
      </c>
      <c r="Y57" s="24">
        <v>12</v>
      </c>
      <c r="Z57" s="24">
        <v>13</v>
      </c>
      <c r="AA57" s="24">
        <v>3</v>
      </c>
      <c r="AB57" s="24">
        <v>13</v>
      </c>
      <c r="AC57" s="24">
        <v>3</v>
      </c>
      <c r="AD57" s="23"/>
      <c r="AE57" s="23"/>
      <c r="AF57" s="23" t="s">
        <v>490</v>
      </c>
      <c r="AG57" s="23">
        <f t="shared" si="12"/>
        <v>1.5652824279374806</v>
      </c>
      <c r="AH57" s="23"/>
      <c r="AI57" s="24">
        <v>427</v>
      </c>
      <c r="AJ57" s="23"/>
      <c r="AK57" s="23">
        <v>427</v>
      </c>
      <c r="AL57" s="24">
        <v>427</v>
      </c>
      <c r="AM57" s="23">
        <v>625</v>
      </c>
      <c r="AN57" s="24">
        <v>624</v>
      </c>
      <c r="AO57" s="23"/>
      <c r="AP57" s="23" t="s">
        <v>492</v>
      </c>
      <c r="AQ57" s="25">
        <v>2</v>
      </c>
      <c r="AR57" s="23" t="s">
        <v>490</v>
      </c>
      <c r="AS57" s="24">
        <v>6</v>
      </c>
      <c r="AT57" s="25">
        <v>90</v>
      </c>
      <c r="AU57" s="25">
        <v>51</v>
      </c>
      <c r="AV57" s="23"/>
      <c r="AW57" s="23"/>
      <c r="AX57" s="23"/>
      <c r="AY57" s="23">
        <f t="shared" si="13"/>
        <v>0.36354013349158643</v>
      </c>
      <c r="AZ57" s="23"/>
      <c r="BA57" s="24">
        <v>434</v>
      </c>
      <c r="BB57" s="23">
        <v>683</v>
      </c>
      <c r="BC57" s="23"/>
      <c r="BD57" s="22">
        <v>6</v>
      </c>
      <c r="BE57" s="23">
        <v>127</v>
      </c>
      <c r="BF57" s="25">
        <v>2</v>
      </c>
      <c r="BG57" s="22">
        <f t="shared" si="10"/>
        <v>0.43653441226351919</v>
      </c>
      <c r="BH57" s="22"/>
      <c r="BI57" s="25">
        <v>434</v>
      </c>
      <c r="BJ57" s="25">
        <v>686</v>
      </c>
      <c r="BK57" s="22"/>
      <c r="BL57" s="25">
        <v>6</v>
      </c>
      <c r="BM57" s="25">
        <v>102</v>
      </c>
      <c r="BN57" s="25">
        <v>2</v>
      </c>
      <c r="BO57" s="22">
        <f t="shared" si="11"/>
        <v>0.54352814075947975</v>
      </c>
      <c r="BP57" s="25">
        <v>434</v>
      </c>
      <c r="BQ57" s="25">
        <v>686</v>
      </c>
      <c r="BR57" s="22"/>
      <c r="BS57" s="22"/>
      <c r="BT57" s="25"/>
      <c r="BU57" s="22"/>
      <c r="BV57" s="22"/>
      <c r="BW57" s="155"/>
      <c r="BX57" s="25">
        <v>1</v>
      </c>
    </row>
    <row r="58" spans="1:76">
      <c r="A58" s="180">
        <v>53</v>
      </c>
      <c r="B58" s="67"/>
      <c r="C58" s="163">
        <v>1</v>
      </c>
      <c r="D58" s="23" t="s">
        <v>288</v>
      </c>
      <c r="E58" s="68" t="s">
        <v>968</v>
      </c>
      <c r="F58" s="22" t="s">
        <v>8</v>
      </c>
      <c r="G58" s="21" t="s">
        <v>489</v>
      </c>
      <c r="H58" s="21" t="s">
        <v>492</v>
      </c>
      <c r="I58" s="31">
        <v>17.2</v>
      </c>
      <c r="J58" s="22"/>
      <c r="K58" s="31"/>
      <c r="L58" s="25">
        <v>544</v>
      </c>
      <c r="M58" s="22"/>
      <c r="N58" s="25">
        <v>160</v>
      </c>
      <c r="O58" s="25">
        <v>160</v>
      </c>
      <c r="P58" s="25">
        <v>1700</v>
      </c>
      <c r="Q58" s="25">
        <v>160</v>
      </c>
      <c r="R58" s="24">
        <v>1700</v>
      </c>
      <c r="S58" s="24">
        <v>1700</v>
      </c>
      <c r="T58" s="23" t="s">
        <v>489</v>
      </c>
      <c r="U58" s="29">
        <f t="shared" si="14"/>
        <v>272000</v>
      </c>
      <c r="V58" s="24">
        <v>19.100000000000001</v>
      </c>
      <c r="W58" s="24"/>
      <c r="X58" s="24"/>
      <c r="Y58" s="24">
        <v>5</v>
      </c>
      <c r="Z58" s="23"/>
      <c r="AA58" s="24"/>
      <c r="AB58" s="23"/>
      <c r="AC58" s="24"/>
      <c r="AD58" s="23"/>
      <c r="AE58" s="23"/>
      <c r="AF58" s="23"/>
      <c r="AG58" s="23">
        <f t="shared" si="12"/>
        <v>0.52669320586217494</v>
      </c>
      <c r="AH58" s="23"/>
      <c r="AI58" s="32">
        <v>376.32</v>
      </c>
      <c r="AJ58" s="23"/>
      <c r="AK58" s="23"/>
      <c r="AL58" s="22"/>
      <c r="AM58" s="23"/>
      <c r="AN58" s="23"/>
      <c r="AO58" s="23"/>
      <c r="AP58" s="23"/>
      <c r="AQ58" s="25">
        <v>2</v>
      </c>
      <c r="AR58" s="23" t="s">
        <v>490</v>
      </c>
      <c r="AS58" s="24">
        <v>13</v>
      </c>
      <c r="AT58" s="25">
        <v>6</v>
      </c>
      <c r="AU58" s="25">
        <v>264</v>
      </c>
      <c r="AV58" s="23"/>
      <c r="AW58" s="23"/>
      <c r="AX58" s="23"/>
      <c r="AY58" s="23">
        <f t="shared" si="13"/>
        <v>0.62846728037011723</v>
      </c>
      <c r="AZ58" s="23"/>
      <c r="BA58" s="32">
        <v>418.95</v>
      </c>
      <c r="BB58" s="23" t="s">
        <v>303</v>
      </c>
      <c r="BC58" s="23"/>
      <c r="BD58" s="22">
        <v>9</v>
      </c>
      <c r="BE58" s="22">
        <v>131</v>
      </c>
      <c r="BF58" s="25">
        <v>2</v>
      </c>
      <c r="BG58" s="22">
        <f t="shared" si="10"/>
        <v>0.60703484003047048</v>
      </c>
      <c r="BH58" s="22"/>
      <c r="BI58" s="30">
        <v>406.7</v>
      </c>
      <c r="BJ58" s="22"/>
      <c r="BK58" s="22"/>
      <c r="BL58" s="25">
        <v>13</v>
      </c>
      <c r="BM58" s="25">
        <v>264</v>
      </c>
      <c r="BN58" s="25">
        <v>2</v>
      </c>
      <c r="BO58" s="22">
        <f t="shared" si="11"/>
        <v>0.62846728037011723</v>
      </c>
      <c r="BP58" s="31">
        <v>418.95</v>
      </c>
      <c r="BQ58" s="22"/>
      <c r="BR58" s="22"/>
      <c r="BS58" s="22"/>
      <c r="BT58" s="25"/>
      <c r="BU58" s="22"/>
      <c r="BV58" s="22"/>
      <c r="BW58" s="155"/>
      <c r="BX58" s="25">
        <v>5</v>
      </c>
    </row>
    <row r="59" spans="1:76">
      <c r="A59" s="180">
        <v>54</v>
      </c>
      <c r="B59" s="67"/>
      <c r="C59" s="163">
        <v>2</v>
      </c>
      <c r="D59" s="23" t="s">
        <v>289</v>
      </c>
      <c r="E59" s="68" t="s">
        <v>968</v>
      </c>
      <c r="F59" s="22" t="s">
        <v>8</v>
      </c>
      <c r="G59" s="21" t="s">
        <v>489</v>
      </c>
      <c r="H59" s="21" t="s">
        <v>492</v>
      </c>
      <c r="I59" s="31">
        <v>20.8</v>
      </c>
      <c r="J59" s="22"/>
      <c r="K59" s="31"/>
      <c r="L59" s="25">
        <v>544</v>
      </c>
      <c r="M59" s="22"/>
      <c r="N59" s="25">
        <v>160</v>
      </c>
      <c r="O59" s="25">
        <v>160</v>
      </c>
      <c r="P59" s="25">
        <v>1700</v>
      </c>
      <c r="Q59" s="25">
        <v>160</v>
      </c>
      <c r="R59" s="24">
        <v>1700</v>
      </c>
      <c r="S59" s="24">
        <v>1700</v>
      </c>
      <c r="T59" s="23" t="s">
        <v>489</v>
      </c>
      <c r="U59" s="29">
        <f t="shared" si="14"/>
        <v>272000</v>
      </c>
      <c r="V59" s="24">
        <v>19.100000000000001</v>
      </c>
      <c r="W59" s="24"/>
      <c r="X59" s="24"/>
      <c r="Y59" s="24">
        <v>5</v>
      </c>
      <c r="Z59" s="23"/>
      <c r="AA59" s="24"/>
      <c r="AB59" s="23"/>
      <c r="AC59" s="24"/>
      <c r="AD59" s="23"/>
      <c r="AE59" s="23"/>
      <c r="AF59" s="23"/>
      <c r="AG59" s="23">
        <f t="shared" si="12"/>
        <v>0.52669320586217494</v>
      </c>
      <c r="AH59" s="23"/>
      <c r="AI59" s="32">
        <v>376.32</v>
      </c>
      <c r="AJ59" s="23"/>
      <c r="AK59" s="23"/>
      <c r="AL59" s="22"/>
      <c r="AM59" s="23"/>
      <c r="AN59" s="23"/>
      <c r="AO59" s="23"/>
      <c r="AP59" s="23"/>
      <c r="AQ59" s="25">
        <v>2</v>
      </c>
      <c r="AR59" s="23" t="s">
        <v>490</v>
      </c>
      <c r="AS59" s="24">
        <v>13</v>
      </c>
      <c r="AT59" s="25">
        <v>6</v>
      </c>
      <c r="AU59" s="25">
        <v>264</v>
      </c>
      <c r="AV59" s="23"/>
      <c r="AW59" s="23"/>
      <c r="AX59" s="23"/>
      <c r="AY59" s="23">
        <f t="shared" si="13"/>
        <v>0.62846728037011723</v>
      </c>
      <c r="AZ59" s="23"/>
      <c r="BA59" s="32">
        <v>418.95</v>
      </c>
      <c r="BB59" s="23" t="s">
        <v>303</v>
      </c>
      <c r="BC59" s="23"/>
      <c r="BD59" s="22">
        <v>9</v>
      </c>
      <c r="BE59" s="22">
        <v>131</v>
      </c>
      <c r="BF59" s="25">
        <v>2</v>
      </c>
      <c r="BG59" s="22">
        <f t="shared" si="10"/>
        <v>0.60703484003047048</v>
      </c>
      <c r="BH59" s="22"/>
      <c r="BI59" s="30">
        <v>406.7</v>
      </c>
      <c r="BJ59" s="22"/>
      <c r="BK59" s="22"/>
      <c r="BL59" s="25">
        <v>13</v>
      </c>
      <c r="BM59" s="25">
        <v>264</v>
      </c>
      <c r="BN59" s="25">
        <v>2</v>
      </c>
      <c r="BO59" s="22">
        <f t="shared" si="11"/>
        <v>0.62846728037011723</v>
      </c>
      <c r="BP59" s="31">
        <v>418.95</v>
      </c>
      <c r="BQ59" s="22"/>
      <c r="BR59" s="22"/>
      <c r="BS59" s="22"/>
      <c r="BT59" s="25"/>
      <c r="BU59" s="22"/>
      <c r="BV59" s="22"/>
      <c r="BW59" s="155"/>
      <c r="BX59" s="25">
        <v>2</v>
      </c>
    </row>
    <row r="60" spans="1:76">
      <c r="A60" s="180">
        <v>55</v>
      </c>
      <c r="B60" s="67"/>
      <c r="C60" s="163">
        <v>3</v>
      </c>
      <c r="D60" s="23" t="s">
        <v>290</v>
      </c>
      <c r="E60" s="68" t="s">
        <v>968</v>
      </c>
      <c r="F60" s="22" t="s">
        <v>8</v>
      </c>
      <c r="G60" s="21" t="s">
        <v>489</v>
      </c>
      <c r="H60" s="21" t="s">
        <v>492</v>
      </c>
      <c r="I60" s="31">
        <v>20.8</v>
      </c>
      <c r="J60" s="22"/>
      <c r="K60" s="31"/>
      <c r="L60" s="25">
        <v>544</v>
      </c>
      <c r="M60" s="22"/>
      <c r="N60" s="25">
        <v>160</v>
      </c>
      <c r="O60" s="25">
        <v>160</v>
      </c>
      <c r="P60" s="25">
        <v>1700</v>
      </c>
      <c r="Q60" s="25">
        <v>160</v>
      </c>
      <c r="R60" s="24">
        <v>1700</v>
      </c>
      <c r="S60" s="24">
        <v>1700</v>
      </c>
      <c r="T60" s="23" t="s">
        <v>489</v>
      </c>
      <c r="U60" s="29">
        <f t="shared" si="14"/>
        <v>272000</v>
      </c>
      <c r="V60" s="24">
        <v>19.100000000000001</v>
      </c>
      <c r="W60" s="24"/>
      <c r="X60" s="24"/>
      <c r="Y60" s="24">
        <v>5</v>
      </c>
      <c r="Z60" s="23"/>
      <c r="AA60" s="24"/>
      <c r="AB60" s="23"/>
      <c r="AC60" s="24"/>
      <c r="AD60" s="23"/>
      <c r="AE60" s="23"/>
      <c r="AF60" s="23"/>
      <c r="AG60" s="23">
        <f t="shared" si="12"/>
        <v>0.52669320586217494</v>
      </c>
      <c r="AH60" s="23"/>
      <c r="AI60" s="32">
        <v>376.32</v>
      </c>
      <c r="AJ60" s="23"/>
      <c r="AK60" s="23"/>
      <c r="AL60" s="22"/>
      <c r="AM60" s="23"/>
      <c r="AN60" s="23"/>
      <c r="AO60" s="23"/>
      <c r="AP60" s="23"/>
      <c r="AQ60" s="25">
        <v>2</v>
      </c>
      <c r="AR60" s="23" t="s">
        <v>490</v>
      </c>
      <c r="AS60" s="24">
        <v>13</v>
      </c>
      <c r="AT60" s="25">
        <v>6</v>
      </c>
      <c r="AU60" s="25">
        <v>264</v>
      </c>
      <c r="AV60" s="23"/>
      <c r="AW60" s="23"/>
      <c r="AX60" s="23"/>
      <c r="AY60" s="23">
        <f t="shared" si="13"/>
        <v>0.62846728037011723</v>
      </c>
      <c r="AZ60" s="23"/>
      <c r="BA60" s="23">
        <v>421.30200000000002</v>
      </c>
      <c r="BB60" s="23" t="s">
        <v>303</v>
      </c>
      <c r="BC60" s="23"/>
      <c r="BD60" s="22">
        <v>9</v>
      </c>
      <c r="BE60" s="22">
        <v>131</v>
      </c>
      <c r="BF60" s="25">
        <v>2</v>
      </c>
      <c r="BG60" s="22">
        <f t="shared" ref="BG60:BG86" si="15">BF60*PI()*BD60^2/4/Q60/BE60*100</f>
        <v>0.60703484003047048</v>
      </c>
      <c r="BH60" s="22"/>
      <c r="BI60" s="30">
        <v>406.7</v>
      </c>
      <c r="BJ60" s="22"/>
      <c r="BK60" s="22"/>
      <c r="BL60" s="25">
        <v>13</v>
      </c>
      <c r="BM60" s="25">
        <v>132</v>
      </c>
      <c r="BN60" s="25">
        <v>2</v>
      </c>
      <c r="BO60" s="22">
        <f t="shared" ref="BO60:BO86" si="16">BN60*PI()*BL60^2/4/Q60/BM60*100</f>
        <v>1.2569345607402345</v>
      </c>
      <c r="BP60" s="22">
        <v>421.30200000000002</v>
      </c>
      <c r="BQ60" s="22"/>
      <c r="BR60" s="22"/>
      <c r="BS60" s="22"/>
      <c r="BT60" s="25"/>
      <c r="BU60" s="22"/>
      <c r="BV60" s="22"/>
      <c r="BW60" s="155"/>
      <c r="BX60" s="25">
        <v>4</v>
      </c>
    </row>
    <row r="61" spans="1:76">
      <c r="A61" s="180">
        <v>56</v>
      </c>
      <c r="B61" s="67"/>
      <c r="C61" s="163">
        <v>4</v>
      </c>
      <c r="D61" s="23" t="s">
        <v>291</v>
      </c>
      <c r="E61" s="68" t="s">
        <v>968</v>
      </c>
      <c r="F61" s="22" t="s">
        <v>8</v>
      </c>
      <c r="G61" s="21" t="s">
        <v>489</v>
      </c>
      <c r="H61" s="21" t="s">
        <v>492</v>
      </c>
      <c r="I61" s="31">
        <v>13.7</v>
      </c>
      <c r="J61" s="22"/>
      <c r="K61" s="31"/>
      <c r="L61" s="25">
        <v>544</v>
      </c>
      <c r="M61" s="22"/>
      <c r="N61" s="25">
        <v>160</v>
      </c>
      <c r="O61" s="25">
        <v>160</v>
      </c>
      <c r="P61" s="25">
        <v>1700</v>
      </c>
      <c r="Q61" s="25">
        <v>160</v>
      </c>
      <c r="R61" s="24">
        <v>1700</v>
      </c>
      <c r="S61" s="24">
        <v>1700</v>
      </c>
      <c r="T61" s="23" t="s">
        <v>489</v>
      </c>
      <c r="U61" s="29">
        <f t="shared" si="14"/>
        <v>272000</v>
      </c>
      <c r="V61" s="24">
        <v>19.100000000000001</v>
      </c>
      <c r="W61" s="24"/>
      <c r="X61" s="24"/>
      <c r="Y61" s="24">
        <v>5</v>
      </c>
      <c r="Z61" s="23"/>
      <c r="AA61" s="24"/>
      <c r="AB61" s="23"/>
      <c r="AC61" s="24"/>
      <c r="AD61" s="23"/>
      <c r="AE61" s="23"/>
      <c r="AF61" s="23"/>
      <c r="AG61" s="23">
        <f t="shared" si="12"/>
        <v>0.52669320586217494</v>
      </c>
      <c r="AH61" s="23"/>
      <c r="AI61" s="32">
        <v>376.32</v>
      </c>
      <c r="AJ61" s="23"/>
      <c r="AK61" s="23"/>
      <c r="AL61" s="22"/>
      <c r="AM61" s="23"/>
      <c r="AN61" s="23"/>
      <c r="AO61" s="23"/>
      <c r="AP61" s="23"/>
      <c r="AQ61" s="25">
        <v>2</v>
      </c>
      <c r="AR61" s="23" t="s">
        <v>490</v>
      </c>
      <c r="AS61" s="24">
        <v>13</v>
      </c>
      <c r="AT61" s="25">
        <v>6</v>
      </c>
      <c r="AU61" s="25">
        <v>264</v>
      </c>
      <c r="AV61" s="23"/>
      <c r="AW61" s="23"/>
      <c r="AX61" s="23"/>
      <c r="AY61" s="23">
        <f t="shared" si="13"/>
        <v>0.62846728037011723</v>
      </c>
      <c r="AZ61" s="23"/>
      <c r="BA61" s="23">
        <v>421.30200000000002</v>
      </c>
      <c r="BB61" s="23" t="s">
        <v>303</v>
      </c>
      <c r="BC61" s="23"/>
      <c r="BD61" s="22">
        <v>9</v>
      </c>
      <c r="BE61" s="22">
        <v>131</v>
      </c>
      <c r="BF61" s="25">
        <v>2</v>
      </c>
      <c r="BG61" s="22">
        <f t="shared" si="15"/>
        <v>0.60703484003047048</v>
      </c>
      <c r="BH61" s="22"/>
      <c r="BI61" s="30">
        <v>406.7</v>
      </c>
      <c r="BJ61" s="22"/>
      <c r="BK61" s="22"/>
      <c r="BL61" s="25">
        <v>13</v>
      </c>
      <c r="BM61" s="25">
        <v>132</v>
      </c>
      <c r="BN61" s="25">
        <v>2</v>
      </c>
      <c r="BO61" s="22">
        <f t="shared" si="16"/>
        <v>1.2569345607402345</v>
      </c>
      <c r="BP61" s="22">
        <v>421.30200000000002</v>
      </c>
      <c r="BQ61" s="22"/>
      <c r="BR61" s="22"/>
      <c r="BS61" s="22"/>
      <c r="BT61" s="25"/>
      <c r="BU61" s="22"/>
      <c r="BV61" s="22"/>
      <c r="BW61" s="155"/>
      <c r="BX61" s="25">
        <v>9</v>
      </c>
    </row>
    <row r="62" spans="1:76">
      <c r="A62" s="180">
        <v>57</v>
      </c>
      <c r="B62" s="67"/>
      <c r="C62" s="163">
        <v>5</v>
      </c>
      <c r="D62" s="23" t="s">
        <v>292</v>
      </c>
      <c r="E62" s="68" t="s">
        <v>968</v>
      </c>
      <c r="F62" s="22" t="s">
        <v>8</v>
      </c>
      <c r="G62" s="21" t="s">
        <v>489</v>
      </c>
      <c r="H62" s="21" t="s">
        <v>492</v>
      </c>
      <c r="I62" s="31">
        <v>14.7</v>
      </c>
      <c r="J62" s="22"/>
      <c r="K62" s="31"/>
      <c r="L62" s="25">
        <v>543.99999999999989</v>
      </c>
      <c r="M62" s="22"/>
      <c r="N62" s="25">
        <v>160</v>
      </c>
      <c r="O62" s="25">
        <v>160</v>
      </c>
      <c r="P62" s="25">
        <v>1700</v>
      </c>
      <c r="Q62" s="25">
        <v>160</v>
      </c>
      <c r="R62" s="24">
        <v>1700</v>
      </c>
      <c r="S62" s="24">
        <v>1700</v>
      </c>
      <c r="T62" s="23" t="s">
        <v>489</v>
      </c>
      <c r="U62" s="29">
        <f t="shared" si="14"/>
        <v>272000</v>
      </c>
      <c r="V62" s="24">
        <v>19.100000000000001</v>
      </c>
      <c r="W62" s="24"/>
      <c r="X62" s="24"/>
      <c r="Y62" s="24">
        <v>5</v>
      </c>
      <c r="Z62" s="23"/>
      <c r="AA62" s="24"/>
      <c r="AB62" s="23"/>
      <c r="AC62" s="24"/>
      <c r="AD62" s="23"/>
      <c r="AE62" s="23"/>
      <c r="AF62" s="23"/>
      <c r="AG62" s="23">
        <f t="shared" si="12"/>
        <v>0.52669320586217494</v>
      </c>
      <c r="AH62" s="23"/>
      <c r="AI62" s="32">
        <v>376.32</v>
      </c>
      <c r="AJ62" s="23"/>
      <c r="AK62" s="23"/>
      <c r="AL62" s="22"/>
      <c r="AM62" s="23"/>
      <c r="AN62" s="23"/>
      <c r="AO62" s="23"/>
      <c r="AP62" s="23"/>
      <c r="AQ62" s="25">
        <v>2</v>
      </c>
      <c r="AR62" s="23" t="s">
        <v>490</v>
      </c>
      <c r="AS62" s="24">
        <v>13</v>
      </c>
      <c r="AT62" s="25">
        <v>6</v>
      </c>
      <c r="AU62" s="25">
        <v>264</v>
      </c>
      <c r="AV62" s="23"/>
      <c r="AW62" s="23"/>
      <c r="AX62" s="23"/>
      <c r="AY62" s="23">
        <f t="shared" si="13"/>
        <v>0.62846728037011723</v>
      </c>
      <c r="AZ62" s="23"/>
      <c r="BA62" s="23">
        <v>414.93200000000002</v>
      </c>
      <c r="BB62" s="23" t="s">
        <v>303</v>
      </c>
      <c r="BC62" s="23"/>
      <c r="BD62" s="22">
        <v>9</v>
      </c>
      <c r="BE62" s="22">
        <v>133</v>
      </c>
      <c r="BF62" s="25">
        <v>2</v>
      </c>
      <c r="BG62" s="22">
        <f t="shared" si="15"/>
        <v>0.59790649657136563</v>
      </c>
      <c r="BH62" s="22"/>
      <c r="BI62" s="30">
        <v>406.7</v>
      </c>
      <c r="BJ62" s="22"/>
      <c r="BK62" s="22"/>
      <c r="BL62" s="25">
        <v>13</v>
      </c>
      <c r="BM62" s="25">
        <v>66</v>
      </c>
      <c r="BN62" s="25">
        <v>2</v>
      </c>
      <c r="BO62" s="22">
        <f t="shared" si="16"/>
        <v>2.5138691214804689</v>
      </c>
      <c r="BP62" s="22">
        <v>414.93200000000002</v>
      </c>
      <c r="BQ62" s="22"/>
      <c r="BR62" s="22"/>
      <c r="BS62" s="22"/>
      <c r="BT62" s="25"/>
      <c r="BU62" s="22"/>
      <c r="BV62" s="22"/>
      <c r="BW62" s="155"/>
      <c r="BX62" s="25">
        <v>4</v>
      </c>
    </row>
    <row r="63" spans="1:76">
      <c r="A63" s="180">
        <v>58</v>
      </c>
      <c r="B63" s="67"/>
      <c r="C63" s="163">
        <v>9</v>
      </c>
      <c r="D63" s="23" t="s">
        <v>293</v>
      </c>
      <c r="E63" s="68" t="s">
        <v>968</v>
      </c>
      <c r="F63" s="22" t="s">
        <v>8</v>
      </c>
      <c r="G63" s="21" t="s">
        <v>489</v>
      </c>
      <c r="H63" s="21" t="s">
        <v>492</v>
      </c>
      <c r="I63" s="31">
        <v>14.7</v>
      </c>
      <c r="J63" s="22"/>
      <c r="K63" s="31"/>
      <c r="L63" s="25">
        <v>543.99999999999989</v>
      </c>
      <c r="M63" s="22"/>
      <c r="N63" s="25">
        <v>160</v>
      </c>
      <c r="O63" s="25">
        <v>160</v>
      </c>
      <c r="P63" s="25">
        <v>1700</v>
      </c>
      <c r="Q63" s="25">
        <v>160</v>
      </c>
      <c r="R63" s="24">
        <v>1700</v>
      </c>
      <c r="S63" s="24">
        <v>1700</v>
      </c>
      <c r="T63" s="23" t="s">
        <v>489</v>
      </c>
      <c r="U63" s="29">
        <f t="shared" si="14"/>
        <v>272000</v>
      </c>
      <c r="V63" s="24">
        <v>19.100000000000001</v>
      </c>
      <c r="W63" s="24"/>
      <c r="X63" s="24"/>
      <c r="Y63" s="24">
        <v>2</v>
      </c>
      <c r="Z63" s="23"/>
      <c r="AA63" s="24"/>
      <c r="AB63" s="23"/>
      <c r="AC63" s="24"/>
      <c r="AD63" s="23"/>
      <c r="AE63" s="23"/>
      <c r="AF63" s="23"/>
      <c r="AG63" s="23">
        <f t="shared" si="12"/>
        <v>0.21067728234486996</v>
      </c>
      <c r="AH63" s="23"/>
      <c r="AI63" s="24">
        <v>382.00400000000002</v>
      </c>
      <c r="AJ63" s="23"/>
      <c r="AK63" s="23"/>
      <c r="AL63" s="22"/>
      <c r="AM63" s="23"/>
      <c r="AN63" s="23"/>
      <c r="AO63" s="23"/>
      <c r="AP63" s="23"/>
      <c r="AQ63" s="25">
        <v>2</v>
      </c>
      <c r="AR63" s="23" t="s">
        <v>490</v>
      </c>
      <c r="AS63" s="24">
        <v>13</v>
      </c>
      <c r="AT63" s="25">
        <v>6</v>
      </c>
      <c r="AU63" s="25">
        <v>264</v>
      </c>
      <c r="AV63" s="23"/>
      <c r="AW63" s="23"/>
      <c r="AX63" s="23"/>
      <c r="AY63" s="23">
        <f t="shared" si="13"/>
        <v>0.62846728037011723</v>
      </c>
      <c r="AZ63" s="23"/>
      <c r="BA63" s="23">
        <v>414.93200000000002</v>
      </c>
      <c r="BB63" s="23" t="s">
        <v>303</v>
      </c>
      <c r="BC63" s="23"/>
      <c r="BD63" s="22">
        <v>9</v>
      </c>
      <c r="BE63" s="22">
        <v>133</v>
      </c>
      <c r="BF63" s="25">
        <v>2</v>
      </c>
      <c r="BG63" s="22">
        <f t="shared" si="15"/>
        <v>0.59790649657136563</v>
      </c>
      <c r="BH63" s="22"/>
      <c r="BI63" s="30">
        <v>406.7</v>
      </c>
      <c r="BJ63" s="22"/>
      <c r="BK63" s="22"/>
      <c r="BL63" s="25">
        <v>13</v>
      </c>
      <c r="BM63" s="25">
        <v>66</v>
      </c>
      <c r="BN63" s="25">
        <v>2</v>
      </c>
      <c r="BO63" s="22">
        <f t="shared" si="16"/>
        <v>2.5138691214804689</v>
      </c>
      <c r="BP63" s="22">
        <v>414.93200000000002</v>
      </c>
      <c r="BQ63" s="22"/>
      <c r="BR63" s="22"/>
      <c r="BS63" s="22"/>
      <c r="BT63" s="25"/>
      <c r="BU63" s="22"/>
      <c r="BV63" s="22"/>
      <c r="BW63" s="155"/>
      <c r="BX63" s="25">
        <v>9</v>
      </c>
    </row>
    <row r="64" spans="1:76">
      <c r="A64" s="180">
        <v>59</v>
      </c>
      <c r="B64" s="67"/>
      <c r="C64" s="163">
        <v>10</v>
      </c>
      <c r="D64" s="23" t="s">
        <v>294</v>
      </c>
      <c r="E64" s="68" t="s">
        <v>968</v>
      </c>
      <c r="F64" s="22" t="s">
        <v>8</v>
      </c>
      <c r="G64" s="21" t="s">
        <v>489</v>
      </c>
      <c r="H64" s="21" t="s">
        <v>492</v>
      </c>
      <c r="I64" s="31">
        <v>18.3</v>
      </c>
      <c r="J64" s="22"/>
      <c r="K64" s="31"/>
      <c r="L64" s="25">
        <v>544</v>
      </c>
      <c r="M64" s="22"/>
      <c r="N64" s="25">
        <v>160</v>
      </c>
      <c r="O64" s="25">
        <v>160</v>
      </c>
      <c r="P64" s="25">
        <v>1700</v>
      </c>
      <c r="Q64" s="25">
        <v>160</v>
      </c>
      <c r="R64" s="24">
        <v>1700</v>
      </c>
      <c r="S64" s="24">
        <v>1700</v>
      </c>
      <c r="T64" s="23" t="s">
        <v>489</v>
      </c>
      <c r="U64" s="29">
        <f t="shared" si="14"/>
        <v>272000</v>
      </c>
      <c r="V64" s="24">
        <v>19.100000000000001</v>
      </c>
      <c r="W64" s="24"/>
      <c r="X64" s="24"/>
      <c r="Y64" s="24">
        <v>2</v>
      </c>
      <c r="Z64" s="23"/>
      <c r="AA64" s="24"/>
      <c r="AB64" s="23"/>
      <c r="AC64" s="24"/>
      <c r="AD64" s="23"/>
      <c r="AE64" s="23"/>
      <c r="AF64" s="23"/>
      <c r="AG64" s="23">
        <f t="shared" si="12"/>
        <v>0.21067728234486996</v>
      </c>
      <c r="AH64" s="23"/>
      <c r="AI64" s="24">
        <v>382.00400000000002</v>
      </c>
      <c r="AJ64" s="23"/>
      <c r="AK64" s="23"/>
      <c r="AL64" s="22"/>
      <c r="AM64" s="23"/>
      <c r="AN64" s="23"/>
      <c r="AO64" s="23"/>
      <c r="AP64" s="23"/>
      <c r="AQ64" s="25">
        <v>2</v>
      </c>
      <c r="AR64" s="23" t="s">
        <v>490</v>
      </c>
      <c r="AS64" s="24">
        <v>13</v>
      </c>
      <c r="AT64" s="25">
        <v>6</v>
      </c>
      <c r="AU64" s="25">
        <v>264</v>
      </c>
      <c r="AV64" s="23"/>
      <c r="AW64" s="23"/>
      <c r="AX64" s="23"/>
      <c r="AY64" s="23">
        <f t="shared" si="13"/>
        <v>0.62846728037011723</v>
      </c>
      <c r="AZ64" s="23"/>
      <c r="BA64" s="23">
        <v>414.93200000000002</v>
      </c>
      <c r="BB64" s="23"/>
      <c r="BC64" s="23"/>
      <c r="BD64" s="22">
        <v>9</v>
      </c>
      <c r="BE64" s="22">
        <v>133</v>
      </c>
      <c r="BF64" s="25">
        <v>2</v>
      </c>
      <c r="BG64" s="22">
        <f t="shared" si="15"/>
        <v>0.59790649657136563</v>
      </c>
      <c r="BH64" s="22"/>
      <c r="BI64" s="30">
        <v>406.7</v>
      </c>
      <c r="BJ64" s="22"/>
      <c r="BK64" s="22"/>
      <c r="BL64" s="25">
        <v>13</v>
      </c>
      <c r="BM64" s="25">
        <v>66</v>
      </c>
      <c r="BN64" s="25">
        <v>2</v>
      </c>
      <c r="BO64" s="22">
        <f t="shared" si="16"/>
        <v>2.5138691214804689</v>
      </c>
      <c r="BP64" s="22">
        <v>414.93200000000002</v>
      </c>
      <c r="BQ64" s="22"/>
      <c r="BR64" s="22"/>
      <c r="BS64" s="22"/>
      <c r="BT64" s="25"/>
      <c r="BU64" s="22"/>
      <c r="BV64" s="22"/>
      <c r="BW64" s="155"/>
      <c r="BX64" s="25">
        <v>9</v>
      </c>
    </row>
    <row r="65" spans="1:76">
      <c r="A65" s="180">
        <v>60</v>
      </c>
      <c r="B65" s="67"/>
      <c r="C65" s="163">
        <v>11</v>
      </c>
      <c r="D65" s="23" t="s">
        <v>295</v>
      </c>
      <c r="E65" s="68" t="s">
        <v>968</v>
      </c>
      <c r="F65" s="22" t="s">
        <v>8</v>
      </c>
      <c r="G65" s="21" t="s">
        <v>489</v>
      </c>
      <c r="H65" s="21" t="s">
        <v>492</v>
      </c>
      <c r="I65" s="31">
        <v>20.8</v>
      </c>
      <c r="J65" s="22"/>
      <c r="K65" s="31"/>
      <c r="L65" s="25">
        <v>272</v>
      </c>
      <c r="M65" s="22"/>
      <c r="N65" s="25">
        <v>160</v>
      </c>
      <c r="O65" s="25">
        <v>160</v>
      </c>
      <c r="P65" s="25">
        <v>850</v>
      </c>
      <c r="Q65" s="25">
        <v>160</v>
      </c>
      <c r="R65" s="24">
        <v>1700</v>
      </c>
      <c r="S65" s="24">
        <v>1700</v>
      </c>
      <c r="T65" s="23" t="s">
        <v>489</v>
      </c>
      <c r="U65" s="29">
        <f t="shared" si="14"/>
        <v>136000</v>
      </c>
      <c r="V65" s="24">
        <v>22.2</v>
      </c>
      <c r="W65" s="24"/>
      <c r="X65" s="24"/>
      <c r="Y65" s="24">
        <v>3</v>
      </c>
      <c r="Z65" s="23"/>
      <c r="AA65" s="24"/>
      <c r="AB65" s="23"/>
      <c r="AC65" s="24"/>
      <c r="AD65" s="23"/>
      <c r="AE65" s="23"/>
      <c r="AF65" s="23"/>
      <c r="AG65" s="23">
        <f t="shared" si="12"/>
        <v>0.85384330334293768</v>
      </c>
      <c r="AH65" s="23"/>
      <c r="AI65" s="23">
        <v>380.142</v>
      </c>
      <c r="AJ65" s="23"/>
      <c r="AK65" s="23"/>
      <c r="AL65" s="22"/>
      <c r="AM65" s="23"/>
      <c r="AN65" s="23"/>
      <c r="AO65" s="23"/>
      <c r="AP65" s="23"/>
      <c r="AQ65" s="25">
        <v>2</v>
      </c>
      <c r="AR65" s="23" t="s">
        <v>490</v>
      </c>
      <c r="AS65" s="24">
        <v>13</v>
      </c>
      <c r="AT65" s="25">
        <v>6</v>
      </c>
      <c r="AU65" s="25">
        <v>264</v>
      </c>
      <c r="AV65" s="23"/>
      <c r="AW65" s="23"/>
      <c r="AX65" s="23"/>
      <c r="AY65" s="23">
        <f t="shared" si="13"/>
        <v>0.62846728037011723</v>
      </c>
      <c r="AZ65" s="23"/>
      <c r="BA65" s="23">
        <v>421.30200000000002</v>
      </c>
      <c r="BB65" s="23"/>
      <c r="BC65" s="23"/>
      <c r="BD65" s="22">
        <v>9</v>
      </c>
      <c r="BE65" s="22">
        <v>133</v>
      </c>
      <c r="BF65" s="25">
        <v>1</v>
      </c>
      <c r="BG65" s="22">
        <f t="shared" si="15"/>
        <v>0.29895324828568282</v>
      </c>
      <c r="BH65" s="22"/>
      <c r="BI65" s="30">
        <v>406.7</v>
      </c>
      <c r="BJ65" s="22"/>
      <c r="BK65" s="22"/>
      <c r="BL65" s="25">
        <v>13</v>
      </c>
      <c r="BM65" s="25">
        <v>132</v>
      </c>
      <c r="BN65" s="25">
        <v>2</v>
      </c>
      <c r="BO65" s="22">
        <f t="shared" si="16"/>
        <v>1.2569345607402345</v>
      </c>
      <c r="BP65" s="22">
        <v>421.30200000000002</v>
      </c>
      <c r="BQ65" s="22"/>
      <c r="BR65" s="22"/>
      <c r="BS65" s="22"/>
      <c r="BT65" s="25"/>
      <c r="BU65" s="22"/>
      <c r="BV65" s="22"/>
      <c r="BW65" s="155"/>
      <c r="BX65" s="25">
        <v>9</v>
      </c>
    </row>
    <row r="66" spans="1:76">
      <c r="A66" s="180">
        <v>61</v>
      </c>
      <c r="B66" s="67"/>
      <c r="C66" s="163">
        <v>12</v>
      </c>
      <c r="D66" s="23" t="s">
        <v>296</v>
      </c>
      <c r="E66" s="68" t="s">
        <v>968</v>
      </c>
      <c r="F66" s="22" t="s">
        <v>8</v>
      </c>
      <c r="G66" s="21" t="s">
        <v>489</v>
      </c>
      <c r="H66" s="21" t="s">
        <v>492</v>
      </c>
      <c r="I66" s="31">
        <v>17.8</v>
      </c>
      <c r="J66" s="22"/>
      <c r="K66" s="31"/>
      <c r="L66" s="25">
        <v>272.00000000000006</v>
      </c>
      <c r="M66" s="22"/>
      <c r="N66" s="25">
        <v>160</v>
      </c>
      <c r="O66" s="25">
        <v>160</v>
      </c>
      <c r="P66" s="25">
        <v>850</v>
      </c>
      <c r="Q66" s="25">
        <v>160</v>
      </c>
      <c r="R66" s="24">
        <v>1700</v>
      </c>
      <c r="S66" s="24">
        <v>1700</v>
      </c>
      <c r="T66" s="23" t="s">
        <v>489</v>
      </c>
      <c r="U66" s="29">
        <f t="shared" si="14"/>
        <v>136000</v>
      </c>
      <c r="V66" s="24">
        <v>22.2</v>
      </c>
      <c r="W66" s="24"/>
      <c r="X66" s="24"/>
      <c r="Y66" s="24">
        <v>3</v>
      </c>
      <c r="Z66" s="23"/>
      <c r="AA66" s="24"/>
      <c r="AB66" s="23"/>
      <c r="AC66" s="24"/>
      <c r="AD66" s="23"/>
      <c r="AE66" s="23"/>
      <c r="AF66" s="23"/>
      <c r="AG66" s="23">
        <f t="shared" si="12"/>
        <v>0.85384330334293768</v>
      </c>
      <c r="AH66" s="23"/>
      <c r="AI66" s="23">
        <v>380.142</v>
      </c>
      <c r="AJ66" s="23"/>
      <c r="AK66" s="23"/>
      <c r="AL66" s="22"/>
      <c r="AM66" s="23"/>
      <c r="AN66" s="23"/>
      <c r="AO66" s="23"/>
      <c r="AP66" s="23"/>
      <c r="AQ66" s="25">
        <v>2</v>
      </c>
      <c r="AR66" s="23" t="s">
        <v>490</v>
      </c>
      <c r="AS66" s="24">
        <v>13</v>
      </c>
      <c r="AT66" s="25">
        <v>6</v>
      </c>
      <c r="AU66" s="25">
        <v>264</v>
      </c>
      <c r="AV66" s="23"/>
      <c r="AW66" s="23"/>
      <c r="AX66" s="23"/>
      <c r="AY66" s="23">
        <f t="shared" ref="AY66:AY95" si="17">AQ66*PI()*AS66^2/4/N66/AU66*100</f>
        <v>0.62846728037011723</v>
      </c>
      <c r="AZ66" s="23"/>
      <c r="BA66" s="23">
        <v>421.30200000000002</v>
      </c>
      <c r="BB66" s="23"/>
      <c r="BC66" s="23"/>
      <c r="BD66" s="22">
        <v>9</v>
      </c>
      <c r="BE66" s="22">
        <v>133</v>
      </c>
      <c r="BF66" s="25">
        <v>1</v>
      </c>
      <c r="BG66" s="22">
        <f t="shared" si="15"/>
        <v>0.29895324828568282</v>
      </c>
      <c r="BH66" s="22"/>
      <c r="BI66" s="30">
        <v>406.7</v>
      </c>
      <c r="BJ66" s="22"/>
      <c r="BK66" s="22"/>
      <c r="BL66" s="25">
        <v>13</v>
      </c>
      <c r="BM66" s="25">
        <v>132</v>
      </c>
      <c r="BN66" s="25">
        <v>2</v>
      </c>
      <c r="BO66" s="22">
        <f t="shared" si="16"/>
        <v>1.2569345607402345</v>
      </c>
      <c r="BP66" s="22">
        <v>421.30200000000002</v>
      </c>
      <c r="BQ66" s="22"/>
      <c r="BR66" s="22"/>
      <c r="BS66" s="22"/>
      <c r="BT66" s="25"/>
      <c r="BU66" s="22"/>
      <c r="BV66" s="22"/>
      <c r="BW66" s="155"/>
      <c r="BX66" s="25">
        <v>9</v>
      </c>
    </row>
    <row r="67" spans="1:76">
      <c r="A67" s="180">
        <v>62</v>
      </c>
      <c r="B67" s="67"/>
      <c r="C67" s="163">
        <v>13</v>
      </c>
      <c r="D67" s="23" t="s">
        <v>297</v>
      </c>
      <c r="E67" s="68" t="s">
        <v>968</v>
      </c>
      <c r="F67" s="22" t="s">
        <v>8</v>
      </c>
      <c r="G67" s="21" t="s">
        <v>489</v>
      </c>
      <c r="H67" s="21" t="s">
        <v>492</v>
      </c>
      <c r="I67" s="31">
        <v>17.8</v>
      </c>
      <c r="J67" s="22"/>
      <c r="K67" s="31"/>
      <c r="L67" s="25">
        <v>272.00000000000006</v>
      </c>
      <c r="M67" s="22"/>
      <c r="N67" s="25">
        <v>160</v>
      </c>
      <c r="O67" s="25">
        <v>160</v>
      </c>
      <c r="P67" s="25">
        <v>850</v>
      </c>
      <c r="Q67" s="25">
        <v>160</v>
      </c>
      <c r="R67" s="24">
        <v>1700</v>
      </c>
      <c r="S67" s="24">
        <v>1700</v>
      </c>
      <c r="T67" s="23" t="s">
        <v>489</v>
      </c>
      <c r="U67" s="29">
        <f t="shared" si="14"/>
        <v>136000</v>
      </c>
      <c r="V67" s="24">
        <v>19.100000000000001</v>
      </c>
      <c r="W67" s="24"/>
      <c r="X67" s="24"/>
      <c r="Y67" s="24">
        <v>4</v>
      </c>
      <c r="Z67" s="23"/>
      <c r="AA67" s="24"/>
      <c r="AB67" s="23"/>
      <c r="AC67" s="24"/>
      <c r="AD67" s="23"/>
      <c r="AE67" s="23"/>
      <c r="AF67" s="23"/>
      <c r="AG67" s="23">
        <f t="shared" si="12"/>
        <v>0.84270912937947984</v>
      </c>
      <c r="AH67" s="23"/>
      <c r="AI67" s="29">
        <v>377.3</v>
      </c>
      <c r="AJ67" s="23"/>
      <c r="AK67" s="23"/>
      <c r="AL67" s="22"/>
      <c r="AM67" s="23"/>
      <c r="AN67" s="23"/>
      <c r="AO67" s="23"/>
      <c r="AP67" s="23"/>
      <c r="AQ67" s="25">
        <v>2</v>
      </c>
      <c r="AR67" s="23" t="s">
        <v>490</v>
      </c>
      <c r="AS67" s="24">
        <v>13</v>
      </c>
      <c r="AT67" s="25">
        <v>6</v>
      </c>
      <c r="AU67" s="25">
        <v>264</v>
      </c>
      <c r="AV67" s="23"/>
      <c r="AW67" s="23"/>
      <c r="AX67" s="23"/>
      <c r="AY67" s="23">
        <f t="shared" si="17"/>
        <v>0.62846728037011723</v>
      </c>
      <c r="AZ67" s="23"/>
      <c r="BA67" s="23">
        <v>414.93200000000002</v>
      </c>
      <c r="BB67" s="23"/>
      <c r="BC67" s="23"/>
      <c r="BD67" s="22">
        <v>9</v>
      </c>
      <c r="BE67" s="22">
        <v>133</v>
      </c>
      <c r="BF67" s="25">
        <v>1</v>
      </c>
      <c r="BG67" s="22">
        <f t="shared" si="15"/>
        <v>0.29895324828568282</v>
      </c>
      <c r="BH67" s="22"/>
      <c r="BI67" s="30">
        <v>406.7</v>
      </c>
      <c r="BJ67" s="22"/>
      <c r="BK67" s="22"/>
      <c r="BL67" s="25">
        <v>13</v>
      </c>
      <c r="BM67" s="25">
        <v>66</v>
      </c>
      <c r="BN67" s="25">
        <v>2</v>
      </c>
      <c r="BO67" s="22">
        <f t="shared" si="16"/>
        <v>2.5138691214804689</v>
      </c>
      <c r="BP67" s="22">
        <v>414.93200000000002</v>
      </c>
      <c r="BQ67" s="22"/>
      <c r="BR67" s="22"/>
      <c r="BS67" s="22"/>
      <c r="BT67" s="25"/>
      <c r="BU67" s="22"/>
      <c r="BV67" s="22"/>
      <c r="BW67" s="155"/>
      <c r="BX67" s="25">
        <v>9</v>
      </c>
    </row>
    <row r="68" spans="1:76">
      <c r="A68" s="180">
        <v>63</v>
      </c>
      <c r="B68" s="67"/>
      <c r="C68" s="163">
        <v>14</v>
      </c>
      <c r="D68" s="23" t="s">
        <v>298</v>
      </c>
      <c r="E68" s="68" t="s">
        <v>968</v>
      </c>
      <c r="F68" s="22" t="s">
        <v>8</v>
      </c>
      <c r="G68" s="21" t="s">
        <v>489</v>
      </c>
      <c r="H68" s="21" t="s">
        <v>492</v>
      </c>
      <c r="I68" s="31">
        <v>20.8</v>
      </c>
      <c r="J68" s="22"/>
      <c r="K68" s="31"/>
      <c r="L68" s="25">
        <v>272</v>
      </c>
      <c r="M68" s="22"/>
      <c r="N68" s="25">
        <v>160</v>
      </c>
      <c r="O68" s="25">
        <v>160</v>
      </c>
      <c r="P68" s="25">
        <v>850</v>
      </c>
      <c r="Q68" s="25">
        <v>160</v>
      </c>
      <c r="R68" s="24">
        <v>1700</v>
      </c>
      <c r="S68" s="24">
        <v>1700</v>
      </c>
      <c r="T68" s="23" t="s">
        <v>489</v>
      </c>
      <c r="U68" s="29">
        <f t="shared" si="14"/>
        <v>136000</v>
      </c>
      <c r="V68" s="24">
        <v>19.100000000000001</v>
      </c>
      <c r="W68" s="24"/>
      <c r="X68" s="24"/>
      <c r="Y68" s="24">
        <v>4</v>
      </c>
      <c r="Z68" s="23"/>
      <c r="AA68" s="24"/>
      <c r="AB68" s="23"/>
      <c r="AC68" s="24"/>
      <c r="AD68" s="23"/>
      <c r="AE68" s="23"/>
      <c r="AF68" s="23"/>
      <c r="AG68" s="23">
        <f t="shared" si="12"/>
        <v>0.84270912937947984</v>
      </c>
      <c r="AH68" s="23"/>
      <c r="AI68" s="29">
        <v>377.3</v>
      </c>
      <c r="AJ68" s="23"/>
      <c r="AK68" s="23"/>
      <c r="AL68" s="22"/>
      <c r="AM68" s="23"/>
      <c r="AN68" s="23"/>
      <c r="AO68" s="23"/>
      <c r="AP68" s="23"/>
      <c r="AQ68" s="25">
        <v>2</v>
      </c>
      <c r="AR68" s="23" t="s">
        <v>490</v>
      </c>
      <c r="AS68" s="24">
        <v>13</v>
      </c>
      <c r="AT68" s="25">
        <v>6</v>
      </c>
      <c r="AU68" s="25">
        <v>264</v>
      </c>
      <c r="AV68" s="23"/>
      <c r="AW68" s="23"/>
      <c r="AX68" s="23"/>
      <c r="AY68" s="23">
        <f t="shared" si="17"/>
        <v>0.62846728037011723</v>
      </c>
      <c r="AZ68" s="23"/>
      <c r="BA68" s="23">
        <v>414.93200000000002</v>
      </c>
      <c r="BB68" s="23"/>
      <c r="BC68" s="23"/>
      <c r="BD68" s="22">
        <v>9</v>
      </c>
      <c r="BE68" s="22">
        <v>133</v>
      </c>
      <c r="BF68" s="25">
        <v>1</v>
      </c>
      <c r="BG68" s="22">
        <f t="shared" si="15"/>
        <v>0.29895324828568282</v>
      </c>
      <c r="BH68" s="22"/>
      <c r="BI68" s="30">
        <v>406.7</v>
      </c>
      <c r="BJ68" s="22"/>
      <c r="BK68" s="22"/>
      <c r="BL68" s="25">
        <v>13</v>
      </c>
      <c r="BM68" s="25">
        <v>66</v>
      </c>
      <c r="BN68" s="25">
        <v>2</v>
      </c>
      <c r="BO68" s="22">
        <f t="shared" si="16"/>
        <v>2.5138691214804689</v>
      </c>
      <c r="BP68" s="22">
        <v>414.93200000000002</v>
      </c>
      <c r="BQ68" s="22"/>
      <c r="BR68" s="22"/>
      <c r="BS68" s="22"/>
      <c r="BT68" s="25"/>
      <c r="BU68" s="22"/>
      <c r="BV68" s="22"/>
      <c r="BW68" s="155"/>
      <c r="BX68" s="25">
        <v>9</v>
      </c>
    </row>
    <row r="69" spans="1:76">
      <c r="A69" s="180">
        <v>64</v>
      </c>
      <c r="B69" s="67"/>
      <c r="C69" s="163">
        <v>15</v>
      </c>
      <c r="D69" s="23" t="s">
        <v>379</v>
      </c>
      <c r="E69" s="68" t="s">
        <v>968</v>
      </c>
      <c r="F69" s="22" t="s">
        <v>8</v>
      </c>
      <c r="G69" s="21" t="s">
        <v>489</v>
      </c>
      <c r="H69" s="21" t="s">
        <v>21</v>
      </c>
      <c r="I69" s="31">
        <v>23.5</v>
      </c>
      <c r="J69" s="22"/>
      <c r="K69" s="31"/>
      <c r="L69" s="25">
        <v>0</v>
      </c>
      <c r="M69" s="22" t="s">
        <v>303</v>
      </c>
      <c r="N69" s="25">
        <v>100</v>
      </c>
      <c r="O69" s="25">
        <v>100</v>
      </c>
      <c r="P69" s="25">
        <v>600</v>
      </c>
      <c r="Q69" s="25">
        <v>30</v>
      </c>
      <c r="R69" s="24">
        <v>700</v>
      </c>
      <c r="S69" s="24">
        <v>700</v>
      </c>
      <c r="T69" s="23" t="s">
        <v>489</v>
      </c>
      <c r="U69" s="29">
        <f t="shared" si="14"/>
        <v>22000</v>
      </c>
      <c r="V69" s="24">
        <v>4</v>
      </c>
      <c r="W69" s="24"/>
      <c r="X69" s="24"/>
      <c r="Y69" s="24">
        <v>20</v>
      </c>
      <c r="Z69" s="23"/>
      <c r="AA69" s="24"/>
      <c r="AB69" s="23"/>
      <c r="AC69" s="24"/>
      <c r="AD69" s="23"/>
      <c r="AE69" s="23"/>
      <c r="AF69" s="23" t="s">
        <v>490</v>
      </c>
      <c r="AG69" s="23">
        <f t="shared" si="12"/>
        <v>1.1423973285781066</v>
      </c>
      <c r="AH69" s="23"/>
      <c r="AI69" s="32">
        <v>208.74</v>
      </c>
      <c r="AJ69" s="23"/>
      <c r="AK69" s="23"/>
      <c r="AL69" s="22"/>
      <c r="AM69" s="23"/>
      <c r="AN69" s="23"/>
      <c r="AO69" s="23"/>
      <c r="AP69" s="23"/>
      <c r="AQ69" s="25">
        <v>2</v>
      </c>
      <c r="AR69" s="23" t="s">
        <v>490</v>
      </c>
      <c r="AS69" s="29">
        <v>1.4</v>
      </c>
      <c r="AT69" s="25">
        <v>14</v>
      </c>
      <c r="AU69" s="25">
        <v>50</v>
      </c>
      <c r="AV69" s="23"/>
      <c r="AW69" s="23"/>
      <c r="AX69" s="23"/>
      <c r="AY69" s="23">
        <f t="shared" si="17"/>
        <v>6.157521601035993E-2</v>
      </c>
      <c r="AZ69" s="23"/>
      <c r="BA69" s="24">
        <v>294</v>
      </c>
      <c r="BB69" s="23"/>
      <c r="BC69" s="23"/>
      <c r="BD69" s="22">
        <v>2</v>
      </c>
      <c r="BE69" s="22">
        <v>50</v>
      </c>
      <c r="BF69" s="25">
        <v>1</v>
      </c>
      <c r="BG69" s="22">
        <f t="shared" si="15"/>
        <v>0.20943951023931953</v>
      </c>
      <c r="BH69" s="22"/>
      <c r="BI69" s="31">
        <v>293.02</v>
      </c>
      <c r="BJ69" s="22"/>
      <c r="BK69" s="22"/>
      <c r="BL69" s="25">
        <v>2</v>
      </c>
      <c r="BM69" s="25">
        <v>50</v>
      </c>
      <c r="BN69" s="25">
        <v>1</v>
      </c>
      <c r="BO69" s="22">
        <f t="shared" si="16"/>
        <v>0.20943951023931953</v>
      </c>
      <c r="BP69" s="31">
        <v>293.02</v>
      </c>
      <c r="BQ69" s="22"/>
      <c r="BR69" s="22"/>
      <c r="BS69" s="22"/>
      <c r="BT69" s="25"/>
      <c r="BU69" s="22"/>
      <c r="BV69" s="22"/>
      <c r="BW69" s="155"/>
      <c r="BX69" s="25">
        <v>1</v>
      </c>
    </row>
    <row r="70" spans="1:76">
      <c r="A70" s="180">
        <v>65</v>
      </c>
      <c r="B70" s="67"/>
      <c r="C70" s="163">
        <v>16</v>
      </c>
      <c r="D70" s="23" t="s">
        <v>380</v>
      </c>
      <c r="E70" s="68" t="s">
        <v>968</v>
      </c>
      <c r="F70" s="22" t="s">
        <v>8</v>
      </c>
      <c r="G70" s="21" t="s">
        <v>489</v>
      </c>
      <c r="H70" s="21" t="s">
        <v>21</v>
      </c>
      <c r="I70" s="31">
        <v>27.1</v>
      </c>
      <c r="J70" s="22"/>
      <c r="K70" s="31"/>
      <c r="L70" s="30">
        <v>36.902127659574468</v>
      </c>
      <c r="M70" s="22"/>
      <c r="N70" s="25">
        <v>100</v>
      </c>
      <c r="O70" s="25">
        <v>100</v>
      </c>
      <c r="P70" s="25">
        <v>600</v>
      </c>
      <c r="Q70" s="25">
        <v>30</v>
      </c>
      <c r="R70" s="24">
        <v>700</v>
      </c>
      <c r="S70" s="24">
        <v>700</v>
      </c>
      <c r="T70" s="23" t="s">
        <v>489</v>
      </c>
      <c r="U70" s="29">
        <f t="shared" si="14"/>
        <v>22000</v>
      </c>
      <c r="V70" s="24">
        <v>4</v>
      </c>
      <c r="W70" s="24"/>
      <c r="X70" s="24"/>
      <c r="Y70" s="24">
        <v>20</v>
      </c>
      <c r="Z70" s="23"/>
      <c r="AA70" s="24"/>
      <c r="AB70" s="23"/>
      <c r="AC70" s="24"/>
      <c r="AD70" s="23"/>
      <c r="AE70" s="23"/>
      <c r="AF70" s="23" t="s">
        <v>490</v>
      </c>
      <c r="AG70" s="23">
        <f t="shared" si="12"/>
        <v>1.1423973285781066</v>
      </c>
      <c r="AH70" s="23"/>
      <c r="AI70" s="32">
        <v>208.74</v>
      </c>
      <c r="AJ70" s="23"/>
      <c r="AK70" s="23"/>
      <c r="AL70" s="22"/>
      <c r="AM70" s="23"/>
      <c r="AN70" s="23"/>
      <c r="AO70" s="23"/>
      <c r="AP70" s="23"/>
      <c r="AQ70" s="25">
        <v>2</v>
      </c>
      <c r="AR70" s="23" t="s">
        <v>490</v>
      </c>
      <c r="AS70" s="29">
        <v>1.4</v>
      </c>
      <c r="AT70" s="25">
        <v>14</v>
      </c>
      <c r="AU70" s="25">
        <v>50</v>
      </c>
      <c r="AV70" s="23"/>
      <c r="AW70" s="23"/>
      <c r="AX70" s="23"/>
      <c r="AY70" s="23">
        <f t="shared" si="17"/>
        <v>6.157521601035993E-2</v>
      </c>
      <c r="AZ70" s="23"/>
      <c r="BA70" s="24">
        <v>294</v>
      </c>
      <c r="BB70" s="23"/>
      <c r="BC70" s="23"/>
      <c r="BD70" s="22">
        <v>2</v>
      </c>
      <c r="BE70" s="22">
        <v>50</v>
      </c>
      <c r="BF70" s="25">
        <v>1</v>
      </c>
      <c r="BG70" s="22">
        <f t="shared" si="15"/>
        <v>0.20943951023931953</v>
      </c>
      <c r="BH70" s="22"/>
      <c r="BI70" s="31">
        <v>293.02</v>
      </c>
      <c r="BJ70" s="22"/>
      <c r="BK70" s="22"/>
      <c r="BL70" s="25">
        <v>2</v>
      </c>
      <c r="BM70" s="25">
        <v>50</v>
      </c>
      <c r="BN70" s="25">
        <v>1</v>
      </c>
      <c r="BO70" s="22">
        <f t="shared" si="16"/>
        <v>0.20943951023931953</v>
      </c>
      <c r="BP70" s="31">
        <v>293.02</v>
      </c>
      <c r="BQ70" s="22"/>
      <c r="BR70" s="22"/>
      <c r="BS70" s="22"/>
      <c r="BT70" s="25"/>
      <c r="BU70" s="22"/>
      <c r="BV70" s="22"/>
      <c r="BW70" s="155"/>
      <c r="BX70" s="25">
        <v>1</v>
      </c>
    </row>
    <row r="71" spans="1:76">
      <c r="A71" s="180">
        <v>66</v>
      </c>
      <c r="B71" s="67"/>
      <c r="C71" s="163">
        <v>17</v>
      </c>
      <c r="D71" s="23" t="s">
        <v>381</v>
      </c>
      <c r="E71" s="68" t="s">
        <v>968</v>
      </c>
      <c r="F71" s="22" t="s">
        <v>8</v>
      </c>
      <c r="G71" s="21" t="s">
        <v>489</v>
      </c>
      <c r="H71" s="21" t="s">
        <v>21</v>
      </c>
      <c r="I71" s="31">
        <v>26.9</v>
      </c>
      <c r="J71" s="22"/>
      <c r="K71" s="31"/>
      <c r="L71" s="31">
        <v>63.52767527675276</v>
      </c>
      <c r="M71" s="22"/>
      <c r="N71" s="25">
        <v>100</v>
      </c>
      <c r="O71" s="25">
        <v>100</v>
      </c>
      <c r="P71" s="25">
        <v>600</v>
      </c>
      <c r="Q71" s="25">
        <v>30</v>
      </c>
      <c r="R71" s="24">
        <v>700</v>
      </c>
      <c r="S71" s="24">
        <v>700</v>
      </c>
      <c r="T71" s="23" t="s">
        <v>489</v>
      </c>
      <c r="U71" s="29">
        <f t="shared" si="14"/>
        <v>22000</v>
      </c>
      <c r="V71" s="24">
        <v>4</v>
      </c>
      <c r="W71" s="24"/>
      <c r="X71" s="24"/>
      <c r="Y71" s="24">
        <v>20</v>
      </c>
      <c r="Z71" s="23"/>
      <c r="AA71" s="24"/>
      <c r="AB71" s="23"/>
      <c r="AC71" s="24"/>
      <c r="AD71" s="23"/>
      <c r="AE71" s="23"/>
      <c r="AF71" s="23" t="s">
        <v>490</v>
      </c>
      <c r="AG71" s="23">
        <f t="shared" si="12"/>
        <v>1.1423973285781066</v>
      </c>
      <c r="AH71" s="23"/>
      <c r="AI71" s="32">
        <v>208.74</v>
      </c>
      <c r="AJ71" s="23"/>
      <c r="AK71" s="23"/>
      <c r="AL71" s="22"/>
      <c r="AM71" s="23"/>
      <c r="AN71" s="23"/>
      <c r="AO71" s="23"/>
      <c r="AP71" s="23"/>
      <c r="AQ71" s="25">
        <v>2</v>
      </c>
      <c r="AR71" s="23" t="s">
        <v>490</v>
      </c>
      <c r="AS71" s="29">
        <v>1.4</v>
      </c>
      <c r="AT71" s="25">
        <v>14</v>
      </c>
      <c r="AU71" s="25">
        <v>50</v>
      </c>
      <c r="AV71" s="23"/>
      <c r="AW71" s="23"/>
      <c r="AX71" s="23"/>
      <c r="AY71" s="23">
        <f t="shared" si="17"/>
        <v>6.157521601035993E-2</v>
      </c>
      <c r="AZ71" s="23"/>
      <c r="BA71" s="24">
        <v>294</v>
      </c>
      <c r="BB71" s="23"/>
      <c r="BC71" s="23"/>
      <c r="BD71" s="22">
        <v>2</v>
      </c>
      <c r="BE71" s="22">
        <v>50</v>
      </c>
      <c r="BF71" s="25">
        <v>1</v>
      </c>
      <c r="BG71" s="22">
        <f t="shared" si="15"/>
        <v>0.20943951023931953</v>
      </c>
      <c r="BH71" s="22"/>
      <c r="BI71" s="31">
        <v>293.02</v>
      </c>
      <c r="BJ71" s="22"/>
      <c r="BK71" s="22"/>
      <c r="BL71" s="25">
        <v>2</v>
      </c>
      <c r="BM71" s="25">
        <v>50</v>
      </c>
      <c r="BN71" s="25">
        <v>1</v>
      </c>
      <c r="BO71" s="22">
        <f t="shared" si="16"/>
        <v>0.20943951023931953</v>
      </c>
      <c r="BP71" s="31">
        <v>293.02</v>
      </c>
      <c r="BQ71" s="22"/>
      <c r="BR71" s="22"/>
      <c r="BS71" s="22"/>
      <c r="BT71" s="25"/>
      <c r="BU71" s="22"/>
      <c r="BV71" s="22"/>
      <c r="BW71" s="155"/>
      <c r="BX71" s="25">
        <v>1</v>
      </c>
    </row>
    <row r="72" spans="1:76">
      <c r="A72" s="180">
        <v>67</v>
      </c>
      <c r="B72" s="67"/>
      <c r="C72" s="163">
        <v>18</v>
      </c>
      <c r="D72" s="23" t="s">
        <v>382</v>
      </c>
      <c r="E72" s="68" t="s">
        <v>968</v>
      </c>
      <c r="F72" s="22" t="s">
        <v>8</v>
      </c>
      <c r="G72" s="21" t="s">
        <v>489</v>
      </c>
      <c r="H72" s="21" t="s">
        <v>21</v>
      </c>
      <c r="I72" s="31">
        <v>25.7</v>
      </c>
      <c r="J72" s="22"/>
      <c r="K72" s="31"/>
      <c r="L72" s="31">
        <v>122.28996282527881</v>
      </c>
      <c r="M72" s="22"/>
      <c r="N72" s="25">
        <v>100</v>
      </c>
      <c r="O72" s="25">
        <v>100</v>
      </c>
      <c r="P72" s="25">
        <v>600</v>
      </c>
      <c r="Q72" s="25">
        <v>30</v>
      </c>
      <c r="R72" s="24">
        <v>700</v>
      </c>
      <c r="S72" s="24">
        <v>700</v>
      </c>
      <c r="T72" s="23" t="s">
        <v>489</v>
      </c>
      <c r="U72" s="29">
        <f t="shared" si="14"/>
        <v>22000</v>
      </c>
      <c r="V72" s="24">
        <v>4</v>
      </c>
      <c r="W72" s="24"/>
      <c r="X72" s="24"/>
      <c r="Y72" s="24">
        <v>20</v>
      </c>
      <c r="Z72" s="23"/>
      <c r="AA72" s="24"/>
      <c r="AB72" s="23"/>
      <c r="AC72" s="24"/>
      <c r="AD72" s="23"/>
      <c r="AE72" s="23"/>
      <c r="AF72" s="23" t="s">
        <v>490</v>
      </c>
      <c r="AG72" s="23">
        <f t="shared" si="12"/>
        <v>1.1423973285781066</v>
      </c>
      <c r="AH72" s="23"/>
      <c r="AI72" s="32">
        <v>208.74</v>
      </c>
      <c r="AJ72" s="23"/>
      <c r="AK72" s="23"/>
      <c r="AL72" s="22"/>
      <c r="AM72" s="23"/>
      <c r="AN72" s="23"/>
      <c r="AO72" s="23"/>
      <c r="AP72" s="23"/>
      <c r="AQ72" s="25">
        <v>2</v>
      </c>
      <c r="AR72" s="23" t="s">
        <v>490</v>
      </c>
      <c r="AS72" s="29">
        <v>1.4</v>
      </c>
      <c r="AT72" s="25">
        <v>14</v>
      </c>
      <c r="AU72" s="25">
        <v>50</v>
      </c>
      <c r="AV72" s="23"/>
      <c r="AW72" s="23"/>
      <c r="AX72" s="23"/>
      <c r="AY72" s="23">
        <f t="shared" si="17"/>
        <v>6.157521601035993E-2</v>
      </c>
      <c r="AZ72" s="23"/>
      <c r="BA72" s="24">
        <v>294</v>
      </c>
      <c r="BB72" s="23"/>
      <c r="BC72" s="23"/>
      <c r="BD72" s="22">
        <v>2</v>
      </c>
      <c r="BE72" s="22">
        <v>50</v>
      </c>
      <c r="BF72" s="25">
        <v>1</v>
      </c>
      <c r="BG72" s="22">
        <f t="shared" si="15"/>
        <v>0.20943951023931953</v>
      </c>
      <c r="BH72" s="22"/>
      <c r="BI72" s="31">
        <v>293.02</v>
      </c>
      <c r="BJ72" s="22"/>
      <c r="BK72" s="22"/>
      <c r="BL72" s="25">
        <v>2</v>
      </c>
      <c r="BM72" s="25">
        <v>50</v>
      </c>
      <c r="BN72" s="25">
        <v>1</v>
      </c>
      <c r="BO72" s="22">
        <f t="shared" si="16"/>
        <v>0.20943951023931953</v>
      </c>
      <c r="BP72" s="31">
        <v>293.02</v>
      </c>
      <c r="BQ72" s="22"/>
      <c r="BR72" s="22"/>
      <c r="BS72" s="22"/>
      <c r="BT72" s="25"/>
      <c r="BU72" s="22"/>
      <c r="BV72" s="22"/>
      <c r="BW72" s="155"/>
      <c r="BX72" s="25">
        <v>1</v>
      </c>
    </row>
    <row r="73" spans="1:76">
      <c r="A73" s="180">
        <v>68</v>
      </c>
      <c r="B73" s="67"/>
      <c r="C73" s="163">
        <v>19</v>
      </c>
      <c r="D73" s="23" t="s">
        <v>386</v>
      </c>
      <c r="E73" s="68" t="s">
        <v>968</v>
      </c>
      <c r="F73" s="22" t="s">
        <v>8</v>
      </c>
      <c r="G73" s="21" t="s">
        <v>489</v>
      </c>
      <c r="H73" s="21" t="s">
        <v>21</v>
      </c>
      <c r="I73" s="31">
        <v>25.2</v>
      </c>
      <c r="J73" s="22"/>
      <c r="K73" s="31"/>
      <c r="L73" s="25">
        <v>0</v>
      </c>
      <c r="M73" s="22"/>
      <c r="N73" s="25">
        <v>150</v>
      </c>
      <c r="O73" s="25">
        <v>100</v>
      </c>
      <c r="P73" s="25">
        <v>600</v>
      </c>
      <c r="Q73" s="25">
        <v>30</v>
      </c>
      <c r="R73" s="24">
        <v>1400</v>
      </c>
      <c r="S73" s="24">
        <v>1400</v>
      </c>
      <c r="T73" s="23" t="s">
        <v>495</v>
      </c>
      <c r="U73" s="29">
        <f t="shared" si="14"/>
        <v>27000</v>
      </c>
      <c r="V73" s="24">
        <v>4.2</v>
      </c>
      <c r="W73" s="24"/>
      <c r="X73" s="24"/>
      <c r="Y73" s="24">
        <v>29</v>
      </c>
      <c r="Z73" s="23"/>
      <c r="AA73" s="24"/>
      <c r="AB73" s="23"/>
      <c r="AC73" s="24"/>
      <c r="AD73" s="23"/>
      <c r="AE73" s="23"/>
      <c r="AF73" s="23" t="s">
        <v>490</v>
      </c>
      <c r="AG73" s="23">
        <f t="shared" si="12"/>
        <v>1.4880677202503654</v>
      </c>
      <c r="AH73" s="23"/>
      <c r="AI73" s="23">
        <v>275.96800000000002</v>
      </c>
      <c r="AJ73" s="23"/>
      <c r="AK73" s="23"/>
      <c r="AL73" s="22"/>
      <c r="AM73" s="23"/>
      <c r="AN73" s="23"/>
      <c r="AO73" s="23"/>
      <c r="AP73" s="23"/>
      <c r="AQ73" s="25">
        <v>2</v>
      </c>
      <c r="AR73" s="23" t="s">
        <v>490</v>
      </c>
      <c r="AS73" s="29">
        <v>1.4</v>
      </c>
      <c r="AT73" s="25">
        <v>28</v>
      </c>
      <c r="AU73" s="25">
        <v>50</v>
      </c>
      <c r="AV73" s="23"/>
      <c r="AW73" s="23"/>
      <c r="AX73" s="23"/>
      <c r="AY73" s="23">
        <f t="shared" si="17"/>
        <v>4.1050144006906625E-2</v>
      </c>
      <c r="AZ73" s="23"/>
      <c r="BA73" s="24">
        <v>294</v>
      </c>
      <c r="BB73" s="23"/>
      <c r="BC73" s="23"/>
      <c r="BD73" s="22">
        <v>2</v>
      </c>
      <c r="BE73" s="22">
        <v>50</v>
      </c>
      <c r="BF73" s="25">
        <v>1</v>
      </c>
      <c r="BG73" s="22">
        <f t="shared" si="15"/>
        <v>0.20943951023931953</v>
      </c>
      <c r="BH73" s="22"/>
      <c r="BI73" s="30">
        <v>475.3</v>
      </c>
      <c r="BJ73" s="22"/>
      <c r="BK73" s="22"/>
      <c r="BL73" s="25">
        <v>2</v>
      </c>
      <c r="BM73" s="25">
        <v>50</v>
      </c>
      <c r="BN73" s="25">
        <v>1</v>
      </c>
      <c r="BO73" s="22">
        <f t="shared" si="16"/>
        <v>0.20943951023931953</v>
      </c>
      <c r="BP73" s="30">
        <v>475.3</v>
      </c>
      <c r="BQ73" s="22"/>
      <c r="BR73" s="22"/>
      <c r="BS73" s="22"/>
      <c r="BT73" s="25"/>
      <c r="BU73" s="22"/>
      <c r="BV73" s="22"/>
      <c r="BW73" s="155"/>
      <c r="BX73" s="25">
        <v>1</v>
      </c>
    </row>
    <row r="74" spans="1:76">
      <c r="A74" s="180">
        <v>69</v>
      </c>
      <c r="B74" s="67"/>
      <c r="C74" s="163">
        <v>20</v>
      </c>
      <c r="D74" s="23" t="s">
        <v>387</v>
      </c>
      <c r="E74" s="68" t="s">
        <v>968</v>
      </c>
      <c r="F74" s="22" t="s">
        <v>8</v>
      </c>
      <c r="G74" s="21" t="s">
        <v>489</v>
      </c>
      <c r="H74" s="21" t="s">
        <v>21</v>
      </c>
      <c r="I74" s="31">
        <v>28.3</v>
      </c>
      <c r="J74" s="22"/>
      <c r="K74" s="31"/>
      <c r="L74" s="25">
        <v>42</v>
      </c>
      <c r="M74" s="22"/>
      <c r="N74" s="25">
        <v>150</v>
      </c>
      <c r="O74" s="25">
        <v>100</v>
      </c>
      <c r="P74" s="25">
        <v>600</v>
      </c>
      <c r="Q74" s="25">
        <v>30</v>
      </c>
      <c r="R74" s="24">
        <v>1400</v>
      </c>
      <c r="S74" s="24">
        <v>1400</v>
      </c>
      <c r="T74" s="23" t="s">
        <v>495</v>
      </c>
      <c r="U74" s="29">
        <f t="shared" si="14"/>
        <v>27000</v>
      </c>
      <c r="V74" s="24">
        <v>4</v>
      </c>
      <c r="W74" s="24"/>
      <c r="X74" s="24"/>
      <c r="Y74" s="24">
        <v>31</v>
      </c>
      <c r="Z74" s="23"/>
      <c r="AA74" s="24"/>
      <c r="AB74" s="23"/>
      <c r="AC74" s="24"/>
      <c r="AD74" s="23"/>
      <c r="AE74" s="23"/>
      <c r="AF74" s="23" t="s">
        <v>490</v>
      </c>
      <c r="AG74" s="23">
        <f t="shared" si="12"/>
        <v>1.4428055149819792</v>
      </c>
      <c r="AH74" s="23"/>
      <c r="AI74" s="32">
        <v>220.99</v>
      </c>
      <c r="AJ74" s="23"/>
      <c r="AK74" s="23"/>
      <c r="AL74" s="22"/>
      <c r="AM74" s="23"/>
      <c r="AN74" s="23"/>
      <c r="AO74" s="23"/>
      <c r="AP74" s="23"/>
      <c r="AQ74" s="25">
        <v>2</v>
      </c>
      <c r="AR74" s="23" t="s">
        <v>490</v>
      </c>
      <c r="AS74" s="29">
        <v>1.4</v>
      </c>
      <c r="AT74" s="25">
        <v>28</v>
      </c>
      <c r="AU74" s="25">
        <v>50</v>
      </c>
      <c r="AV74" s="23"/>
      <c r="AW74" s="23"/>
      <c r="AX74" s="23"/>
      <c r="AY74" s="23">
        <f t="shared" si="17"/>
        <v>4.1050144006906625E-2</v>
      </c>
      <c r="AZ74" s="23"/>
      <c r="BA74" s="24">
        <v>294</v>
      </c>
      <c r="BB74" s="23"/>
      <c r="BC74" s="23"/>
      <c r="BD74" s="22">
        <v>2</v>
      </c>
      <c r="BE74" s="22">
        <v>50</v>
      </c>
      <c r="BF74" s="25">
        <v>1</v>
      </c>
      <c r="BG74" s="22">
        <f t="shared" si="15"/>
        <v>0.20943951023931953</v>
      </c>
      <c r="BH74" s="22"/>
      <c r="BI74" s="30">
        <v>475.3</v>
      </c>
      <c r="BJ74" s="22"/>
      <c r="BK74" s="22"/>
      <c r="BL74" s="25">
        <v>2</v>
      </c>
      <c r="BM74" s="25">
        <v>50</v>
      </c>
      <c r="BN74" s="25">
        <v>1</v>
      </c>
      <c r="BO74" s="22">
        <f t="shared" si="16"/>
        <v>0.20943951023931953</v>
      </c>
      <c r="BP74" s="30">
        <v>475.3</v>
      </c>
      <c r="BQ74" s="22"/>
      <c r="BR74" s="22"/>
      <c r="BS74" s="22"/>
      <c r="BT74" s="25"/>
      <c r="BU74" s="22"/>
      <c r="BV74" s="22"/>
      <c r="BW74" s="155"/>
      <c r="BX74" s="25">
        <v>1</v>
      </c>
    </row>
    <row r="75" spans="1:76">
      <c r="A75" s="180">
        <v>70</v>
      </c>
      <c r="B75" s="67"/>
      <c r="C75" s="163">
        <v>21</v>
      </c>
      <c r="D75" s="23" t="s">
        <v>388</v>
      </c>
      <c r="E75" s="68" t="s">
        <v>968</v>
      </c>
      <c r="F75" s="22" t="s">
        <v>8</v>
      </c>
      <c r="G75" s="21" t="s">
        <v>489</v>
      </c>
      <c r="H75" s="21" t="s">
        <v>21</v>
      </c>
      <c r="I75" s="31">
        <v>28</v>
      </c>
      <c r="J75" s="22"/>
      <c r="K75" s="31"/>
      <c r="L75" s="25">
        <v>84</v>
      </c>
      <c r="M75" s="22"/>
      <c r="N75" s="25">
        <v>150</v>
      </c>
      <c r="O75" s="25">
        <v>100</v>
      </c>
      <c r="P75" s="25">
        <v>600</v>
      </c>
      <c r="Q75" s="25">
        <v>30</v>
      </c>
      <c r="R75" s="24">
        <v>1400</v>
      </c>
      <c r="S75" s="24">
        <v>1400</v>
      </c>
      <c r="T75" s="23" t="s">
        <v>495</v>
      </c>
      <c r="U75" s="29">
        <f t="shared" si="14"/>
        <v>27000</v>
      </c>
      <c r="V75" s="24">
        <v>4</v>
      </c>
      <c r="W75" s="24"/>
      <c r="X75" s="24"/>
      <c r="Y75" s="24">
        <v>31</v>
      </c>
      <c r="Z75" s="23"/>
      <c r="AA75" s="24"/>
      <c r="AB75" s="23"/>
      <c r="AC75" s="24"/>
      <c r="AD75" s="23"/>
      <c r="AE75" s="23"/>
      <c r="AF75" s="23" t="s">
        <v>490</v>
      </c>
      <c r="AG75" s="23">
        <f t="shared" si="12"/>
        <v>1.4428055149819792</v>
      </c>
      <c r="AH75" s="23"/>
      <c r="AI75" s="32">
        <v>220.99</v>
      </c>
      <c r="AJ75" s="23"/>
      <c r="AK75" s="23"/>
      <c r="AL75" s="22"/>
      <c r="AM75" s="23"/>
      <c r="AN75" s="23"/>
      <c r="AO75" s="23"/>
      <c r="AP75" s="23"/>
      <c r="AQ75" s="25">
        <v>2</v>
      </c>
      <c r="AR75" s="23" t="s">
        <v>490</v>
      </c>
      <c r="AS75" s="29">
        <v>1.4</v>
      </c>
      <c r="AT75" s="25">
        <v>28</v>
      </c>
      <c r="AU75" s="25">
        <v>50</v>
      </c>
      <c r="AV75" s="23"/>
      <c r="AW75" s="23"/>
      <c r="AX75" s="23"/>
      <c r="AY75" s="23">
        <f t="shared" si="17"/>
        <v>4.1050144006906625E-2</v>
      </c>
      <c r="AZ75" s="23"/>
      <c r="BA75" s="24">
        <v>294</v>
      </c>
      <c r="BB75" s="23"/>
      <c r="BC75" s="23"/>
      <c r="BD75" s="22">
        <v>2</v>
      </c>
      <c r="BE75" s="22">
        <v>50</v>
      </c>
      <c r="BF75" s="25">
        <v>1</v>
      </c>
      <c r="BG75" s="22">
        <f t="shared" si="15"/>
        <v>0.20943951023931953</v>
      </c>
      <c r="BH75" s="22"/>
      <c r="BI75" s="30">
        <v>475.3</v>
      </c>
      <c r="BJ75" s="22"/>
      <c r="BK75" s="22"/>
      <c r="BL75" s="25">
        <v>2</v>
      </c>
      <c r="BM75" s="25">
        <v>50</v>
      </c>
      <c r="BN75" s="25">
        <v>1</v>
      </c>
      <c r="BO75" s="22">
        <f t="shared" si="16"/>
        <v>0.20943951023931953</v>
      </c>
      <c r="BP75" s="30">
        <v>475.3</v>
      </c>
      <c r="BQ75" s="22"/>
      <c r="BR75" s="22"/>
      <c r="BS75" s="22"/>
      <c r="BT75" s="25"/>
      <c r="BU75" s="22"/>
      <c r="BV75" s="22"/>
      <c r="BW75" s="155"/>
      <c r="BX75" s="25">
        <v>5</v>
      </c>
    </row>
    <row r="76" spans="1:76">
      <c r="A76" s="180">
        <v>71</v>
      </c>
      <c r="B76" s="67"/>
      <c r="C76" s="163">
        <v>22</v>
      </c>
      <c r="D76" s="23" t="s">
        <v>389</v>
      </c>
      <c r="E76" s="68" t="s">
        <v>968</v>
      </c>
      <c r="F76" s="22" t="s">
        <v>8</v>
      </c>
      <c r="G76" s="21" t="s">
        <v>489</v>
      </c>
      <c r="H76" s="21" t="s">
        <v>21</v>
      </c>
      <c r="I76" s="31">
        <v>29</v>
      </c>
      <c r="J76" s="22"/>
      <c r="K76" s="31"/>
      <c r="L76" s="25">
        <v>126</v>
      </c>
      <c r="M76" s="22"/>
      <c r="N76" s="25">
        <v>150</v>
      </c>
      <c r="O76" s="25">
        <v>100</v>
      </c>
      <c r="P76" s="25">
        <v>600</v>
      </c>
      <c r="Q76" s="25">
        <v>30</v>
      </c>
      <c r="R76" s="24">
        <v>1400</v>
      </c>
      <c r="S76" s="24">
        <v>1400</v>
      </c>
      <c r="T76" s="23" t="s">
        <v>495</v>
      </c>
      <c r="U76" s="29">
        <f t="shared" si="14"/>
        <v>27000</v>
      </c>
      <c r="V76" s="24">
        <v>4</v>
      </c>
      <c r="W76" s="24"/>
      <c r="X76" s="24"/>
      <c r="Y76" s="24">
        <v>31</v>
      </c>
      <c r="Z76" s="23"/>
      <c r="AA76" s="24"/>
      <c r="AB76" s="23"/>
      <c r="AC76" s="24"/>
      <c r="AD76" s="23"/>
      <c r="AE76" s="23"/>
      <c r="AF76" s="23" t="s">
        <v>490</v>
      </c>
      <c r="AG76" s="23">
        <f t="shared" si="12"/>
        <v>1.4428055149819792</v>
      </c>
      <c r="AH76" s="23"/>
      <c r="AI76" s="32">
        <v>220.99</v>
      </c>
      <c r="AJ76" s="23"/>
      <c r="AK76" s="23"/>
      <c r="AL76" s="22"/>
      <c r="AM76" s="23"/>
      <c r="AN76" s="23"/>
      <c r="AO76" s="23"/>
      <c r="AP76" s="23"/>
      <c r="AQ76" s="25">
        <v>2</v>
      </c>
      <c r="AR76" s="23" t="s">
        <v>490</v>
      </c>
      <c r="AS76" s="29">
        <v>1.4</v>
      </c>
      <c r="AT76" s="25">
        <v>28</v>
      </c>
      <c r="AU76" s="25">
        <v>50</v>
      </c>
      <c r="AV76" s="23"/>
      <c r="AW76" s="23"/>
      <c r="AX76" s="23"/>
      <c r="AY76" s="23">
        <f t="shared" si="17"/>
        <v>4.1050144006906625E-2</v>
      </c>
      <c r="AZ76" s="23"/>
      <c r="BA76" s="24">
        <v>294</v>
      </c>
      <c r="BB76" s="23"/>
      <c r="BC76" s="23"/>
      <c r="BD76" s="22">
        <v>2</v>
      </c>
      <c r="BE76" s="22">
        <v>50</v>
      </c>
      <c r="BF76" s="25">
        <v>1</v>
      </c>
      <c r="BG76" s="22">
        <f t="shared" si="15"/>
        <v>0.20943951023931953</v>
      </c>
      <c r="BH76" s="22"/>
      <c r="BI76" s="30">
        <v>475.3</v>
      </c>
      <c r="BJ76" s="22"/>
      <c r="BK76" s="22"/>
      <c r="BL76" s="25">
        <v>2</v>
      </c>
      <c r="BM76" s="25">
        <v>50</v>
      </c>
      <c r="BN76" s="25">
        <v>1</v>
      </c>
      <c r="BO76" s="22">
        <f t="shared" si="16"/>
        <v>0.20943951023931953</v>
      </c>
      <c r="BP76" s="30">
        <v>475.3</v>
      </c>
      <c r="BQ76" s="22"/>
      <c r="BR76" s="22"/>
      <c r="BS76" s="22"/>
      <c r="BT76" s="25"/>
      <c r="BU76" s="22"/>
      <c r="BV76" s="22"/>
      <c r="BW76" s="155"/>
      <c r="BX76" s="25">
        <v>2</v>
      </c>
    </row>
    <row r="77" spans="1:76">
      <c r="A77" s="180">
        <v>72</v>
      </c>
      <c r="B77" s="67"/>
      <c r="C77" s="163">
        <v>23</v>
      </c>
      <c r="D77" s="23" t="s">
        <v>383</v>
      </c>
      <c r="E77" s="68" t="s">
        <v>968</v>
      </c>
      <c r="F77" s="22" t="s">
        <v>8</v>
      </c>
      <c r="G77" s="21" t="s">
        <v>489</v>
      </c>
      <c r="H77" s="21" t="s">
        <v>21</v>
      </c>
      <c r="I77" s="31">
        <v>18.600000000000001</v>
      </c>
      <c r="J77" s="22"/>
      <c r="K77" s="31"/>
      <c r="L77" s="25">
        <v>0</v>
      </c>
      <c r="M77" s="22"/>
      <c r="N77" s="25">
        <v>100</v>
      </c>
      <c r="O77" s="25">
        <v>100</v>
      </c>
      <c r="P77" s="25">
        <v>600</v>
      </c>
      <c r="Q77" s="25">
        <v>30</v>
      </c>
      <c r="R77" s="24">
        <v>700</v>
      </c>
      <c r="S77" s="24">
        <v>700</v>
      </c>
      <c r="T77" s="23" t="s">
        <v>489</v>
      </c>
      <c r="U77" s="29">
        <f t="shared" si="14"/>
        <v>22000</v>
      </c>
      <c r="V77" s="24">
        <v>4</v>
      </c>
      <c r="W77" s="24"/>
      <c r="X77" s="24"/>
      <c r="Y77" s="24">
        <v>20</v>
      </c>
      <c r="Z77" s="23"/>
      <c r="AA77" s="24"/>
      <c r="AB77" s="23"/>
      <c r="AC77" s="24"/>
      <c r="AD77" s="23"/>
      <c r="AE77" s="23"/>
      <c r="AF77" s="23" t="s">
        <v>490</v>
      </c>
      <c r="AG77" s="23">
        <f t="shared" si="12"/>
        <v>1.1423973285781066</v>
      </c>
      <c r="AH77" s="23"/>
      <c r="AI77" s="32">
        <v>212.66</v>
      </c>
      <c r="AJ77" s="23"/>
      <c r="AK77" s="23"/>
      <c r="AL77" s="22"/>
      <c r="AM77" s="23"/>
      <c r="AN77" s="23"/>
      <c r="AO77" s="23"/>
      <c r="AP77" s="23"/>
      <c r="AQ77" s="25">
        <v>2</v>
      </c>
      <c r="AR77" s="23" t="s">
        <v>490</v>
      </c>
      <c r="AS77" s="29">
        <v>1.4</v>
      </c>
      <c r="AT77" s="25">
        <v>14</v>
      </c>
      <c r="AU77" s="25">
        <v>50</v>
      </c>
      <c r="AV77" s="23"/>
      <c r="AW77" s="23"/>
      <c r="AX77" s="23"/>
      <c r="AY77" s="23">
        <f t="shared" si="17"/>
        <v>6.157521601035993E-2</v>
      </c>
      <c r="AZ77" s="23"/>
      <c r="BA77" s="24">
        <v>294</v>
      </c>
      <c r="BB77" s="23"/>
      <c r="BC77" s="23"/>
      <c r="BD77" s="22">
        <v>2</v>
      </c>
      <c r="BE77" s="22">
        <v>50</v>
      </c>
      <c r="BF77" s="25">
        <v>1</v>
      </c>
      <c r="BG77" s="22">
        <f t="shared" si="15"/>
        <v>0.20943951023931953</v>
      </c>
      <c r="BH77" s="22"/>
      <c r="BI77" s="31">
        <v>261.66000000000003</v>
      </c>
      <c r="BJ77" s="22"/>
      <c r="BK77" s="22"/>
      <c r="BL77" s="25">
        <v>2</v>
      </c>
      <c r="BM77" s="25">
        <v>50</v>
      </c>
      <c r="BN77" s="25">
        <v>1</v>
      </c>
      <c r="BO77" s="22">
        <f t="shared" si="16"/>
        <v>0.20943951023931953</v>
      </c>
      <c r="BP77" s="31">
        <v>261.66000000000003</v>
      </c>
      <c r="BQ77" s="22"/>
      <c r="BR77" s="22"/>
      <c r="BS77" s="22"/>
      <c r="BT77" s="25"/>
      <c r="BU77" s="22"/>
      <c r="BV77" s="22"/>
      <c r="BW77" s="155"/>
      <c r="BX77" s="25">
        <v>1</v>
      </c>
    </row>
    <row r="78" spans="1:76">
      <c r="A78" s="180">
        <v>73</v>
      </c>
      <c r="B78" s="67"/>
      <c r="C78" s="163">
        <v>24</v>
      </c>
      <c r="D78" s="23" t="s">
        <v>384</v>
      </c>
      <c r="E78" s="68" t="s">
        <v>968</v>
      </c>
      <c r="F78" s="22" t="s">
        <v>8</v>
      </c>
      <c r="G78" s="21" t="s">
        <v>489</v>
      </c>
      <c r="H78" s="21" t="s">
        <v>21</v>
      </c>
      <c r="I78" s="31">
        <v>18.600000000000001</v>
      </c>
      <c r="J78" s="22"/>
      <c r="K78" s="31"/>
      <c r="L78" s="25">
        <v>0</v>
      </c>
      <c r="M78" s="22"/>
      <c r="N78" s="25">
        <v>100</v>
      </c>
      <c r="O78" s="25">
        <v>100</v>
      </c>
      <c r="P78" s="25">
        <v>600</v>
      </c>
      <c r="Q78" s="25">
        <v>30</v>
      </c>
      <c r="R78" s="24">
        <v>700</v>
      </c>
      <c r="S78" s="24">
        <v>700</v>
      </c>
      <c r="T78" s="23" t="s">
        <v>489</v>
      </c>
      <c r="U78" s="29">
        <f t="shared" si="14"/>
        <v>22000</v>
      </c>
      <c r="V78" s="24">
        <v>4</v>
      </c>
      <c r="W78" s="24"/>
      <c r="X78" s="24"/>
      <c r="Y78" s="24">
        <v>20</v>
      </c>
      <c r="Z78" s="23"/>
      <c r="AA78" s="24"/>
      <c r="AB78" s="23"/>
      <c r="AC78" s="24"/>
      <c r="AD78" s="23"/>
      <c r="AE78" s="23"/>
      <c r="AF78" s="23" t="s">
        <v>490</v>
      </c>
      <c r="AG78" s="23">
        <f t="shared" si="12"/>
        <v>1.1423973285781066</v>
      </c>
      <c r="AH78" s="23"/>
      <c r="AI78" s="32">
        <v>212.66</v>
      </c>
      <c r="AJ78" s="23"/>
      <c r="AK78" s="23"/>
      <c r="AL78" s="22"/>
      <c r="AM78" s="23"/>
      <c r="AN78" s="23"/>
      <c r="AO78" s="23"/>
      <c r="AP78" s="23"/>
      <c r="AQ78" s="25">
        <v>1</v>
      </c>
      <c r="AR78" s="23" t="s">
        <v>490</v>
      </c>
      <c r="AS78" s="29">
        <v>1.4</v>
      </c>
      <c r="AT78" s="25">
        <v>14</v>
      </c>
      <c r="AU78" s="25">
        <v>50</v>
      </c>
      <c r="AV78" s="23"/>
      <c r="AW78" s="23"/>
      <c r="AX78" s="23"/>
      <c r="AY78" s="23">
        <f t="shared" si="17"/>
        <v>3.0787608005179965E-2</v>
      </c>
      <c r="AZ78" s="23"/>
      <c r="BA78" s="24">
        <v>294</v>
      </c>
      <c r="BB78" s="23"/>
      <c r="BC78" s="23"/>
      <c r="BD78" s="22">
        <v>2</v>
      </c>
      <c r="BE78" s="22">
        <v>50</v>
      </c>
      <c r="BF78" s="25">
        <v>1</v>
      </c>
      <c r="BG78" s="22">
        <f t="shared" si="15"/>
        <v>0.20943951023931953</v>
      </c>
      <c r="BH78" s="22"/>
      <c r="BI78" s="31">
        <v>261.66000000000003</v>
      </c>
      <c r="BJ78" s="22"/>
      <c r="BK78" s="22"/>
      <c r="BL78" s="25">
        <v>2</v>
      </c>
      <c r="BM78" s="25">
        <v>50</v>
      </c>
      <c r="BN78" s="25">
        <v>1</v>
      </c>
      <c r="BO78" s="22">
        <f t="shared" si="16"/>
        <v>0.20943951023931953</v>
      </c>
      <c r="BP78" s="31">
        <v>261.66000000000003</v>
      </c>
      <c r="BQ78" s="22"/>
      <c r="BR78" s="22"/>
      <c r="BS78" s="22"/>
      <c r="BT78" s="25"/>
      <c r="BU78" s="22"/>
      <c r="BV78" s="22"/>
      <c r="BW78" s="155"/>
      <c r="BX78" s="25">
        <v>1</v>
      </c>
    </row>
    <row r="79" spans="1:76">
      <c r="A79" s="180">
        <v>74</v>
      </c>
      <c r="B79" s="67"/>
      <c r="C79" s="163">
        <v>25</v>
      </c>
      <c r="D79" s="23" t="s">
        <v>385</v>
      </c>
      <c r="E79" s="68" t="s">
        <v>968</v>
      </c>
      <c r="F79" s="22" t="s">
        <v>8</v>
      </c>
      <c r="G79" s="21" t="s">
        <v>489</v>
      </c>
      <c r="H79" s="21" t="s">
        <v>21</v>
      </c>
      <c r="I79" s="31">
        <v>29.9</v>
      </c>
      <c r="J79" s="22"/>
      <c r="K79" s="31"/>
      <c r="L79" s="31">
        <v>102.88172043010751</v>
      </c>
      <c r="M79" s="22"/>
      <c r="N79" s="25">
        <v>100</v>
      </c>
      <c r="O79" s="25">
        <v>100</v>
      </c>
      <c r="P79" s="25">
        <v>600</v>
      </c>
      <c r="Q79" s="25">
        <v>30</v>
      </c>
      <c r="R79" s="24">
        <v>700</v>
      </c>
      <c r="S79" s="24">
        <v>700</v>
      </c>
      <c r="T79" s="23" t="s">
        <v>489</v>
      </c>
      <c r="U79" s="29">
        <f t="shared" si="14"/>
        <v>22000</v>
      </c>
      <c r="V79" s="24">
        <v>4</v>
      </c>
      <c r="W79" s="24"/>
      <c r="X79" s="24"/>
      <c r="Y79" s="24">
        <v>20</v>
      </c>
      <c r="Z79" s="23"/>
      <c r="AA79" s="24"/>
      <c r="AB79" s="23"/>
      <c r="AC79" s="24"/>
      <c r="AD79" s="23"/>
      <c r="AE79" s="23"/>
      <c r="AF79" s="23" t="s">
        <v>490</v>
      </c>
      <c r="AG79" s="23">
        <f t="shared" si="12"/>
        <v>1.1423973285781066</v>
      </c>
      <c r="AH79" s="23"/>
      <c r="AI79" s="32">
        <v>208.74</v>
      </c>
      <c r="AJ79" s="23"/>
      <c r="AK79" s="23"/>
      <c r="AL79" s="22"/>
      <c r="AM79" s="23"/>
      <c r="AN79" s="23"/>
      <c r="AO79" s="23"/>
      <c r="AP79" s="23"/>
      <c r="AQ79" s="25">
        <v>1</v>
      </c>
      <c r="AR79" s="23" t="s">
        <v>490</v>
      </c>
      <c r="AS79" s="29">
        <v>1.4</v>
      </c>
      <c r="AT79" s="25">
        <v>14</v>
      </c>
      <c r="AU79" s="25">
        <v>50</v>
      </c>
      <c r="AV79" s="23"/>
      <c r="AW79" s="23"/>
      <c r="AX79" s="23"/>
      <c r="AY79" s="23">
        <f t="shared" si="17"/>
        <v>3.0787608005179965E-2</v>
      </c>
      <c r="AZ79" s="23"/>
      <c r="BA79" s="24">
        <v>294</v>
      </c>
      <c r="BB79" s="23"/>
      <c r="BC79" s="23"/>
      <c r="BD79" s="22">
        <v>2</v>
      </c>
      <c r="BE79" s="22">
        <v>50</v>
      </c>
      <c r="BF79" s="25">
        <v>1</v>
      </c>
      <c r="BG79" s="22">
        <f t="shared" si="15"/>
        <v>0.20943951023931953</v>
      </c>
      <c r="BH79" s="22"/>
      <c r="BI79" s="31">
        <v>293.02</v>
      </c>
      <c r="BJ79" s="22"/>
      <c r="BK79" s="22"/>
      <c r="BL79" s="25">
        <v>2</v>
      </c>
      <c r="BM79" s="25">
        <v>50</v>
      </c>
      <c r="BN79" s="25">
        <v>1</v>
      </c>
      <c r="BO79" s="22">
        <f t="shared" si="16"/>
        <v>0.20943951023931953</v>
      </c>
      <c r="BP79" s="31">
        <v>293.02</v>
      </c>
      <c r="BQ79" s="22"/>
      <c r="BR79" s="22"/>
      <c r="BS79" s="22"/>
      <c r="BT79" s="25"/>
      <c r="BU79" s="22"/>
      <c r="BV79" s="22"/>
      <c r="BW79" s="155"/>
      <c r="BX79" s="25">
        <v>1</v>
      </c>
    </row>
    <row r="80" spans="1:76">
      <c r="A80" s="180">
        <v>75</v>
      </c>
      <c r="B80" s="67"/>
      <c r="C80" s="163">
        <v>1</v>
      </c>
      <c r="D80" s="23" t="s">
        <v>553</v>
      </c>
      <c r="E80" s="68" t="s">
        <v>552</v>
      </c>
      <c r="F80" s="22" t="s">
        <v>8</v>
      </c>
      <c r="G80" s="21" t="s">
        <v>489</v>
      </c>
      <c r="H80" s="19" t="s">
        <v>21</v>
      </c>
      <c r="I80" s="31">
        <v>28.6</v>
      </c>
      <c r="J80" s="106"/>
      <c r="K80" s="106"/>
      <c r="L80" s="25">
        <v>0</v>
      </c>
      <c r="M80" s="19"/>
      <c r="N80" s="25">
        <v>250</v>
      </c>
      <c r="O80" s="123">
        <v>250</v>
      </c>
      <c r="P80" s="25">
        <v>2000</v>
      </c>
      <c r="Q80" s="25">
        <v>80</v>
      </c>
      <c r="R80" s="24">
        <v>2300</v>
      </c>
      <c r="S80" s="24">
        <v>2300</v>
      </c>
      <c r="T80" s="106" t="s">
        <v>489</v>
      </c>
      <c r="U80" s="29">
        <f t="shared" si="14"/>
        <v>182500</v>
      </c>
      <c r="V80" s="24">
        <v>16</v>
      </c>
      <c r="W80" s="123"/>
      <c r="X80" s="123"/>
      <c r="Y80" s="24">
        <v>4</v>
      </c>
      <c r="Z80" s="106"/>
      <c r="AA80" s="123"/>
      <c r="AB80" s="19"/>
      <c r="AC80" s="123"/>
      <c r="AD80" s="19" t="s">
        <v>554</v>
      </c>
      <c r="AE80" s="150"/>
      <c r="AF80" s="106" t="s">
        <v>490</v>
      </c>
      <c r="AG80" s="23">
        <f t="shared" si="12"/>
        <v>0.44068368181862305</v>
      </c>
      <c r="AH80" s="106"/>
      <c r="AI80" s="24">
        <v>515.48</v>
      </c>
      <c r="AJ80" s="106"/>
      <c r="AK80" s="106"/>
      <c r="AL80" s="19"/>
      <c r="AM80" s="19"/>
      <c r="AN80" s="19"/>
      <c r="AO80" s="19"/>
      <c r="AP80" s="106" t="s">
        <v>492</v>
      </c>
      <c r="AQ80" s="19">
        <v>2</v>
      </c>
      <c r="AR80" s="106" t="s">
        <v>490</v>
      </c>
      <c r="AS80" s="24">
        <v>9.5250000000000004</v>
      </c>
      <c r="AT80" s="25">
        <v>8</v>
      </c>
      <c r="AU80" s="25">
        <v>100</v>
      </c>
      <c r="AV80" s="150"/>
      <c r="AW80" s="150"/>
      <c r="AX80" s="106"/>
      <c r="AY80" s="23">
        <f t="shared" si="17"/>
        <v>0.57004591398468496</v>
      </c>
      <c r="AZ80" s="106"/>
      <c r="BA80" s="32">
        <v>364.56</v>
      </c>
      <c r="BB80" s="106"/>
      <c r="BC80" s="106"/>
      <c r="BD80" s="22">
        <v>9.5250000000000004</v>
      </c>
      <c r="BE80" s="19">
        <v>250</v>
      </c>
      <c r="BF80" s="19">
        <v>1</v>
      </c>
      <c r="BG80" s="22">
        <f t="shared" si="15"/>
        <v>0.35627869624042807</v>
      </c>
      <c r="BH80" s="19"/>
      <c r="BI80" s="25">
        <v>364.56</v>
      </c>
      <c r="BJ80" s="19"/>
      <c r="BK80" s="19"/>
      <c r="BL80" s="19">
        <v>9.5250000000000004</v>
      </c>
      <c r="BM80" s="19">
        <v>250</v>
      </c>
      <c r="BN80" s="25">
        <v>1</v>
      </c>
      <c r="BO80" s="22">
        <f t="shared" si="16"/>
        <v>0.35627869624042807</v>
      </c>
      <c r="BP80" s="19">
        <v>364.56</v>
      </c>
      <c r="BQ80" s="19"/>
      <c r="BR80" s="19"/>
      <c r="BS80" s="19"/>
      <c r="BT80" s="123"/>
      <c r="BU80" s="22"/>
      <c r="BV80" s="19"/>
      <c r="BW80" s="139"/>
      <c r="BX80" s="19">
        <v>5</v>
      </c>
    </row>
    <row r="81" spans="1:76">
      <c r="A81" s="180">
        <v>76</v>
      </c>
      <c r="B81" s="67"/>
      <c r="C81" s="163">
        <v>2</v>
      </c>
      <c r="D81" s="23" t="s">
        <v>374</v>
      </c>
      <c r="E81" s="68" t="s">
        <v>552</v>
      </c>
      <c r="F81" s="22" t="s">
        <v>8</v>
      </c>
      <c r="G81" s="21" t="s">
        <v>489</v>
      </c>
      <c r="H81" s="19" t="s">
        <v>21</v>
      </c>
      <c r="I81" s="31">
        <v>27.3</v>
      </c>
      <c r="J81" s="106"/>
      <c r="K81" s="106"/>
      <c r="L81" s="25">
        <v>0</v>
      </c>
      <c r="M81" s="19"/>
      <c r="N81" s="25">
        <v>250</v>
      </c>
      <c r="O81" s="123">
        <v>250</v>
      </c>
      <c r="P81" s="25">
        <v>3000</v>
      </c>
      <c r="Q81" s="25">
        <v>80</v>
      </c>
      <c r="R81" s="24">
        <v>2300</v>
      </c>
      <c r="S81" s="24">
        <v>2300</v>
      </c>
      <c r="T81" s="106" t="s">
        <v>489</v>
      </c>
      <c r="U81" s="29">
        <f t="shared" si="14"/>
        <v>262500</v>
      </c>
      <c r="V81" s="24">
        <v>16</v>
      </c>
      <c r="W81" s="123"/>
      <c r="X81" s="123"/>
      <c r="Y81" s="24">
        <v>4</v>
      </c>
      <c r="Z81" s="106"/>
      <c r="AA81" s="123"/>
      <c r="AB81" s="19"/>
      <c r="AC81" s="123"/>
      <c r="AD81" s="19" t="s">
        <v>554</v>
      </c>
      <c r="AE81" s="150"/>
      <c r="AF81" s="106" t="s">
        <v>490</v>
      </c>
      <c r="AG81" s="23">
        <f t="shared" si="12"/>
        <v>0.30638008355009028</v>
      </c>
      <c r="AH81" s="106"/>
      <c r="AI81" s="24">
        <v>515.48</v>
      </c>
      <c r="AJ81" s="106"/>
      <c r="AK81" s="106"/>
      <c r="AL81" s="19"/>
      <c r="AM81" s="19"/>
      <c r="AN81" s="19"/>
      <c r="AO81" s="19"/>
      <c r="AP81" s="106" t="s">
        <v>492</v>
      </c>
      <c r="AQ81" s="19">
        <v>2</v>
      </c>
      <c r="AR81" s="106" t="s">
        <v>490</v>
      </c>
      <c r="AS81" s="24">
        <v>9.5250000000000004</v>
      </c>
      <c r="AT81" s="25">
        <v>8</v>
      </c>
      <c r="AU81" s="25">
        <v>100</v>
      </c>
      <c r="AV81" s="150"/>
      <c r="AW81" s="150"/>
      <c r="AX81" s="106"/>
      <c r="AY81" s="23">
        <f t="shared" si="17"/>
        <v>0.57004591398468496</v>
      </c>
      <c r="AZ81" s="106"/>
      <c r="BA81" s="32">
        <v>364.56</v>
      </c>
      <c r="BB81" s="106"/>
      <c r="BC81" s="106"/>
      <c r="BD81" s="22">
        <v>9.5250000000000004</v>
      </c>
      <c r="BE81" s="19">
        <v>250</v>
      </c>
      <c r="BF81" s="19">
        <v>1</v>
      </c>
      <c r="BG81" s="22">
        <f t="shared" si="15"/>
        <v>0.35627869624042807</v>
      </c>
      <c r="BH81" s="19"/>
      <c r="BI81" s="25">
        <v>364.56</v>
      </c>
      <c r="BJ81" s="19"/>
      <c r="BK81" s="19"/>
      <c r="BL81" s="19">
        <v>9.5250000000000004</v>
      </c>
      <c r="BM81" s="19">
        <v>250</v>
      </c>
      <c r="BN81" s="25">
        <v>1</v>
      </c>
      <c r="BO81" s="22">
        <f t="shared" si="16"/>
        <v>0.35627869624042807</v>
      </c>
      <c r="BP81" s="19">
        <v>364.56</v>
      </c>
      <c r="BQ81" s="19"/>
      <c r="BR81" s="19"/>
      <c r="BS81" s="19"/>
      <c r="BT81" s="123"/>
      <c r="BU81" s="22"/>
      <c r="BV81" s="19"/>
      <c r="BW81" s="139"/>
      <c r="BX81" s="19">
        <v>2</v>
      </c>
    </row>
    <row r="82" spans="1:76">
      <c r="A82" s="180">
        <v>77</v>
      </c>
      <c r="B82" s="67"/>
      <c r="C82" s="163">
        <v>1</v>
      </c>
      <c r="D82" s="23" t="s">
        <v>556</v>
      </c>
      <c r="E82" s="68" t="s">
        <v>555</v>
      </c>
      <c r="F82" s="22" t="s">
        <v>8</v>
      </c>
      <c r="G82" s="21" t="s">
        <v>489</v>
      </c>
      <c r="H82" s="19" t="s">
        <v>21</v>
      </c>
      <c r="I82" s="31">
        <v>13.9</v>
      </c>
      <c r="J82" s="106"/>
      <c r="K82" s="106"/>
      <c r="L82" s="25">
        <v>0</v>
      </c>
      <c r="M82" s="19"/>
      <c r="N82" s="25">
        <v>300</v>
      </c>
      <c r="O82" s="123">
        <v>500</v>
      </c>
      <c r="P82" s="25">
        <v>3500</v>
      </c>
      <c r="Q82" s="25">
        <v>120</v>
      </c>
      <c r="R82" s="24">
        <v>1800</v>
      </c>
      <c r="S82" s="24">
        <v>1800</v>
      </c>
      <c r="T82" s="106" t="s">
        <v>489</v>
      </c>
      <c r="U82" s="29">
        <f t="shared" si="14"/>
        <v>450000</v>
      </c>
      <c r="V82" s="24">
        <v>19.05</v>
      </c>
      <c r="W82" s="123">
        <v>19.05</v>
      </c>
      <c r="X82" s="123">
        <v>19.05</v>
      </c>
      <c r="Y82" s="24">
        <v>10</v>
      </c>
      <c r="Z82" s="123">
        <v>40</v>
      </c>
      <c r="AA82" s="123">
        <v>1</v>
      </c>
      <c r="AB82" s="19">
        <v>40</v>
      </c>
      <c r="AC82" s="123">
        <v>2</v>
      </c>
      <c r="AD82" s="19" t="s">
        <v>508</v>
      </c>
      <c r="AE82" s="123">
        <v>700</v>
      </c>
      <c r="AF82" s="106" t="s">
        <v>490</v>
      </c>
      <c r="AG82" s="23">
        <f t="shared" si="12"/>
        <v>0.63338434887187223</v>
      </c>
      <c r="AH82" s="106"/>
      <c r="AI82" s="24">
        <v>571</v>
      </c>
      <c r="AJ82" s="106"/>
      <c r="AK82" s="123">
        <v>571</v>
      </c>
      <c r="AL82" s="19">
        <v>571</v>
      </c>
      <c r="AM82" s="19"/>
      <c r="AN82" s="19"/>
      <c r="AO82" s="19"/>
      <c r="AP82" s="106" t="s">
        <v>493</v>
      </c>
      <c r="AQ82" s="19">
        <v>3</v>
      </c>
      <c r="AR82" s="106" t="s">
        <v>490</v>
      </c>
      <c r="AS82" s="29">
        <v>4</v>
      </c>
      <c r="AT82" s="25">
        <v>19</v>
      </c>
      <c r="AU82" s="25">
        <v>80</v>
      </c>
      <c r="AV82" s="150"/>
      <c r="AW82" s="150"/>
      <c r="AX82" s="106"/>
      <c r="AY82" s="23">
        <f t="shared" si="17"/>
        <v>0.15707963267948966</v>
      </c>
      <c r="AZ82" s="106"/>
      <c r="BA82" s="24">
        <v>443</v>
      </c>
      <c r="BB82" s="106"/>
      <c r="BC82" s="106"/>
      <c r="BD82" s="22">
        <v>9.5250000000000004</v>
      </c>
      <c r="BE82" s="19">
        <v>300</v>
      </c>
      <c r="BF82" s="19">
        <v>1</v>
      </c>
      <c r="BG82" s="22">
        <f t="shared" si="15"/>
        <v>0.19793260902246004</v>
      </c>
      <c r="BH82" s="19"/>
      <c r="BI82" s="25">
        <v>364</v>
      </c>
      <c r="BJ82" s="19"/>
      <c r="BK82" s="19"/>
      <c r="BL82" s="19">
        <v>9.5250000000000004</v>
      </c>
      <c r="BM82" s="19">
        <v>300</v>
      </c>
      <c r="BN82" s="25">
        <v>1</v>
      </c>
      <c r="BO82" s="22">
        <f t="shared" si="16"/>
        <v>0.19793260902246004</v>
      </c>
      <c r="BP82" s="19">
        <v>364.56</v>
      </c>
      <c r="BQ82" s="19"/>
      <c r="BR82" s="19"/>
      <c r="BS82" s="19"/>
      <c r="BT82" s="123"/>
      <c r="BU82" s="22"/>
      <c r="BV82" s="19"/>
      <c r="BW82" s="139"/>
      <c r="BX82" s="19">
        <v>4</v>
      </c>
    </row>
    <row r="83" spans="1:76">
      <c r="A83" s="180">
        <v>78</v>
      </c>
      <c r="B83" s="67"/>
      <c r="C83" s="163">
        <v>2</v>
      </c>
      <c r="D83" s="23" t="s">
        <v>557</v>
      </c>
      <c r="E83" s="68" t="s">
        <v>555</v>
      </c>
      <c r="F83" s="22" t="s">
        <v>8</v>
      </c>
      <c r="G83" s="21" t="s">
        <v>489</v>
      </c>
      <c r="H83" s="19" t="s">
        <v>21</v>
      </c>
      <c r="I83" s="31">
        <v>22.6</v>
      </c>
      <c r="J83" s="106"/>
      <c r="K83" s="106"/>
      <c r="L83" s="25">
        <v>0</v>
      </c>
      <c r="M83" s="19"/>
      <c r="N83" s="25">
        <v>300</v>
      </c>
      <c r="O83" s="123">
        <v>500</v>
      </c>
      <c r="P83" s="25">
        <v>3500</v>
      </c>
      <c r="Q83" s="25">
        <v>150</v>
      </c>
      <c r="R83" s="24">
        <v>1800</v>
      </c>
      <c r="S83" s="24">
        <v>1800</v>
      </c>
      <c r="T83" s="106" t="s">
        <v>489</v>
      </c>
      <c r="U83" s="29">
        <f t="shared" si="14"/>
        <v>525000</v>
      </c>
      <c r="V83" s="24">
        <v>19.05</v>
      </c>
      <c r="W83" s="123">
        <v>19.05</v>
      </c>
      <c r="X83" s="123">
        <v>19.05</v>
      </c>
      <c r="Y83" s="24">
        <v>10</v>
      </c>
      <c r="Z83" s="123">
        <v>40</v>
      </c>
      <c r="AA83" s="123">
        <v>1</v>
      </c>
      <c r="AB83" s="19">
        <v>40</v>
      </c>
      <c r="AC83" s="123">
        <v>2</v>
      </c>
      <c r="AD83" s="19" t="s">
        <v>508</v>
      </c>
      <c r="AE83" s="123">
        <v>700</v>
      </c>
      <c r="AF83" s="106" t="s">
        <v>490</v>
      </c>
      <c r="AG83" s="23">
        <f t="shared" si="12"/>
        <v>0.54290087046160473</v>
      </c>
      <c r="AH83" s="106"/>
      <c r="AI83" s="24">
        <v>571</v>
      </c>
      <c r="AJ83" s="106"/>
      <c r="AK83" s="123">
        <v>571</v>
      </c>
      <c r="AL83" s="19">
        <v>571</v>
      </c>
      <c r="AM83" s="19"/>
      <c r="AN83" s="19"/>
      <c r="AO83" s="19"/>
      <c r="AP83" s="106" t="s">
        <v>493</v>
      </c>
      <c r="AQ83" s="19">
        <v>3</v>
      </c>
      <c r="AR83" s="106" t="s">
        <v>490</v>
      </c>
      <c r="AS83" s="29">
        <v>12.7</v>
      </c>
      <c r="AT83" s="25">
        <v>19</v>
      </c>
      <c r="AU83" s="25">
        <v>80</v>
      </c>
      <c r="AV83" s="150"/>
      <c r="AW83" s="150"/>
      <c r="AX83" s="106"/>
      <c r="AY83" s="23">
        <f t="shared" si="17"/>
        <v>1.5834608721796803</v>
      </c>
      <c r="AZ83" s="106"/>
      <c r="BA83" s="24">
        <v>443</v>
      </c>
      <c r="BB83" s="106"/>
      <c r="BC83" s="106"/>
      <c r="BD83" s="30">
        <v>12.7</v>
      </c>
      <c r="BE83" s="19">
        <v>200</v>
      </c>
      <c r="BF83" s="19">
        <v>2</v>
      </c>
      <c r="BG83" s="22">
        <f t="shared" si="15"/>
        <v>0.84451246516249601</v>
      </c>
      <c r="BH83" s="19"/>
      <c r="BI83" s="25">
        <v>443</v>
      </c>
      <c r="BJ83" s="19"/>
      <c r="BK83" s="19"/>
      <c r="BL83" s="19">
        <v>12.7</v>
      </c>
      <c r="BM83" s="19">
        <v>200</v>
      </c>
      <c r="BN83" s="25">
        <v>2</v>
      </c>
      <c r="BO83" s="22">
        <f t="shared" si="16"/>
        <v>0.84451246516249601</v>
      </c>
      <c r="BP83" s="19">
        <v>364.56</v>
      </c>
      <c r="BQ83" s="19"/>
      <c r="BR83" s="19"/>
      <c r="BS83" s="19"/>
      <c r="BT83" s="123"/>
      <c r="BU83" s="22"/>
      <c r="BV83" s="19"/>
      <c r="BW83" s="139"/>
      <c r="BX83" s="19">
        <v>8</v>
      </c>
    </row>
    <row r="84" spans="1:76">
      <c r="A84" s="180">
        <v>79</v>
      </c>
      <c r="B84" s="67"/>
      <c r="C84" s="163">
        <v>1</v>
      </c>
      <c r="D84" s="23" t="s">
        <v>280</v>
      </c>
      <c r="E84" s="68" t="s">
        <v>283</v>
      </c>
      <c r="F84" s="22" t="s">
        <v>8</v>
      </c>
      <c r="G84" s="21" t="s">
        <v>489</v>
      </c>
      <c r="H84" s="21" t="s">
        <v>492</v>
      </c>
      <c r="I84" s="31">
        <v>13.5</v>
      </c>
      <c r="J84" s="22"/>
      <c r="K84" s="31"/>
      <c r="L84" s="31">
        <v>73.333333333333343</v>
      </c>
      <c r="M84" s="22" t="s">
        <v>507</v>
      </c>
      <c r="N84" s="25">
        <v>60</v>
      </c>
      <c r="O84" s="25">
        <v>120</v>
      </c>
      <c r="P84" s="25">
        <v>1000</v>
      </c>
      <c r="Q84" s="25">
        <v>60</v>
      </c>
      <c r="R84" s="24">
        <v>3000</v>
      </c>
      <c r="S84" s="24">
        <v>3000</v>
      </c>
      <c r="T84" s="23" t="s">
        <v>489</v>
      </c>
      <c r="U84" s="29">
        <f t="shared" si="14"/>
        <v>60000</v>
      </c>
      <c r="V84" s="24">
        <v>12</v>
      </c>
      <c r="W84" s="24">
        <v>12</v>
      </c>
      <c r="X84" s="24"/>
      <c r="Y84" s="24">
        <v>6</v>
      </c>
      <c r="Z84" s="23"/>
      <c r="AA84" s="24"/>
      <c r="AB84" s="23"/>
      <c r="AC84" s="24">
        <v>1</v>
      </c>
      <c r="AD84" s="23" t="s">
        <v>22</v>
      </c>
      <c r="AE84" s="24">
        <v>360</v>
      </c>
      <c r="AF84" s="23" t="s">
        <v>490</v>
      </c>
      <c r="AG84" s="23">
        <f t="shared" si="12"/>
        <v>1.1309733552923256</v>
      </c>
      <c r="AH84" s="23"/>
      <c r="AI84" s="24">
        <v>371.7</v>
      </c>
      <c r="AJ84" s="20">
        <v>524.29999999999995</v>
      </c>
      <c r="AK84" s="20">
        <v>371.7</v>
      </c>
      <c r="AL84" s="22"/>
      <c r="AM84" s="20">
        <v>524.29999999999995</v>
      </c>
      <c r="AN84" s="23"/>
      <c r="AO84" s="23"/>
      <c r="AP84" s="23" t="s">
        <v>492</v>
      </c>
      <c r="AQ84" s="25">
        <v>2</v>
      </c>
      <c r="AR84" s="23" t="s">
        <v>490</v>
      </c>
      <c r="AS84" s="24">
        <v>4</v>
      </c>
      <c r="AT84" s="25">
        <v>100</v>
      </c>
      <c r="AU84" s="25">
        <v>30</v>
      </c>
      <c r="AV84" s="23"/>
      <c r="AW84" s="23"/>
      <c r="AX84" s="23"/>
      <c r="AY84" s="23">
        <f t="shared" si="17"/>
        <v>1.3962634015954636</v>
      </c>
      <c r="AZ84" s="23"/>
      <c r="BA84" s="29">
        <v>452.9</v>
      </c>
      <c r="BB84" s="20">
        <v>500.8</v>
      </c>
      <c r="BC84" s="23"/>
      <c r="BD84" s="22">
        <v>4</v>
      </c>
      <c r="BE84" s="20">
        <v>100</v>
      </c>
      <c r="BF84" s="25">
        <v>2</v>
      </c>
      <c r="BG84" s="22">
        <f t="shared" si="15"/>
        <v>0.41887902047863906</v>
      </c>
      <c r="BH84" s="22"/>
      <c r="BI84" s="30">
        <v>452.9</v>
      </c>
      <c r="BJ84" s="20">
        <v>500.8</v>
      </c>
      <c r="BK84" s="22"/>
      <c r="BL84" s="20">
        <v>4</v>
      </c>
      <c r="BM84" s="20">
        <v>100</v>
      </c>
      <c r="BN84" s="25">
        <v>2</v>
      </c>
      <c r="BO84" s="22">
        <f t="shared" si="16"/>
        <v>0.41887902047863906</v>
      </c>
      <c r="BP84" s="20">
        <v>452.9</v>
      </c>
      <c r="BQ84" s="20">
        <v>500.8</v>
      </c>
      <c r="BR84" s="22"/>
      <c r="BS84" s="22"/>
      <c r="BT84" s="25"/>
      <c r="BU84" s="22"/>
      <c r="BV84" s="22"/>
      <c r="BW84" s="155"/>
      <c r="BX84" s="25">
        <v>2</v>
      </c>
    </row>
    <row r="85" spans="1:76">
      <c r="A85" s="180">
        <v>80</v>
      </c>
      <c r="B85" s="67"/>
      <c r="C85" s="163">
        <v>2</v>
      </c>
      <c r="D85" s="23" t="s">
        <v>281</v>
      </c>
      <c r="E85" s="68" t="s">
        <v>283</v>
      </c>
      <c r="F85" s="22" t="s">
        <v>8</v>
      </c>
      <c r="G85" s="21" t="s">
        <v>489</v>
      </c>
      <c r="H85" s="21" t="s">
        <v>21</v>
      </c>
      <c r="I85" s="31">
        <v>13.5</v>
      </c>
      <c r="J85" s="22"/>
      <c r="K85" s="31"/>
      <c r="L85" s="25">
        <v>60</v>
      </c>
      <c r="M85" s="22" t="s">
        <v>507</v>
      </c>
      <c r="N85" s="25">
        <v>120</v>
      </c>
      <c r="O85" s="25">
        <v>120</v>
      </c>
      <c r="P85" s="25">
        <v>1000</v>
      </c>
      <c r="Q85" s="25">
        <v>60</v>
      </c>
      <c r="R85" s="24">
        <v>3000</v>
      </c>
      <c r="S85" s="24">
        <v>3000</v>
      </c>
      <c r="T85" s="23" t="s">
        <v>489</v>
      </c>
      <c r="U85" s="29">
        <f t="shared" si="14"/>
        <v>60000</v>
      </c>
      <c r="V85" s="24">
        <v>12</v>
      </c>
      <c r="W85" s="24">
        <v>12</v>
      </c>
      <c r="X85" s="24"/>
      <c r="Y85" s="24">
        <v>6</v>
      </c>
      <c r="Z85" s="23"/>
      <c r="AA85" s="24"/>
      <c r="AB85" s="24"/>
      <c r="AC85" s="24">
        <v>1</v>
      </c>
      <c r="AD85" s="23" t="s">
        <v>22</v>
      </c>
      <c r="AE85" s="24">
        <v>360</v>
      </c>
      <c r="AF85" s="23" t="s">
        <v>490</v>
      </c>
      <c r="AG85" s="23">
        <f t="shared" si="12"/>
        <v>1.1309733552923256</v>
      </c>
      <c r="AH85" s="23"/>
      <c r="AI85" s="24">
        <v>371.7</v>
      </c>
      <c r="AJ85" s="20">
        <v>524.29999999999995</v>
      </c>
      <c r="AK85" s="20">
        <v>371.7</v>
      </c>
      <c r="AL85" s="22"/>
      <c r="AM85" s="20">
        <v>524.29999999999995</v>
      </c>
      <c r="AN85" s="23"/>
      <c r="AO85" s="23"/>
      <c r="AP85" s="23" t="s">
        <v>492</v>
      </c>
      <c r="AQ85" s="25">
        <v>2</v>
      </c>
      <c r="AR85" s="23" t="s">
        <v>490</v>
      </c>
      <c r="AS85" s="24">
        <v>6</v>
      </c>
      <c r="AT85" s="25">
        <v>100</v>
      </c>
      <c r="AU85" s="25">
        <v>30</v>
      </c>
      <c r="AV85" s="23"/>
      <c r="AW85" s="23"/>
      <c r="AX85" s="23"/>
      <c r="AY85" s="23">
        <f t="shared" si="17"/>
        <v>1.5707963267948968</v>
      </c>
      <c r="AZ85" s="23"/>
      <c r="BA85" s="29">
        <v>450.8</v>
      </c>
      <c r="BB85" s="20">
        <v>615.6</v>
      </c>
      <c r="BC85" s="23"/>
      <c r="BD85" s="22">
        <v>6</v>
      </c>
      <c r="BE85" s="20">
        <v>100</v>
      </c>
      <c r="BF85" s="25">
        <v>2</v>
      </c>
      <c r="BG85" s="22">
        <f t="shared" si="15"/>
        <v>0.94247779607693793</v>
      </c>
      <c r="BH85" s="22"/>
      <c r="BI85" s="30">
        <v>500.8</v>
      </c>
      <c r="BJ85" s="20">
        <v>500.8</v>
      </c>
      <c r="BK85" s="22"/>
      <c r="BL85" s="20">
        <v>4</v>
      </c>
      <c r="BM85" s="25">
        <v>100</v>
      </c>
      <c r="BN85" s="25">
        <v>2</v>
      </c>
      <c r="BO85" s="22">
        <f t="shared" si="16"/>
        <v>0.41887902047863906</v>
      </c>
      <c r="BP85" s="20">
        <v>452.9</v>
      </c>
      <c r="BQ85" s="20">
        <v>500.8</v>
      </c>
      <c r="BR85" s="22"/>
      <c r="BS85" s="22"/>
      <c r="BT85" s="25"/>
      <c r="BU85" s="22"/>
      <c r="BV85" s="22"/>
      <c r="BW85" s="155"/>
      <c r="BX85" s="25">
        <v>1</v>
      </c>
    </row>
    <row r="86" spans="1:76">
      <c r="A86" s="180">
        <v>81</v>
      </c>
      <c r="B86" s="67"/>
      <c r="C86" s="163">
        <v>3</v>
      </c>
      <c r="D86" s="23" t="s">
        <v>282</v>
      </c>
      <c r="E86" s="68" t="s">
        <v>283</v>
      </c>
      <c r="F86" s="22" t="s">
        <v>8</v>
      </c>
      <c r="G86" s="21" t="s">
        <v>489</v>
      </c>
      <c r="H86" s="21" t="s">
        <v>67</v>
      </c>
      <c r="I86" s="31">
        <v>13.5</v>
      </c>
      <c r="J86" s="22"/>
      <c r="K86" s="31"/>
      <c r="L86" s="31">
        <v>38.333333333333329</v>
      </c>
      <c r="M86" s="22" t="s">
        <v>507</v>
      </c>
      <c r="N86" s="25">
        <v>420</v>
      </c>
      <c r="O86" s="25">
        <v>60</v>
      </c>
      <c r="P86" s="25">
        <v>1000</v>
      </c>
      <c r="Q86" s="25">
        <v>60</v>
      </c>
      <c r="R86" s="24">
        <v>3000</v>
      </c>
      <c r="S86" s="24">
        <v>3000</v>
      </c>
      <c r="T86" s="23" t="s">
        <v>489</v>
      </c>
      <c r="U86" s="29">
        <f t="shared" si="14"/>
        <v>78000</v>
      </c>
      <c r="V86" s="24">
        <v>12</v>
      </c>
      <c r="W86" s="24">
        <v>0</v>
      </c>
      <c r="X86" s="24">
        <v>12</v>
      </c>
      <c r="Y86" s="24">
        <v>7</v>
      </c>
      <c r="Z86" s="23"/>
      <c r="AA86" s="24">
        <v>4</v>
      </c>
      <c r="AB86" s="24"/>
      <c r="AC86" s="24"/>
      <c r="AD86" s="23" t="s">
        <v>22</v>
      </c>
      <c r="AE86" s="24">
        <v>360</v>
      </c>
      <c r="AF86" s="23" t="s">
        <v>490</v>
      </c>
      <c r="AG86" s="23">
        <f t="shared" si="12"/>
        <v>1.0149760880828564</v>
      </c>
      <c r="AH86" s="23"/>
      <c r="AI86" s="24">
        <v>371.7</v>
      </c>
      <c r="AJ86" s="20">
        <v>524.29999999999995</v>
      </c>
      <c r="AK86" s="23"/>
      <c r="AL86" s="20">
        <v>371.7</v>
      </c>
      <c r="AM86" s="23"/>
      <c r="AN86" s="20">
        <v>524.29999999999995</v>
      </c>
      <c r="AO86" s="23"/>
      <c r="AP86" s="23" t="s">
        <v>492</v>
      </c>
      <c r="AQ86" s="25">
        <v>2</v>
      </c>
      <c r="AR86" s="23" t="s">
        <v>490</v>
      </c>
      <c r="AS86" s="24">
        <v>4</v>
      </c>
      <c r="AT86" s="25">
        <v>100</v>
      </c>
      <c r="AU86" s="25">
        <v>30</v>
      </c>
      <c r="AV86" s="23"/>
      <c r="AW86" s="23"/>
      <c r="AX86" s="23"/>
      <c r="AY86" s="23">
        <f t="shared" si="17"/>
        <v>0.19946620022792341</v>
      </c>
      <c r="AZ86" s="23"/>
      <c r="BA86" s="29">
        <v>452.9</v>
      </c>
      <c r="BB86" s="20">
        <v>500.8</v>
      </c>
      <c r="BC86" s="23"/>
      <c r="BD86" s="22">
        <v>4</v>
      </c>
      <c r="BE86" s="20">
        <v>100</v>
      </c>
      <c r="BF86" s="25">
        <v>2</v>
      </c>
      <c r="BG86" s="22">
        <f t="shared" si="15"/>
        <v>0.41887902047863906</v>
      </c>
      <c r="BH86" s="22"/>
      <c r="BI86" s="30">
        <v>500.8</v>
      </c>
      <c r="BJ86" s="20">
        <v>500.8</v>
      </c>
      <c r="BK86" s="22"/>
      <c r="BL86" s="20">
        <v>4</v>
      </c>
      <c r="BM86" s="25">
        <v>100</v>
      </c>
      <c r="BN86" s="25">
        <v>2</v>
      </c>
      <c r="BO86" s="22">
        <f t="shared" si="16"/>
        <v>0.41887902047863906</v>
      </c>
      <c r="BP86" s="20">
        <v>452.9</v>
      </c>
      <c r="BQ86" s="20">
        <v>500.8</v>
      </c>
      <c r="BR86" s="22"/>
      <c r="BS86" s="22"/>
      <c r="BT86" s="25"/>
      <c r="BU86" s="22"/>
      <c r="BV86" s="22"/>
      <c r="BW86" s="155"/>
      <c r="BX86" s="25">
        <v>1</v>
      </c>
    </row>
    <row r="87" spans="1:76">
      <c r="A87" s="180">
        <v>82</v>
      </c>
      <c r="B87" s="67"/>
      <c r="C87" s="163">
        <v>1</v>
      </c>
      <c r="D87" s="23" t="s">
        <v>285</v>
      </c>
      <c r="E87" s="68" t="s">
        <v>284</v>
      </c>
      <c r="F87" s="22" t="s">
        <v>8</v>
      </c>
      <c r="G87" s="21" t="s">
        <v>489</v>
      </c>
      <c r="H87" s="21" t="s">
        <v>492</v>
      </c>
      <c r="I87" s="31">
        <v>18.3</v>
      </c>
      <c r="J87" s="22"/>
      <c r="K87" s="31"/>
      <c r="L87" s="31">
        <v>204.39087000000001</v>
      </c>
      <c r="M87" s="22" t="s">
        <v>507</v>
      </c>
      <c r="N87" s="25">
        <v>67</v>
      </c>
      <c r="O87" s="25">
        <v>95</v>
      </c>
      <c r="P87" s="25">
        <v>1667</v>
      </c>
      <c r="Q87" s="25">
        <v>67</v>
      </c>
      <c r="R87" s="24">
        <v>933</v>
      </c>
      <c r="S87" s="24">
        <v>933</v>
      </c>
      <c r="T87" s="23" t="s">
        <v>489</v>
      </c>
      <c r="U87" s="29">
        <f t="shared" si="14"/>
        <v>111689</v>
      </c>
      <c r="V87" s="24">
        <v>8</v>
      </c>
      <c r="W87" s="24"/>
      <c r="X87" s="24"/>
      <c r="Y87" s="24">
        <v>4</v>
      </c>
      <c r="Z87" s="23"/>
      <c r="AA87" s="24"/>
      <c r="AB87" s="23"/>
      <c r="AC87" s="24"/>
      <c r="AD87" s="23"/>
      <c r="AE87" s="23"/>
      <c r="AF87" s="23" t="s">
        <v>490</v>
      </c>
      <c r="AG87" s="23">
        <f t="shared" si="12"/>
        <v>0.18001945565789537</v>
      </c>
      <c r="AH87" s="23"/>
      <c r="AI87" s="24">
        <v>297</v>
      </c>
      <c r="AJ87" s="20">
        <v>452</v>
      </c>
      <c r="AK87" s="23"/>
      <c r="AL87" s="22"/>
      <c r="AM87" s="23"/>
      <c r="AN87" s="23"/>
      <c r="AO87" s="23"/>
      <c r="AP87" s="23"/>
      <c r="AQ87" s="25">
        <v>2</v>
      </c>
      <c r="AR87" s="23" t="s">
        <v>490</v>
      </c>
      <c r="AS87" s="29">
        <v>6.5</v>
      </c>
      <c r="AT87" s="25">
        <v>10</v>
      </c>
      <c r="AU87" s="25">
        <v>90</v>
      </c>
      <c r="AV87" s="23"/>
      <c r="AW87" s="23"/>
      <c r="AX87" s="23"/>
      <c r="AY87" s="23">
        <f t="shared" si="17"/>
        <v>1.1005994163695587</v>
      </c>
      <c r="AZ87" s="23"/>
      <c r="BA87" s="24">
        <v>325</v>
      </c>
      <c r="BB87" s="20">
        <v>452</v>
      </c>
      <c r="BC87" s="23"/>
      <c r="BD87" s="22">
        <v>6.5</v>
      </c>
      <c r="BE87" s="20">
        <v>90</v>
      </c>
      <c r="BF87" s="25">
        <v>2</v>
      </c>
      <c r="BG87" s="22">
        <f t="shared" ref="BG87:BG114" si="18">BF87*PI()*BD87^2/4/Q87/BE87*100</f>
        <v>1.1005994163695587</v>
      </c>
      <c r="BH87" s="22"/>
      <c r="BI87" s="25">
        <v>325</v>
      </c>
      <c r="BJ87" s="20">
        <v>478</v>
      </c>
      <c r="BK87" s="22"/>
      <c r="BL87" s="20">
        <v>6.24</v>
      </c>
      <c r="BM87" s="20">
        <v>90</v>
      </c>
      <c r="BN87" s="25">
        <v>2</v>
      </c>
      <c r="BO87" s="22">
        <f t="shared" ref="BO87:BO114" si="19">BN87*PI()*BL87^2/4/Q87/BM87*100</f>
        <v>1.0143124221261852</v>
      </c>
      <c r="BP87" s="20">
        <v>325</v>
      </c>
      <c r="BQ87" s="20">
        <v>478</v>
      </c>
      <c r="BR87" s="22"/>
      <c r="BS87" s="22"/>
      <c r="BT87" s="25"/>
      <c r="BU87" s="22"/>
      <c r="BV87" s="22"/>
      <c r="BW87" s="155"/>
      <c r="BX87" s="25">
        <v>8</v>
      </c>
    </row>
    <row r="88" spans="1:76">
      <c r="A88" s="180">
        <v>83</v>
      </c>
      <c r="B88" s="67"/>
      <c r="C88" s="163">
        <v>2</v>
      </c>
      <c r="D88" s="23" t="s">
        <v>286</v>
      </c>
      <c r="E88" s="68" t="s">
        <v>284</v>
      </c>
      <c r="F88" s="22" t="s">
        <v>8</v>
      </c>
      <c r="G88" s="21" t="s">
        <v>489</v>
      </c>
      <c r="H88" s="21" t="s">
        <v>492</v>
      </c>
      <c r="I88" s="31">
        <v>18.3</v>
      </c>
      <c r="J88" s="22"/>
      <c r="K88" s="31"/>
      <c r="L88" s="31">
        <v>408.78174000000001</v>
      </c>
      <c r="M88" s="22" t="s">
        <v>507</v>
      </c>
      <c r="N88" s="25">
        <v>67</v>
      </c>
      <c r="O88" s="25">
        <v>95</v>
      </c>
      <c r="P88" s="25">
        <v>1667</v>
      </c>
      <c r="Q88" s="25">
        <v>67</v>
      </c>
      <c r="R88" s="24">
        <v>933</v>
      </c>
      <c r="S88" s="24">
        <v>933</v>
      </c>
      <c r="T88" s="23" t="s">
        <v>489</v>
      </c>
      <c r="U88" s="29">
        <f t="shared" si="14"/>
        <v>111689</v>
      </c>
      <c r="V88" s="24">
        <v>10</v>
      </c>
      <c r="W88" s="24"/>
      <c r="X88" s="24"/>
      <c r="Y88" s="24">
        <v>4</v>
      </c>
      <c r="Z88" s="23"/>
      <c r="AA88" s="24"/>
      <c r="AB88" s="23"/>
      <c r="AC88" s="24"/>
      <c r="AD88" s="23"/>
      <c r="AE88" s="23"/>
      <c r="AF88" s="23" t="s">
        <v>490</v>
      </c>
      <c r="AG88" s="23">
        <f t="shared" si="12"/>
        <v>0.28128039946546152</v>
      </c>
      <c r="AH88" s="23"/>
      <c r="AI88" s="24">
        <v>291</v>
      </c>
      <c r="AJ88" s="20">
        <v>452</v>
      </c>
      <c r="AK88" s="23"/>
      <c r="AL88" s="22"/>
      <c r="AM88" s="23"/>
      <c r="AN88" s="23"/>
      <c r="AO88" s="23"/>
      <c r="AP88" s="23"/>
      <c r="AQ88" s="25">
        <v>2</v>
      </c>
      <c r="AR88" s="23" t="s">
        <v>490</v>
      </c>
      <c r="AS88" s="29">
        <v>6.5</v>
      </c>
      <c r="AT88" s="25">
        <v>10</v>
      </c>
      <c r="AU88" s="25">
        <v>90</v>
      </c>
      <c r="AV88" s="23"/>
      <c r="AW88" s="23"/>
      <c r="AX88" s="23"/>
      <c r="AY88" s="23">
        <f t="shared" si="17"/>
        <v>1.1005994163695587</v>
      </c>
      <c r="AZ88" s="23"/>
      <c r="BA88" s="24">
        <v>325</v>
      </c>
      <c r="BB88" s="20">
        <v>452</v>
      </c>
      <c r="BC88" s="23"/>
      <c r="BD88" s="22">
        <v>6.5</v>
      </c>
      <c r="BE88" s="20">
        <v>90</v>
      </c>
      <c r="BF88" s="25">
        <v>2</v>
      </c>
      <c r="BG88" s="22">
        <f t="shared" si="18"/>
        <v>1.1005994163695587</v>
      </c>
      <c r="BH88" s="22"/>
      <c r="BI88" s="25">
        <v>325</v>
      </c>
      <c r="BJ88" s="20">
        <v>478</v>
      </c>
      <c r="BK88" s="22"/>
      <c r="BL88" s="20">
        <v>6.24</v>
      </c>
      <c r="BM88" s="20">
        <v>90</v>
      </c>
      <c r="BN88" s="25">
        <v>2</v>
      </c>
      <c r="BO88" s="22">
        <f t="shared" si="19"/>
        <v>1.0143124221261852</v>
      </c>
      <c r="BP88" s="20">
        <v>325</v>
      </c>
      <c r="BQ88" s="20">
        <v>478</v>
      </c>
      <c r="BR88" s="22"/>
      <c r="BS88" s="22"/>
      <c r="BT88" s="25"/>
      <c r="BU88" s="22"/>
      <c r="BV88" s="22"/>
      <c r="BW88" s="155"/>
      <c r="BX88" s="25">
        <v>8</v>
      </c>
    </row>
    <row r="89" spans="1:76">
      <c r="A89" s="180">
        <v>84</v>
      </c>
      <c r="B89" s="67"/>
      <c r="C89" s="163">
        <v>3</v>
      </c>
      <c r="D89" s="23" t="s">
        <v>287</v>
      </c>
      <c r="E89" s="68" t="s">
        <v>284</v>
      </c>
      <c r="F89" s="22" t="s">
        <v>8</v>
      </c>
      <c r="G89" s="21" t="s">
        <v>489</v>
      </c>
      <c r="H89" s="21" t="s">
        <v>21</v>
      </c>
      <c r="I89" s="31">
        <v>24.1</v>
      </c>
      <c r="J89" s="22"/>
      <c r="K89" s="31"/>
      <c r="L89" s="31">
        <v>198.82500000000002</v>
      </c>
      <c r="M89" s="22" t="s">
        <v>507</v>
      </c>
      <c r="N89" s="25">
        <v>75</v>
      </c>
      <c r="O89" s="25">
        <v>140</v>
      </c>
      <c r="P89" s="25">
        <v>1000</v>
      </c>
      <c r="Q89" s="25">
        <v>75</v>
      </c>
      <c r="R89" s="24">
        <v>2175</v>
      </c>
      <c r="S89" s="24">
        <v>2175</v>
      </c>
      <c r="T89" s="23" t="s">
        <v>489</v>
      </c>
      <c r="U89" s="29">
        <f t="shared" si="14"/>
        <v>64500</v>
      </c>
      <c r="V89" s="24">
        <v>6.5</v>
      </c>
      <c r="W89" s="24"/>
      <c r="X89" s="24"/>
      <c r="Y89" s="24">
        <v>8</v>
      </c>
      <c r="Z89" s="23"/>
      <c r="AA89" s="24"/>
      <c r="AB89" s="23"/>
      <c r="AC89" s="24"/>
      <c r="AD89" s="23"/>
      <c r="AE89" s="23"/>
      <c r="AF89" s="23" t="s">
        <v>490</v>
      </c>
      <c r="AG89" s="23">
        <f t="shared" si="12"/>
        <v>0.4115729910516861</v>
      </c>
      <c r="AH89" s="23"/>
      <c r="AI89" s="24">
        <v>289</v>
      </c>
      <c r="AJ89" s="20">
        <v>465</v>
      </c>
      <c r="AK89" s="23"/>
      <c r="AL89" s="22"/>
      <c r="AM89" s="23"/>
      <c r="AN89" s="23"/>
      <c r="AO89" s="23"/>
      <c r="AP89" s="23"/>
      <c r="AQ89" s="25">
        <v>2</v>
      </c>
      <c r="AR89" s="23" t="s">
        <v>490</v>
      </c>
      <c r="AS89" s="29">
        <v>6.5</v>
      </c>
      <c r="AT89" s="25">
        <v>24</v>
      </c>
      <c r="AU89" s="25">
        <v>90</v>
      </c>
      <c r="AV89" s="23"/>
      <c r="AW89" s="23"/>
      <c r="AX89" s="23"/>
      <c r="AY89" s="23">
        <f t="shared" si="17"/>
        <v>0.98320214529013894</v>
      </c>
      <c r="AZ89" s="23"/>
      <c r="BA89" s="24">
        <v>289</v>
      </c>
      <c r="BB89" s="20">
        <v>465</v>
      </c>
      <c r="BC89" s="23"/>
      <c r="BD89" s="22">
        <v>6.5</v>
      </c>
      <c r="BE89" s="20">
        <v>90</v>
      </c>
      <c r="BF89" s="25">
        <v>2</v>
      </c>
      <c r="BG89" s="22">
        <f t="shared" si="18"/>
        <v>0.98320214529013894</v>
      </c>
      <c r="BH89" s="22"/>
      <c r="BI89" s="25">
        <v>289</v>
      </c>
      <c r="BJ89" s="20">
        <v>465</v>
      </c>
      <c r="BK89" s="22"/>
      <c r="BL89" s="22"/>
      <c r="BM89" s="22"/>
      <c r="BN89" s="25">
        <v>2</v>
      </c>
      <c r="BO89" s="22">
        <v>0.98299999999999998</v>
      </c>
      <c r="BP89" s="20">
        <v>289</v>
      </c>
      <c r="BQ89" s="20">
        <v>465</v>
      </c>
      <c r="BR89" s="22"/>
      <c r="BS89" s="22"/>
      <c r="BT89" s="25"/>
      <c r="BU89" s="22"/>
      <c r="BV89" s="22"/>
      <c r="BW89" s="155"/>
      <c r="BX89" s="25">
        <v>1</v>
      </c>
    </row>
    <row r="90" spans="1:76">
      <c r="A90" s="180">
        <v>85</v>
      </c>
      <c r="B90" s="67"/>
      <c r="C90" s="163">
        <v>1</v>
      </c>
      <c r="D90" s="23" t="s">
        <v>341</v>
      </c>
      <c r="E90" s="68" t="s">
        <v>340</v>
      </c>
      <c r="F90" s="22" t="s">
        <v>8</v>
      </c>
      <c r="G90" s="21" t="s">
        <v>489</v>
      </c>
      <c r="H90" s="21" t="s">
        <v>21</v>
      </c>
      <c r="I90" s="31">
        <v>87.6</v>
      </c>
      <c r="J90" s="22"/>
      <c r="K90" s="31"/>
      <c r="L90" s="31">
        <v>1787.0399999999997</v>
      </c>
      <c r="M90" s="22" t="s">
        <v>516</v>
      </c>
      <c r="N90" s="25">
        <v>200</v>
      </c>
      <c r="O90" s="25">
        <v>200</v>
      </c>
      <c r="P90" s="25">
        <v>1700</v>
      </c>
      <c r="Q90" s="25">
        <v>80</v>
      </c>
      <c r="R90" s="24">
        <v>3000</v>
      </c>
      <c r="S90" s="24">
        <v>3400</v>
      </c>
      <c r="T90" s="23" t="s">
        <v>489</v>
      </c>
      <c r="U90" s="29">
        <f t="shared" si="14"/>
        <v>144000</v>
      </c>
      <c r="V90" s="24">
        <v>9.5</v>
      </c>
      <c r="W90" s="24">
        <v>9.5</v>
      </c>
      <c r="X90" s="24">
        <v>9.5</v>
      </c>
      <c r="Y90" s="24">
        <v>12</v>
      </c>
      <c r="Z90" s="23"/>
      <c r="AA90" s="24">
        <v>2</v>
      </c>
      <c r="AB90" s="23"/>
      <c r="AC90" s="24">
        <v>2</v>
      </c>
      <c r="AD90" s="23" t="s">
        <v>509</v>
      </c>
      <c r="AE90" s="24">
        <v>600</v>
      </c>
      <c r="AF90" s="23" t="s">
        <v>490</v>
      </c>
      <c r="AG90" s="23">
        <f t="shared" si="12"/>
        <v>0.59068486872183079</v>
      </c>
      <c r="AH90" s="23"/>
      <c r="AI90" s="24">
        <v>776</v>
      </c>
      <c r="AJ90" s="24">
        <v>996</v>
      </c>
      <c r="AK90" s="24">
        <v>776</v>
      </c>
      <c r="AL90" s="25">
        <v>776</v>
      </c>
      <c r="AM90" s="24">
        <v>996</v>
      </c>
      <c r="AN90" s="24">
        <v>996</v>
      </c>
      <c r="AO90" s="24">
        <v>800</v>
      </c>
      <c r="AP90" s="23" t="s">
        <v>521</v>
      </c>
      <c r="AQ90" s="25">
        <v>4</v>
      </c>
      <c r="AR90" s="23" t="s">
        <v>490</v>
      </c>
      <c r="AS90" s="32">
        <v>6.35</v>
      </c>
      <c r="AT90" s="25">
        <v>75</v>
      </c>
      <c r="AU90" s="25">
        <v>40</v>
      </c>
      <c r="AV90" s="23"/>
      <c r="AW90" s="23"/>
      <c r="AX90" s="23"/>
      <c r="AY90" s="23">
        <f t="shared" si="17"/>
        <v>1.5834608721796803</v>
      </c>
      <c r="AZ90" s="23"/>
      <c r="BA90" s="24">
        <v>1262</v>
      </c>
      <c r="BB90" s="24">
        <v>1373</v>
      </c>
      <c r="BC90" s="24"/>
      <c r="BD90" s="22">
        <v>6.35</v>
      </c>
      <c r="BE90" s="24">
        <v>150</v>
      </c>
      <c r="BF90" s="25">
        <v>2</v>
      </c>
      <c r="BG90" s="22">
        <f t="shared" si="18"/>
        <v>0.52782029072656012</v>
      </c>
      <c r="BH90" s="22"/>
      <c r="BI90" s="25">
        <v>1000</v>
      </c>
      <c r="BJ90" s="25">
        <v>1187</v>
      </c>
      <c r="BK90" s="25"/>
      <c r="BL90" s="31">
        <v>6.35</v>
      </c>
      <c r="BM90" s="25">
        <v>150</v>
      </c>
      <c r="BN90" s="25">
        <v>2</v>
      </c>
      <c r="BO90" s="22">
        <f t="shared" si="19"/>
        <v>0.52782029072656012</v>
      </c>
      <c r="BP90" s="25">
        <v>1000</v>
      </c>
      <c r="BQ90" s="25">
        <v>1187</v>
      </c>
      <c r="BR90" s="22"/>
      <c r="BS90" s="22"/>
      <c r="BT90" s="25"/>
      <c r="BU90" s="22"/>
      <c r="BV90" s="22"/>
      <c r="BW90" s="155"/>
      <c r="BX90" s="25">
        <v>5</v>
      </c>
    </row>
    <row r="91" spans="1:76">
      <c r="A91" s="180">
        <v>86</v>
      </c>
      <c r="B91" s="67"/>
      <c r="C91" s="163">
        <v>2</v>
      </c>
      <c r="D91" s="23" t="s">
        <v>342</v>
      </c>
      <c r="E91" s="68" t="s">
        <v>340</v>
      </c>
      <c r="F91" s="22" t="s">
        <v>8</v>
      </c>
      <c r="G91" s="21" t="s">
        <v>489</v>
      </c>
      <c r="H91" s="21" t="s">
        <v>21</v>
      </c>
      <c r="I91" s="31">
        <v>93.6</v>
      </c>
      <c r="J91" s="22"/>
      <c r="K91" s="31"/>
      <c r="L91" s="31">
        <v>1750.3199999999997</v>
      </c>
      <c r="M91" s="22" t="s">
        <v>516</v>
      </c>
      <c r="N91" s="25">
        <v>200</v>
      </c>
      <c r="O91" s="25">
        <v>200</v>
      </c>
      <c r="P91" s="25">
        <v>1700</v>
      </c>
      <c r="Q91" s="25">
        <v>80</v>
      </c>
      <c r="R91" s="24">
        <v>3000</v>
      </c>
      <c r="S91" s="24">
        <v>2260</v>
      </c>
      <c r="T91" s="23" t="s">
        <v>489</v>
      </c>
      <c r="U91" s="29">
        <f t="shared" si="14"/>
        <v>144000</v>
      </c>
      <c r="V91" s="24">
        <v>9.5</v>
      </c>
      <c r="W91" s="24">
        <v>9.5</v>
      </c>
      <c r="X91" s="24">
        <v>9.5</v>
      </c>
      <c r="Y91" s="24">
        <v>12</v>
      </c>
      <c r="Z91" s="23"/>
      <c r="AA91" s="24">
        <v>2</v>
      </c>
      <c r="AB91" s="23"/>
      <c r="AC91" s="24">
        <v>2</v>
      </c>
      <c r="AD91" s="23" t="s">
        <v>509</v>
      </c>
      <c r="AE91" s="24">
        <v>600</v>
      </c>
      <c r="AF91" s="23" t="s">
        <v>490</v>
      </c>
      <c r="AG91" s="23">
        <f t="shared" si="12"/>
        <v>0.59068486872183079</v>
      </c>
      <c r="AH91" s="23"/>
      <c r="AI91" s="24">
        <v>776</v>
      </c>
      <c r="AJ91" s="24">
        <v>996</v>
      </c>
      <c r="AK91" s="24">
        <v>776</v>
      </c>
      <c r="AL91" s="25">
        <v>776</v>
      </c>
      <c r="AM91" s="24">
        <v>996</v>
      </c>
      <c r="AN91" s="24">
        <v>996</v>
      </c>
      <c r="AO91" s="24">
        <v>800</v>
      </c>
      <c r="AP91" s="23" t="s">
        <v>521</v>
      </c>
      <c r="AQ91" s="25">
        <v>4</v>
      </c>
      <c r="AR91" s="23" t="s">
        <v>490</v>
      </c>
      <c r="AS91" s="32">
        <v>6.35</v>
      </c>
      <c r="AT91" s="25">
        <v>75</v>
      </c>
      <c r="AU91" s="25">
        <v>40</v>
      </c>
      <c r="AV91" s="23"/>
      <c r="AW91" s="23"/>
      <c r="AX91" s="23"/>
      <c r="AY91" s="23">
        <f t="shared" si="17"/>
        <v>1.5834608721796803</v>
      </c>
      <c r="AZ91" s="23"/>
      <c r="BA91" s="24">
        <v>1262</v>
      </c>
      <c r="BB91" s="24">
        <v>1373</v>
      </c>
      <c r="BC91" s="24"/>
      <c r="BD91" s="22">
        <v>6.35</v>
      </c>
      <c r="BE91" s="24">
        <v>150</v>
      </c>
      <c r="BF91" s="25">
        <v>2</v>
      </c>
      <c r="BG91" s="22">
        <f t="shared" si="18"/>
        <v>0.52782029072656012</v>
      </c>
      <c r="BH91" s="22"/>
      <c r="BI91" s="25">
        <v>1000</v>
      </c>
      <c r="BJ91" s="25">
        <v>1187</v>
      </c>
      <c r="BK91" s="25"/>
      <c r="BL91" s="31">
        <v>6.35</v>
      </c>
      <c r="BM91" s="25">
        <v>150</v>
      </c>
      <c r="BN91" s="25">
        <v>2</v>
      </c>
      <c r="BO91" s="22">
        <f t="shared" si="19"/>
        <v>0.52782029072656012</v>
      </c>
      <c r="BP91" s="25">
        <v>1000</v>
      </c>
      <c r="BQ91" s="25">
        <v>1187</v>
      </c>
      <c r="BR91" s="22"/>
      <c r="BS91" s="22"/>
      <c r="BT91" s="25"/>
      <c r="BU91" s="22"/>
      <c r="BV91" s="22"/>
      <c r="BW91" s="155"/>
      <c r="BX91" s="25">
        <v>5</v>
      </c>
    </row>
    <row r="92" spans="1:76">
      <c r="A92" s="180">
        <v>87</v>
      </c>
      <c r="B92" s="67"/>
      <c r="C92" s="163">
        <v>3</v>
      </c>
      <c r="D92" s="23" t="s">
        <v>343</v>
      </c>
      <c r="E92" s="68" t="s">
        <v>340</v>
      </c>
      <c r="F92" s="22" t="s">
        <v>8</v>
      </c>
      <c r="G92" s="21" t="s">
        <v>489</v>
      </c>
      <c r="H92" s="21" t="s">
        <v>21</v>
      </c>
      <c r="I92" s="31">
        <v>55.5</v>
      </c>
      <c r="J92" s="22"/>
      <c r="K92" s="31"/>
      <c r="L92" s="31">
        <v>1358.64</v>
      </c>
      <c r="M92" s="22" t="s">
        <v>516</v>
      </c>
      <c r="N92" s="25">
        <v>200</v>
      </c>
      <c r="O92" s="25">
        <v>200</v>
      </c>
      <c r="P92" s="25">
        <v>1700</v>
      </c>
      <c r="Q92" s="25">
        <v>80</v>
      </c>
      <c r="R92" s="24">
        <v>3000</v>
      </c>
      <c r="S92" s="24">
        <v>3400</v>
      </c>
      <c r="T92" s="23" t="s">
        <v>489</v>
      </c>
      <c r="U92" s="29">
        <f t="shared" si="14"/>
        <v>144000</v>
      </c>
      <c r="V92" s="24">
        <v>9.5</v>
      </c>
      <c r="W92" s="24">
        <v>9.5</v>
      </c>
      <c r="X92" s="24">
        <v>9.5</v>
      </c>
      <c r="Y92" s="24">
        <v>12</v>
      </c>
      <c r="Z92" s="23"/>
      <c r="AA92" s="24">
        <v>2</v>
      </c>
      <c r="AB92" s="23"/>
      <c r="AC92" s="24">
        <v>2</v>
      </c>
      <c r="AD92" s="23" t="s">
        <v>509</v>
      </c>
      <c r="AE92" s="24">
        <v>600</v>
      </c>
      <c r="AF92" s="23" t="s">
        <v>490</v>
      </c>
      <c r="AG92" s="23">
        <f t="shared" si="12"/>
        <v>0.59068486872183079</v>
      </c>
      <c r="AH92" s="23"/>
      <c r="AI92" s="24">
        <v>713</v>
      </c>
      <c r="AJ92" s="24">
        <v>840</v>
      </c>
      <c r="AK92" s="24">
        <v>713</v>
      </c>
      <c r="AL92" s="25">
        <v>713</v>
      </c>
      <c r="AM92" s="24">
        <v>840</v>
      </c>
      <c r="AN92" s="24">
        <v>840</v>
      </c>
      <c r="AO92" s="24">
        <v>600</v>
      </c>
      <c r="AP92" s="23" t="s">
        <v>521</v>
      </c>
      <c r="AQ92" s="25">
        <v>4</v>
      </c>
      <c r="AR92" s="23" t="s">
        <v>490</v>
      </c>
      <c r="AS92" s="24">
        <v>5</v>
      </c>
      <c r="AT92" s="25">
        <v>75</v>
      </c>
      <c r="AU92" s="25">
        <v>40</v>
      </c>
      <c r="AV92" s="23"/>
      <c r="AW92" s="23"/>
      <c r="AX92" s="23"/>
      <c r="AY92" s="23">
        <f t="shared" si="17"/>
        <v>0.98174770424681035</v>
      </c>
      <c r="AZ92" s="23"/>
      <c r="BA92" s="24">
        <v>1233</v>
      </c>
      <c r="BB92" s="24">
        <v>1523</v>
      </c>
      <c r="BC92" s="24"/>
      <c r="BD92" s="22">
        <v>6.35</v>
      </c>
      <c r="BE92" s="24">
        <v>150</v>
      </c>
      <c r="BF92" s="25">
        <v>1</v>
      </c>
      <c r="BG92" s="22">
        <f t="shared" si="18"/>
        <v>0.26391014536328006</v>
      </c>
      <c r="BH92" s="22"/>
      <c r="BI92" s="25">
        <v>753</v>
      </c>
      <c r="BJ92" s="25">
        <v>952</v>
      </c>
      <c r="BK92" s="25"/>
      <c r="BL92" s="31">
        <v>6.35</v>
      </c>
      <c r="BM92" s="25">
        <v>150</v>
      </c>
      <c r="BN92" s="25">
        <v>1</v>
      </c>
      <c r="BO92" s="22">
        <f t="shared" si="19"/>
        <v>0.26391014536328006</v>
      </c>
      <c r="BP92" s="25">
        <v>753</v>
      </c>
      <c r="BQ92" s="25">
        <v>952</v>
      </c>
      <c r="BR92" s="22"/>
      <c r="BS92" s="22"/>
      <c r="BT92" s="25"/>
      <c r="BU92" s="22"/>
      <c r="BV92" s="22"/>
      <c r="BW92" s="155"/>
      <c r="BX92" s="25">
        <v>5</v>
      </c>
    </row>
    <row r="93" spans="1:76">
      <c r="A93" s="180">
        <v>88</v>
      </c>
      <c r="B93" s="67"/>
      <c r="C93" s="163">
        <v>4</v>
      </c>
      <c r="D93" s="23" t="s">
        <v>344</v>
      </c>
      <c r="E93" s="68" t="s">
        <v>340</v>
      </c>
      <c r="F93" s="22" t="s">
        <v>8</v>
      </c>
      <c r="G93" s="21" t="s">
        <v>489</v>
      </c>
      <c r="H93" s="21" t="s">
        <v>21</v>
      </c>
      <c r="I93" s="31">
        <v>54.6</v>
      </c>
      <c r="J93" s="22"/>
      <c r="K93" s="31"/>
      <c r="L93" s="31">
        <v>1577.94</v>
      </c>
      <c r="M93" s="22" t="s">
        <v>516</v>
      </c>
      <c r="N93" s="25">
        <v>200</v>
      </c>
      <c r="O93" s="25">
        <v>200</v>
      </c>
      <c r="P93" s="25">
        <v>1700</v>
      </c>
      <c r="Q93" s="25">
        <v>80</v>
      </c>
      <c r="R93" s="24">
        <v>3000</v>
      </c>
      <c r="S93" s="24">
        <v>3400</v>
      </c>
      <c r="T93" s="23" t="s">
        <v>489</v>
      </c>
      <c r="U93" s="29">
        <f t="shared" si="14"/>
        <v>144000</v>
      </c>
      <c r="V93" s="24">
        <v>9.5</v>
      </c>
      <c r="W93" s="24">
        <v>9.5</v>
      </c>
      <c r="X93" s="24">
        <v>9.5</v>
      </c>
      <c r="Y93" s="24">
        <v>16</v>
      </c>
      <c r="Z93" s="23"/>
      <c r="AA93" s="24">
        <v>2</v>
      </c>
      <c r="AB93" s="23"/>
      <c r="AC93" s="24">
        <v>2</v>
      </c>
      <c r="AD93" s="23" t="s">
        <v>509</v>
      </c>
      <c r="AE93" s="24">
        <v>600</v>
      </c>
      <c r="AF93" s="23" t="s">
        <v>490</v>
      </c>
      <c r="AG93" s="23">
        <f t="shared" si="12"/>
        <v>0.78757982496244117</v>
      </c>
      <c r="AH93" s="23"/>
      <c r="AI93" s="24">
        <v>713</v>
      </c>
      <c r="AJ93" s="24">
        <v>840</v>
      </c>
      <c r="AK93" s="24">
        <v>713</v>
      </c>
      <c r="AL93" s="25">
        <v>713</v>
      </c>
      <c r="AM93" s="24">
        <v>840</v>
      </c>
      <c r="AN93" s="24">
        <v>840</v>
      </c>
      <c r="AO93" s="24">
        <v>600</v>
      </c>
      <c r="AP93" s="23" t="s">
        <v>521</v>
      </c>
      <c r="AQ93" s="25">
        <v>4</v>
      </c>
      <c r="AR93" s="23" t="s">
        <v>490</v>
      </c>
      <c r="AS93" s="24">
        <v>5</v>
      </c>
      <c r="AT93" s="25">
        <v>75</v>
      </c>
      <c r="AU93" s="25">
        <v>40</v>
      </c>
      <c r="AV93" s="23"/>
      <c r="AW93" s="23"/>
      <c r="AX93" s="23"/>
      <c r="AY93" s="23">
        <f t="shared" si="17"/>
        <v>0.98174770424681035</v>
      </c>
      <c r="AZ93" s="23"/>
      <c r="BA93" s="24">
        <v>1233</v>
      </c>
      <c r="BB93" s="24">
        <v>1523</v>
      </c>
      <c r="BC93" s="24"/>
      <c r="BD93" s="22">
        <v>6.35</v>
      </c>
      <c r="BE93" s="24">
        <v>150</v>
      </c>
      <c r="BF93" s="25">
        <v>1</v>
      </c>
      <c r="BG93" s="22">
        <f t="shared" si="18"/>
        <v>0.26391014536328006</v>
      </c>
      <c r="BH93" s="22"/>
      <c r="BI93" s="25">
        <v>753</v>
      </c>
      <c r="BJ93" s="25">
        <v>952</v>
      </c>
      <c r="BK93" s="25"/>
      <c r="BL93" s="31">
        <v>6.35</v>
      </c>
      <c r="BM93" s="25">
        <v>150</v>
      </c>
      <c r="BN93" s="25">
        <v>1</v>
      </c>
      <c r="BO93" s="22">
        <f t="shared" si="19"/>
        <v>0.26391014536328006</v>
      </c>
      <c r="BP93" s="25">
        <v>753</v>
      </c>
      <c r="BQ93" s="25">
        <v>952</v>
      </c>
      <c r="BR93" s="22"/>
      <c r="BS93" s="22"/>
      <c r="BT93" s="25"/>
      <c r="BU93" s="22"/>
      <c r="BV93" s="22"/>
      <c r="BW93" s="155"/>
      <c r="BX93" s="25">
        <v>5</v>
      </c>
    </row>
    <row r="94" spans="1:76">
      <c r="A94" s="180">
        <v>89</v>
      </c>
      <c r="B94" s="67"/>
      <c r="C94" s="163">
        <v>5</v>
      </c>
      <c r="D94" s="23" t="s">
        <v>345</v>
      </c>
      <c r="E94" s="68" t="s">
        <v>340</v>
      </c>
      <c r="F94" s="22" t="s">
        <v>8</v>
      </c>
      <c r="G94" s="21" t="s">
        <v>489</v>
      </c>
      <c r="H94" s="21" t="s">
        <v>21</v>
      </c>
      <c r="I94" s="31">
        <v>60.3</v>
      </c>
      <c r="J94" s="22"/>
      <c r="K94" s="31"/>
      <c r="L94" s="31">
        <v>1373.634</v>
      </c>
      <c r="M94" s="22" t="s">
        <v>516</v>
      </c>
      <c r="N94" s="25">
        <v>200</v>
      </c>
      <c r="O94" s="25">
        <v>200</v>
      </c>
      <c r="P94" s="25">
        <v>1700</v>
      </c>
      <c r="Q94" s="25">
        <v>80</v>
      </c>
      <c r="R94" s="24">
        <v>3000</v>
      </c>
      <c r="S94" s="24">
        <v>3400</v>
      </c>
      <c r="T94" s="23" t="s">
        <v>489</v>
      </c>
      <c r="U94" s="29">
        <f t="shared" si="14"/>
        <v>144000</v>
      </c>
      <c r="V94" s="24">
        <v>9.5</v>
      </c>
      <c r="W94" s="24">
        <v>9.5</v>
      </c>
      <c r="X94" s="24">
        <v>9.5</v>
      </c>
      <c r="Y94" s="24">
        <v>16</v>
      </c>
      <c r="Z94" s="23"/>
      <c r="AA94" s="24">
        <v>2</v>
      </c>
      <c r="AB94" s="23"/>
      <c r="AC94" s="24">
        <v>2</v>
      </c>
      <c r="AD94" s="23" t="s">
        <v>509</v>
      </c>
      <c r="AE94" s="24">
        <v>600</v>
      </c>
      <c r="AF94" s="23" t="s">
        <v>490</v>
      </c>
      <c r="AG94" s="23">
        <f t="shared" si="12"/>
        <v>0.78757982496244117</v>
      </c>
      <c r="AH94" s="23"/>
      <c r="AI94" s="24">
        <v>713</v>
      </c>
      <c r="AJ94" s="24">
        <v>840</v>
      </c>
      <c r="AK94" s="24">
        <v>713</v>
      </c>
      <c r="AL94" s="25">
        <v>713</v>
      </c>
      <c r="AM94" s="24">
        <v>840</v>
      </c>
      <c r="AN94" s="24">
        <v>840</v>
      </c>
      <c r="AO94" s="24">
        <v>600</v>
      </c>
      <c r="AP94" s="23" t="s">
        <v>521</v>
      </c>
      <c r="AQ94" s="25">
        <v>4</v>
      </c>
      <c r="AR94" s="23" t="s">
        <v>490</v>
      </c>
      <c r="AS94" s="24">
        <v>5</v>
      </c>
      <c r="AT94" s="25">
        <v>75</v>
      </c>
      <c r="AU94" s="25">
        <v>40</v>
      </c>
      <c r="AV94" s="23"/>
      <c r="AW94" s="23"/>
      <c r="AX94" s="23"/>
      <c r="AY94" s="23">
        <f t="shared" si="17"/>
        <v>0.98174770424681035</v>
      </c>
      <c r="AZ94" s="23"/>
      <c r="BA94" s="24">
        <v>1233</v>
      </c>
      <c r="BB94" s="24">
        <v>1523</v>
      </c>
      <c r="BC94" s="24"/>
      <c r="BD94" s="22">
        <v>6.35</v>
      </c>
      <c r="BE94" s="24">
        <v>150</v>
      </c>
      <c r="BF94" s="25">
        <v>2</v>
      </c>
      <c r="BG94" s="22">
        <f t="shared" si="18"/>
        <v>0.52782029072656012</v>
      </c>
      <c r="BH94" s="22"/>
      <c r="BI94" s="25">
        <v>753</v>
      </c>
      <c r="BJ94" s="25">
        <v>952</v>
      </c>
      <c r="BK94" s="25"/>
      <c r="BL94" s="31">
        <v>6.35</v>
      </c>
      <c r="BM94" s="25">
        <v>150</v>
      </c>
      <c r="BN94" s="25">
        <v>2</v>
      </c>
      <c r="BO94" s="22">
        <f t="shared" si="19"/>
        <v>0.52782029072656012</v>
      </c>
      <c r="BP94" s="25">
        <v>753</v>
      </c>
      <c r="BQ94" s="25">
        <v>952</v>
      </c>
      <c r="BR94" s="22"/>
      <c r="BS94" s="22"/>
      <c r="BT94" s="25"/>
      <c r="BU94" s="22"/>
      <c r="BV94" s="22"/>
      <c r="BW94" s="155"/>
      <c r="BX94" s="25">
        <v>5</v>
      </c>
    </row>
    <row r="95" spans="1:76">
      <c r="A95" s="180">
        <v>90</v>
      </c>
      <c r="B95" s="67"/>
      <c r="C95" s="163">
        <v>6</v>
      </c>
      <c r="D95" s="23" t="s">
        <v>346</v>
      </c>
      <c r="E95" s="68" t="s">
        <v>340</v>
      </c>
      <c r="F95" s="22" t="s">
        <v>8</v>
      </c>
      <c r="G95" s="21" t="s">
        <v>489</v>
      </c>
      <c r="H95" s="21" t="s">
        <v>21</v>
      </c>
      <c r="I95" s="31">
        <v>65.2</v>
      </c>
      <c r="J95" s="22"/>
      <c r="K95" s="31"/>
      <c r="L95" s="31">
        <v>1551.7600000000002</v>
      </c>
      <c r="M95" s="22" t="s">
        <v>516</v>
      </c>
      <c r="N95" s="25">
        <v>200</v>
      </c>
      <c r="O95" s="25">
        <v>200</v>
      </c>
      <c r="P95" s="25">
        <v>1700</v>
      </c>
      <c r="Q95" s="25">
        <v>80</v>
      </c>
      <c r="R95" s="24">
        <v>3000</v>
      </c>
      <c r="S95" s="24">
        <v>3400</v>
      </c>
      <c r="T95" s="23" t="s">
        <v>489</v>
      </c>
      <c r="U95" s="29">
        <f t="shared" si="14"/>
        <v>144000</v>
      </c>
      <c r="V95" s="24">
        <v>12.7</v>
      </c>
      <c r="W95" s="24">
        <v>12.7</v>
      </c>
      <c r="X95" s="24">
        <v>12.7</v>
      </c>
      <c r="Y95" s="24">
        <v>12</v>
      </c>
      <c r="Z95" s="23"/>
      <c r="AA95" s="24">
        <v>2</v>
      </c>
      <c r="AB95" s="23"/>
      <c r="AC95" s="24">
        <v>2</v>
      </c>
      <c r="AD95" s="23" t="s">
        <v>509</v>
      </c>
      <c r="AE95" s="24">
        <v>600</v>
      </c>
      <c r="AF95" s="23" t="s">
        <v>490</v>
      </c>
      <c r="AG95" s="23">
        <f t="shared" si="12"/>
        <v>1.05564058145312</v>
      </c>
      <c r="AH95" s="23"/>
      <c r="AI95" s="24">
        <v>726</v>
      </c>
      <c r="AJ95" s="24">
        <v>916</v>
      </c>
      <c r="AK95" s="24">
        <v>726</v>
      </c>
      <c r="AL95" s="25">
        <v>726</v>
      </c>
      <c r="AM95" s="24">
        <v>916</v>
      </c>
      <c r="AN95" s="24">
        <v>916</v>
      </c>
      <c r="AO95" s="24">
        <v>600</v>
      </c>
      <c r="AP95" s="23" t="s">
        <v>521</v>
      </c>
      <c r="AQ95" s="25">
        <v>4</v>
      </c>
      <c r="AR95" s="23" t="s">
        <v>490</v>
      </c>
      <c r="AS95" s="24">
        <v>5</v>
      </c>
      <c r="AT95" s="25">
        <v>75</v>
      </c>
      <c r="AU95" s="25">
        <v>40</v>
      </c>
      <c r="AV95" s="23"/>
      <c r="AW95" s="23"/>
      <c r="AX95" s="23"/>
      <c r="AY95" s="23">
        <f t="shared" si="17"/>
        <v>0.98174770424681035</v>
      </c>
      <c r="AZ95" s="23"/>
      <c r="BA95" s="24">
        <v>1233</v>
      </c>
      <c r="BB95" s="24">
        <v>1523</v>
      </c>
      <c r="BC95" s="24"/>
      <c r="BD95" s="22">
        <v>6.35</v>
      </c>
      <c r="BE95" s="24">
        <v>150</v>
      </c>
      <c r="BF95" s="25">
        <v>2</v>
      </c>
      <c r="BG95" s="22">
        <f t="shared" si="18"/>
        <v>0.52782029072656012</v>
      </c>
      <c r="BH95" s="22"/>
      <c r="BI95" s="25">
        <v>352</v>
      </c>
      <c r="BJ95" s="25">
        <v>952</v>
      </c>
      <c r="BK95" s="25"/>
      <c r="BL95" s="31">
        <v>6.35</v>
      </c>
      <c r="BM95" s="25">
        <v>150</v>
      </c>
      <c r="BN95" s="25">
        <v>2</v>
      </c>
      <c r="BO95" s="22">
        <f t="shared" si="19"/>
        <v>0.52782029072656012</v>
      </c>
      <c r="BP95" s="25">
        <v>753</v>
      </c>
      <c r="BQ95" s="25">
        <v>952</v>
      </c>
      <c r="BR95" s="22"/>
      <c r="BS95" s="22"/>
      <c r="BT95" s="25"/>
      <c r="BU95" s="22"/>
      <c r="BV95" s="22"/>
      <c r="BW95" s="155"/>
      <c r="BX95" s="25">
        <v>5</v>
      </c>
    </row>
    <row r="96" spans="1:76">
      <c r="A96" s="180">
        <v>91</v>
      </c>
      <c r="B96" s="67"/>
      <c r="C96" s="163">
        <v>1</v>
      </c>
      <c r="D96" s="23" t="s">
        <v>341</v>
      </c>
      <c r="E96" s="68" t="s">
        <v>520</v>
      </c>
      <c r="F96" s="22" t="s">
        <v>8</v>
      </c>
      <c r="G96" s="21" t="s">
        <v>489</v>
      </c>
      <c r="H96" s="21" t="s">
        <v>21</v>
      </c>
      <c r="I96" s="31">
        <v>87.6</v>
      </c>
      <c r="J96" s="25"/>
      <c r="K96" s="31"/>
      <c r="L96" s="25">
        <v>1764.0000000000002</v>
      </c>
      <c r="M96" s="22" t="s">
        <v>507</v>
      </c>
      <c r="N96" s="25">
        <v>200</v>
      </c>
      <c r="O96" s="25">
        <v>200</v>
      </c>
      <c r="P96" s="25">
        <v>1700</v>
      </c>
      <c r="Q96" s="25">
        <v>80</v>
      </c>
      <c r="R96" s="24">
        <v>3000</v>
      </c>
      <c r="S96" s="24">
        <v>3400</v>
      </c>
      <c r="T96" s="23" t="s">
        <v>489</v>
      </c>
      <c r="U96" s="29">
        <f t="shared" si="14"/>
        <v>144000</v>
      </c>
      <c r="V96" s="24">
        <v>10</v>
      </c>
      <c r="W96" s="24">
        <v>10</v>
      </c>
      <c r="X96" s="24">
        <v>10</v>
      </c>
      <c r="Y96" s="24">
        <v>12</v>
      </c>
      <c r="Z96" s="23"/>
      <c r="AA96" s="24">
        <v>2</v>
      </c>
      <c r="AB96" s="23"/>
      <c r="AC96" s="24">
        <v>2</v>
      </c>
      <c r="AD96" s="23" t="s">
        <v>509</v>
      </c>
      <c r="AE96" s="24">
        <v>400</v>
      </c>
      <c r="AF96" s="23" t="s">
        <v>490</v>
      </c>
      <c r="AG96" s="23">
        <f t="shared" ref="AG96:AG144" si="20">((Y96-AA96-AC96)*PI()*V96^2/4+AA96*PI()*X96^2/4+AC96*PI()*W96^2/4)/U96*100</f>
        <v>0.6544984694978736</v>
      </c>
      <c r="AH96" s="23"/>
      <c r="AI96" s="24">
        <v>776</v>
      </c>
      <c r="AJ96" s="24">
        <v>996</v>
      </c>
      <c r="AK96" s="24">
        <v>776</v>
      </c>
      <c r="AL96" s="24">
        <v>776</v>
      </c>
      <c r="AM96" s="23">
        <v>996</v>
      </c>
      <c r="AN96" s="24">
        <v>996</v>
      </c>
      <c r="AO96" s="24">
        <v>800</v>
      </c>
      <c r="AP96" s="23" t="s">
        <v>521</v>
      </c>
      <c r="AQ96" s="25">
        <v>4</v>
      </c>
      <c r="AR96" s="23" t="s">
        <v>490</v>
      </c>
      <c r="AS96" s="24">
        <v>6</v>
      </c>
      <c r="AT96" s="25">
        <v>75</v>
      </c>
      <c r="AU96" s="25">
        <v>40</v>
      </c>
      <c r="AV96" s="23"/>
      <c r="AW96" s="23"/>
      <c r="AX96" s="23"/>
      <c r="AY96" s="23">
        <f t="shared" ref="AY96:AY141" si="21">AQ96*PI()*AS96^2/4/N96/AU96*100</f>
        <v>1.4137166941154069</v>
      </c>
      <c r="AZ96" s="23"/>
      <c r="BA96" s="24">
        <v>1262</v>
      </c>
      <c r="BB96" s="23">
        <v>1373</v>
      </c>
      <c r="BC96" s="23"/>
      <c r="BD96" s="22">
        <v>6</v>
      </c>
      <c r="BE96" s="23">
        <v>150</v>
      </c>
      <c r="BF96" s="25">
        <v>2</v>
      </c>
      <c r="BG96" s="22">
        <f t="shared" si="18"/>
        <v>0.47123889803846897</v>
      </c>
      <c r="BH96" s="22"/>
      <c r="BI96" s="25">
        <v>352</v>
      </c>
      <c r="BJ96" s="25">
        <v>1187</v>
      </c>
      <c r="BK96" s="22"/>
      <c r="BL96" s="25">
        <v>6</v>
      </c>
      <c r="BM96" s="25">
        <v>40</v>
      </c>
      <c r="BN96" s="25">
        <v>2</v>
      </c>
      <c r="BO96" s="22">
        <f t="shared" si="19"/>
        <v>1.7671458676442586</v>
      </c>
      <c r="BP96" s="25">
        <v>1001</v>
      </c>
      <c r="BQ96" s="25">
        <v>1187</v>
      </c>
      <c r="BR96" s="22"/>
      <c r="BS96" s="22"/>
      <c r="BT96" s="25"/>
      <c r="BU96" s="22"/>
      <c r="BV96" s="22"/>
      <c r="BW96" s="155"/>
      <c r="BX96" s="25">
        <v>2</v>
      </c>
    </row>
    <row r="97" spans="1:76">
      <c r="A97" s="180">
        <v>92</v>
      </c>
      <c r="B97" s="67"/>
      <c r="C97" s="163">
        <v>2</v>
      </c>
      <c r="D97" s="23" t="s">
        <v>342</v>
      </c>
      <c r="E97" s="68" t="s">
        <v>520</v>
      </c>
      <c r="F97" s="22" t="s">
        <v>8</v>
      </c>
      <c r="G97" s="21" t="s">
        <v>489</v>
      </c>
      <c r="H97" s="21" t="s">
        <v>21</v>
      </c>
      <c r="I97" s="31">
        <v>93.6</v>
      </c>
      <c r="J97" s="25"/>
      <c r="K97" s="31"/>
      <c r="L97" s="25">
        <v>1764.0000000000002</v>
      </c>
      <c r="M97" s="22" t="s">
        <v>507</v>
      </c>
      <c r="N97" s="25">
        <v>200</v>
      </c>
      <c r="O97" s="25">
        <v>200</v>
      </c>
      <c r="P97" s="25">
        <v>1700</v>
      </c>
      <c r="Q97" s="25">
        <v>80</v>
      </c>
      <c r="R97" s="24">
        <v>3000</v>
      </c>
      <c r="S97" s="24">
        <v>2260</v>
      </c>
      <c r="T97" s="23" t="s">
        <v>489</v>
      </c>
      <c r="U97" s="29">
        <f t="shared" ref="U97:U145" si="22">IF((H97="R"),(N97*P97),(N97*O97+Q97*(P97-2*O97)))</f>
        <v>144000</v>
      </c>
      <c r="V97" s="24">
        <v>10</v>
      </c>
      <c r="W97" s="24">
        <v>10</v>
      </c>
      <c r="X97" s="24">
        <v>10</v>
      </c>
      <c r="Y97" s="24">
        <v>12</v>
      </c>
      <c r="Z97" s="23"/>
      <c r="AA97" s="24">
        <v>2</v>
      </c>
      <c r="AB97" s="23"/>
      <c r="AC97" s="24">
        <v>2</v>
      </c>
      <c r="AD97" s="23" t="s">
        <v>509</v>
      </c>
      <c r="AE97" s="24">
        <v>400</v>
      </c>
      <c r="AF97" s="23" t="s">
        <v>490</v>
      </c>
      <c r="AG97" s="23">
        <f t="shared" si="20"/>
        <v>0.6544984694978736</v>
      </c>
      <c r="AH97" s="23"/>
      <c r="AI97" s="24">
        <v>776</v>
      </c>
      <c r="AJ97" s="24">
        <v>996</v>
      </c>
      <c r="AK97" s="24">
        <v>776</v>
      </c>
      <c r="AL97" s="24">
        <v>776</v>
      </c>
      <c r="AM97" s="23">
        <v>996</v>
      </c>
      <c r="AN97" s="24">
        <v>996</v>
      </c>
      <c r="AO97" s="24">
        <v>800</v>
      </c>
      <c r="AP97" s="23" t="s">
        <v>521</v>
      </c>
      <c r="AQ97" s="25">
        <v>4</v>
      </c>
      <c r="AR97" s="23" t="s">
        <v>490</v>
      </c>
      <c r="AS97" s="24">
        <v>6</v>
      </c>
      <c r="AT97" s="25">
        <v>50</v>
      </c>
      <c r="AU97" s="25">
        <v>40</v>
      </c>
      <c r="AV97" s="23"/>
      <c r="AW97" s="23"/>
      <c r="AX97" s="23"/>
      <c r="AY97" s="23">
        <f t="shared" si="21"/>
        <v>1.4137166941154069</v>
      </c>
      <c r="AZ97" s="23"/>
      <c r="BA97" s="24">
        <v>1262</v>
      </c>
      <c r="BB97" s="23">
        <v>1373</v>
      </c>
      <c r="BC97" s="23"/>
      <c r="BD97" s="22">
        <v>6</v>
      </c>
      <c r="BE97" s="23">
        <v>150</v>
      </c>
      <c r="BF97" s="25">
        <v>2</v>
      </c>
      <c r="BG97" s="22">
        <f t="shared" si="18"/>
        <v>0.47123889803846897</v>
      </c>
      <c r="BH97" s="22"/>
      <c r="BI97" s="25">
        <v>352</v>
      </c>
      <c r="BJ97" s="25">
        <v>1187</v>
      </c>
      <c r="BK97" s="22"/>
      <c r="BL97" s="25">
        <v>6</v>
      </c>
      <c r="BM97" s="25">
        <v>40</v>
      </c>
      <c r="BN97" s="25">
        <v>2</v>
      </c>
      <c r="BO97" s="22">
        <f t="shared" si="19"/>
        <v>1.7671458676442586</v>
      </c>
      <c r="BP97" s="25">
        <v>1001</v>
      </c>
      <c r="BQ97" s="25">
        <v>1187</v>
      </c>
      <c r="BR97" s="22"/>
      <c r="BS97" s="22"/>
      <c r="BT97" s="25"/>
      <c r="BU97" s="22"/>
      <c r="BV97" s="22"/>
      <c r="BW97" s="155"/>
      <c r="BX97" s="25">
        <v>2</v>
      </c>
    </row>
    <row r="98" spans="1:76">
      <c r="A98" s="180">
        <v>93</v>
      </c>
      <c r="B98" s="67"/>
      <c r="C98" s="163">
        <v>3</v>
      </c>
      <c r="D98" s="23" t="s">
        <v>343</v>
      </c>
      <c r="E98" s="68" t="s">
        <v>520</v>
      </c>
      <c r="F98" s="22" t="s">
        <v>8</v>
      </c>
      <c r="G98" s="21" t="s">
        <v>489</v>
      </c>
      <c r="H98" s="21" t="s">
        <v>21</v>
      </c>
      <c r="I98" s="31">
        <v>55.5</v>
      </c>
      <c r="J98" s="25"/>
      <c r="K98" s="31"/>
      <c r="L98" s="25">
        <v>1372</v>
      </c>
      <c r="M98" s="22" t="s">
        <v>507</v>
      </c>
      <c r="N98" s="25">
        <v>200</v>
      </c>
      <c r="O98" s="25">
        <v>200</v>
      </c>
      <c r="P98" s="25">
        <v>1700</v>
      </c>
      <c r="Q98" s="25">
        <v>80</v>
      </c>
      <c r="R98" s="24">
        <v>3000</v>
      </c>
      <c r="S98" s="24">
        <v>3400</v>
      </c>
      <c r="T98" s="23" t="s">
        <v>489</v>
      </c>
      <c r="U98" s="29">
        <f t="shared" si="22"/>
        <v>144000</v>
      </c>
      <c r="V98" s="24">
        <v>10</v>
      </c>
      <c r="W98" s="24">
        <v>10</v>
      </c>
      <c r="X98" s="24">
        <v>10</v>
      </c>
      <c r="Y98" s="24">
        <v>12</v>
      </c>
      <c r="Z98" s="23"/>
      <c r="AA98" s="24">
        <v>2</v>
      </c>
      <c r="AB98" s="23"/>
      <c r="AC98" s="24">
        <v>2</v>
      </c>
      <c r="AD98" s="23" t="s">
        <v>509</v>
      </c>
      <c r="AE98" s="24">
        <v>400</v>
      </c>
      <c r="AF98" s="23" t="s">
        <v>490</v>
      </c>
      <c r="AG98" s="23">
        <f t="shared" si="20"/>
        <v>0.6544984694978736</v>
      </c>
      <c r="AH98" s="23"/>
      <c r="AI98" s="24">
        <v>713</v>
      </c>
      <c r="AJ98" s="24">
        <v>996</v>
      </c>
      <c r="AK98" s="24">
        <v>776</v>
      </c>
      <c r="AL98" s="24">
        <v>776</v>
      </c>
      <c r="AM98" s="23">
        <v>996</v>
      </c>
      <c r="AN98" s="24">
        <v>996</v>
      </c>
      <c r="AO98" s="24">
        <v>600</v>
      </c>
      <c r="AP98" s="23" t="s">
        <v>521</v>
      </c>
      <c r="AQ98" s="25">
        <v>4</v>
      </c>
      <c r="AR98" s="23" t="s">
        <v>490</v>
      </c>
      <c r="AS98" s="24">
        <v>5</v>
      </c>
      <c r="AT98" s="25">
        <v>75</v>
      </c>
      <c r="AU98" s="25">
        <v>40</v>
      </c>
      <c r="AV98" s="23"/>
      <c r="AW98" s="23"/>
      <c r="AX98" s="23"/>
      <c r="AY98" s="23">
        <f t="shared" si="21"/>
        <v>0.98174770424681035</v>
      </c>
      <c r="AZ98" s="23"/>
      <c r="BA98" s="24">
        <v>1233</v>
      </c>
      <c r="BB98" s="23">
        <v>1373</v>
      </c>
      <c r="BC98" s="23"/>
      <c r="BD98" s="22">
        <v>6</v>
      </c>
      <c r="BE98" s="23">
        <v>150</v>
      </c>
      <c r="BF98" s="25">
        <v>1</v>
      </c>
      <c r="BG98" s="22">
        <f t="shared" si="18"/>
        <v>0.23561944901923448</v>
      </c>
      <c r="BH98" s="22"/>
      <c r="BI98" s="25">
        <v>352</v>
      </c>
      <c r="BJ98" s="25">
        <v>952</v>
      </c>
      <c r="BK98" s="22"/>
      <c r="BL98" s="25">
        <v>5</v>
      </c>
      <c r="BM98" s="25">
        <v>40</v>
      </c>
      <c r="BN98" s="25">
        <v>1</v>
      </c>
      <c r="BO98" s="22">
        <f t="shared" si="19"/>
        <v>0.6135923151542565</v>
      </c>
      <c r="BP98" s="25">
        <v>1233</v>
      </c>
      <c r="BQ98" s="25">
        <v>1523</v>
      </c>
      <c r="BR98" s="22"/>
      <c r="BS98" s="22"/>
      <c r="BT98" s="25"/>
      <c r="BU98" s="22"/>
      <c r="BV98" s="22"/>
      <c r="BW98" s="155"/>
      <c r="BX98" s="25">
        <v>2</v>
      </c>
    </row>
    <row r="99" spans="1:76">
      <c r="A99" s="180">
        <v>94</v>
      </c>
      <c r="B99" s="67"/>
      <c r="C99" s="163">
        <v>4</v>
      </c>
      <c r="D99" s="23" t="s">
        <v>344</v>
      </c>
      <c r="E99" s="68" t="s">
        <v>520</v>
      </c>
      <c r="F99" s="22" t="s">
        <v>8</v>
      </c>
      <c r="G99" s="21" t="s">
        <v>489</v>
      </c>
      <c r="H99" s="21" t="s">
        <v>21</v>
      </c>
      <c r="I99" s="31">
        <v>54.6</v>
      </c>
      <c r="J99" s="25"/>
      <c r="K99" s="31"/>
      <c r="L99" s="25">
        <v>1567.9999999999998</v>
      </c>
      <c r="M99" s="22" t="s">
        <v>507</v>
      </c>
      <c r="N99" s="25">
        <v>200</v>
      </c>
      <c r="O99" s="25">
        <v>200</v>
      </c>
      <c r="P99" s="25">
        <v>1700</v>
      </c>
      <c r="Q99" s="25">
        <v>80</v>
      </c>
      <c r="R99" s="24">
        <v>3000</v>
      </c>
      <c r="S99" s="24">
        <v>3400</v>
      </c>
      <c r="T99" s="23" t="s">
        <v>489</v>
      </c>
      <c r="U99" s="29">
        <f t="shared" si="22"/>
        <v>144000</v>
      </c>
      <c r="V99" s="24">
        <v>10</v>
      </c>
      <c r="W99" s="24">
        <v>10</v>
      </c>
      <c r="X99" s="24">
        <v>10</v>
      </c>
      <c r="Y99" s="24">
        <v>16</v>
      </c>
      <c r="Z99" s="23"/>
      <c r="AA99" s="24">
        <v>2</v>
      </c>
      <c r="AB99" s="23"/>
      <c r="AC99" s="24">
        <v>2</v>
      </c>
      <c r="AD99" s="23" t="s">
        <v>509</v>
      </c>
      <c r="AE99" s="24">
        <v>400</v>
      </c>
      <c r="AF99" s="23" t="s">
        <v>490</v>
      </c>
      <c r="AG99" s="23">
        <f t="shared" si="20"/>
        <v>0.87266462599716466</v>
      </c>
      <c r="AH99" s="23"/>
      <c r="AI99" s="24">
        <v>713</v>
      </c>
      <c r="AJ99" s="24">
        <v>996</v>
      </c>
      <c r="AK99" s="24">
        <v>776</v>
      </c>
      <c r="AL99" s="24">
        <v>776</v>
      </c>
      <c r="AM99" s="23">
        <v>996</v>
      </c>
      <c r="AN99" s="24">
        <v>996</v>
      </c>
      <c r="AO99" s="24">
        <v>600</v>
      </c>
      <c r="AP99" s="23" t="s">
        <v>521</v>
      </c>
      <c r="AQ99" s="25">
        <v>4</v>
      </c>
      <c r="AR99" s="23" t="s">
        <v>490</v>
      </c>
      <c r="AS99" s="24">
        <v>5</v>
      </c>
      <c r="AT99" s="25">
        <v>75</v>
      </c>
      <c r="AU99" s="25">
        <v>40</v>
      </c>
      <c r="AV99" s="23"/>
      <c r="AW99" s="23"/>
      <c r="AX99" s="23"/>
      <c r="AY99" s="23">
        <f t="shared" si="21"/>
        <v>0.98174770424681035</v>
      </c>
      <c r="AZ99" s="23"/>
      <c r="BA99" s="24">
        <v>1233</v>
      </c>
      <c r="BB99" s="23">
        <v>1373</v>
      </c>
      <c r="BC99" s="23"/>
      <c r="BD99" s="22">
        <v>6</v>
      </c>
      <c r="BE99" s="23">
        <v>150</v>
      </c>
      <c r="BF99" s="25">
        <v>1</v>
      </c>
      <c r="BG99" s="22">
        <f t="shared" si="18"/>
        <v>0.23561944901923448</v>
      </c>
      <c r="BH99" s="22"/>
      <c r="BI99" s="25">
        <v>352</v>
      </c>
      <c r="BJ99" s="25">
        <v>952</v>
      </c>
      <c r="BK99" s="22"/>
      <c r="BL99" s="25">
        <v>5</v>
      </c>
      <c r="BM99" s="25">
        <v>40</v>
      </c>
      <c r="BN99" s="25">
        <v>1</v>
      </c>
      <c r="BO99" s="22">
        <f t="shared" si="19"/>
        <v>0.6135923151542565</v>
      </c>
      <c r="BP99" s="25">
        <v>1233</v>
      </c>
      <c r="BQ99" s="25">
        <v>1523</v>
      </c>
      <c r="BR99" s="22"/>
      <c r="BS99" s="22"/>
      <c r="BT99" s="25"/>
      <c r="BU99" s="22"/>
      <c r="BV99" s="22"/>
      <c r="BW99" s="155"/>
      <c r="BX99" s="25">
        <v>2</v>
      </c>
    </row>
    <row r="100" spans="1:76">
      <c r="A100" s="180">
        <v>95</v>
      </c>
      <c r="B100" s="67"/>
      <c r="C100" s="163">
        <v>5</v>
      </c>
      <c r="D100" s="23" t="s">
        <v>345</v>
      </c>
      <c r="E100" s="68" t="s">
        <v>520</v>
      </c>
      <c r="F100" s="22" t="s">
        <v>8</v>
      </c>
      <c r="G100" s="21" t="s">
        <v>489</v>
      </c>
      <c r="H100" s="21" t="s">
        <v>21</v>
      </c>
      <c r="I100" s="31">
        <v>60.3</v>
      </c>
      <c r="J100" s="25"/>
      <c r="K100" s="31"/>
      <c r="L100" s="25">
        <v>1372</v>
      </c>
      <c r="M100" s="22" t="s">
        <v>507</v>
      </c>
      <c r="N100" s="25">
        <v>200</v>
      </c>
      <c r="O100" s="25">
        <v>200</v>
      </c>
      <c r="P100" s="25">
        <v>1700</v>
      </c>
      <c r="Q100" s="25">
        <v>80</v>
      </c>
      <c r="R100" s="24">
        <v>3000</v>
      </c>
      <c r="S100" s="24">
        <v>3400</v>
      </c>
      <c r="T100" s="23" t="s">
        <v>489</v>
      </c>
      <c r="U100" s="29">
        <f t="shared" si="22"/>
        <v>144000</v>
      </c>
      <c r="V100" s="24">
        <v>10</v>
      </c>
      <c r="W100" s="24">
        <v>10</v>
      </c>
      <c r="X100" s="24">
        <v>10</v>
      </c>
      <c r="Y100" s="24">
        <v>16</v>
      </c>
      <c r="Z100" s="23"/>
      <c r="AA100" s="24">
        <v>2</v>
      </c>
      <c r="AB100" s="23"/>
      <c r="AC100" s="24">
        <v>2</v>
      </c>
      <c r="AD100" s="23" t="s">
        <v>509</v>
      </c>
      <c r="AE100" s="24">
        <v>400</v>
      </c>
      <c r="AF100" s="23" t="s">
        <v>490</v>
      </c>
      <c r="AG100" s="23">
        <f t="shared" si="20"/>
        <v>0.87266462599716466</v>
      </c>
      <c r="AH100" s="23"/>
      <c r="AI100" s="24">
        <v>776</v>
      </c>
      <c r="AJ100" s="24">
        <v>996</v>
      </c>
      <c r="AK100" s="24">
        <v>776</v>
      </c>
      <c r="AL100" s="24">
        <v>776</v>
      </c>
      <c r="AM100" s="23">
        <v>996</v>
      </c>
      <c r="AN100" s="24">
        <v>996</v>
      </c>
      <c r="AO100" s="24">
        <v>600</v>
      </c>
      <c r="AP100" s="23" t="s">
        <v>521</v>
      </c>
      <c r="AQ100" s="25">
        <v>4</v>
      </c>
      <c r="AR100" s="23" t="s">
        <v>490</v>
      </c>
      <c r="AS100" s="24">
        <v>5</v>
      </c>
      <c r="AT100" s="25">
        <v>75</v>
      </c>
      <c r="AU100" s="25">
        <v>40</v>
      </c>
      <c r="AV100" s="23"/>
      <c r="AW100" s="23"/>
      <c r="AX100" s="23"/>
      <c r="AY100" s="23">
        <f t="shared" si="21"/>
        <v>0.98174770424681035</v>
      </c>
      <c r="AZ100" s="23"/>
      <c r="BA100" s="24">
        <v>1233</v>
      </c>
      <c r="BB100" s="23">
        <v>1373</v>
      </c>
      <c r="BC100" s="23"/>
      <c r="BD100" s="22">
        <v>6</v>
      </c>
      <c r="BE100" s="23">
        <v>150</v>
      </c>
      <c r="BF100" s="25">
        <v>2</v>
      </c>
      <c r="BG100" s="22">
        <f t="shared" si="18"/>
        <v>0.47123889803846897</v>
      </c>
      <c r="BH100" s="22"/>
      <c r="BI100" s="25">
        <v>352</v>
      </c>
      <c r="BJ100" s="25">
        <v>952</v>
      </c>
      <c r="BK100" s="22"/>
      <c r="BL100" s="25">
        <v>5</v>
      </c>
      <c r="BM100" s="25">
        <v>40</v>
      </c>
      <c r="BN100" s="25">
        <v>2</v>
      </c>
      <c r="BO100" s="22">
        <f t="shared" si="19"/>
        <v>1.227184630308513</v>
      </c>
      <c r="BP100" s="25">
        <v>1233</v>
      </c>
      <c r="BQ100" s="25">
        <v>1523</v>
      </c>
      <c r="BR100" s="22"/>
      <c r="BS100" s="22"/>
      <c r="BT100" s="25"/>
      <c r="BU100" s="22"/>
      <c r="BV100" s="22"/>
      <c r="BW100" s="155"/>
      <c r="BX100" s="25">
        <v>2</v>
      </c>
    </row>
    <row r="101" spans="1:76">
      <c r="A101" s="180">
        <v>96</v>
      </c>
      <c r="B101" s="67"/>
      <c r="C101" s="163">
        <v>6</v>
      </c>
      <c r="D101" s="23" t="s">
        <v>346</v>
      </c>
      <c r="E101" s="68" t="s">
        <v>520</v>
      </c>
      <c r="F101" s="22" t="s">
        <v>8</v>
      </c>
      <c r="G101" s="21" t="s">
        <v>489</v>
      </c>
      <c r="H101" s="21" t="s">
        <v>21</v>
      </c>
      <c r="I101" s="31">
        <v>65.2</v>
      </c>
      <c r="J101" s="25"/>
      <c r="K101" s="31"/>
      <c r="L101" s="25">
        <v>1567.9999999999998</v>
      </c>
      <c r="M101" s="22" t="s">
        <v>507</v>
      </c>
      <c r="N101" s="25">
        <v>200</v>
      </c>
      <c r="O101" s="25">
        <v>200</v>
      </c>
      <c r="P101" s="25">
        <v>1700</v>
      </c>
      <c r="Q101" s="25">
        <v>80</v>
      </c>
      <c r="R101" s="24">
        <v>3000</v>
      </c>
      <c r="S101" s="24">
        <v>3400</v>
      </c>
      <c r="T101" s="23" t="s">
        <v>489</v>
      </c>
      <c r="U101" s="29">
        <f t="shared" si="22"/>
        <v>144000</v>
      </c>
      <c r="V101" s="24">
        <v>13</v>
      </c>
      <c r="W101" s="24">
        <v>10</v>
      </c>
      <c r="X101" s="24">
        <v>10</v>
      </c>
      <c r="Y101" s="24">
        <v>12</v>
      </c>
      <c r="Z101" s="23"/>
      <c r="AA101" s="24">
        <v>2</v>
      </c>
      <c r="AB101" s="23"/>
      <c r="AC101" s="24">
        <v>2</v>
      </c>
      <c r="AD101" s="23" t="s">
        <v>509</v>
      </c>
      <c r="AE101" s="24">
        <v>400</v>
      </c>
      <c r="AF101" s="23" t="s">
        <v>490</v>
      </c>
      <c r="AG101" s="23">
        <f t="shared" si="20"/>
        <v>0.95556776546689526</v>
      </c>
      <c r="AH101" s="23"/>
      <c r="AI101" s="24">
        <v>726</v>
      </c>
      <c r="AJ101" s="24">
        <v>996</v>
      </c>
      <c r="AK101" s="24">
        <v>726</v>
      </c>
      <c r="AL101" s="24">
        <v>726</v>
      </c>
      <c r="AM101" s="23">
        <v>996</v>
      </c>
      <c r="AN101" s="24">
        <v>996</v>
      </c>
      <c r="AO101" s="24">
        <v>600</v>
      </c>
      <c r="AP101" s="23" t="s">
        <v>521</v>
      </c>
      <c r="AQ101" s="25">
        <v>4</v>
      </c>
      <c r="AR101" s="23" t="s">
        <v>490</v>
      </c>
      <c r="AS101" s="24">
        <v>5</v>
      </c>
      <c r="AT101" s="25">
        <v>75</v>
      </c>
      <c r="AU101" s="25">
        <v>40</v>
      </c>
      <c r="AV101" s="23"/>
      <c r="AW101" s="23"/>
      <c r="AX101" s="23"/>
      <c r="AY101" s="23">
        <f t="shared" si="21"/>
        <v>0.98174770424681035</v>
      </c>
      <c r="AZ101" s="23"/>
      <c r="BA101" s="24">
        <v>1233</v>
      </c>
      <c r="BB101" s="23">
        <v>1373</v>
      </c>
      <c r="BC101" s="23"/>
      <c r="BD101" s="22">
        <v>6</v>
      </c>
      <c r="BE101" s="23">
        <v>150</v>
      </c>
      <c r="BF101" s="25">
        <v>2</v>
      </c>
      <c r="BG101" s="22">
        <f t="shared" si="18"/>
        <v>0.47123889803846897</v>
      </c>
      <c r="BH101" s="22"/>
      <c r="BI101" s="25">
        <v>352</v>
      </c>
      <c r="BJ101" s="25">
        <v>952</v>
      </c>
      <c r="BK101" s="22"/>
      <c r="BL101" s="25">
        <v>5</v>
      </c>
      <c r="BM101" s="25">
        <v>40</v>
      </c>
      <c r="BN101" s="25">
        <v>2</v>
      </c>
      <c r="BO101" s="22">
        <f t="shared" si="19"/>
        <v>1.227184630308513</v>
      </c>
      <c r="BP101" s="25">
        <v>1233</v>
      </c>
      <c r="BQ101" s="25">
        <v>1523</v>
      </c>
      <c r="BR101" s="22"/>
      <c r="BS101" s="22"/>
      <c r="BT101" s="25"/>
      <c r="BU101" s="22"/>
      <c r="BV101" s="22"/>
      <c r="BW101" s="155"/>
      <c r="BX101" s="25">
        <v>2</v>
      </c>
    </row>
    <row r="102" spans="1:76">
      <c r="A102" s="180">
        <v>97</v>
      </c>
      <c r="B102" s="67"/>
      <c r="C102" s="163">
        <v>1</v>
      </c>
      <c r="D102" s="23" t="s">
        <v>471</v>
      </c>
      <c r="E102" s="68" t="s">
        <v>470</v>
      </c>
      <c r="F102" s="22" t="s">
        <v>8</v>
      </c>
      <c r="G102" s="21" t="s">
        <v>489</v>
      </c>
      <c r="H102" s="21" t="s">
        <v>515</v>
      </c>
      <c r="I102" s="31">
        <v>35.5</v>
      </c>
      <c r="J102" s="25"/>
      <c r="K102" s="31"/>
      <c r="L102" s="25">
        <v>1668.0000000000002</v>
      </c>
      <c r="M102" s="22" t="s">
        <v>507</v>
      </c>
      <c r="N102" s="25">
        <v>1600</v>
      </c>
      <c r="O102" s="25">
        <v>401</v>
      </c>
      <c r="P102" s="25">
        <v>2200</v>
      </c>
      <c r="Q102" s="25">
        <v>200</v>
      </c>
      <c r="R102" s="24">
        <v>3000</v>
      </c>
      <c r="S102" s="24">
        <v>4000</v>
      </c>
      <c r="T102" s="23" t="s">
        <v>489</v>
      </c>
      <c r="U102" s="29">
        <f t="shared" si="22"/>
        <v>921200</v>
      </c>
      <c r="V102" s="24">
        <v>13</v>
      </c>
      <c r="W102" s="24">
        <v>13</v>
      </c>
      <c r="X102" s="24">
        <v>13</v>
      </c>
      <c r="Y102" s="24">
        <v>44</v>
      </c>
      <c r="Z102" s="23"/>
      <c r="AA102" s="24">
        <v>3</v>
      </c>
      <c r="AB102" s="23"/>
      <c r="AC102" s="24">
        <v>9</v>
      </c>
      <c r="AD102" s="23" t="s">
        <v>508</v>
      </c>
      <c r="AE102" s="23"/>
      <c r="AF102" s="23" t="s">
        <v>490</v>
      </c>
      <c r="AG102" s="23">
        <f t="shared" si="20"/>
        <v>0.63397967249494402</v>
      </c>
      <c r="AH102" s="23"/>
      <c r="AI102" s="24">
        <v>367</v>
      </c>
      <c r="AJ102" s="24">
        <v>538</v>
      </c>
      <c r="AK102" s="24">
        <v>367</v>
      </c>
      <c r="AL102" s="24">
        <v>13</v>
      </c>
      <c r="AM102" s="23">
        <v>538</v>
      </c>
      <c r="AN102" s="24">
        <v>538</v>
      </c>
      <c r="AO102" s="23"/>
      <c r="AP102" s="23" t="s">
        <v>494</v>
      </c>
      <c r="AQ102" s="25">
        <v>8</v>
      </c>
      <c r="AR102" s="23" t="s">
        <v>490</v>
      </c>
      <c r="AS102" s="24">
        <v>5</v>
      </c>
      <c r="AT102" s="25">
        <v>60</v>
      </c>
      <c r="AU102" s="25">
        <v>50</v>
      </c>
      <c r="AV102" s="23"/>
      <c r="AW102" s="23"/>
      <c r="AX102" s="23"/>
      <c r="AY102" s="23">
        <f t="shared" si="21"/>
        <v>0.1963495408493621</v>
      </c>
      <c r="AZ102" s="23"/>
      <c r="BA102" s="24">
        <v>1375</v>
      </c>
      <c r="BB102" s="23">
        <v>1446</v>
      </c>
      <c r="BC102" s="23"/>
      <c r="BD102" s="22">
        <v>6</v>
      </c>
      <c r="BE102" s="23">
        <v>50</v>
      </c>
      <c r="BF102" s="25">
        <v>2</v>
      </c>
      <c r="BG102" s="22">
        <f t="shared" si="18"/>
        <v>0.56548667764616278</v>
      </c>
      <c r="BH102" s="22"/>
      <c r="BI102" s="25">
        <v>402</v>
      </c>
      <c r="BJ102" s="25">
        <v>548</v>
      </c>
      <c r="BK102" s="22"/>
      <c r="BL102" s="25">
        <v>6</v>
      </c>
      <c r="BM102" s="25">
        <v>50</v>
      </c>
      <c r="BN102" s="25">
        <v>4</v>
      </c>
      <c r="BO102" s="22">
        <f t="shared" si="19"/>
        <v>1.1309733552923256</v>
      </c>
      <c r="BP102" s="25">
        <v>402</v>
      </c>
      <c r="BQ102" s="25">
        <v>548</v>
      </c>
      <c r="BR102" s="22"/>
      <c r="BS102" s="22"/>
      <c r="BT102" s="25"/>
      <c r="BU102" s="22"/>
      <c r="BV102" s="22"/>
      <c r="BW102" s="155"/>
      <c r="BX102" s="25">
        <v>1</v>
      </c>
    </row>
    <row r="103" spans="1:76">
      <c r="A103" s="180">
        <v>98</v>
      </c>
      <c r="B103" s="67"/>
      <c r="C103" s="163">
        <v>2</v>
      </c>
      <c r="D103" s="23" t="s">
        <v>472</v>
      </c>
      <c r="E103" s="68" t="s">
        <v>470</v>
      </c>
      <c r="F103" s="22" t="s">
        <v>8</v>
      </c>
      <c r="G103" s="21" t="s">
        <v>489</v>
      </c>
      <c r="H103" s="21" t="s">
        <v>515</v>
      </c>
      <c r="I103" s="31">
        <v>35.5</v>
      </c>
      <c r="J103" s="25"/>
      <c r="K103" s="31"/>
      <c r="L103" s="25">
        <v>1668.0000000000002</v>
      </c>
      <c r="M103" s="22" t="s">
        <v>507</v>
      </c>
      <c r="N103" s="25">
        <v>1600</v>
      </c>
      <c r="O103" s="25">
        <v>401</v>
      </c>
      <c r="P103" s="25">
        <v>2200</v>
      </c>
      <c r="Q103" s="25">
        <v>200</v>
      </c>
      <c r="R103" s="24">
        <v>3000</v>
      </c>
      <c r="S103" s="24">
        <v>4000</v>
      </c>
      <c r="T103" s="23" t="s">
        <v>489</v>
      </c>
      <c r="U103" s="29">
        <f t="shared" si="22"/>
        <v>921200</v>
      </c>
      <c r="V103" s="24">
        <v>13</v>
      </c>
      <c r="W103" s="24">
        <v>13</v>
      </c>
      <c r="X103" s="24">
        <v>13</v>
      </c>
      <c r="Y103" s="24">
        <v>44</v>
      </c>
      <c r="Z103" s="23"/>
      <c r="AA103" s="24">
        <v>3</v>
      </c>
      <c r="AB103" s="23"/>
      <c r="AC103" s="24">
        <v>9</v>
      </c>
      <c r="AD103" s="23" t="s">
        <v>508</v>
      </c>
      <c r="AE103" s="23"/>
      <c r="AF103" s="23" t="s">
        <v>490</v>
      </c>
      <c r="AG103" s="23">
        <f t="shared" si="20"/>
        <v>0.63397967249494402</v>
      </c>
      <c r="AH103" s="23"/>
      <c r="AI103" s="24">
        <v>367</v>
      </c>
      <c r="AJ103" s="24">
        <v>538</v>
      </c>
      <c r="AK103" s="24">
        <v>367</v>
      </c>
      <c r="AL103" s="24">
        <v>13</v>
      </c>
      <c r="AM103" s="23">
        <v>538</v>
      </c>
      <c r="AN103" s="24">
        <v>538</v>
      </c>
      <c r="AO103" s="23"/>
      <c r="AP103" s="23" t="s">
        <v>494</v>
      </c>
      <c r="AQ103" s="25">
        <v>8</v>
      </c>
      <c r="AR103" s="23" t="s">
        <v>490</v>
      </c>
      <c r="AS103" s="24">
        <v>5</v>
      </c>
      <c r="AT103" s="25">
        <v>60</v>
      </c>
      <c r="AU103" s="25">
        <v>50</v>
      </c>
      <c r="AV103" s="23"/>
      <c r="AW103" s="23"/>
      <c r="AX103" s="23"/>
      <c r="AY103" s="23">
        <f t="shared" si="21"/>
        <v>0.1963495408493621</v>
      </c>
      <c r="AZ103" s="23"/>
      <c r="BA103" s="24">
        <v>1375</v>
      </c>
      <c r="BB103" s="23">
        <v>1446</v>
      </c>
      <c r="BC103" s="23"/>
      <c r="BD103" s="22">
        <v>10</v>
      </c>
      <c r="BE103" s="23">
        <v>50</v>
      </c>
      <c r="BF103" s="25">
        <v>2</v>
      </c>
      <c r="BG103" s="22">
        <f t="shared" si="18"/>
        <v>1.5707963267948968</v>
      </c>
      <c r="BH103" s="22"/>
      <c r="BI103" s="25">
        <v>402</v>
      </c>
      <c r="BJ103" s="25">
        <v>548</v>
      </c>
      <c r="BK103" s="22"/>
      <c r="BL103" s="25">
        <v>6</v>
      </c>
      <c r="BM103" s="25">
        <v>50</v>
      </c>
      <c r="BN103" s="25">
        <v>4</v>
      </c>
      <c r="BO103" s="22">
        <f t="shared" si="19"/>
        <v>1.1309733552923256</v>
      </c>
      <c r="BP103" s="25">
        <v>402</v>
      </c>
      <c r="BQ103" s="25">
        <v>548</v>
      </c>
      <c r="BR103" s="22"/>
      <c r="BS103" s="22"/>
      <c r="BT103" s="25"/>
      <c r="BU103" s="22"/>
      <c r="BV103" s="22"/>
      <c r="BW103" s="155"/>
      <c r="BX103" s="25">
        <v>2</v>
      </c>
    </row>
    <row r="104" spans="1:76">
      <c r="A104" s="180">
        <v>99</v>
      </c>
      <c r="B104" s="67"/>
      <c r="C104" s="163">
        <v>3</v>
      </c>
      <c r="D104" s="23" t="s">
        <v>563</v>
      </c>
      <c r="E104" s="68" t="s">
        <v>470</v>
      </c>
      <c r="F104" s="22" t="s">
        <v>8</v>
      </c>
      <c r="G104" s="21" t="s">
        <v>489</v>
      </c>
      <c r="H104" s="21" t="s">
        <v>515</v>
      </c>
      <c r="I104" s="31">
        <v>35.5</v>
      </c>
      <c r="J104" s="25"/>
      <c r="K104" s="31"/>
      <c r="L104" s="25">
        <v>1668.0000000000002</v>
      </c>
      <c r="M104" s="22" t="s">
        <v>507</v>
      </c>
      <c r="N104" s="25">
        <v>1600</v>
      </c>
      <c r="O104" s="25">
        <v>401</v>
      </c>
      <c r="P104" s="25">
        <v>2200</v>
      </c>
      <c r="Q104" s="25">
        <v>200</v>
      </c>
      <c r="R104" s="24">
        <v>3000</v>
      </c>
      <c r="S104" s="24">
        <v>4000</v>
      </c>
      <c r="T104" s="23" t="s">
        <v>489</v>
      </c>
      <c r="U104" s="29">
        <f t="shared" si="22"/>
        <v>921200</v>
      </c>
      <c r="V104" s="24">
        <v>13</v>
      </c>
      <c r="W104" s="24">
        <v>13</v>
      </c>
      <c r="X104" s="24">
        <v>13</v>
      </c>
      <c r="Y104" s="24">
        <v>44</v>
      </c>
      <c r="Z104" s="23"/>
      <c r="AA104" s="24">
        <v>3</v>
      </c>
      <c r="AB104" s="23"/>
      <c r="AC104" s="24">
        <v>9</v>
      </c>
      <c r="AD104" s="23" t="s">
        <v>508</v>
      </c>
      <c r="AE104" s="23"/>
      <c r="AF104" s="23" t="s">
        <v>490</v>
      </c>
      <c r="AG104" s="23">
        <f t="shared" si="20"/>
        <v>0.63397967249494402</v>
      </c>
      <c r="AH104" s="23"/>
      <c r="AI104" s="24">
        <v>367</v>
      </c>
      <c r="AJ104" s="24">
        <v>538</v>
      </c>
      <c r="AK104" s="24">
        <v>367</v>
      </c>
      <c r="AL104" s="24">
        <v>13</v>
      </c>
      <c r="AM104" s="23">
        <v>538</v>
      </c>
      <c r="AN104" s="24">
        <v>538</v>
      </c>
      <c r="AO104" s="23"/>
      <c r="AP104" s="23" t="s">
        <v>494</v>
      </c>
      <c r="AQ104" s="25">
        <v>8</v>
      </c>
      <c r="AR104" s="23" t="s">
        <v>490</v>
      </c>
      <c r="AS104" s="24">
        <v>5</v>
      </c>
      <c r="AT104" s="25">
        <v>60</v>
      </c>
      <c r="AU104" s="25">
        <v>50</v>
      </c>
      <c r="AV104" s="23"/>
      <c r="AW104" s="23"/>
      <c r="AX104" s="23"/>
      <c r="AY104" s="23">
        <f t="shared" si="21"/>
        <v>0.1963495408493621</v>
      </c>
      <c r="AZ104" s="23"/>
      <c r="BA104" s="24">
        <v>1375</v>
      </c>
      <c r="BB104" s="23">
        <v>1446</v>
      </c>
      <c r="BC104" s="23"/>
      <c r="BD104" s="22">
        <v>10</v>
      </c>
      <c r="BE104" s="23">
        <v>51</v>
      </c>
      <c r="BF104" s="25">
        <v>3</v>
      </c>
      <c r="BG104" s="22">
        <f t="shared" si="18"/>
        <v>2.3099945982277892</v>
      </c>
      <c r="BH104" s="22"/>
      <c r="BI104" s="25">
        <v>402</v>
      </c>
      <c r="BJ104" s="25">
        <v>548</v>
      </c>
      <c r="BK104" s="22"/>
      <c r="BL104" s="25">
        <v>6</v>
      </c>
      <c r="BM104" s="25">
        <v>50</v>
      </c>
      <c r="BN104" s="25">
        <v>4</v>
      </c>
      <c r="BO104" s="22">
        <f t="shared" si="19"/>
        <v>1.1309733552923256</v>
      </c>
      <c r="BP104" s="25">
        <v>402</v>
      </c>
      <c r="BQ104" s="25">
        <v>548</v>
      </c>
      <c r="BR104" s="22"/>
      <c r="BS104" s="22"/>
      <c r="BT104" s="25"/>
      <c r="BU104" s="22"/>
      <c r="BV104" s="22"/>
      <c r="BW104" s="155"/>
      <c r="BX104" s="25">
        <v>1</v>
      </c>
    </row>
    <row r="105" spans="1:76">
      <c r="A105" s="180">
        <v>100</v>
      </c>
      <c r="B105" s="67"/>
      <c r="C105" s="163">
        <v>1</v>
      </c>
      <c r="D105" s="23" t="s">
        <v>569</v>
      </c>
      <c r="E105" s="68" t="s">
        <v>130</v>
      </c>
      <c r="F105" s="22" t="s">
        <v>8</v>
      </c>
      <c r="G105" s="21" t="s">
        <v>489</v>
      </c>
      <c r="H105" s="21" t="s">
        <v>492</v>
      </c>
      <c r="I105" s="31">
        <v>74.900000000000006</v>
      </c>
      <c r="J105" s="22"/>
      <c r="K105" s="31"/>
      <c r="L105" s="31">
        <v>1685.2500000000002</v>
      </c>
      <c r="M105" s="22"/>
      <c r="N105" s="25">
        <v>150</v>
      </c>
      <c r="O105" s="25"/>
      <c r="P105" s="25">
        <v>1500</v>
      </c>
      <c r="Q105" s="25">
        <v>150</v>
      </c>
      <c r="R105" s="24">
        <v>3000</v>
      </c>
      <c r="S105" s="24">
        <v>3000</v>
      </c>
      <c r="T105" s="23"/>
      <c r="U105" s="29">
        <f t="shared" si="22"/>
        <v>225000</v>
      </c>
      <c r="V105" s="24">
        <v>13</v>
      </c>
      <c r="W105" s="24"/>
      <c r="X105" s="24"/>
      <c r="Y105" s="24">
        <v>14</v>
      </c>
      <c r="Z105" s="23"/>
      <c r="AA105" s="24"/>
      <c r="AB105" s="23"/>
      <c r="AC105" s="24"/>
      <c r="AD105" s="23" t="s">
        <v>508</v>
      </c>
      <c r="AE105" s="24">
        <v>675</v>
      </c>
      <c r="AF105" s="23" t="s">
        <v>490</v>
      </c>
      <c r="AG105" s="23">
        <f t="shared" si="20"/>
        <v>0.82588980204371665</v>
      </c>
      <c r="AH105" s="23"/>
      <c r="AI105" s="24">
        <v>704</v>
      </c>
      <c r="AJ105" s="23"/>
      <c r="AK105" s="23"/>
      <c r="AL105" s="22"/>
      <c r="AM105" s="23"/>
      <c r="AN105" s="23"/>
      <c r="AO105" s="23"/>
      <c r="AP105" s="23"/>
      <c r="AQ105" s="25">
        <v>2</v>
      </c>
      <c r="AR105" s="23"/>
      <c r="AS105" s="24">
        <v>10</v>
      </c>
      <c r="AT105" s="25"/>
      <c r="AU105" s="25">
        <v>100</v>
      </c>
      <c r="AV105" s="23"/>
      <c r="AW105" s="23"/>
      <c r="AX105" s="23"/>
      <c r="AY105" s="23">
        <f t="shared" si="21"/>
        <v>1.0471975511965979</v>
      </c>
      <c r="AZ105" s="23"/>
      <c r="BA105" s="24">
        <v>752</v>
      </c>
      <c r="BB105" s="23"/>
      <c r="BC105" s="23"/>
      <c r="BD105" s="22">
        <v>10</v>
      </c>
      <c r="BE105" s="23">
        <v>100</v>
      </c>
      <c r="BF105" s="25">
        <v>2</v>
      </c>
      <c r="BG105" s="22">
        <f t="shared" si="18"/>
        <v>1.0471975511965979</v>
      </c>
      <c r="BH105" s="22"/>
      <c r="BI105" s="25">
        <v>352</v>
      </c>
      <c r="BJ105" s="22"/>
      <c r="BK105" s="22"/>
      <c r="BL105" s="31">
        <v>3.15</v>
      </c>
      <c r="BM105" s="25">
        <v>100</v>
      </c>
      <c r="BN105" s="25">
        <v>1</v>
      </c>
      <c r="BO105" s="22">
        <v>5.2333333333333336E-2</v>
      </c>
      <c r="BP105" s="25">
        <v>802</v>
      </c>
      <c r="BQ105" s="22"/>
      <c r="BR105" s="22"/>
      <c r="BS105" s="22"/>
      <c r="BT105" s="25"/>
      <c r="BU105" s="22"/>
      <c r="BV105" s="22"/>
      <c r="BW105" s="155"/>
      <c r="BX105" s="25">
        <v>1</v>
      </c>
    </row>
    <row r="106" spans="1:76">
      <c r="A106" s="180">
        <v>101</v>
      </c>
      <c r="B106" s="67"/>
      <c r="C106" s="163">
        <v>2</v>
      </c>
      <c r="D106" s="23" t="s">
        <v>570</v>
      </c>
      <c r="E106" s="68" t="s">
        <v>130</v>
      </c>
      <c r="F106" s="22" t="s">
        <v>8</v>
      </c>
      <c r="G106" s="21" t="s">
        <v>489</v>
      </c>
      <c r="H106" s="21" t="s">
        <v>492</v>
      </c>
      <c r="I106" s="31">
        <v>74.900000000000006</v>
      </c>
      <c r="J106" s="22"/>
      <c r="K106" s="31"/>
      <c r="L106" s="31">
        <v>2527.8750000000005</v>
      </c>
      <c r="M106" s="22"/>
      <c r="N106" s="25">
        <v>150</v>
      </c>
      <c r="O106" s="25"/>
      <c r="P106" s="25">
        <v>1500</v>
      </c>
      <c r="Q106" s="25">
        <v>150</v>
      </c>
      <c r="R106" s="24">
        <v>3000</v>
      </c>
      <c r="S106" s="24">
        <v>3000</v>
      </c>
      <c r="T106" s="23"/>
      <c r="U106" s="29">
        <f t="shared" si="22"/>
        <v>225000</v>
      </c>
      <c r="V106" s="24">
        <v>13</v>
      </c>
      <c r="W106" s="24"/>
      <c r="X106" s="24"/>
      <c r="Y106" s="24">
        <v>14</v>
      </c>
      <c r="Z106" s="23"/>
      <c r="AA106" s="24"/>
      <c r="AB106" s="23"/>
      <c r="AC106" s="24"/>
      <c r="AD106" s="23" t="s">
        <v>508</v>
      </c>
      <c r="AE106" s="24">
        <v>675</v>
      </c>
      <c r="AF106" s="23" t="s">
        <v>490</v>
      </c>
      <c r="AG106" s="23">
        <f t="shared" si="20"/>
        <v>0.82588980204371665</v>
      </c>
      <c r="AH106" s="23"/>
      <c r="AI106" s="24">
        <v>704</v>
      </c>
      <c r="AJ106" s="23"/>
      <c r="AK106" s="23"/>
      <c r="AL106" s="22"/>
      <c r="AM106" s="23"/>
      <c r="AN106" s="23"/>
      <c r="AO106" s="23"/>
      <c r="AP106" s="23"/>
      <c r="AQ106" s="25">
        <v>2</v>
      </c>
      <c r="AR106" s="23"/>
      <c r="AS106" s="24">
        <v>10</v>
      </c>
      <c r="AT106" s="25"/>
      <c r="AU106" s="25">
        <v>100</v>
      </c>
      <c r="AV106" s="23"/>
      <c r="AW106" s="23"/>
      <c r="AX106" s="23"/>
      <c r="AY106" s="23">
        <f t="shared" si="21"/>
        <v>1.0471975511965979</v>
      </c>
      <c r="AZ106" s="23"/>
      <c r="BA106" s="24">
        <v>752</v>
      </c>
      <c r="BB106" s="23"/>
      <c r="BC106" s="23"/>
      <c r="BD106" s="22">
        <v>10</v>
      </c>
      <c r="BE106" s="23">
        <v>100</v>
      </c>
      <c r="BF106" s="25">
        <v>2</v>
      </c>
      <c r="BG106" s="22">
        <f t="shared" si="18"/>
        <v>1.0471975511965979</v>
      </c>
      <c r="BH106" s="22"/>
      <c r="BI106" s="25">
        <v>352</v>
      </c>
      <c r="BJ106" s="22"/>
      <c r="BK106" s="22"/>
      <c r="BL106" s="31">
        <v>3.15</v>
      </c>
      <c r="BM106" s="25">
        <v>100</v>
      </c>
      <c r="BN106" s="25">
        <v>1</v>
      </c>
      <c r="BO106" s="22">
        <v>5.2333333333333336E-2</v>
      </c>
      <c r="BP106" s="25">
        <v>802</v>
      </c>
      <c r="BQ106" s="22"/>
      <c r="BR106" s="22"/>
      <c r="BS106" s="22"/>
      <c r="BT106" s="25"/>
      <c r="BU106" s="22"/>
      <c r="BV106" s="22"/>
      <c r="BW106" s="155"/>
      <c r="BX106" s="25">
        <v>1</v>
      </c>
    </row>
    <row r="107" spans="1:76">
      <c r="A107" s="180">
        <v>102</v>
      </c>
      <c r="B107" s="67"/>
      <c r="C107" s="163">
        <v>3</v>
      </c>
      <c r="D107" s="23" t="s">
        <v>571</v>
      </c>
      <c r="E107" s="68" t="s">
        <v>130</v>
      </c>
      <c r="F107" s="22" t="s">
        <v>8</v>
      </c>
      <c r="G107" s="21" t="s">
        <v>489</v>
      </c>
      <c r="H107" s="21" t="s">
        <v>492</v>
      </c>
      <c r="I107" s="31">
        <v>109.1</v>
      </c>
      <c r="J107" s="22"/>
      <c r="K107" s="31"/>
      <c r="L107" s="31">
        <v>2454.75</v>
      </c>
      <c r="M107" s="22"/>
      <c r="N107" s="25">
        <v>150</v>
      </c>
      <c r="O107" s="25"/>
      <c r="P107" s="25">
        <v>1500</v>
      </c>
      <c r="Q107" s="25">
        <v>150</v>
      </c>
      <c r="R107" s="24">
        <v>3000</v>
      </c>
      <c r="S107" s="24">
        <v>3000</v>
      </c>
      <c r="T107" s="23"/>
      <c r="U107" s="29">
        <f t="shared" si="22"/>
        <v>225000</v>
      </c>
      <c r="V107" s="24">
        <v>13</v>
      </c>
      <c r="W107" s="24"/>
      <c r="X107" s="24"/>
      <c r="Y107" s="24">
        <v>14</v>
      </c>
      <c r="Z107" s="23"/>
      <c r="AA107" s="24"/>
      <c r="AB107" s="23"/>
      <c r="AC107" s="24"/>
      <c r="AD107" s="23" t="s">
        <v>508</v>
      </c>
      <c r="AE107" s="24">
        <v>675</v>
      </c>
      <c r="AF107" s="23" t="s">
        <v>490</v>
      </c>
      <c r="AG107" s="23">
        <f t="shared" si="20"/>
        <v>0.82588980204371665</v>
      </c>
      <c r="AH107" s="23"/>
      <c r="AI107" s="24">
        <v>704</v>
      </c>
      <c r="AJ107" s="23"/>
      <c r="AK107" s="23"/>
      <c r="AL107" s="22"/>
      <c r="AM107" s="23"/>
      <c r="AN107" s="23"/>
      <c r="AO107" s="23"/>
      <c r="AP107" s="23"/>
      <c r="AQ107" s="25">
        <v>2</v>
      </c>
      <c r="AR107" s="23"/>
      <c r="AS107" s="24">
        <v>10</v>
      </c>
      <c r="AT107" s="25"/>
      <c r="AU107" s="25">
        <v>100</v>
      </c>
      <c r="AV107" s="23"/>
      <c r="AW107" s="23"/>
      <c r="AX107" s="23"/>
      <c r="AY107" s="23">
        <f t="shared" si="21"/>
        <v>1.0471975511965979</v>
      </c>
      <c r="AZ107" s="23"/>
      <c r="BA107" s="24">
        <v>752</v>
      </c>
      <c r="BB107" s="23"/>
      <c r="BC107" s="23"/>
      <c r="BD107" s="22">
        <v>10</v>
      </c>
      <c r="BE107" s="23">
        <v>100</v>
      </c>
      <c r="BF107" s="25">
        <v>2</v>
      </c>
      <c r="BG107" s="22">
        <f t="shared" si="18"/>
        <v>1.0471975511965979</v>
      </c>
      <c r="BH107" s="22"/>
      <c r="BI107" s="25">
        <v>352</v>
      </c>
      <c r="BJ107" s="22"/>
      <c r="BK107" s="22"/>
      <c r="BL107" s="31">
        <v>3.15</v>
      </c>
      <c r="BM107" s="25">
        <v>100</v>
      </c>
      <c r="BN107" s="25">
        <v>1</v>
      </c>
      <c r="BO107" s="22">
        <v>5.2333333333333336E-2</v>
      </c>
      <c r="BP107" s="25">
        <v>802</v>
      </c>
      <c r="BQ107" s="22"/>
      <c r="BR107" s="22"/>
      <c r="BS107" s="22"/>
      <c r="BT107" s="25"/>
      <c r="BU107" s="22"/>
      <c r="BV107" s="22"/>
      <c r="BW107" s="155"/>
      <c r="BX107" s="25">
        <v>1</v>
      </c>
    </row>
    <row r="108" spans="1:76">
      <c r="A108" s="180">
        <v>103</v>
      </c>
      <c r="B108" s="67"/>
      <c r="C108" s="163">
        <v>4</v>
      </c>
      <c r="D108" s="23" t="s">
        <v>373</v>
      </c>
      <c r="E108" s="68" t="s">
        <v>473</v>
      </c>
      <c r="F108" s="22" t="s">
        <v>8</v>
      </c>
      <c r="G108" s="21" t="s">
        <v>489</v>
      </c>
      <c r="H108" s="21" t="s">
        <v>21</v>
      </c>
      <c r="I108" s="31">
        <v>72.8</v>
      </c>
      <c r="J108" s="25"/>
      <c r="K108" s="31"/>
      <c r="L108" s="25">
        <v>1765</v>
      </c>
      <c r="M108" s="22"/>
      <c r="N108" s="25">
        <v>200</v>
      </c>
      <c r="O108" s="25">
        <v>200</v>
      </c>
      <c r="P108" s="25">
        <v>1400</v>
      </c>
      <c r="Q108" s="25">
        <v>80</v>
      </c>
      <c r="R108" s="24">
        <v>2400</v>
      </c>
      <c r="S108" s="24">
        <v>2400</v>
      </c>
      <c r="T108" s="23" t="s">
        <v>489</v>
      </c>
      <c r="U108" s="29">
        <f t="shared" si="22"/>
        <v>120000</v>
      </c>
      <c r="V108" s="24">
        <v>10</v>
      </c>
      <c r="W108" s="24">
        <v>10</v>
      </c>
      <c r="X108" s="24">
        <v>10</v>
      </c>
      <c r="Y108" s="24">
        <v>12</v>
      </c>
      <c r="Z108" s="23"/>
      <c r="AA108" s="24">
        <v>2</v>
      </c>
      <c r="AB108" s="23"/>
      <c r="AC108" s="24">
        <v>2</v>
      </c>
      <c r="AD108" s="23" t="s">
        <v>508</v>
      </c>
      <c r="AE108" s="24">
        <v>400</v>
      </c>
      <c r="AF108" s="23" t="s">
        <v>490</v>
      </c>
      <c r="AG108" s="23">
        <f t="shared" si="20"/>
        <v>0.78539816339744839</v>
      </c>
      <c r="AH108" s="23"/>
      <c r="AI108" s="24">
        <v>580</v>
      </c>
      <c r="AJ108" s="24">
        <v>658</v>
      </c>
      <c r="AK108" s="24">
        <v>580</v>
      </c>
      <c r="AL108" s="25">
        <v>580</v>
      </c>
      <c r="AM108" s="23">
        <v>658</v>
      </c>
      <c r="AN108" s="24">
        <v>658</v>
      </c>
      <c r="AO108" s="23" t="s">
        <v>523</v>
      </c>
      <c r="AP108" s="23" t="s">
        <v>494</v>
      </c>
      <c r="AQ108" s="25">
        <v>4</v>
      </c>
      <c r="AR108" s="23" t="s">
        <v>490</v>
      </c>
      <c r="AS108" s="24">
        <v>6</v>
      </c>
      <c r="AT108" s="25">
        <v>48</v>
      </c>
      <c r="AU108" s="25">
        <v>50</v>
      </c>
      <c r="AV108" s="23"/>
      <c r="AW108" s="23"/>
      <c r="AX108" s="23"/>
      <c r="AY108" s="23">
        <f t="shared" si="21"/>
        <v>1.1309733552923256</v>
      </c>
      <c r="AZ108" s="23"/>
      <c r="BA108" s="24">
        <v>385</v>
      </c>
      <c r="BB108" s="23">
        <v>654</v>
      </c>
      <c r="BC108" s="23" t="s">
        <v>523</v>
      </c>
      <c r="BD108" s="22">
        <v>6</v>
      </c>
      <c r="BE108" s="23">
        <v>60</v>
      </c>
      <c r="BF108" s="25">
        <v>2</v>
      </c>
      <c r="BG108" s="22">
        <f t="shared" si="18"/>
        <v>1.1780972450961724</v>
      </c>
      <c r="BH108" s="22"/>
      <c r="BI108" s="25">
        <v>352</v>
      </c>
      <c r="BJ108" s="25">
        <v>934</v>
      </c>
      <c r="BK108" s="22" t="s">
        <v>529</v>
      </c>
      <c r="BL108" s="25">
        <v>6</v>
      </c>
      <c r="BM108" s="25">
        <v>60</v>
      </c>
      <c r="BN108" s="25">
        <v>2</v>
      </c>
      <c r="BO108" s="22">
        <f t="shared" si="19"/>
        <v>1.1780972450961724</v>
      </c>
      <c r="BP108" s="25">
        <v>849</v>
      </c>
      <c r="BQ108" s="25">
        <v>926</v>
      </c>
      <c r="BR108" s="22" t="s">
        <v>529</v>
      </c>
      <c r="BS108" s="22"/>
      <c r="BT108" s="25"/>
      <c r="BU108" s="22"/>
      <c r="BV108" s="22"/>
      <c r="BW108" s="155"/>
      <c r="BX108" s="25">
        <v>4</v>
      </c>
    </row>
    <row r="109" spans="1:76">
      <c r="A109" s="180">
        <v>104</v>
      </c>
      <c r="B109" s="67"/>
      <c r="C109" s="163">
        <v>5</v>
      </c>
      <c r="D109" s="23" t="s">
        <v>372</v>
      </c>
      <c r="E109" s="68" t="s">
        <v>473</v>
      </c>
      <c r="F109" s="22" t="s">
        <v>8</v>
      </c>
      <c r="G109" s="21" t="s">
        <v>489</v>
      </c>
      <c r="H109" s="21" t="s">
        <v>21</v>
      </c>
      <c r="I109" s="31">
        <v>79</v>
      </c>
      <c r="J109" s="25"/>
      <c r="K109" s="31"/>
      <c r="L109" s="25">
        <v>1275</v>
      </c>
      <c r="M109" s="22"/>
      <c r="N109" s="25">
        <v>200</v>
      </c>
      <c r="O109" s="25">
        <v>200</v>
      </c>
      <c r="P109" s="25">
        <v>1400</v>
      </c>
      <c r="Q109" s="25">
        <v>80</v>
      </c>
      <c r="R109" s="24">
        <v>2400</v>
      </c>
      <c r="S109" s="24">
        <v>2400</v>
      </c>
      <c r="T109" s="23" t="s">
        <v>489</v>
      </c>
      <c r="U109" s="29">
        <f t="shared" si="22"/>
        <v>120000</v>
      </c>
      <c r="V109" s="24">
        <v>10</v>
      </c>
      <c r="W109" s="24">
        <v>10</v>
      </c>
      <c r="X109" s="24">
        <v>10</v>
      </c>
      <c r="Y109" s="24">
        <v>12</v>
      </c>
      <c r="Z109" s="23"/>
      <c r="AA109" s="24">
        <v>2</v>
      </c>
      <c r="AB109" s="23"/>
      <c r="AC109" s="24">
        <v>2</v>
      </c>
      <c r="AD109" s="23" t="s">
        <v>508</v>
      </c>
      <c r="AE109" s="24">
        <v>400</v>
      </c>
      <c r="AF109" s="23" t="s">
        <v>490</v>
      </c>
      <c r="AG109" s="23">
        <f t="shared" si="20"/>
        <v>0.78539816339744839</v>
      </c>
      <c r="AH109" s="23"/>
      <c r="AI109" s="24">
        <v>580</v>
      </c>
      <c r="AJ109" s="24">
        <v>658</v>
      </c>
      <c r="AK109" s="24">
        <v>580</v>
      </c>
      <c r="AL109" s="25">
        <v>580</v>
      </c>
      <c r="AM109" s="23">
        <v>658</v>
      </c>
      <c r="AN109" s="24">
        <v>658</v>
      </c>
      <c r="AO109" s="23" t="s">
        <v>523</v>
      </c>
      <c r="AP109" s="23" t="s">
        <v>494</v>
      </c>
      <c r="AQ109" s="25">
        <v>4</v>
      </c>
      <c r="AR109" s="23" t="s">
        <v>490</v>
      </c>
      <c r="AS109" s="24">
        <v>6</v>
      </c>
      <c r="AT109" s="25">
        <v>48</v>
      </c>
      <c r="AU109" s="25">
        <v>50</v>
      </c>
      <c r="AV109" s="23"/>
      <c r="AW109" s="23"/>
      <c r="AX109" s="23"/>
      <c r="AY109" s="23">
        <f t="shared" si="21"/>
        <v>1.1309733552923256</v>
      </c>
      <c r="AZ109" s="23"/>
      <c r="BA109" s="24">
        <v>385</v>
      </c>
      <c r="BB109" s="23">
        <v>654</v>
      </c>
      <c r="BC109" s="23" t="s">
        <v>524</v>
      </c>
      <c r="BD109" s="22">
        <v>6</v>
      </c>
      <c r="BE109" s="23">
        <v>60</v>
      </c>
      <c r="BF109" s="25">
        <v>2</v>
      </c>
      <c r="BG109" s="22">
        <f t="shared" si="18"/>
        <v>1.1780972450961724</v>
      </c>
      <c r="BH109" s="22"/>
      <c r="BI109" s="25">
        <v>852</v>
      </c>
      <c r="BJ109" s="25">
        <v>934</v>
      </c>
      <c r="BK109" s="22" t="s">
        <v>530</v>
      </c>
      <c r="BL109" s="25">
        <v>6</v>
      </c>
      <c r="BM109" s="25">
        <v>60</v>
      </c>
      <c r="BN109" s="25">
        <v>2</v>
      </c>
      <c r="BO109" s="22">
        <f t="shared" si="19"/>
        <v>1.1780972450961724</v>
      </c>
      <c r="BP109" s="25">
        <v>849</v>
      </c>
      <c r="BQ109" s="25">
        <v>926</v>
      </c>
      <c r="BR109" s="22" t="s">
        <v>530</v>
      </c>
      <c r="BS109" s="22"/>
      <c r="BT109" s="25"/>
      <c r="BU109" s="22"/>
      <c r="BV109" s="22"/>
      <c r="BW109" s="155"/>
      <c r="BX109" s="25">
        <v>4</v>
      </c>
    </row>
    <row r="110" spans="1:76">
      <c r="A110" s="180">
        <v>105</v>
      </c>
      <c r="B110" s="67"/>
      <c r="C110" s="163">
        <v>6</v>
      </c>
      <c r="D110" s="23" t="s">
        <v>474</v>
      </c>
      <c r="E110" s="68" t="s">
        <v>473</v>
      </c>
      <c r="F110" s="22" t="s">
        <v>8</v>
      </c>
      <c r="G110" s="21" t="s">
        <v>489</v>
      </c>
      <c r="H110" s="21" t="s">
        <v>21</v>
      </c>
      <c r="I110" s="31">
        <v>79.400000000000006</v>
      </c>
      <c r="J110" s="25"/>
      <c r="K110" s="31"/>
      <c r="L110" s="25">
        <v>785.00000000000011</v>
      </c>
      <c r="M110" s="22"/>
      <c r="N110" s="25">
        <v>200</v>
      </c>
      <c r="O110" s="25">
        <v>200</v>
      </c>
      <c r="P110" s="25">
        <v>1400</v>
      </c>
      <c r="Q110" s="25">
        <v>80</v>
      </c>
      <c r="R110" s="24">
        <v>2400</v>
      </c>
      <c r="S110" s="24">
        <v>2400</v>
      </c>
      <c r="T110" s="23" t="s">
        <v>489</v>
      </c>
      <c r="U110" s="29">
        <f t="shared" si="22"/>
        <v>120000</v>
      </c>
      <c r="V110" s="24">
        <v>10</v>
      </c>
      <c r="W110" s="24">
        <v>10</v>
      </c>
      <c r="X110" s="24">
        <v>10</v>
      </c>
      <c r="Y110" s="24">
        <v>12</v>
      </c>
      <c r="Z110" s="23"/>
      <c r="AA110" s="24">
        <v>2</v>
      </c>
      <c r="AB110" s="23"/>
      <c r="AC110" s="24">
        <v>2</v>
      </c>
      <c r="AD110" s="23" t="s">
        <v>508</v>
      </c>
      <c r="AE110" s="24">
        <v>400</v>
      </c>
      <c r="AF110" s="23" t="s">
        <v>490</v>
      </c>
      <c r="AG110" s="23">
        <f t="shared" si="20"/>
        <v>0.78539816339744839</v>
      </c>
      <c r="AH110" s="23"/>
      <c r="AI110" s="24">
        <v>580</v>
      </c>
      <c r="AJ110" s="24">
        <v>658</v>
      </c>
      <c r="AK110" s="24">
        <v>580</v>
      </c>
      <c r="AL110" s="25">
        <v>580</v>
      </c>
      <c r="AM110" s="23">
        <v>658</v>
      </c>
      <c r="AN110" s="24">
        <v>658</v>
      </c>
      <c r="AO110" s="23" t="s">
        <v>528</v>
      </c>
      <c r="AP110" s="23" t="s">
        <v>494</v>
      </c>
      <c r="AQ110" s="25">
        <v>4</v>
      </c>
      <c r="AR110" s="23" t="s">
        <v>490</v>
      </c>
      <c r="AS110" s="24">
        <v>6</v>
      </c>
      <c r="AT110" s="25">
        <v>48</v>
      </c>
      <c r="AU110" s="25">
        <v>50</v>
      </c>
      <c r="AV110" s="23"/>
      <c r="AW110" s="23"/>
      <c r="AX110" s="23"/>
      <c r="AY110" s="23">
        <f t="shared" si="21"/>
        <v>1.1309733552923256</v>
      </c>
      <c r="AZ110" s="23"/>
      <c r="BA110" s="24">
        <v>385</v>
      </c>
      <c r="BB110" s="23">
        <v>654</v>
      </c>
      <c r="BC110" s="23" t="s">
        <v>525</v>
      </c>
      <c r="BD110" s="22">
        <v>6</v>
      </c>
      <c r="BE110" s="23">
        <v>60</v>
      </c>
      <c r="BF110" s="25">
        <v>2</v>
      </c>
      <c r="BG110" s="22">
        <f t="shared" si="18"/>
        <v>1.1780972450961724</v>
      </c>
      <c r="BH110" s="22"/>
      <c r="BI110" s="25">
        <v>852</v>
      </c>
      <c r="BJ110" s="25">
        <v>934</v>
      </c>
      <c r="BK110" s="22" t="s">
        <v>531</v>
      </c>
      <c r="BL110" s="25">
        <v>6</v>
      </c>
      <c r="BM110" s="25">
        <v>60</v>
      </c>
      <c r="BN110" s="25">
        <v>2</v>
      </c>
      <c r="BO110" s="22">
        <f t="shared" si="19"/>
        <v>1.1780972450961724</v>
      </c>
      <c r="BP110" s="25">
        <v>849</v>
      </c>
      <c r="BQ110" s="25">
        <v>926</v>
      </c>
      <c r="BR110" s="22" t="s">
        <v>531</v>
      </c>
      <c r="BS110" s="22"/>
      <c r="BT110" s="25"/>
      <c r="BU110" s="22"/>
      <c r="BV110" s="22"/>
      <c r="BW110" s="155"/>
      <c r="BX110" s="25">
        <v>4</v>
      </c>
    </row>
    <row r="111" spans="1:76">
      <c r="A111" s="180">
        <v>106</v>
      </c>
      <c r="B111" s="67"/>
      <c r="C111" s="163">
        <v>7</v>
      </c>
      <c r="D111" s="23" t="s">
        <v>475</v>
      </c>
      <c r="E111" s="68" t="s">
        <v>473</v>
      </c>
      <c r="F111" s="22" t="s">
        <v>8</v>
      </c>
      <c r="G111" s="21" t="s">
        <v>489</v>
      </c>
      <c r="H111" s="21" t="s">
        <v>21</v>
      </c>
      <c r="I111" s="31">
        <v>43.1</v>
      </c>
      <c r="J111" s="25"/>
      <c r="K111" s="31"/>
      <c r="L111" s="25">
        <v>1765</v>
      </c>
      <c r="M111" s="22"/>
      <c r="N111" s="25">
        <v>200</v>
      </c>
      <c r="O111" s="25">
        <v>200</v>
      </c>
      <c r="P111" s="25">
        <v>1400</v>
      </c>
      <c r="Q111" s="25">
        <v>80</v>
      </c>
      <c r="R111" s="24">
        <v>2400</v>
      </c>
      <c r="S111" s="24">
        <v>2400</v>
      </c>
      <c r="T111" s="23" t="s">
        <v>489</v>
      </c>
      <c r="U111" s="29">
        <f t="shared" si="22"/>
        <v>120000</v>
      </c>
      <c r="V111" s="24">
        <v>10</v>
      </c>
      <c r="W111" s="24">
        <v>10</v>
      </c>
      <c r="X111" s="24">
        <v>10</v>
      </c>
      <c r="Y111" s="24">
        <v>12</v>
      </c>
      <c r="Z111" s="23"/>
      <c r="AA111" s="24">
        <v>2</v>
      </c>
      <c r="AB111" s="23"/>
      <c r="AC111" s="24">
        <v>2</v>
      </c>
      <c r="AD111" s="23" t="s">
        <v>508</v>
      </c>
      <c r="AE111" s="24">
        <v>400</v>
      </c>
      <c r="AF111" s="23" t="s">
        <v>490</v>
      </c>
      <c r="AG111" s="23">
        <f t="shared" si="20"/>
        <v>0.78539816339744839</v>
      </c>
      <c r="AH111" s="23"/>
      <c r="AI111" s="24">
        <v>580</v>
      </c>
      <c r="AJ111" s="24">
        <v>658</v>
      </c>
      <c r="AK111" s="24">
        <v>580</v>
      </c>
      <c r="AL111" s="25">
        <v>580</v>
      </c>
      <c r="AM111" s="23">
        <v>658</v>
      </c>
      <c r="AN111" s="24">
        <v>658</v>
      </c>
      <c r="AO111" s="23" t="s">
        <v>523</v>
      </c>
      <c r="AP111" s="23" t="s">
        <v>494</v>
      </c>
      <c r="AQ111" s="25">
        <v>4</v>
      </c>
      <c r="AR111" s="23" t="s">
        <v>490</v>
      </c>
      <c r="AS111" s="24">
        <v>6</v>
      </c>
      <c r="AT111" s="25">
        <v>48</v>
      </c>
      <c r="AU111" s="25">
        <v>50</v>
      </c>
      <c r="AV111" s="23"/>
      <c r="AW111" s="23"/>
      <c r="AX111" s="23"/>
      <c r="AY111" s="23">
        <f t="shared" si="21"/>
        <v>1.1309733552923256</v>
      </c>
      <c r="AZ111" s="23"/>
      <c r="BA111" s="24">
        <v>385</v>
      </c>
      <c r="BB111" s="23">
        <v>654</v>
      </c>
      <c r="BC111" s="23" t="s">
        <v>526</v>
      </c>
      <c r="BD111" s="22">
        <v>6</v>
      </c>
      <c r="BE111" s="23">
        <v>60</v>
      </c>
      <c r="BF111" s="25">
        <v>2</v>
      </c>
      <c r="BG111" s="22">
        <f t="shared" si="18"/>
        <v>1.1780972450961724</v>
      </c>
      <c r="BH111" s="22"/>
      <c r="BI111" s="25">
        <v>852</v>
      </c>
      <c r="BJ111" s="25">
        <v>934</v>
      </c>
      <c r="BK111" s="22" t="s">
        <v>532</v>
      </c>
      <c r="BL111" s="25">
        <v>6</v>
      </c>
      <c r="BM111" s="25">
        <v>60</v>
      </c>
      <c r="BN111" s="25">
        <v>2</v>
      </c>
      <c r="BO111" s="22">
        <f t="shared" si="19"/>
        <v>1.1780972450961724</v>
      </c>
      <c r="BP111" s="25">
        <v>849</v>
      </c>
      <c r="BQ111" s="25">
        <v>926</v>
      </c>
      <c r="BR111" s="22" t="s">
        <v>532</v>
      </c>
      <c r="BS111" s="22"/>
      <c r="BT111" s="25"/>
      <c r="BU111" s="22"/>
      <c r="BV111" s="22"/>
      <c r="BW111" s="155"/>
      <c r="BX111" s="25">
        <v>4</v>
      </c>
    </row>
    <row r="112" spans="1:76">
      <c r="A112" s="180">
        <v>107</v>
      </c>
      <c r="B112" s="67"/>
      <c r="C112" s="163">
        <v>8</v>
      </c>
      <c r="D112" s="23" t="s">
        <v>476</v>
      </c>
      <c r="E112" s="68" t="s">
        <v>473</v>
      </c>
      <c r="F112" s="22" t="s">
        <v>8</v>
      </c>
      <c r="G112" s="21" t="s">
        <v>489</v>
      </c>
      <c r="H112" s="21" t="s">
        <v>21</v>
      </c>
      <c r="I112" s="31">
        <v>42.5</v>
      </c>
      <c r="J112" s="25"/>
      <c r="K112" s="31"/>
      <c r="L112" s="25">
        <v>1765</v>
      </c>
      <c r="M112" s="22"/>
      <c r="N112" s="25">
        <v>200</v>
      </c>
      <c r="O112" s="25">
        <v>200</v>
      </c>
      <c r="P112" s="25">
        <v>1400</v>
      </c>
      <c r="Q112" s="25">
        <v>80</v>
      </c>
      <c r="R112" s="24">
        <v>2400</v>
      </c>
      <c r="S112" s="24">
        <v>2400</v>
      </c>
      <c r="T112" s="23" t="s">
        <v>489</v>
      </c>
      <c r="U112" s="29">
        <f t="shared" si="22"/>
        <v>120000</v>
      </c>
      <c r="V112" s="24">
        <v>10</v>
      </c>
      <c r="W112" s="24">
        <v>10</v>
      </c>
      <c r="X112" s="24">
        <v>10</v>
      </c>
      <c r="Y112" s="24">
        <v>12</v>
      </c>
      <c r="Z112" s="23"/>
      <c r="AA112" s="24">
        <v>2</v>
      </c>
      <c r="AB112" s="23"/>
      <c r="AC112" s="24">
        <v>2</v>
      </c>
      <c r="AD112" s="23" t="s">
        <v>508</v>
      </c>
      <c r="AE112" s="24">
        <v>400</v>
      </c>
      <c r="AF112" s="23" t="s">
        <v>490</v>
      </c>
      <c r="AG112" s="23">
        <f t="shared" si="20"/>
        <v>0.78539816339744839</v>
      </c>
      <c r="AH112" s="23"/>
      <c r="AI112" s="24">
        <v>580</v>
      </c>
      <c r="AJ112" s="24">
        <v>658</v>
      </c>
      <c r="AK112" s="24">
        <v>580</v>
      </c>
      <c r="AL112" s="25">
        <v>580</v>
      </c>
      <c r="AM112" s="23">
        <v>658</v>
      </c>
      <c r="AN112" s="24">
        <v>658</v>
      </c>
      <c r="AO112" s="23" t="s">
        <v>523</v>
      </c>
      <c r="AP112" s="23" t="s">
        <v>494</v>
      </c>
      <c r="AQ112" s="25">
        <v>4</v>
      </c>
      <c r="AR112" s="23" t="s">
        <v>490</v>
      </c>
      <c r="AS112" s="24">
        <v>6</v>
      </c>
      <c r="AT112" s="25">
        <v>69</v>
      </c>
      <c r="AU112" s="25">
        <v>35</v>
      </c>
      <c r="AV112" s="23"/>
      <c r="AW112" s="23"/>
      <c r="AX112" s="23"/>
      <c r="AY112" s="23">
        <f t="shared" si="21"/>
        <v>1.6156762218461795</v>
      </c>
      <c r="AZ112" s="23"/>
      <c r="BA112" s="24">
        <v>385</v>
      </c>
      <c r="BB112" s="23">
        <v>654</v>
      </c>
      <c r="BC112" s="23" t="s">
        <v>527</v>
      </c>
      <c r="BD112" s="22">
        <v>6</v>
      </c>
      <c r="BE112" s="23">
        <v>60</v>
      </c>
      <c r="BF112" s="25">
        <v>2</v>
      </c>
      <c r="BG112" s="22">
        <f t="shared" si="18"/>
        <v>1.1780972450961724</v>
      </c>
      <c r="BH112" s="22"/>
      <c r="BI112" s="25">
        <v>852</v>
      </c>
      <c r="BJ112" s="25">
        <v>934</v>
      </c>
      <c r="BK112" s="22" t="s">
        <v>533</v>
      </c>
      <c r="BL112" s="25">
        <v>6</v>
      </c>
      <c r="BM112" s="25">
        <v>60</v>
      </c>
      <c r="BN112" s="25">
        <v>2</v>
      </c>
      <c r="BO112" s="22">
        <f t="shared" si="19"/>
        <v>1.1780972450961724</v>
      </c>
      <c r="BP112" s="25">
        <v>849</v>
      </c>
      <c r="BQ112" s="25">
        <v>926</v>
      </c>
      <c r="BR112" s="22" t="s">
        <v>533</v>
      </c>
      <c r="BS112" s="22"/>
      <c r="BT112" s="25"/>
      <c r="BU112" s="22"/>
      <c r="BV112" s="22"/>
      <c r="BW112" s="155"/>
      <c r="BX112" s="25">
        <v>4</v>
      </c>
    </row>
    <row r="113" spans="1:76">
      <c r="A113" s="180">
        <v>108</v>
      </c>
      <c r="B113" s="67"/>
      <c r="C113" s="163">
        <v>2</v>
      </c>
      <c r="D113" s="23" t="s">
        <v>390</v>
      </c>
      <c r="E113" s="68" t="s">
        <v>969</v>
      </c>
      <c r="F113" s="22" t="s">
        <v>8</v>
      </c>
      <c r="G113" s="21" t="s">
        <v>489</v>
      </c>
      <c r="H113" s="21" t="s">
        <v>21</v>
      </c>
      <c r="I113" s="31">
        <v>22.4</v>
      </c>
      <c r="J113" s="22"/>
      <c r="K113" s="31"/>
      <c r="L113" s="25">
        <v>0</v>
      </c>
      <c r="M113" s="22"/>
      <c r="N113" s="25">
        <v>150</v>
      </c>
      <c r="O113" s="25">
        <v>30</v>
      </c>
      <c r="P113" s="25">
        <v>430</v>
      </c>
      <c r="Q113" s="25">
        <v>30</v>
      </c>
      <c r="R113" s="24">
        <v>150</v>
      </c>
      <c r="S113" s="24">
        <v>150</v>
      </c>
      <c r="T113" s="23" t="s">
        <v>489</v>
      </c>
      <c r="U113" s="29">
        <f t="shared" si="22"/>
        <v>15600</v>
      </c>
      <c r="V113" s="29">
        <v>1.4</v>
      </c>
      <c r="W113" s="24"/>
      <c r="X113" s="24"/>
      <c r="Y113" s="24">
        <v>20</v>
      </c>
      <c r="Z113" s="23"/>
      <c r="AA113" s="24"/>
      <c r="AB113" s="23"/>
      <c r="AC113" s="24"/>
      <c r="AD113" s="23"/>
      <c r="AE113" s="23"/>
      <c r="AF113" s="23" t="s">
        <v>490</v>
      </c>
      <c r="AG113" s="23">
        <f t="shared" si="20"/>
        <v>0.19735646157166647</v>
      </c>
      <c r="AH113" s="23"/>
      <c r="AI113" s="29">
        <v>382.2</v>
      </c>
      <c r="AJ113" s="23"/>
      <c r="AK113" s="23"/>
      <c r="AL113" s="22"/>
      <c r="AM113" s="23"/>
      <c r="AN113" s="23"/>
      <c r="AO113" s="23"/>
      <c r="AP113" s="23"/>
      <c r="AQ113" s="25">
        <v>2</v>
      </c>
      <c r="AR113" s="23" t="s">
        <v>490</v>
      </c>
      <c r="AS113" s="29">
        <v>1.4</v>
      </c>
      <c r="AT113" s="25">
        <v>5</v>
      </c>
      <c r="AU113" s="25">
        <v>30</v>
      </c>
      <c r="AV113" s="23"/>
      <c r="AW113" s="23"/>
      <c r="AX113" s="23"/>
      <c r="AY113" s="23">
        <f t="shared" si="21"/>
        <v>6.8416906678177708E-2</v>
      </c>
      <c r="AZ113" s="23"/>
      <c r="BA113" s="29">
        <v>382.2</v>
      </c>
      <c r="BB113" s="23"/>
      <c r="BC113" s="23"/>
      <c r="BD113" s="22">
        <v>1.4</v>
      </c>
      <c r="BE113" s="22">
        <v>30</v>
      </c>
      <c r="BF113" s="25">
        <v>2</v>
      </c>
      <c r="BG113" s="22">
        <f t="shared" si="18"/>
        <v>0.34208453339088851</v>
      </c>
      <c r="BH113" s="22"/>
      <c r="BI113" s="30">
        <v>382.2</v>
      </c>
      <c r="BJ113" s="22"/>
      <c r="BK113" s="22"/>
      <c r="BL113" s="30">
        <v>1.4</v>
      </c>
      <c r="BM113" s="25">
        <v>30</v>
      </c>
      <c r="BN113" s="25">
        <v>2</v>
      </c>
      <c r="BO113" s="22">
        <f t="shared" si="19"/>
        <v>0.34208453339088851</v>
      </c>
      <c r="BP113" s="30">
        <v>382.2</v>
      </c>
      <c r="BQ113" s="22"/>
      <c r="BR113" s="22"/>
      <c r="BS113" s="22"/>
      <c r="BT113" s="25"/>
      <c r="BU113" s="22"/>
      <c r="BV113" s="22"/>
      <c r="BW113" s="155"/>
      <c r="BX113" s="25">
        <v>2</v>
      </c>
    </row>
    <row r="114" spans="1:76">
      <c r="A114" s="180">
        <v>109</v>
      </c>
      <c r="B114" s="67"/>
      <c r="C114" s="163">
        <v>3</v>
      </c>
      <c r="D114" s="23" t="s">
        <v>391</v>
      </c>
      <c r="E114" s="68" t="s">
        <v>969</v>
      </c>
      <c r="F114" s="22" t="s">
        <v>8</v>
      </c>
      <c r="G114" s="21" t="s">
        <v>489</v>
      </c>
      <c r="H114" s="21" t="s">
        <v>21</v>
      </c>
      <c r="I114" s="31">
        <v>16.899999999999999</v>
      </c>
      <c r="J114" s="22"/>
      <c r="K114" s="31"/>
      <c r="L114" s="25">
        <v>0</v>
      </c>
      <c r="M114" s="22"/>
      <c r="N114" s="25">
        <v>150</v>
      </c>
      <c r="O114" s="25">
        <v>30</v>
      </c>
      <c r="P114" s="25">
        <v>430</v>
      </c>
      <c r="Q114" s="25">
        <v>30</v>
      </c>
      <c r="R114" s="24">
        <v>150</v>
      </c>
      <c r="S114" s="24">
        <v>150</v>
      </c>
      <c r="T114" s="23" t="s">
        <v>489</v>
      </c>
      <c r="U114" s="29">
        <f t="shared" si="22"/>
        <v>15600</v>
      </c>
      <c r="V114" s="29">
        <v>1.4</v>
      </c>
      <c r="W114" s="24"/>
      <c r="X114" s="24"/>
      <c r="Y114" s="24">
        <v>20</v>
      </c>
      <c r="Z114" s="23"/>
      <c r="AA114" s="24"/>
      <c r="AB114" s="23"/>
      <c r="AC114" s="24"/>
      <c r="AD114" s="23"/>
      <c r="AE114" s="23"/>
      <c r="AF114" s="23" t="s">
        <v>490</v>
      </c>
      <c r="AG114" s="23">
        <f t="shared" si="20"/>
        <v>0.19735646157166647</v>
      </c>
      <c r="AH114" s="23"/>
      <c r="AI114" s="29">
        <v>382.2</v>
      </c>
      <c r="AJ114" s="23"/>
      <c r="AK114" s="23"/>
      <c r="AL114" s="22"/>
      <c r="AM114" s="23"/>
      <c r="AN114" s="23"/>
      <c r="AO114" s="23"/>
      <c r="AP114" s="23"/>
      <c r="AQ114" s="25">
        <v>2</v>
      </c>
      <c r="AR114" s="23" t="s">
        <v>490</v>
      </c>
      <c r="AS114" s="29">
        <v>1.4</v>
      </c>
      <c r="AT114" s="25">
        <v>5</v>
      </c>
      <c r="AU114" s="25">
        <v>30</v>
      </c>
      <c r="AV114" s="23"/>
      <c r="AW114" s="23"/>
      <c r="AX114" s="23"/>
      <c r="AY114" s="23">
        <f t="shared" si="21"/>
        <v>6.8416906678177708E-2</v>
      </c>
      <c r="AZ114" s="23"/>
      <c r="BA114" s="29">
        <v>382.2</v>
      </c>
      <c r="BB114" s="23"/>
      <c r="BC114" s="23"/>
      <c r="BD114" s="22">
        <v>1.4</v>
      </c>
      <c r="BE114" s="22">
        <v>30</v>
      </c>
      <c r="BF114" s="25">
        <v>2</v>
      </c>
      <c r="BG114" s="22">
        <f t="shared" si="18"/>
        <v>0.34208453339088851</v>
      </c>
      <c r="BH114" s="22"/>
      <c r="BI114" s="30">
        <v>382.2</v>
      </c>
      <c r="BJ114" s="22"/>
      <c r="BK114" s="22"/>
      <c r="BL114" s="30">
        <v>1.4</v>
      </c>
      <c r="BM114" s="25">
        <v>30</v>
      </c>
      <c r="BN114" s="25">
        <v>2</v>
      </c>
      <c r="BO114" s="22">
        <f t="shared" si="19"/>
        <v>0.34208453339088851</v>
      </c>
      <c r="BP114" s="30">
        <v>382.2</v>
      </c>
      <c r="BQ114" s="22"/>
      <c r="BR114" s="22"/>
      <c r="BS114" s="22"/>
      <c r="BT114" s="25"/>
      <c r="BU114" s="22"/>
      <c r="BV114" s="22"/>
      <c r="BW114" s="155"/>
      <c r="BX114" s="25">
        <v>2</v>
      </c>
    </row>
    <row r="115" spans="1:76">
      <c r="A115" s="180">
        <v>110</v>
      </c>
      <c r="B115" s="67"/>
      <c r="C115" s="163">
        <v>4</v>
      </c>
      <c r="D115" s="23" t="s">
        <v>392</v>
      </c>
      <c r="E115" s="68" t="s">
        <v>969</v>
      </c>
      <c r="F115" s="22" t="s">
        <v>8</v>
      </c>
      <c r="G115" s="21" t="s">
        <v>489</v>
      </c>
      <c r="H115" s="21" t="s">
        <v>21</v>
      </c>
      <c r="I115" s="31">
        <v>16.899999999999999</v>
      </c>
      <c r="J115" s="22"/>
      <c r="K115" s="31"/>
      <c r="L115" s="25">
        <v>0</v>
      </c>
      <c r="M115" s="22"/>
      <c r="N115" s="25">
        <v>150</v>
      </c>
      <c r="O115" s="25">
        <v>30</v>
      </c>
      <c r="P115" s="25">
        <v>430</v>
      </c>
      <c r="Q115" s="25">
        <v>30</v>
      </c>
      <c r="R115" s="24">
        <v>150</v>
      </c>
      <c r="S115" s="24">
        <v>150</v>
      </c>
      <c r="T115" s="23" t="s">
        <v>489</v>
      </c>
      <c r="U115" s="29">
        <f t="shared" si="22"/>
        <v>15600</v>
      </c>
      <c r="V115" s="29">
        <v>1.4</v>
      </c>
      <c r="W115" s="24"/>
      <c r="X115" s="24"/>
      <c r="Y115" s="24">
        <v>20</v>
      </c>
      <c r="Z115" s="23"/>
      <c r="AA115" s="24"/>
      <c r="AB115" s="23"/>
      <c r="AC115" s="24"/>
      <c r="AD115" s="23"/>
      <c r="AE115" s="23"/>
      <c r="AF115" s="23" t="s">
        <v>490</v>
      </c>
      <c r="AG115" s="23">
        <f t="shared" si="20"/>
        <v>0.19735646157166647</v>
      </c>
      <c r="AH115" s="23"/>
      <c r="AI115" s="29">
        <v>382.2</v>
      </c>
      <c r="AJ115" s="23"/>
      <c r="AK115" s="23"/>
      <c r="AL115" s="22"/>
      <c r="AM115" s="23"/>
      <c r="AN115" s="23"/>
      <c r="AO115" s="23"/>
      <c r="AP115" s="23"/>
      <c r="AQ115" s="25">
        <v>2</v>
      </c>
      <c r="AR115" s="23" t="s">
        <v>490</v>
      </c>
      <c r="AS115" s="29">
        <v>1.4</v>
      </c>
      <c r="AT115" s="25">
        <v>5</v>
      </c>
      <c r="AU115" s="25">
        <v>30</v>
      </c>
      <c r="AV115" s="23"/>
      <c r="AW115" s="23"/>
      <c r="AX115" s="23"/>
      <c r="AY115" s="23">
        <f t="shared" si="21"/>
        <v>6.8416906678177708E-2</v>
      </c>
      <c r="AZ115" s="23"/>
      <c r="BA115" s="29">
        <v>382.2</v>
      </c>
      <c r="BB115" s="23"/>
      <c r="BC115" s="23"/>
      <c r="BD115" s="22">
        <v>2</v>
      </c>
      <c r="BE115" s="22">
        <v>30</v>
      </c>
      <c r="BF115" s="25">
        <v>1</v>
      </c>
      <c r="BG115" s="22">
        <f t="shared" ref="BG115:BG144" si="23">BF115*PI()*BD115^2/4/Q115/BE115*100</f>
        <v>0.3490658503988659</v>
      </c>
      <c r="BH115" s="22"/>
      <c r="BI115" s="30">
        <v>333.2</v>
      </c>
      <c r="BJ115" s="22"/>
      <c r="BK115" s="22"/>
      <c r="BL115" s="25">
        <v>2</v>
      </c>
      <c r="BM115" s="25">
        <v>30</v>
      </c>
      <c r="BN115" s="25">
        <v>1</v>
      </c>
      <c r="BO115" s="22">
        <f t="shared" ref="BO115:BO144" si="24">BN115*PI()*BL115^2/4/Q115/BM115*100</f>
        <v>0.3490658503988659</v>
      </c>
      <c r="BP115" s="30">
        <v>333.2</v>
      </c>
      <c r="BQ115" s="22"/>
      <c r="BR115" s="22"/>
      <c r="BS115" s="22"/>
      <c r="BT115" s="25"/>
      <c r="BU115" s="22"/>
      <c r="BV115" s="22"/>
      <c r="BW115" s="155"/>
      <c r="BX115" s="25">
        <v>2</v>
      </c>
    </row>
    <row r="116" spans="1:76">
      <c r="A116" s="180">
        <v>111</v>
      </c>
      <c r="B116" s="67"/>
      <c r="C116" s="163">
        <v>5</v>
      </c>
      <c r="D116" s="23" t="s">
        <v>393</v>
      </c>
      <c r="E116" s="68" t="s">
        <v>969</v>
      </c>
      <c r="F116" s="22" t="s">
        <v>8</v>
      </c>
      <c r="G116" s="21" t="s">
        <v>489</v>
      </c>
      <c r="H116" s="21" t="s">
        <v>21</v>
      </c>
      <c r="I116" s="31">
        <v>16.899999999999999</v>
      </c>
      <c r="J116" s="22"/>
      <c r="K116" s="31"/>
      <c r="L116" s="25">
        <v>0</v>
      </c>
      <c r="M116" s="22"/>
      <c r="N116" s="25">
        <v>150</v>
      </c>
      <c r="O116" s="25">
        <v>30</v>
      </c>
      <c r="P116" s="25">
        <v>430</v>
      </c>
      <c r="Q116" s="25">
        <v>30</v>
      </c>
      <c r="R116" s="24">
        <v>150</v>
      </c>
      <c r="S116" s="24">
        <v>150</v>
      </c>
      <c r="T116" s="23" t="s">
        <v>489</v>
      </c>
      <c r="U116" s="29">
        <f t="shared" si="22"/>
        <v>15600</v>
      </c>
      <c r="V116" s="29">
        <v>1.4</v>
      </c>
      <c r="W116" s="24"/>
      <c r="X116" s="24"/>
      <c r="Y116" s="24">
        <v>20</v>
      </c>
      <c r="Z116" s="23"/>
      <c r="AA116" s="24"/>
      <c r="AB116" s="23"/>
      <c r="AC116" s="24"/>
      <c r="AD116" s="23"/>
      <c r="AE116" s="23"/>
      <c r="AF116" s="23" t="s">
        <v>490</v>
      </c>
      <c r="AG116" s="23">
        <f t="shared" si="20"/>
        <v>0.19735646157166647</v>
      </c>
      <c r="AH116" s="23"/>
      <c r="AI116" s="29">
        <v>382.2</v>
      </c>
      <c r="AJ116" s="23"/>
      <c r="AK116" s="23"/>
      <c r="AL116" s="22"/>
      <c r="AM116" s="23"/>
      <c r="AN116" s="23"/>
      <c r="AO116" s="23"/>
      <c r="AP116" s="23"/>
      <c r="AQ116" s="25">
        <v>2</v>
      </c>
      <c r="AR116" s="23" t="s">
        <v>490</v>
      </c>
      <c r="AS116" s="29">
        <v>1.4</v>
      </c>
      <c r="AT116" s="25">
        <v>5</v>
      </c>
      <c r="AU116" s="25">
        <v>30</v>
      </c>
      <c r="AV116" s="23"/>
      <c r="AW116" s="23"/>
      <c r="AX116" s="23"/>
      <c r="AY116" s="23">
        <f t="shared" si="21"/>
        <v>6.8416906678177708E-2</v>
      </c>
      <c r="AZ116" s="23"/>
      <c r="BA116" s="29">
        <v>382.2</v>
      </c>
      <c r="BB116" s="23"/>
      <c r="BC116" s="23"/>
      <c r="BD116" s="22">
        <v>1.4</v>
      </c>
      <c r="BE116" s="22">
        <v>30</v>
      </c>
      <c r="BF116" s="25">
        <v>2</v>
      </c>
      <c r="BG116" s="22">
        <f t="shared" si="23"/>
        <v>0.34208453339088851</v>
      </c>
      <c r="BH116" s="22"/>
      <c r="BI116" s="30">
        <v>382.2</v>
      </c>
      <c r="BJ116" s="22"/>
      <c r="BK116" s="22"/>
      <c r="BL116" s="30">
        <v>1.4</v>
      </c>
      <c r="BM116" s="25">
        <v>30</v>
      </c>
      <c r="BN116" s="25">
        <v>2</v>
      </c>
      <c r="BO116" s="22">
        <f t="shared" si="24"/>
        <v>0.34208453339088851</v>
      </c>
      <c r="BP116" s="30">
        <v>382.2</v>
      </c>
      <c r="BQ116" s="22"/>
      <c r="BR116" s="22"/>
      <c r="BS116" s="22"/>
      <c r="BT116" s="25"/>
      <c r="BU116" s="22"/>
      <c r="BV116" s="22"/>
      <c r="BW116" s="155"/>
      <c r="BX116" s="25">
        <v>2</v>
      </c>
    </row>
    <row r="117" spans="1:76">
      <c r="A117" s="180">
        <v>112</v>
      </c>
      <c r="B117" s="67"/>
      <c r="C117" s="163">
        <v>6</v>
      </c>
      <c r="D117" s="23" t="s">
        <v>394</v>
      </c>
      <c r="E117" s="68" t="s">
        <v>969</v>
      </c>
      <c r="F117" s="22" t="s">
        <v>8</v>
      </c>
      <c r="G117" s="21" t="s">
        <v>489</v>
      </c>
      <c r="H117" s="21" t="s">
        <v>21</v>
      </c>
      <c r="I117" s="31">
        <v>16.100000000000001</v>
      </c>
      <c r="J117" s="22"/>
      <c r="K117" s="31"/>
      <c r="L117" s="25">
        <v>0</v>
      </c>
      <c r="M117" s="22"/>
      <c r="N117" s="25">
        <v>150</v>
      </c>
      <c r="O117" s="25">
        <v>30</v>
      </c>
      <c r="P117" s="25">
        <v>430</v>
      </c>
      <c r="Q117" s="25">
        <v>30</v>
      </c>
      <c r="R117" s="24">
        <v>150</v>
      </c>
      <c r="S117" s="24">
        <v>150</v>
      </c>
      <c r="T117" s="23" t="s">
        <v>489</v>
      </c>
      <c r="U117" s="29">
        <f t="shared" si="22"/>
        <v>15600</v>
      </c>
      <c r="V117" s="29">
        <v>1.4</v>
      </c>
      <c r="W117" s="24"/>
      <c r="X117" s="24"/>
      <c r="Y117" s="24">
        <v>20</v>
      </c>
      <c r="Z117" s="23"/>
      <c r="AA117" s="24"/>
      <c r="AB117" s="23"/>
      <c r="AC117" s="24"/>
      <c r="AD117" s="23"/>
      <c r="AE117" s="23"/>
      <c r="AF117" s="23" t="s">
        <v>490</v>
      </c>
      <c r="AG117" s="23">
        <f t="shared" si="20"/>
        <v>0.19735646157166647</v>
      </c>
      <c r="AH117" s="23"/>
      <c r="AI117" s="29">
        <v>382.2</v>
      </c>
      <c r="AJ117" s="23"/>
      <c r="AK117" s="23"/>
      <c r="AL117" s="22"/>
      <c r="AM117" s="23"/>
      <c r="AN117" s="23"/>
      <c r="AO117" s="23"/>
      <c r="AP117" s="23"/>
      <c r="AQ117" s="25">
        <v>2</v>
      </c>
      <c r="AR117" s="23" t="s">
        <v>490</v>
      </c>
      <c r="AS117" s="29">
        <v>1.4</v>
      </c>
      <c r="AT117" s="25">
        <v>5</v>
      </c>
      <c r="AU117" s="25">
        <v>30</v>
      </c>
      <c r="AV117" s="23"/>
      <c r="AW117" s="23"/>
      <c r="AX117" s="23"/>
      <c r="AY117" s="23">
        <f t="shared" si="21"/>
        <v>6.8416906678177708E-2</v>
      </c>
      <c r="AZ117" s="23"/>
      <c r="BA117" s="29">
        <v>382.2</v>
      </c>
      <c r="BB117" s="23"/>
      <c r="BC117" s="23"/>
      <c r="BD117" s="22">
        <v>1.4</v>
      </c>
      <c r="BE117" s="22">
        <v>30</v>
      </c>
      <c r="BF117" s="25">
        <v>2</v>
      </c>
      <c r="BG117" s="22">
        <f t="shared" si="23"/>
        <v>0.34208453339088851</v>
      </c>
      <c r="BH117" s="22"/>
      <c r="BI117" s="30">
        <v>382.2</v>
      </c>
      <c r="BJ117" s="22"/>
      <c r="BK117" s="22"/>
      <c r="BL117" s="30">
        <v>1.4</v>
      </c>
      <c r="BM117" s="25">
        <v>30</v>
      </c>
      <c r="BN117" s="25">
        <v>2</v>
      </c>
      <c r="BO117" s="22">
        <f t="shared" si="24"/>
        <v>0.34208453339088851</v>
      </c>
      <c r="BP117" s="30">
        <v>382.2</v>
      </c>
      <c r="BQ117" s="22"/>
      <c r="BR117" s="22"/>
      <c r="BS117" s="22"/>
      <c r="BT117" s="25"/>
      <c r="BU117" s="22"/>
      <c r="BV117" s="22"/>
      <c r="BW117" s="155"/>
      <c r="BX117" s="25">
        <v>2</v>
      </c>
    </row>
    <row r="118" spans="1:76">
      <c r="A118" s="180">
        <v>113</v>
      </c>
      <c r="B118" s="67"/>
      <c r="C118" s="163">
        <v>7</v>
      </c>
      <c r="D118" s="23" t="s">
        <v>395</v>
      </c>
      <c r="E118" s="68" t="s">
        <v>969</v>
      </c>
      <c r="F118" s="22" t="s">
        <v>8</v>
      </c>
      <c r="G118" s="21" t="s">
        <v>489</v>
      </c>
      <c r="H118" s="21" t="s">
        <v>21</v>
      </c>
      <c r="I118" s="31">
        <v>16.100000000000001</v>
      </c>
      <c r="J118" s="22"/>
      <c r="K118" s="31"/>
      <c r="L118" s="25">
        <v>0</v>
      </c>
      <c r="M118" s="22"/>
      <c r="N118" s="25">
        <v>150</v>
      </c>
      <c r="O118" s="25">
        <v>30</v>
      </c>
      <c r="P118" s="25">
        <v>430</v>
      </c>
      <c r="Q118" s="25">
        <v>30</v>
      </c>
      <c r="R118" s="24">
        <v>150</v>
      </c>
      <c r="S118" s="24">
        <v>150</v>
      </c>
      <c r="T118" s="23" t="s">
        <v>489</v>
      </c>
      <c r="U118" s="29">
        <f t="shared" si="22"/>
        <v>15600</v>
      </c>
      <c r="V118" s="29">
        <v>1.4</v>
      </c>
      <c r="W118" s="24"/>
      <c r="X118" s="24"/>
      <c r="Y118" s="24">
        <v>20</v>
      </c>
      <c r="Z118" s="23"/>
      <c r="AA118" s="24"/>
      <c r="AB118" s="23"/>
      <c r="AC118" s="24"/>
      <c r="AD118" s="23"/>
      <c r="AE118" s="23"/>
      <c r="AF118" s="23" t="s">
        <v>490</v>
      </c>
      <c r="AG118" s="23">
        <f t="shared" si="20"/>
        <v>0.19735646157166647</v>
      </c>
      <c r="AH118" s="23"/>
      <c r="AI118" s="29">
        <v>382.2</v>
      </c>
      <c r="AJ118" s="23"/>
      <c r="AK118" s="23"/>
      <c r="AL118" s="22"/>
      <c r="AM118" s="23"/>
      <c r="AN118" s="23"/>
      <c r="AO118" s="23"/>
      <c r="AP118" s="23"/>
      <c r="AQ118" s="25">
        <v>2</v>
      </c>
      <c r="AR118" s="23" t="s">
        <v>490</v>
      </c>
      <c r="AS118" s="29">
        <v>1.4</v>
      </c>
      <c r="AT118" s="25">
        <v>5</v>
      </c>
      <c r="AU118" s="25">
        <v>30</v>
      </c>
      <c r="AV118" s="23"/>
      <c r="AW118" s="23"/>
      <c r="AX118" s="23"/>
      <c r="AY118" s="23">
        <f t="shared" si="21"/>
        <v>6.8416906678177708E-2</v>
      </c>
      <c r="AZ118" s="23"/>
      <c r="BA118" s="29">
        <v>382.2</v>
      </c>
      <c r="BB118" s="23"/>
      <c r="BC118" s="23"/>
      <c r="BD118" s="22">
        <v>1.4</v>
      </c>
      <c r="BE118" s="22">
        <v>30</v>
      </c>
      <c r="BF118" s="25">
        <v>2</v>
      </c>
      <c r="BG118" s="22">
        <f t="shared" si="23"/>
        <v>0.34208453339088851</v>
      </c>
      <c r="BH118" s="22"/>
      <c r="BI118" s="30">
        <v>382.2</v>
      </c>
      <c r="BJ118" s="22"/>
      <c r="BK118" s="22"/>
      <c r="BL118" s="30">
        <v>1.4</v>
      </c>
      <c r="BM118" s="25">
        <v>30</v>
      </c>
      <c r="BN118" s="25">
        <v>2</v>
      </c>
      <c r="BO118" s="22">
        <f t="shared" si="24"/>
        <v>0.34208453339088851</v>
      </c>
      <c r="BP118" s="30">
        <v>382.2</v>
      </c>
      <c r="BQ118" s="22"/>
      <c r="BR118" s="22"/>
      <c r="BS118" s="22"/>
      <c r="BT118" s="25"/>
      <c r="BU118" s="22"/>
      <c r="BV118" s="22"/>
      <c r="BW118" s="155"/>
      <c r="BX118" s="25">
        <v>2</v>
      </c>
    </row>
    <row r="119" spans="1:76">
      <c r="A119" s="180">
        <v>114</v>
      </c>
      <c r="B119" s="67"/>
      <c r="C119" s="163">
        <v>8</v>
      </c>
      <c r="D119" s="23" t="s">
        <v>396</v>
      </c>
      <c r="E119" s="68" t="s">
        <v>969</v>
      </c>
      <c r="F119" s="22" t="s">
        <v>8</v>
      </c>
      <c r="G119" s="21" t="s">
        <v>489</v>
      </c>
      <c r="H119" s="21" t="s">
        <v>21</v>
      </c>
      <c r="I119" s="31">
        <v>26.5</v>
      </c>
      <c r="J119" s="22"/>
      <c r="K119" s="31"/>
      <c r="L119" s="25">
        <v>0</v>
      </c>
      <c r="M119" s="22"/>
      <c r="N119" s="25">
        <v>145</v>
      </c>
      <c r="O119" s="25">
        <v>30</v>
      </c>
      <c r="P119" s="25">
        <v>430</v>
      </c>
      <c r="Q119" s="25">
        <v>25</v>
      </c>
      <c r="R119" s="24">
        <v>150</v>
      </c>
      <c r="S119" s="24">
        <v>150</v>
      </c>
      <c r="T119" s="23" t="s">
        <v>489</v>
      </c>
      <c r="U119" s="29">
        <f t="shared" si="22"/>
        <v>13600</v>
      </c>
      <c r="V119" s="29">
        <v>1.4</v>
      </c>
      <c r="W119" s="24"/>
      <c r="X119" s="24"/>
      <c r="Y119" s="24">
        <v>20</v>
      </c>
      <c r="Z119" s="23"/>
      <c r="AA119" s="24"/>
      <c r="AB119" s="23"/>
      <c r="AC119" s="24"/>
      <c r="AD119" s="23"/>
      <c r="AE119" s="23"/>
      <c r="AF119" s="23" t="s">
        <v>490</v>
      </c>
      <c r="AG119" s="23">
        <f t="shared" si="20"/>
        <v>0.22637947062632333</v>
      </c>
      <c r="AH119" s="23"/>
      <c r="AI119" s="29">
        <v>401.8</v>
      </c>
      <c r="AJ119" s="23"/>
      <c r="AK119" s="23"/>
      <c r="AL119" s="22"/>
      <c r="AM119" s="23"/>
      <c r="AN119" s="23"/>
      <c r="AO119" s="23"/>
      <c r="AP119" s="23"/>
      <c r="AQ119" s="25">
        <v>2</v>
      </c>
      <c r="AR119" s="23" t="s">
        <v>490</v>
      </c>
      <c r="AS119" s="29">
        <v>1.4</v>
      </c>
      <c r="AT119" s="25">
        <v>5</v>
      </c>
      <c r="AU119" s="25">
        <v>30</v>
      </c>
      <c r="AV119" s="23"/>
      <c r="AW119" s="23"/>
      <c r="AX119" s="23"/>
      <c r="AY119" s="23">
        <f t="shared" si="21"/>
        <v>7.0776110356735561E-2</v>
      </c>
      <c r="AZ119" s="23"/>
      <c r="BA119" s="29">
        <v>401.8</v>
      </c>
      <c r="BB119" s="23"/>
      <c r="BC119" s="23"/>
      <c r="BD119" s="22">
        <v>1.4</v>
      </c>
      <c r="BE119" s="22">
        <v>30</v>
      </c>
      <c r="BF119" s="25">
        <v>2</v>
      </c>
      <c r="BG119" s="22">
        <f t="shared" si="23"/>
        <v>0.41050144006906625</v>
      </c>
      <c r="BH119" s="22"/>
      <c r="BI119" s="30">
        <v>401.8</v>
      </c>
      <c r="BJ119" s="22"/>
      <c r="BK119" s="22"/>
      <c r="BL119" s="30">
        <v>1.4</v>
      </c>
      <c r="BM119" s="25">
        <v>30</v>
      </c>
      <c r="BN119" s="25">
        <v>2</v>
      </c>
      <c r="BO119" s="22">
        <f t="shared" si="24"/>
        <v>0.41050144006906625</v>
      </c>
      <c r="BP119" s="30">
        <v>401.8</v>
      </c>
      <c r="BQ119" s="22"/>
      <c r="BR119" s="22"/>
      <c r="BS119" s="22"/>
      <c r="BT119" s="25"/>
      <c r="BU119" s="22"/>
      <c r="BV119" s="22"/>
      <c r="BW119" s="155"/>
      <c r="BX119" s="25">
        <v>2</v>
      </c>
    </row>
    <row r="120" spans="1:76">
      <c r="A120" s="180">
        <v>115</v>
      </c>
      <c r="B120" s="67"/>
      <c r="C120" s="163">
        <v>9</v>
      </c>
      <c r="D120" s="23" t="s">
        <v>397</v>
      </c>
      <c r="E120" s="68" t="s">
        <v>969</v>
      </c>
      <c r="F120" s="22" t="s">
        <v>8</v>
      </c>
      <c r="G120" s="21" t="s">
        <v>489</v>
      </c>
      <c r="H120" s="21" t="s">
        <v>21</v>
      </c>
      <c r="I120" s="31">
        <v>17.899999999999999</v>
      </c>
      <c r="J120" s="22"/>
      <c r="K120" s="31"/>
      <c r="L120" s="25">
        <v>0</v>
      </c>
      <c r="M120" s="22"/>
      <c r="N120" s="25">
        <v>145</v>
      </c>
      <c r="O120" s="25">
        <v>30</v>
      </c>
      <c r="P120" s="25">
        <v>430</v>
      </c>
      <c r="Q120" s="25">
        <v>23</v>
      </c>
      <c r="R120" s="24">
        <v>150</v>
      </c>
      <c r="S120" s="24">
        <v>150</v>
      </c>
      <c r="T120" s="23" t="s">
        <v>489</v>
      </c>
      <c r="U120" s="29">
        <f t="shared" si="22"/>
        <v>12860</v>
      </c>
      <c r="V120" s="29">
        <v>1.4</v>
      </c>
      <c r="W120" s="24"/>
      <c r="X120" s="24"/>
      <c r="Y120" s="24">
        <v>20</v>
      </c>
      <c r="Z120" s="23"/>
      <c r="AA120" s="24"/>
      <c r="AB120" s="23"/>
      <c r="AC120" s="24"/>
      <c r="AD120" s="23"/>
      <c r="AE120" s="23"/>
      <c r="AF120" s="23" t="s">
        <v>490</v>
      </c>
      <c r="AG120" s="23">
        <f t="shared" si="20"/>
        <v>0.23940597204650055</v>
      </c>
      <c r="AH120" s="23"/>
      <c r="AI120" s="29">
        <v>401.8</v>
      </c>
      <c r="AJ120" s="23"/>
      <c r="AK120" s="23"/>
      <c r="AL120" s="22"/>
      <c r="AM120" s="23"/>
      <c r="AN120" s="23"/>
      <c r="AO120" s="23"/>
      <c r="AP120" s="23"/>
      <c r="AQ120" s="25">
        <v>2</v>
      </c>
      <c r="AR120" s="23" t="s">
        <v>490</v>
      </c>
      <c r="AS120" s="29">
        <v>1.4</v>
      </c>
      <c r="AT120" s="25">
        <v>5</v>
      </c>
      <c r="AU120" s="25">
        <v>30</v>
      </c>
      <c r="AV120" s="23"/>
      <c r="AW120" s="23"/>
      <c r="AX120" s="23"/>
      <c r="AY120" s="23">
        <f t="shared" si="21"/>
        <v>7.0776110356735561E-2</v>
      </c>
      <c r="AZ120" s="23"/>
      <c r="BA120" s="29">
        <v>401.8</v>
      </c>
      <c r="BB120" s="23"/>
      <c r="BC120" s="23"/>
      <c r="BD120" s="22">
        <v>1.4</v>
      </c>
      <c r="BE120" s="22">
        <v>30</v>
      </c>
      <c r="BF120" s="25">
        <v>2</v>
      </c>
      <c r="BG120" s="22">
        <f t="shared" si="23"/>
        <v>0.44619721746637631</v>
      </c>
      <c r="BH120" s="22"/>
      <c r="BI120" s="30">
        <v>401.8</v>
      </c>
      <c r="BJ120" s="22"/>
      <c r="BK120" s="22"/>
      <c r="BL120" s="30">
        <v>1.4</v>
      </c>
      <c r="BM120" s="25">
        <v>30</v>
      </c>
      <c r="BN120" s="25">
        <v>2</v>
      </c>
      <c r="BO120" s="22">
        <f t="shared" si="24"/>
        <v>0.44619721746637631</v>
      </c>
      <c r="BP120" s="30">
        <v>401.8</v>
      </c>
      <c r="BQ120" s="22"/>
      <c r="BR120" s="22"/>
      <c r="BS120" s="22"/>
      <c r="BT120" s="25"/>
      <c r="BU120" s="22"/>
      <c r="BV120" s="22"/>
      <c r="BW120" s="155"/>
      <c r="BX120" s="25">
        <v>2</v>
      </c>
    </row>
    <row r="121" spans="1:76">
      <c r="A121" s="180">
        <v>116</v>
      </c>
      <c r="B121" s="67"/>
      <c r="C121" s="163">
        <v>10</v>
      </c>
      <c r="D121" s="23" t="s">
        <v>398</v>
      </c>
      <c r="E121" s="68" t="s">
        <v>969</v>
      </c>
      <c r="F121" s="22" t="s">
        <v>8</v>
      </c>
      <c r="G121" s="21" t="s">
        <v>489</v>
      </c>
      <c r="H121" s="21" t="s">
        <v>21</v>
      </c>
      <c r="I121" s="31">
        <v>17.899999999999999</v>
      </c>
      <c r="J121" s="22"/>
      <c r="K121" s="31"/>
      <c r="L121" s="25">
        <v>0</v>
      </c>
      <c r="M121" s="22"/>
      <c r="N121" s="25">
        <v>145</v>
      </c>
      <c r="O121" s="25">
        <v>30</v>
      </c>
      <c r="P121" s="25">
        <v>430</v>
      </c>
      <c r="Q121" s="25">
        <v>25</v>
      </c>
      <c r="R121" s="24">
        <v>150</v>
      </c>
      <c r="S121" s="24">
        <v>150</v>
      </c>
      <c r="T121" s="23" t="s">
        <v>489</v>
      </c>
      <c r="U121" s="29">
        <f t="shared" si="22"/>
        <v>13600</v>
      </c>
      <c r="V121" s="29">
        <v>1.4</v>
      </c>
      <c r="W121" s="24"/>
      <c r="X121" s="24"/>
      <c r="Y121" s="24">
        <v>20</v>
      </c>
      <c r="Z121" s="23"/>
      <c r="AA121" s="24"/>
      <c r="AB121" s="23"/>
      <c r="AC121" s="24"/>
      <c r="AD121" s="23"/>
      <c r="AE121" s="23"/>
      <c r="AF121" s="23" t="s">
        <v>490</v>
      </c>
      <c r="AG121" s="23">
        <f t="shared" si="20"/>
        <v>0.22637947062632333</v>
      </c>
      <c r="AH121" s="23"/>
      <c r="AI121" s="29">
        <v>401.8</v>
      </c>
      <c r="AJ121" s="23"/>
      <c r="AK121" s="23"/>
      <c r="AL121" s="22"/>
      <c r="AM121" s="23"/>
      <c r="AN121" s="23"/>
      <c r="AO121" s="23"/>
      <c r="AP121" s="23"/>
      <c r="AQ121" s="25">
        <v>2</v>
      </c>
      <c r="AR121" s="23" t="s">
        <v>490</v>
      </c>
      <c r="AS121" s="29">
        <v>1.4</v>
      </c>
      <c r="AT121" s="25">
        <v>5</v>
      </c>
      <c r="AU121" s="25">
        <v>30</v>
      </c>
      <c r="AV121" s="23"/>
      <c r="AW121" s="23"/>
      <c r="AX121" s="23"/>
      <c r="AY121" s="23">
        <f t="shared" si="21"/>
        <v>7.0776110356735561E-2</v>
      </c>
      <c r="AZ121" s="23"/>
      <c r="BA121" s="29">
        <v>401.8</v>
      </c>
      <c r="BB121" s="23"/>
      <c r="BC121" s="23"/>
      <c r="BD121" s="22">
        <v>2</v>
      </c>
      <c r="BE121" s="22">
        <v>30</v>
      </c>
      <c r="BF121" s="25">
        <v>1</v>
      </c>
      <c r="BG121" s="22">
        <f t="shared" si="23"/>
        <v>0.41887902047863912</v>
      </c>
      <c r="BH121" s="22"/>
      <c r="BI121" s="30">
        <v>323.39999999999998</v>
      </c>
      <c r="BJ121" s="22"/>
      <c r="BK121" s="22"/>
      <c r="BL121" s="25">
        <v>2</v>
      </c>
      <c r="BM121" s="25">
        <v>30</v>
      </c>
      <c r="BN121" s="25">
        <v>1</v>
      </c>
      <c r="BO121" s="22">
        <f t="shared" si="24"/>
        <v>0.41887902047863912</v>
      </c>
      <c r="BP121" s="30">
        <v>323.39999999999998</v>
      </c>
      <c r="BQ121" s="22"/>
      <c r="BR121" s="22"/>
      <c r="BS121" s="22"/>
      <c r="BT121" s="25"/>
      <c r="BU121" s="22"/>
      <c r="BV121" s="22"/>
      <c r="BW121" s="155"/>
      <c r="BX121" s="25">
        <v>2</v>
      </c>
    </row>
    <row r="122" spans="1:76">
      <c r="A122" s="180">
        <v>117</v>
      </c>
      <c r="B122" s="67"/>
      <c r="C122" s="163">
        <v>11</v>
      </c>
      <c r="D122" s="23" t="s">
        <v>399</v>
      </c>
      <c r="E122" s="68" t="s">
        <v>969</v>
      </c>
      <c r="F122" s="22" t="s">
        <v>8</v>
      </c>
      <c r="G122" s="21" t="s">
        <v>489</v>
      </c>
      <c r="H122" s="21" t="s">
        <v>21</v>
      </c>
      <c r="I122" s="31">
        <v>15.4</v>
      </c>
      <c r="J122" s="22"/>
      <c r="K122" s="31"/>
      <c r="L122" s="25">
        <v>0</v>
      </c>
      <c r="M122" s="22"/>
      <c r="N122" s="25">
        <v>145</v>
      </c>
      <c r="O122" s="25">
        <v>30</v>
      </c>
      <c r="P122" s="25">
        <v>430</v>
      </c>
      <c r="Q122" s="25">
        <v>20</v>
      </c>
      <c r="R122" s="24">
        <v>150</v>
      </c>
      <c r="S122" s="24">
        <v>150</v>
      </c>
      <c r="T122" s="23" t="s">
        <v>489</v>
      </c>
      <c r="U122" s="29">
        <f t="shared" si="22"/>
        <v>11750</v>
      </c>
      <c r="V122" s="29">
        <v>1.4</v>
      </c>
      <c r="W122" s="24"/>
      <c r="X122" s="24"/>
      <c r="Y122" s="24">
        <v>20</v>
      </c>
      <c r="Z122" s="23"/>
      <c r="AA122" s="24"/>
      <c r="AB122" s="23"/>
      <c r="AC122" s="24"/>
      <c r="AD122" s="23"/>
      <c r="AE122" s="23"/>
      <c r="AF122" s="23" t="s">
        <v>490</v>
      </c>
      <c r="AG122" s="23">
        <f t="shared" si="20"/>
        <v>0.26202219578876573</v>
      </c>
      <c r="AH122" s="23"/>
      <c r="AI122" s="29">
        <v>401.8</v>
      </c>
      <c r="AJ122" s="23"/>
      <c r="AK122" s="23"/>
      <c r="AL122" s="22"/>
      <c r="AM122" s="23"/>
      <c r="AN122" s="23"/>
      <c r="AO122" s="23"/>
      <c r="AP122" s="23"/>
      <c r="AQ122" s="25">
        <v>2</v>
      </c>
      <c r="AR122" s="23" t="s">
        <v>490</v>
      </c>
      <c r="AS122" s="29">
        <v>1.4</v>
      </c>
      <c r="AT122" s="25">
        <v>5</v>
      </c>
      <c r="AU122" s="25">
        <v>30</v>
      </c>
      <c r="AV122" s="23"/>
      <c r="AW122" s="23"/>
      <c r="AX122" s="23"/>
      <c r="AY122" s="23">
        <f t="shared" si="21"/>
        <v>7.0776110356735561E-2</v>
      </c>
      <c r="AZ122" s="23"/>
      <c r="BA122" s="29">
        <v>401.8</v>
      </c>
      <c r="BB122" s="23"/>
      <c r="BC122" s="23"/>
      <c r="BD122" s="22">
        <v>2</v>
      </c>
      <c r="BE122" s="22">
        <v>30</v>
      </c>
      <c r="BF122" s="25">
        <v>1</v>
      </c>
      <c r="BG122" s="22">
        <f t="shared" si="23"/>
        <v>0.52359877559829882</v>
      </c>
      <c r="BH122" s="22"/>
      <c r="BI122" s="30">
        <v>323.39999999999998</v>
      </c>
      <c r="BJ122" s="22"/>
      <c r="BK122" s="22"/>
      <c r="BL122" s="25">
        <v>2</v>
      </c>
      <c r="BM122" s="25">
        <v>30</v>
      </c>
      <c r="BN122" s="25">
        <v>1</v>
      </c>
      <c r="BO122" s="22">
        <f t="shared" si="24"/>
        <v>0.52359877559829882</v>
      </c>
      <c r="BP122" s="30">
        <v>323.39999999999998</v>
      </c>
      <c r="BQ122" s="22"/>
      <c r="BR122" s="22"/>
      <c r="BS122" s="22"/>
      <c r="BT122" s="25"/>
      <c r="BU122" s="22"/>
      <c r="BV122" s="22"/>
      <c r="BW122" s="155"/>
      <c r="BX122" s="25">
        <v>2</v>
      </c>
    </row>
    <row r="123" spans="1:76">
      <c r="A123" s="180">
        <v>118</v>
      </c>
      <c r="B123" s="67"/>
      <c r="C123" s="163">
        <v>12</v>
      </c>
      <c r="D123" s="23" t="s">
        <v>400</v>
      </c>
      <c r="E123" s="68" t="s">
        <v>969</v>
      </c>
      <c r="F123" s="22" t="s">
        <v>8</v>
      </c>
      <c r="G123" s="21" t="s">
        <v>489</v>
      </c>
      <c r="H123" s="21" t="s">
        <v>21</v>
      </c>
      <c r="I123" s="31">
        <v>19.899999999999999</v>
      </c>
      <c r="J123" s="22"/>
      <c r="K123" s="31"/>
      <c r="L123" s="25">
        <v>0</v>
      </c>
      <c r="M123" s="22"/>
      <c r="N123" s="25">
        <v>145</v>
      </c>
      <c r="O123" s="25">
        <v>30</v>
      </c>
      <c r="P123" s="25">
        <v>430</v>
      </c>
      <c r="Q123" s="25">
        <v>23</v>
      </c>
      <c r="R123" s="24">
        <v>150</v>
      </c>
      <c r="S123" s="24">
        <v>150</v>
      </c>
      <c r="T123" s="23" t="s">
        <v>489</v>
      </c>
      <c r="U123" s="29">
        <f t="shared" si="22"/>
        <v>12860</v>
      </c>
      <c r="V123" s="29">
        <v>1.4</v>
      </c>
      <c r="W123" s="24"/>
      <c r="X123" s="24"/>
      <c r="Y123" s="24">
        <v>20</v>
      </c>
      <c r="Z123" s="23"/>
      <c r="AA123" s="24"/>
      <c r="AB123" s="23"/>
      <c r="AC123" s="24"/>
      <c r="AD123" s="23"/>
      <c r="AE123" s="23"/>
      <c r="AF123" s="23" t="s">
        <v>490</v>
      </c>
      <c r="AG123" s="23">
        <f t="shared" si="20"/>
        <v>0.23940597204650055</v>
      </c>
      <c r="AH123" s="23"/>
      <c r="AI123" s="29">
        <v>401.8</v>
      </c>
      <c r="AJ123" s="23"/>
      <c r="AK123" s="23"/>
      <c r="AL123" s="22"/>
      <c r="AM123" s="23"/>
      <c r="AN123" s="23"/>
      <c r="AO123" s="23"/>
      <c r="AP123" s="23"/>
      <c r="AQ123" s="25">
        <v>2</v>
      </c>
      <c r="AR123" s="23" t="s">
        <v>490</v>
      </c>
      <c r="AS123" s="29">
        <v>1.4</v>
      </c>
      <c r="AT123" s="25">
        <v>5</v>
      </c>
      <c r="AU123" s="25">
        <v>30</v>
      </c>
      <c r="AV123" s="23"/>
      <c r="AW123" s="23"/>
      <c r="AX123" s="23"/>
      <c r="AY123" s="23">
        <f t="shared" si="21"/>
        <v>7.0776110356735561E-2</v>
      </c>
      <c r="AZ123" s="23"/>
      <c r="BA123" s="29">
        <v>401.8</v>
      </c>
      <c r="BB123" s="23"/>
      <c r="BC123" s="23"/>
      <c r="BD123" s="30">
        <v>2</v>
      </c>
      <c r="BE123" s="22">
        <v>20</v>
      </c>
      <c r="BF123" s="25">
        <v>1</v>
      </c>
      <c r="BG123" s="22">
        <f t="shared" si="23"/>
        <v>0.68295492469343333</v>
      </c>
      <c r="BH123" s="22"/>
      <c r="BI123" s="25">
        <v>0</v>
      </c>
      <c r="BJ123" s="22"/>
      <c r="BK123" s="22"/>
      <c r="BL123" s="25">
        <v>2</v>
      </c>
      <c r="BM123" s="25">
        <v>20</v>
      </c>
      <c r="BN123" s="25">
        <v>1</v>
      </c>
      <c r="BO123" s="22">
        <f t="shared" si="24"/>
        <v>0.68295492469343333</v>
      </c>
      <c r="BP123" s="30">
        <v>323.39999999999998</v>
      </c>
      <c r="BQ123" s="22"/>
      <c r="BR123" s="22"/>
      <c r="BS123" s="22"/>
      <c r="BT123" s="25"/>
      <c r="BU123" s="22"/>
      <c r="BV123" s="22"/>
      <c r="BW123" s="155"/>
      <c r="BX123" s="25">
        <v>2</v>
      </c>
    </row>
    <row r="124" spans="1:76">
      <c r="A124" s="180">
        <v>119</v>
      </c>
      <c r="B124" s="67"/>
      <c r="C124" s="163">
        <v>13</v>
      </c>
      <c r="D124" s="23" t="s">
        <v>401</v>
      </c>
      <c r="E124" s="68" t="s">
        <v>969</v>
      </c>
      <c r="F124" s="22" t="s">
        <v>8</v>
      </c>
      <c r="G124" s="21" t="s">
        <v>489</v>
      </c>
      <c r="H124" s="21" t="s">
        <v>21</v>
      </c>
      <c r="I124" s="31">
        <v>14.2</v>
      </c>
      <c r="J124" s="22"/>
      <c r="K124" s="31"/>
      <c r="L124" s="25">
        <v>0</v>
      </c>
      <c r="M124" s="22"/>
      <c r="N124" s="25">
        <v>145</v>
      </c>
      <c r="O124" s="25">
        <v>30</v>
      </c>
      <c r="P124" s="25">
        <v>430</v>
      </c>
      <c r="Q124" s="25">
        <v>23</v>
      </c>
      <c r="R124" s="24">
        <v>400</v>
      </c>
      <c r="S124" s="24">
        <v>400</v>
      </c>
      <c r="T124" s="23" t="s">
        <v>489</v>
      </c>
      <c r="U124" s="29">
        <f t="shared" si="22"/>
        <v>12860</v>
      </c>
      <c r="V124" s="29">
        <v>1.4</v>
      </c>
      <c r="W124" s="24"/>
      <c r="X124" s="24"/>
      <c r="Y124" s="24">
        <v>43</v>
      </c>
      <c r="Z124" s="23"/>
      <c r="AA124" s="24"/>
      <c r="AB124" s="23"/>
      <c r="AC124" s="24"/>
      <c r="AD124" s="23"/>
      <c r="AE124" s="23"/>
      <c r="AF124" s="23" t="s">
        <v>490</v>
      </c>
      <c r="AG124" s="23">
        <f t="shared" si="20"/>
        <v>0.51472283989997614</v>
      </c>
      <c r="AH124" s="23"/>
      <c r="AI124" s="23">
        <v>406.99400000000003</v>
      </c>
      <c r="AJ124" s="23"/>
      <c r="AK124" s="23"/>
      <c r="AL124" s="22"/>
      <c r="AM124" s="23"/>
      <c r="AN124" s="23"/>
      <c r="AO124" s="23"/>
      <c r="AP124" s="23"/>
      <c r="AQ124" s="25">
        <v>2</v>
      </c>
      <c r="AR124" s="23" t="s">
        <v>490</v>
      </c>
      <c r="AS124" s="29">
        <v>1.4</v>
      </c>
      <c r="AT124" s="25">
        <v>13</v>
      </c>
      <c r="AU124" s="25">
        <v>30</v>
      </c>
      <c r="AV124" s="23"/>
      <c r="AW124" s="23"/>
      <c r="AX124" s="23"/>
      <c r="AY124" s="23"/>
      <c r="AZ124" s="23"/>
      <c r="BA124" s="29">
        <v>401.8</v>
      </c>
      <c r="BB124" s="23"/>
      <c r="BC124" s="23"/>
      <c r="BD124" s="30"/>
      <c r="BE124" s="22"/>
      <c r="BF124" s="25"/>
      <c r="BG124" s="22"/>
      <c r="BH124" s="22"/>
      <c r="BI124" s="30">
        <v>382.2</v>
      </c>
      <c r="BJ124" s="22"/>
      <c r="BK124" s="22"/>
      <c r="BL124" s="22"/>
      <c r="BM124" s="22"/>
      <c r="BN124" s="25"/>
      <c r="BO124" s="22"/>
      <c r="BP124" s="22"/>
      <c r="BQ124" s="22"/>
      <c r="BR124" s="22"/>
      <c r="BS124" s="22"/>
      <c r="BT124" s="25"/>
      <c r="BU124" s="22"/>
      <c r="BV124" s="22"/>
      <c r="BW124" s="155"/>
      <c r="BX124" s="25">
        <v>2</v>
      </c>
    </row>
    <row r="125" spans="1:76">
      <c r="A125" s="180">
        <v>120</v>
      </c>
      <c r="B125" s="67"/>
      <c r="C125" s="163">
        <v>15</v>
      </c>
      <c r="D125" s="23" t="s">
        <v>402</v>
      </c>
      <c r="E125" s="68" t="s">
        <v>969</v>
      </c>
      <c r="F125" s="22" t="s">
        <v>8</v>
      </c>
      <c r="G125" s="21" t="s">
        <v>489</v>
      </c>
      <c r="H125" s="21" t="s">
        <v>21</v>
      </c>
      <c r="I125" s="31">
        <v>14.2</v>
      </c>
      <c r="J125" s="22"/>
      <c r="K125" s="31"/>
      <c r="L125" s="25">
        <v>0</v>
      </c>
      <c r="M125" s="22"/>
      <c r="N125" s="25">
        <v>145</v>
      </c>
      <c r="O125" s="25">
        <v>30</v>
      </c>
      <c r="P125" s="25">
        <v>430</v>
      </c>
      <c r="Q125" s="25">
        <v>27</v>
      </c>
      <c r="R125" s="24">
        <v>400</v>
      </c>
      <c r="S125" s="24">
        <v>400</v>
      </c>
      <c r="T125" s="23" t="s">
        <v>489</v>
      </c>
      <c r="U125" s="29">
        <f t="shared" si="22"/>
        <v>14340</v>
      </c>
      <c r="V125" s="29">
        <v>1.4</v>
      </c>
      <c r="W125" s="24"/>
      <c r="X125" s="24"/>
      <c r="Y125" s="24">
        <v>43</v>
      </c>
      <c r="Z125" s="23"/>
      <c r="AA125" s="24"/>
      <c r="AB125" s="23"/>
      <c r="AC125" s="24"/>
      <c r="AD125" s="23"/>
      <c r="AE125" s="23"/>
      <c r="AF125" s="23" t="s">
        <v>490</v>
      </c>
      <c r="AG125" s="23">
        <f t="shared" si="20"/>
        <v>0.46159942267180565</v>
      </c>
      <c r="AH125" s="23"/>
      <c r="AI125" s="23">
        <v>406.99400000000003</v>
      </c>
      <c r="AJ125" s="23"/>
      <c r="AK125" s="23"/>
      <c r="AL125" s="22"/>
      <c r="AM125" s="23"/>
      <c r="AN125" s="23"/>
      <c r="AO125" s="23"/>
      <c r="AP125" s="23"/>
      <c r="AQ125" s="25">
        <v>2</v>
      </c>
      <c r="AR125" s="23" t="s">
        <v>490</v>
      </c>
      <c r="AS125" s="29">
        <v>1.4</v>
      </c>
      <c r="AT125" s="25">
        <v>13</v>
      </c>
      <c r="AU125" s="25">
        <v>30</v>
      </c>
      <c r="AV125" s="23"/>
      <c r="AW125" s="23"/>
      <c r="AX125" s="23"/>
      <c r="AY125" s="23">
        <f t="shared" si="21"/>
        <v>7.0776110356735561E-2</v>
      </c>
      <c r="AZ125" s="23"/>
      <c r="BA125" s="29">
        <v>401.8</v>
      </c>
      <c r="BB125" s="23"/>
      <c r="BC125" s="23"/>
      <c r="BD125" s="30">
        <v>1.4</v>
      </c>
      <c r="BE125" s="22">
        <v>30</v>
      </c>
      <c r="BF125" s="25">
        <v>2</v>
      </c>
      <c r="BG125" s="22">
        <f t="shared" si="23"/>
        <v>0.38009392598987612</v>
      </c>
      <c r="BH125" s="22"/>
      <c r="BI125" s="30">
        <v>382.2</v>
      </c>
      <c r="BJ125" s="22"/>
      <c r="BK125" s="22"/>
      <c r="BL125" s="30">
        <v>1.4</v>
      </c>
      <c r="BM125" s="25">
        <v>30</v>
      </c>
      <c r="BN125" s="25">
        <v>2</v>
      </c>
      <c r="BO125" s="22">
        <f t="shared" si="24"/>
        <v>0.38009392598987612</v>
      </c>
      <c r="BP125" s="30">
        <v>401.8</v>
      </c>
      <c r="BQ125" s="22"/>
      <c r="BR125" s="22"/>
      <c r="BS125" s="22"/>
      <c r="BT125" s="25"/>
      <c r="BU125" s="22"/>
      <c r="BV125" s="22"/>
      <c r="BW125" s="155"/>
      <c r="BX125" s="25">
        <v>2</v>
      </c>
    </row>
    <row r="126" spans="1:76">
      <c r="A126" s="180">
        <v>121</v>
      </c>
      <c r="B126" s="67"/>
      <c r="C126" s="163">
        <v>16</v>
      </c>
      <c r="D126" s="23" t="s">
        <v>403</v>
      </c>
      <c r="E126" s="68" t="s">
        <v>969</v>
      </c>
      <c r="F126" s="22" t="s">
        <v>8</v>
      </c>
      <c r="G126" s="21" t="s">
        <v>489</v>
      </c>
      <c r="H126" s="21" t="s">
        <v>21</v>
      </c>
      <c r="I126" s="31">
        <v>14.2</v>
      </c>
      <c r="J126" s="22"/>
      <c r="K126" s="31"/>
      <c r="L126" s="25">
        <v>0</v>
      </c>
      <c r="M126" s="22"/>
      <c r="N126" s="25">
        <v>145</v>
      </c>
      <c r="O126" s="25">
        <v>30</v>
      </c>
      <c r="P126" s="25">
        <v>430</v>
      </c>
      <c r="Q126" s="25">
        <v>24</v>
      </c>
      <c r="R126" s="24">
        <v>400</v>
      </c>
      <c r="S126" s="24">
        <v>400</v>
      </c>
      <c r="T126" s="23" t="s">
        <v>489</v>
      </c>
      <c r="U126" s="29">
        <f t="shared" si="22"/>
        <v>13230</v>
      </c>
      <c r="V126" s="29">
        <v>1.4</v>
      </c>
      <c r="W126" s="24"/>
      <c r="X126" s="24"/>
      <c r="Y126" s="24">
        <v>43</v>
      </c>
      <c r="Z126" s="23"/>
      <c r="AA126" s="24"/>
      <c r="AB126" s="23"/>
      <c r="AC126" s="24"/>
      <c r="AD126" s="23"/>
      <c r="AE126" s="23"/>
      <c r="AF126" s="23" t="s">
        <v>490</v>
      </c>
      <c r="AG126" s="23">
        <f t="shared" si="20"/>
        <v>0.50032771890504102</v>
      </c>
      <c r="AH126" s="23"/>
      <c r="AI126" s="23">
        <v>406.99400000000003</v>
      </c>
      <c r="AJ126" s="23"/>
      <c r="AK126" s="23"/>
      <c r="AL126" s="22"/>
      <c r="AM126" s="23"/>
      <c r="AN126" s="23"/>
      <c r="AO126" s="23"/>
      <c r="AP126" s="23"/>
      <c r="AQ126" s="25">
        <v>2</v>
      </c>
      <c r="AR126" s="23" t="s">
        <v>490</v>
      </c>
      <c r="AS126" s="29">
        <v>1.4</v>
      </c>
      <c r="AT126" s="25">
        <v>13</v>
      </c>
      <c r="AU126" s="25">
        <v>30</v>
      </c>
      <c r="AV126" s="23"/>
      <c r="AW126" s="23"/>
      <c r="AX126" s="23"/>
      <c r="AY126" s="23">
        <f t="shared" si="21"/>
        <v>7.0776110356735561E-2</v>
      </c>
      <c r="AZ126" s="23"/>
      <c r="BA126" s="29">
        <v>401.8</v>
      </c>
      <c r="BB126" s="23"/>
      <c r="BC126" s="23"/>
      <c r="BD126" s="30">
        <v>1.4</v>
      </c>
      <c r="BE126" s="22">
        <v>30</v>
      </c>
      <c r="BF126" s="25">
        <v>2</v>
      </c>
      <c r="BG126" s="22">
        <f t="shared" si="23"/>
        <v>0.42760566673861067</v>
      </c>
      <c r="BH126" s="22"/>
      <c r="BI126" s="30">
        <v>382.2</v>
      </c>
      <c r="BJ126" s="22"/>
      <c r="BK126" s="22"/>
      <c r="BL126" s="30">
        <v>1.4</v>
      </c>
      <c r="BM126" s="25">
        <v>30</v>
      </c>
      <c r="BN126" s="25">
        <v>2</v>
      </c>
      <c r="BO126" s="22">
        <f t="shared" si="24"/>
        <v>0.42760566673861067</v>
      </c>
      <c r="BP126" s="30">
        <v>323.39999999999998</v>
      </c>
      <c r="BQ126" s="22"/>
      <c r="BR126" s="22"/>
      <c r="BS126" s="22"/>
      <c r="BT126" s="25"/>
      <c r="BU126" s="22"/>
      <c r="BV126" s="22"/>
      <c r="BW126" s="155"/>
      <c r="BX126" s="25">
        <v>2</v>
      </c>
    </row>
    <row r="127" spans="1:76">
      <c r="A127" s="180">
        <v>122</v>
      </c>
      <c r="B127" s="67"/>
      <c r="C127" s="163">
        <v>17</v>
      </c>
      <c r="D127" s="23" t="s">
        <v>404</v>
      </c>
      <c r="E127" s="68" t="s">
        <v>969</v>
      </c>
      <c r="F127" s="22" t="s">
        <v>8</v>
      </c>
      <c r="G127" s="21" t="s">
        <v>489</v>
      </c>
      <c r="H127" s="21" t="s">
        <v>21</v>
      </c>
      <c r="I127" s="31">
        <v>16.2</v>
      </c>
      <c r="J127" s="22"/>
      <c r="K127" s="31"/>
      <c r="L127" s="25">
        <v>0</v>
      </c>
      <c r="M127" s="22"/>
      <c r="N127" s="25">
        <v>145</v>
      </c>
      <c r="O127" s="25">
        <v>30</v>
      </c>
      <c r="P127" s="25">
        <v>430</v>
      </c>
      <c r="Q127" s="25">
        <v>22</v>
      </c>
      <c r="R127" s="24">
        <v>400</v>
      </c>
      <c r="S127" s="24">
        <v>400</v>
      </c>
      <c r="T127" s="23" t="s">
        <v>489</v>
      </c>
      <c r="U127" s="29">
        <f t="shared" si="22"/>
        <v>12490</v>
      </c>
      <c r="V127" s="29">
        <v>1.4</v>
      </c>
      <c r="W127" s="24"/>
      <c r="X127" s="24"/>
      <c r="Y127" s="24">
        <v>43</v>
      </c>
      <c r="Z127" s="23"/>
      <c r="AA127" s="24"/>
      <c r="AB127" s="23"/>
      <c r="AC127" s="24"/>
      <c r="AD127" s="23"/>
      <c r="AE127" s="23"/>
      <c r="AF127" s="23" t="s">
        <v>490</v>
      </c>
      <c r="AG127" s="23">
        <f t="shared" si="20"/>
        <v>0.52997083435658066</v>
      </c>
      <c r="AH127" s="23"/>
      <c r="AI127" s="23">
        <v>406.99400000000003</v>
      </c>
      <c r="AJ127" s="23"/>
      <c r="AK127" s="23"/>
      <c r="AL127" s="22"/>
      <c r="AM127" s="23"/>
      <c r="AN127" s="23"/>
      <c r="AO127" s="23"/>
      <c r="AP127" s="23"/>
      <c r="AQ127" s="25">
        <v>2</v>
      </c>
      <c r="AR127" s="23" t="s">
        <v>490</v>
      </c>
      <c r="AS127" s="29">
        <v>1.4</v>
      </c>
      <c r="AT127" s="25">
        <v>13</v>
      </c>
      <c r="AU127" s="25">
        <v>30</v>
      </c>
      <c r="AV127" s="23"/>
      <c r="AW127" s="23"/>
      <c r="AX127" s="23"/>
      <c r="AY127" s="23">
        <f t="shared" si="21"/>
        <v>7.0776110356735561E-2</v>
      </c>
      <c r="AZ127" s="23"/>
      <c r="BA127" s="29">
        <v>401.8</v>
      </c>
      <c r="BB127" s="23"/>
      <c r="BC127" s="23"/>
      <c r="BD127" s="30">
        <v>2</v>
      </c>
      <c r="BE127" s="22">
        <v>30</v>
      </c>
      <c r="BF127" s="25">
        <v>1</v>
      </c>
      <c r="BG127" s="22">
        <f t="shared" si="23"/>
        <v>0.47599888690754444</v>
      </c>
      <c r="BH127" s="22"/>
      <c r="BI127" s="30">
        <v>382.2</v>
      </c>
      <c r="BJ127" s="22"/>
      <c r="BK127" s="22"/>
      <c r="BL127" s="25">
        <v>2</v>
      </c>
      <c r="BM127" s="25">
        <v>30</v>
      </c>
      <c r="BN127" s="25">
        <v>1</v>
      </c>
      <c r="BO127" s="22">
        <f t="shared" si="24"/>
        <v>0.47599888690754444</v>
      </c>
      <c r="BP127" s="30">
        <v>323.39999999999998</v>
      </c>
      <c r="BQ127" s="22"/>
      <c r="BR127" s="22"/>
      <c r="BS127" s="22"/>
      <c r="BT127" s="25"/>
      <c r="BU127" s="22"/>
      <c r="BV127" s="22"/>
      <c r="BW127" s="155"/>
      <c r="BX127" s="25">
        <v>2</v>
      </c>
    </row>
    <row r="128" spans="1:76">
      <c r="A128" s="180">
        <v>123</v>
      </c>
      <c r="B128" s="67"/>
      <c r="C128" s="163">
        <v>18</v>
      </c>
      <c r="D128" s="23" t="s">
        <v>405</v>
      </c>
      <c r="E128" s="68" t="s">
        <v>969</v>
      </c>
      <c r="F128" s="22" t="s">
        <v>8</v>
      </c>
      <c r="G128" s="21" t="s">
        <v>489</v>
      </c>
      <c r="H128" s="21" t="s">
        <v>21</v>
      </c>
      <c r="I128" s="31">
        <v>13.8</v>
      </c>
      <c r="J128" s="22"/>
      <c r="K128" s="31"/>
      <c r="L128" s="25">
        <v>0</v>
      </c>
      <c r="M128" s="22"/>
      <c r="N128" s="25">
        <v>145</v>
      </c>
      <c r="O128" s="25">
        <v>30</v>
      </c>
      <c r="P128" s="25">
        <v>430</v>
      </c>
      <c r="Q128" s="25">
        <v>16</v>
      </c>
      <c r="R128" s="24">
        <v>400</v>
      </c>
      <c r="S128" s="24">
        <v>400</v>
      </c>
      <c r="T128" s="23" t="s">
        <v>489</v>
      </c>
      <c r="U128" s="29">
        <f t="shared" si="22"/>
        <v>10270</v>
      </c>
      <c r="V128" s="29">
        <v>1.4</v>
      </c>
      <c r="W128" s="24"/>
      <c r="X128" s="24"/>
      <c r="Y128" s="24">
        <v>43</v>
      </c>
      <c r="Z128" s="23"/>
      <c r="AA128" s="24"/>
      <c r="AB128" s="23"/>
      <c r="AC128" s="24"/>
      <c r="AD128" s="23"/>
      <c r="AE128" s="23"/>
      <c r="AF128" s="23" t="s">
        <v>490</v>
      </c>
      <c r="AG128" s="23">
        <f t="shared" si="20"/>
        <v>0.6445312289302525</v>
      </c>
      <c r="AH128" s="23"/>
      <c r="AI128" s="23">
        <v>406.99400000000003</v>
      </c>
      <c r="AJ128" s="23"/>
      <c r="AK128" s="23"/>
      <c r="AL128" s="22"/>
      <c r="AM128" s="23"/>
      <c r="AN128" s="23"/>
      <c r="AO128" s="23"/>
      <c r="AP128" s="23"/>
      <c r="AQ128" s="25">
        <v>2</v>
      </c>
      <c r="AR128" s="23" t="s">
        <v>490</v>
      </c>
      <c r="AS128" s="29">
        <v>1.4</v>
      </c>
      <c r="AT128" s="25">
        <v>13</v>
      </c>
      <c r="AU128" s="25">
        <v>30</v>
      </c>
      <c r="AV128" s="23"/>
      <c r="AW128" s="23"/>
      <c r="AX128" s="23"/>
      <c r="AY128" s="23">
        <f t="shared" si="21"/>
        <v>7.0776110356735561E-2</v>
      </c>
      <c r="AZ128" s="23"/>
      <c r="BA128" s="29">
        <v>401.8</v>
      </c>
      <c r="BB128" s="23"/>
      <c r="BC128" s="23"/>
      <c r="BD128" s="30">
        <v>2</v>
      </c>
      <c r="BE128" s="22">
        <v>30</v>
      </c>
      <c r="BF128" s="25">
        <v>1</v>
      </c>
      <c r="BG128" s="22">
        <f t="shared" si="23"/>
        <v>0.65449846949787349</v>
      </c>
      <c r="BH128" s="22"/>
      <c r="BI128" s="30">
        <v>382.2</v>
      </c>
      <c r="BJ128" s="22"/>
      <c r="BK128" s="22"/>
      <c r="BL128" s="25">
        <v>2</v>
      </c>
      <c r="BM128" s="25">
        <v>30</v>
      </c>
      <c r="BN128" s="25">
        <v>1</v>
      </c>
      <c r="BO128" s="22">
        <f t="shared" si="24"/>
        <v>0.65449846949787349</v>
      </c>
      <c r="BP128" s="30">
        <v>323.39999999999998</v>
      </c>
      <c r="BQ128" s="22"/>
      <c r="BR128" s="22"/>
      <c r="BS128" s="22"/>
      <c r="BT128" s="25"/>
      <c r="BU128" s="22"/>
      <c r="BV128" s="22"/>
      <c r="BW128" s="155"/>
      <c r="BX128" s="25">
        <v>2</v>
      </c>
    </row>
    <row r="129" spans="1:76">
      <c r="A129" s="180">
        <v>124</v>
      </c>
      <c r="B129" s="67"/>
      <c r="C129" s="163">
        <v>19</v>
      </c>
      <c r="D129" s="23" t="s">
        <v>406</v>
      </c>
      <c r="E129" s="68" t="s">
        <v>969</v>
      </c>
      <c r="F129" s="22" t="s">
        <v>8</v>
      </c>
      <c r="G129" s="21" t="s">
        <v>489</v>
      </c>
      <c r="H129" s="21" t="s">
        <v>21</v>
      </c>
      <c r="I129" s="31">
        <v>17.899999999999999</v>
      </c>
      <c r="J129" s="22"/>
      <c r="K129" s="31"/>
      <c r="L129" s="25">
        <v>0</v>
      </c>
      <c r="M129" s="22"/>
      <c r="N129" s="25">
        <v>145</v>
      </c>
      <c r="O129" s="25">
        <v>30</v>
      </c>
      <c r="P129" s="25">
        <v>430</v>
      </c>
      <c r="Q129" s="25">
        <v>22</v>
      </c>
      <c r="R129" s="24">
        <v>400</v>
      </c>
      <c r="S129" s="24">
        <v>400</v>
      </c>
      <c r="T129" s="23" t="s">
        <v>489</v>
      </c>
      <c r="U129" s="29">
        <f t="shared" si="22"/>
        <v>12490</v>
      </c>
      <c r="V129" s="29">
        <v>1.4</v>
      </c>
      <c r="W129" s="24"/>
      <c r="X129" s="24"/>
      <c r="Y129" s="24">
        <v>43</v>
      </c>
      <c r="Z129" s="23"/>
      <c r="AA129" s="24"/>
      <c r="AB129" s="23"/>
      <c r="AC129" s="24"/>
      <c r="AD129" s="23"/>
      <c r="AE129" s="23"/>
      <c r="AF129" s="23" t="s">
        <v>490</v>
      </c>
      <c r="AG129" s="23">
        <f t="shared" si="20"/>
        <v>0.52997083435658066</v>
      </c>
      <c r="AH129" s="23"/>
      <c r="AI129" s="23">
        <v>406.99400000000003</v>
      </c>
      <c r="AJ129" s="23"/>
      <c r="AK129" s="23"/>
      <c r="AL129" s="22"/>
      <c r="AM129" s="23"/>
      <c r="AN129" s="23"/>
      <c r="AO129" s="23"/>
      <c r="AP129" s="23"/>
      <c r="AQ129" s="25">
        <v>2</v>
      </c>
      <c r="AR129" s="23" t="s">
        <v>490</v>
      </c>
      <c r="AS129" s="29">
        <v>1.4</v>
      </c>
      <c r="AT129" s="25">
        <v>13</v>
      </c>
      <c r="AU129" s="25">
        <v>30</v>
      </c>
      <c r="AV129" s="23"/>
      <c r="AW129" s="23"/>
      <c r="AX129" s="23"/>
      <c r="AY129" s="23">
        <f t="shared" si="21"/>
        <v>7.0776110356735561E-2</v>
      </c>
      <c r="AZ129" s="23"/>
      <c r="BA129" s="29">
        <v>401.8</v>
      </c>
      <c r="BB129" s="23"/>
      <c r="BC129" s="23"/>
      <c r="BD129" s="30">
        <v>2</v>
      </c>
      <c r="BE129" s="22">
        <v>20</v>
      </c>
      <c r="BF129" s="25">
        <v>1</v>
      </c>
      <c r="BG129" s="22">
        <f t="shared" si="23"/>
        <v>0.71399833036131666</v>
      </c>
      <c r="BH129" s="22"/>
      <c r="BI129" s="30">
        <v>401.8</v>
      </c>
      <c r="BJ129" s="22"/>
      <c r="BK129" s="22"/>
      <c r="BL129" s="25">
        <v>2</v>
      </c>
      <c r="BM129" s="25">
        <v>20</v>
      </c>
      <c r="BN129" s="25">
        <v>1</v>
      </c>
      <c r="BO129" s="22">
        <f t="shared" si="24"/>
        <v>0.71399833036131666</v>
      </c>
      <c r="BP129" s="30">
        <v>323.39999999999998</v>
      </c>
      <c r="BQ129" s="22"/>
      <c r="BR129" s="22"/>
      <c r="BS129" s="22"/>
      <c r="BT129" s="25"/>
      <c r="BU129" s="22"/>
      <c r="BV129" s="22"/>
      <c r="BW129" s="155"/>
      <c r="BX129" s="25">
        <v>2</v>
      </c>
    </row>
    <row r="130" spans="1:76">
      <c r="A130" s="180">
        <v>125</v>
      </c>
      <c r="B130" s="67"/>
      <c r="C130" s="163">
        <v>20</v>
      </c>
      <c r="D130" s="23" t="s">
        <v>407</v>
      </c>
      <c r="E130" s="68" t="s">
        <v>969</v>
      </c>
      <c r="F130" s="22" t="s">
        <v>8</v>
      </c>
      <c r="G130" s="21" t="s">
        <v>489</v>
      </c>
      <c r="H130" s="21" t="s">
        <v>21</v>
      </c>
      <c r="I130" s="31">
        <v>16.8</v>
      </c>
      <c r="J130" s="22"/>
      <c r="K130" s="31"/>
      <c r="L130" s="25">
        <v>0</v>
      </c>
      <c r="M130" s="22"/>
      <c r="N130" s="25">
        <v>145</v>
      </c>
      <c r="O130" s="25">
        <v>30</v>
      </c>
      <c r="P130" s="25">
        <v>430</v>
      </c>
      <c r="Q130" s="25">
        <v>22</v>
      </c>
      <c r="R130" s="24">
        <v>400</v>
      </c>
      <c r="S130" s="24">
        <v>400</v>
      </c>
      <c r="T130" s="23" t="s">
        <v>489</v>
      </c>
      <c r="U130" s="29">
        <f t="shared" si="22"/>
        <v>12490</v>
      </c>
      <c r="V130" s="29">
        <v>1.4</v>
      </c>
      <c r="W130" s="24"/>
      <c r="X130" s="24"/>
      <c r="Y130" s="24">
        <v>43</v>
      </c>
      <c r="Z130" s="23"/>
      <c r="AA130" s="24"/>
      <c r="AB130" s="23"/>
      <c r="AC130" s="24"/>
      <c r="AD130" s="23"/>
      <c r="AE130" s="23"/>
      <c r="AF130" s="23" t="s">
        <v>490</v>
      </c>
      <c r="AG130" s="23">
        <f t="shared" si="20"/>
        <v>0.52997083435658066</v>
      </c>
      <c r="AH130" s="23"/>
      <c r="AI130" s="23">
        <v>406.99400000000003</v>
      </c>
      <c r="AJ130" s="23"/>
      <c r="AK130" s="23"/>
      <c r="AL130" s="22"/>
      <c r="AM130" s="23"/>
      <c r="AN130" s="23"/>
      <c r="AO130" s="23"/>
      <c r="AP130" s="23"/>
      <c r="AQ130" s="25">
        <v>2</v>
      </c>
      <c r="AR130" s="23" t="s">
        <v>490</v>
      </c>
      <c r="AS130" s="29">
        <v>1.4</v>
      </c>
      <c r="AT130" s="25">
        <v>13</v>
      </c>
      <c r="AU130" s="25">
        <v>30</v>
      </c>
      <c r="AV130" s="23"/>
      <c r="AW130" s="23"/>
      <c r="AX130" s="23"/>
      <c r="AY130" s="23">
        <f t="shared" si="21"/>
        <v>7.0776110356735561E-2</v>
      </c>
      <c r="AZ130" s="23"/>
      <c r="BA130" s="29">
        <v>401.8</v>
      </c>
      <c r="BB130" s="23"/>
      <c r="BC130" s="23"/>
      <c r="BD130" s="30">
        <v>2</v>
      </c>
      <c r="BE130" s="22">
        <v>20</v>
      </c>
      <c r="BF130" s="25">
        <v>1</v>
      </c>
      <c r="BG130" s="22">
        <f t="shared" si="23"/>
        <v>0.71399833036131666</v>
      </c>
      <c r="BH130" s="22"/>
      <c r="BI130" s="30">
        <v>401.8</v>
      </c>
      <c r="BJ130" s="22"/>
      <c r="BK130" s="22"/>
      <c r="BL130" s="25">
        <v>2</v>
      </c>
      <c r="BM130" s="25">
        <v>20</v>
      </c>
      <c r="BN130" s="25">
        <v>1</v>
      </c>
      <c r="BO130" s="22">
        <f t="shared" si="24"/>
        <v>0.71399833036131666</v>
      </c>
      <c r="BP130" s="30">
        <v>323.39999999999998</v>
      </c>
      <c r="BQ130" s="22"/>
      <c r="BR130" s="22"/>
      <c r="BS130" s="22"/>
      <c r="BT130" s="25"/>
      <c r="BU130" s="22"/>
      <c r="BV130" s="22"/>
      <c r="BW130" s="155"/>
      <c r="BX130" s="25">
        <v>2</v>
      </c>
    </row>
    <row r="131" spans="1:76">
      <c r="A131" s="180">
        <v>126</v>
      </c>
      <c r="B131" s="67"/>
      <c r="C131" s="163">
        <v>21</v>
      </c>
      <c r="D131" s="23" t="s">
        <v>408</v>
      </c>
      <c r="E131" s="68" t="s">
        <v>969</v>
      </c>
      <c r="F131" s="22" t="s">
        <v>8</v>
      </c>
      <c r="G131" s="21" t="s">
        <v>489</v>
      </c>
      <c r="H131" s="21" t="s">
        <v>21</v>
      </c>
      <c r="I131" s="31">
        <v>23.9</v>
      </c>
      <c r="J131" s="22"/>
      <c r="K131" s="31"/>
      <c r="L131" s="25">
        <v>0</v>
      </c>
      <c r="M131" s="22"/>
      <c r="N131" s="25">
        <v>145</v>
      </c>
      <c r="O131" s="25">
        <v>30</v>
      </c>
      <c r="P131" s="25">
        <v>430</v>
      </c>
      <c r="Q131" s="25">
        <v>24</v>
      </c>
      <c r="R131" s="24">
        <v>330</v>
      </c>
      <c r="S131" s="24">
        <v>330</v>
      </c>
      <c r="T131" s="23" t="s">
        <v>489</v>
      </c>
      <c r="U131" s="29">
        <f t="shared" si="22"/>
        <v>13230</v>
      </c>
      <c r="V131" s="29">
        <v>1.4</v>
      </c>
      <c r="W131" s="24"/>
      <c r="X131" s="24"/>
      <c r="Y131" s="24">
        <v>43</v>
      </c>
      <c r="Z131" s="23"/>
      <c r="AA131" s="24"/>
      <c r="AB131" s="23"/>
      <c r="AC131" s="24"/>
      <c r="AD131" s="23"/>
      <c r="AE131" s="23"/>
      <c r="AF131" s="23" t="s">
        <v>490</v>
      </c>
      <c r="AG131" s="23">
        <f t="shared" si="20"/>
        <v>0.50032771890504102</v>
      </c>
      <c r="AH131" s="23"/>
      <c r="AI131" s="23">
        <v>406.99400000000003</v>
      </c>
      <c r="AJ131" s="23"/>
      <c r="AK131" s="23"/>
      <c r="AL131" s="22"/>
      <c r="AM131" s="23"/>
      <c r="AN131" s="23"/>
      <c r="AO131" s="23"/>
      <c r="AP131" s="23"/>
      <c r="AQ131" s="25">
        <v>2</v>
      </c>
      <c r="AR131" s="23" t="s">
        <v>490</v>
      </c>
      <c r="AS131" s="29">
        <v>1.4</v>
      </c>
      <c r="AT131" s="25">
        <v>11</v>
      </c>
      <c r="AU131" s="25">
        <v>30</v>
      </c>
      <c r="AV131" s="23"/>
      <c r="AW131" s="23"/>
      <c r="AX131" s="23"/>
      <c r="AY131" s="23">
        <f t="shared" si="21"/>
        <v>7.0776110356735561E-2</v>
      </c>
      <c r="AZ131" s="23"/>
      <c r="BA131" s="29">
        <v>401.8</v>
      </c>
      <c r="BB131" s="23"/>
      <c r="BC131" s="23"/>
      <c r="BD131" s="30">
        <v>1.4</v>
      </c>
      <c r="BE131" s="22">
        <v>30</v>
      </c>
      <c r="BF131" s="25">
        <v>2</v>
      </c>
      <c r="BG131" s="22">
        <f t="shared" si="23"/>
        <v>0.42760566673861067</v>
      </c>
      <c r="BH131" s="22"/>
      <c r="BI131" s="30">
        <v>323.39999999999998</v>
      </c>
      <c r="BJ131" s="22"/>
      <c r="BK131" s="22"/>
      <c r="BL131" s="30">
        <v>1.4</v>
      </c>
      <c r="BM131" s="25">
        <v>30</v>
      </c>
      <c r="BN131" s="25">
        <v>2</v>
      </c>
      <c r="BO131" s="22">
        <f t="shared" si="24"/>
        <v>0.42760566673861067</v>
      </c>
      <c r="BP131" s="30">
        <v>323.39999999999998</v>
      </c>
      <c r="BQ131" s="22"/>
      <c r="BR131" s="22"/>
      <c r="BS131" s="22"/>
      <c r="BT131" s="25"/>
      <c r="BU131" s="22"/>
      <c r="BV131" s="22"/>
      <c r="BW131" s="155"/>
      <c r="BX131" s="25">
        <v>2</v>
      </c>
    </row>
    <row r="132" spans="1:76">
      <c r="A132" s="180">
        <v>127</v>
      </c>
      <c r="B132" s="67"/>
      <c r="C132" s="163">
        <v>22</v>
      </c>
      <c r="D132" s="23" t="s">
        <v>409</v>
      </c>
      <c r="E132" s="68" t="s">
        <v>969</v>
      </c>
      <c r="F132" s="22" t="s">
        <v>8</v>
      </c>
      <c r="G132" s="21" t="s">
        <v>489</v>
      </c>
      <c r="H132" s="21" t="s">
        <v>21</v>
      </c>
      <c r="I132" s="31">
        <v>16.2</v>
      </c>
      <c r="J132" s="22"/>
      <c r="K132" s="31"/>
      <c r="L132" s="25">
        <v>0</v>
      </c>
      <c r="M132" s="22"/>
      <c r="N132" s="25">
        <v>145</v>
      </c>
      <c r="O132" s="25">
        <v>30</v>
      </c>
      <c r="P132" s="25">
        <v>430</v>
      </c>
      <c r="Q132" s="25">
        <v>23</v>
      </c>
      <c r="R132" s="24">
        <v>330</v>
      </c>
      <c r="S132" s="24">
        <v>330</v>
      </c>
      <c r="T132" s="23" t="s">
        <v>489</v>
      </c>
      <c r="U132" s="29">
        <f t="shared" si="22"/>
        <v>12860</v>
      </c>
      <c r="V132" s="29">
        <v>1.4</v>
      </c>
      <c r="W132" s="24"/>
      <c r="X132" s="24"/>
      <c r="Y132" s="24">
        <v>43</v>
      </c>
      <c r="Z132" s="23"/>
      <c r="AA132" s="24"/>
      <c r="AB132" s="23"/>
      <c r="AC132" s="24"/>
      <c r="AD132" s="23"/>
      <c r="AE132" s="23"/>
      <c r="AF132" s="23" t="s">
        <v>490</v>
      </c>
      <c r="AG132" s="23">
        <f t="shared" si="20"/>
        <v>0.51472283989997614</v>
      </c>
      <c r="AH132" s="23"/>
      <c r="AI132" s="23">
        <v>406.99400000000003</v>
      </c>
      <c r="AJ132" s="23"/>
      <c r="AK132" s="23"/>
      <c r="AL132" s="22"/>
      <c r="AM132" s="23"/>
      <c r="AN132" s="23"/>
      <c r="AO132" s="23"/>
      <c r="AP132" s="23"/>
      <c r="AQ132" s="25">
        <v>2</v>
      </c>
      <c r="AR132" s="23" t="s">
        <v>490</v>
      </c>
      <c r="AS132" s="29">
        <v>1.4</v>
      </c>
      <c r="AT132" s="25">
        <v>11</v>
      </c>
      <c r="AU132" s="25">
        <v>30</v>
      </c>
      <c r="AV132" s="23"/>
      <c r="AW132" s="23"/>
      <c r="AX132" s="23"/>
      <c r="AY132" s="23">
        <f t="shared" si="21"/>
        <v>7.0776110356735561E-2</v>
      </c>
      <c r="AZ132" s="23"/>
      <c r="BA132" s="29">
        <v>401.8</v>
      </c>
      <c r="BB132" s="23"/>
      <c r="BC132" s="23"/>
      <c r="BD132" s="30">
        <v>1.4</v>
      </c>
      <c r="BE132" s="22">
        <v>30</v>
      </c>
      <c r="BF132" s="25">
        <v>2</v>
      </c>
      <c r="BG132" s="22">
        <f t="shared" si="23"/>
        <v>0.44619721746637631</v>
      </c>
      <c r="BH132" s="22"/>
      <c r="BI132" s="30">
        <v>323.39999999999998</v>
      </c>
      <c r="BJ132" s="22"/>
      <c r="BK132" s="22"/>
      <c r="BL132" s="30">
        <v>1.4</v>
      </c>
      <c r="BM132" s="25">
        <v>30</v>
      </c>
      <c r="BN132" s="25">
        <v>2</v>
      </c>
      <c r="BO132" s="22">
        <f t="shared" si="24"/>
        <v>0.44619721746637631</v>
      </c>
      <c r="BP132" s="30">
        <v>323.39999999999998</v>
      </c>
      <c r="BQ132" s="22"/>
      <c r="BR132" s="22"/>
      <c r="BS132" s="22"/>
      <c r="BT132" s="25"/>
      <c r="BU132" s="22"/>
      <c r="BV132" s="22"/>
      <c r="BW132" s="155"/>
      <c r="BX132" s="25">
        <v>2</v>
      </c>
    </row>
    <row r="133" spans="1:76">
      <c r="A133" s="180">
        <v>128</v>
      </c>
      <c r="B133" s="67"/>
      <c r="C133" s="163">
        <v>23</v>
      </c>
      <c r="D133" s="23" t="s">
        <v>410</v>
      </c>
      <c r="E133" s="68" t="s">
        <v>969</v>
      </c>
      <c r="F133" s="22" t="s">
        <v>8</v>
      </c>
      <c r="G133" s="21" t="s">
        <v>489</v>
      </c>
      <c r="H133" s="21" t="s">
        <v>21</v>
      </c>
      <c r="I133" s="31">
        <v>15.7</v>
      </c>
      <c r="J133" s="22"/>
      <c r="K133" s="31"/>
      <c r="L133" s="25">
        <v>0</v>
      </c>
      <c r="M133" s="22"/>
      <c r="N133" s="25">
        <v>145</v>
      </c>
      <c r="O133" s="25">
        <v>30</v>
      </c>
      <c r="P133" s="25">
        <v>430</v>
      </c>
      <c r="Q133" s="25">
        <v>23</v>
      </c>
      <c r="R133" s="24">
        <v>330</v>
      </c>
      <c r="S133" s="24">
        <v>330</v>
      </c>
      <c r="T133" s="23" t="s">
        <v>489</v>
      </c>
      <c r="U133" s="29">
        <f t="shared" si="22"/>
        <v>12860</v>
      </c>
      <c r="V133" s="29">
        <v>1.4</v>
      </c>
      <c r="W133" s="24"/>
      <c r="X133" s="24"/>
      <c r="Y133" s="24">
        <v>43</v>
      </c>
      <c r="Z133" s="23"/>
      <c r="AA133" s="24"/>
      <c r="AB133" s="23"/>
      <c r="AC133" s="24"/>
      <c r="AD133" s="23"/>
      <c r="AE133" s="23"/>
      <c r="AF133" s="23" t="s">
        <v>490</v>
      </c>
      <c r="AG133" s="23">
        <f t="shared" si="20"/>
        <v>0.51472283989997614</v>
      </c>
      <c r="AH133" s="23"/>
      <c r="AI133" s="23">
        <v>406.99400000000003</v>
      </c>
      <c r="AJ133" s="23"/>
      <c r="AK133" s="23"/>
      <c r="AL133" s="22"/>
      <c r="AM133" s="23"/>
      <c r="AN133" s="23"/>
      <c r="AO133" s="23"/>
      <c r="AP133" s="23"/>
      <c r="AQ133" s="25">
        <v>2</v>
      </c>
      <c r="AR133" s="23" t="s">
        <v>490</v>
      </c>
      <c r="AS133" s="29">
        <v>1.4</v>
      </c>
      <c r="AT133" s="25">
        <v>11</v>
      </c>
      <c r="AU133" s="25">
        <v>30</v>
      </c>
      <c r="AV133" s="23"/>
      <c r="AW133" s="23"/>
      <c r="AX133" s="23"/>
      <c r="AY133" s="23">
        <f t="shared" si="21"/>
        <v>7.0776110356735561E-2</v>
      </c>
      <c r="AZ133" s="23"/>
      <c r="BA133" s="29">
        <v>401.8</v>
      </c>
      <c r="BB133" s="23"/>
      <c r="BC133" s="23"/>
      <c r="BD133" s="30">
        <v>2</v>
      </c>
      <c r="BE133" s="22">
        <v>30</v>
      </c>
      <c r="BF133" s="25">
        <v>1</v>
      </c>
      <c r="BG133" s="22">
        <f t="shared" si="23"/>
        <v>0.45530328312895546</v>
      </c>
      <c r="BH133" s="22"/>
      <c r="BI133" s="30">
        <v>323.39999999999998</v>
      </c>
      <c r="BJ133" s="22"/>
      <c r="BK133" s="22"/>
      <c r="BL133" s="25">
        <v>2</v>
      </c>
      <c r="BM133" s="25">
        <v>30</v>
      </c>
      <c r="BN133" s="25">
        <v>1</v>
      </c>
      <c r="BO133" s="22">
        <f t="shared" si="24"/>
        <v>0.45530328312895546</v>
      </c>
      <c r="BP133" s="30">
        <v>323.39999999999998</v>
      </c>
      <c r="BQ133" s="22"/>
      <c r="BR133" s="22"/>
      <c r="BS133" s="22"/>
      <c r="BT133" s="25"/>
      <c r="BU133" s="22"/>
      <c r="BV133" s="22"/>
      <c r="BW133" s="155"/>
      <c r="BX133" s="25">
        <v>2</v>
      </c>
    </row>
    <row r="134" spans="1:76">
      <c r="A134" s="180">
        <v>129</v>
      </c>
      <c r="B134" s="67"/>
      <c r="C134" s="163">
        <v>24</v>
      </c>
      <c r="D134" s="23" t="s">
        <v>411</v>
      </c>
      <c r="E134" s="68" t="s">
        <v>969</v>
      </c>
      <c r="F134" s="22" t="s">
        <v>8</v>
      </c>
      <c r="G134" s="21" t="s">
        <v>489</v>
      </c>
      <c r="H134" s="21" t="s">
        <v>21</v>
      </c>
      <c r="I134" s="31">
        <v>16.399999999999999</v>
      </c>
      <c r="J134" s="22"/>
      <c r="K134" s="31"/>
      <c r="L134" s="25">
        <v>0</v>
      </c>
      <c r="M134" s="22"/>
      <c r="N134" s="25">
        <v>145</v>
      </c>
      <c r="O134" s="25">
        <v>30</v>
      </c>
      <c r="P134" s="25">
        <v>430</v>
      </c>
      <c r="Q134" s="25">
        <v>21</v>
      </c>
      <c r="R134" s="24">
        <v>330</v>
      </c>
      <c r="S134" s="24">
        <v>330</v>
      </c>
      <c r="T134" s="23" t="s">
        <v>489</v>
      </c>
      <c r="U134" s="29">
        <f t="shared" si="22"/>
        <v>12120</v>
      </c>
      <c r="V134" s="29">
        <v>1.4</v>
      </c>
      <c r="W134" s="24"/>
      <c r="X134" s="24"/>
      <c r="Y134" s="24">
        <v>43</v>
      </c>
      <c r="Z134" s="23"/>
      <c r="AA134" s="24"/>
      <c r="AB134" s="23"/>
      <c r="AC134" s="24"/>
      <c r="AD134" s="23"/>
      <c r="AE134" s="23"/>
      <c r="AF134" s="23" t="s">
        <v>490</v>
      </c>
      <c r="AG134" s="23">
        <f t="shared" si="20"/>
        <v>0.54614981197307699</v>
      </c>
      <c r="AH134" s="23"/>
      <c r="AI134" s="23">
        <v>406.99400000000003</v>
      </c>
      <c r="AJ134" s="23"/>
      <c r="AK134" s="23"/>
      <c r="AL134" s="22"/>
      <c r="AM134" s="23"/>
      <c r="AN134" s="23"/>
      <c r="AO134" s="23"/>
      <c r="AP134" s="23"/>
      <c r="AQ134" s="25">
        <v>2</v>
      </c>
      <c r="AR134" s="23" t="s">
        <v>490</v>
      </c>
      <c r="AS134" s="29">
        <v>1.4</v>
      </c>
      <c r="AT134" s="25">
        <v>11</v>
      </c>
      <c r="AU134" s="25">
        <v>30</v>
      </c>
      <c r="AV134" s="23"/>
      <c r="AW134" s="23"/>
      <c r="AX134" s="23"/>
      <c r="AY134" s="23">
        <f t="shared" si="21"/>
        <v>7.0776110356735561E-2</v>
      </c>
      <c r="AZ134" s="23"/>
      <c r="BA134" s="29">
        <v>401.8</v>
      </c>
      <c r="BB134" s="23"/>
      <c r="BC134" s="23"/>
      <c r="BD134" s="30">
        <v>2</v>
      </c>
      <c r="BE134" s="22">
        <v>30</v>
      </c>
      <c r="BF134" s="25">
        <v>1</v>
      </c>
      <c r="BG134" s="22">
        <f t="shared" si="23"/>
        <v>0.49866550056980846</v>
      </c>
      <c r="BH134" s="22"/>
      <c r="BI134" s="25"/>
      <c r="BJ134" s="22"/>
      <c r="BK134" s="22"/>
      <c r="BL134" s="25">
        <v>2</v>
      </c>
      <c r="BM134" s="25">
        <v>30</v>
      </c>
      <c r="BN134" s="25">
        <v>1</v>
      </c>
      <c r="BO134" s="22">
        <f t="shared" si="24"/>
        <v>0.49866550056980846</v>
      </c>
      <c r="BP134" s="30">
        <v>323.39999999999998</v>
      </c>
      <c r="BQ134" s="22"/>
      <c r="BR134" s="22"/>
      <c r="BS134" s="22"/>
      <c r="BT134" s="25"/>
      <c r="BU134" s="22"/>
      <c r="BV134" s="22"/>
      <c r="BW134" s="155"/>
      <c r="BX134" s="25">
        <v>2</v>
      </c>
    </row>
    <row r="135" spans="1:76">
      <c r="A135" s="180">
        <v>130</v>
      </c>
      <c r="B135" s="67"/>
      <c r="C135" s="163">
        <v>25</v>
      </c>
      <c r="D135" s="23" t="s">
        <v>412</v>
      </c>
      <c r="E135" s="68" t="s">
        <v>969</v>
      </c>
      <c r="F135" s="22" t="s">
        <v>8</v>
      </c>
      <c r="G135" s="21" t="s">
        <v>489</v>
      </c>
      <c r="H135" s="21" t="s">
        <v>21</v>
      </c>
      <c r="I135" s="31">
        <v>13.7</v>
      </c>
      <c r="J135" s="22"/>
      <c r="K135" s="31"/>
      <c r="L135" s="25">
        <v>0</v>
      </c>
      <c r="M135" s="22"/>
      <c r="N135" s="25">
        <v>60</v>
      </c>
      <c r="O135" s="25">
        <v>60</v>
      </c>
      <c r="P135" s="25">
        <v>420</v>
      </c>
      <c r="Q135" s="25">
        <v>20</v>
      </c>
      <c r="R135" s="24">
        <v>230</v>
      </c>
      <c r="S135" s="24">
        <v>230</v>
      </c>
      <c r="T135" s="23" t="s">
        <v>489</v>
      </c>
      <c r="U135" s="29">
        <f t="shared" si="22"/>
        <v>9600</v>
      </c>
      <c r="V135" s="29">
        <v>4</v>
      </c>
      <c r="W135" s="24"/>
      <c r="X135" s="24"/>
      <c r="Y135" s="24">
        <v>5</v>
      </c>
      <c r="Z135" s="23"/>
      <c r="AA135" s="24"/>
      <c r="AB135" s="23"/>
      <c r="AC135" s="24"/>
      <c r="AD135" s="23"/>
      <c r="AE135" s="23"/>
      <c r="AF135" s="23" t="s">
        <v>490</v>
      </c>
      <c r="AG135" s="23">
        <f t="shared" si="20"/>
        <v>0.65449846949787349</v>
      </c>
      <c r="AH135" s="23"/>
      <c r="AI135" s="23">
        <v>342.608</v>
      </c>
      <c r="AJ135" s="23"/>
      <c r="AK135" s="23"/>
      <c r="AL135" s="22"/>
      <c r="AM135" s="23"/>
      <c r="AN135" s="23"/>
      <c r="AO135" s="23"/>
      <c r="AP135" s="23"/>
      <c r="AQ135" s="25">
        <v>2</v>
      </c>
      <c r="AR135" s="23" t="s">
        <v>490</v>
      </c>
      <c r="AS135" s="29">
        <v>1.4</v>
      </c>
      <c r="AT135" s="25">
        <v>8</v>
      </c>
      <c r="AU135" s="25">
        <v>30</v>
      </c>
      <c r="AV135" s="23"/>
      <c r="AW135" s="23"/>
      <c r="AX135" s="23"/>
      <c r="AY135" s="23"/>
      <c r="AZ135" s="23"/>
      <c r="BA135" s="29">
        <v>401.8</v>
      </c>
      <c r="BB135" s="23"/>
      <c r="BC135" s="23"/>
      <c r="BD135" s="30"/>
      <c r="BE135" s="22"/>
      <c r="BF135" s="25"/>
      <c r="BG135" s="22"/>
      <c r="BH135" s="22"/>
      <c r="BI135" s="25"/>
      <c r="BJ135" s="22"/>
      <c r="BK135" s="22"/>
      <c r="BL135" s="22"/>
      <c r="BM135" s="22"/>
      <c r="BN135" s="25"/>
      <c r="BO135" s="22"/>
      <c r="BP135" s="22"/>
      <c r="BQ135" s="22"/>
      <c r="BR135" s="22"/>
      <c r="BS135" s="22"/>
      <c r="BT135" s="25"/>
      <c r="BU135" s="22"/>
      <c r="BV135" s="22"/>
      <c r="BW135" s="155"/>
      <c r="BX135" s="25">
        <v>2</v>
      </c>
    </row>
    <row r="136" spans="1:76">
      <c r="A136" s="180">
        <v>131</v>
      </c>
      <c r="B136" s="67"/>
      <c r="C136" s="163">
        <v>26</v>
      </c>
      <c r="D136" s="23" t="s">
        <v>413</v>
      </c>
      <c r="E136" s="68" t="s">
        <v>969</v>
      </c>
      <c r="F136" s="22" t="s">
        <v>8</v>
      </c>
      <c r="G136" s="21" t="s">
        <v>489</v>
      </c>
      <c r="H136" s="21" t="s">
        <v>21</v>
      </c>
      <c r="I136" s="31">
        <v>13.7</v>
      </c>
      <c r="J136" s="22"/>
      <c r="K136" s="31"/>
      <c r="L136" s="25">
        <v>0</v>
      </c>
      <c r="M136" s="22"/>
      <c r="N136" s="25">
        <v>60</v>
      </c>
      <c r="O136" s="25">
        <v>60</v>
      </c>
      <c r="P136" s="25">
        <v>420</v>
      </c>
      <c r="Q136" s="25">
        <v>20</v>
      </c>
      <c r="R136" s="24">
        <v>230</v>
      </c>
      <c r="S136" s="24">
        <v>230</v>
      </c>
      <c r="T136" s="23" t="s">
        <v>489</v>
      </c>
      <c r="U136" s="29">
        <f t="shared" si="22"/>
        <v>9600</v>
      </c>
      <c r="V136" s="29">
        <v>4</v>
      </c>
      <c r="W136" s="24"/>
      <c r="X136" s="24"/>
      <c r="Y136" s="24">
        <v>5</v>
      </c>
      <c r="Z136" s="23"/>
      <c r="AA136" s="24"/>
      <c r="AB136" s="23"/>
      <c r="AC136" s="24"/>
      <c r="AD136" s="23"/>
      <c r="AE136" s="23"/>
      <c r="AF136" s="23" t="s">
        <v>490</v>
      </c>
      <c r="AG136" s="23">
        <f t="shared" si="20"/>
        <v>0.65449846949787349</v>
      </c>
      <c r="AH136" s="23"/>
      <c r="AI136" s="23">
        <v>342.608</v>
      </c>
      <c r="AJ136" s="23"/>
      <c r="AK136" s="23"/>
      <c r="AL136" s="22"/>
      <c r="AM136" s="23"/>
      <c r="AN136" s="23"/>
      <c r="AO136" s="23"/>
      <c r="AP136" s="23"/>
      <c r="AQ136" s="25">
        <v>2</v>
      </c>
      <c r="AR136" s="23" t="s">
        <v>490</v>
      </c>
      <c r="AS136" s="29">
        <v>1.4</v>
      </c>
      <c r="AT136" s="25">
        <v>8</v>
      </c>
      <c r="AU136" s="25">
        <v>30</v>
      </c>
      <c r="AV136" s="23"/>
      <c r="AW136" s="23"/>
      <c r="AX136" s="23"/>
      <c r="AY136" s="23">
        <f t="shared" si="21"/>
        <v>0.17104226669544426</v>
      </c>
      <c r="AZ136" s="23"/>
      <c r="BA136" s="29">
        <v>401.8</v>
      </c>
      <c r="BB136" s="23"/>
      <c r="BC136" s="23"/>
      <c r="BD136" s="30">
        <v>2</v>
      </c>
      <c r="BE136" s="22">
        <v>30</v>
      </c>
      <c r="BF136" s="25">
        <v>1</v>
      </c>
      <c r="BG136" s="22">
        <f t="shared" si="23"/>
        <v>0.52359877559829882</v>
      </c>
      <c r="BH136" s="22"/>
      <c r="BI136" s="30">
        <v>401.4</v>
      </c>
      <c r="BJ136" s="22"/>
      <c r="BK136" s="22"/>
      <c r="BL136" s="25">
        <v>2</v>
      </c>
      <c r="BM136" s="25">
        <v>30</v>
      </c>
      <c r="BN136" s="25">
        <v>1</v>
      </c>
      <c r="BO136" s="22">
        <f t="shared" si="24"/>
        <v>0.52359877559829882</v>
      </c>
      <c r="BP136" s="30">
        <v>323.39999999999998</v>
      </c>
      <c r="BQ136" s="22"/>
      <c r="BR136" s="22"/>
      <c r="BS136" s="22"/>
      <c r="BT136" s="25"/>
      <c r="BU136" s="22"/>
      <c r="BV136" s="22"/>
      <c r="BW136" s="155"/>
      <c r="BX136" s="25">
        <v>2</v>
      </c>
    </row>
    <row r="137" spans="1:76">
      <c r="A137" s="180">
        <v>132</v>
      </c>
      <c r="B137" s="67"/>
      <c r="C137" s="163">
        <v>27</v>
      </c>
      <c r="D137" s="23" t="s">
        <v>414</v>
      </c>
      <c r="E137" s="68" t="s">
        <v>969</v>
      </c>
      <c r="F137" s="22" t="s">
        <v>8</v>
      </c>
      <c r="G137" s="21" t="s">
        <v>489</v>
      </c>
      <c r="H137" s="21" t="s">
        <v>21</v>
      </c>
      <c r="I137" s="31">
        <v>19.100000000000001</v>
      </c>
      <c r="J137" s="22"/>
      <c r="K137" s="31"/>
      <c r="L137" s="25">
        <v>0</v>
      </c>
      <c r="M137" s="22"/>
      <c r="N137" s="25">
        <v>60</v>
      </c>
      <c r="O137" s="25">
        <v>60</v>
      </c>
      <c r="P137" s="25">
        <v>420</v>
      </c>
      <c r="Q137" s="25">
        <v>20</v>
      </c>
      <c r="R137" s="24">
        <v>230</v>
      </c>
      <c r="S137" s="24">
        <v>230</v>
      </c>
      <c r="T137" s="23" t="s">
        <v>489</v>
      </c>
      <c r="U137" s="29">
        <f t="shared" si="22"/>
        <v>9600</v>
      </c>
      <c r="V137" s="29">
        <v>4</v>
      </c>
      <c r="W137" s="24"/>
      <c r="X137" s="24"/>
      <c r="Y137" s="24">
        <v>9</v>
      </c>
      <c r="Z137" s="23"/>
      <c r="AA137" s="24"/>
      <c r="AB137" s="23"/>
      <c r="AC137" s="24"/>
      <c r="AD137" s="23"/>
      <c r="AE137" s="23"/>
      <c r="AF137" s="23" t="s">
        <v>490</v>
      </c>
      <c r="AG137" s="23">
        <f t="shared" si="20"/>
        <v>1.1780972450961724</v>
      </c>
      <c r="AH137" s="23"/>
      <c r="AI137" s="23">
        <v>334.27800000000002</v>
      </c>
      <c r="AJ137" s="23"/>
      <c r="AK137" s="23"/>
      <c r="AL137" s="22"/>
      <c r="AM137" s="23"/>
      <c r="AN137" s="23"/>
      <c r="AO137" s="23"/>
      <c r="AP137" s="23"/>
      <c r="AQ137" s="25">
        <v>2</v>
      </c>
      <c r="AR137" s="23" t="s">
        <v>490</v>
      </c>
      <c r="AS137" s="29">
        <v>1.4</v>
      </c>
      <c r="AT137" s="25">
        <v>8</v>
      </c>
      <c r="AU137" s="25">
        <v>30</v>
      </c>
      <c r="AV137" s="23"/>
      <c r="AW137" s="23"/>
      <c r="AX137" s="23"/>
      <c r="AY137" s="23"/>
      <c r="AZ137" s="23"/>
      <c r="BA137" s="29">
        <v>401.8</v>
      </c>
      <c r="BB137" s="23"/>
      <c r="BC137" s="23"/>
      <c r="BD137" s="30"/>
      <c r="BE137" s="22"/>
      <c r="BF137" s="25"/>
      <c r="BG137" s="22"/>
      <c r="BH137" s="22"/>
      <c r="BI137" s="30">
        <v>323.39999999999998</v>
      </c>
      <c r="BJ137" s="22"/>
      <c r="BK137" s="22"/>
      <c r="BL137" s="22"/>
      <c r="BM137" s="22"/>
      <c r="BN137" s="25"/>
      <c r="BO137" s="22"/>
      <c r="BP137" s="22"/>
      <c r="BQ137" s="22"/>
      <c r="BR137" s="22"/>
      <c r="BS137" s="22"/>
      <c r="BT137" s="25"/>
      <c r="BU137" s="22"/>
      <c r="BV137" s="22"/>
      <c r="BW137" s="155"/>
      <c r="BX137" s="25">
        <v>2</v>
      </c>
    </row>
    <row r="138" spans="1:76">
      <c r="A138" s="180">
        <v>133</v>
      </c>
      <c r="B138" s="67"/>
      <c r="C138" s="163">
        <v>28</v>
      </c>
      <c r="D138" s="23" t="s">
        <v>415</v>
      </c>
      <c r="E138" s="68" t="s">
        <v>969</v>
      </c>
      <c r="F138" s="22" t="s">
        <v>8</v>
      </c>
      <c r="G138" s="21" t="s">
        <v>489</v>
      </c>
      <c r="H138" s="21" t="s">
        <v>21</v>
      </c>
      <c r="I138" s="31">
        <v>18</v>
      </c>
      <c r="J138" s="22"/>
      <c r="K138" s="31"/>
      <c r="L138" s="25">
        <v>0</v>
      </c>
      <c r="M138" s="22"/>
      <c r="N138" s="25">
        <v>60</v>
      </c>
      <c r="O138" s="25">
        <v>60</v>
      </c>
      <c r="P138" s="25">
        <v>420</v>
      </c>
      <c r="Q138" s="25">
        <v>20</v>
      </c>
      <c r="R138" s="24">
        <v>230</v>
      </c>
      <c r="S138" s="24">
        <v>230</v>
      </c>
      <c r="T138" s="23" t="s">
        <v>495</v>
      </c>
      <c r="U138" s="29">
        <f t="shared" si="22"/>
        <v>9600</v>
      </c>
      <c r="V138" s="29">
        <v>4</v>
      </c>
      <c r="W138" s="24"/>
      <c r="X138" s="24"/>
      <c r="Y138" s="24">
        <v>9</v>
      </c>
      <c r="Z138" s="23"/>
      <c r="AA138" s="24"/>
      <c r="AB138" s="23"/>
      <c r="AC138" s="24"/>
      <c r="AD138" s="23"/>
      <c r="AE138" s="23"/>
      <c r="AF138" s="23" t="s">
        <v>490</v>
      </c>
      <c r="AG138" s="23">
        <f t="shared" si="20"/>
        <v>1.1780972450961724</v>
      </c>
      <c r="AH138" s="23"/>
      <c r="AI138" s="23">
        <v>334.27800000000002</v>
      </c>
      <c r="AJ138" s="23"/>
      <c r="AK138" s="23"/>
      <c r="AL138" s="22"/>
      <c r="AM138" s="23"/>
      <c r="AN138" s="23"/>
      <c r="AO138" s="23"/>
      <c r="AP138" s="23"/>
      <c r="AQ138" s="25">
        <v>2</v>
      </c>
      <c r="AR138" s="23" t="s">
        <v>490</v>
      </c>
      <c r="AS138" s="29">
        <v>1.4</v>
      </c>
      <c r="AT138" s="25">
        <v>8</v>
      </c>
      <c r="AU138" s="25">
        <v>30</v>
      </c>
      <c r="AV138" s="23"/>
      <c r="AW138" s="23"/>
      <c r="AX138" s="23"/>
      <c r="AY138" s="23"/>
      <c r="AZ138" s="23"/>
      <c r="BA138" s="29">
        <v>401.8</v>
      </c>
      <c r="BB138" s="23"/>
      <c r="BC138" s="23"/>
      <c r="BD138" s="30"/>
      <c r="BE138" s="22"/>
      <c r="BF138" s="25"/>
      <c r="BG138" s="22"/>
      <c r="BH138" s="22"/>
      <c r="BI138" s="30">
        <v>323.39999999999998</v>
      </c>
      <c r="BJ138" s="22"/>
      <c r="BK138" s="22"/>
      <c r="BL138" s="22"/>
      <c r="BM138" s="22"/>
      <c r="BN138" s="25"/>
      <c r="BO138" s="22"/>
      <c r="BP138" s="22"/>
      <c r="BQ138" s="22"/>
      <c r="BR138" s="22"/>
      <c r="BS138" s="22"/>
      <c r="BT138" s="25"/>
      <c r="BU138" s="22"/>
      <c r="BV138" s="22"/>
      <c r="BW138" s="155"/>
      <c r="BX138" s="25">
        <v>2</v>
      </c>
    </row>
    <row r="139" spans="1:76">
      <c r="A139" s="180">
        <v>134</v>
      </c>
      <c r="B139" s="67"/>
      <c r="C139" s="163">
        <v>29</v>
      </c>
      <c r="D139" s="23" t="s">
        <v>416</v>
      </c>
      <c r="E139" s="68" t="s">
        <v>969</v>
      </c>
      <c r="F139" s="22" t="s">
        <v>8</v>
      </c>
      <c r="G139" s="21" t="s">
        <v>489</v>
      </c>
      <c r="H139" s="21" t="s">
        <v>21</v>
      </c>
      <c r="I139" s="31">
        <v>19.100000000000001</v>
      </c>
      <c r="J139" s="22"/>
      <c r="K139" s="31"/>
      <c r="L139" s="25">
        <v>0</v>
      </c>
      <c r="M139" s="22"/>
      <c r="N139" s="25">
        <v>60</v>
      </c>
      <c r="O139" s="25">
        <v>60</v>
      </c>
      <c r="P139" s="25">
        <v>420</v>
      </c>
      <c r="Q139" s="25">
        <v>20</v>
      </c>
      <c r="R139" s="24">
        <v>230</v>
      </c>
      <c r="S139" s="24">
        <v>230</v>
      </c>
      <c r="T139" s="23" t="s">
        <v>495</v>
      </c>
      <c r="U139" s="29">
        <f t="shared" si="22"/>
        <v>9600</v>
      </c>
      <c r="V139" s="29">
        <v>4</v>
      </c>
      <c r="W139" s="24"/>
      <c r="X139" s="24"/>
      <c r="Y139" s="24">
        <v>9</v>
      </c>
      <c r="Z139" s="23"/>
      <c r="AA139" s="24"/>
      <c r="AB139" s="23"/>
      <c r="AC139" s="24"/>
      <c r="AD139" s="23"/>
      <c r="AE139" s="23"/>
      <c r="AF139" s="23" t="s">
        <v>490</v>
      </c>
      <c r="AG139" s="23">
        <f t="shared" si="20"/>
        <v>1.1780972450961724</v>
      </c>
      <c r="AH139" s="23"/>
      <c r="AI139" s="23">
        <v>334.27800000000002</v>
      </c>
      <c r="AJ139" s="23"/>
      <c r="AK139" s="23"/>
      <c r="AL139" s="22"/>
      <c r="AM139" s="23"/>
      <c r="AN139" s="23"/>
      <c r="AO139" s="23"/>
      <c r="AP139" s="23"/>
      <c r="AQ139" s="25">
        <v>2</v>
      </c>
      <c r="AR139" s="23" t="s">
        <v>490</v>
      </c>
      <c r="AS139" s="29">
        <v>1.4</v>
      </c>
      <c r="AT139" s="25">
        <v>8</v>
      </c>
      <c r="AU139" s="25">
        <v>30</v>
      </c>
      <c r="AV139" s="23"/>
      <c r="AW139" s="23"/>
      <c r="AX139" s="23"/>
      <c r="AY139" s="23">
        <f t="shared" si="21"/>
        <v>0.17104226669544426</v>
      </c>
      <c r="AZ139" s="23"/>
      <c r="BA139" s="29">
        <v>401.8</v>
      </c>
      <c r="BB139" s="23"/>
      <c r="BC139" s="23"/>
      <c r="BD139" s="30">
        <v>2</v>
      </c>
      <c r="BE139" s="22">
        <v>30</v>
      </c>
      <c r="BF139" s="25">
        <v>1</v>
      </c>
      <c r="BG139" s="22">
        <f t="shared" si="23"/>
        <v>0.52359877559829882</v>
      </c>
      <c r="BH139" s="22"/>
      <c r="BI139" s="30">
        <v>323.39999999999998</v>
      </c>
      <c r="BJ139" s="22"/>
      <c r="BK139" s="22"/>
      <c r="BL139" s="25">
        <v>2</v>
      </c>
      <c r="BM139" s="25">
        <v>30</v>
      </c>
      <c r="BN139" s="25">
        <v>1</v>
      </c>
      <c r="BO139" s="22">
        <f t="shared" si="24"/>
        <v>0.52359877559829882</v>
      </c>
      <c r="BP139" s="30">
        <v>323.39999999999998</v>
      </c>
      <c r="BQ139" s="22"/>
      <c r="BR139" s="22"/>
      <c r="BS139" s="22"/>
      <c r="BT139" s="25"/>
      <c r="BU139" s="22"/>
      <c r="BV139" s="22"/>
      <c r="BW139" s="155"/>
      <c r="BX139" s="25">
        <v>2</v>
      </c>
    </row>
    <row r="140" spans="1:76">
      <c r="A140" s="180">
        <v>135</v>
      </c>
      <c r="B140" s="67"/>
      <c r="C140" s="163">
        <v>30</v>
      </c>
      <c r="D140" s="23" t="s">
        <v>417</v>
      </c>
      <c r="E140" s="68" t="s">
        <v>969</v>
      </c>
      <c r="F140" s="22" t="s">
        <v>8</v>
      </c>
      <c r="G140" s="21" t="s">
        <v>489</v>
      </c>
      <c r="H140" s="21" t="s">
        <v>21</v>
      </c>
      <c r="I140" s="31">
        <v>18</v>
      </c>
      <c r="J140" s="22"/>
      <c r="K140" s="31"/>
      <c r="L140" s="25">
        <v>0</v>
      </c>
      <c r="M140" s="22"/>
      <c r="N140" s="25">
        <v>60</v>
      </c>
      <c r="O140" s="25">
        <v>60</v>
      </c>
      <c r="P140" s="25">
        <v>420</v>
      </c>
      <c r="Q140" s="25">
        <v>20</v>
      </c>
      <c r="R140" s="24">
        <v>230</v>
      </c>
      <c r="S140" s="24">
        <v>230</v>
      </c>
      <c r="T140" s="23" t="s">
        <v>495</v>
      </c>
      <c r="U140" s="29">
        <f t="shared" si="22"/>
        <v>9600</v>
      </c>
      <c r="V140" s="29">
        <v>4</v>
      </c>
      <c r="W140" s="24"/>
      <c r="X140" s="24"/>
      <c r="Y140" s="24">
        <v>9</v>
      </c>
      <c r="Z140" s="23"/>
      <c r="AA140" s="24"/>
      <c r="AB140" s="23"/>
      <c r="AC140" s="24"/>
      <c r="AD140" s="23"/>
      <c r="AE140" s="23"/>
      <c r="AF140" s="23" t="s">
        <v>490</v>
      </c>
      <c r="AG140" s="23">
        <f t="shared" si="20"/>
        <v>1.1780972450961724</v>
      </c>
      <c r="AH140" s="23"/>
      <c r="AI140" s="23">
        <v>334.27800000000002</v>
      </c>
      <c r="AJ140" s="23"/>
      <c r="AK140" s="23"/>
      <c r="AL140" s="22"/>
      <c r="AM140" s="23"/>
      <c r="AN140" s="23"/>
      <c r="AO140" s="23"/>
      <c r="AP140" s="23"/>
      <c r="AQ140" s="25">
        <v>1</v>
      </c>
      <c r="AR140" s="23" t="s">
        <v>490</v>
      </c>
      <c r="AS140" s="29">
        <v>1.4</v>
      </c>
      <c r="AT140" s="25">
        <v>8</v>
      </c>
      <c r="AU140" s="25">
        <v>30</v>
      </c>
      <c r="AV140" s="23"/>
      <c r="AW140" s="23"/>
      <c r="AX140" s="23"/>
      <c r="AY140" s="23">
        <f t="shared" si="21"/>
        <v>8.5521133347722128E-2</v>
      </c>
      <c r="AZ140" s="23"/>
      <c r="BA140" s="29">
        <v>401.8</v>
      </c>
      <c r="BB140" s="23"/>
      <c r="BC140" s="23"/>
      <c r="BD140" s="30">
        <v>2</v>
      </c>
      <c r="BE140" s="22">
        <v>30</v>
      </c>
      <c r="BF140" s="25">
        <v>1</v>
      </c>
      <c r="BG140" s="22">
        <f t="shared" si="23"/>
        <v>0.52359877559829882</v>
      </c>
      <c r="BH140" s="22"/>
      <c r="BI140" s="30">
        <v>323.39999999999998</v>
      </c>
      <c r="BJ140" s="22"/>
      <c r="BK140" s="22"/>
      <c r="BL140" s="25">
        <v>2</v>
      </c>
      <c r="BM140" s="25">
        <v>30</v>
      </c>
      <c r="BN140" s="25">
        <v>1</v>
      </c>
      <c r="BO140" s="22">
        <f t="shared" si="24"/>
        <v>0.52359877559829882</v>
      </c>
      <c r="BP140" s="30">
        <v>323.39999999999998</v>
      </c>
      <c r="BQ140" s="22"/>
      <c r="BR140" s="22"/>
      <c r="BS140" s="22"/>
      <c r="BT140" s="25"/>
      <c r="BU140" s="22"/>
      <c r="BV140" s="22"/>
      <c r="BW140" s="155"/>
      <c r="BX140" s="25">
        <v>2</v>
      </c>
    </row>
    <row r="141" spans="1:76">
      <c r="A141" s="180">
        <v>136</v>
      </c>
      <c r="B141" s="67"/>
      <c r="C141" s="163">
        <v>31</v>
      </c>
      <c r="D141" s="23" t="s">
        <v>418</v>
      </c>
      <c r="E141" s="68" t="s">
        <v>969</v>
      </c>
      <c r="F141" s="22" t="s">
        <v>8</v>
      </c>
      <c r="G141" s="21" t="s">
        <v>489</v>
      </c>
      <c r="H141" s="21" t="s">
        <v>21</v>
      </c>
      <c r="I141" s="31">
        <v>16.7</v>
      </c>
      <c r="J141" s="22"/>
      <c r="K141" s="31"/>
      <c r="L141" s="25">
        <v>0</v>
      </c>
      <c r="M141" s="22"/>
      <c r="N141" s="25">
        <v>60</v>
      </c>
      <c r="O141" s="25">
        <v>60</v>
      </c>
      <c r="P141" s="25">
        <v>420</v>
      </c>
      <c r="Q141" s="25">
        <v>20</v>
      </c>
      <c r="R141" s="24">
        <v>230</v>
      </c>
      <c r="S141" s="24">
        <v>230</v>
      </c>
      <c r="T141" s="23" t="s">
        <v>495</v>
      </c>
      <c r="U141" s="29">
        <f t="shared" si="22"/>
        <v>9600</v>
      </c>
      <c r="V141" s="29">
        <v>4.2</v>
      </c>
      <c r="W141" s="24"/>
      <c r="X141" s="24"/>
      <c r="Y141" s="24">
        <v>12</v>
      </c>
      <c r="Z141" s="23"/>
      <c r="AA141" s="24"/>
      <c r="AB141" s="23"/>
      <c r="AC141" s="24"/>
      <c r="AD141" s="23"/>
      <c r="AE141" s="23"/>
      <c r="AF141" s="23" t="s">
        <v>490</v>
      </c>
      <c r="AG141" s="23">
        <f t="shared" si="20"/>
        <v>1.7318029502913737</v>
      </c>
      <c r="AH141" s="23"/>
      <c r="AI141" s="24">
        <v>294</v>
      </c>
      <c r="AJ141" s="23"/>
      <c r="AK141" s="23"/>
      <c r="AL141" s="22"/>
      <c r="AM141" s="23"/>
      <c r="AN141" s="23"/>
      <c r="AO141" s="23"/>
      <c r="AP141" s="23"/>
      <c r="AQ141" s="25">
        <v>1</v>
      </c>
      <c r="AR141" s="23" t="s">
        <v>490</v>
      </c>
      <c r="AS141" s="29">
        <v>1.4</v>
      </c>
      <c r="AT141" s="25">
        <v>8</v>
      </c>
      <c r="AU141" s="25">
        <v>30</v>
      </c>
      <c r="AV141" s="23"/>
      <c r="AW141" s="23"/>
      <c r="AX141" s="23"/>
      <c r="AY141" s="23">
        <f t="shared" si="21"/>
        <v>8.5521133347722128E-2</v>
      </c>
      <c r="AZ141" s="23"/>
      <c r="BA141" s="29">
        <v>372.4</v>
      </c>
      <c r="BB141" s="23"/>
      <c r="BC141" s="23"/>
      <c r="BD141" s="22"/>
      <c r="BE141" s="22"/>
      <c r="BF141" s="25"/>
      <c r="BG141" s="22"/>
      <c r="BH141" s="22"/>
      <c r="BI141" s="30">
        <v>323.39999999999998</v>
      </c>
      <c r="BJ141" s="22"/>
      <c r="BK141" s="22"/>
      <c r="BL141" s="22"/>
      <c r="BM141" s="22"/>
      <c r="BN141" s="25"/>
      <c r="BO141" s="22"/>
      <c r="BP141" s="22"/>
      <c r="BQ141" s="22"/>
      <c r="BR141" s="22"/>
      <c r="BS141" s="22"/>
      <c r="BT141" s="25"/>
      <c r="BU141" s="22"/>
      <c r="BV141" s="22"/>
      <c r="BW141" s="155"/>
      <c r="BX141" s="25">
        <v>2</v>
      </c>
    </row>
    <row r="142" spans="1:76">
      <c r="A142" s="180">
        <v>137</v>
      </c>
      <c r="B142" s="67"/>
      <c r="C142" s="163">
        <v>32</v>
      </c>
      <c r="D142" s="23" t="s">
        <v>419</v>
      </c>
      <c r="E142" s="68" t="s">
        <v>969</v>
      </c>
      <c r="F142" s="22" t="s">
        <v>8</v>
      </c>
      <c r="G142" s="21" t="s">
        <v>489</v>
      </c>
      <c r="H142" s="21" t="s">
        <v>21</v>
      </c>
      <c r="I142" s="31">
        <v>15.2</v>
      </c>
      <c r="J142" s="22"/>
      <c r="K142" s="31"/>
      <c r="L142" s="25">
        <v>0</v>
      </c>
      <c r="M142" s="22"/>
      <c r="N142" s="25">
        <v>60</v>
      </c>
      <c r="O142" s="25">
        <v>60</v>
      </c>
      <c r="P142" s="25">
        <v>420</v>
      </c>
      <c r="Q142" s="25">
        <v>20</v>
      </c>
      <c r="R142" s="24">
        <v>230</v>
      </c>
      <c r="S142" s="24">
        <v>230</v>
      </c>
      <c r="T142" s="23" t="s">
        <v>495</v>
      </c>
      <c r="U142" s="29">
        <f t="shared" si="22"/>
        <v>9600</v>
      </c>
      <c r="V142" s="29">
        <v>4.2</v>
      </c>
      <c r="W142" s="24"/>
      <c r="X142" s="24"/>
      <c r="Y142" s="24">
        <v>12</v>
      </c>
      <c r="Z142" s="23"/>
      <c r="AA142" s="24"/>
      <c r="AB142" s="23"/>
      <c r="AC142" s="24"/>
      <c r="AD142" s="23"/>
      <c r="AE142" s="23"/>
      <c r="AF142" s="23" t="s">
        <v>490</v>
      </c>
      <c r="AG142" s="23">
        <f t="shared" si="20"/>
        <v>1.7318029502913737</v>
      </c>
      <c r="AH142" s="23"/>
      <c r="AI142" s="24">
        <v>294</v>
      </c>
      <c r="AJ142" s="23"/>
      <c r="AK142" s="23"/>
      <c r="AL142" s="22"/>
      <c r="AM142" s="23"/>
      <c r="AN142" s="23"/>
      <c r="AO142" s="23"/>
      <c r="AP142" s="23"/>
      <c r="AQ142" s="25">
        <v>2</v>
      </c>
      <c r="AR142" s="23" t="s">
        <v>490</v>
      </c>
      <c r="AS142" s="29">
        <v>1.4</v>
      </c>
      <c r="AT142" s="25">
        <v>8</v>
      </c>
      <c r="AU142" s="25">
        <v>30</v>
      </c>
      <c r="AV142" s="23"/>
      <c r="AW142" s="23"/>
      <c r="AX142" s="23"/>
      <c r="AY142" s="23">
        <f t="shared" ref="AY142:AY150" si="25">AQ142*PI()*AS142^2/4/N142/AU142*100</f>
        <v>0.17104226669544426</v>
      </c>
      <c r="AZ142" s="23"/>
      <c r="BA142" s="29">
        <v>372.4</v>
      </c>
      <c r="BB142" s="23"/>
      <c r="BC142" s="23"/>
      <c r="BD142" s="22"/>
      <c r="BE142" s="22"/>
      <c r="BF142" s="25"/>
      <c r="BG142" s="22"/>
      <c r="BH142" s="22"/>
      <c r="BI142" s="22"/>
      <c r="BJ142" s="22"/>
      <c r="BK142" s="22"/>
      <c r="BL142" s="22"/>
      <c r="BM142" s="22"/>
      <c r="BN142" s="25"/>
      <c r="BO142" s="22"/>
      <c r="BP142" s="22"/>
      <c r="BQ142" s="22"/>
      <c r="BR142" s="22"/>
      <c r="BS142" s="22"/>
      <c r="BT142" s="25"/>
      <c r="BU142" s="22"/>
      <c r="BV142" s="22"/>
      <c r="BW142" s="155"/>
      <c r="BX142" s="25">
        <v>2</v>
      </c>
    </row>
    <row r="143" spans="1:76">
      <c r="A143" s="180">
        <v>138</v>
      </c>
      <c r="B143" s="67"/>
      <c r="C143" s="163">
        <v>33</v>
      </c>
      <c r="D143" s="23" t="s">
        <v>420</v>
      </c>
      <c r="E143" s="68" t="s">
        <v>969</v>
      </c>
      <c r="F143" s="22" t="s">
        <v>8</v>
      </c>
      <c r="G143" s="21" t="s">
        <v>489</v>
      </c>
      <c r="H143" s="21" t="s">
        <v>21</v>
      </c>
      <c r="I143" s="31">
        <v>15.2</v>
      </c>
      <c r="J143" s="22"/>
      <c r="K143" s="31"/>
      <c r="L143" s="25">
        <v>0</v>
      </c>
      <c r="M143" s="22"/>
      <c r="N143" s="25">
        <v>60</v>
      </c>
      <c r="O143" s="25">
        <v>60</v>
      </c>
      <c r="P143" s="25">
        <v>420</v>
      </c>
      <c r="Q143" s="25">
        <v>20</v>
      </c>
      <c r="R143" s="24">
        <v>230</v>
      </c>
      <c r="S143" s="24">
        <v>230</v>
      </c>
      <c r="T143" s="23" t="s">
        <v>495</v>
      </c>
      <c r="U143" s="29">
        <f t="shared" si="22"/>
        <v>9600</v>
      </c>
      <c r="V143" s="29">
        <v>4.2</v>
      </c>
      <c r="W143" s="24"/>
      <c r="X143" s="24"/>
      <c r="Y143" s="24">
        <v>12</v>
      </c>
      <c r="Z143" s="23"/>
      <c r="AA143" s="24"/>
      <c r="AB143" s="23"/>
      <c r="AC143" s="24"/>
      <c r="AD143" s="23"/>
      <c r="AE143" s="23"/>
      <c r="AF143" s="23" t="s">
        <v>490</v>
      </c>
      <c r="AG143" s="23">
        <f t="shared" si="20"/>
        <v>1.7318029502913737</v>
      </c>
      <c r="AH143" s="23"/>
      <c r="AI143" s="24">
        <v>294</v>
      </c>
      <c r="AJ143" s="23"/>
      <c r="AK143" s="23"/>
      <c r="AL143" s="22"/>
      <c r="AM143" s="23"/>
      <c r="AN143" s="23"/>
      <c r="AO143" s="23"/>
      <c r="AP143" s="23"/>
      <c r="AQ143" s="25">
        <v>2</v>
      </c>
      <c r="AR143" s="23" t="s">
        <v>490</v>
      </c>
      <c r="AS143" s="29">
        <v>1.4</v>
      </c>
      <c r="AT143" s="25">
        <v>8</v>
      </c>
      <c r="AU143" s="25">
        <v>30</v>
      </c>
      <c r="AV143" s="23"/>
      <c r="AW143" s="23"/>
      <c r="AX143" s="23"/>
      <c r="AY143" s="23">
        <f t="shared" si="25"/>
        <v>0.17104226669544426</v>
      </c>
      <c r="AZ143" s="23"/>
      <c r="BA143" s="29">
        <v>372.4</v>
      </c>
      <c r="BB143" s="23"/>
      <c r="BC143" s="23"/>
      <c r="BD143" s="22"/>
      <c r="BE143" s="22"/>
      <c r="BF143" s="25"/>
      <c r="BG143" s="22"/>
      <c r="BH143" s="22"/>
      <c r="BI143" s="22"/>
      <c r="BJ143" s="22"/>
      <c r="BK143" s="22"/>
      <c r="BL143" s="22"/>
      <c r="BM143" s="22"/>
      <c r="BN143" s="25"/>
      <c r="BO143" s="22"/>
      <c r="BP143" s="22"/>
      <c r="BQ143" s="22"/>
      <c r="BR143" s="22"/>
      <c r="BS143" s="22"/>
      <c r="BT143" s="25"/>
      <c r="BU143" s="22"/>
      <c r="BV143" s="22"/>
      <c r="BW143" s="155"/>
      <c r="BX143" s="25">
        <v>2</v>
      </c>
    </row>
    <row r="144" spans="1:76">
      <c r="A144" s="180">
        <v>139</v>
      </c>
      <c r="B144" s="67"/>
      <c r="C144" s="163">
        <v>34</v>
      </c>
      <c r="D144" s="23" t="s">
        <v>421</v>
      </c>
      <c r="E144" s="68" t="s">
        <v>969</v>
      </c>
      <c r="F144" s="22" t="s">
        <v>8</v>
      </c>
      <c r="G144" s="21" t="s">
        <v>489</v>
      </c>
      <c r="H144" s="21" t="s">
        <v>21</v>
      </c>
      <c r="I144" s="31">
        <v>29.4</v>
      </c>
      <c r="J144" s="22"/>
      <c r="K144" s="31"/>
      <c r="L144" s="25">
        <v>0</v>
      </c>
      <c r="M144" s="22"/>
      <c r="N144" s="25">
        <v>60</v>
      </c>
      <c r="O144" s="25">
        <v>60</v>
      </c>
      <c r="P144" s="25">
        <v>420</v>
      </c>
      <c r="Q144" s="25">
        <v>20</v>
      </c>
      <c r="R144" s="24">
        <v>230</v>
      </c>
      <c r="S144" s="24">
        <v>230</v>
      </c>
      <c r="T144" s="23" t="s">
        <v>495</v>
      </c>
      <c r="U144" s="29">
        <f t="shared" si="22"/>
        <v>9600</v>
      </c>
      <c r="V144" s="29">
        <v>4.2</v>
      </c>
      <c r="W144" s="24"/>
      <c r="X144" s="24"/>
      <c r="Y144" s="24">
        <v>8</v>
      </c>
      <c r="Z144" s="23"/>
      <c r="AA144" s="24"/>
      <c r="AB144" s="23"/>
      <c r="AC144" s="24"/>
      <c r="AD144" s="23"/>
      <c r="AE144" s="23"/>
      <c r="AF144" s="23" t="s">
        <v>490</v>
      </c>
      <c r="AG144" s="23">
        <f t="shared" si="20"/>
        <v>1.1545353001942489</v>
      </c>
      <c r="AH144" s="23"/>
      <c r="AI144" s="24">
        <v>294</v>
      </c>
      <c r="AJ144" s="23"/>
      <c r="AK144" s="23"/>
      <c r="AL144" s="22"/>
      <c r="AM144" s="23"/>
      <c r="AN144" s="23"/>
      <c r="AO144" s="23"/>
      <c r="AP144" s="23"/>
      <c r="AQ144" s="25">
        <v>2</v>
      </c>
      <c r="AR144" s="23" t="s">
        <v>490</v>
      </c>
      <c r="AS144" s="29">
        <v>1.4</v>
      </c>
      <c r="AT144" s="25">
        <v>8</v>
      </c>
      <c r="AU144" s="25">
        <v>30</v>
      </c>
      <c r="AV144" s="23"/>
      <c r="AW144" s="23"/>
      <c r="AX144" s="23"/>
      <c r="AY144" s="23">
        <f t="shared" si="25"/>
        <v>0.17104226669544426</v>
      </c>
      <c r="AZ144" s="23"/>
      <c r="BA144" s="29">
        <v>372.4</v>
      </c>
      <c r="BB144" s="23"/>
      <c r="BC144" s="23"/>
      <c r="BD144" s="25">
        <v>2</v>
      </c>
      <c r="BE144" s="22">
        <v>30</v>
      </c>
      <c r="BF144" s="25">
        <v>1</v>
      </c>
      <c r="BG144" s="22">
        <f t="shared" si="23"/>
        <v>0.52359877559829882</v>
      </c>
      <c r="BH144" s="22"/>
      <c r="BI144" s="30">
        <v>372.4</v>
      </c>
      <c r="BJ144" s="22"/>
      <c r="BK144" s="22"/>
      <c r="BL144" s="30">
        <v>1.4</v>
      </c>
      <c r="BM144" s="25">
        <v>30</v>
      </c>
      <c r="BN144" s="25">
        <v>1</v>
      </c>
      <c r="BO144" s="22">
        <f t="shared" si="24"/>
        <v>0.25656340004316641</v>
      </c>
      <c r="BP144" s="30">
        <v>372.4</v>
      </c>
      <c r="BQ144" s="22"/>
      <c r="BR144" s="22"/>
      <c r="BS144" s="22"/>
      <c r="BT144" s="25"/>
      <c r="BU144" s="22"/>
      <c r="BV144" s="22"/>
      <c r="BW144" s="155"/>
      <c r="BX144" s="25">
        <v>2</v>
      </c>
    </row>
    <row r="145" spans="1:76">
      <c r="A145" s="180">
        <v>140</v>
      </c>
      <c r="B145" s="67"/>
      <c r="C145" s="163">
        <v>1</v>
      </c>
      <c r="D145" s="23" t="s">
        <v>128</v>
      </c>
      <c r="E145" s="68" t="s">
        <v>534</v>
      </c>
      <c r="F145" s="22" t="s">
        <v>8</v>
      </c>
      <c r="G145" s="21" t="s">
        <v>489</v>
      </c>
      <c r="H145" s="21" t="s">
        <v>492</v>
      </c>
      <c r="I145" s="31">
        <v>31.2</v>
      </c>
      <c r="J145" s="22"/>
      <c r="K145" s="31"/>
      <c r="L145" s="25">
        <v>0</v>
      </c>
      <c r="M145" s="22"/>
      <c r="N145" s="25">
        <v>150</v>
      </c>
      <c r="O145" s="25">
        <v>56</v>
      </c>
      <c r="P145" s="25">
        <v>1200</v>
      </c>
      <c r="Q145" s="25">
        <v>150</v>
      </c>
      <c r="R145" s="24">
        <v>3250</v>
      </c>
      <c r="S145" s="24">
        <v>3250</v>
      </c>
      <c r="T145" s="23" t="s">
        <v>489</v>
      </c>
      <c r="U145" s="29">
        <f t="shared" si="22"/>
        <v>180000</v>
      </c>
      <c r="V145" s="29">
        <v>19.5</v>
      </c>
      <c r="W145" s="24"/>
      <c r="X145" s="24"/>
      <c r="Y145" s="24">
        <v>2</v>
      </c>
      <c r="Z145" s="24">
        <v>36</v>
      </c>
      <c r="AA145" s="24"/>
      <c r="AB145" s="24">
        <v>25</v>
      </c>
      <c r="AC145" s="24"/>
      <c r="AD145" s="23" t="s">
        <v>508</v>
      </c>
      <c r="AE145" s="24"/>
      <c r="AF145" s="23" t="s">
        <v>490</v>
      </c>
      <c r="AG145" s="23">
        <f t="shared" ref="AG145:AG187" si="26">((Y145-AA145-AC145)*PI()*V145^2/4+AA145*PI()*X145^2/4+AC145*PI()*W145^2/4)/U145*100</f>
        <v>0.33183072403542185</v>
      </c>
      <c r="AH145" s="23">
        <v>600</v>
      </c>
      <c r="AI145" s="24">
        <v>460</v>
      </c>
      <c r="AJ145" s="24">
        <v>637</v>
      </c>
      <c r="AK145" s="23"/>
      <c r="AL145" s="22"/>
      <c r="AM145" s="23"/>
      <c r="AN145" s="23"/>
      <c r="AO145" s="24">
        <v>400</v>
      </c>
      <c r="AP145" s="23"/>
      <c r="AQ145" s="25">
        <v>0</v>
      </c>
      <c r="AR145" s="23" t="s">
        <v>490</v>
      </c>
      <c r="AS145" s="29">
        <v>11.3</v>
      </c>
      <c r="AT145" s="25">
        <v>13</v>
      </c>
      <c r="AU145" s="25">
        <v>250</v>
      </c>
      <c r="AV145" s="23"/>
      <c r="AW145" s="23"/>
      <c r="AX145" s="23"/>
      <c r="AY145" s="23">
        <f t="shared" si="25"/>
        <v>0</v>
      </c>
      <c r="AZ145" s="23"/>
      <c r="BA145" s="24">
        <v>470</v>
      </c>
      <c r="BB145" s="23">
        <v>727</v>
      </c>
      <c r="BC145" s="24">
        <v>400</v>
      </c>
      <c r="BD145" s="22">
        <v>1.4</v>
      </c>
      <c r="BE145" s="24">
        <v>277</v>
      </c>
      <c r="BF145" s="25">
        <v>1</v>
      </c>
      <c r="BG145" s="22">
        <f t="shared" ref="BG145:BG163" si="27">BF145*PI()*BD145^2/4/Q145/BE145*100</f>
        <v>3.7048866432226198E-3</v>
      </c>
      <c r="BH145" s="22">
        <v>350</v>
      </c>
      <c r="BI145" s="25">
        <v>470</v>
      </c>
      <c r="BJ145" s="25">
        <v>727</v>
      </c>
      <c r="BK145" s="25">
        <v>400</v>
      </c>
      <c r="BL145" s="25">
        <v>6</v>
      </c>
      <c r="BM145" s="25">
        <v>250</v>
      </c>
      <c r="BN145" s="25">
        <v>1</v>
      </c>
      <c r="BO145" s="22">
        <f t="shared" ref="BO145:BO163" si="28">BN145*PI()*BL145^2/4/Q145/BM145*100</f>
        <v>7.5398223686155022E-2</v>
      </c>
      <c r="BP145" s="25">
        <v>470</v>
      </c>
      <c r="BQ145" s="25">
        <v>727</v>
      </c>
      <c r="BR145" s="25">
        <v>400</v>
      </c>
      <c r="BS145" s="22"/>
      <c r="BT145" s="25"/>
      <c r="BU145" s="22"/>
      <c r="BV145" s="22"/>
      <c r="BW145" s="155"/>
      <c r="BX145" s="25">
        <v>2</v>
      </c>
    </row>
    <row r="146" spans="1:76">
      <c r="A146" s="180">
        <v>141</v>
      </c>
      <c r="B146" s="67"/>
      <c r="C146" s="163">
        <v>2</v>
      </c>
      <c r="D146" s="23" t="s">
        <v>129</v>
      </c>
      <c r="E146" s="68" t="s">
        <v>534</v>
      </c>
      <c r="F146" s="22" t="s">
        <v>8</v>
      </c>
      <c r="G146" s="21" t="s">
        <v>489</v>
      </c>
      <c r="H146" s="21" t="s">
        <v>492</v>
      </c>
      <c r="I146" s="31">
        <v>30.4</v>
      </c>
      <c r="J146" s="22"/>
      <c r="K146" s="31"/>
      <c r="L146" s="25">
        <v>0</v>
      </c>
      <c r="M146" s="22"/>
      <c r="N146" s="25">
        <v>150</v>
      </c>
      <c r="O146" s="25">
        <v>95</v>
      </c>
      <c r="P146" s="25">
        <v>1200</v>
      </c>
      <c r="Q146" s="25">
        <v>150</v>
      </c>
      <c r="R146" s="24">
        <v>3250</v>
      </c>
      <c r="S146" s="24">
        <v>3250</v>
      </c>
      <c r="T146" s="23" t="s">
        <v>489</v>
      </c>
      <c r="U146" s="29">
        <f t="shared" ref="U146:U187" si="29">IF((H146="R"),(N146*P146),(N146*O146+Q146*(P146-2*O146)))</f>
        <v>180000</v>
      </c>
      <c r="V146" s="29">
        <v>19.5</v>
      </c>
      <c r="W146" s="24"/>
      <c r="X146" s="24"/>
      <c r="Y146" s="24">
        <v>4</v>
      </c>
      <c r="Z146" s="24">
        <v>36</v>
      </c>
      <c r="AA146" s="24"/>
      <c r="AB146" s="24">
        <v>25</v>
      </c>
      <c r="AC146" s="24"/>
      <c r="AD146" s="23" t="s">
        <v>508</v>
      </c>
      <c r="AE146" s="24"/>
      <c r="AF146" s="23" t="s">
        <v>490</v>
      </c>
      <c r="AG146" s="23">
        <f t="shared" si="26"/>
        <v>0.66366144807084371</v>
      </c>
      <c r="AH146" s="23">
        <v>600</v>
      </c>
      <c r="AI146" s="24">
        <v>460</v>
      </c>
      <c r="AJ146" s="24">
        <v>637</v>
      </c>
      <c r="AK146" s="23"/>
      <c r="AL146" s="22"/>
      <c r="AM146" s="23"/>
      <c r="AN146" s="23"/>
      <c r="AO146" s="24">
        <v>400</v>
      </c>
      <c r="AP146" s="23"/>
      <c r="AQ146" s="25">
        <v>0</v>
      </c>
      <c r="AR146" s="23" t="s">
        <v>490</v>
      </c>
      <c r="AS146" s="29">
        <v>11.3</v>
      </c>
      <c r="AT146" s="25">
        <v>13</v>
      </c>
      <c r="AU146" s="25">
        <v>250</v>
      </c>
      <c r="AV146" s="23"/>
      <c r="AW146" s="23"/>
      <c r="AX146" s="23"/>
      <c r="AY146" s="23">
        <f t="shared" si="25"/>
        <v>0</v>
      </c>
      <c r="AZ146" s="23"/>
      <c r="BA146" s="24">
        <v>470</v>
      </c>
      <c r="BB146" s="23">
        <v>727</v>
      </c>
      <c r="BC146" s="24">
        <v>400</v>
      </c>
      <c r="BD146" s="22">
        <v>10</v>
      </c>
      <c r="BE146" s="24">
        <v>277</v>
      </c>
      <c r="BF146" s="25">
        <v>1</v>
      </c>
      <c r="BG146" s="22">
        <f t="shared" si="27"/>
        <v>0.189024828735848</v>
      </c>
      <c r="BH146" s="22">
        <v>350</v>
      </c>
      <c r="BI146" s="25">
        <v>470</v>
      </c>
      <c r="BJ146" s="25">
        <v>727</v>
      </c>
      <c r="BK146" s="25">
        <v>400</v>
      </c>
      <c r="BL146" s="25">
        <v>6</v>
      </c>
      <c r="BM146" s="25">
        <v>250</v>
      </c>
      <c r="BN146" s="25">
        <v>1</v>
      </c>
      <c r="BO146" s="22">
        <f t="shared" si="28"/>
        <v>7.5398223686155022E-2</v>
      </c>
      <c r="BP146" s="25">
        <v>470</v>
      </c>
      <c r="BQ146" s="25">
        <v>727</v>
      </c>
      <c r="BR146" s="25">
        <v>400</v>
      </c>
      <c r="BS146" s="22"/>
      <c r="BT146" s="25"/>
      <c r="BU146" s="22"/>
      <c r="BV146" s="22"/>
      <c r="BW146" s="155"/>
      <c r="BX146" s="25">
        <v>6</v>
      </c>
    </row>
    <row r="147" spans="1:76">
      <c r="A147" s="180">
        <v>142</v>
      </c>
      <c r="B147" s="67"/>
      <c r="C147" s="163">
        <v>1</v>
      </c>
      <c r="D147" s="23" t="s">
        <v>565</v>
      </c>
      <c r="E147" s="68" t="s">
        <v>564</v>
      </c>
      <c r="F147" s="22" t="s">
        <v>8</v>
      </c>
      <c r="G147" s="21" t="s">
        <v>591</v>
      </c>
      <c r="H147" s="19" t="s">
        <v>492</v>
      </c>
      <c r="I147" s="31">
        <v>30.1</v>
      </c>
      <c r="J147" s="106"/>
      <c r="K147" s="106"/>
      <c r="L147" s="25">
        <v>0</v>
      </c>
      <c r="M147" s="19"/>
      <c r="N147" s="25">
        <v>65</v>
      </c>
      <c r="O147" s="123">
        <v>140</v>
      </c>
      <c r="P147" s="25">
        <v>650</v>
      </c>
      <c r="Q147" s="25">
        <v>65</v>
      </c>
      <c r="R147" s="24">
        <v>1425</v>
      </c>
      <c r="S147" s="24">
        <v>1425</v>
      </c>
      <c r="T147" s="106" t="s">
        <v>489</v>
      </c>
      <c r="U147" s="29">
        <f t="shared" si="29"/>
        <v>42250</v>
      </c>
      <c r="V147" s="29">
        <v>8</v>
      </c>
      <c r="W147" s="123">
        <v>8</v>
      </c>
      <c r="X147" s="123"/>
      <c r="Y147" s="24">
        <v>6</v>
      </c>
      <c r="Z147" s="106"/>
      <c r="AA147" s="123"/>
      <c r="AB147" s="19"/>
      <c r="AC147" s="123">
        <v>1</v>
      </c>
      <c r="AD147" s="19" t="s">
        <v>508</v>
      </c>
      <c r="AE147" s="123">
        <v>300</v>
      </c>
      <c r="AF147" s="106" t="s">
        <v>490</v>
      </c>
      <c r="AG147" s="23">
        <f t="shared" si="26"/>
        <v>0.71382933667365711</v>
      </c>
      <c r="AH147" s="106"/>
      <c r="AI147" s="24">
        <v>470</v>
      </c>
      <c r="AJ147" s="123">
        <v>565</v>
      </c>
      <c r="AK147" s="123">
        <v>470</v>
      </c>
      <c r="AL147" s="19"/>
      <c r="AM147" s="19">
        <v>565</v>
      </c>
      <c r="AN147" s="19"/>
      <c r="AO147" s="19"/>
      <c r="AP147" s="106" t="s">
        <v>492</v>
      </c>
      <c r="AQ147" s="19">
        <v>2</v>
      </c>
      <c r="AR147" s="106" t="s">
        <v>490</v>
      </c>
      <c r="AS147" s="24">
        <v>4</v>
      </c>
      <c r="AT147" s="123">
        <v>25</v>
      </c>
      <c r="AU147" s="25">
        <v>130</v>
      </c>
      <c r="AV147" s="150"/>
      <c r="AW147" s="150"/>
      <c r="AX147" s="106"/>
      <c r="AY147" s="23">
        <f t="shared" si="25"/>
        <v>0.29742889028069047</v>
      </c>
      <c r="AZ147" s="106"/>
      <c r="BA147" s="24">
        <v>420</v>
      </c>
      <c r="BB147" s="123">
        <v>610</v>
      </c>
      <c r="BC147" s="106"/>
      <c r="BD147" s="22">
        <v>10</v>
      </c>
      <c r="BE147" s="19">
        <v>92.5</v>
      </c>
      <c r="BF147" s="19">
        <v>2</v>
      </c>
      <c r="BG147" s="22">
        <f t="shared" si="27"/>
        <v>2.6125510632763351</v>
      </c>
      <c r="BH147" s="19"/>
      <c r="BI147" s="25">
        <v>470</v>
      </c>
      <c r="BJ147" s="19">
        <v>565</v>
      </c>
      <c r="BK147" s="19"/>
      <c r="BL147" s="19">
        <v>6.25</v>
      </c>
      <c r="BM147" s="19">
        <v>260</v>
      </c>
      <c r="BN147" s="25">
        <v>2</v>
      </c>
      <c r="BO147" s="22">
        <f t="shared" si="28"/>
        <v>0.363072375830921</v>
      </c>
      <c r="BP147" s="19">
        <v>520</v>
      </c>
      <c r="BQ147" s="19">
        <v>610</v>
      </c>
      <c r="BR147" s="19"/>
      <c r="BS147" s="19"/>
      <c r="BT147" s="123"/>
      <c r="BU147" s="19"/>
      <c r="BV147" s="19"/>
      <c r="BW147" s="139"/>
      <c r="BX147" s="19">
        <v>9</v>
      </c>
    </row>
    <row r="148" spans="1:76">
      <c r="A148" s="180">
        <v>143</v>
      </c>
      <c r="B148" s="67"/>
      <c r="C148" s="163">
        <v>2</v>
      </c>
      <c r="D148" s="23" t="s">
        <v>566</v>
      </c>
      <c r="E148" s="68" t="s">
        <v>564</v>
      </c>
      <c r="F148" s="22" t="s">
        <v>8</v>
      </c>
      <c r="G148" s="21" t="s">
        <v>489</v>
      </c>
      <c r="H148" s="19" t="s">
        <v>492</v>
      </c>
      <c r="I148" s="31">
        <v>35.200000000000003</v>
      </c>
      <c r="J148" s="106"/>
      <c r="K148" s="106"/>
      <c r="L148" s="25">
        <v>0</v>
      </c>
      <c r="M148" s="19"/>
      <c r="N148" s="25">
        <v>65</v>
      </c>
      <c r="O148" s="123">
        <v>140</v>
      </c>
      <c r="P148" s="25">
        <v>650</v>
      </c>
      <c r="Q148" s="25">
        <v>65</v>
      </c>
      <c r="R148" s="24">
        <v>1425</v>
      </c>
      <c r="S148" s="24">
        <v>1425</v>
      </c>
      <c r="T148" s="106" t="s">
        <v>489</v>
      </c>
      <c r="U148" s="29">
        <f t="shared" si="29"/>
        <v>42250</v>
      </c>
      <c r="V148" s="29">
        <v>8</v>
      </c>
      <c r="W148" s="123">
        <v>8</v>
      </c>
      <c r="X148" s="123"/>
      <c r="Y148" s="24">
        <v>6</v>
      </c>
      <c r="Z148" s="106"/>
      <c r="AA148" s="123"/>
      <c r="AB148" s="19"/>
      <c r="AC148" s="123">
        <v>1</v>
      </c>
      <c r="AD148" s="19" t="s">
        <v>508</v>
      </c>
      <c r="AE148" s="123">
        <v>300</v>
      </c>
      <c r="AF148" s="106" t="s">
        <v>490</v>
      </c>
      <c r="AG148" s="23">
        <f t="shared" si="26"/>
        <v>0.71382933667365711</v>
      </c>
      <c r="AH148" s="106"/>
      <c r="AI148" s="24">
        <v>470</v>
      </c>
      <c r="AJ148" s="123">
        <v>565</v>
      </c>
      <c r="AK148" s="123">
        <v>470</v>
      </c>
      <c r="AL148" s="19"/>
      <c r="AM148" s="19">
        <v>565</v>
      </c>
      <c r="AN148" s="19"/>
      <c r="AO148" s="19"/>
      <c r="AP148" s="106" t="s">
        <v>492</v>
      </c>
      <c r="AQ148" s="19">
        <v>2</v>
      </c>
      <c r="AR148" s="106" t="s">
        <v>490</v>
      </c>
      <c r="AS148" s="24">
        <v>4</v>
      </c>
      <c r="AT148" s="123">
        <v>25</v>
      </c>
      <c r="AU148" s="25">
        <v>130</v>
      </c>
      <c r="AV148" s="150"/>
      <c r="AW148" s="150"/>
      <c r="AX148" s="106"/>
      <c r="AY148" s="23">
        <f t="shared" si="25"/>
        <v>0.29742889028069047</v>
      </c>
      <c r="AZ148" s="106"/>
      <c r="BA148" s="24">
        <v>420</v>
      </c>
      <c r="BB148" s="123">
        <v>610</v>
      </c>
      <c r="BC148" s="106"/>
      <c r="BD148" s="22">
        <v>10</v>
      </c>
      <c r="BE148" s="19">
        <v>92.5</v>
      </c>
      <c r="BF148" s="19">
        <v>2</v>
      </c>
      <c r="BG148" s="22">
        <f t="shared" si="27"/>
        <v>2.6125510632763351</v>
      </c>
      <c r="BH148" s="19"/>
      <c r="BI148" s="25">
        <v>470</v>
      </c>
      <c r="BJ148" s="19">
        <v>565</v>
      </c>
      <c r="BK148" s="19"/>
      <c r="BL148" s="19">
        <v>6.25</v>
      </c>
      <c r="BM148" s="19">
        <v>260</v>
      </c>
      <c r="BN148" s="25">
        <v>2</v>
      </c>
      <c r="BO148" s="22">
        <f t="shared" si="28"/>
        <v>0.363072375830921</v>
      </c>
      <c r="BP148" s="19">
        <v>520</v>
      </c>
      <c r="BQ148" s="19">
        <v>610</v>
      </c>
      <c r="BR148" s="19"/>
      <c r="BS148" s="19"/>
      <c r="BT148" s="123"/>
      <c r="BU148" s="19"/>
      <c r="BV148" s="19"/>
      <c r="BW148" s="139"/>
      <c r="BX148" s="19">
        <v>9</v>
      </c>
    </row>
    <row r="149" spans="1:76">
      <c r="A149" s="180">
        <v>144</v>
      </c>
      <c r="B149" s="67"/>
      <c r="C149" s="163">
        <v>3</v>
      </c>
      <c r="D149" s="23" t="s">
        <v>567</v>
      </c>
      <c r="E149" s="68" t="s">
        <v>564</v>
      </c>
      <c r="F149" s="22" t="s">
        <v>8</v>
      </c>
      <c r="G149" s="21" t="s">
        <v>489</v>
      </c>
      <c r="H149" s="19" t="s">
        <v>492</v>
      </c>
      <c r="I149" s="31">
        <v>53.6</v>
      </c>
      <c r="J149" s="106"/>
      <c r="K149" s="106"/>
      <c r="L149" s="25">
        <v>0</v>
      </c>
      <c r="M149" s="19"/>
      <c r="N149" s="25">
        <v>65</v>
      </c>
      <c r="O149" s="123">
        <v>140</v>
      </c>
      <c r="P149" s="25">
        <v>650</v>
      </c>
      <c r="Q149" s="25">
        <v>65</v>
      </c>
      <c r="R149" s="24">
        <v>1425</v>
      </c>
      <c r="S149" s="24">
        <v>1425</v>
      </c>
      <c r="T149" s="106" t="s">
        <v>489</v>
      </c>
      <c r="U149" s="29">
        <f t="shared" si="29"/>
        <v>42250</v>
      </c>
      <c r="V149" s="29">
        <v>8</v>
      </c>
      <c r="W149" s="123">
        <v>8</v>
      </c>
      <c r="X149" s="123"/>
      <c r="Y149" s="24">
        <v>6</v>
      </c>
      <c r="Z149" s="106"/>
      <c r="AA149" s="123"/>
      <c r="AB149" s="19"/>
      <c r="AC149" s="123">
        <v>1</v>
      </c>
      <c r="AD149" s="19" t="s">
        <v>508</v>
      </c>
      <c r="AE149" s="123">
        <v>300</v>
      </c>
      <c r="AF149" s="106" t="s">
        <v>490</v>
      </c>
      <c r="AG149" s="23">
        <f t="shared" si="26"/>
        <v>0.71382933667365711</v>
      </c>
      <c r="AH149" s="106"/>
      <c r="AI149" s="24">
        <v>470</v>
      </c>
      <c r="AJ149" s="123">
        <v>565</v>
      </c>
      <c r="AK149" s="123">
        <v>470</v>
      </c>
      <c r="AL149" s="19"/>
      <c r="AM149" s="19">
        <v>565</v>
      </c>
      <c r="AN149" s="19"/>
      <c r="AO149" s="19"/>
      <c r="AP149" s="106" t="s">
        <v>492</v>
      </c>
      <c r="AQ149" s="19">
        <v>2</v>
      </c>
      <c r="AR149" s="106" t="s">
        <v>490</v>
      </c>
      <c r="AS149" s="24">
        <v>4</v>
      </c>
      <c r="AT149" s="123">
        <v>25</v>
      </c>
      <c r="AU149" s="25">
        <v>130</v>
      </c>
      <c r="AV149" s="150"/>
      <c r="AW149" s="150"/>
      <c r="AX149" s="106"/>
      <c r="AY149" s="23">
        <f t="shared" si="25"/>
        <v>0.29742889028069047</v>
      </c>
      <c r="AZ149" s="106"/>
      <c r="BA149" s="24">
        <v>420</v>
      </c>
      <c r="BB149" s="123">
        <v>610</v>
      </c>
      <c r="BC149" s="106"/>
      <c r="BD149" s="22">
        <v>10</v>
      </c>
      <c r="BE149" s="19">
        <v>92.5</v>
      </c>
      <c r="BF149" s="19">
        <v>2</v>
      </c>
      <c r="BG149" s="22">
        <f t="shared" si="27"/>
        <v>2.6125510632763351</v>
      </c>
      <c r="BH149" s="19"/>
      <c r="BI149" s="25">
        <v>470</v>
      </c>
      <c r="BJ149" s="19">
        <v>565</v>
      </c>
      <c r="BK149" s="19"/>
      <c r="BL149" s="19">
        <v>6.25</v>
      </c>
      <c r="BM149" s="19">
        <v>260</v>
      </c>
      <c r="BN149" s="25">
        <v>2</v>
      </c>
      <c r="BO149" s="22">
        <f t="shared" si="28"/>
        <v>0.363072375830921</v>
      </c>
      <c r="BP149" s="19">
        <v>520</v>
      </c>
      <c r="BQ149" s="19">
        <v>610</v>
      </c>
      <c r="BR149" s="19"/>
      <c r="BS149" s="19"/>
      <c r="BT149" s="123"/>
      <c r="BU149" s="19"/>
      <c r="BV149" s="19"/>
      <c r="BW149" s="139"/>
      <c r="BX149" s="19">
        <v>9</v>
      </c>
    </row>
    <row r="150" spans="1:76">
      <c r="A150" s="180">
        <v>145</v>
      </c>
      <c r="B150" s="67"/>
      <c r="C150" s="163">
        <v>4</v>
      </c>
      <c r="D150" s="23" t="s">
        <v>568</v>
      </c>
      <c r="E150" s="68" t="s">
        <v>564</v>
      </c>
      <c r="F150" s="22" t="s">
        <v>8</v>
      </c>
      <c r="G150" s="21" t="s">
        <v>489</v>
      </c>
      <c r="H150" s="19" t="s">
        <v>492</v>
      </c>
      <c r="I150" s="31">
        <v>49.2</v>
      </c>
      <c r="J150" s="106"/>
      <c r="K150" s="106"/>
      <c r="L150" s="25">
        <v>0</v>
      </c>
      <c r="M150" s="19"/>
      <c r="N150" s="25">
        <v>65</v>
      </c>
      <c r="O150" s="123">
        <v>140</v>
      </c>
      <c r="P150" s="25">
        <v>650</v>
      </c>
      <c r="Q150" s="25">
        <v>65</v>
      </c>
      <c r="R150" s="24">
        <v>1425</v>
      </c>
      <c r="S150" s="24">
        <v>1425</v>
      </c>
      <c r="T150" s="106" t="s">
        <v>489</v>
      </c>
      <c r="U150" s="29">
        <f t="shared" si="29"/>
        <v>42250</v>
      </c>
      <c r="V150" s="29">
        <v>8</v>
      </c>
      <c r="W150" s="123">
        <v>8</v>
      </c>
      <c r="X150" s="123"/>
      <c r="Y150" s="24">
        <v>6</v>
      </c>
      <c r="Z150" s="106"/>
      <c r="AA150" s="123"/>
      <c r="AB150" s="19"/>
      <c r="AC150" s="123">
        <v>1</v>
      </c>
      <c r="AD150" s="19" t="s">
        <v>508</v>
      </c>
      <c r="AE150" s="123">
        <v>300</v>
      </c>
      <c r="AF150" s="106" t="s">
        <v>490</v>
      </c>
      <c r="AG150" s="23">
        <f t="shared" si="26"/>
        <v>0.71382933667365711</v>
      </c>
      <c r="AH150" s="106"/>
      <c r="AI150" s="24">
        <v>470</v>
      </c>
      <c r="AJ150" s="123">
        <v>565</v>
      </c>
      <c r="AK150" s="123">
        <v>470</v>
      </c>
      <c r="AL150" s="19"/>
      <c r="AM150" s="19">
        <v>565</v>
      </c>
      <c r="AN150" s="19"/>
      <c r="AO150" s="19"/>
      <c r="AP150" s="106" t="s">
        <v>492</v>
      </c>
      <c r="AQ150" s="19">
        <v>2</v>
      </c>
      <c r="AR150" s="106" t="s">
        <v>490</v>
      </c>
      <c r="AS150" s="24">
        <v>4</v>
      </c>
      <c r="AT150" s="123">
        <v>25</v>
      </c>
      <c r="AU150" s="25">
        <v>130</v>
      </c>
      <c r="AV150" s="150"/>
      <c r="AW150" s="150"/>
      <c r="AX150" s="106"/>
      <c r="AY150" s="23">
        <f t="shared" si="25"/>
        <v>0.29742889028069047</v>
      </c>
      <c r="AZ150" s="106"/>
      <c r="BA150" s="24">
        <v>420</v>
      </c>
      <c r="BB150" s="123">
        <v>610</v>
      </c>
      <c r="BC150" s="106"/>
      <c r="BD150" s="22">
        <v>10</v>
      </c>
      <c r="BE150" s="19">
        <v>92.5</v>
      </c>
      <c r="BF150" s="19">
        <v>2</v>
      </c>
      <c r="BG150" s="22">
        <f t="shared" si="27"/>
        <v>2.6125510632763351</v>
      </c>
      <c r="BH150" s="19"/>
      <c r="BI150" s="25">
        <v>470</v>
      </c>
      <c r="BJ150" s="19">
        <v>565</v>
      </c>
      <c r="BK150" s="19"/>
      <c r="BL150" s="19">
        <v>6.25</v>
      </c>
      <c r="BM150" s="19">
        <v>260</v>
      </c>
      <c r="BN150" s="25">
        <v>2</v>
      </c>
      <c r="BO150" s="22">
        <f t="shared" si="28"/>
        <v>0.363072375830921</v>
      </c>
      <c r="BP150" s="19">
        <v>520</v>
      </c>
      <c r="BQ150" s="19">
        <v>610</v>
      </c>
      <c r="BR150" s="19"/>
      <c r="BS150" s="19"/>
      <c r="BT150" s="123"/>
      <c r="BU150" s="19"/>
      <c r="BV150" s="19"/>
      <c r="BW150" s="139"/>
      <c r="BX150" s="19">
        <v>9</v>
      </c>
    </row>
    <row r="151" spans="1:76">
      <c r="A151" s="180">
        <v>146</v>
      </c>
      <c r="B151" s="67"/>
      <c r="C151" s="163">
        <v>1</v>
      </c>
      <c r="D151" s="23" t="s">
        <v>132</v>
      </c>
      <c r="E151" s="68" t="s">
        <v>131</v>
      </c>
      <c r="F151" s="22" t="s">
        <v>8</v>
      </c>
      <c r="G151" s="21" t="s">
        <v>591</v>
      </c>
      <c r="H151" s="21" t="s">
        <v>492</v>
      </c>
      <c r="I151" s="31">
        <v>46.573568399999999</v>
      </c>
      <c r="J151" s="22"/>
      <c r="K151" s="31"/>
      <c r="L151" s="25">
        <v>0</v>
      </c>
      <c r="M151" s="22" t="s">
        <v>507</v>
      </c>
      <c r="N151" s="25">
        <v>70</v>
      </c>
      <c r="O151" s="25">
        <v>140</v>
      </c>
      <c r="P151" s="25">
        <v>750</v>
      </c>
      <c r="Q151" s="25">
        <v>70</v>
      </c>
      <c r="R151" s="24">
        <v>825</v>
      </c>
      <c r="S151" s="24">
        <v>825</v>
      </c>
      <c r="T151" s="23" t="s">
        <v>489</v>
      </c>
      <c r="U151" s="29">
        <f t="shared" si="29"/>
        <v>52500</v>
      </c>
      <c r="V151" s="29">
        <v>8</v>
      </c>
      <c r="W151" s="24">
        <v>8</v>
      </c>
      <c r="X151" s="24"/>
      <c r="Y151" s="24">
        <v>6</v>
      </c>
      <c r="Z151" s="23"/>
      <c r="AA151" s="24"/>
      <c r="AB151" s="23"/>
      <c r="AC151" s="24">
        <v>1</v>
      </c>
      <c r="AD151" s="23" t="s">
        <v>508</v>
      </c>
      <c r="AE151" s="24">
        <v>300</v>
      </c>
      <c r="AF151" s="23" t="s">
        <v>490</v>
      </c>
      <c r="AG151" s="23">
        <f t="shared" si="26"/>
        <v>0.57446265665641927</v>
      </c>
      <c r="AH151" s="23"/>
      <c r="AI151" s="24">
        <v>470</v>
      </c>
      <c r="AJ151" s="24">
        <v>565</v>
      </c>
      <c r="AK151" s="24">
        <v>470</v>
      </c>
      <c r="AL151" s="22"/>
      <c r="AM151" s="24">
        <v>565</v>
      </c>
      <c r="AN151" s="23"/>
      <c r="AO151" s="23"/>
      <c r="AP151" s="23" t="s">
        <v>492</v>
      </c>
      <c r="AQ151" s="25">
        <v>4</v>
      </c>
      <c r="AR151" s="23" t="s">
        <v>490</v>
      </c>
      <c r="AS151" s="24">
        <v>4</v>
      </c>
      <c r="AT151" s="25">
        <v>10</v>
      </c>
      <c r="AU151" s="25">
        <v>80</v>
      </c>
      <c r="AV151" s="23"/>
      <c r="AW151" s="23"/>
      <c r="AX151" s="23"/>
      <c r="AY151" s="23">
        <f t="shared" ref="AY151:AY168" si="30">AQ151*PI()*AS151^2/4/N151/AU151*100</f>
        <v>0.89759790102565506</v>
      </c>
      <c r="AZ151" s="23"/>
      <c r="BA151" s="24">
        <v>420</v>
      </c>
      <c r="BB151" s="24">
        <v>490</v>
      </c>
      <c r="BC151" s="23"/>
      <c r="BD151" s="22">
        <v>10</v>
      </c>
      <c r="BE151" s="32">
        <v>58.75</v>
      </c>
      <c r="BF151" s="25">
        <v>2</v>
      </c>
      <c r="BG151" s="22">
        <f t="shared" si="27"/>
        <v>3.8195655362793839</v>
      </c>
      <c r="BH151" s="22"/>
      <c r="BI151" s="25">
        <v>470</v>
      </c>
      <c r="BJ151" s="25">
        <v>565</v>
      </c>
      <c r="BK151" s="22"/>
      <c r="BL151" s="31">
        <v>6.25</v>
      </c>
      <c r="BM151" s="25">
        <v>80</v>
      </c>
      <c r="BN151" s="25">
        <v>2</v>
      </c>
      <c r="BO151" s="22">
        <f t="shared" si="28"/>
        <v>1.0957005627754579</v>
      </c>
      <c r="BP151" s="25">
        <v>520</v>
      </c>
      <c r="BQ151" s="25">
        <v>610</v>
      </c>
      <c r="BR151" s="22"/>
      <c r="BS151" s="22"/>
      <c r="BT151" s="25"/>
      <c r="BU151" s="22"/>
      <c r="BV151" s="22"/>
      <c r="BW151" s="155"/>
      <c r="BX151" s="25">
        <v>9</v>
      </c>
    </row>
    <row r="152" spans="1:76">
      <c r="A152" s="180">
        <v>147</v>
      </c>
      <c r="B152" s="67"/>
      <c r="C152" s="163">
        <v>2</v>
      </c>
      <c r="D152" s="23" t="s">
        <v>133</v>
      </c>
      <c r="E152" s="68" t="s">
        <v>131</v>
      </c>
      <c r="F152" s="22" t="s">
        <v>8</v>
      </c>
      <c r="G152" s="21" t="s">
        <v>591</v>
      </c>
      <c r="H152" s="21" t="s">
        <v>492</v>
      </c>
      <c r="I152" s="31">
        <v>47.867801600000007</v>
      </c>
      <c r="J152" s="22"/>
      <c r="K152" s="31"/>
      <c r="L152" s="31">
        <v>251.30595840000004</v>
      </c>
      <c r="M152" s="22" t="s">
        <v>507</v>
      </c>
      <c r="N152" s="25">
        <v>70</v>
      </c>
      <c r="O152" s="25">
        <v>140</v>
      </c>
      <c r="P152" s="25">
        <v>750</v>
      </c>
      <c r="Q152" s="25">
        <v>70</v>
      </c>
      <c r="R152" s="24">
        <v>825</v>
      </c>
      <c r="S152" s="24">
        <v>825</v>
      </c>
      <c r="T152" s="23" t="s">
        <v>489</v>
      </c>
      <c r="U152" s="29">
        <f t="shared" si="29"/>
        <v>52500</v>
      </c>
      <c r="V152" s="24">
        <v>8</v>
      </c>
      <c r="W152" s="24">
        <v>8</v>
      </c>
      <c r="X152" s="24"/>
      <c r="Y152" s="24">
        <v>6</v>
      </c>
      <c r="Z152" s="23"/>
      <c r="AA152" s="24"/>
      <c r="AB152" s="23"/>
      <c r="AC152" s="24">
        <v>1</v>
      </c>
      <c r="AD152" s="23" t="s">
        <v>508</v>
      </c>
      <c r="AE152" s="24">
        <v>300</v>
      </c>
      <c r="AF152" s="23" t="s">
        <v>490</v>
      </c>
      <c r="AG152" s="23">
        <f t="shared" si="26"/>
        <v>0.57446265665641927</v>
      </c>
      <c r="AH152" s="23"/>
      <c r="AI152" s="24">
        <v>470</v>
      </c>
      <c r="AJ152" s="24">
        <v>565</v>
      </c>
      <c r="AK152" s="24">
        <v>470</v>
      </c>
      <c r="AL152" s="22"/>
      <c r="AM152" s="24">
        <v>565</v>
      </c>
      <c r="AN152" s="23"/>
      <c r="AO152" s="23"/>
      <c r="AP152" s="23" t="s">
        <v>492</v>
      </c>
      <c r="AQ152" s="25">
        <v>4</v>
      </c>
      <c r="AR152" s="23" t="s">
        <v>490</v>
      </c>
      <c r="AS152" s="24">
        <v>4</v>
      </c>
      <c r="AT152" s="25">
        <v>4</v>
      </c>
      <c r="AU152" s="25">
        <v>80</v>
      </c>
      <c r="AV152" s="23"/>
      <c r="AW152" s="23"/>
      <c r="AX152" s="23"/>
      <c r="AY152" s="23">
        <f t="shared" si="30"/>
        <v>0.89759790102565506</v>
      </c>
      <c r="AZ152" s="23"/>
      <c r="BA152" s="24">
        <v>420</v>
      </c>
      <c r="BB152" s="24">
        <v>490</v>
      </c>
      <c r="BC152" s="23"/>
      <c r="BD152" s="22">
        <v>8</v>
      </c>
      <c r="BE152" s="32">
        <v>58.75</v>
      </c>
      <c r="BF152" s="25">
        <v>2</v>
      </c>
      <c r="BG152" s="22">
        <f t="shared" si="27"/>
        <v>2.4445219432188057</v>
      </c>
      <c r="BH152" s="22"/>
      <c r="BI152" s="25">
        <v>470</v>
      </c>
      <c r="BJ152" s="25">
        <v>565</v>
      </c>
      <c r="BK152" s="22"/>
      <c r="BL152" s="31">
        <v>6.25</v>
      </c>
      <c r="BM152" s="25">
        <v>80</v>
      </c>
      <c r="BN152" s="25">
        <v>2</v>
      </c>
      <c r="BO152" s="22">
        <f t="shared" si="28"/>
        <v>1.0957005627754579</v>
      </c>
      <c r="BP152" s="25">
        <v>520</v>
      </c>
      <c r="BQ152" s="25">
        <v>610</v>
      </c>
      <c r="BR152" s="22"/>
      <c r="BS152" s="22"/>
      <c r="BT152" s="25"/>
      <c r="BU152" s="22"/>
      <c r="BV152" s="22"/>
      <c r="BW152" s="155"/>
      <c r="BX152" s="25">
        <v>9</v>
      </c>
    </row>
    <row r="153" spans="1:76">
      <c r="A153" s="180">
        <v>148</v>
      </c>
      <c r="B153" s="67"/>
      <c r="C153" s="163">
        <v>3</v>
      </c>
      <c r="D153" s="23" t="s">
        <v>134</v>
      </c>
      <c r="E153" s="68" t="s">
        <v>131</v>
      </c>
      <c r="F153" s="22" t="s">
        <v>8</v>
      </c>
      <c r="G153" s="21" t="s">
        <v>591</v>
      </c>
      <c r="H153" s="21" t="s">
        <v>492</v>
      </c>
      <c r="I153" s="31">
        <v>35.2235856</v>
      </c>
      <c r="J153" s="22"/>
      <c r="K153" s="31"/>
      <c r="L153" s="31">
        <v>369.8476488</v>
      </c>
      <c r="M153" s="22" t="s">
        <v>507</v>
      </c>
      <c r="N153" s="25">
        <v>70</v>
      </c>
      <c r="O153" s="25">
        <v>140</v>
      </c>
      <c r="P153" s="25">
        <v>750</v>
      </c>
      <c r="Q153" s="25">
        <v>70</v>
      </c>
      <c r="R153" s="24">
        <v>825</v>
      </c>
      <c r="S153" s="24">
        <v>825</v>
      </c>
      <c r="T153" s="23" t="s">
        <v>489</v>
      </c>
      <c r="U153" s="29">
        <f t="shared" si="29"/>
        <v>52500</v>
      </c>
      <c r="V153" s="24">
        <v>8</v>
      </c>
      <c r="W153" s="24">
        <v>8</v>
      </c>
      <c r="X153" s="24"/>
      <c r="Y153" s="24">
        <v>6</v>
      </c>
      <c r="Z153" s="23"/>
      <c r="AA153" s="24"/>
      <c r="AB153" s="23"/>
      <c r="AC153" s="24">
        <v>1</v>
      </c>
      <c r="AD153" s="23" t="s">
        <v>508</v>
      </c>
      <c r="AE153" s="24">
        <v>300</v>
      </c>
      <c r="AF153" s="23" t="s">
        <v>490</v>
      </c>
      <c r="AG153" s="23">
        <f t="shared" si="26"/>
        <v>0.57446265665641927</v>
      </c>
      <c r="AH153" s="23"/>
      <c r="AI153" s="24">
        <v>470</v>
      </c>
      <c r="AJ153" s="24">
        <v>565</v>
      </c>
      <c r="AK153" s="24">
        <v>470</v>
      </c>
      <c r="AL153" s="22"/>
      <c r="AM153" s="24">
        <v>565</v>
      </c>
      <c r="AN153" s="23"/>
      <c r="AO153" s="23"/>
      <c r="AP153" s="23" t="s">
        <v>492</v>
      </c>
      <c r="AQ153" s="25">
        <v>4</v>
      </c>
      <c r="AR153" s="23" t="s">
        <v>490</v>
      </c>
      <c r="AS153" s="24">
        <v>4</v>
      </c>
      <c r="AT153" s="25">
        <v>4</v>
      </c>
      <c r="AU153" s="25">
        <v>80</v>
      </c>
      <c r="AV153" s="23"/>
      <c r="AW153" s="23"/>
      <c r="AX153" s="23"/>
      <c r="AY153" s="23">
        <f t="shared" si="30"/>
        <v>0.89759790102565506</v>
      </c>
      <c r="AZ153" s="23"/>
      <c r="BA153" s="24">
        <v>420</v>
      </c>
      <c r="BB153" s="24">
        <v>490</v>
      </c>
      <c r="BC153" s="23"/>
      <c r="BD153" s="22">
        <v>8</v>
      </c>
      <c r="BE153" s="32">
        <v>58.75</v>
      </c>
      <c r="BF153" s="25">
        <v>2</v>
      </c>
      <c r="BG153" s="22">
        <f t="shared" si="27"/>
        <v>2.4445219432188057</v>
      </c>
      <c r="BH153" s="22"/>
      <c r="BI153" s="25">
        <v>470</v>
      </c>
      <c r="BJ153" s="25">
        <v>565</v>
      </c>
      <c r="BK153" s="22"/>
      <c r="BL153" s="31">
        <v>6.25</v>
      </c>
      <c r="BM153" s="25">
        <v>80</v>
      </c>
      <c r="BN153" s="25">
        <v>2</v>
      </c>
      <c r="BO153" s="22">
        <f t="shared" si="28"/>
        <v>1.0957005627754579</v>
      </c>
      <c r="BP153" s="25">
        <v>520</v>
      </c>
      <c r="BQ153" s="25">
        <v>610</v>
      </c>
      <c r="BR153" s="22"/>
      <c r="BS153" s="22"/>
      <c r="BT153" s="25"/>
      <c r="BU153" s="22"/>
      <c r="BV153" s="22"/>
      <c r="BW153" s="155"/>
      <c r="BX153" s="25">
        <v>9</v>
      </c>
    </row>
    <row r="154" spans="1:76">
      <c r="A154" s="180">
        <v>149</v>
      </c>
      <c r="B154" s="67"/>
      <c r="C154" s="163">
        <v>4</v>
      </c>
      <c r="D154" s="23" t="s">
        <v>135</v>
      </c>
      <c r="E154" s="68" t="s">
        <v>131</v>
      </c>
      <c r="F154" s="22" t="s">
        <v>8</v>
      </c>
      <c r="G154" s="21" t="s">
        <v>591</v>
      </c>
      <c r="H154" s="21" t="s">
        <v>492</v>
      </c>
      <c r="I154" s="31">
        <v>36.648723600000004</v>
      </c>
      <c r="J154" s="22"/>
      <c r="K154" s="31"/>
      <c r="L154" s="25">
        <v>0</v>
      </c>
      <c r="M154" s="22" t="s">
        <v>507</v>
      </c>
      <c r="N154" s="25">
        <v>70</v>
      </c>
      <c r="O154" s="25">
        <v>140</v>
      </c>
      <c r="P154" s="25">
        <v>750</v>
      </c>
      <c r="Q154" s="25">
        <v>70</v>
      </c>
      <c r="R154" s="24">
        <v>825</v>
      </c>
      <c r="S154" s="24">
        <v>825</v>
      </c>
      <c r="T154" s="23" t="s">
        <v>489</v>
      </c>
      <c r="U154" s="29">
        <f t="shared" si="29"/>
        <v>52500</v>
      </c>
      <c r="V154" s="24">
        <v>8</v>
      </c>
      <c r="W154" s="24">
        <v>8</v>
      </c>
      <c r="X154" s="24"/>
      <c r="Y154" s="24">
        <v>6</v>
      </c>
      <c r="Z154" s="23"/>
      <c r="AA154" s="24"/>
      <c r="AB154" s="23"/>
      <c r="AC154" s="24">
        <v>1</v>
      </c>
      <c r="AD154" s="23" t="s">
        <v>508</v>
      </c>
      <c r="AE154" s="24">
        <v>300</v>
      </c>
      <c r="AF154" s="23" t="s">
        <v>490</v>
      </c>
      <c r="AG154" s="23">
        <f t="shared" si="26"/>
        <v>0.57446265665641927</v>
      </c>
      <c r="AH154" s="23"/>
      <c r="AI154" s="24">
        <v>470</v>
      </c>
      <c r="AJ154" s="24">
        <v>565</v>
      </c>
      <c r="AK154" s="24">
        <v>470</v>
      </c>
      <c r="AL154" s="22"/>
      <c r="AM154" s="24">
        <v>565</v>
      </c>
      <c r="AN154" s="23"/>
      <c r="AO154" s="23"/>
      <c r="AP154" s="23" t="s">
        <v>492</v>
      </c>
      <c r="AQ154" s="25">
        <v>4</v>
      </c>
      <c r="AR154" s="23" t="s">
        <v>490</v>
      </c>
      <c r="AS154" s="24">
        <v>4</v>
      </c>
      <c r="AT154" s="25">
        <v>4</v>
      </c>
      <c r="AU154" s="25">
        <v>80</v>
      </c>
      <c r="AV154" s="23"/>
      <c r="AW154" s="23"/>
      <c r="AX154" s="23"/>
      <c r="AY154" s="23">
        <f t="shared" si="30"/>
        <v>0.89759790102565506</v>
      </c>
      <c r="AZ154" s="23"/>
      <c r="BA154" s="24">
        <v>420</v>
      </c>
      <c r="BB154" s="24">
        <v>490</v>
      </c>
      <c r="BC154" s="23"/>
      <c r="BD154" s="22">
        <v>8</v>
      </c>
      <c r="BE154" s="32">
        <v>58.75</v>
      </c>
      <c r="BF154" s="25">
        <v>2</v>
      </c>
      <c r="BG154" s="22">
        <f t="shared" si="27"/>
        <v>2.4445219432188057</v>
      </c>
      <c r="BH154" s="22"/>
      <c r="BI154" s="25">
        <v>470</v>
      </c>
      <c r="BJ154" s="25">
        <v>565</v>
      </c>
      <c r="BK154" s="22"/>
      <c r="BL154" s="31">
        <v>6.25</v>
      </c>
      <c r="BM154" s="25">
        <v>80</v>
      </c>
      <c r="BN154" s="25">
        <v>2</v>
      </c>
      <c r="BO154" s="22">
        <f t="shared" si="28"/>
        <v>1.0957005627754579</v>
      </c>
      <c r="BP154" s="25">
        <v>520</v>
      </c>
      <c r="BQ154" s="25">
        <v>610</v>
      </c>
      <c r="BR154" s="22"/>
      <c r="BS154" s="22"/>
      <c r="BT154" s="25"/>
      <c r="BU154" s="22"/>
      <c r="BV154" s="22"/>
      <c r="BW154" s="155"/>
      <c r="BX154" s="25">
        <v>9</v>
      </c>
    </row>
    <row r="155" spans="1:76">
      <c r="A155" s="180">
        <v>150</v>
      </c>
      <c r="B155" s="67"/>
      <c r="C155" s="163">
        <v>5</v>
      </c>
      <c r="D155" s="23" t="s">
        <v>136</v>
      </c>
      <c r="E155" s="68" t="s">
        <v>131</v>
      </c>
      <c r="F155" s="22" t="s">
        <v>8</v>
      </c>
      <c r="G155" s="21" t="s">
        <v>591</v>
      </c>
      <c r="H155" s="21" t="s">
        <v>492</v>
      </c>
      <c r="I155" s="31">
        <v>37.795184399999997</v>
      </c>
      <c r="J155" s="22"/>
      <c r="K155" s="31"/>
      <c r="L155" s="31">
        <v>198.42471810000001</v>
      </c>
      <c r="M155" s="22" t="s">
        <v>507</v>
      </c>
      <c r="N155" s="25">
        <v>70</v>
      </c>
      <c r="O155" s="25">
        <v>140</v>
      </c>
      <c r="P155" s="25">
        <v>750</v>
      </c>
      <c r="Q155" s="25">
        <v>70</v>
      </c>
      <c r="R155" s="24">
        <v>825</v>
      </c>
      <c r="S155" s="24">
        <v>825</v>
      </c>
      <c r="T155" s="23" t="s">
        <v>489</v>
      </c>
      <c r="U155" s="29">
        <f t="shared" si="29"/>
        <v>52500</v>
      </c>
      <c r="V155" s="24">
        <v>8</v>
      </c>
      <c r="W155" s="24">
        <v>8</v>
      </c>
      <c r="X155" s="24"/>
      <c r="Y155" s="24">
        <v>6</v>
      </c>
      <c r="Z155" s="23"/>
      <c r="AA155" s="24"/>
      <c r="AB155" s="23"/>
      <c r="AC155" s="24">
        <v>1</v>
      </c>
      <c r="AD155" s="23" t="s">
        <v>508</v>
      </c>
      <c r="AE155" s="24">
        <v>300</v>
      </c>
      <c r="AF155" s="23" t="s">
        <v>490</v>
      </c>
      <c r="AG155" s="23">
        <f t="shared" si="26"/>
        <v>0.57446265665641927</v>
      </c>
      <c r="AH155" s="23"/>
      <c r="AI155" s="24">
        <v>470</v>
      </c>
      <c r="AJ155" s="24">
        <v>565</v>
      </c>
      <c r="AK155" s="24">
        <v>470</v>
      </c>
      <c r="AL155" s="22"/>
      <c r="AM155" s="24">
        <v>565</v>
      </c>
      <c r="AN155" s="23"/>
      <c r="AO155" s="23"/>
      <c r="AP155" s="23" t="s">
        <v>492</v>
      </c>
      <c r="AQ155" s="25">
        <v>4</v>
      </c>
      <c r="AR155" s="23" t="s">
        <v>490</v>
      </c>
      <c r="AS155" s="24">
        <v>4</v>
      </c>
      <c r="AT155" s="25">
        <v>4</v>
      </c>
      <c r="AU155" s="25">
        <v>80</v>
      </c>
      <c r="AV155" s="23"/>
      <c r="AW155" s="23"/>
      <c r="AX155" s="23"/>
      <c r="AY155" s="23">
        <f t="shared" si="30"/>
        <v>0.89759790102565506</v>
      </c>
      <c r="AZ155" s="23"/>
      <c r="BA155" s="24">
        <v>420</v>
      </c>
      <c r="BB155" s="24">
        <v>490</v>
      </c>
      <c r="BC155" s="23"/>
      <c r="BD155" s="22">
        <v>8</v>
      </c>
      <c r="BE155" s="32">
        <v>58.75</v>
      </c>
      <c r="BF155" s="25">
        <v>2</v>
      </c>
      <c r="BG155" s="22">
        <f t="shared" si="27"/>
        <v>2.4445219432188057</v>
      </c>
      <c r="BH155" s="22"/>
      <c r="BI155" s="25">
        <v>470</v>
      </c>
      <c r="BJ155" s="25">
        <v>565</v>
      </c>
      <c r="BK155" s="22"/>
      <c r="BL155" s="31">
        <v>6.25</v>
      </c>
      <c r="BM155" s="25">
        <v>80</v>
      </c>
      <c r="BN155" s="25">
        <v>2</v>
      </c>
      <c r="BO155" s="22">
        <f t="shared" si="28"/>
        <v>1.0957005627754579</v>
      </c>
      <c r="BP155" s="25">
        <v>520</v>
      </c>
      <c r="BQ155" s="25">
        <v>610</v>
      </c>
      <c r="BR155" s="22"/>
      <c r="BS155" s="22"/>
      <c r="BT155" s="25"/>
      <c r="BU155" s="22"/>
      <c r="BV155" s="22"/>
      <c r="BW155" s="155"/>
      <c r="BX155" s="25">
        <v>9</v>
      </c>
    </row>
    <row r="156" spans="1:76">
      <c r="A156" s="180">
        <v>151</v>
      </c>
      <c r="B156" s="67"/>
      <c r="C156" s="163">
        <v>6</v>
      </c>
      <c r="D156" s="23" t="s">
        <v>137</v>
      </c>
      <c r="E156" s="68" t="s">
        <v>131</v>
      </c>
      <c r="F156" s="22" t="s">
        <v>8</v>
      </c>
      <c r="G156" s="21" t="s">
        <v>591</v>
      </c>
      <c r="H156" s="21" t="s">
        <v>492</v>
      </c>
      <c r="I156" s="31">
        <v>45.9784644</v>
      </c>
      <c r="J156" s="22"/>
      <c r="K156" s="31"/>
      <c r="L156" s="31">
        <v>482.77387620000007</v>
      </c>
      <c r="M156" s="22" t="s">
        <v>507</v>
      </c>
      <c r="N156" s="25">
        <v>70</v>
      </c>
      <c r="O156" s="25">
        <v>140</v>
      </c>
      <c r="P156" s="25">
        <v>750</v>
      </c>
      <c r="Q156" s="25">
        <v>70</v>
      </c>
      <c r="R156" s="24">
        <v>825</v>
      </c>
      <c r="S156" s="24">
        <v>825</v>
      </c>
      <c r="T156" s="23" t="s">
        <v>489</v>
      </c>
      <c r="U156" s="29">
        <f t="shared" si="29"/>
        <v>52500</v>
      </c>
      <c r="V156" s="24">
        <v>8</v>
      </c>
      <c r="W156" s="24">
        <v>8</v>
      </c>
      <c r="X156" s="24"/>
      <c r="Y156" s="24">
        <v>6</v>
      </c>
      <c r="Z156" s="23"/>
      <c r="AA156" s="24"/>
      <c r="AB156" s="23"/>
      <c r="AC156" s="24">
        <v>1</v>
      </c>
      <c r="AD156" s="23" t="s">
        <v>508</v>
      </c>
      <c r="AE156" s="24">
        <v>300</v>
      </c>
      <c r="AF156" s="23" t="s">
        <v>490</v>
      </c>
      <c r="AG156" s="23">
        <f t="shared" si="26"/>
        <v>0.57446265665641927</v>
      </c>
      <c r="AH156" s="23"/>
      <c r="AI156" s="24">
        <v>470</v>
      </c>
      <c r="AJ156" s="24">
        <v>565</v>
      </c>
      <c r="AK156" s="24">
        <v>470</v>
      </c>
      <c r="AL156" s="22"/>
      <c r="AM156" s="24">
        <v>565</v>
      </c>
      <c r="AN156" s="23"/>
      <c r="AO156" s="23"/>
      <c r="AP156" s="23" t="s">
        <v>492</v>
      </c>
      <c r="AQ156" s="25">
        <v>4</v>
      </c>
      <c r="AR156" s="23" t="s">
        <v>490</v>
      </c>
      <c r="AS156" s="24">
        <v>4</v>
      </c>
      <c r="AT156" s="25">
        <v>4</v>
      </c>
      <c r="AU156" s="25">
        <v>80</v>
      </c>
      <c r="AV156" s="23"/>
      <c r="AW156" s="23"/>
      <c r="AX156" s="23"/>
      <c r="AY156" s="23">
        <f t="shared" si="30"/>
        <v>0.89759790102565506</v>
      </c>
      <c r="AZ156" s="23"/>
      <c r="BA156" s="24">
        <v>420</v>
      </c>
      <c r="BB156" s="24">
        <v>490</v>
      </c>
      <c r="BC156" s="23"/>
      <c r="BD156" s="22">
        <v>8</v>
      </c>
      <c r="BE156" s="32">
        <v>58.75</v>
      </c>
      <c r="BF156" s="25">
        <v>2</v>
      </c>
      <c r="BG156" s="22">
        <f t="shared" si="27"/>
        <v>2.4445219432188057</v>
      </c>
      <c r="BH156" s="22"/>
      <c r="BI156" s="25">
        <v>470</v>
      </c>
      <c r="BJ156" s="25">
        <v>565</v>
      </c>
      <c r="BK156" s="22"/>
      <c r="BL156" s="31">
        <v>6.25</v>
      </c>
      <c r="BM156" s="25">
        <v>80</v>
      </c>
      <c r="BN156" s="25">
        <v>2</v>
      </c>
      <c r="BO156" s="22">
        <f t="shared" si="28"/>
        <v>1.0957005627754579</v>
      </c>
      <c r="BP156" s="25">
        <v>520</v>
      </c>
      <c r="BQ156" s="25">
        <v>610</v>
      </c>
      <c r="BR156" s="22"/>
      <c r="BS156" s="22"/>
      <c r="BT156" s="25"/>
      <c r="BU156" s="22"/>
      <c r="BV156" s="22"/>
      <c r="BW156" s="155"/>
      <c r="BX156" s="25">
        <v>9</v>
      </c>
    </row>
    <row r="157" spans="1:76">
      <c r="A157" s="180">
        <v>152</v>
      </c>
      <c r="B157" s="67"/>
      <c r="C157" s="163">
        <v>7</v>
      </c>
      <c r="D157" s="23" t="s">
        <v>138</v>
      </c>
      <c r="E157" s="68" t="s">
        <v>131</v>
      </c>
      <c r="F157" s="22" t="s">
        <v>8</v>
      </c>
      <c r="G157" s="21" t="s">
        <v>591</v>
      </c>
      <c r="H157" s="21" t="s">
        <v>492</v>
      </c>
      <c r="I157" s="31">
        <v>42.632864399999995</v>
      </c>
      <c r="J157" s="22"/>
      <c r="K157" s="31"/>
      <c r="L157" s="25">
        <v>0</v>
      </c>
      <c r="M157" s="22" t="s">
        <v>507</v>
      </c>
      <c r="N157" s="25">
        <v>70</v>
      </c>
      <c r="O157" s="25">
        <v>140</v>
      </c>
      <c r="P157" s="25">
        <v>750</v>
      </c>
      <c r="Q157" s="25">
        <v>70</v>
      </c>
      <c r="R157" s="24">
        <v>825</v>
      </c>
      <c r="S157" s="24">
        <v>825</v>
      </c>
      <c r="T157" s="23" t="s">
        <v>489</v>
      </c>
      <c r="U157" s="29">
        <f t="shared" si="29"/>
        <v>52500</v>
      </c>
      <c r="V157" s="24">
        <v>8</v>
      </c>
      <c r="W157" s="24">
        <v>8</v>
      </c>
      <c r="X157" s="24"/>
      <c r="Y157" s="24">
        <v>6</v>
      </c>
      <c r="Z157" s="23"/>
      <c r="AA157" s="24"/>
      <c r="AB157" s="23"/>
      <c r="AC157" s="24">
        <v>1</v>
      </c>
      <c r="AD157" s="23" t="s">
        <v>508</v>
      </c>
      <c r="AE157" s="24">
        <v>300</v>
      </c>
      <c r="AF157" s="23" t="s">
        <v>490</v>
      </c>
      <c r="AG157" s="23">
        <f t="shared" si="26"/>
        <v>0.57446265665641927</v>
      </c>
      <c r="AH157" s="23"/>
      <c r="AI157" s="24">
        <v>470</v>
      </c>
      <c r="AJ157" s="24">
        <v>565</v>
      </c>
      <c r="AK157" s="24">
        <v>470</v>
      </c>
      <c r="AL157" s="22"/>
      <c r="AM157" s="24">
        <v>565</v>
      </c>
      <c r="AN157" s="23"/>
      <c r="AO157" s="23"/>
      <c r="AP157" s="23" t="s">
        <v>492</v>
      </c>
      <c r="AQ157" s="25">
        <v>4</v>
      </c>
      <c r="AR157" s="23" t="s">
        <v>490</v>
      </c>
      <c r="AS157" s="24">
        <v>4</v>
      </c>
      <c r="AT157" s="25">
        <v>4</v>
      </c>
      <c r="AU157" s="25">
        <v>80</v>
      </c>
      <c r="AV157" s="23"/>
      <c r="AW157" s="23"/>
      <c r="AX157" s="23"/>
      <c r="AY157" s="23">
        <f t="shared" si="30"/>
        <v>0.89759790102565506</v>
      </c>
      <c r="AZ157" s="23"/>
      <c r="BA157" s="24">
        <v>420</v>
      </c>
      <c r="BB157" s="24">
        <v>490</v>
      </c>
      <c r="BC157" s="23"/>
      <c r="BD157" s="22">
        <v>8</v>
      </c>
      <c r="BE157" s="32">
        <v>58.75</v>
      </c>
      <c r="BF157" s="25">
        <v>2</v>
      </c>
      <c r="BG157" s="22">
        <f t="shared" si="27"/>
        <v>2.4445219432188057</v>
      </c>
      <c r="BH157" s="22"/>
      <c r="BI157" s="25">
        <v>470</v>
      </c>
      <c r="BJ157" s="25">
        <v>565</v>
      </c>
      <c r="BK157" s="22"/>
      <c r="BL157" s="31">
        <v>6.25</v>
      </c>
      <c r="BM157" s="25">
        <v>80</v>
      </c>
      <c r="BN157" s="25">
        <v>2</v>
      </c>
      <c r="BO157" s="22">
        <f t="shared" si="28"/>
        <v>1.0957005627754579</v>
      </c>
      <c r="BP157" s="25">
        <v>520</v>
      </c>
      <c r="BQ157" s="25">
        <v>610</v>
      </c>
      <c r="BR157" s="22"/>
      <c r="BS157" s="22"/>
      <c r="BT157" s="25"/>
      <c r="BU157" s="22"/>
      <c r="BV157" s="22"/>
      <c r="BW157" s="155"/>
      <c r="BX157" s="25">
        <v>9</v>
      </c>
    </row>
    <row r="158" spans="1:76">
      <c r="A158" s="180">
        <v>153</v>
      </c>
      <c r="B158" s="67"/>
      <c r="C158" s="163">
        <v>8</v>
      </c>
      <c r="D158" s="23" t="s">
        <v>139</v>
      </c>
      <c r="E158" s="68" t="s">
        <v>131</v>
      </c>
      <c r="F158" s="22" t="s">
        <v>8</v>
      </c>
      <c r="G158" s="21" t="s">
        <v>591</v>
      </c>
      <c r="H158" s="21" t="s">
        <v>492</v>
      </c>
      <c r="I158" s="31">
        <v>37.316806399999997</v>
      </c>
      <c r="J158" s="22"/>
      <c r="K158" s="31"/>
      <c r="L158" s="25">
        <v>0</v>
      </c>
      <c r="M158" s="22" t="s">
        <v>507</v>
      </c>
      <c r="N158" s="25">
        <v>65</v>
      </c>
      <c r="O158" s="25">
        <v>140</v>
      </c>
      <c r="P158" s="25">
        <v>650</v>
      </c>
      <c r="Q158" s="25">
        <v>65</v>
      </c>
      <c r="R158" s="24">
        <v>1375</v>
      </c>
      <c r="S158" s="24">
        <v>1375</v>
      </c>
      <c r="T158" s="23" t="s">
        <v>489</v>
      </c>
      <c r="U158" s="29">
        <f t="shared" si="29"/>
        <v>42250</v>
      </c>
      <c r="V158" s="24">
        <v>8</v>
      </c>
      <c r="W158" s="24">
        <v>8</v>
      </c>
      <c r="X158" s="24"/>
      <c r="Y158" s="24">
        <v>6</v>
      </c>
      <c r="Z158" s="23"/>
      <c r="AA158" s="24"/>
      <c r="AB158" s="23"/>
      <c r="AC158" s="24">
        <v>1</v>
      </c>
      <c r="AD158" s="23" t="s">
        <v>508</v>
      </c>
      <c r="AE158" s="24">
        <v>300</v>
      </c>
      <c r="AF158" s="23" t="s">
        <v>490</v>
      </c>
      <c r="AG158" s="23">
        <f t="shared" si="26"/>
        <v>0.71382933667365711</v>
      </c>
      <c r="AH158" s="23"/>
      <c r="AI158" s="24">
        <v>470</v>
      </c>
      <c r="AJ158" s="24">
        <v>565</v>
      </c>
      <c r="AK158" s="24">
        <v>470</v>
      </c>
      <c r="AL158" s="22"/>
      <c r="AM158" s="24">
        <v>565</v>
      </c>
      <c r="AN158" s="23"/>
      <c r="AO158" s="23"/>
      <c r="AP158" s="23" t="s">
        <v>492</v>
      </c>
      <c r="AQ158" s="25">
        <v>4</v>
      </c>
      <c r="AR158" s="23" t="s">
        <v>490</v>
      </c>
      <c r="AS158" s="24">
        <v>4</v>
      </c>
      <c r="AT158" s="25">
        <v>4</v>
      </c>
      <c r="AU158" s="25">
        <v>115</v>
      </c>
      <c r="AV158" s="23"/>
      <c r="AW158" s="23"/>
      <c r="AX158" s="23"/>
      <c r="AY158" s="23">
        <f t="shared" si="30"/>
        <v>0.67244792585199586</v>
      </c>
      <c r="AZ158" s="23"/>
      <c r="BA158" s="24">
        <v>420</v>
      </c>
      <c r="BB158" s="24">
        <v>490</v>
      </c>
      <c r="BC158" s="23"/>
      <c r="BD158" s="22">
        <v>8</v>
      </c>
      <c r="BE158" s="32">
        <v>61.67</v>
      </c>
      <c r="BF158" s="25">
        <v>2</v>
      </c>
      <c r="BG158" s="22">
        <f t="shared" si="27"/>
        <v>2.5079134578556679</v>
      </c>
      <c r="BH158" s="22"/>
      <c r="BI158" s="25">
        <v>470</v>
      </c>
      <c r="BJ158" s="25">
        <v>565</v>
      </c>
      <c r="BK158" s="22"/>
      <c r="BL158" s="31">
        <v>6.25</v>
      </c>
      <c r="BM158" s="25">
        <v>115</v>
      </c>
      <c r="BN158" s="25">
        <v>2</v>
      </c>
      <c r="BO158" s="22">
        <f t="shared" si="28"/>
        <v>0.82085928448729972</v>
      </c>
      <c r="BP158" s="25">
        <v>520</v>
      </c>
      <c r="BQ158" s="25">
        <v>610</v>
      </c>
      <c r="BR158" s="22"/>
      <c r="BS158" s="22"/>
      <c r="BT158" s="25"/>
      <c r="BU158" s="22"/>
      <c r="BV158" s="22"/>
      <c r="BW158" s="155"/>
      <c r="BX158" s="25">
        <v>9</v>
      </c>
    </row>
    <row r="159" spans="1:76">
      <c r="A159" s="180">
        <v>154</v>
      </c>
      <c r="B159" s="67"/>
      <c r="C159" s="163">
        <v>9</v>
      </c>
      <c r="D159" s="23" t="s">
        <v>140</v>
      </c>
      <c r="E159" s="68" t="s">
        <v>131</v>
      </c>
      <c r="F159" s="22" t="s">
        <v>8</v>
      </c>
      <c r="G159" s="21" t="s">
        <v>591</v>
      </c>
      <c r="H159" s="21" t="s">
        <v>492</v>
      </c>
      <c r="I159" s="31">
        <v>44.891105600000003</v>
      </c>
      <c r="J159" s="22"/>
      <c r="K159" s="31"/>
      <c r="L159" s="31">
        <v>189.66492116000001</v>
      </c>
      <c r="M159" s="22" t="s">
        <v>507</v>
      </c>
      <c r="N159" s="25">
        <v>65</v>
      </c>
      <c r="O159" s="25">
        <v>140</v>
      </c>
      <c r="P159" s="25">
        <v>650</v>
      </c>
      <c r="Q159" s="25">
        <v>65</v>
      </c>
      <c r="R159" s="24">
        <v>1375</v>
      </c>
      <c r="S159" s="24">
        <v>1375</v>
      </c>
      <c r="T159" s="23" t="s">
        <v>489</v>
      </c>
      <c r="U159" s="29">
        <f t="shared" si="29"/>
        <v>42250</v>
      </c>
      <c r="V159" s="24">
        <v>8</v>
      </c>
      <c r="W159" s="24">
        <v>8</v>
      </c>
      <c r="X159" s="24"/>
      <c r="Y159" s="24">
        <v>6</v>
      </c>
      <c r="Z159" s="23"/>
      <c r="AA159" s="24"/>
      <c r="AB159" s="23"/>
      <c r="AC159" s="24">
        <v>1</v>
      </c>
      <c r="AD159" s="23" t="s">
        <v>508</v>
      </c>
      <c r="AE159" s="24">
        <v>300</v>
      </c>
      <c r="AF159" s="23" t="s">
        <v>490</v>
      </c>
      <c r="AG159" s="23">
        <f t="shared" si="26"/>
        <v>0.71382933667365711</v>
      </c>
      <c r="AH159" s="23"/>
      <c r="AI159" s="24">
        <v>470</v>
      </c>
      <c r="AJ159" s="24">
        <v>565</v>
      </c>
      <c r="AK159" s="24">
        <v>470</v>
      </c>
      <c r="AL159" s="22"/>
      <c r="AM159" s="24">
        <v>565</v>
      </c>
      <c r="AN159" s="23"/>
      <c r="AO159" s="23"/>
      <c r="AP159" s="23" t="s">
        <v>492</v>
      </c>
      <c r="AQ159" s="25">
        <v>4</v>
      </c>
      <c r="AR159" s="23" t="s">
        <v>490</v>
      </c>
      <c r="AS159" s="24">
        <v>4</v>
      </c>
      <c r="AT159" s="25">
        <v>4</v>
      </c>
      <c r="AU159" s="25">
        <v>115</v>
      </c>
      <c r="AV159" s="23"/>
      <c r="AW159" s="23"/>
      <c r="AX159" s="23"/>
      <c r="AY159" s="23">
        <f t="shared" si="30"/>
        <v>0.67244792585199586</v>
      </c>
      <c r="AZ159" s="23"/>
      <c r="BA159" s="24">
        <v>420</v>
      </c>
      <c r="BB159" s="24">
        <v>490</v>
      </c>
      <c r="BC159" s="23"/>
      <c r="BD159" s="22">
        <v>8</v>
      </c>
      <c r="BE159" s="32">
        <v>61.67</v>
      </c>
      <c r="BF159" s="25">
        <v>2</v>
      </c>
      <c r="BG159" s="22">
        <f t="shared" si="27"/>
        <v>2.5079134578556679</v>
      </c>
      <c r="BH159" s="22"/>
      <c r="BI159" s="25">
        <v>470</v>
      </c>
      <c r="BJ159" s="25">
        <v>565</v>
      </c>
      <c r="BK159" s="22"/>
      <c r="BL159" s="31">
        <v>6.25</v>
      </c>
      <c r="BM159" s="25">
        <v>115</v>
      </c>
      <c r="BN159" s="25">
        <v>2</v>
      </c>
      <c r="BO159" s="22">
        <f t="shared" si="28"/>
        <v>0.82085928448729972</v>
      </c>
      <c r="BP159" s="25">
        <v>520</v>
      </c>
      <c r="BQ159" s="25">
        <v>610</v>
      </c>
      <c r="BR159" s="22"/>
      <c r="BS159" s="22"/>
      <c r="BT159" s="25"/>
      <c r="BU159" s="22"/>
      <c r="BV159" s="22"/>
      <c r="BW159" s="155"/>
      <c r="BX159" s="25">
        <v>9</v>
      </c>
    </row>
    <row r="160" spans="1:76">
      <c r="A160" s="180">
        <v>155</v>
      </c>
      <c r="B160" s="67"/>
      <c r="C160" s="163">
        <v>10</v>
      </c>
      <c r="D160" s="23" t="s">
        <v>141</v>
      </c>
      <c r="E160" s="68" t="s">
        <v>131</v>
      </c>
      <c r="F160" s="22" t="s">
        <v>8</v>
      </c>
      <c r="G160" s="21" t="s">
        <v>591</v>
      </c>
      <c r="H160" s="21" t="s">
        <v>492</v>
      </c>
      <c r="I160" s="31">
        <v>42.144686399999998</v>
      </c>
      <c r="J160" s="22"/>
      <c r="K160" s="31"/>
      <c r="L160" s="31">
        <v>356.12260007999998</v>
      </c>
      <c r="M160" s="22" t="s">
        <v>507</v>
      </c>
      <c r="N160" s="25">
        <v>65</v>
      </c>
      <c r="O160" s="25">
        <v>140</v>
      </c>
      <c r="P160" s="25">
        <v>650</v>
      </c>
      <c r="Q160" s="25">
        <v>65</v>
      </c>
      <c r="R160" s="24">
        <v>1375</v>
      </c>
      <c r="S160" s="24">
        <v>1375</v>
      </c>
      <c r="T160" s="23" t="s">
        <v>489</v>
      </c>
      <c r="U160" s="29">
        <f t="shared" si="29"/>
        <v>42250</v>
      </c>
      <c r="V160" s="24">
        <v>8</v>
      </c>
      <c r="W160" s="24">
        <v>8</v>
      </c>
      <c r="X160" s="24"/>
      <c r="Y160" s="24">
        <v>6</v>
      </c>
      <c r="Z160" s="23"/>
      <c r="AA160" s="24"/>
      <c r="AB160" s="23"/>
      <c r="AC160" s="24">
        <v>1</v>
      </c>
      <c r="AD160" s="23" t="s">
        <v>508</v>
      </c>
      <c r="AE160" s="24">
        <v>300</v>
      </c>
      <c r="AF160" s="23" t="s">
        <v>490</v>
      </c>
      <c r="AG160" s="23">
        <f t="shared" si="26"/>
        <v>0.71382933667365711</v>
      </c>
      <c r="AH160" s="23"/>
      <c r="AI160" s="24">
        <v>470</v>
      </c>
      <c r="AJ160" s="24">
        <v>565</v>
      </c>
      <c r="AK160" s="24">
        <v>470</v>
      </c>
      <c r="AL160" s="22"/>
      <c r="AM160" s="24">
        <v>565</v>
      </c>
      <c r="AN160" s="23"/>
      <c r="AO160" s="23"/>
      <c r="AP160" s="23" t="s">
        <v>492</v>
      </c>
      <c r="AQ160" s="25">
        <v>4</v>
      </c>
      <c r="AR160" s="23" t="s">
        <v>490</v>
      </c>
      <c r="AS160" s="24">
        <v>4</v>
      </c>
      <c r="AT160" s="25">
        <v>4</v>
      </c>
      <c r="AU160" s="25">
        <v>115</v>
      </c>
      <c r="AV160" s="23"/>
      <c r="AW160" s="23"/>
      <c r="AX160" s="23"/>
      <c r="AY160" s="23">
        <f t="shared" si="30"/>
        <v>0.67244792585199586</v>
      </c>
      <c r="AZ160" s="23"/>
      <c r="BA160" s="24">
        <v>420</v>
      </c>
      <c r="BB160" s="24">
        <v>490</v>
      </c>
      <c r="BC160" s="23"/>
      <c r="BD160" s="22">
        <v>8</v>
      </c>
      <c r="BE160" s="32">
        <v>61.67</v>
      </c>
      <c r="BF160" s="25">
        <v>2</v>
      </c>
      <c r="BG160" s="22">
        <f t="shared" si="27"/>
        <v>2.5079134578556679</v>
      </c>
      <c r="BH160" s="22"/>
      <c r="BI160" s="25">
        <v>470</v>
      </c>
      <c r="BJ160" s="25">
        <v>565</v>
      </c>
      <c r="BK160" s="22"/>
      <c r="BL160" s="31">
        <v>6.25</v>
      </c>
      <c r="BM160" s="25">
        <v>115</v>
      </c>
      <c r="BN160" s="25">
        <v>2</v>
      </c>
      <c r="BO160" s="22">
        <f t="shared" si="28"/>
        <v>0.82085928448729972</v>
      </c>
      <c r="BP160" s="25">
        <v>520</v>
      </c>
      <c r="BQ160" s="25">
        <v>610</v>
      </c>
      <c r="BR160" s="22"/>
      <c r="BS160" s="22"/>
      <c r="BT160" s="25"/>
      <c r="BU160" s="22"/>
      <c r="BV160" s="22"/>
      <c r="BW160" s="155"/>
      <c r="BX160" s="25">
        <v>9</v>
      </c>
    </row>
    <row r="161" spans="1:76">
      <c r="A161" s="180">
        <v>156</v>
      </c>
      <c r="B161" s="67"/>
      <c r="C161" s="163">
        <v>11</v>
      </c>
      <c r="D161" s="23" t="s">
        <v>142</v>
      </c>
      <c r="E161" s="68" t="s">
        <v>131</v>
      </c>
      <c r="F161" s="22" t="s">
        <v>8</v>
      </c>
      <c r="G161" s="21" t="s">
        <v>591</v>
      </c>
      <c r="H161" s="21" t="s">
        <v>492</v>
      </c>
      <c r="I161" s="31">
        <v>42.632864399999995</v>
      </c>
      <c r="J161" s="22"/>
      <c r="K161" s="31"/>
      <c r="L161" s="25">
        <v>0</v>
      </c>
      <c r="M161" s="22" t="s">
        <v>507</v>
      </c>
      <c r="N161" s="25">
        <v>65</v>
      </c>
      <c r="O161" s="25">
        <v>140</v>
      </c>
      <c r="P161" s="25">
        <v>650</v>
      </c>
      <c r="Q161" s="25">
        <v>65</v>
      </c>
      <c r="R161" s="24">
        <v>1375</v>
      </c>
      <c r="S161" s="24">
        <v>1375</v>
      </c>
      <c r="T161" s="23" t="s">
        <v>489</v>
      </c>
      <c r="U161" s="29">
        <f t="shared" si="29"/>
        <v>42250</v>
      </c>
      <c r="V161" s="24">
        <v>8</v>
      </c>
      <c r="W161" s="24">
        <v>8</v>
      </c>
      <c r="X161" s="24"/>
      <c r="Y161" s="24">
        <v>6</v>
      </c>
      <c r="Z161" s="23"/>
      <c r="AA161" s="24"/>
      <c r="AB161" s="23"/>
      <c r="AC161" s="24">
        <v>1</v>
      </c>
      <c r="AD161" s="23" t="s">
        <v>508</v>
      </c>
      <c r="AE161" s="24">
        <v>300</v>
      </c>
      <c r="AF161" s="23" t="s">
        <v>490</v>
      </c>
      <c r="AG161" s="23">
        <f t="shared" si="26"/>
        <v>0.71382933667365711</v>
      </c>
      <c r="AH161" s="23"/>
      <c r="AI161" s="24">
        <v>470</v>
      </c>
      <c r="AJ161" s="24">
        <v>565</v>
      </c>
      <c r="AK161" s="24">
        <v>470</v>
      </c>
      <c r="AL161" s="22"/>
      <c r="AM161" s="24">
        <v>565</v>
      </c>
      <c r="AN161" s="23"/>
      <c r="AO161" s="23"/>
      <c r="AP161" s="23" t="s">
        <v>492</v>
      </c>
      <c r="AQ161" s="25">
        <v>4</v>
      </c>
      <c r="AR161" s="23" t="s">
        <v>490</v>
      </c>
      <c r="AS161" s="24">
        <v>4</v>
      </c>
      <c r="AT161" s="25">
        <v>4</v>
      </c>
      <c r="AU161" s="25">
        <v>115</v>
      </c>
      <c r="AV161" s="23"/>
      <c r="AW161" s="23"/>
      <c r="AX161" s="23"/>
      <c r="AY161" s="23">
        <f t="shared" si="30"/>
        <v>0.67244792585199586</v>
      </c>
      <c r="AZ161" s="23"/>
      <c r="BA161" s="24">
        <v>420</v>
      </c>
      <c r="BB161" s="24">
        <v>490</v>
      </c>
      <c r="BC161" s="23"/>
      <c r="BD161" s="22">
        <v>8</v>
      </c>
      <c r="BE161" s="32">
        <v>61.67</v>
      </c>
      <c r="BF161" s="25">
        <v>2</v>
      </c>
      <c r="BG161" s="22">
        <f t="shared" si="27"/>
        <v>2.5079134578556679</v>
      </c>
      <c r="BH161" s="22"/>
      <c r="BI161" s="25">
        <v>470</v>
      </c>
      <c r="BJ161" s="25">
        <v>565</v>
      </c>
      <c r="BK161" s="22"/>
      <c r="BL161" s="31">
        <v>6.25</v>
      </c>
      <c r="BM161" s="25">
        <v>115</v>
      </c>
      <c r="BN161" s="25">
        <v>2</v>
      </c>
      <c r="BO161" s="22">
        <f t="shared" si="28"/>
        <v>0.82085928448729972</v>
      </c>
      <c r="BP161" s="25">
        <v>520</v>
      </c>
      <c r="BQ161" s="25">
        <v>610</v>
      </c>
      <c r="BR161" s="22"/>
      <c r="BS161" s="22"/>
      <c r="BT161" s="25"/>
      <c r="BU161" s="22"/>
      <c r="BV161" s="22"/>
      <c r="BW161" s="155"/>
      <c r="BX161" s="25">
        <v>9</v>
      </c>
    </row>
    <row r="162" spans="1:76">
      <c r="A162" s="180">
        <v>157</v>
      </c>
      <c r="B162" s="67"/>
      <c r="C162" s="163">
        <v>12</v>
      </c>
      <c r="D162" s="23" t="s">
        <v>143</v>
      </c>
      <c r="E162" s="68" t="s">
        <v>131</v>
      </c>
      <c r="F162" s="22" t="s">
        <v>8</v>
      </c>
      <c r="G162" s="21" t="s">
        <v>591</v>
      </c>
      <c r="H162" s="21" t="s">
        <v>492</v>
      </c>
      <c r="I162" s="31">
        <v>39.429000000000002</v>
      </c>
      <c r="J162" s="22"/>
      <c r="K162" s="31"/>
      <c r="L162" s="31">
        <v>333.17505</v>
      </c>
      <c r="M162" s="22" t="s">
        <v>507</v>
      </c>
      <c r="N162" s="25">
        <v>65</v>
      </c>
      <c r="O162" s="25">
        <v>140</v>
      </c>
      <c r="P162" s="25">
        <v>650</v>
      </c>
      <c r="Q162" s="25">
        <v>65</v>
      </c>
      <c r="R162" s="24">
        <v>1375</v>
      </c>
      <c r="S162" s="24">
        <v>1375</v>
      </c>
      <c r="T162" s="23" t="s">
        <v>489</v>
      </c>
      <c r="U162" s="29">
        <f t="shared" si="29"/>
        <v>42250</v>
      </c>
      <c r="V162" s="24">
        <v>8</v>
      </c>
      <c r="W162" s="24">
        <v>8</v>
      </c>
      <c r="X162" s="24"/>
      <c r="Y162" s="24">
        <v>6</v>
      </c>
      <c r="Z162" s="23"/>
      <c r="AA162" s="24"/>
      <c r="AB162" s="23"/>
      <c r="AC162" s="24">
        <v>1</v>
      </c>
      <c r="AD162" s="23" t="s">
        <v>508</v>
      </c>
      <c r="AE162" s="24">
        <v>300</v>
      </c>
      <c r="AF162" s="23" t="s">
        <v>490</v>
      </c>
      <c r="AG162" s="23">
        <f t="shared" si="26"/>
        <v>0.71382933667365711</v>
      </c>
      <c r="AH162" s="23"/>
      <c r="AI162" s="24">
        <v>470</v>
      </c>
      <c r="AJ162" s="24">
        <v>565</v>
      </c>
      <c r="AK162" s="24">
        <v>470</v>
      </c>
      <c r="AL162" s="22"/>
      <c r="AM162" s="24">
        <v>565</v>
      </c>
      <c r="AN162" s="23"/>
      <c r="AO162" s="23"/>
      <c r="AP162" s="23" t="s">
        <v>492</v>
      </c>
      <c r="AQ162" s="25">
        <v>4</v>
      </c>
      <c r="AR162" s="23" t="s">
        <v>490</v>
      </c>
      <c r="AS162" s="24">
        <v>4</v>
      </c>
      <c r="AT162" s="25">
        <v>4</v>
      </c>
      <c r="AU162" s="25">
        <v>115</v>
      </c>
      <c r="AV162" s="23"/>
      <c r="AW162" s="23"/>
      <c r="AX162" s="23"/>
      <c r="AY162" s="23">
        <f t="shared" si="30"/>
        <v>0.67244792585199586</v>
      </c>
      <c r="AZ162" s="23"/>
      <c r="BA162" s="24">
        <v>420</v>
      </c>
      <c r="BB162" s="24">
        <v>490</v>
      </c>
      <c r="BC162" s="23"/>
      <c r="BD162" s="22">
        <v>8</v>
      </c>
      <c r="BE162" s="32">
        <v>61.67</v>
      </c>
      <c r="BF162" s="25">
        <v>2</v>
      </c>
      <c r="BG162" s="22">
        <f t="shared" si="27"/>
        <v>2.5079134578556679</v>
      </c>
      <c r="BH162" s="22"/>
      <c r="BI162" s="25">
        <v>470</v>
      </c>
      <c r="BJ162" s="25">
        <v>565</v>
      </c>
      <c r="BK162" s="22"/>
      <c r="BL162" s="31">
        <v>6.25</v>
      </c>
      <c r="BM162" s="25">
        <v>115</v>
      </c>
      <c r="BN162" s="25">
        <v>2</v>
      </c>
      <c r="BO162" s="22">
        <f t="shared" si="28"/>
        <v>0.82085928448729972</v>
      </c>
      <c r="BP162" s="25">
        <v>520</v>
      </c>
      <c r="BQ162" s="25">
        <v>610</v>
      </c>
      <c r="BR162" s="22"/>
      <c r="BS162" s="22"/>
      <c r="BT162" s="25"/>
      <c r="BU162" s="22"/>
      <c r="BV162" s="22"/>
      <c r="BW162" s="155"/>
      <c r="BX162" s="25">
        <v>9</v>
      </c>
    </row>
    <row r="163" spans="1:76">
      <c r="A163" s="180">
        <v>158</v>
      </c>
      <c r="B163" s="67"/>
      <c r="C163" s="163">
        <v>13</v>
      </c>
      <c r="D163" s="23" t="s">
        <v>144</v>
      </c>
      <c r="E163" s="68" t="s">
        <v>131</v>
      </c>
      <c r="F163" s="22" t="s">
        <v>8</v>
      </c>
      <c r="G163" s="21" t="s">
        <v>591</v>
      </c>
      <c r="H163" s="21" t="s">
        <v>492</v>
      </c>
      <c r="I163" s="31">
        <v>25.494579600000005</v>
      </c>
      <c r="J163" s="22"/>
      <c r="K163" s="31"/>
      <c r="L163" s="25">
        <v>0</v>
      </c>
      <c r="M163" s="22" t="s">
        <v>507</v>
      </c>
      <c r="N163" s="25">
        <v>65</v>
      </c>
      <c r="O163" s="25">
        <v>140</v>
      </c>
      <c r="P163" s="25">
        <v>650</v>
      </c>
      <c r="Q163" s="25">
        <v>65</v>
      </c>
      <c r="R163" s="24">
        <v>1375</v>
      </c>
      <c r="S163" s="24">
        <v>1375</v>
      </c>
      <c r="T163" s="23" t="s">
        <v>489</v>
      </c>
      <c r="U163" s="29">
        <f t="shared" si="29"/>
        <v>42250</v>
      </c>
      <c r="V163" s="24">
        <v>8</v>
      </c>
      <c r="W163" s="24">
        <v>8</v>
      </c>
      <c r="X163" s="24"/>
      <c r="Y163" s="24">
        <v>6</v>
      </c>
      <c r="Z163" s="23"/>
      <c r="AA163" s="24"/>
      <c r="AB163" s="23"/>
      <c r="AC163" s="24">
        <v>1</v>
      </c>
      <c r="AD163" s="23" t="s">
        <v>508</v>
      </c>
      <c r="AE163" s="24">
        <v>300</v>
      </c>
      <c r="AF163" s="23" t="s">
        <v>490</v>
      </c>
      <c r="AG163" s="23">
        <f t="shared" si="26"/>
        <v>0.71382933667365711</v>
      </c>
      <c r="AH163" s="23"/>
      <c r="AI163" s="24">
        <v>470</v>
      </c>
      <c r="AJ163" s="24">
        <v>565</v>
      </c>
      <c r="AK163" s="24">
        <v>470</v>
      </c>
      <c r="AL163" s="22"/>
      <c r="AM163" s="24">
        <v>565</v>
      </c>
      <c r="AN163" s="23"/>
      <c r="AO163" s="23"/>
      <c r="AP163" s="23" t="s">
        <v>492</v>
      </c>
      <c r="AQ163" s="25">
        <v>4</v>
      </c>
      <c r="AR163" s="23" t="s">
        <v>490</v>
      </c>
      <c r="AS163" s="24">
        <v>4</v>
      </c>
      <c r="AT163" s="25">
        <v>4</v>
      </c>
      <c r="AU163" s="25">
        <v>115</v>
      </c>
      <c r="AV163" s="23"/>
      <c r="AW163" s="23"/>
      <c r="AX163" s="23"/>
      <c r="AY163" s="23">
        <f t="shared" si="30"/>
        <v>0.67244792585199586</v>
      </c>
      <c r="AZ163" s="23"/>
      <c r="BA163" s="24">
        <v>420</v>
      </c>
      <c r="BB163" s="24">
        <v>490</v>
      </c>
      <c r="BC163" s="23"/>
      <c r="BD163" s="22">
        <v>8</v>
      </c>
      <c r="BE163" s="32">
        <v>61.67</v>
      </c>
      <c r="BF163" s="25">
        <v>2</v>
      </c>
      <c r="BG163" s="22">
        <f t="shared" si="27"/>
        <v>2.5079134578556679</v>
      </c>
      <c r="BH163" s="22"/>
      <c r="BI163" s="25">
        <v>470</v>
      </c>
      <c r="BJ163" s="25">
        <v>565</v>
      </c>
      <c r="BK163" s="22"/>
      <c r="BL163" s="31">
        <v>6.25</v>
      </c>
      <c r="BM163" s="25">
        <v>115</v>
      </c>
      <c r="BN163" s="25">
        <v>2</v>
      </c>
      <c r="BO163" s="22">
        <f t="shared" si="28"/>
        <v>0.82085928448729972</v>
      </c>
      <c r="BP163" s="25">
        <v>520</v>
      </c>
      <c r="BQ163" s="25">
        <v>610</v>
      </c>
      <c r="BR163" s="22"/>
      <c r="BS163" s="22"/>
      <c r="BT163" s="25"/>
      <c r="BU163" s="22"/>
      <c r="BV163" s="22"/>
      <c r="BW163" s="155"/>
      <c r="BX163" s="25">
        <v>9</v>
      </c>
    </row>
    <row r="164" spans="1:76">
      <c r="A164" s="180">
        <v>159</v>
      </c>
      <c r="B164" s="67"/>
      <c r="C164" s="163">
        <v>1</v>
      </c>
      <c r="D164" s="23" t="s">
        <v>962</v>
      </c>
      <c r="E164" s="68" t="s">
        <v>145</v>
      </c>
      <c r="F164" s="22" t="s">
        <v>8</v>
      </c>
      <c r="G164" s="21" t="s">
        <v>489</v>
      </c>
      <c r="H164" s="21" t="s">
        <v>492</v>
      </c>
      <c r="I164" s="31">
        <v>40</v>
      </c>
      <c r="J164" s="22"/>
      <c r="K164" s="31"/>
      <c r="L164" s="25">
        <v>0</v>
      </c>
      <c r="M164" s="22"/>
      <c r="N164" s="25">
        <v>100</v>
      </c>
      <c r="O164" s="25"/>
      <c r="P164" s="25">
        <v>1500</v>
      </c>
      <c r="Q164" s="25">
        <v>100</v>
      </c>
      <c r="R164" s="24">
        <v>1500</v>
      </c>
      <c r="S164" s="24">
        <v>1795</v>
      </c>
      <c r="T164" s="23"/>
      <c r="U164" s="29">
        <f t="shared" si="29"/>
        <v>150000</v>
      </c>
      <c r="V164" s="24">
        <v>10</v>
      </c>
      <c r="W164" s="24"/>
      <c r="X164" s="24"/>
      <c r="Y164" s="24">
        <v>2</v>
      </c>
      <c r="Z164" s="23"/>
      <c r="AA164" s="24"/>
      <c r="AB164" s="23"/>
      <c r="AC164" s="24"/>
      <c r="AD164" s="23"/>
      <c r="AE164" s="23"/>
      <c r="AF164" s="23" t="s">
        <v>490</v>
      </c>
      <c r="AG164" s="23">
        <f t="shared" si="26"/>
        <v>0.10471975511965978</v>
      </c>
      <c r="AH164" s="23"/>
      <c r="AI164" s="24">
        <v>400</v>
      </c>
      <c r="AJ164" s="23"/>
      <c r="AK164" s="23"/>
      <c r="AL164" s="22"/>
      <c r="AM164" s="23"/>
      <c r="AN164" s="23"/>
      <c r="AO164" s="23"/>
      <c r="AP164" s="23" t="s">
        <v>492</v>
      </c>
      <c r="AQ164" s="25">
        <v>2</v>
      </c>
      <c r="AR164" s="23" t="s">
        <v>490</v>
      </c>
      <c r="AS164" s="24">
        <v>10</v>
      </c>
      <c r="AT164" s="25">
        <v>10</v>
      </c>
      <c r="AU164" s="25">
        <v>400</v>
      </c>
      <c r="AV164" s="23"/>
      <c r="AW164" s="23"/>
      <c r="AX164" s="23"/>
      <c r="AY164" s="23">
        <f t="shared" si="30"/>
        <v>0.3926990816987242</v>
      </c>
      <c r="AZ164" s="23"/>
      <c r="BA164" s="24">
        <v>400</v>
      </c>
      <c r="BB164" s="23"/>
      <c r="BC164" s="23"/>
      <c r="BD164" s="22">
        <v>10</v>
      </c>
      <c r="BE164" s="23">
        <v>200</v>
      </c>
      <c r="BF164" s="25">
        <v>2</v>
      </c>
      <c r="BG164" s="22">
        <f t="shared" ref="BG164:BG168" si="31">BF164*PI()*BD164^2/4/Q164/BE164*100</f>
        <v>0.78539816339744839</v>
      </c>
      <c r="BH164" s="22"/>
      <c r="BI164" s="25">
        <v>400</v>
      </c>
      <c r="BJ164" s="25"/>
      <c r="BK164" s="22"/>
      <c r="BL164" s="25">
        <v>10</v>
      </c>
      <c r="BM164" s="25">
        <v>200</v>
      </c>
      <c r="BN164" s="25">
        <v>2</v>
      </c>
      <c r="BO164" s="22">
        <f t="shared" ref="BO164:BO168" si="32">BN164*PI()*BL164^2/4/Q164/BM164*100</f>
        <v>0.78539816339744839</v>
      </c>
      <c r="BP164" s="25">
        <v>400</v>
      </c>
      <c r="BQ164" s="25"/>
      <c r="BR164" s="22"/>
      <c r="BS164" s="22"/>
      <c r="BT164" s="25"/>
      <c r="BU164" s="22"/>
      <c r="BV164" s="22"/>
      <c r="BW164" s="155"/>
      <c r="BX164" s="25">
        <v>9</v>
      </c>
    </row>
    <row r="165" spans="1:76">
      <c r="A165" s="180">
        <v>160</v>
      </c>
      <c r="B165" s="67"/>
      <c r="C165" s="163">
        <v>1</v>
      </c>
      <c r="D165" s="23" t="s">
        <v>134</v>
      </c>
      <c r="E165" s="68" t="s">
        <v>146</v>
      </c>
      <c r="F165" s="22" t="s">
        <v>8</v>
      </c>
      <c r="G165" s="21" t="s">
        <v>489</v>
      </c>
      <c r="H165" s="21" t="s">
        <v>492</v>
      </c>
      <c r="I165" s="31">
        <v>55</v>
      </c>
      <c r="J165" s="22"/>
      <c r="K165" s="31"/>
      <c r="L165" s="25">
        <v>0</v>
      </c>
      <c r="M165" s="22"/>
      <c r="N165" s="25">
        <v>45</v>
      </c>
      <c r="O165" s="25">
        <v>70</v>
      </c>
      <c r="P165" s="25">
        <v>450</v>
      </c>
      <c r="Q165" s="25">
        <v>45</v>
      </c>
      <c r="R165" s="24">
        <v>495</v>
      </c>
      <c r="S165" s="24">
        <v>495</v>
      </c>
      <c r="T165" s="23" t="s">
        <v>489</v>
      </c>
      <c r="U165" s="29">
        <f t="shared" si="29"/>
        <v>20250</v>
      </c>
      <c r="V165" s="24">
        <v>8</v>
      </c>
      <c r="W165" s="24">
        <v>6</v>
      </c>
      <c r="X165" s="24"/>
      <c r="Y165" s="24">
        <v>6</v>
      </c>
      <c r="Z165" s="23"/>
      <c r="AA165" s="24"/>
      <c r="AB165" s="23"/>
      <c r="AC165" s="24">
        <v>2</v>
      </c>
      <c r="AD165" s="23" t="s">
        <v>508</v>
      </c>
      <c r="AE165" s="23"/>
      <c r="AF165" s="23" t="s">
        <v>490</v>
      </c>
      <c r="AG165" s="23">
        <f t="shared" si="26"/>
        <v>1.2721510992314222</v>
      </c>
      <c r="AH165" s="23"/>
      <c r="AI165" s="24">
        <v>527</v>
      </c>
      <c r="AJ165" s="24">
        <v>623</v>
      </c>
      <c r="AK165" s="24">
        <v>608</v>
      </c>
      <c r="AL165" s="22"/>
      <c r="AM165" s="23">
        <v>667</v>
      </c>
      <c r="AN165" s="23"/>
      <c r="AO165" s="23"/>
      <c r="AP165" s="23" t="s">
        <v>492</v>
      </c>
      <c r="AQ165" s="25">
        <v>2</v>
      </c>
      <c r="AR165" s="23" t="s">
        <v>490</v>
      </c>
      <c r="AS165" s="24">
        <v>4</v>
      </c>
      <c r="AT165" s="25">
        <v>4</v>
      </c>
      <c r="AU165" s="25">
        <v>60</v>
      </c>
      <c r="AV165" s="23"/>
      <c r="AW165" s="23"/>
      <c r="AX165" s="23"/>
      <c r="AY165" s="23">
        <f t="shared" si="30"/>
        <v>0.93084226773030909</v>
      </c>
      <c r="AZ165" s="23"/>
      <c r="BA165" s="24">
        <v>414</v>
      </c>
      <c r="BB165" s="23">
        <v>471</v>
      </c>
      <c r="BC165" s="23"/>
      <c r="BD165" s="22">
        <v>4</v>
      </c>
      <c r="BE165" s="23">
        <v>103.3</v>
      </c>
      <c r="BF165" s="25">
        <v>2</v>
      </c>
      <c r="BG165" s="22">
        <f t="shared" si="31"/>
        <v>0.54066346625187367</v>
      </c>
      <c r="BH165" s="22"/>
      <c r="BI165" s="25">
        <v>414</v>
      </c>
      <c r="BJ165" s="25">
        <v>471</v>
      </c>
      <c r="BK165" s="22"/>
      <c r="BL165" s="25">
        <v>4</v>
      </c>
      <c r="BM165" s="25">
        <v>60</v>
      </c>
      <c r="BN165" s="25">
        <v>2</v>
      </c>
      <c r="BO165" s="22">
        <f t="shared" si="32"/>
        <v>0.93084226773030909</v>
      </c>
      <c r="BP165" s="25">
        <v>414</v>
      </c>
      <c r="BQ165" s="25">
        <v>471</v>
      </c>
      <c r="BR165" s="22"/>
      <c r="BS165" s="22"/>
      <c r="BT165" s="25"/>
      <c r="BU165" s="22"/>
      <c r="BV165" s="22"/>
      <c r="BW165" s="155"/>
      <c r="BX165" s="25">
        <v>4</v>
      </c>
    </row>
    <row r="166" spans="1:76">
      <c r="A166" s="180">
        <v>161</v>
      </c>
      <c r="B166" s="67"/>
      <c r="C166" s="163">
        <v>2</v>
      </c>
      <c r="D166" s="23" t="s">
        <v>137</v>
      </c>
      <c r="E166" s="68" t="s">
        <v>146</v>
      </c>
      <c r="F166" s="22" t="s">
        <v>8</v>
      </c>
      <c r="G166" s="21" t="s">
        <v>489</v>
      </c>
      <c r="H166" s="21" t="s">
        <v>492</v>
      </c>
      <c r="I166" s="31">
        <v>44.5</v>
      </c>
      <c r="J166" s="22"/>
      <c r="K166" s="31"/>
      <c r="L166" s="25">
        <v>0</v>
      </c>
      <c r="M166" s="22"/>
      <c r="N166" s="25">
        <v>45</v>
      </c>
      <c r="O166" s="25">
        <v>70</v>
      </c>
      <c r="P166" s="25">
        <v>450</v>
      </c>
      <c r="Q166" s="25">
        <v>45</v>
      </c>
      <c r="R166" s="24">
        <v>495</v>
      </c>
      <c r="S166" s="24">
        <v>495</v>
      </c>
      <c r="T166" s="23" t="s">
        <v>489</v>
      </c>
      <c r="U166" s="29">
        <f t="shared" si="29"/>
        <v>20250</v>
      </c>
      <c r="V166" s="24">
        <v>8</v>
      </c>
      <c r="W166" s="24">
        <v>6</v>
      </c>
      <c r="X166" s="24"/>
      <c r="Y166" s="24">
        <v>6</v>
      </c>
      <c r="Z166" s="23"/>
      <c r="AA166" s="24"/>
      <c r="AB166" s="23"/>
      <c r="AC166" s="24">
        <v>2</v>
      </c>
      <c r="AD166" s="23" t="s">
        <v>508</v>
      </c>
      <c r="AE166" s="23"/>
      <c r="AF166" s="23" t="s">
        <v>490</v>
      </c>
      <c r="AG166" s="23">
        <f t="shared" si="26"/>
        <v>1.2721510992314222</v>
      </c>
      <c r="AH166" s="23"/>
      <c r="AI166" s="24">
        <v>527</v>
      </c>
      <c r="AJ166" s="24">
        <v>623</v>
      </c>
      <c r="AK166" s="24">
        <v>608</v>
      </c>
      <c r="AL166" s="22"/>
      <c r="AM166" s="23">
        <v>667</v>
      </c>
      <c r="AN166" s="23"/>
      <c r="AO166" s="23"/>
      <c r="AP166" s="23" t="s">
        <v>492</v>
      </c>
      <c r="AQ166" s="25">
        <v>2</v>
      </c>
      <c r="AR166" s="23" t="s">
        <v>490</v>
      </c>
      <c r="AS166" s="24">
        <v>6</v>
      </c>
      <c r="AT166" s="25">
        <v>4</v>
      </c>
      <c r="AU166" s="25">
        <v>30</v>
      </c>
      <c r="AV166" s="23"/>
      <c r="AW166" s="23"/>
      <c r="AX166" s="23"/>
      <c r="AY166" s="23">
        <f t="shared" si="30"/>
        <v>4.1887902047863905</v>
      </c>
      <c r="AZ166" s="23"/>
      <c r="BA166" s="24">
        <v>608</v>
      </c>
      <c r="BB166" s="23">
        <v>667</v>
      </c>
      <c r="BC166" s="23"/>
      <c r="BD166" s="22">
        <v>4</v>
      </c>
      <c r="BE166" s="23">
        <v>103.3</v>
      </c>
      <c r="BF166" s="25">
        <v>2</v>
      </c>
      <c r="BG166" s="22">
        <f t="shared" si="31"/>
        <v>0.54066346625187367</v>
      </c>
      <c r="BH166" s="22"/>
      <c r="BI166" s="25">
        <v>414</v>
      </c>
      <c r="BJ166" s="25">
        <v>471</v>
      </c>
      <c r="BK166" s="22"/>
      <c r="BL166" s="25">
        <v>4</v>
      </c>
      <c r="BM166" s="25">
        <v>60</v>
      </c>
      <c r="BN166" s="25">
        <v>2</v>
      </c>
      <c r="BO166" s="22">
        <f t="shared" si="32"/>
        <v>0.93084226773030909</v>
      </c>
      <c r="BP166" s="25">
        <v>414</v>
      </c>
      <c r="BQ166" s="25">
        <v>471</v>
      </c>
      <c r="BR166" s="22"/>
      <c r="BS166" s="22"/>
      <c r="BT166" s="25"/>
      <c r="BU166" s="22"/>
      <c r="BV166" s="22"/>
      <c r="BW166" s="155"/>
      <c r="BX166" s="25">
        <v>4</v>
      </c>
    </row>
    <row r="167" spans="1:76">
      <c r="A167" s="180">
        <v>162</v>
      </c>
      <c r="B167" s="67"/>
      <c r="C167" s="163">
        <v>3</v>
      </c>
      <c r="D167" s="23" t="s">
        <v>138</v>
      </c>
      <c r="E167" s="68" t="s">
        <v>146</v>
      </c>
      <c r="F167" s="22" t="s">
        <v>8</v>
      </c>
      <c r="G167" s="21" t="s">
        <v>489</v>
      </c>
      <c r="H167" s="21" t="s">
        <v>492</v>
      </c>
      <c r="I167" s="31">
        <v>45.1</v>
      </c>
      <c r="J167" s="22"/>
      <c r="K167" s="31"/>
      <c r="L167" s="25">
        <v>0</v>
      </c>
      <c r="M167" s="22"/>
      <c r="N167" s="25">
        <v>45</v>
      </c>
      <c r="O167" s="25">
        <v>70</v>
      </c>
      <c r="P167" s="25">
        <v>450</v>
      </c>
      <c r="Q167" s="25">
        <v>45</v>
      </c>
      <c r="R167" s="24">
        <v>495</v>
      </c>
      <c r="S167" s="24">
        <v>495</v>
      </c>
      <c r="T167" s="23" t="s">
        <v>489</v>
      </c>
      <c r="U167" s="29">
        <f t="shared" si="29"/>
        <v>20250</v>
      </c>
      <c r="V167" s="24">
        <v>8</v>
      </c>
      <c r="W167" s="24">
        <v>6</v>
      </c>
      <c r="X167" s="24"/>
      <c r="Y167" s="24">
        <v>6</v>
      </c>
      <c r="Z167" s="23"/>
      <c r="AA167" s="24"/>
      <c r="AB167" s="23"/>
      <c r="AC167" s="24">
        <v>2</v>
      </c>
      <c r="AD167" s="23" t="s">
        <v>508</v>
      </c>
      <c r="AE167" s="23"/>
      <c r="AF167" s="23" t="s">
        <v>490</v>
      </c>
      <c r="AG167" s="23">
        <f t="shared" si="26"/>
        <v>1.2721510992314222</v>
      </c>
      <c r="AH167" s="23"/>
      <c r="AI167" s="24">
        <v>527</v>
      </c>
      <c r="AJ167" s="24">
        <v>623</v>
      </c>
      <c r="AK167" s="24">
        <v>608</v>
      </c>
      <c r="AL167" s="22"/>
      <c r="AM167" s="23">
        <v>667</v>
      </c>
      <c r="AN167" s="23"/>
      <c r="AO167" s="23"/>
      <c r="AP167" s="23" t="s">
        <v>492</v>
      </c>
      <c r="AQ167" s="25">
        <v>2</v>
      </c>
      <c r="AR167" s="23" t="s">
        <v>490</v>
      </c>
      <c r="AS167" s="24">
        <v>4</v>
      </c>
      <c r="AT167" s="25">
        <v>7</v>
      </c>
      <c r="AU167" s="25">
        <v>30</v>
      </c>
      <c r="AV167" s="23"/>
      <c r="AW167" s="23"/>
      <c r="AX167" s="23"/>
      <c r="AY167" s="23">
        <f t="shared" si="30"/>
        <v>1.8616845354606182</v>
      </c>
      <c r="AZ167" s="23"/>
      <c r="BA167" s="24">
        <v>414</v>
      </c>
      <c r="BB167" s="23">
        <v>471</v>
      </c>
      <c r="BC167" s="23"/>
      <c r="BD167" s="22">
        <v>4</v>
      </c>
      <c r="BE167" s="23">
        <v>103.3</v>
      </c>
      <c r="BF167" s="25">
        <v>2</v>
      </c>
      <c r="BG167" s="22">
        <f t="shared" si="31"/>
        <v>0.54066346625187367</v>
      </c>
      <c r="BH167" s="22"/>
      <c r="BI167" s="25">
        <v>414</v>
      </c>
      <c r="BJ167" s="25">
        <v>471</v>
      </c>
      <c r="BK167" s="22"/>
      <c r="BL167" s="25">
        <v>4</v>
      </c>
      <c r="BM167" s="25">
        <v>60</v>
      </c>
      <c r="BN167" s="25">
        <v>4</v>
      </c>
      <c r="BO167" s="22">
        <f t="shared" si="32"/>
        <v>1.8616845354606182</v>
      </c>
      <c r="BP167" s="25">
        <v>414</v>
      </c>
      <c r="BQ167" s="25">
        <v>471</v>
      </c>
      <c r="BR167" s="22"/>
      <c r="BS167" s="22"/>
      <c r="BT167" s="25"/>
      <c r="BU167" s="22"/>
      <c r="BV167" s="22"/>
      <c r="BW167" s="155"/>
      <c r="BX167" s="25">
        <v>3</v>
      </c>
    </row>
    <row r="168" spans="1:76">
      <c r="A168" s="180">
        <v>163</v>
      </c>
      <c r="B168" s="67"/>
      <c r="C168" s="163">
        <v>4</v>
      </c>
      <c r="D168" s="23" t="s">
        <v>147</v>
      </c>
      <c r="E168" s="68" t="s">
        <v>146</v>
      </c>
      <c r="F168" s="22" t="s">
        <v>8</v>
      </c>
      <c r="G168" s="21" t="s">
        <v>489</v>
      </c>
      <c r="H168" s="21" t="s">
        <v>492</v>
      </c>
      <c r="I168" s="31">
        <v>44.6</v>
      </c>
      <c r="J168" s="22"/>
      <c r="K168" s="31"/>
      <c r="L168" s="25">
        <v>0</v>
      </c>
      <c r="M168" s="22"/>
      <c r="N168" s="25">
        <v>45</v>
      </c>
      <c r="O168" s="25">
        <v>70</v>
      </c>
      <c r="P168" s="25">
        <v>450</v>
      </c>
      <c r="Q168" s="25">
        <v>45</v>
      </c>
      <c r="R168" s="24">
        <v>495</v>
      </c>
      <c r="S168" s="24">
        <v>495</v>
      </c>
      <c r="T168" s="23" t="s">
        <v>489</v>
      </c>
      <c r="U168" s="29">
        <f t="shared" si="29"/>
        <v>20250</v>
      </c>
      <c r="V168" s="24">
        <v>8</v>
      </c>
      <c r="W168" s="24">
        <v>6</v>
      </c>
      <c r="X168" s="24"/>
      <c r="Y168" s="24">
        <v>6</v>
      </c>
      <c r="Z168" s="23"/>
      <c r="AA168" s="24"/>
      <c r="AB168" s="23"/>
      <c r="AC168" s="24">
        <v>2</v>
      </c>
      <c r="AD168" s="23" t="s">
        <v>508</v>
      </c>
      <c r="AE168" s="23"/>
      <c r="AF168" s="23" t="s">
        <v>490</v>
      </c>
      <c r="AG168" s="23">
        <f t="shared" si="26"/>
        <v>1.2721510992314222</v>
      </c>
      <c r="AH168" s="23"/>
      <c r="AI168" s="24">
        <v>527</v>
      </c>
      <c r="AJ168" s="24">
        <v>623</v>
      </c>
      <c r="AK168" s="24">
        <v>608</v>
      </c>
      <c r="AL168" s="22"/>
      <c r="AM168" s="23">
        <v>667</v>
      </c>
      <c r="AN168" s="23"/>
      <c r="AO168" s="23"/>
      <c r="AP168" s="23" t="s">
        <v>492</v>
      </c>
      <c r="AQ168" s="25">
        <v>2</v>
      </c>
      <c r="AR168" s="23" t="s">
        <v>490</v>
      </c>
      <c r="AS168" s="24">
        <v>4</v>
      </c>
      <c r="AT168" s="25">
        <v>7</v>
      </c>
      <c r="AU168" s="25">
        <v>30</v>
      </c>
      <c r="AV168" s="23"/>
      <c r="AW168" s="23"/>
      <c r="AX168" s="23"/>
      <c r="AY168" s="23">
        <f t="shared" si="30"/>
        <v>1.8616845354606182</v>
      </c>
      <c r="AZ168" s="23"/>
      <c r="BA168" s="24">
        <v>414</v>
      </c>
      <c r="BB168" s="23">
        <v>471</v>
      </c>
      <c r="BC168" s="23"/>
      <c r="BD168" s="22">
        <v>4</v>
      </c>
      <c r="BE168" s="23">
        <v>103.3</v>
      </c>
      <c r="BF168" s="25">
        <v>2</v>
      </c>
      <c r="BG168" s="22">
        <f t="shared" si="31"/>
        <v>0.54066346625187367</v>
      </c>
      <c r="BH168" s="22"/>
      <c r="BI168" s="25">
        <v>414</v>
      </c>
      <c r="BJ168" s="25">
        <v>471</v>
      </c>
      <c r="BK168" s="22"/>
      <c r="BL168" s="25">
        <v>4</v>
      </c>
      <c r="BM168" s="25">
        <v>60</v>
      </c>
      <c r="BN168" s="25">
        <v>4</v>
      </c>
      <c r="BO168" s="22">
        <f t="shared" si="32"/>
        <v>1.8616845354606182</v>
      </c>
      <c r="BP168" s="25">
        <v>414</v>
      </c>
      <c r="BQ168" s="25">
        <v>471</v>
      </c>
      <c r="BR168" s="22"/>
      <c r="BS168" s="22"/>
      <c r="BT168" s="25"/>
      <c r="BU168" s="22"/>
      <c r="BV168" s="22"/>
      <c r="BW168" s="155"/>
      <c r="BX168" s="25">
        <v>3</v>
      </c>
    </row>
    <row r="169" spans="1:76">
      <c r="A169" s="180">
        <v>164</v>
      </c>
      <c r="B169" s="67"/>
      <c r="C169" s="163">
        <v>1</v>
      </c>
      <c r="D169" s="23" t="s">
        <v>542</v>
      </c>
      <c r="E169" s="68" t="s">
        <v>541</v>
      </c>
      <c r="F169" s="22" t="s">
        <v>8</v>
      </c>
      <c r="G169" s="21" t="s">
        <v>489</v>
      </c>
      <c r="H169" s="21" t="s">
        <v>492</v>
      </c>
      <c r="I169" s="31">
        <v>25.5</v>
      </c>
      <c r="J169" s="22"/>
      <c r="K169" s="31"/>
      <c r="L169" s="25">
        <v>0</v>
      </c>
      <c r="M169" s="22"/>
      <c r="N169" s="25">
        <v>152</v>
      </c>
      <c r="O169" s="123">
        <v>105</v>
      </c>
      <c r="P169" s="25">
        <v>1520</v>
      </c>
      <c r="Q169" s="25">
        <v>152</v>
      </c>
      <c r="R169" s="24">
        <v>1520</v>
      </c>
      <c r="S169" s="24">
        <v>1520</v>
      </c>
      <c r="T169" s="23" t="s">
        <v>489</v>
      </c>
      <c r="U169" s="29">
        <f t="shared" si="29"/>
        <v>231040</v>
      </c>
      <c r="V169" s="24">
        <v>16</v>
      </c>
      <c r="W169" s="24"/>
      <c r="X169" s="158"/>
      <c r="Y169" s="24">
        <v>4</v>
      </c>
      <c r="Z169" s="136"/>
      <c r="AA169" s="158"/>
      <c r="AB169" s="138"/>
      <c r="AC169" s="158"/>
      <c r="AD169" s="19" t="s">
        <v>508</v>
      </c>
      <c r="AE169" s="123">
        <v>585</v>
      </c>
      <c r="AF169" s="23" t="s">
        <v>490</v>
      </c>
      <c r="AG169" s="23">
        <f t="shared" si="26"/>
        <v>0.34809890898501861</v>
      </c>
      <c r="AH169" s="136"/>
      <c r="AI169" s="29">
        <v>448.2</v>
      </c>
      <c r="AJ169" s="23"/>
      <c r="AK169" s="23"/>
      <c r="AL169" s="23"/>
      <c r="AM169" s="23"/>
      <c r="AN169" s="23"/>
      <c r="AO169" s="24"/>
      <c r="AP169" s="106" t="s">
        <v>592</v>
      </c>
      <c r="AQ169" s="19">
        <v>0</v>
      </c>
      <c r="AR169" s="23" t="s">
        <v>490</v>
      </c>
      <c r="AS169" s="24">
        <v>13</v>
      </c>
      <c r="AT169" s="25">
        <v>5</v>
      </c>
      <c r="AU169" s="25">
        <v>330</v>
      </c>
      <c r="AV169" s="23"/>
      <c r="AW169" s="23"/>
      <c r="AX169" s="23"/>
      <c r="AY169" s="23">
        <f t="shared" ref="AY169:AY189" si="33">AQ169*PI()*AS169^2/4/N169/AU169*100</f>
        <v>0</v>
      </c>
      <c r="AZ169" s="23"/>
      <c r="BA169" s="29">
        <v>351.6</v>
      </c>
      <c r="BB169" s="136"/>
      <c r="BC169" s="24"/>
      <c r="BD169" s="25">
        <v>13</v>
      </c>
      <c r="BE169" s="19">
        <v>230</v>
      </c>
      <c r="BF169" s="19">
        <v>1</v>
      </c>
      <c r="BG169" s="22">
        <f t="shared" ref="BG169:BG187" si="34">BF169*PI()*BD169^2/4/Q169/BE169*100</f>
        <v>0.37966902063549418</v>
      </c>
      <c r="BH169" s="138"/>
      <c r="BI169" s="25">
        <v>351.6</v>
      </c>
      <c r="BJ169" s="137"/>
      <c r="BK169" s="25"/>
      <c r="BL169" s="25">
        <v>7</v>
      </c>
      <c r="BM169" s="19">
        <v>330</v>
      </c>
      <c r="BN169" s="25">
        <v>1</v>
      </c>
      <c r="BO169" s="22">
        <f t="shared" ref="BO169:BO187" si="35">BN169*PI()*BL169^2/4/Q169/BM169*100</f>
        <v>7.6723504797597611E-2</v>
      </c>
      <c r="BP169" s="19">
        <v>605</v>
      </c>
      <c r="BQ169" s="138"/>
      <c r="BR169" s="138"/>
      <c r="BS169" s="138"/>
      <c r="BT169" s="179"/>
      <c r="BU169" s="22"/>
      <c r="BV169" s="138"/>
      <c r="BW169" s="153"/>
      <c r="BX169" s="19">
        <v>3</v>
      </c>
    </row>
    <row r="170" spans="1:76">
      <c r="A170" s="180">
        <v>165</v>
      </c>
      <c r="B170" s="67"/>
      <c r="C170" s="163">
        <v>8</v>
      </c>
      <c r="D170" s="23" t="s">
        <v>543</v>
      </c>
      <c r="E170" s="68" t="s">
        <v>541</v>
      </c>
      <c r="F170" s="22" t="s">
        <v>8</v>
      </c>
      <c r="G170" s="21" t="s">
        <v>489</v>
      </c>
      <c r="H170" s="21" t="s">
        <v>492</v>
      </c>
      <c r="I170" s="31">
        <v>33</v>
      </c>
      <c r="J170" s="22"/>
      <c r="K170" s="31"/>
      <c r="L170" s="25">
        <v>0</v>
      </c>
      <c r="M170" s="22"/>
      <c r="N170" s="25">
        <v>152</v>
      </c>
      <c r="O170" s="123">
        <v>105</v>
      </c>
      <c r="P170" s="25">
        <v>1520</v>
      </c>
      <c r="Q170" s="25">
        <v>152</v>
      </c>
      <c r="R170" s="24">
        <v>1520</v>
      </c>
      <c r="S170" s="24">
        <v>1520</v>
      </c>
      <c r="T170" s="23" t="s">
        <v>489</v>
      </c>
      <c r="U170" s="29">
        <f t="shared" si="29"/>
        <v>231040</v>
      </c>
      <c r="V170" s="24">
        <v>13</v>
      </c>
      <c r="W170" s="24"/>
      <c r="X170" s="158"/>
      <c r="Y170" s="24">
        <v>2</v>
      </c>
      <c r="Z170" s="136"/>
      <c r="AA170" s="158"/>
      <c r="AB170" s="138"/>
      <c r="AC170" s="158"/>
      <c r="AD170" s="19" t="s">
        <v>508</v>
      </c>
      <c r="AE170" s="123">
        <v>585</v>
      </c>
      <c r="AF170" s="23" t="s">
        <v>490</v>
      </c>
      <c r="AG170" s="23">
        <f t="shared" si="26"/>
        <v>0.11489983519232061</v>
      </c>
      <c r="AH170" s="136"/>
      <c r="AI170" s="29">
        <v>351.6</v>
      </c>
      <c r="AJ170" s="23"/>
      <c r="AK170" s="23"/>
      <c r="AL170" s="23"/>
      <c r="AM170" s="23"/>
      <c r="AN170" s="23"/>
      <c r="AO170" s="24"/>
      <c r="AP170" s="106" t="s">
        <v>592</v>
      </c>
      <c r="AQ170" s="19">
        <v>0</v>
      </c>
      <c r="AR170" s="23" t="s">
        <v>490</v>
      </c>
      <c r="AS170" s="24">
        <v>13</v>
      </c>
      <c r="AT170" s="25">
        <v>5</v>
      </c>
      <c r="AU170" s="25">
        <v>280</v>
      </c>
      <c r="AV170" s="23"/>
      <c r="AW170" s="23"/>
      <c r="AX170" s="23"/>
      <c r="AY170" s="23">
        <f t="shared" si="33"/>
        <v>0</v>
      </c>
      <c r="AZ170" s="23"/>
      <c r="BA170" s="24">
        <v>424</v>
      </c>
      <c r="BB170" s="136"/>
      <c r="BC170" s="24"/>
      <c r="BD170" s="25">
        <v>13</v>
      </c>
      <c r="BE170" s="19">
        <v>280</v>
      </c>
      <c r="BF170" s="19">
        <v>1</v>
      </c>
      <c r="BG170" s="22">
        <f t="shared" si="34"/>
        <v>0.31187098123629881</v>
      </c>
      <c r="BH170" s="138"/>
      <c r="BI170" s="25">
        <v>351.6</v>
      </c>
      <c r="BJ170" s="138"/>
      <c r="BK170" s="25"/>
      <c r="BL170" s="25">
        <v>7</v>
      </c>
      <c r="BM170" s="19">
        <v>280</v>
      </c>
      <c r="BN170" s="25">
        <v>1</v>
      </c>
      <c r="BO170" s="22">
        <f t="shared" si="35"/>
        <v>9.0424130654311471E-2</v>
      </c>
      <c r="BP170" s="19">
        <v>605</v>
      </c>
      <c r="BQ170" s="138"/>
      <c r="BR170" s="138"/>
      <c r="BS170" s="138"/>
      <c r="BT170" s="179"/>
      <c r="BU170" s="22"/>
      <c r="BV170" s="138"/>
      <c r="BW170" s="153"/>
      <c r="BX170" s="19">
        <v>8</v>
      </c>
    </row>
    <row r="171" spans="1:76">
      <c r="A171" s="180">
        <v>166</v>
      </c>
      <c r="B171" s="67"/>
      <c r="C171" s="163">
        <v>14</v>
      </c>
      <c r="D171" s="23" t="s">
        <v>544</v>
      </c>
      <c r="E171" s="68" t="s">
        <v>541</v>
      </c>
      <c r="F171" s="22" t="s">
        <v>8</v>
      </c>
      <c r="G171" s="21" t="s">
        <v>489</v>
      </c>
      <c r="H171" s="21" t="s">
        <v>492</v>
      </c>
      <c r="I171" s="31">
        <v>31.4</v>
      </c>
      <c r="J171" s="22"/>
      <c r="K171" s="31"/>
      <c r="L171" s="31">
        <v>653.87360000000012</v>
      </c>
      <c r="M171" s="22"/>
      <c r="N171" s="25">
        <v>152</v>
      </c>
      <c r="O171" s="123">
        <v>64</v>
      </c>
      <c r="P171" s="25">
        <v>1370</v>
      </c>
      <c r="Q171" s="25">
        <v>152</v>
      </c>
      <c r="R171" s="24">
        <v>1220</v>
      </c>
      <c r="S171" s="24">
        <v>1220</v>
      </c>
      <c r="T171" s="23" t="s">
        <v>489</v>
      </c>
      <c r="U171" s="29">
        <f t="shared" si="29"/>
        <v>208240</v>
      </c>
      <c r="V171" s="24">
        <v>13</v>
      </c>
      <c r="W171" s="24"/>
      <c r="X171" s="158"/>
      <c r="Y171" s="24">
        <v>2</v>
      </c>
      <c r="Z171" s="136"/>
      <c r="AA171" s="158"/>
      <c r="AB171" s="138"/>
      <c r="AC171" s="158"/>
      <c r="AD171" s="19" t="s">
        <v>508</v>
      </c>
      <c r="AE171" s="123">
        <v>755</v>
      </c>
      <c r="AF171" s="23" t="s">
        <v>490</v>
      </c>
      <c r="AG171" s="23">
        <f t="shared" si="26"/>
        <v>0.12748010911848709</v>
      </c>
      <c r="AH171" s="136"/>
      <c r="AI171" s="29">
        <v>351.6</v>
      </c>
      <c r="AJ171" s="23"/>
      <c r="AK171" s="23"/>
      <c r="AL171" s="23"/>
      <c r="AM171" s="23"/>
      <c r="AN171" s="23"/>
      <c r="AO171" s="24"/>
      <c r="AP171" s="106" t="s">
        <v>592</v>
      </c>
      <c r="AQ171" s="19">
        <v>0</v>
      </c>
      <c r="AR171" s="23" t="s">
        <v>490</v>
      </c>
      <c r="AS171" s="24">
        <v>13</v>
      </c>
      <c r="AT171" s="25">
        <v>4</v>
      </c>
      <c r="AU171" s="25">
        <v>305</v>
      </c>
      <c r="AV171" s="23"/>
      <c r="AW171" s="23"/>
      <c r="AX171" s="23"/>
      <c r="AY171" s="23">
        <f t="shared" si="33"/>
        <v>0</v>
      </c>
      <c r="AZ171" s="23"/>
      <c r="BA171" s="24">
        <v>424</v>
      </c>
      <c r="BB171" s="136"/>
      <c r="BC171" s="24"/>
      <c r="BD171" s="25">
        <v>13</v>
      </c>
      <c r="BE171" s="19">
        <v>330</v>
      </c>
      <c r="BF171" s="19">
        <v>1</v>
      </c>
      <c r="BG171" s="22">
        <f t="shared" si="34"/>
        <v>0.26461780226110204</v>
      </c>
      <c r="BH171" s="138"/>
      <c r="BI171" s="25">
        <v>424</v>
      </c>
      <c r="BJ171" s="138"/>
      <c r="BK171" s="25"/>
      <c r="BL171" s="25">
        <v>7</v>
      </c>
      <c r="BM171" s="19">
        <v>305</v>
      </c>
      <c r="BN171" s="25">
        <v>1</v>
      </c>
      <c r="BO171" s="22">
        <f t="shared" si="35"/>
        <v>8.3012316666253166E-2</v>
      </c>
      <c r="BP171" s="19">
        <v>605</v>
      </c>
      <c r="BQ171" s="138"/>
      <c r="BR171" s="138"/>
      <c r="BS171" s="138"/>
      <c r="BT171" s="179"/>
      <c r="BU171" s="22"/>
      <c r="BV171" s="138"/>
      <c r="BW171" s="153"/>
      <c r="BX171" s="19">
        <v>2</v>
      </c>
    </row>
    <row r="172" spans="1:76">
      <c r="A172" s="180">
        <v>167</v>
      </c>
      <c r="B172" s="67"/>
      <c r="C172" s="163">
        <v>1</v>
      </c>
      <c r="D172" s="23" t="s">
        <v>348</v>
      </c>
      <c r="E172" s="68" t="s">
        <v>347</v>
      </c>
      <c r="F172" s="22" t="s">
        <v>8</v>
      </c>
      <c r="G172" s="21" t="s">
        <v>591</v>
      </c>
      <c r="H172" s="21" t="s">
        <v>21</v>
      </c>
      <c r="I172" s="31">
        <v>32.799999999999997</v>
      </c>
      <c r="J172" s="22"/>
      <c r="K172" s="30"/>
      <c r="L172" s="31">
        <v>229.14899999999997</v>
      </c>
      <c r="M172" s="22" t="s">
        <v>507</v>
      </c>
      <c r="N172" s="25">
        <v>150</v>
      </c>
      <c r="O172" s="25">
        <v>150</v>
      </c>
      <c r="P172" s="25">
        <v>1350</v>
      </c>
      <c r="Q172" s="25">
        <v>50</v>
      </c>
      <c r="R172" s="24">
        <v>1200</v>
      </c>
      <c r="S172" s="24">
        <v>1200</v>
      </c>
      <c r="T172" s="23" t="s">
        <v>489</v>
      </c>
      <c r="U172" s="29">
        <f t="shared" si="29"/>
        <v>75000</v>
      </c>
      <c r="V172" s="24">
        <v>9.5</v>
      </c>
      <c r="W172" s="24">
        <v>9.5</v>
      </c>
      <c r="X172" s="24">
        <v>9.5</v>
      </c>
      <c r="Y172" s="24">
        <v>4</v>
      </c>
      <c r="Z172" s="23"/>
      <c r="AA172" s="24"/>
      <c r="AB172" s="23"/>
      <c r="AC172" s="24"/>
      <c r="AD172" s="23" t="s">
        <v>508</v>
      </c>
      <c r="AE172" s="24">
        <v>300</v>
      </c>
      <c r="AF172" s="23" t="s">
        <v>490</v>
      </c>
      <c r="AG172" s="23">
        <f t="shared" si="26"/>
        <v>0.37803831598197174</v>
      </c>
      <c r="AH172" s="23"/>
      <c r="AI172" s="24">
        <v>334</v>
      </c>
      <c r="AJ172" s="24">
        <v>473</v>
      </c>
      <c r="AK172" s="24">
        <v>334</v>
      </c>
      <c r="AL172" s="25">
        <v>334</v>
      </c>
      <c r="AM172" s="24">
        <v>473</v>
      </c>
      <c r="AN172" s="24">
        <v>473</v>
      </c>
      <c r="AO172" s="23"/>
      <c r="AP172" s="23" t="s">
        <v>489</v>
      </c>
      <c r="AQ172" s="25">
        <v>2</v>
      </c>
      <c r="AR172" s="23" t="s">
        <v>490</v>
      </c>
      <c r="AS172" s="24">
        <v>4</v>
      </c>
      <c r="AT172" s="25">
        <v>24</v>
      </c>
      <c r="AU172" s="25">
        <v>50</v>
      </c>
      <c r="AV172" s="23"/>
      <c r="AW172" s="23"/>
      <c r="AX172" s="23"/>
      <c r="AY172" s="23">
        <f t="shared" si="33"/>
        <v>0.33510321638291124</v>
      </c>
      <c r="AZ172" s="23"/>
      <c r="BA172" s="24">
        <v>178</v>
      </c>
      <c r="BB172" s="23">
        <v>289</v>
      </c>
      <c r="BC172" s="23"/>
      <c r="BD172" s="22">
        <v>4</v>
      </c>
      <c r="BE172" s="23">
        <v>50</v>
      </c>
      <c r="BF172" s="25">
        <v>1</v>
      </c>
      <c r="BG172" s="22">
        <f t="shared" si="34"/>
        <v>0.50265482457436694</v>
      </c>
      <c r="BH172" s="22"/>
      <c r="BI172" s="25">
        <v>178</v>
      </c>
      <c r="BJ172" s="24">
        <v>289</v>
      </c>
      <c r="BK172" s="22"/>
      <c r="BL172" s="25">
        <v>4</v>
      </c>
      <c r="BM172" s="25">
        <v>50</v>
      </c>
      <c r="BN172" s="25">
        <v>1</v>
      </c>
      <c r="BO172" s="22">
        <f t="shared" si="35"/>
        <v>0.50265482457436694</v>
      </c>
      <c r="BP172" s="25">
        <v>178</v>
      </c>
      <c r="BQ172" s="25">
        <v>289</v>
      </c>
      <c r="BR172" s="22"/>
      <c r="BS172" s="22"/>
      <c r="BT172" s="25"/>
      <c r="BU172" s="22"/>
      <c r="BV172" s="22"/>
      <c r="BW172" s="155"/>
      <c r="BX172" s="25">
        <v>1</v>
      </c>
    </row>
    <row r="173" spans="1:76">
      <c r="A173" s="180">
        <v>168</v>
      </c>
      <c r="B173" s="67"/>
      <c r="C173" s="163">
        <v>2</v>
      </c>
      <c r="D173" s="23" t="s">
        <v>349</v>
      </c>
      <c r="E173" s="68" t="s">
        <v>347</v>
      </c>
      <c r="F173" s="22" t="s">
        <v>8</v>
      </c>
      <c r="G173" s="21" t="s">
        <v>591</v>
      </c>
      <c r="H173" s="21" t="s">
        <v>21</v>
      </c>
      <c r="I173" s="31">
        <v>32.799999999999997</v>
      </c>
      <c r="J173" s="22"/>
      <c r="K173" s="30"/>
      <c r="L173" s="31">
        <v>229.14899999999997</v>
      </c>
      <c r="M173" s="22" t="s">
        <v>507</v>
      </c>
      <c r="N173" s="25">
        <v>150</v>
      </c>
      <c r="O173" s="25">
        <v>150</v>
      </c>
      <c r="P173" s="25">
        <v>1350</v>
      </c>
      <c r="Q173" s="25">
        <v>50</v>
      </c>
      <c r="R173" s="24">
        <v>1200</v>
      </c>
      <c r="S173" s="24">
        <v>1200</v>
      </c>
      <c r="T173" s="23" t="s">
        <v>489</v>
      </c>
      <c r="U173" s="29">
        <f t="shared" si="29"/>
        <v>75000</v>
      </c>
      <c r="V173" s="24">
        <v>9.5</v>
      </c>
      <c r="W173" s="24">
        <v>9.5</v>
      </c>
      <c r="X173" s="24">
        <v>9.5</v>
      </c>
      <c r="Y173" s="24">
        <v>4</v>
      </c>
      <c r="Z173" s="23"/>
      <c r="AA173" s="24"/>
      <c r="AB173" s="23"/>
      <c r="AC173" s="24"/>
      <c r="AD173" s="23" t="s">
        <v>508</v>
      </c>
      <c r="AE173" s="24">
        <v>300</v>
      </c>
      <c r="AF173" s="23" t="s">
        <v>490</v>
      </c>
      <c r="AG173" s="23">
        <f t="shared" si="26"/>
        <v>0.37803831598197174</v>
      </c>
      <c r="AH173" s="23"/>
      <c r="AI173" s="24">
        <v>334</v>
      </c>
      <c r="AJ173" s="24">
        <v>473</v>
      </c>
      <c r="AK173" s="24">
        <v>334</v>
      </c>
      <c r="AL173" s="25">
        <v>334</v>
      </c>
      <c r="AM173" s="24">
        <v>473</v>
      </c>
      <c r="AN173" s="24">
        <v>473</v>
      </c>
      <c r="AO173" s="23"/>
      <c r="AP173" s="23" t="s">
        <v>489</v>
      </c>
      <c r="AQ173" s="25">
        <v>2</v>
      </c>
      <c r="AR173" s="23" t="s">
        <v>490</v>
      </c>
      <c r="AS173" s="24">
        <v>4</v>
      </c>
      <c r="AT173" s="25">
        <v>24</v>
      </c>
      <c r="AU173" s="25">
        <v>50</v>
      </c>
      <c r="AV173" s="23"/>
      <c r="AW173" s="23"/>
      <c r="AX173" s="23"/>
      <c r="AY173" s="23">
        <f t="shared" si="33"/>
        <v>0.33510321638291124</v>
      </c>
      <c r="AZ173" s="23"/>
      <c r="BA173" s="24">
        <v>178</v>
      </c>
      <c r="BB173" s="23">
        <v>289</v>
      </c>
      <c r="BC173" s="23"/>
      <c r="BD173" s="22">
        <v>4</v>
      </c>
      <c r="BE173" s="23">
        <v>50</v>
      </c>
      <c r="BF173" s="25">
        <v>1</v>
      </c>
      <c r="BG173" s="22">
        <f t="shared" si="34"/>
        <v>0.50265482457436694</v>
      </c>
      <c r="BH173" s="22"/>
      <c r="BI173" s="25">
        <v>178</v>
      </c>
      <c r="BJ173" s="24">
        <v>289</v>
      </c>
      <c r="BK173" s="22"/>
      <c r="BL173" s="25">
        <v>4</v>
      </c>
      <c r="BM173" s="25">
        <v>50</v>
      </c>
      <c r="BN173" s="25">
        <v>1</v>
      </c>
      <c r="BO173" s="22">
        <f t="shared" si="35"/>
        <v>0.50265482457436694</v>
      </c>
      <c r="BP173" s="25">
        <v>178</v>
      </c>
      <c r="BQ173" s="25">
        <v>289</v>
      </c>
      <c r="BR173" s="22"/>
      <c r="BS173" s="22"/>
      <c r="BT173" s="25"/>
      <c r="BU173" s="22"/>
      <c r="BV173" s="22"/>
      <c r="BW173" s="155"/>
      <c r="BX173" s="25">
        <v>1</v>
      </c>
    </row>
    <row r="174" spans="1:76">
      <c r="A174" s="180">
        <v>169</v>
      </c>
      <c r="B174" s="67"/>
      <c r="C174" s="163">
        <v>3</v>
      </c>
      <c r="D174" s="23" t="s">
        <v>350</v>
      </c>
      <c r="E174" s="68" t="s">
        <v>347</v>
      </c>
      <c r="F174" s="22" t="s">
        <v>8</v>
      </c>
      <c r="G174" s="21" t="s">
        <v>489</v>
      </c>
      <c r="H174" s="21" t="s">
        <v>21</v>
      </c>
      <c r="I174" s="31">
        <v>24.2</v>
      </c>
      <c r="J174" s="22"/>
      <c r="K174" s="30"/>
      <c r="L174" s="31">
        <v>235.6695</v>
      </c>
      <c r="M174" s="22" t="s">
        <v>507</v>
      </c>
      <c r="N174" s="25">
        <v>150</v>
      </c>
      <c r="O174" s="25">
        <v>150</v>
      </c>
      <c r="P174" s="25">
        <v>1350</v>
      </c>
      <c r="Q174" s="25">
        <v>50</v>
      </c>
      <c r="R174" s="24">
        <v>1200</v>
      </c>
      <c r="S174" s="24">
        <v>1200</v>
      </c>
      <c r="T174" s="23" t="s">
        <v>489</v>
      </c>
      <c r="U174" s="29">
        <f t="shared" si="29"/>
        <v>75000</v>
      </c>
      <c r="V174" s="29">
        <v>9.5</v>
      </c>
      <c r="W174" s="24">
        <v>9.5</v>
      </c>
      <c r="X174" s="24">
        <v>9.5</v>
      </c>
      <c r="Y174" s="24">
        <v>4</v>
      </c>
      <c r="Z174" s="23"/>
      <c r="AA174" s="24"/>
      <c r="AB174" s="23"/>
      <c r="AC174" s="24"/>
      <c r="AD174" s="23" t="s">
        <v>508</v>
      </c>
      <c r="AE174" s="24">
        <v>300</v>
      </c>
      <c r="AF174" s="23" t="s">
        <v>490</v>
      </c>
      <c r="AG174" s="23">
        <f t="shared" si="26"/>
        <v>0.37803831598197174</v>
      </c>
      <c r="AH174" s="23"/>
      <c r="AI174" s="24">
        <v>375</v>
      </c>
      <c r="AJ174" s="24">
        <v>528</v>
      </c>
      <c r="AK174" s="24">
        <v>375</v>
      </c>
      <c r="AL174" s="25">
        <v>375</v>
      </c>
      <c r="AM174" s="24">
        <v>528</v>
      </c>
      <c r="AN174" s="24">
        <v>528</v>
      </c>
      <c r="AO174" s="23"/>
      <c r="AP174" s="23" t="s">
        <v>489</v>
      </c>
      <c r="AQ174" s="25">
        <v>2</v>
      </c>
      <c r="AR174" s="23" t="s">
        <v>490</v>
      </c>
      <c r="AS174" s="24">
        <v>4</v>
      </c>
      <c r="AT174" s="25">
        <v>24</v>
      </c>
      <c r="AU174" s="25">
        <v>50</v>
      </c>
      <c r="AV174" s="23"/>
      <c r="AW174" s="23"/>
      <c r="AX174" s="23"/>
      <c r="AY174" s="23">
        <f t="shared" si="33"/>
        <v>0.33510321638291124</v>
      </c>
      <c r="AZ174" s="23"/>
      <c r="BA174" s="24">
        <v>237</v>
      </c>
      <c r="BB174" s="23">
        <v>315</v>
      </c>
      <c r="BC174" s="23"/>
      <c r="BD174" s="22">
        <v>4</v>
      </c>
      <c r="BE174" s="23">
        <v>50</v>
      </c>
      <c r="BF174" s="25">
        <v>1</v>
      </c>
      <c r="BG174" s="22">
        <f t="shared" si="34"/>
        <v>0.50265482457436694</v>
      </c>
      <c r="BH174" s="22"/>
      <c r="BI174" s="25">
        <v>237</v>
      </c>
      <c r="BJ174" s="24">
        <v>315</v>
      </c>
      <c r="BK174" s="22"/>
      <c r="BL174" s="25">
        <v>4</v>
      </c>
      <c r="BM174" s="25">
        <v>50</v>
      </c>
      <c r="BN174" s="25">
        <v>1</v>
      </c>
      <c r="BO174" s="22">
        <f t="shared" si="35"/>
        <v>0.50265482457436694</v>
      </c>
      <c r="BP174" s="25">
        <v>237</v>
      </c>
      <c r="BQ174" s="25">
        <v>315</v>
      </c>
      <c r="BR174" s="22"/>
      <c r="BS174" s="22"/>
      <c r="BT174" s="25"/>
      <c r="BU174" s="22"/>
      <c r="BV174" s="22"/>
      <c r="BW174" s="155"/>
      <c r="BX174" s="25">
        <v>1</v>
      </c>
    </row>
    <row r="175" spans="1:76">
      <c r="A175" s="180">
        <v>170</v>
      </c>
      <c r="B175" s="67"/>
      <c r="C175" s="163">
        <v>4</v>
      </c>
      <c r="D175" s="23" t="s">
        <v>351</v>
      </c>
      <c r="E175" s="68" t="s">
        <v>347</v>
      </c>
      <c r="F175" s="22" t="s">
        <v>8</v>
      </c>
      <c r="G175" s="21" t="s">
        <v>489</v>
      </c>
      <c r="H175" s="21" t="s">
        <v>21</v>
      </c>
      <c r="I175" s="31">
        <v>24.2</v>
      </c>
      <c r="J175" s="22"/>
      <c r="K175" s="30"/>
      <c r="L175" s="31">
        <v>235.6695</v>
      </c>
      <c r="M175" s="22" t="s">
        <v>507</v>
      </c>
      <c r="N175" s="25">
        <v>150</v>
      </c>
      <c r="O175" s="25">
        <v>150</v>
      </c>
      <c r="P175" s="25">
        <v>1350</v>
      </c>
      <c r="Q175" s="25">
        <v>50</v>
      </c>
      <c r="R175" s="24">
        <v>1200</v>
      </c>
      <c r="S175" s="24">
        <v>1200</v>
      </c>
      <c r="T175" s="23" t="s">
        <v>489</v>
      </c>
      <c r="U175" s="29">
        <f t="shared" si="29"/>
        <v>75000</v>
      </c>
      <c r="V175" s="29">
        <v>9.5</v>
      </c>
      <c r="W175" s="24">
        <v>9.5</v>
      </c>
      <c r="X175" s="24">
        <v>9.5</v>
      </c>
      <c r="Y175" s="24">
        <v>4</v>
      </c>
      <c r="Z175" s="23"/>
      <c r="AA175" s="24"/>
      <c r="AB175" s="23"/>
      <c r="AC175" s="24"/>
      <c r="AD175" s="23" t="s">
        <v>508</v>
      </c>
      <c r="AE175" s="24">
        <v>300</v>
      </c>
      <c r="AF175" s="23" t="s">
        <v>490</v>
      </c>
      <c r="AG175" s="23">
        <f t="shared" si="26"/>
        <v>0.37803831598197174</v>
      </c>
      <c r="AH175" s="23"/>
      <c r="AI175" s="24">
        <v>375</v>
      </c>
      <c r="AJ175" s="24">
        <v>528</v>
      </c>
      <c r="AK175" s="24">
        <v>375</v>
      </c>
      <c r="AL175" s="25">
        <v>375</v>
      </c>
      <c r="AM175" s="24">
        <v>528</v>
      </c>
      <c r="AN175" s="24">
        <v>528</v>
      </c>
      <c r="AO175" s="23"/>
      <c r="AP175" s="23" t="s">
        <v>489</v>
      </c>
      <c r="AQ175" s="25">
        <v>2</v>
      </c>
      <c r="AR175" s="23" t="s">
        <v>490</v>
      </c>
      <c r="AS175" s="24">
        <v>4</v>
      </c>
      <c r="AT175" s="25">
        <v>24</v>
      </c>
      <c r="AU175" s="25">
        <v>50</v>
      </c>
      <c r="AV175" s="23"/>
      <c r="AW175" s="23"/>
      <c r="AX175" s="23"/>
      <c r="AY175" s="23">
        <f t="shared" si="33"/>
        <v>0.33510321638291124</v>
      </c>
      <c r="AZ175" s="23"/>
      <c r="BA175" s="24">
        <v>237</v>
      </c>
      <c r="BB175" s="23">
        <v>315</v>
      </c>
      <c r="BC175" s="23"/>
      <c r="BD175" s="22">
        <v>4</v>
      </c>
      <c r="BE175" s="23">
        <v>50</v>
      </c>
      <c r="BF175" s="25">
        <v>1</v>
      </c>
      <c r="BG175" s="22">
        <f t="shared" si="34"/>
        <v>0.50265482457436694</v>
      </c>
      <c r="BH175" s="22"/>
      <c r="BI175" s="25">
        <v>237</v>
      </c>
      <c r="BJ175" s="24">
        <v>315</v>
      </c>
      <c r="BK175" s="22"/>
      <c r="BL175" s="25">
        <v>4</v>
      </c>
      <c r="BM175" s="25">
        <v>50</v>
      </c>
      <c r="BN175" s="25">
        <v>1</v>
      </c>
      <c r="BO175" s="22">
        <f t="shared" si="35"/>
        <v>0.50265482457436694</v>
      </c>
      <c r="BP175" s="25">
        <v>237</v>
      </c>
      <c r="BQ175" s="25">
        <v>315</v>
      </c>
      <c r="BR175" s="22"/>
      <c r="BS175" s="22"/>
      <c r="BT175" s="25"/>
      <c r="BU175" s="22"/>
      <c r="BV175" s="22"/>
      <c r="BW175" s="155"/>
      <c r="BX175" s="25">
        <v>1</v>
      </c>
    </row>
    <row r="176" spans="1:76">
      <c r="A176" s="180">
        <v>171</v>
      </c>
      <c r="B176" s="67"/>
      <c r="C176" s="163">
        <v>5</v>
      </c>
      <c r="D176" s="23" t="s">
        <v>352</v>
      </c>
      <c r="E176" s="68" t="s">
        <v>347</v>
      </c>
      <c r="F176" s="22" t="s">
        <v>8</v>
      </c>
      <c r="G176" s="21" t="s">
        <v>591</v>
      </c>
      <c r="H176" s="21" t="s">
        <v>21</v>
      </c>
      <c r="I176" s="31">
        <v>26.2</v>
      </c>
      <c r="J176" s="22"/>
      <c r="K176" s="30"/>
      <c r="L176" s="31">
        <v>232.95968181818182</v>
      </c>
      <c r="M176" s="22" t="s">
        <v>507</v>
      </c>
      <c r="N176" s="25">
        <v>150</v>
      </c>
      <c r="O176" s="25">
        <v>150</v>
      </c>
      <c r="P176" s="25">
        <v>1350</v>
      </c>
      <c r="Q176" s="25">
        <v>50</v>
      </c>
      <c r="R176" s="24">
        <v>1200</v>
      </c>
      <c r="S176" s="24">
        <v>1200</v>
      </c>
      <c r="T176" s="23" t="s">
        <v>489</v>
      </c>
      <c r="U176" s="29">
        <f t="shared" si="29"/>
        <v>75000</v>
      </c>
      <c r="V176" s="29">
        <v>9.5</v>
      </c>
      <c r="W176" s="24">
        <v>9.5</v>
      </c>
      <c r="X176" s="24">
        <v>9.5</v>
      </c>
      <c r="Y176" s="24">
        <v>8</v>
      </c>
      <c r="Z176" s="23"/>
      <c r="AA176" s="24">
        <v>1</v>
      </c>
      <c r="AB176" s="23"/>
      <c r="AC176" s="24">
        <v>1</v>
      </c>
      <c r="AD176" s="23" t="s">
        <v>508</v>
      </c>
      <c r="AE176" s="24">
        <v>300</v>
      </c>
      <c r="AF176" s="23" t="s">
        <v>490</v>
      </c>
      <c r="AG176" s="23">
        <f t="shared" si="26"/>
        <v>0.75607663196394348</v>
      </c>
      <c r="AH176" s="23"/>
      <c r="AI176" s="24">
        <v>362</v>
      </c>
      <c r="AJ176" s="24">
        <v>504</v>
      </c>
      <c r="AK176" s="24">
        <v>362</v>
      </c>
      <c r="AL176" s="25">
        <v>362</v>
      </c>
      <c r="AM176" s="24">
        <v>504</v>
      </c>
      <c r="AN176" s="24">
        <v>504</v>
      </c>
      <c r="AO176" s="23"/>
      <c r="AP176" s="23" t="s">
        <v>489</v>
      </c>
      <c r="AQ176" s="25">
        <v>2</v>
      </c>
      <c r="AR176" s="23" t="s">
        <v>490</v>
      </c>
      <c r="AS176" s="24">
        <v>4</v>
      </c>
      <c r="AT176" s="25">
        <v>24</v>
      </c>
      <c r="AU176" s="25">
        <v>50</v>
      </c>
      <c r="AV176" s="23"/>
      <c r="AW176" s="23"/>
      <c r="AX176" s="23"/>
      <c r="AY176" s="23">
        <f t="shared" si="33"/>
        <v>0.33510321638291124</v>
      </c>
      <c r="AZ176" s="23"/>
      <c r="BA176" s="24">
        <v>160</v>
      </c>
      <c r="BB176" s="23">
        <v>301</v>
      </c>
      <c r="BC176" s="23"/>
      <c r="BD176" s="22">
        <v>4</v>
      </c>
      <c r="BE176" s="23">
        <v>50</v>
      </c>
      <c r="BF176" s="25">
        <v>1</v>
      </c>
      <c r="BG176" s="22">
        <f t="shared" si="34"/>
        <v>0.50265482457436694</v>
      </c>
      <c r="BH176" s="22"/>
      <c r="BI176" s="25">
        <v>160</v>
      </c>
      <c r="BJ176" s="24">
        <v>301</v>
      </c>
      <c r="BK176" s="22"/>
      <c r="BL176" s="25">
        <v>4</v>
      </c>
      <c r="BM176" s="25">
        <v>50</v>
      </c>
      <c r="BN176" s="25">
        <v>1</v>
      </c>
      <c r="BO176" s="22">
        <f t="shared" si="35"/>
        <v>0.50265482457436694</v>
      </c>
      <c r="BP176" s="25">
        <v>160</v>
      </c>
      <c r="BQ176" s="25">
        <v>301</v>
      </c>
      <c r="BR176" s="22"/>
      <c r="BS176" s="22"/>
      <c r="BT176" s="25"/>
      <c r="BU176" s="22"/>
      <c r="BV176" s="22"/>
      <c r="BW176" s="155"/>
      <c r="BX176" s="25">
        <v>1</v>
      </c>
    </row>
    <row r="177" spans="1:76">
      <c r="A177" s="180">
        <v>172</v>
      </c>
      <c r="B177" s="67"/>
      <c r="C177" s="163">
        <v>6</v>
      </c>
      <c r="D177" s="23" t="s">
        <v>353</v>
      </c>
      <c r="E177" s="68" t="s">
        <v>347</v>
      </c>
      <c r="F177" s="22" t="s">
        <v>8</v>
      </c>
      <c r="G177" s="21" t="s">
        <v>591</v>
      </c>
      <c r="H177" s="21" t="s">
        <v>21</v>
      </c>
      <c r="I177" s="31">
        <v>26.9</v>
      </c>
      <c r="J177" s="22"/>
      <c r="K177" s="25"/>
      <c r="L177" s="31">
        <v>239.18379545454545</v>
      </c>
      <c r="M177" s="22" t="s">
        <v>507</v>
      </c>
      <c r="N177" s="25">
        <v>150</v>
      </c>
      <c r="O177" s="25">
        <v>150</v>
      </c>
      <c r="P177" s="25">
        <v>1350</v>
      </c>
      <c r="Q177" s="25">
        <v>50</v>
      </c>
      <c r="R177" s="24">
        <v>1200</v>
      </c>
      <c r="S177" s="24">
        <v>1200</v>
      </c>
      <c r="T177" s="23" t="s">
        <v>489</v>
      </c>
      <c r="U177" s="29">
        <f t="shared" si="29"/>
        <v>75000</v>
      </c>
      <c r="V177" s="29">
        <v>9.5</v>
      </c>
      <c r="W177" s="24">
        <v>9.5</v>
      </c>
      <c r="X177" s="24">
        <v>9.5</v>
      </c>
      <c r="Y177" s="24">
        <v>8</v>
      </c>
      <c r="Z177" s="23"/>
      <c r="AA177" s="24">
        <v>1</v>
      </c>
      <c r="AB177" s="23"/>
      <c r="AC177" s="24">
        <v>1</v>
      </c>
      <c r="AD177" s="23" t="s">
        <v>508</v>
      </c>
      <c r="AE177" s="24">
        <v>300</v>
      </c>
      <c r="AF177" s="23" t="s">
        <v>490</v>
      </c>
      <c r="AG177" s="23">
        <f t="shared" si="26"/>
        <v>0.75607663196394348</v>
      </c>
      <c r="AH177" s="23"/>
      <c r="AI177" s="24">
        <v>362</v>
      </c>
      <c r="AJ177" s="24">
        <v>504</v>
      </c>
      <c r="AK177" s="24">
        <v>362</v>
      </c>
      <c r="AL177" s="25">
        <v>362</v>
      </c>
      <c r="AM177" s="24">
        <v>504</v>
      </c>
      <c r="AN177" s="24">
        <v>504</v>
      </c>
      <c r="AO177" s="23"/>
      <c r="AP177" s="23" t="s">
        <v>489</v>
      </c>
      <c r="AQ177" s="25">
        <v>2</v>
      </c>
      <c r="AR177" s="23" t="s">
        <v>490</v>
      </c>
      <c r="AS177" s="24">
        <v>4</v>
      </c>
      <c r="AT177" s="25">
        <v>24</v>
      </c>
      <c r="AU177" s="25">
        <v>50</v>
      </c>
      <c r="AV177" s="23"/>
      <c r="AW177" s="23"/>
      <c r="AX177" s="23"/>
      <c r="AY177" s="23">
        <f t="shared" si="33"/>
        <v>0.33510321638291124</v>
      </c>
      <c r="AZ177" s="23"/>
      <c r="BA177" s="24">
        <v>160</v>
      </c>
      <c r="BB177" s="23">
        <v>301</v>
      </c>
      <c r="BC177" s="23"/>
      <c r="BD177" s="22">
        <v>4</v>
      </c>
      <c r="BE177" s="23">
        <v>50</v>
      </c>
      <c r="BF177" s="25">
        <v>1</v>
      </c>
      <c r="BG177" s="22">
        <f t="shared" si="34"/>
        <v>0.50265482457436694</v>
      </c>
      <c r="BH177" s="22"/>
      <c r="BI177" s="25">
        <v>160</v>
      </c>
      <c r="BJ177" s="24">
        <v>301</v>
      </c>
      <c r="BK177" s="22"/>
      <c r="BL177" s="25">
        <v>4</v>
      </c>
      <c r="BM177" s="25">
        <v>50</v>
      </c>
      <c r="BN177" s="25">
        <v>1</v>
      </c>
      <c r="BO177" s="22">
        <f t="shared" si="35"/>
        <v>0.50265482457436694</v>
      </c>
      <c r="BP177" s="25">
        <v>160</v>
      </c>
      <c r="BQ177" s="25">
        <v>301</v>
      </c>
      <c r="BR177" s="22"/>
      <c r="BS177" s="22"/>
      <c r="BT177" s="25"/>
      <c r="BU177" s="22"/>
      <c r="BV177" s="22"/>
      <c r="BW177" s="155"/>
      <c r="BX177" s="25">
        <v>1</v>
      </c>
    </row>
    <row r="178" spans="1:76">
      <c r="A178" s="180">
        <v>173</v>
      </c>
      <c r="B178" s="67"/>
      <c r="C178" s="163">
        <v>7</v>
      </c>
      <c r="D178" s="23" t="s">
        <v>354</v>
      </c>
      <c r="E178" s="68" t="s">
        <v>347</v>
      </c>
      <c r="F178" s="22" t="s">
        <v>8</v>
      </c>
      <c r="G178" s="21" t="s">
        <v>489</v>
      </c>
      <c r="H178" s="21" t="s">
        <v>21</v>
      </c>
      <c r="I178" s="31">
        <v>24.9</v>
      </c>
      <c r="J178" s="22"/>
      <c r="K178" s="30"/>
      <c r="L178" s="31">
        <v>242.48638636363637</v>
      </c>
      <c r="M178" s="22" t="s">
        <v>507</v>
      </c>
      <c r="N178" s="25">
        <v>150</v>
      </c>
      <c r="O178" s="25">
        <v>150</v>
      </c>
      <c r="P178" s="25">
        <v>1350</v>
      </c>
      <c r="Q178" s="25">
        <v>50</v>
      </c>
      <c r="R178" s="24">
        <v>1200</v>
      </c>
      <c r="S178" s="24">
        <v>1200</v>
      </c>
      <c r="T178" s="23" t="s">
        <v>489</v>
      </c>
      <c r="U178" s="29">
        <f t="shared" si="29"/>
        <v>75000</v>
      </c>
      <c r="V178" s="29">
        <v>9.5</v>
      </c>
      <c r="W178" s="24">
        <v>9.5</v>
      </c>
      <c r="X178" s="24">
        <v>9.5</v>
      </c>
      <c r="Y178" s="24">
        <v>8</v>
      </c>
      <c r="Z178" s="23"/>
      <c r="AA178" s="24">
        <v>1</v>
      </c>
      <c r="AB178" s="23"/>
      <c r="AC178" s="24">
        <v>1</v>
      </c>
      <c r="AD178" s="23" t="s">
        <v>508</v>
      </c>
      <c r="AE178" s="24">
        <v>300</v>
      </c>
      <c r="AF178" s="23" t="s">
        <v>490</v>
      </c>
      <c r="AG178" s="23">
        <f t="shared" si="26"/>
        <v>0.75607663196394348</v>
      </c>
      <c r="AH178" s="23"/>
      <c r="AI178" s="24">
        <v>368</v>
      </c>
      <c r="AJ178" s="24">
        <v>508</v>
      </c>
      <c r="AK178" s="24">
        <v>368</v>
      </c>
      <c r="AL178" s="25">
        <v>368</v>
      </c>
      <c r="AM178" s="24">
        <v>508</v>
      </c>
      <c r="AN178" s="24">
        <v>508</v>
      </c>
      <c r="AO178" s="23"/>
      <c r="AP178" s="23" t="s">
        <v>489</v>
      </c>
      <c r="AQ178" s="25">
        <v>2</v>
      </c>
      <c r="AR178" s="23" t="s">
        <v>490</v>
      </c>
      <c r="AS178" s="24">
        <v>4</v>
      </c>
      <c r="AT178" s="25">
        <v>24</v>
      </c>
      <c r="AU178" s="25">
        <v>50</v>
      </c>
      <c r="AV178" s="23"/>
      <c r="AW178" s="23"/>
      <c r="AX178" s="23"/>
      <c r="AY178" s="23">
        <f t="shared" si="33"/>
        <v>0.33510321638291124</v>
      </c>
      <c r="AZ178" s="23"/>
      <c r="BA178" s="24">
        <v>160</v>
      </c>
      <c r="BB178" s="23">
        <v>301</v>
      </c>
      <c r="BC178" s="23"/>
      <c r="BD178" s="22">
        <v>4</v>
      </c>
      <c r="BE178" s="23">
        <v>50</v>
      </c>
      <c r="BF178" s="25">
        <v>1</v>
      </c>
      <c r="BG178" s="22">
        <f t="shared" si="34"/>
        <v>0.50265482457436694</v>
      </c>
      <c r="BH178" s="22"/>
      <c r="BI178" s="25">
        <v>160</v>
      </c>
      <c r="BJ178" s="24">
        <v>301</v>
      </c>
      <c r="BK178" s="22"/>
      <c r="BL178" s="25">
        <v>4</v>
      </c>
      <c r="BM178" s="25">
        <v>50</v>
      </c>
      <c r="BN178" s="25">
        <v>1</v>
      </c>
      <c r="BO178" s="22">
        <f t="shared" si="35"/>
        <v>0.50265482457436694</v>
      </c>
      <c r="BP178" s="25">
        <v>160</v>
      </c>
      <c r="BQ178" s="25">
        <v>301</v>
      </c>
      <c r="BR178" s="22"/>
      <c r="BS178" s="22"/>
      <c r="BT178" s="25"/>
      <c r="BU178" s="22"/>
      <c r="BV178" s="22"/>
      <c r="BW178" s="155"/>
      <c r="BX178" s="25">
        <v>1</v>
      </c>
    </row>
    <row r="179" spans="1:76">
      <c r="A179" s="180">
        <v>174</v>
      </c>
      <c r="B179" s="67"/>
      <c r="C179" s="163">
        <v>8</v>
      </c>
      <c r="D179" s="23" t="s">
        <v>355</v>
      </c>
      <c r="E179" s="68" t="s">
        <v>347</v>
      </c>
      <c r="F179" s="22" t="s">
        <v>8</v>
      </c>
      <c r="G179" s="21" t="s">
        <v>489</v>
      </c>
      <c r="H179" s="21" t="s">
        <v>21</v>
      </c>
      <c r="I179" s="31">
        <v>24.9</v>
      </c>
      <c r="J179" s="22"/>
      <c r="K179" s="30"/>
      <c r="L179" s="31">
        <v>242.48638636363637</v>
      </c>
      <c r="M179" s="22" t="s">
        <v>507</v>
      </c>
      <c r="N179" s="25">
        <v>150</v>
      </c>
      <c r="O179" s="25">
        <v>150</v>
      </c>
      <c r="P179" s="25">
        <v>1350</v>
      </c>
      <c r="Q179" s="25">
        <v>50</v>
      </c>
      <c r="R179" s="24">
        <v>1200</v>
      </c>
      <c r="S179" s="24">
        <v>1200</v>
      </c>
      <c r="T179" s="23" t="s">
        <v>489</v>
      </c>
      <c r="U179" s="29">
        <f t="shared" si="29"/>
        <v>75000</v>
      </c>
      <c r="V179" s="29">
        <v>9.5</v>
      </c>
      <c r="W179" s="24">
        <v>9.5</v>
      </c>
      <c r="X179" s="24">
        <v>9.5</v>
      </c>
      <c r="Y179" s="24">
        <v>8</v>
      </c>
      <c r="Z179" s="23"/>
      <c r="AA179" s="24">
        <v>1</v>
      </c>
      <c r="AB179" s="23"/>
      <c r="AC179" s="24">
        <v>1</v>
      </c>
      <c r="AD179" s="23" t="s">
        <v>508</v>
      </c>
      <c r="AE179" s="24">
        <v>300</v>
      </c>
      <c r="AF179" s="23" t="s">
        <v>490</v>
      </c>
      <c r="AG179" s="23">
        <f t="shared" si="26"/>
        <v>0.75607663196394348</v>
      </c>
      <c r="AH179" s="23"/>
      <c r="AI179" s="24">
        <v>368</v>
      </c>
      <c r="AJ179" s="24">
        <v>508</v>
      </c>
      <c r="AK179" s="24">
        <v>368</v>
      </c>
      <c r="AL179" s="25">
        <v>368</v>
      </c>
      <c r="AM179" s="24">
        <v>508</v>
      </c>
      <c r="AN179" s="24">
        <v>508</v>
      </c>
      <c r="AO179" s="23"/>
      <c r="AP179" s="23" t="s">
        <v>489</v>
      </c>
      <c r="AQ179" s="25">
        <v>2</v>
      </c>
      <c r="AR179" s="23" t="s">
        <v>490</v>
      </c>
      <c r="AS179" s="24">
        <v>4</v>
      </c>
      <c r="AT179" s="25">
        <v>24</v>
      </c>
      <c r="AU179" s="25">
        <v>50</v>
      </c>
      <c r="AV179" s="23"/>
      <c r="AW179" s="23"/>
      <c r="AX179" s="23"/>
      <c r="AY179" s="23">
        <f t="shared" si="33"/>
        <v>0.33510321638291124</v>
      </c>
      <c r="AZ179" s="23"/>
      <c r="BA179" s="24">
        <v>160</v>
      </c>
      <c r="BB179" s="23">
        <v>301</v>
      </c>
      <c r="BC179" s="23"/>
      <c r="BD179" s="22">
        <v>6.35</v>
      </c>
      <c r="BE179" s="23">
        <v>50</v>
      </c>
      <c r="BF179" s="25">
        <v>1</v>
      </c>
      <c r="BG179" s="22">
        <f t="shared" si="34"/>
        <v>1.2667686977437442</v>
      </c>
      <c r="BH179" s="22"/>
      <c r="BI179" s="25">
        <v>160</v>
      </c>
      <c r="BJ179" s="24">
        <v>301</v>
      </c>
      <c r="BK179" s="22"/>
      <c r="BL179" s="25">
        <v>4</v>
      </c>
      <c r="BM179" s="25">
        <v>50</v>
      </c>
      <c r="BN179" s="25">
        <v>1</v>
      </c>
      <c r="BO179" s="22">
        <f t="shared" si="35"/>
        <v>0.50265482457436694</v>
      </c>
      <c r="BP179" s="25">
        <v>160</v>
      </c>
      <c r="BQ179" s="25">
        <v>301</v>
      </c>
      <c r="BR179" s="22"/>
      <c r="BS179" s="22"/>
      <c r="BT179" s="25"/>
      <c r="BU179" s="22"/>
      <c r="BV179" s="22"/>
      <c r="BW179" s="155"/>
      <c r="BX179" s="25">
        <v>1</v>
      </c>
    </row>
    <row r="180" spans="1:76">
      <c r="A180" s="180">
        <v>175</v>
      </c>
      <c r="B180" s="67"/>
      <c r="C180" s="163">
        <v>9</v>
      </c>
      <c r="D180" s="23" t="s">
        <v>356</v>
      </c>
      <c r="E180" s="68" t="s">
        <v>347</v>
      </c>
      <c r="F180" s="22" t="s">
        <v>8</v>
      </c>
      <c r="G180" s="21" t="s">
        <v>591</v>
      </c>
      <c r="H180" s="21" t="s">
        <v>21</v>
      </c>
      <c r="I180" s="31">
        <v>27</v>
      </c>
      <c r="J180" s="22"/>
      <c r="K180" s="30"/>
      <c r="L180" s="31">
        <v>251.50500000000002</v>
      </c>
      <c r="M180" s="22" t="s">
        <v>507</v>
      </c>
      <c r="N180" s="25">
        <v>150</v>
      </c>
      <c r="O180" s="25">
        <v>150</v>
      </c>
      <c r="P180" s="25">
        <v>1350</v>
      </c>
      <c r="Q180" s="25">
        <v>50</v>
      </c>
      <c r="R180" s="24">
        <v>1200</v>
      </c>
      <c r="S180" s="24">
        <v>1200</v>
      </c>
      <c r="T180" s="23" t="s">
        <v>489</v>
      </c>
      <c r="U180" s="29">
        <f t="shared" si="29"/>
        <v>75000</v>
      </c>
      <c r="V180" s="29">
        <v>12.7</v>
      </c>
      <c r="W180" s="24">
        <v>12.7</v>
      </c>
      <c r="X180" s="24">
        <v>12.7</v>
      </c>
      <c r="Y180" s="24">
        <v>8</v>
      </c>
      <c r="Z180" s="23"/>
      <c r="AA180" s="24">
        <v>1</v>
      </c>
      <c r="AB180" s="23"/>
      <c r="AC180" s="24">
        <v>1</v>
      </c>
      <c r="AD180" s="23" t="s">
        <v>508</v>
      </c>
      <c r="AE180" s="24">
        <v>300</v>
      </c>
      <c r="AF180" s="23" t="s">
        <v>490</v>
      </c>
      <c r="AG180" s="23">
        <f t="shared" si="26"/>
        <v>1.3512199442599937</v>
      </c>
      <c r="AH180" s="23"/>
      <c r="AI180" s="24">
        <v>354</v>
      </c>
      <c r="AJ180" s="24">
        <v>486</v>
      </c>
      <c r="AK180" s="24">
        <v>354</v>
      </c>
      <c r="AL180" s="25">
        <v>354</v>
      </c>
      <c r="AM180" s="24">
        <v>486</v>
      </c>
      <c r="AN180" s="24">
        <v>486</v>
      </c>
      <c r="AO180" s="23"/>
      <c r="AP180" s="23" t="s">
        <v>489</v>
      </c>
      <c r="AQ180" s="25">
        <v>2</v>
      </c>
      <c r="AR180" s="23" t="s">
        <v>490</v>
      </c>
      <c r="AS180" s="24">
        <v>4</v>
      </c>
      <c r="AT180" s="25">
        <v>24</v>
      </c>
      <c r="AU180" s="25">
        <v>50</v>
      </c>
      <c r="AV180" s="23"/>
      <c r="AW180" s="23"/>
      <c r="AX180" s="23"/>
      <c r="AY180" s="23">
        <f t="shared" si="33"/>
        <v>0.33510321638291124</v>
      </c>
      <c r="AZ180" s="23"/>
      <c r="BA180" s="24">
        <v>160</v>
      </c>
      <c r="BB180" s="23">
        <v>301</v>
      </c>
      <c r="BC180" s="23"/>
      <c r="BD180" s="22">
        <v>6.35</v>
      </c>
      <c r="BE180" s="23">
        <v>50</v>
      </c>
      <c r="BF180" s="25">
        <v>1</v>
      </c>
      <c r="BG180" s="22">
        <f t="shared" si="34"/>
        <v>1.2667686977437442</v>
      </c>
      <c r="BH180" s="22"/>
      <c r="BI180" s="25">
        <v>160</v>
      </c>
      <c r="BJ180" s="24">
        <v>301</v>
      </c>
      <c r="BK180" s="22"/>
      <c r="BL180" s="25">
        <v>4</v>
      </c>
      <c r="BM180" s="25">
        <v>50</v>
      </c>
      <c r="BN180" s="25">
        <v>1</v>
      </c>
      <c r="BO180" s="22">
        <f t="shared" si="35"/>
        <v>0.50265482457436694</v>
      </c>
      <c r="BP180" s="25">
        <v>160</v>
      </c>
      <c r="BQ180" s="25">
        <v>301</v>
      </c>
      <c r="BR180" s="22"/>
      <c r="BS180" s="22"/>
      <c r="BT180" s="25"/>
      <c r="BU180" s="22"/>
      <c r="BV180" s="22"/>
      <c r="BW180" s="155"/>
      <c r="BX180" s="25">
        <v>2</v>
      </c>
    </row>
    <row r="181" spans="1:76">
      <c r="A181" s="180">
        <v>176</v>
      </c>
      <c r="B181" s="67"/>
      <c r="C181" s="163">
        <v>10</v>
      </c>
      <c r="D181" s="23" t="s">
        <v>357</v>
      </c>
      <c r="E181" s="68" t="s">
        <v>347</v>
      </c>
      <c r="F181" s="22" t="s">
        <v>8</v>
      </c>
      <c r="G181" s="21" t="s">
        <v>591</v>
      </c>
      <c r="H181" s="21" t="s">
        <v>21</v>
      </c>
      <c r="I181" s="31">
        <v>25.8</v>
      </c>
      <c r="J181" s="22"/>
      <c r="K181" s="30"/>
      <c r="L181" s="31">
        <v>251.25095454545456</v>
      </c>
      <c r="M181" s="22" t="s">
        <v>507</v>
      </c>
      <c r="N181" s="25">
        <v>150</v>
      </c>
      <c r="O181" s="25">
        <v>150</v>
      </c>
      <c r="P181" s="25">
        <v>1350</v>
      </c>
      <c r="Q181" s="25">
        <v>50</v>
      </c>
      <c r="R181" s="24">
        <v>1200</v>
      </c>
      <c r="S181" s="24">
        <v>1200</v>
      </c>
      <c r="T181" s="23" t="s">
        <v>489</v>
      </c>
      <c r="U181" s="29">
        <f t="shared" si="29"/>
        <v>75000</v>
      </c>
      <c r="V181" s="29">
        <v>12.7</v>
      </c>
      <c r="W181" s="24">
        <v>12.7</v>
      </c>
      <c r="X181" s="24">
        <v>12.7</v>
      </c>
      <c r="Y181" s="24">
        <v>8</v>
      </c>
      <c r="Z181" s="23"/>
      <c r="AA181" s="24">
        <v>1</v>
      </c>
      <c r="AB181" s="23"/>
      <c r="AC181" s="24">
        <v>1</v>
      </c>
      <c r="AD181" s="23" t="s">
        <v>508</v>
      </c>
      <c r="AE181" s="24">
        <v>300</v>
      </c>
      <c r="AF181" s="23" t="s">
        <v>490</v>
      </c>
      <c r="AG181" s="23">
        <f t="shared" si="26"/>
        <v>1.3512199442599937</v>
      </c>
      <c r="AH181" s="23"/>
      <c r="AI181" s="24">
        <v>355</v>
      </c>
      <c r="AJ181" s="24">
        <v>486</v>
      </c>
      <c r="AK181" s="24">
        <v>355</v>
      </c>
      <c r="AL181" s="25">
        <v>355</v>
      </c>
      <c r="AM181" s="24">
        <v>486</v>
      </c>
      <c r="AN181" s="24">
        <v>486</v>
      </c>
      <c r="AO181" s="23"/>
      <c r="AP181" s="23" t="s">
        <v>489</v>
      </c>
      <c r="AQ181" s="25">
        <v>2</v>
      </c>
      <c r="AR181" s="23" t="s">
        <v>490</v>
      </c>
      <c r="AS181" s="24">
        <v>4</v>
      </c>
      <c r="AT181" s="25">
        <v>24</v>
      </c>
      <c r="AU181" s="25">
        <v>50</v>
      </c>
      <c r="AV181" s="23"/>
      <c r="AW181" s="23"/>
      <c r="AX181" s="23"/>
      <c r="AY181" s="23">
        <f t="shared" si="33"/>
        <v>0.33510321638291124</v>
      </c>
      <c r="AZ181" s="23"/>
      <c r="BA181" s="24">
        <v>237</v>
      </c>
      <c r="BB181" s="23">
        <v>315</v>
      </c>
      <c r="BC181" s="23"/>
      <c r="BD181" s="22">
        <v>6.35</v>
      </c>
      <c r="BE181" s="23">
        <v>50</v>
      </c>
      <c r="BF181" s="25">
        <v>1</v>
      </c>
      <c r="BG181" s="22">
        <f t="shared" si="34"/>
        <v>1.2667686977437442</v>
      </c>
      <c r="BH181" s="22"/>
      <c r="BI181" s="25">
        <v>237</v>
      </c>
      <c r="BJ181" s="24">
        <v>315</v>
      </c>
      <c r="BK181" s="22"/>
      <c r="BL181" s="25">
        <v>4</v>
      </c>
      <c r="BM181" s="25">
        <v>50</v>
      </c>
      <c r="BN181" s="25">
        <v>1</v>
      </c>
      <c r="BO181" s="22">
        <f t="shared" si="35"/>
        <v>0.50265482457436694</v>
      </c>
      <c r="BP181" s="25">
        <v>237</v>
      </c>
      <c r="BQ181" s="25">
        <v>315</v>
      </c>
      <c r="BR181" s="22"/>
      <c r="BS181" s="22"/>
      <c r="BT181" s="25"/>
      <c r="BU181" s="22"/>
      <c r="BV181" s="22"/>
      <c r="BW181" s="155"/>
      <c r="BX181" s="25">
        <v>2</v>
      </c>
    </row>
    <row r="182" spans="1:76">
      <c r="A182" s="180">
        <v>177</v>
      </c>
      <c r="B182" s="67"/>
      <c r="C182" s="163">
        <v>11</v>
      </c>
      <c r="D182" s="23" t="s">
        <v>358</v>
      </c>
      <c r="E182" s="68" t="s">
        <v>347</v>
      </c>
      <c r="F182" s="22" t="s">
        <v>8</v>
      </c>
      <c r="G182" s="21" t="s">
        <v>489</v>
      </c>
      <c r="H182" s="21" t="s">
        <v>21</v>
      </c>
      <c r="I182" s="31">
        <v>27</v>
      </c>
      <c r="J182" s="22"/>
      <c r="K182" s="30"/>
      <c r="L182" s="31">
        <v>251.50500000000002</v>
      </c>
      <c r="M182" s="22" t="s">
        <v>507</v>
      </c>
      <c r="N182" s="25">
        <v>150</v>
      </c>
      <c r="O182" s="25">
        <v>150</v>
      </c>
      <c r="P182" s="25">
        <v>1350</v>
      </c>
      <c r="Q182" s="25">
        <v>50</v>
      </c>
      <c r="R182" s="24">
        <v>1200</v>
      </c>
      <c r="S182" s="24">
        <v>1200</v>
      </c>
      <c r="T182" s="23" t="s">
        <v>489</v>
      </c>
      <c r="U182" s="29">
        <f t="shared" si="29"/>
        <v>75000</v>
      </c>
      <c r="V182" s="29">
        <v>12.7</v>
      </c>
      <c r="W182" s="24">
        <v>12.7</v>
      </c>
      <c r="X182" s="24">
        <v>12.7</v>
      </c>
      <c r="Y182" s="24">
        <v>8</v>
      </c>
      <c r="Z182" s="23"/>
      <c r="AA182" s="24">
        <v>1</v>
      </c>
      <c r="AB182" s="23"/>
      <c r="AC182" s="24">
        <v>1</v>
      </c>
      <c r="AD182" s="23" t="s">
        <v>508</v>
      </c>
      <c r="AE182" s="24">
        <v>300</v>
      </c>
      <c r="AF182" s="23" t="s">
        <v>490</v>
      </c>
      <c r="AG182" s="23">
        <f t="shared" si="26"/>
        <v>1.3512199442599937</v>
      </c>
      <c r="AH182" s="23"/>
      <c r="AI182" s="24">
        <v>354</v>
      </c>
      <c r="AJ182" s="24">
        <v>486</v>
      </c>
      <c r="AK182" s="24">
        <v>354</v>
      </c>
      <c r="AL182" s="25">
        <v>354</v>
      </c>
      <c r="AM182" s="24">
        <v>486</v>
      </c>
      <c r="AN182" s="24">
        <v>486</v>
      </c>
      <c r="AO182" s="23"/>
      <c r="AP182" s="23" t="s">
        <v>489</v>
      </c>
      <c r="AQ182" s="25">
        <v>2</v>
      </c>
      <c r="AR182" s="23" t="s">
        <v>490</v>
      </c>
      <c r="AS182" s="24">
        <v>4</v>
      </c>
      <c r="AT182" s="25">
        <v>24</v>
      </c>
      <c r="AU182" s="25">
        <v>50</v>
      </c>
      <c r="AV182" s="23"/>
      <c r="AW182" s="23"/>
      <c r="AX182" s="23"/>
      <c r="AY182" s="23">
        <f t="shared" si="33"/>
        <v>0.33510321638291124</v>
      </c>
      <c r="AZ182" s="23"/>
      <c r="BA182" s="24">
        <v>160</v>
      </c>
      <c r="BB182" s="23">
        <v>301</v>
      </c>
      <c r="BC182" s="23"/>
      <c r="BD182" s="22">
        <v>6.35</v>
      </c>
      <c r="BE182" s="23">
        <v>50</v>
      </c>
      <c r="BF182" s="25">
        <v>1</v>
      </c>
      <c r="BG182" s="22">
        <f t="shared" si="34"/>
        <v>1.2667686977437442</v>
      </c>
      <c r="BH182" s="22"/>
      <c r="BI182" s="25">
        <v>160</v>
      </c>
      <c r="BJ182" s="24">
        <v>301</v>
      </c>
      <c r="BK182" s="22"/>
      <c r="BL182" s="25">
        <v>4</v>
      </c>
      <c r="BM182" s="25">
        <v>50</v>
      </c>
      <c r="BN182" s="25">
        <v>1</v>
      </c>
      <c r="BO182" s="22">
        <f t="shared" si="35"/>
        <v>0.50265482457436694</v>
      </c>
      <c r="BP182" s="25">
        <v>160</v>
      </c>
      <c r="BQ182" s="25">
        <v>301</v>
      </c>
      <c r="BR182" s="22"/>
      <c r="BS182" s="22"/>
      <c r="BT182" s="25"/>
      <c r="BU182" s="22"/>
      <c r="BV182" s="22"/>
      <c r="BW182" s="155"/>
      <c r="BX182" s="25">
        <v>2</v>
      </c>
    </row>
    <row r="183" spans="1:76">
      <c r="A183" s="180">
        <v>178</v>
      </c>
      <c r="B183" s="67"/>
      <c r="C183" s="163">
        <v>12</v>
      </c>
      <c r="D183" s="23" t="s">
        <v>359</v>
      </c>
      <c r="E183" s="68" t="s">
        <v>347</v>
      </c>
      <c r="F183" s="22" t="s">
        <v>8</v>
      </c>
      <c r="G183" s="21" t="s">
        <v>489</v>
      </c>
      <c r="H183" s="21" t="s">
        <v>21</v>
      </c>
      <c r="I183" s="31">
        <v>27</v>
      </c>
      <c r="J183" s="22"/>
      <c r="K183" s="30"/>
      <c r="L183" s="31">
        <v>251.50500000000002</v>
      </c>
      <c r="M183" s="22" t="s">
        <v>507</v>
      </c>
      <c r="N183" s="25">
        <v>150</v>
      </c>
      <c r="O183" s="25">
        <v>150</v>
      </c>
      <c r="P183" s="25">
        <v>1350</v>
      </c>
      <c r="Q183" s="25">
        <v>50</v>
      </c>
      <c r="R183" s="24">
        <v>1200</v>
      </c>
      <c r="S183" s="24">
        <v>1200</v>
      </c>
      <c r="T183" s="23" t="s">
        <v>489</v>
      </c>
      <c r="U183" s="29">
        <f t="shared" si="29"/>
        <v>75000</v>
      </c>
      <c r="V183" s="29">
        <v>12.7</v>
      </c>
      <c r="W183" s="24">
        <v>12.7</v>
      </c>
      <c r="X183" s="24">
        <v>12.7</v>
      </c>
      <c r="Y183" s="24">
        <v>8</v>
      </c>
      <c r="Z183" s="23"/>
      <c r="AA183" s="24">
        <v>1</v>
      </c>
      <c r="AB183" s="23"/>
      <c r="AC183" s="24">
        <v>1</v>
      </c>
      <c r="AD183" s="23" t="s">
        <v>508</v>
      </c>
      <c r="AE183" s="24">
        <v>300</v>
      </c>
      <c r="AF183" s="23" t="s">
        <v>490</v>
      </c>
      <c r="AG183" s="23">
        <f t="shared" si="26"/>
        <v>1.3512199442599937</v>
      </c>
      <c r="AH183" s="23"/>
      <c r="AI183" s="24">
        <v>354</v>
      </c>
      <c r="AJ183" s="24">
        <v>486</v>
      </c>
      <c r="AK183" s="24">
        <v>354</v>
      </c>
      <c r="AL183" s="25">
        <v>354</v>
      </c>
      <c r="AM183" s="24">
        <v>486</v>
      </c>
      <c r="AN183" s="24">
        <v>486</v>
      </c>
      <c r="AO183" s="23"/>
      <c r="AP183" s="23" t="s">
        <v>489</v>
      </c>
      <c r="AQ183" s="25">
        <v>2</v>
      </c>
      <c r="AR183" s="23" t="s">
        <v>490</v>
      </c>
      <c r="AS183" s="24">
        <v>4</v>
      </c>
      <c r="AT183" s="25">
        <v>24</v>
      </c>
      <c r="AU183" s="25">
        <v>50</v>
      </c>
      <c r="AV183" s="23"/>
      <c r="AW183" s="23"/>
      <c r="AX183" s="23"/>
      <c r="AY183" s="23">
        <f t="shared" si="33"/>
        <v>0.33510321638291124</v>
      </c>
      <c r="AZ183" s="23"/>
      <c r="BA183" s="24">
        <v>160</v>
      </c>
      <c r="BB183" s="23">
        <v>301</v>
      </c>
      <c r="BC183" s="23"/>
      <c r="BD183" s="22">
        <v>6.35</v>
      </c>
      <c r="BE183" s="23">
        <v>50</v>
      </c>
      <c r="BF183" s="25">
        <v>1</v>
      </c>
      <c r="BG183" s="22">
        <f t="shared" si="34"/>
        <v>1.2667686977437442</v>
      </c>
      <c r="BH183" s="22"/>
      <c r="BI183" s="25">
        <v>160</v>
      </c>
      <c r="BJ183" s="24">
        <v>301</v>
      </c>
      <c r="BK183" s="22"/>
      <c r="BL183" s="25">
        <v>4</v>
      </c>
      <c r="BM183" s="25">
        <v>50</v>
      </c>
      <c r="BN183" s="25">
        <v>1</v>
      </c>
      <c r="BO183" s="22">
        <f t="shared" si="35"/>
        <v>0.50265482457436694</v>
      </c>
      <c r="BP183" s="25">
        <v>160</v>
      </c>
      <c r="BQ183" s="25">
        <v>301</v>
      </c>
      <c r="BR183" s="22"/>
      <c r="BS183" s="22"/>
      <c r="BT183" s="25"/>
      <c r="BU183" s="22"/>
      <c r="BV183" s="22"/>
      <c r="BW183" s="155"/>
      <c r="BX183" s="25">
        <v>2</v>
      </c>
    </row>
    <row r="184" spans="1:76">
      <c r="A184" s="180">
        <v>179</v>
      </c>
      <c r="B184" s="67"/>
      <c r="C184" s="163">
        <v>1</v>
      </c>
      <c r="D184" s="23" t="s">
        <v>310</v>
      </c>
      <c r="E184" s="68" t="s">
        <v>780</v>
      </c>
      <c r="F184" s="22" t="s">
        <v>8</v>
      </c>
      <c r="G184" s="21" t="s">
        <v>489</v>
      </c>
      <c r="H184" s="21" t="s">
        <v>515</v>
      </c>
      <c r="I184" s="31">
        <v>52.6</v>
      </c>
      <c r="J184" s="25"/>
      <c r="K184" s="31"/>
      <c r="L184" s="25">
        <v>1736.9999999999998</v>
      </c>
      <c r="M184" s="22" t="s">
        <v>519</v>
      </c>
      <c r="N184" s="25">
        <v>90</v>
      </c>
      <c r="O184" s="25">
        <v>10</v>
      </c>
      <c r="P184" s="25">
        <v>900</v>
      </c>
      <c r="Q184" s="25">
        <v>90</v>
      </c>
      <c r="R184" s="24">
        <v>2300</v>
      </c>
      <c r="S184" s="24">
        <v>2300</v>
      </c>
      <c r="T184" s="23" t="s">
        <v>489</v>
      </c>
      <c r="U184" s="29">
        <f t="shared" si="29"/>
        <v>80100</v>
      </c>
      <c r="V184" s="29">
        <v>10</v>
      </c>
      <c r="W184" s="24"/>
      <c r="X184" s="24"/>
      <c r="Y184" s="24">
        <v>1</v>
      </c>
      <c r="Z184" s="24"/>
      <c r="AA184" s="24"/>
      <c r="AB184" s="24"/>
      <c r="AC184" s="24"/>
      <c r="AD184" s="23" t="s">
        <v>508</v>
      </c>
      <c r="AE184" s="23"/>
      <c r="AF184" s="23" t="s">
        <v>490</v>
      </c>
      <c r="AG184" s="23">
        <f t="shared" si="26"/>
        <v>9.8052205168220774E-2</v>
      </c>
      <c r="AH184" s="23"/>
      <c r="AI184" s="29">
        <v>360.7</v>
      </c>
      <c r="AJ184" s="29">
        <v>518.9</v>
      </c>
      <c r="AK184" s="23"/>
      <c r="AL184" s="22"/>
      <c r="AM184" s="23"/>
      <c r="AN184" s="23"/>
      <c r="AO184" s="23"/>
      <c r="AP184" s="23" t="s">
        <v>492</v>
      </c>
      <c r="AQ184" s="25">
        <v>2</v>
      </c>
      <c r="AR184" s="23" t="s">
        <v>490</v>
      </c>
      <c r="AS184" s="24">
        <v>6</v>
      </c>
      <c r="AT184" s="25">
        <v>45</v>
      </c>
      <c r="AU184" s="25">
        <v>55</v>
      </c>
      <c r="AV184" s="23"/>
      <c r="AW184" s="23"/>
      <c r="AX184" s="23"/>
      <c r="AY184" s="23">
        <f t="shared" si="33"/>
        <v>1.1423973285781066</v>
      </c>
      <c r="AZ184" s="23"/>
      <c r="BA184" s="24">
        <v>381.4</v>
      </c>
      <c r="BB184" s="23">
        <v>524.9</v>
      </c>
      <c r="BC184" s="23"/>
      <c r="BD184" s="25">
        <v>6.35</v>
      </c>
      <c r="BE184" s="24">
        <v>55</v>
      </c>
      <c r="BF184" s="25">
        <v>2</v>
      </c>
      <c r="BG184" s="22">
        <f t="shared" si="34"/>
        <v>1.2795643411552973</v>
      </c>
      <c r="BH184" s="22"/>
      <c r="BI184" s="30">
        <v>360.7</v>
      </c>
      <c r="BJ184" s="30">
        <v>518.9</v>
      </c>
      <c r="BK184" s="22"/>
      <c r="BL184" s="25">
        <v>6</v>
      </c>
      <c r="BM184" s="25">
        <v>55</v>
      </c>
      <c r="BN184" s="25">
        <v>1</v>
      </c>
      <c r="BO184" s="22">
        <f t="shared" si="35"/>
        <v>0.5711986642890533</v>
      </c>
      <c r="BP184" s="30">
        <v>381.4</v>
      </c>
      <c r="BQ184" s="30">
        <v>524.9</v>
      </c>
      <c r="BR184" s="22"/>
      <c r="BS184" s="22"/>
      <c r="BT184" s="25"/>
      <c r="BU184" s="22"/>
      <c r="BV184" s="22"/>
      <c r="BW184" s="155"/>
      <c r="BX184" s="25">
        <v>1</v>
      </c>
    </row>
    <row r="185" spans="1:76">
      <c r="A185" s="180">
        <v>180</v>
      </c>
      <c r="B185" s="67"/>
      <c r="C185" s="163">
        <v>2</v>
      </c>
      <c r="D185" s="23" t="s">
        <v>311</v>
      </c>
      <c r="E185" s="68" t="s">
        <v>780</v>
      </c>
      <c r="F185" s="22" t="s">
        <v>8</v>
      </c>
      <c r="G185" s="21" t="s">
        <v>489</v>
      </c>
      <c r="H185" s="21" t="s">
        <v>515</v>
      </c>
      <c r="I185" s="31">
        <v>71.900000000000006</v>
      </c>
      <c r="J185" s="25"/>
      <c r="K185" s="31"/>
      <c r="L185" s="30">
        <v>2379.6</v>
      </c>
      <c r="M185" s="22" t="s">
        <v>519</v>
      </c>
      <c r="N185" s="25">
        <v>90</v>
      </c>
      <c r="O185" s="25">
        <v>90</v>
      </c>
      <c r="P185" s="25">
        <v>900</v>
      </c>
      <c r="Q185" s="25">
        <v>90</v>
      </c>
      <c r="R185" s="24">
        <v>2300</v>
      </c>
      <c r="S185" s="24">
        <v>2300</v>
      </c>
      <c r="T185" s="23" t="s">
        <v>489</v>
      </c>
      <c r="U185" s="29">
        <f t="shared" si="29"/>
        <v>72900</v>
      </c>
      <c r="V185" s="29">
        <v>10</v>
      </c>
      <c r="W185" s="24"/>
      <c r="X185" s="24"/>
      <c r="Y185" s="24">
        <v>1</v>
      </c>
      <c r="Z185" s="24"/>
      <c r="AA185" s="24"/>
      <c r="AB185" s="24"/>
      <c r="AC185" s="24"/>
      <c r="AD185" s="23" t="s">
        <v>508</v>
      </c>
      <c r="AE185" s="23"/>
      <c r="AF185" s="23" t="s">
        <v>490</v>
      </c>
      <c r="AG185" s="23">
        <f t="shared" si="26"/>
        <v>0.10773637357989689</v>
      </c>
      <c r="AH185" s="23"/>
      <c r="AI185" s="29">
        <v>360.7</v>
      </c>
      <c r="AJ185" s="29">
        <v>518.9</v>
      </c>
      <c r="AK185" s="23"/>
      <c r="AL185" s="22"/>
      <c r="AM185" s="23"/>
      <c r="AN185" s="23"/>
      <c r="AO185" s="23"/>
      <c r="AP185" s="23" t="s">
        <v>492</v>
      </c>
      <c r="AQ185" s="25">
        <v>2</v>
      </c>
      <c r="AR185" s="23" t="s">
        <v>490</v>
      </c>
      <c r="AS185" s="29">
        <v>5.0999999999999996</v>
      </c>
      <c r="AT185" s="25">
        <v>45</v>
      </c>
      <c r="AU185" s="25">
        <v>55</v>
      </c>
      <c r="AV185" s="23"/>
      <c r="AW185" s="23"/>
      <c r="AX185" s="23"/>
      <c r="AY185" s="23">
        <f t="shared" si="33"/>
        <v>0.82538206989768192</v>
      </c>
      <c r="AZ185" s="23"/>
      <c r="BA185" s="24">
        <v>1314</v>
      </c>
      <c r="BB185" s="23">
        <v>1397.5</v>
      </c>
      <c r="BC185" s="23"/>
      <c r="BD185" s="25">
        <v>6.35</v>
      </c>
      <c r="BE185" s="24">
        <v>55</v>
      </c>
      <c r="BF185" s="25">
        <v>2</v>
      </c>
      <c r="BG185" s="22">
        <f t="shared" si="34"/>
        <v>1.2795643411552973</v>
      </c>
      <c r="BH185" s="22"/>
      <c r="BI185" s="30">
        <v>360.7</v>
      </c>
      <c r="BJ185" s="30">
        <v>518.9</v>
      </c>
      <c r="BK185" s="22"/>
      <c r="BL185" s="25">
        <v>6</v>
      </c>
      <c r="BM185" s="25">
        <v>55</v>
      </c>
      <c r="BN185" s="25">
        <v>1</v>
      </c>
      <c r="BO185" s="22">
        <f t="shared" si="35"/>
        <v>0.5711986642890533</v>
      </c>
      <c r="BP185" s="30">
        <v>381.4</v>
      </c>
      <c r="BQ185" s="30">
        <v>524.9</v>
      </c>
      <c r="BR185" s="22"/>
      <c r="BS185" s="22"/>
      <c r="BT185" s="25"/>
      <c r="BU185" s="22"/>
      <c r="BV185" s="22"/>
      <c r="BW185" s="155"/>
      <c r="BX185" s="25">
        <v>1</v>
      </c>
    </row>
    <row r="186" spans="1:76">
      <c r="A186" s="180">
        <v>181</v>
      </c>
      <c r="B186" s="67"/>
      <c r="C186" s="163">
        <v>3</v>
      </c>
      <c r="D186" s="23" t="s">
        <v>312</v>
      </c>
      <c r="E186" s="68" t="s">
        <v>780</v>
      </c>
      <c r="F186" s="22" t="s">
        <v>8</v>
      </c>
      <c r="G186" s="21" t="s">
        <v>489</v>
      </c>
      <c r="H186" s="21" t="s">
        <v>515</v>
      </c>
      <c r="I186" s="31">
        <v>70.900000000000006</v>
      </c>
      <c r="J186" s="25"/>
      <c r="K186" s="31"/>
      <c r="L186" s="31">
        <v>2344.3200000000002</v>
      </c>
      <c r="M186" s="22" t="s">
        <v>519</v>
      </c>
      <c r="N186" s="25">
        <v>90</v>
      </c>
      <c r="O186" s="25">
        <v>140</v>
      </c>
      <c r="P186" s="25">
        <v>900</v>
      </c>
      <c r="Q186" s="25">
        <v>90</v>
      </c>
      <c r="R186" s="24">
        <v>2300</v>
      </c>
      <c r="S186" s="24">
        <v>2300</v>
      </c>
      <c r="T186" s="23" t="s">
        <v>489</v>
      </c>
      <c r="U186" s="29">
        <f t="shared" si="29"/>
        <v>68400</v>
      </c>
      <c r="V186" s="29">
        <v>10</v>
      </c>
      <c r="W186" s="24">
        <v>10</v>
      </c>
      <c r="X186" s="24"/>
      <c r="Y186" s="24">
        <v>6</v>
      </c>
      <c r="Z186" s="24"/>
      <c r="AA186" s="24"/>
      <c r="AB186" s="24"/>
      <c r="AC186" s="24">
        <v>1</v>
      </c>
      <c r="AD186" s="23" t="s">
        <v>508</v>
      </c>
      <c r="AE186" s="23"/>
      <c r="AF186" s="23" t="s">
        <v>490</v>
      </c>
      <c r="AG186" s="23">
        <f t="shared" si="26"/>
        <v>0.68894575736618269</v>
      </c>
      <c r="AH186" s="23"/>
      <c r="AI186" s="29">
        <v>360.7</v>
      </c>
      <c r="AJ186" s="29">
        <v>518.9</v>
      </c>
      <c r="AK186" s="29">
        <v>360.7</v>
      </c>
      <c r="AL186" s="30"/>
      <c r="AM186" s="29">
        <v>518.9</v>
      </c>
      <c r="AN186" s="23"/>
      <c r="AO186" s="23"/>
      <c r="AP186" s="23" t="s">
        <v>492</v>
      </c>
      <c r="AQ186" s="25">
        <v>2</v>
      </c>
      <c r="AR186" s="23" t="s">
        <v>490</v>
      </c>
      <c r="AS186" s="29">
        <v>5.0999999999999996</v>
      </c>
      <c r="AT186" s="25">
        <v>45</v>
      </c>
      <c r="AU186" s="25">
        <v>55</v>
      </c>
      <c r="AV186" s="23"/>
      <c r="AW186" s="23"/>
      <c r="AX186" s="23"/>
      <c r="AY186" s="23">
        <f t="shared" si="33"/>
        <v>0.82538206989768192</v>
      </c>
      <c r="AZ186" s="23"/>
      <c r="BA186" s="24">
        <v>1314</v>
      </c>
      <c r="BB186" s="23">
        <v>1397.5</v>
      </c>
      <c r="BC186" s="23"/>
      <c r="BD186" s="25">
        <v>6.35</v>
      </c>
      <c r="BE186" s="24">
        <v>55</v>
      </c>
      <c r="BF186" s="25">
        <v>2</v>
      </c>
      <c r="BG186" s="22">
        <f t="shared" si="34"/>
        <v>1.2795643411552973</v>
      </c>
      <c r="BH186" s="22"/>
      <c r="BI186" s="30">
        <v>360.7</v>
      </c>
      <c r="BJ186" s="30">
        <v>518.9</v>
      </c>
      <c r="BK186" s="22"/>
      <c r="BL186" s="25">
        <v>6</v>
      </c>
      <c r="BM186" s="25">
        <v>55</v>
      </c>
      <c r="BN186" s="25">
        <v>1</v>
      </c>
      <c r="BO186" s="22">
        <f t="shared" si="35"/>
        <v>0.5711986642890533</v>
      </c>
      <c r="BP186" s="30">
        <v>381.4</v>
      </c>
      <c r="BQ186" s="30">
        <v>524.9</v>
      </c>
      <c r="BR186" s="22"/>
      <c r="BS186" s="22"/>
      <c r="BT186" s="25"/>
      <c r="BU186" s="22"/>
      <c r="BV186" s="22"/>
      <c r="BW186" s="155"/>
      <c r="BX186" s="25">
        <v>1</v>
      </c>
    </row>
    <row r="187" spans="1:76">
      <c r="A187" s="180">
        <v>182</v>
      </c>
      <c r="B187" s="67"/>
      <c r="C187" s="163">
        <v>4</v>
      </c>
      <c r="D187" s="23" t="s">
        <v>313</v>
      </c>
      <c r="E187" s="68" t="s">
        <v>780</v>
      </c>
      <c r="F187" s="22" t="s">
        <v>8</v>
      </c>
      <c r="G187" s="21" t="s">
        <v>489</v>
      </c>
      <c r="H187" s="21" t="s">
        <v>515</v>
      </c>
      <c r="I187" s="31">
        <v>66.2</v>
      </c>
      <c r="J187" s="25"/>
      <c r="K187" s="31"/>
      <c r="L187" s="30">
        <v>2188.8000000000002</v>
      </c>
      <c r="M187" s="22" t="s">
        <v>519</v>
      </c>
      <c r="N187" s="25">
        <v>90</v>
      </c>
      <c r="O187" s="25">
        <v>140</v>
      </c>
      <c r="P187" s="25">
        <v>900</v>
      </c>
      <c r="Q187" s="25">
        <v>90</v>
      </c>
      <c r="R187" s="24">
        <v>2300</v>
      </c>
      <c r="S187" s="24">
        <v>2300</v>
      </c>
      <c r="T187" s="23" t="s">
        <v>489</v>
      </c>
      <c r="U187" s="29">
        <f t="shared" si="29"/>
        <v>68400</v>
      </c>
      <c r="V187" s="29">
        <v>10</v>
      </c>
      <c r="W187" s="24">
        <v>10</v>
      </c>
      <c r="X187" s="24"/>
      <c r="Y187" s="24">
        <v>6</v>
      </c>
      <c r="Z187" s="24"/>
      <c r="AA187" s="24"/>
      <c r="AB187" s="24"/>
      <c r="AC187" s="24">
        <v>1</v>
      </c>
      <c r="AD187" s="23" t="s">
        <v>508</v>
      </c>
      <c r="AE187" s="23"/>
      <c r="AF187" s="23" t="s">
        <v>490</v>
      </c>
      <c r="AG187" s="23">
        <f t="shared" si="26"/>
        <v>0.68894575736618269</v>
      </c>
      <c r="AH187" s="23"/>
      <c r="AI187" s="29">
        <v>360.7</v>
      </c>
      <c r="AJ187" s="29">
        <v>518.9</v>
      </c>
      <c r="AK187" s="29">
        <v>360.7</v>
      </c>
      <c r="AL187" s="30"/>
      <c r="AM187" s="29">
        <v>518.9</v>
      </c>
      <c r="AN187" s="23"/>
      <c r="AO187" s="23"/>
      <c r="AP187" s="23" t="s">
        <v>492</v>
      </c>
      <c r="AQ187" s="25">
        <v>2</v>
      </c>
      <c r="AR187" s="23" t="s">
        <v>490</v>
      </c>
      <c r="AS187" s="29">
        <v>5.0999999999999996</v>
      </c>
      <c r="AT187" s="25">
        <v>91</v>
      </c>
      <c r="AU187" s="30">
        <v>27.5</v>
      </c>
      <c r="AV187" s="23"/>
      <c r="AW187" s="23"/>
      <c r="AX187" s="23"/>
      <c r="AY187" s="23">
        <f t="shared" si="33"/>
        <v>1.6507641397953638</v>
      </c>
      <c r="AZ187" s="23"/>
      <c r="BA187" s="24">
        <v>1314</v>
      </c>
      <c r="BB187" s="23">
        <v>1397.5</v>
      </c>
      <c r="BC187" s="23"/>
      <c r="BD187" s="25">
        <v>6.35</v>
      </c>
      <c r="BE187" s="24">
        <v>55</v>
      </c>
      <c r="BF187" s="25">
        <v>2</v>
      </c>
      <c r="BG187" s="22">
        <f t="shared" si="34"/>
        <v>1.2795643411552973</v>
      </c>
      <c r="BH187" s="22"/>
      <c r="BI187" s="30">
        <v>360.7</v>
      </c>
      <c r="BJ187" s="30">
        <v>518.9</v>
      </c>
      <c r="BK187" s="22"/>
      <c r="BL187" s="25">
        <v>6</v>
      </c>
      <c r="BM187" s="25">
        <v>55</v>
      </c>
      <c r="BN187" s="25">
        <v>1</v>
      </c>
      <c r="BO187" s="22">
        <f t="shared" si="35"/>
        <v>0.5711986642890533</v>
      </c>
      <c r="BP187" s="30">
        <v>381.4</v>
      </c>
      <c r="BQ187" s="30">
        <v>524.9</v>
      </c>
      <c r="BR187" s="22"/>
      <c r="BS187" s="22"/>
      <c r="BT187" s="25"/>
      <c r="BU187" s="22"/>
      <c r="BV187" s="22"/>
      <c r="BW187" s="155"/>
      <c r="BX187" s="25">
        <v>1</v>
      </c>
    </row>
    <row r="188" spans="1:76">
      <c r="A188" s="180">
        <v>183</v>
      </c>
      <c r="B188" s="67"/>
      <c r="C188" s="163">
        <v>1</v>
      </c>
      <c r="D188" s="23" t="s">
        <v>580</v>
      </c>
      <c r="E188" s="68" t="s">
        <v>579</v>
      </c>
      <c r="F188" s="22" t="s">
        <v>8</v>
      </c>
      <c r="G188" s="21" t="s">
        <v>489</v>
      </c>
      <c r="H188" s="19" t="s">
        <v>67</v>
      </c>
      <c r="I188" s="31">
        <v>39.299999999999997</v>
      </c>
      <c r="J188" s="123"/>
      <c r="K188" s="106"/>
      <c r="L188" s="31">
        <v>1132.2329999999999</v>
      </c>
      <c r="M188" s="19" t="s">
        <v>516</v>
      </c>
      <c r="N188" s="25">
        <v>1000</v>
      </c>
      <c r="O188" s="123">
        <v>75</v>
      </c>
      <c r="P188" s="25">
        <v>2150</v>
      </c>
      <c r="Q188" s="25">
        <v>150</v>
      </c>
      <c r="R188" s="24">
        <v>1600</v>
      </c>
      <c r="S188" s="24">
        <v>1600</v>
      </c>
      <c r="T188" s="106" t="s">
        <v>489</v>
      </c>
      <c r="U188" s="29">
        <f t="shared" ref="U188:U216" si="36">IF((H188="R"),(N188*P188),(N188*O188+Q188*(P188-2*O188)))</f>
        <v>375000</v>
      </c>
      <c r="V188" s="29">
        <v>10</v>
      </c>
      <c r="W188" s="123"/>
      <c r="X188" s="123"/>
      <c r="Y188" s="24">
        <v>20</v>
      </c>
      <c r="Z188" s="106"/>
      <c r="AA188" s="123"/>
      <c r="AB188" s="19"/>
      <c r="AC188" s="123"/>
      <c r="AD188" s="19"/>
      <c r="AE188" s="123"/>
      <c r="AF188" s="106"/>
      <c r="AG188" s="23">
        <f t="shared" ref="AG188:AG216" si="37">((Y188-AA188-AC188)*PI()*V188^2/4+AA188*PI()*X188^2/4+AC188*PI()*W188^2/4)/U188*100</f>
        <v>0.41887902047863906</v>
      </c>
      <c r="AH188" s="106"/>
      <c r="AI188" s="24">
        <v>296</v>
      </c>
      <c r="AJ188" s="106"/>
      <c r="AK188" s="106"/>
      <c r="AL188" s="19"/>
      <c r="AM188" s="19"/>
      <c r="AN188" s="19"/>
      <c r="AO188" s="19"/>
      <c r="AP188" s="106"/>
      <c r="AQ188" s="19">
        <v>2</v>
      </c>
      <c r="AR188" s="106" t="s">
        <v>490</v>
      </c>
      <c r="AS188" s="24">
        <v>10</v>
      </c>
      <c r="AT188" s="123">
        <v>26</v>
      </c>
      <c r="AU188" s="25">
        <v>82</v>
      </c>
      <c r="AV188" s="150"/>
      <c r="AW188" s="150"/>
      <c r="AX188" s="106"/>
      <c r="AY188" s="23">
        <f t="shared" si="33"/>
        <v>0.1915605276579142</v>
      </c>
      <c r="AZ188" s="106"/>
      <c r="BA188" s="24">
        <v>296</v>
      </c>
      <c r="BB188" s="123"/>
      <c r="BC188" s="106"/>
      <c r="BD188" s="30">
        <v>10</v>
      </c>
      <c r="BE188" s="19"/>
      <c r="BF188" s="19"/>
      <c r="BG188" s="68"/>
      <c r="BH188" s="19"/>
      <c r="BI188" s="19">
        <v>296</v>
      </c>
      <c r="BJ188" s="19"/>
      <c r="BK188" s="19"/>
      <c r="BL188" s="19"/>
      <c r="BM188" s="19"/>
      <c r="BN188" s="25">
        <v>1</v>
      </c>
      <c r="BO188" s="22">
        <v>1.277070184386095</v>
      </c>
      <c r="BP188" s="19"/>
      <c r="BQ188" s="19"/>
      <c r="BR188" s="19"/>
      <c r="BS188" s="19"/>
      <c r="BT188" s="123"/>
      <c r="BU188" s="19"/>
      <c r="BV188" s="19"/>
      <c r="BW188" s="139"/>
      <c r="BX188" s="19">
        <v>8</v>
      </c>
    </row>
    <row r="189" spans="1:76">
      <c r="A189" s="180">
        <v>184</v>
      </c>
      <c r="B189" s="67"/>
      <c r="C189" s="163">
        <v>2</v>
      </c>
      <c r="D189" s="23" t="s">
        <v>581</v>
      </c>
      <c r="E189" s="68" t="s">
        <v>579</v>
      </c>
      <c r="F189" s="22" t="s">
        <v>8</v>
      </c>
      <c r="G189" s="21" t="s">
        <v>489</v>
      </c>
      <c r="H189" s="19" t="s">
        <v>67</v>
      </c>
      <c r="I189" s="30">
        <v>41.8</v>
      </c>
      <c r="J189" s="123"/>
      <c r="K189" s="106"/>
      <c r="L189" s="31">
        <v>1123.375</v>
      </c>
      <c r="M189" s="19" t="s">
        <v>516</v>
      </c>
      <c r="N189" s="25">
        <v>1000</v>
      </c>
      <c r="O189" s="123">
        <v>75</v>
      </c>
      <c r="P189" s="25">
        <v>2150</v>
      </c>
      <c r="Q189" s="25">
        <v>150</v>
      </c>
      <c r="R189" s="24">
        <v>1600</v>
      </c>
      <c r="S189" s="24">
        <v>1600</v>
      </c>
      <c r="T189" s="106" t="s">
        <v>489</v>
      </c>
      <c r="U189" s="29">
        <f t="shared" si="36"/>
        <v>375000</v>
      </c>
      <c r="V189" s="29">
        <v>10</v>
      </c>
      <c r="W189" s="123"/>
      <c r="X189" s="123"/>
      <c r="Y189" s="24">
        <v>28</v>
      </c>
      <c r="Z189" s="106"/>
      <c r="AA189" s="123"/>
      <c r="AB189" s="19"/>
      <c r="AC189" s="123"/>
      <c r="AD189" s="19"/>
      <c r="AE189" s="123"/>
      <c r="AF189" s="106"/>
      <c r="AG189" s="23">
        <f t="shared" si="37"/>
        <v>0.58643062867009466</v>
      </c>
      <c r="AH189" s="106"/>
      <c r="AI189" s="24">
        <v>296</v>
      </c>
      <c r="AJ189" s="106"/>
      <c r="AK189" s="106"/>
      <c r="AL189" s="19"/>
      <c r="AM189" s="19"/>
      <c r="AN189" s="19"/>
      <c r="AO189" s="19"/>
      <c r="AP189" s="106"/>
      <c r="AQ189" s="19">
        <v>2</v>
      </c>
      <c r="AR189" s="106" t="s">
        <v>490</v>
      </c>
      <c r="AS189" s="24">
        <v>10</v>
      </c>
      <c r="AT189" s="123">
        <v>27</v>
      </c>
      <c r="AU189" s="25">
        <v>61</v>
      </c>
      <c r="AV189" s="150"/>
      <c r="AW189" s="150"/>
      <c r="AX189" s="106"/>
      <c r="AY189" s="23">
        <f t="shared" si="33"/>
        <v>0.25750759455654043</v>
      </c>
      <c r="AZ189" s="106"/>
      <c r="BA189" s="24">
        <v>296</v>
      </c>
      <c r="BB189" s="123"/>
      <c r="BC189" s="106"/>
      <c r="BD189" s="30">
        <v>10</v>
      </c>
      <c r="BE189" s="19"/>
      <c r="BF189" s="19"/>
      <c r="BG189" s="68"/>
      <c r="BH189" s="19"/>
      <c r="BI189" s="19">
        <v>296</v>
      </c>
      <c r="BJ189" s="19"/>
      <c r="BK189" s="19"/>
      <c r="BL189" s="19"/>
      <c r="BM189" s="19"/>
      <c r="BN189" s="25">
        <v>1</v>
      </c>
      <c r="BO189" s="22">
        <v>1.7167172970436031</v>
      </c>
      <c r="BP189" s="19"/>
      <c r="BQ189" s="19"/>
      <c r="BR189" s="19"/>
      <c r="BS189" s="19"/>
      <c r="BT189" s="123"/>
      <c r="BU189" s="19"/>
      <c r="BV189" s="19"/>
      <c r="BW189" s="139"/>
      <c r="BX189" s="19">
        <v>8</v>
      </c>
    </row>
    <row r="190" spans="1:76">
      <c r="A190" s="180">
        <v>185</v>
      </c>
      <c r="B190" s="67"/>
      <c r="C190" s="163">
        <v>1</v>
      </c>
      <c r="D190" s="23" t="s">
        <v>361</v>
      </c>
      <c r="E190" s="68" t="s">
        <v>360</v>
      </c>
      <c r="F190" s="22" t="s">
        <v>8</v>
      </c>
      <c r="G190" s="21" t="s">
        <v>489</v>
      </c>
      <c r="H190" s="21" t="s">
        <v>21</v>
      </c>
      <c r="I190" s="30">
        <v>53</v>
      </c>
      <c r="J190" s="22"/>
      <c r="K190" s="31"/>
      <c r="L190" s="25">
        <v>0</v>
      </c>
      <c r="M190" s="22"/>
      <c r="N190" s="25">
        <v>305</v>
      </c>
      <c r="O190" s="25">
        <v>305</v>
      </c>
      <c r="P190" s="25">
        <v>1905</v>
      </c>
      <c r="Q190" s="25">
        <v>102</v>
      </c>
      <c r="R190" s="24">
        <v>4572</v>
      </c>
      <c r="S190" s="24">
        <v>4572</v>
      </c>
      <c r="T190" s="23" t="s">
        <v>489</v>
      </c>
      <c r="U190" s="29">
        <f t="shared" si="36"/>
        <v>225115</v>
      </c>
      <c r="V190" s="29">
        <v>12.7</v>
      </c>
      <c r="W190" s="24">
        <v>13</v>
      </c>
      <c r="X190" s="24">
        <v>13</v>
      </c>
      <c r="Y190" s="24">
        <v>8</v>
      </c>
      <c r="Z190" s="23">
        <v>15.875</v>
      </c>
      <c r="AA190" s="24">
        <v>1</v>
      </c>
      <c r="AB190" s="23">
        <v>15.875</v>
      </c>
      <c r="AC190" s="24">
        <v>1</v>
      </c>
      <c r="AD190" s="23" t="s">
        <v>22</v>
      </c>
      <c r="AE190" s="29">
        <v>304.8</v>
      </c>
      <c r="AF190" s="23" t="s">
        <v>490</v>
      </c>
      <c r="AG190" s="23">
        <f t="shared" si="37"/>
        <v>0.45555640356021765</v>
      </c>
      <c r="AH190" s="23"/>
      <c r="AI190" s="29">
        <v>449.6</v>
      </c>
      <c r="AJ190" s="30">
        <v>708.1</v>
      </c>
      <c r="AK190" s="24">
        <v>450</v>
      </c>
      <c r="AL190" s="24">
        <v>450</v>
      </c>
      <c r="AM190" s="22">
        <v>708.1</v>
      </c>
      <c r="AN190" s="30">
        <v>708.1</v>
      </c>
      <c r="AO190" s="23"/>
      <c r="AP190" s="23" t="s">
        <v>493</v>
      </c>
      <c r="AQ190" s="25">
        <v>4</v>
      </c>
      <c r="AR190" s="23" t="s">
        <v>490</v>
      </c>
      <c r="AS190" s="23">
        <v>4.9530000000000003</v>
      </c>
      <c r="AT190" s="25">
        <v>23</v>
      </c>
      <c r="AU190" s="25">
        <v>203</v>
      </c>
      <c r="AV190" s="23"/>
      <c r="AW190" s="23"/>
      <c r="AX190" s="23"/>
      <c r="AY190" s="23">
        <f t="shared" ref="AY190:AY216" si="38">AQ190*PI()*AS190^2/4/N190/AU190*100</f>
        <v>0.12447744096055788</v>
      </c>
      <c r="AZ190" s="23"/>
      <c r="BA190" s="29">
        <v>473.7</v>
      </c>
      <c r="BB190" s="20">
        <v>708.1</v>
      </c>
      <c r="BC190" s="23"/>
      <c r="BD190" s="22">
        <v>6.35</v>
      </c>
      <c r="BE190" s="25">
        <v>229</v>
      </c>
      <c r="BF190" s="25">
        <v>2</v>
      </c>
      <c r="BG190" s="22">
        <f t="shared" ref="BG190:BG216" si="39">BF190*PI()*BD190^2/4/Q190/BE190*100</f>
        <v>0.27116377638148476</v>
      </c>
      <c r="BH190" s="22"/>
      <c r="BI190" s="30">
        <v>520.6</v>
      </c>
      <c r="BJ190" s="25">
        <v>695</v>
      </c>
      <c r="BK190" s="22"/>
      <c r="BL190" s="31">
        <v>6.35</v>
      </c>
      <c r="BM190" s="25">
        <v>203</v>
      </c>
      <c r="BN190" s="25">
        <v>2</v>
      </c>
      <c r="BO190" s="22">
        <f t="shared" ref="BO190:BO216" si="40">BN190*PI()*BL190^2/4/Q190/BM190*100</f>
        <v>0.30589411227270941</v>
      </c>
      <c r="BP190" s="30">
        <v>520.6</v>
      </c>
      <c r="BQ190" s="25">
        <v>695</v>
      </c>
      <c r="BR190" s="22"/>
      <c r="BS190" s="22"/>
      <c r="BT190" s="25"/>
      <c r="BU190" s="22"/>
      <c r="BV190" s="22"/>
      <c r="BW190" s="155"/>
      <c r="BX190" s="25">
        <v>1</v>
      </c>
    </row>
    <row r="191" spans="1:76">
      <c r="A191" s="180">
        <v>186</v>
      </c>
      <c r="B191" s="67"/>
      <c r="C191" s="163">
        <v>2</v>
      </c>
      <c r="D191" s="23" t="s">
        <v>364</v>
      </c>
      <c r="E191" s="68" t="s">
        <v>360</v>
      </c>
      <c r="F191" s="22" t="s">
        <v>8</v>
      </c>
      <c r="G191" s="21" t="s">
        <v>489</v>
      </c>
      <c r="H191" s="21" t="s">
        <v>21</v>
      </c>
      <c r="I191" s="30">
        <v>53.6</v>
      </c>
      <c r="J191" s="22"/>
      <c r="K191" s="31"/>
      <c r="L191" s="25">
        <v>0</v>
      </c>
      <c r="M191" s="22"/>
      <c r="N191" s="25">
        <v>305</v>
      </c>
      <c r="O191" s="25">
        <v>305</v>
      </c>
      <c r="P191" s="25">
        <v>1905</v>
      </c>
      <c r="Q191" s="25">
        <v>102</v>
      </c>
      <c r="R191" s="24">
        <v>4572</v>
      </c>
      <c r="S191" s="24">
        <v>4572</v>
      </c>
      <c r="T191" s="23" t="s">
        <v>489</v>
      </c>
      <c r="U191" s="29">
        <f t="shared" si="36"/>
        <v>225115</v>
      </c>
      <c r="V191" s="29">
        <v>19.100000000000001</v>
      </c>
      <c r="W191" s="24">
        <v>19</v>
      </c>
      <c r="X191" s="24">
        <v>19</v>
      </c>
      <c r="Y191" s="24">
        <v>12</v>
      </c>
      <c r="Z191" s="23">
        <v>15.875</v>
      </c>
      <c r="AA191" s="24">
        <v>2</v>
      </c>
      <c r="AB191" s="23">
        <v>15.875</v>
      </c>
      <c r="AC191" s="24">
        <v>2</v>
      </c>
      <c r="AD191" s="23" t="s">
        <v>22</v>
      </c>
      <c r="AE191" s="29">
        <v>304.8</v>
      </c>
      <c r="AF191" s="23" t="s">
        <v>490</v>
      </c>
      <c r="AG191" s="23">
        <f t="shared" si="37"/>
        <v>1.5220148723355178</v>
      </c>
      <c r="AH191" s="23"/>
      <c r="AI191" s="29">
        <v>410.3</v>
      </c>
      <c r="AJ191" s="25">
        <v>695</v>
      </c>
      <c r="AK191" s="24">
        <v>410</v>
      </c>
      <c r="AL191" s="24">
        <v>410</v>
      </c>
      <c r="AM191" s="22">
        <v>695</v>
      </c>
      <c r="AN191" s="25">
        <v>695</v>
      </c>
      <c r="AO191" s="23"/>
      <c r="AP191" s="23" t="s">
        <v>493</v>
      </c>
      <c r="AQ191" s="25">
        <v>4</v>
      </c>
      <c r="AR191" s="23" t="s">
        <v>490</v>
      </c>
      <c r="AS191" s="23">
        <v>4.9530000000000003</v>
      </c>
      <c r="AT191" s="25">
        <v>23</v>
      </c>
      <c r="AU191" s="25">
        <v>203</v>
      </c>
      <c r="AV191" s="23"/>
      <c r="AW191" s="23"/>
      <c r="AX191" s="23"/>
      <c r="AY191" s="23">
        <f t="shared" si="38"/>
        <v>0.12447744096055788</v>
      </c>
      <c r="AZ191" s="23"/>
      <c r="BA191" s="29">
        <v>462.7</v>
      </c>
      <c r="BB191" s="20">
        <v>695</v>
      </c>
      <c r="BC191" s="23"/>
      <c r="BD191" s="22">
        <v>6.35</v>
      </c>
      <c r="BE191" s="25">
        <v>229</v>
      </c>
      <c r="BF191" s="25">
        <v>2</v>
      </c>
      <c r="BG191" s="22">
        <f t="shared" si="39"/>
        <v>0.27116377638148476</v>
      </c>
      <c r="BH191" s="22"/>
      <c r="BI191" s="30">
        <v>532.29999999999995</v>
      </c>
      <c r="BJ191" s="30">
        <v>700.5</v>
      </c>
      <c r="BK191" s="22"/>
      <c r="BL191" s="31">
        <v>6.35</v>
      </c>
      <c r="BM191" s="25">
        <v>102</v>
      </c>
      <c r="BN191" s="25">
        <v>2</v>
      </c>
      <c r="BO191" s="22">
        <f t="shared" si="40"/>
        <v>0.60878926266039224</v>
      </c>
      <c r="BP191" s="30">
        <v>532.29999999999995</v>
      </c>
      <c r="BQ191" s="30">
        <v>700.5</v>
      </c>
      <c r="BR191" s="22"/>
      <c r="BS191" s="22"/>
      <c r="BT191" s="25"/>
      <c r="BU191" s="22"/>
      <c r="BV191" s="22"/>
      <c r="BW191" s="155"/>
      <c r="BX191" s="25">
        <v>2</v>
      </c>
    </row>
    <row r="192" spans="1:76">
      <c r="A192" s="180">
        <v>187</v>
      </c>
      <c r="B192" s="67"/>
      <c r="C192" s="163">
        <v>3</v>
      </c>
      <c r="D192" s="23" t="s">
        <v>365</v>
      </c>
      <c r="E192" s="68" t="s">
        <v>360</v>
      </c>
      <c r="F192" s="22" t="s">
        <v>8</v>
      </c>
      <c r="G192" s="21" t="s">
        <v>489</v>
      </c>
      <c r="H192" s="21" t="s">
        <v>21</v>
      </c>
      <c r="I192" s="30">
        <v>47.3</v>
      </c>
      <c r="J192" s="22"/>
      <c r="K192" s="31"/>
      <c r="L192" s="25">
        <v>0</v>
      </c>
      <c r="M192" s="22"/>
      <c r="N192" s="25">
        <v>305</v>
      </c>
      <c r="O192" s="25">
        <v>305</v>
      </c>
      <c r="P192" s="25">
        <v>1905</v>
      </c>
      <c r="Q192" s="25">
        <v>102</v>
      </c>
      <c r="R192" s="24">
        <v>4572</v>
      </c>
      <c r="S192" s="24">
        <v>4572</v>
      </c>
      <c r="T192" s="23" t="s">
        <v>489</v>
      </c>
      <c r="U192" s="29">
        <f t="shared" si="36"/>
        <v>225115</v>
      </c>
      <c r="V192" s="29">
        <v>12.7</v>
      </c>
      <c r="W192" s="24">
        <v>13</v>
      </c>
      <c r="X192" s="24">
        <v>13</v>
      </c>
      <c r="Y192" s="24">
        <v>8</v>
      </c>
      <c r="Z192" s="23">
        <v>15.875</v>
      </c>
      <c r="AA192" s="24">
        <v>1</v>
      </c>
      <c r="AB192" s="23">
        <v>15.875</v>
      </c>
      <c r="AC192" s="24">
        <v>1</v>
      </c>
      <c r="AD192" s="23" t="s">
        <v>22</v>
      </c>
      <c r="AE192" s="29">
        <v>304.8</v>
      </c>
      <c r="AF192" s="23" t="s">
        <v>490</v>
      </c>
      <c r="AG192" s="23">
        <f t="shared" si="37"/>
        <v>0.45555640356021765</v>
      </c>
      <c r="AH192" s="23"/>
      <c r="AI192" s="29">
        <v>437.8</v>
      </c>
      <c r="AJ192" s="30">
        <v>696.4</v>
      </c>
      <c r="AK192" s="24">
        <v>438</v>
      </c>
      <c r="AL192" s="24">
        <v>438</v>
      </c>
      <c r="AM192" s="22">
        <v>696.4</v>
      </c>
      <c r="AN192" s="30">
        <v>696.4</v>
      </c>
      <c r="AO192" s="23"/>
      <c r="AP192" s="23" t="s">
        <v>493</v>
      </c>
      <c r="AQ192" s="25">
        <v>4</v>
      </c>
      <c r="AR192" s="23" t="s">
        <v>490</v>
      </c>
      <c r="AS192" s="32">
        <v>6.35</v>
      </c>
      <c r="AT192" s="25">
        <v>127</v>
      </c>
      <c r="AU192" s="25">
        <v>34</v>
      </c>
      <c r="AV192" s="23"/>
      <c r="AW192" s="23"/>
      <c r="AX192" s="23"/>
      <c r="AY192" s="23">
        <f t="shared" si="38"/>
        <v>1.2215705860595412</v>
      </c>
      <c r="AZ192" s="23"/>
      <c r="BA192" s="29">
        <v>478.5</v>
      </c>
      <c r="BB192" s="20">
        <v>696.4</v>
      </c>
      <c r="BC192" s="23"/>
      <c r="BD192" s="22">
        <v>6.35</v>
      </c>
      <c r="BE192" s="25">
        <v>229</v>
      </c>
      <c r="BF192" s="25">
        <v>2</v>
      </c>
      <c r="BG192" s="22">
        <f t="shared" si="39"/>
        <v>0.27116377638148476</v>
      </c>
      <c r="BH192" s="22"/>
      <c r="BI192" s="30">
        <v>478.5</v>
      </c>
      <c r="BJ192" s="30">
        <v>658.5</v>
      </c>
      <c r="BK192" s="22"/>
      <c r="BL192" s="31">
        <v>6.35</v>
      </c>
      <c r="BM192" s="25">
        <v>203</v>
      </c>
      <c r="BN192" s="25">
        <v>2</v>
      </c>
      <c r="BO192" s="22">
        <f t="shared" si="40"/>
        <v>0.30589411227270941</v>
      </c>
      <c r="BP192" s="30">
        <v>478.5</v>
      </c>
      <c r="BQ192" s="30">
        <v>658.5</v>
      </c>
      <c r="BR192" s="22"/>
      <c r="BS192" s="22"/>
      <c r="BT192" s="25"/>
      <c r="BU192" s="22"/>
      <c r="BV192" s="22"/>
      <c r="BW192" s="155"/>
      <c r="BX192" s="25">
        <v>1</v>
      </c>
    </row>
    <row r="193" spans="1:76">
      <c r="A193" s="180">
        <v>188</v>
      </c>
      <c r="B193" s="67"/>
      <c r="C193" s="163">
        <v>4</v>
      </c>
      <c r="D193" s="23" t="s">
        <v>366</v>
      </c>
      <c r="E193" s="68" t="s">
        <v>360</v>
      </c>
      <c r="F193" s="22" t="s">
        <v>8</v>
      </c>
      <c r="G193" s="21" t="s">
        <v>591</v>
      </c>
      <c r="H193" s="21" t="s">
        <v>21</v>
      </c>
      <c r="I193" s="25">
        <v>45</v>
      </c>
      <c r="J193" s="22"/>
      <c r="K193" s="31"/>
      <c r="L193" s="25">
        <v>0</v>
      </c>
      <c r="M193" s="22"/>
      <c r="N193" s="25">
        <v>305</v>
      </c>
      <c r="O193" s="25">
        <v>305</v>
      </c>
      <c r="P193" s="25">
        <v>1905</v>
      </c>
      <c r="Q193" s="25">
        <v>102</v>
      </c>
      <c r="R193" s="24">
        <v>4572</v>
      </c>
      <c r="S193" s="24">
        <v>4572</v>
      </c>
      <c r="T193" s="23" t="s">
        <v>489</v>
      </c>
      <c r="U193" s="29">
        <f t="shared" si="36"/>
        <v>225115</v>
      </c>
      <c r="V193" s="29">
        <v>12.7</v>
      </c>
      <c r="W193" s="24">
        <v>19</v>
      </c>
      <c r="X193" s="24">
        <v>19</v>
      </c>
      <c r="Y193" s="24">
        <v>8</v>
      </c>
      <c r="Z193" s="23">
        <v>15.875</v>
      </c>
      <c r="AA193" s="24">
        <v>1</v>
      </c>
      <c r="AB193" s="23">
        <v>15.875</v>
      </c>
      <c r="AC193" s="24">
        <v>1</v>
      </c>
      <c r="AD193" s="23" t="s">
        <v>22</v>
      </c>
      <c r="AE193" s="29">
        <v>304.8</v>
      </c>
      <c r="AF193" s="23" t="s">
        <v>490</v>
      </c>
      <c r="AG193" s="23">
        <f t="shared" si="37"/>
        <v>0.5895292151208068</v>
      </c>
      <c r="AH193" s="23"/>
      <c r="AI193" s="29">
        <v>450.2</v>
      </c>
      <c r="AJ193" s="22"/>
      <c r="AK193" s="24">
        <v>451</v>
      </c>
      <c r="AL193" s="24">
        <v>451</v>
      </c>
      <c r="AM193" s="22"/>
      <c r="AN193" s="30"/>
      <c r="AO193" s="23"/>
      <c r="AP193" s="23" t="s">
        <v>493</v>
      </c>
      <c r="AQ193" s="25">
        <v>4</v>
      </c>
      <c r="AR193" s="23" t="s">
        <v>490</v>
      </c>
      <c r="AS193" s="32">
        <v>6.35</v>
      </c>
      <c r="AT193" s="25">
        <v>127</v>
      </c>
      <c r="AU193" s="25">
        <v>34</v>
      </c>
      <c r="AV193" s="23"/>
      <c r="AW193" s="23"/>
      <c r="AX193" s="23"/>
      <c r="AY193" s="23">
        <f t="shared" si="38"/>
        <v>1.2215705860595412</v>
      </c>
      <c r="AZ193" s="23"/>
      <c r="BA193" s="29">
        <v>504.7</v>
      </c>
      <c r="BB193" s="20">
        <v>706.7</v>
      </c>
      <c r="BC193" s="23"/>
      <c r="BD193" s="22">
        <v>6.35</v>
      </c>
      <c r="BE193" s="25">
        <v>229</v>
      </c>
      <c r="BF193" s="25">
        <v>2</v>
      </c>
      <c r="BG193" s="22">
        <f t="shared" si="39"/>
        <v>0.27116377638148476</v>
      </c>
      <c r="BH193" s="22"/>
      <c r="BI193" s="30">
        <v>504.7</v>
      </c>
      <c r="BJ193" s="30">
        <v>681.2</v>
      </c>
      <c r="BK193" s="22"/>
      <c r="BL193" s="31">
        <v>6.35</v>
      </c>
      <c r="BM193" s="25">
        <v>203</v>
      </c>
      <c r="BN193" s="25">
        <v>2</v>
      </c>
      <c r="BO193" s="22">
        <f t="shared" si="40"/>
        <v>0.30589411227270941</v>
      </c>
      <c r="BP193" s="30">
        <v>504.7</v>
      </c>
      <c r="BQ193" s="30">
        <v>681.2</v>
      </c>
      <c r="BR193" s="22"/>
      <c r="BS193" s="22"/>
      <c r="BT193" s="25"/>
      <c r="BU193" s="22"/>
      <c r="BV193" s="22"/>
      <c r="BW193" s="155"/>
      <c r="BX193" s="25">
        <v>1</v>
      </c>
    </row>
    <row r="194" spans="1:76">
      <c r="A194" s="180">
        <v>189</v>
      </c>
      <c r="B194" s="67"/>
      <c r="C194" s="163">
        <v>5</v>
      </c>
      <c r="D194" s="23" t="s">
        <v>367</v>
      </c>
      <c r="E194" s="68" t="s">
        <v>360</v>
      </c>
      <c r="F194" s="22" t="s">
        <v>8</v>
      </c>
      <c r="G194" s="21" t="s">
        <v>489</v>
      </c>
      <c r="H194" s="21" t="s">
        <v>21</v>
      </c>
      <c r="I194" s="30">
        <v>45.3</v>
      </c>
      <c r="J194" s="22"/>
      <c r="K194" s="31"/>
      <c r="L194" s="25">
        <v>0</v>
      </c>
      <c r="M194" s="22"/>
      <c r="N194" s="25">
        <v>305</v>
      </c>
      <c r="O194" s="25">
        <v>305</v>
      </c>
      <c r="P194" s="25">
        <v>1905</v>
      </c>
      <c r="Q194" s="25">
        <v>102</v>
      </c>
      <c r="R194" s="24">
        <v>4572</v>
      </c>
      <c r="S194" s="24">
        <v>4572</v>
      </c>
      <c r="T194" s="23" t="s">
        <v>489</v>
      </c>
      <c r="U194" s="29">
        <f t="shared" si="36"/>
        <v>225115</v>
      </c>
      <c r="V194" s="29">
        <v>19.100000000000001</v>
      </c>
      <c r="W194" s="24">
        <v>19</v>
      </c>
      <c r="X194" s="24">
        <v>19</v>
      </c>
      <c r="Y194" s="24">
        <v>12</v>
      </c>
      <c r="Z194" s="23">
        <v>15.875</v>
      </c>
      <c r="AA194" s="24">
        <v>2</v>
      </c>
      <c r="AB194" s="23">
        <v>15.875</v>
      </c>
      <c r="AC194" s="24">
        <v>2</v>
      </c>
      <c r="AD194" s="23" t="s">
        <v>22</v>
      </c>
      <c r="AE194" s="29">
        <v>304.8</v>
      </c>
      <c r="AF194" s="23" t="s">
        <v>490</v>
      </c>
      <c r="AG194" s="23">
        <f t="shared" si="37"/>
        <v>1.5220148723355178</v>
      </c>
      <c r="AH194" s="23"/>
      <c r="AI194" s="24">
        <v>444</v>
      </c>
      <c r="AJ194" s="30">
        <v>733.6</v>
      </c>
      <c r="AK194" s="24">
        <v>444</v>
      </c>
      <c r="AL194" s="24">
        <v>444</v>
      </c>
      <c r="AM194" s="22">
        <v>733.6</v>
      </c>
      <c r="AN194" s="30">
        <v>733.6</v>
      </c>
      <c r="AO194" s="23"/>
      <c r="AP194" s="23" t="s">
        <v>494</v>
      </c>
      <c r="AQ194" s="25">
        <v>4</v>
      </c>
      <c r="AR194" s="23" t="s">
        <v>490</v>
      </c>
      <c r="AS194" s="32">
        <v>6.35</v>
      </c>
      <c r="AT194" s="25">
        <v>134</v>
      </c>
      <c r="AU194" s="25">
        <v>34</v>
      </c>
      <c r="AV194" s="23"/>
      <c r="AW194" s="23"/>
      <c r="AX194" s="23"/>
      <c r="AY194" s="23">
        <f t="shared" si="38"/>
        <v>1.2215705860595412</v>
      </c>
      <c r="AZ194" s="23"/>
      <c r="BA194" s="24">
        <v>502</v>
      </c>
      <c r="BB194" s="20">
        <v>733.6</v>
      </c>
      <c r="BC194" s="23"/>
      <c r="BD194" s="22">
        <v>6.35</v>
      </c>
      <c r="BE194" s="25">
        <v>229</v>
      </c>
      <c r="BF194" s="25">
        <v>2</v>
      </c>
      <c r="BG194" s="22">
        <f t="shared" si="39"/>
        <v>0.27116377638148476</v>
      </c>
      <c r="BH194" s="22"/>
      <c r="BI194" s="25">
        <v>502</v>
      </c>
      <c r="BJ194" s="30">
        <v>671.6</v>
      </c>
      <c r="BK194" s="22"/>
      <c r="BL194" s="31">
        <v>6.35</v>
      </c>
      <c r="BM194" s="25">
        <v>102</v>
      </c>
      <c r="BN194" s="25">
        <v>2</v>
      </c>
      <c r="BO194" s="22">
        <f t="shared" si="40"/>
        <v>0.60878926266039224</v>
      </c>
      <c r="BP194" s="25">
        <v>502</v>
      </c>
      <c r="BQ194" s="30">
        <v>671.6</v>
      </c>
      <c r="BR194" s="22"/>
      <c r="BS194" s="22"/>
      <c r="BT194" s="25"/>
      <c r="BU194" s="22"/>
      <c r="BV194" s="22"/>
      <c r="BW194" s="155"/>
      <c r="BX194" s="25">
        <v>4</v>
      </c>
    </row>
    <row r="195" spans="1:76">
      <c r="A195" s="180">
        <v>190</v>
      </c>
      <c r="B195" s="67"/>
      <c r="C195" s="163">
        <v>6</v>
      </c>
      <c r="D195" s="23" t="s">
        <v>368</v>
      </c>
      <c r="E195" s="68" t="s">
        <v>360</v>
      </c>
      <c r="F195" s="22" t="s">
        <v>8</v>
      </c>
      <c r="G195" s="21" t="s">
        <v>489</v>
      </c>
      <c r="H195" s="21" t="s">
        <v>21</v>
      </c>
      <c r="I195" s="30">
        <v>21.8</v>
      </c>
      <c r="J195" s="22"/>
      <c r="K195" s="31"/>
      <c r="L195" s="25">
        <v>1112</v>
      </c>
      <c r="M195" s="22"/>
      <c r="N195" s="25">
        <v>305</v>
      </c>
      <c r="O195" s="25">
        <v>305</v>
      </c>
      <c r="P195" s="25">
        <v>1905</v>
      </c>
      <c r="Q195" s="25">
        <v>305</v>
      </c>
      <c r="R195" s="24">
        <v>4572</v>
      </c>
      <c r="S195" s="24">
        <v>4572</v>
      </c>
      <c r="T195" s="23" t="s">
        <v>489</v>
      </c>
      <c r="U195" s="29">
        <f t="shared" si="36"/>
        <v>488000</v>
      </c>
      <c r="V195" s="29">
        <v>19</v>
      </c>
      <c r="W195" s="24">
        <v>19</v>
      </c>
      <c r="X195" s="24">
        <v>19</v>
      </c>
      <c r="Y195" s="24">
        <v>12</v>
      </c>
      <c r="Z195" s="23">
        <v>15.875</v>
      </c>
      <c r="AA195" s="24">
        <v>2</v>
      </c>
      <c r="AB195" s="23">
        <v>15.875</v>
      </c>
      <c r="AC195" s="24">
        <v>2</v>
      </c>
      <c r="AD195" s="23" t="s">
        <v>22</v>
      </c>
      <c r="AE195" s="29">
        <v>304.8</v>
      </c>
      <c r="AF195" s="23" t="s">
        <v>490</v>
      </c>
      <c r="AG195" s="23">
        <f t="shared" si="37"/>
        <v>0.6972018122618332</v>
      </c>
      <c r="AH195" s="23"/>
      <c r="AI195" s="29">
        <v>440.6</v>
      </c>
      <c r="AJ195" s="30">
        <v>732.9</v>
      </c>
      <c r="AK195" s="24">
        <v>441</v>
      </c>
      <c r="AL195" s="24">
        <v>441</v>
      </c>
      <c r="AM195" s="22">
        <v>732.9</v>
      </c>
      <c r="AN195" s="30">
        <v>732.9</v>
      </c>
      <c r="AO195" s="23"/>
      <c r="AP195" s="23" t="s">
        <v>494</v>
      </c>
      <c r="AQ195" s="25">
        <v>4</v>
      </c>
      <c r="AR195" s="23" t="s">
        <v>490</v>
      </c>
      <c r="AS195" s="23">
        <v>4.9530000000000003</v>
      </c>
      <c r="AT195" s="25">
        <v>82</v>
      </c>
      <c r="AU195" s="25">
        <v>34</v>
      </c>
      <c r="AV195" s="23"/>
      <c r="AW195" s="23"/>
      <c r="AX195" s="23"/>
      <c r="AY195" s="23">
        <f t="shared" si="38"/>
        <v>0.74320354455862492</v>
      </c>
      <c r="AZ195" s="23"/>
      <c r="BA195" s="29">
        <v>487.5</v>
      </c>
      <c r="BB195" s="20">
        <v>732.9</v>
      </c>
      <c r="BC195" s="23"/>
      <c r="BD195" s="22">
        <v>6.35</v>
      </c>
      <c r="BE195" s="25">
        <v>229</v>
      </c>
      <c r="BF195" s="25">
        <v>2</v>
      </c>
      <c r="BG195" s="22">
        <f t="shared" si="39"/>
        <v>9.0684279314463753E-2</v>
      </c>
      <c r="BH195" s="22"/>
      <c r="BI195" s="30">
        <v>511.6</v>
      </c>
      <c r="BJ195" s="30">
        <v>675.7</v>
      </c>
      <c r="BK195" s="22"/>
      <c r="BL195" s="31">
        <v>6.35</v>
      </c>
      <c r="BM195" s="25">
        <v>102</v>
      </c>
      <c r="BN195" s="25">
        <v>2</v>
      </c>
      <c r="BO195" s="22">
        <f t="shared" si="40"/>
        <v>0.2035950976765902</v>
      </c>
      <c r="BP195" s="30">
        <v>511.6</v>
      </c>
      <c r="BQ195" s="30">
        <v>675.7</v>
      </c>
      <c r="BR195" s="22"/>
      <c r="BS195" s="22"/>
      <c r="BT195" s="25"/>
      <c r="BU195" s="22"/>
      <c r="BV195" s="22"/>
      <c r="BW195" s="155"/>
      <c r="BX195" s="25">
        <v>2</v>
      </c>
    </row>
    <row r="196" spans="1:76">
      <c r="A196" s="180">
        <v>191</v>
      </c>
      <c r="B196" s="67"/>
      <c r="C196" s="163">
        <v>7</v>
      </c>
      <c r="D196" s="23" t="s">
        <v>375</v>
      </c>
      <c r="E196" s="68" t="s">
        <v>360</v>
      </c>
      <c r="F196" s="22" t="s">
        <v>8</v>
      </c>
      <c r="G196" s="21" t="s">
        <v>489</v>
      </c>
      <c r="H196" s="21" t="s">
        <v>21</v>
      </c>
      <c r="I196" s="30">
        <v>42.8</v>
      </c>
      <c r="J196" s="22"/>
      <c r="K196" s="31"/>
      <c r="L196" s="25">
        <v>0</v>
      </c>
      <c r="M196" s="22"/>
      <c r="N196" s="25">
        <v>305</v>
      </c>
      <c r="O196" s="25">
        <v>305</v>
      </c>
      <c r="P196" s="25">
        <v>1905</v>
      </c>
      <c r="Q196" s="25">
        <v>102</v>
      </c>
      <c r="R196" s="24">
        <v>4572</v>
      </c>
      <c r="S196" s="24">
        <v>4572</v>
      </c>
      <c r="T196" s="23" t="s">
        <v>489</v>
      </c>
      <c r="U196" s="29">
        <f t="shared" si="36"/>
        <v>225115</v>
      </c>
      <c r="V196" s="29">
        <v>19.100000000000001</v>
      </c>
      <c r="W196" s="24">
        <v>19.100000000000001</v>
      </c>
      <c r="X196" s="24">
        <v>19.100000000000001</v>
      </c>
      <c r="Y196" s="24">
        <v>12</v>
      </c>
      <c r="Z196" s="24">
        <v>25</v>
      </c>
      <c r="AA196" s="24">
        <v>2</v>
      </c>
      <c r="AB196" s="24">
        <v>25</v>
      </c>
      <c r="AC196" s="24">
        <v>2</v>
      </c>
      <c r="AD196" s="23" t="s">
        <v>491</v>
      </c>
      <c r="AE196" s="24">
        <v>610</v>
      </c>
      <c r="AF196" s="23" t="s">
        <v>490</v>
      </c>
      <c r="AG196" s="23">
        <f t="shared" si="37"/>
        <v>1.5273319182943288</v>
      </c>
      <c r="AH196" s="23"/>
      <c r="AI196" s="24">
        <v>444</v>
      </c>
      <c r="AJ196" s="20">
        <v>733.6</v>
      </c>
      <c r="AK196" s="24">
        <v>444</v>
      </c>
      <c r="AL196" s="24">
        <v>444</v>
      </c>
      <c r="AM196" s="20">
        <v>733.6</v>
      </c>
      <c r="AN196" s="32">
        <v>6.35</v>
      </c>
      <c r="AO196" s="23"/>
      <c r="AP196" s="23" t="s">
        <v>492</v>
      </c>
      <c r="AQ196" s="25">
        <v>2</v>
      </c>
      <c r="AR196" s="23" t="s">
        <v>490</v>
      </c>
      <c r="AS196" s="32">
        <v>6.35</v>
      </c>
      <c r="AT196" s="25">
        <v>134</v>
      </c>
      <c r="AU196" s="25">
        <v>34</v>
      </c>
      <c r="AV196" s="23"/>
      <c r="AW196" s="23"/>
      <c r="AX196" s="23"/>
      <c r="AY196" s="23">
        <f t="shared" si="38"/>
        <v>0.61078529302977058</v>
      </c>
      <c r="AZ196" s="23"/>
      <c r="BA196" s="23">
        <v>502</v>
      </c>
      <c r="BB196" s="20">
        <v>671.6</v>
      </c>
      <c r="BC196" s="23"/>
      <c r="BD196" s="22">
        <v>6.35</v>
      </c>
      <c r="BE196" s="24">
        <v>229</v>
      </c>
      <c r="BF196" s="25">
        <v>2</v>
      </c>
      <c r="BG196" s="22">
        <f t="shared" si="39"/>
        <v>0.27116377638148476</v>
      </c>
      <c r="BH196" s="22"/>
      <c r="BI196" s="25">
        <v>502</v>
      </c>
      <c r="BJ196" s="20">
        <v>671.6</v>
      </c>
      <c r="BK196" s="22"/>
      <c r="BL196" s="20">
        <v>6.35</v>
      </c>
      <c r="BM196" s="25">
        <v>102</v>
      </c>
      <c r="BN196" s="25">
        <v>2</v>
      </c>
      <c r="BO196" s="22">
        <f t="shared" si="40"/>
        <v>0.60878926266039224</v>
      </c>
      <c r="BP196" s="20">
        <v>502</v>
      </c>
      <c r="BQ196" s="20">
        <v>671.6</v>
      </c>
      <c r="BR196" s="22"/>
      <c r="BS196" s="22"/>
      <c r="BT196" s="25"/>
      <c r="BU196" s="22"/>
      <c r="BV196" s="22"/>
      <c r="BW196" s="155"/>
      <c r="BX196" s="25">
        <v>4</v>
      </c>
    </row>
    <row r="197" spans="1:76">
      <c r="A197" s="180">
        <v>192</v>
      </c>
      <c r="B197" s="67"/>
      <c r="C197" s="163">
        <v>8</v>
      </c>
      <c r="D197" s="23" t="s">
        <v>377</v>
      </c>
      <c r="E197" s="68" t="s">
        <v>360</v>
      </c>
      <c r="F197" s="22" t="s">
        <v>8</v>
      </c>
      <c r="G197" s="21" t="s">
        <v>489</v>
      </c>
      <c r="H197" s="21" t="s">
        <v>67</v>
      </c>
      <c r="I197" s="30">
        <v>38.4</v>
      </c>
      <c r="J197" s="22"/>
      <c r="K197" s="31"/>
      <c r="L197" s="25">
        <v>0</v>
      </c>
      <c r="M197" s="22"/>
      <c r="N197" s="25">
        <v>915</v>
      </c>
      <c r="O197" s="25">
        <v>102</v>
      </c>
      <c r="P197" s="25">
        <v>1905</v>
      </c>
      <c r="Q197" s="25">
        <v>102</v>
      </c>
      <c r="R197" s="24">
        <v>4572</v>
      </c>
      <c r="S197" s="24">
        <v>4572</v>
      </c>
      <c r="T197" s="23" t="s">
        <v>489</v>
      </c>
      <c r="U197" s="29">
        <f t="shared" si="36"/>
        <v>266832</v>
      </c>
      <c r="V197" s="29">
        <v>12.7</v>
      </c>
      <c r="W197" s="24"/>
      <c r="X197" s="24"/>
      <c r="Y197" s="24">
        <v>28</v>
      </c>
      <c r="Z197" s="24">
        <v>25</v>
      </c>
      <c r="AA197" s="24"/>
      <c r="AB197" s="24">
        <v>25</v>
      </c>
      <c r="AC197" s="24">
        <v>12</v>
      </c>
      <c r="AD197" s="23" t="s">
        <v>491</v>
      </c>
      <c r="AE197" s="24">
        <v>610</v>
      </c>
      <c r="AF197" s="23" t="s">
        <v>490</v>
      </c>
      <c r="AG197" s="23">
        <f t="shared" si="37"/>
        <v>0.7595902726771866</v>
      </c>
      <c r="AH197" s="23"/>
      <c r="AI197" s="29">
        <v>437.8</v>
      </c>
      <c r="AJ197" s="20">
        <v>706</v>
      </c>
      <c r="AK197" s="23"/>
      <c r="AL197" s="29">
        <v>437.8</v>
      </c>
      <c r="AM197" s="23"/>
      <c r="AN197" s="32">
        <v>6.35</v>
      </c>
      <c r="AO197" s="23"/>
      <c r="AP197" s="23" t="s">
        <v>492</v>
      </c>
      <c r="AQ197" s="25">
        <v>2</v>
      </c>
      <c r="AR197" s="23" t="s">
        <v>490</v>
      </c>
      <c r="AS197" s="32">
        <v>6.35</v>
      </c>
      <c r="AT197" s="25">
        <v>51</v>
      </c>
      <c r="AU197" s="25">
        <v>89</v>
      </c>
      <c r="AV197" s="23"/>
      <c r="AW197" s="23"/>
      <c r="AX197" s="23"/>
      <c r="AY197" s="23">
        <f t="shared" si="38"/>
        <v>7.777790248319176E-2</v>
      </c>
      <c r="AZ197" s="23"/>
      <c r="BA197" s="23">
        <v>525.4</v>
      </c>
      <c r="BB197" s="20">
        <v>704.7</v>
      </c>
      <c r="BC197" s="23"/>
      <c r="BD197" s="22">
        <v>6.35</v>
      </c>
      <c r="BE197" s="24">
        <v>229</v>
      </c>
      <c r="BF197" s="25">
        <v>2</v>
      </c>
      <c r="BG197" s="22">
        <f t="shared" si="39"/>
        <v>0.27116377638148476</v>
      </c>
      <c r="BH197" s="22"/>
      <c r="BI197" s="30">
        <v>525.4</v>
      </c>
      <c r="BJ197" s="20">
        <v>704.7</v>
      </c>
      <c r="BK197" s="22"/>
      <c r="BL197" s="20">
        <v>6.35</v>
      </c>
      <c r="BM197" s="25">
        <v>89</v>
      </c>
      <c r="BN197" s="25">
        <v>2</v>
      </c>
      <c r="BO197" s="22">
        <f t="shared" si="40"/>
        <v>0.69771353698157312</v>
      </c>
      <c r="BP197" s="20">
        <v>475.1</v>
      </c>
      <c r="BQ197" s="20">
        <v>632.29999999999995</v>
      </c>
      <c r="BR197" s="22"/>
      <c r="BS197" s="22"/>
      <c r="BT197" s="25"/>
      <c r="BU197" s="22"/>
      <c r="BV197" s="22"/>
      <c r="BW197" s="155"/>
      <c r="BX197" s="25">
        <v>4</v>
      </c>
    </row>
    <row r="198" spans="1:76">
      <c r="A198" s="180">
        <v>193</v>
      </c>
      <c r="B198" s="67"/>
      <c r="C198" s="163">
        <v>9</v>
      </c>
      <c r="D198" s="23" t="s">
        <v>149</v>
      </c>
      <c r="E198" s="68" t="s">
        <v>148</v>
      </c>
      <c r="F198" s="22" t="s">
        <v>8</v>
      </c>
      <c r="G198" s="21" t="s">
        <v>489</v>
      </c>
      <c r="H198" s="21" t="s">
        <v>492</v>
      </c>
      <c r="I198" s="31">
        <v>44.75</v>
      </c>
      <c r="J198" s="22"/>
      <c r="K198" s="31"/>
      <c r="L198" s="31">
        <v>34.820352</v>
      </c>
      <c r="M198" s="22"/>
      <c r="N198" s="25">
        <v>101.6</v>
      </c>
      <c r="O198" s="25">
        <v>191</v>
      </c>
      <c r="P198" s="25">
        <v>1905</v>
      </c>
      <c r="Q198" s="25">
        <v>101.6</v>
      </c>
      <c r="R198" s="24">
        <v>4572</v>
      </c>
      <c r="S198" s="24">
        <v>4572</v>
      </c>
      <c r="T198" s="23" t="s">
        <v>489</v>
      </c>
      <c r="U198" s="29">
        <f t="shared" si="36"/>
        <v>193548</v>
      </c>
      <c r="V198" s="29">
        <v>9.5</v>
      </c>
      <c r="W198" s="24"/>
      <c r="X198" s="24"/>
      <c r="Y198" s="24">
        <v>4</v>
      </c>
      <c r="Z198" s="23"/>
      <c r="AA198" s="24"/>
      <c r="AB198" s="23"/>
      <c r="AC198" s="24">
        <v>0</v>
      </c>
      <c r="AD198" s="23" t="s">
        <v>491</v>
      </c>
      <c r="AE198" s="32">
        <v>30.48</v>
      </c>
      <c r="AF198" s="23" t="s">
        <v>490</v>
      </c>
      <c r="AG198" s="23">
        <f t="shared" si="37"/>
        <v>0.14649014042329489</v>
      </c>
      <c r="AH198" s="23"/>
      <c r="AI198" s="29">
        <v>511.6</v>
      </c>
      <c r="AJ198" s="30">
        <v>765.3</v>
      </c>
      <c r="AK198" s="23">
        <v>512</v>
      </c>
      <c r="AL198" s="22"/>
      <c r="AM198" s="22">
        <v>765.3</v>
      </c>
      <c r="AN198" s="23"/>
      <c r="AO198" s="23"/>
      <c r="AP198" s="23" t="s">
        <v>492</v>
      </c>
      <c r="AQ198" s="25">
        <v>2</v>
      </c>
      <c r="AR198" s="23" t="s">
        <v>490</v>
      </c>
      <c r="AS198" s="23">
        <v>4.9530000000000003</v>
      </c>
      <c r="AT198" s="25">
        <v>23</v>
      </c>
      <c r="AU198" s="25">
        <v>102</v>
      </c>
      <c r="AV198" s="23"/>
      <c r="AW198" s="23"/>
      <c r="AX198" s="23"/>
      <c r="AY198" s="23">
        <f t="shared" si="38"/>
        <v>0.37184560546322282</v>
      </c>
      <c r="AZ198" s="23"/>
      <c r="BA198" s="23">
        <v>455.1</v>
      </c>
      <c r="BB198" s="20">
        <v>496.4</v>
      </c>
      <c r="BC198" s="23"/>
      <c r="BD198" s="22">
        <v>6.35</v>
      </c>
      <c r="BE198" s="25">
        <v>229</v>
      </c>
      <c r="BF198" s="25">
        <v>2</v>
      </c>
      <c r="BG198" s="22">
        <f t="shared" si="39"/>
        <v>0.27223135030424656</v>
      </c>
      <c r="BH198" s="22"/>
      <c r="BI198" s="25">
        <v>522</v>
      </c>
      <c r="BJ198" s="30">
        <v>699.8</v>
      </c>
      <c r="BK198" s="22"/>
      <c r="BL198" s="22">
        <v>6.35</v>
      </c>
      <c r="BM198" s="25">
        <v>203</v>
      </c>
      <c r="BN198" s="25">
        <v>2</v>
      </c>
      <c r="BO198" s="22">
        <f t="shared" si="40"/>
        <v>0.30709841980134212</v>
      </c>
      <c r="BP198" s="25">
        <v>522</v>
      </c>
      <c r="BQ198" s="30">
        <v>699.8</v>
      </c>
      <c r="BR198" s="22"/>
      <c r="BS198" s="22"/>
      <c r="BT198" s="25"/>
      <c r="BU198" s="22"/>
      <c r="BV198" s="22"/>
      <c r="BW198" s="155"/>
      <c r="BX198" s="25"/>
    </row>
    <row r="199" spans="1:76">
      <c r="A199" s="180">
        <v>194</v>
      </c>
      <c r="B199" s="67"/>
      <c r="C199" s="163">
        <v>10</v>
      </c>
      <c r="D199" s="23" t="s">
        <v>150</v>
      </c>
      <c r="E199" s="68" t="s">
        <v>148</v>
      </c>
      <c r="F199" s="22" t="s">
        <v>8</v>
      </c>
      <c r="G199" s="21" t="s">
        <v>489</v>
      </c>
      <c r="H199" s="21" t="s">
        <v>492</v>
      </c>
      <c r="I199" s="30">
        <v>46.4</v>
      </c>
      <c r="J199" s="22"/>
      <c r="K199" s="31"/>
      <c r="L199" s="31">
        <v>36.141660000000002</v>
      </c>
      <c r="M199" s="22"/>
      <c r="N199" s="25">
        <v>101.6</v>
      </c>
      <c r="O199" s="25">
        <v>191</v>
      </c>
      <c r="P199" s="25">
        <v>1905</v>
      </c>
      <c r="Q199" s="25">
        <v>101.6</v>
      </c>
      <c r="R199" s="24">
        <v>4572</v>
      </c>
      <c r="S199" s="24">
        <v>4572</v>
      </c>
      <c r="T199" s="23" t="s">
        <v>489</v>
      </c>
      <c r="U199" s="29">
        <f t="shared" si="36"/>
        <v>193548</v>
      </c>
      <c r="V199" s="29">
        <v>12.7</v>
      </c>
      <c r="W199" s="24"/>
      <c r="X199" s="24"/>
      <c r="Y199" s="24">
        <v>6</v>
      </c>
      <c r="Z199" s="23"/>
      <c r="AA199" s="24"/>
      <c r="AB199" s="23"/>
      <c r="AC199" s="24">
        <v>1</v>
      </c>
      <c r="AD199" s="23" t="s">
        <v>491</v>
      </c>
      <c r="AE199" s="32">
        <v>30.48</v>
      </c>
      <c r="AF199" s="23" t="s">
        <v>490</v>
      </c>
      <c r="AG199" s="23">
        <f t="shared" si="37"/>
        <v>0.32724923474893675</v>
      </c>
      <c r="AH199" s="23"/>
      <c r="AI199" s="29">
        <v>450.2</v>
      </c>
      <c r="AJ199" s="30">
        <v>708.1</v>
      </c>
      <c r="AK199" s="23">
        <v>450</v>
      </c>
      <c r="AL199" s="22"/>
      <c r="AM199" s="22">
        <v>708.1</v>
      </c>
      <c r="AN199" s="23"/>
      <c r="AO199" s="23"/>
      <c r="AP199" s="23" t="s">
        <v>492</v>
      </c>
      <c r="AQ199" s="25">
        <v>2</v>
      </c>
      <c r="AR199" s="23" t="s">
        <v>490</v>
      </c>
      <c r="AS199" s="32">
        <v>6.35</v>
      </c>
      <c r="AT199" s="25">
        <v>71</v>
      </c>
      <c r="AU199" s="25">
        <v>34</v>
      </c>
      <c r="AV199" s="23"/>
      <c r="AW199" s="23"/>
      <c r="AX199" s="23"/>
      <c r="AY199" s="23">
        <f t="shared" si="38"/>
        <v>1.8335582123433076</v>
      </c>
      <c r="AZ199" s="23"/>
      <c r="BA199" s="23">
        <v>535.1</v>
      </c>
      <c r="BB199" s="20">
        <v>690.9</v>
      </c>
      <c r="BC199" s="23"/>
      <c r="BD199" s="22">
        <v>6.35</v>
      </c>
      <c r="BE199" s="25">
        <v>229</v>
      </c>
      <c r="BF199" s="25">
        <v>2</v>
      </c>
      <c r="BG199" s="22">
        <f t="shared" si="39"/>
        <v>0.27223135030424656</v>
      </c>
      <c r="BH199" s="22"/>
      <c r="BI199" s="30">
        <v>535.1</v>
      </c>
      <c r="BJ199" s="30">
        <v>690.9</v>
      </c>
      <c r="BK199" s="22"/>
      <c r="BL199" s="22">
        <v>6.35</v>
      </c>
      <c r="BM199" s="25">
        <v>203</v>
      </c>
      <c r="BN199" s="25">
        <v>2</v>
      </c>
      <c r="BO199" s="22">
        <f t="shared" si="40"/>
        <v>0.30709841980134212</v>
      </c>
      <c r="BP199" s="30">
        <v>535.1</v>
      </c>
      <c r="BQ199" s="30">
        <v>690.9</v>
      </c>
      <c r="BR199" s="22"/>
      <c r="BS199" s="22"/>
      <c r="BT199" s="25"/>
      <c r="BU199" s="22"/>
      <c r="BV199" s="22"/>
      <c r="BW199" s="155"/>
      <c r="BX199" s="25">
        <v>2</v>
      </c>
    </row>
    <row r="200" spans="1:76">
      <c r="A200" s="180">
        <v>195</v>
      </c>
      <c r="B200" s="67"/>
      <c r="C200" s="163">
        <v>13</v>
      </c>
      <c r="D200" s="23" t="s">
        <v>362</v>
      </c>
      <c r="E200" s="68" t="s">
        <v>148</v>
      </c>
      <c r="F200" s="22" t="s">
        <v>8</v>
      </c>
      <c r="G200" s="21" t="s">
        <v>489</v>
      </c>
      <c r="H200" s="21" t="s">
        <v>21</v>
      </c>
      <c r="I200" s="30">
        <v>45.6</v>
      </c>
      <c r="J200" s="22"/>
      <c r="K200" s="31"/>
      <c r="L200" s="25">
        <v>1426</v>
      </c>
      <c r="M200" s="22"/>
      <c r="N200" s="25">
        <v>305</v>
      </c>
      <c r="O200" s="25">
        <v>305</v>
      </c>
      <c r="P200" s="25">
        <v>1905</v>
      </c>
      <c r="Q200" s="25">
        <v>102</v>
      </c>
      <c r="R200" s="24">
        <v>4572</v>
      </c>
      <c r="S200" s="24">
        <v>4572</v>
      </c>
      <c r="T200" s="23" t="s">
        <v>489</v>
      </c>
      <c r="U200" s="29">
        <f t="shared" si="36"/>
        <v>225115</v>
      </c>
      <c r="V200" s="29">
        <v>15.9</v>
      </c>
      <c r="W200" s="24">
        <v>13</v>
      </c>
      <c r="X200" s="24">
        <v>13</v>
      </c>
      <c r="Y200" s="24">
        <v>12</v>
      </c>
      <c r="Z200" s="23">
        <v>15.875</v>
      </c>
      <c r="AA200" s="24">
        <v>2</v>
      </c>
      <c r="AB200" s="23">
        <v>15.875</v>
      </c>
      <c r="AC200" s="24">
        <v>2</v>
      </c>
      <c r="AD200" s="23" t="s">
        <v>22</v>
      </c>
      <c r="AE200" s="29">
        <v>304.8</v>
      </c>
      <c r="AF200" s="23" t="s">
        <v>490</v>
      </c>
      <c r="AG200" s="23">
        <f t="shared" si="37"/>
        <v>0.94146602223963149</v>
      </c>
      <c r="AH200" s="23"/>
      <c r="AI200" s="29">
        <v>447.5</v>
      </c>
      <c r="AJ200" s="30">
        <v>746.7</v>
      </c>
      <c r="AK200" s="24">
        <v>443</v>
      </c>
      <c r="AL200" s="24">
        <v>443</v>
      </c>
      <c r="AM200" s="22">
        <v>746.7</v>
      </c>
      <c r="AN200" s="30">
        <v>746.7</v>
      </c>
      <c r="AO200" s="23"/>
      <c r="AP200" s="23" t="s">
        <v>494</v>
      </c>
      <c r="AQ200" s="25">
        <v>4</v>
      </c>
      <c r="AR200" s="23" t="s">
        <v>490</v>
      </c>
      <c r="AS200" s="24">
        <v>6</v>
      </c>
      <c r="AT200" s="25">
        <v>134</v>
      </c>
      <c r="AU200" s="25">
        <v>34</v>
      </c>
      <c r="AV200" s="23"/>
      <c r="AW200" s="23"/>
      <c r="AX200" s="23"/>
      <c r="AY200" s="23">
        <f t="shared" si="38"/>
        <v>1.0906204004747595</v>
      </c>
      <c r="AZ200" s="23"/>
      <c r="BA200" s="23">
        <v>475.1</v>
      </c>
      <c r="BB200" s="22">
        <v>632.29999999999995</v>
      </c>
      <c r="BC200" s="23"/>
      <c r="BD200" s="22">
        <v>6.35</v>
      </c>
      <c r="BE200" s="22">
        <v>229</v>
      </c>
      <c r="BF200" s="25">
        <v>2</v>
      </c>
      <c r="BG200" s="22">
        <f t="shared" si="39"/>
        <v>0.27116377638148476</v>
      </c>
      <c r="BH200" s="22"/>
      <c r="BI200" s="30">
        <v>475.1</v>
      </c>
      <c r="BJ200" s="22"/>
      <c r="BK200" s="22"/>
      <c r="BL200" s="31">
        <v>6.35</v>
      </c>
      <c r="BM200" s="25">
        <v>102</v>
      </c>
      <c r="BN200" s="25">
        <v>2</v>
      </c>
      <c r="BO200" s="22">
        <f t="shared" si="40"/>
        <v>0.60878926266039224</v>
      </c>
      <c r="BP200" s="30">
        <v>475.1</v>
      </c>
      <c r="BQ200" s="30">
        <v>632.29999999999995</v>
      </c>
      <c r="BR200" s="22"/>
      <c r="BS200" s="22"/>
      <c r="BT200" s="25"/>
      <c r="BU200" s="22"/>
      <c r="BV200" s="22"/>
      <c r="BW200" s="155"/>
      <c r="BX200" s="25">
        <v>2</v>
      </c>
    </row>
    <row r="201" spans="1:76">
      <c r="A201" s="180">
        <v>196</v>
      </c>
      <c r="B201" s="67"/>
      <c r="C201" s="163">
        <v>14</v>
      </c>
      <c r="D201" s="23" t="s">
        <v>363</v>
      </c>
      <c r="E201" s="68" t="s">
        <v>148</v>
      </c>
      <c r="F201" s="22" t="s">
        <v>8</v>
      </c>
      <c r="G201" s="21" t="s">
        <v>489</v>
      </c>
      <c r="H201" s="21" t="s">
        <v>21</v>
      </c>
      <c r="I201" s="30">
        <v>53.8</v>
      </c>
      <c r="J201" s="22"/>
      <c r="K201" s="31"/>
      <c r="L201" s="25">
        <v>0</v>
      </c>
      <c r="M201" s="22"/>
      <c r="N201" s="25">
        <v>305</v>
      </c>
      <c r="O201" s="25">
        <v>305</v>
      </c>
      <c r="P201" s="25">
        <v>1905</v>
      </c>
      <c r="Q201" s="25">
        <v>102</v>
      </c>
      <c r="R201" s="24">
        <v>4572</v>
      </c>
      <c r="S201" s="24">
        <v>4572</v>
      </c>
      <c r="T201" s="23" t="s">
        <v>489</v>
      </c>
      <c r="U201" s="29">
        <f t="shared" si="36"/>
        <v>225115</v>
      </c>
      <c r="V201" s="29">
        <v>19</v>
      </c>
      <c r="W201" s="24">
        <v>19</v>
      </c>
      <c r="X201" s="24">
        <v>19</v>
      </c>
      <c r="Y201" s="24">
        <v>12</v>
      </c>
      <c r="Z201" s="23">
        <v>15.875</v>
      </c>
      <c r="AA201" s="24">
        <v>2</v>
      </c>
      <c r="AB201" s="23">
        <v>15.875</v>
      </c>
      <c r="AC201" s="24">
        <v>2</v>
      </c>
      <c r="AD201" s="23" t="s">
        <v>22</v>
      </c>
      <c r="AE201" s="29">
        <v>304.8</v>
      </c>
      <c r="AF201" s="23" t="s">
        <v>490</v>
      </c>
      <c r="AG201" s="23">
        <f t="shared" si="37"/>
        <v>1.5113807804178958</v>
      </c>
      <c r="AH201" s="23"/>
      <c r="AI201" s="24">
        <v>436</v>
      </c>
      <c r="AJ201" s="23"/>
      <c r="AK201" s="24">
        <v>436</v>
      </c>
      <c r="AL201" s="24">
        <v>436</v>
      </c>
      <c r="AM201" s="23"/>
      <c r="AN201" s="23"/>
      <c r="AO201" s="23"/>
      <c r="AP201" s="23" t="s">
        <v>494</v>
      </c>
      <c r="AQ201" s="25">
        <v>4</v>
      </c>
      <c r="AR201" s="23" t="s">
        <v>490</v>
      </c>
      <c r="AS201" s="24">
        <v>6</v>
      </c>
      <c r="AT201" s="25">
        <v>134</v>
      </c>
      <c r="AU201" s="25">
        <v>34</v>
      </c>
      <c r="AV201" s="23"/>
      <c r="AW201" s="23"/>
      <c r="AX201" s="23"/>
      <c r="AY201" s="23">
        <f t="shared" si="38"/>
        <v>1.0906204004747595</v>
      </c>
      <c r="AZ201" s="23"/>
      <c r="BA201" s="23">
        <v>518</v>
      </c>
      <c r="BB201" s="23"/>
      <c r="BC201" s="23"/>
      <c r="BD201" s="22">
        <v>6.35</v>
      </c>
      <c r="BE201" s="22">
        <v>229</v>
      </c>
      <c r="BF201" s="25">
        <v>2</v>
      </c>
      <c r="BG201" s="22">
        <f t="shared" si="39"/>
        <v>0.27116377638148476</v>
      </c>
      <c r="BH201" s="22"/>
      <c r="BI201" s="25">
        <v>436</v>
      </c>
      <c r="BJ201" s="22"/>
      <c r="BK201" s="22"/>
      <c r="BL201" s="31">
        <v>6.35</v>
      </c>
      <c r="BM201" s="25">
        <v>102</v>
      </c>
      <c r="BN201" s="25">
        <v>2</v>
      </c>
      <c r="BO201" s="22">
        <f t="shared" si="40"/>
        <v>0.60878926266039224</v>
      </c>
      <c r="BP201" s="30">
        <v>434.4</v>
      </c>
      <c r="BQ201" s="30"/>
      <c r="BR201" s="22"/>
      <c r="BS201" s="22"/>
      <c r="BT201" s="25"/>
      <c r="BU201" s="22"/>
      <c r="BV201" s="22"/>
      <c r="BW201" s="155"/>
      <c r="BX201" s="25">
        <v>4</v>
      </c>
    </row>
    <row r="202" spans="1:76">
      <c r="A202" s="180">
        <v>197</v>
      </c>
      <c r="B202" s="67"/>
      <c r="C202" s="163">
        <v>16</v>
      </c>
      <c r="D202" s="23" t="s">
        <v>369</v>
      </c>
      <c r="E202" s="68" t="s">
        <v>148</v>
      </c>
      <c r="F202" s="22" t="s">
        <v>8</v>
      </c>
      <c r="G202" s="21" t="s">
        <v>489</v>
      </c>
      <c r="H202" s="21" t="s">
        <v>21</v>
      </c>
      <c r="I202" s="30">
        <v>49.3</v>
      </c>
      <c r="J202" s="22"/>
      <c r="K202" s="31"/>
      <c r="L202" s="25">
        <v>1426</v>
      </c>
      <c r="M202" s="22"/>
      <c r="N202" s="25">
        <v>305</v>
      </c>
      <c r="O202" s="25">
        <v>305</v>
      </c>
      <c r="P202" s="25">
        <v>1905</v>
      </c>
      <c r="Q202" s="25">
        <v>102</v>
      </c>
      <c r="R202" s="24">
        <v>4572</v>
      </c>
      <c r="S202" s="24">
        <v>4572</v>
      </c>
      <c r="T202" s="23" t="s">
        <v>489</v>
      </c>
      <c r="U202" s="29">
        <f t="shared" si="36"/>
        <v>225115</v>
      </c>
      <c r="V202" s="29">
        <v>19</v>
      </c>
      <c r="W202" s="24">
        <v>19</v>
      </c>
      <c r="X202" s="24">
        <v>19</v>
      </c>
      <c r="Y202" s="24">
        <v>12</v>
      </c>
      <c r="Z202" s="23">
        <v>15.875</v>
      </c>
      <c r="AA202" s="24">
        <v>2</v>
      </c>
      <c r="AB202" s="23">
        <v>15.875</v>
      </c>
      <c r="AC202" s="24">
        <v>2</v>
      </c>
      <c r="AD202" s="23" t="s">
        <v>22</v>
      </c>
      <c r="AE202" s="29">
        <v>304.8</v>
      </c>
      <c r="AF202" s="23" t="s">
        <v>490</v>
      </c>
      <c r="AG202" s="23">
        <f t="shared" si="37"/>
        <v>1.5113807804178958</v>
      </c>
      <c r="AH202" s="23"/>
      <c r="AI202" s="24">
        <v>450</v>
      </c>
      <c r="AJ202" s="30">
        <v>750.2</v>
      </c>
      <c r="AK202" s="24">
        <v>450</v>
      </c>
      <c r="AL202" s="24">
        <v>450</v>
      </c>
      <c r="AM202" s="22">
        <v>750.2</v>
      </c>
      <c r="AN202" s="30">
        <v>750.2</v>
      </c>
      <c r="AO202" s="23"/>
      <c r="AP202" s="23" t="s">
        <v>494</v>
      </c>
      <c r="AQ202" s="25">
        <v>4</v>
      </c>
      <c r="AR202" s="23" t="s">
        <v>490</v>
      </c>
      <c r="AS202" s="32">
        <v>6</v>
      </c>
      <c r="AT202" s="25">
        <v>134</v>
      </c>
      <c r="AU202" s="25">
        <v>34</v>
      </c>
      <c r="AV202" s="23"/>
      <c r="AW202" s="23"/>
      <c r="AX202" s="23"/>
      <c r="AY202" s="23">
        <f t="shared" si="38"/>
        <v>1.0906204004747595</v>
      </c>
      <c r="AZ202" s="23"/>
      <c r="BA202" s="23">
        <v>490</v>
      </c>
      <c r="BB202" s="20">
        <v>750.2</v>
      </c>
      <c r="BC202" s="23"/>
      <c r="BD202" s="22">
        <v>6.35</v>
      </c>
      <c r="BE202" s="22">
        <v>229</v>
      </c>
      <c r="BF202" s="25">
        <v>2</v>
      </c>
      <c r="BG202" s="22">
        <f t="shared" si="39"/>
        <v>0.27116377638148476</v>
      </c>
      <c r="BH202" s="22"/>
      <c r="BI202" s="25">
        <v>450</v>
      </c>
      <c r="BJ202" s="30">
        <v>696.4</v>
      </c>
      <c r="BK202" s="22"/>
      <c r="BL202" s="31">
        <v>6.35</v>
      </c>
      <c r="BM202" s="25">
        <v>102</v>
      </c>
      <c r="BN202" s="25">
        <v>2</v>
      </c>
      <c r="BO202" s="22">
        <f t="shared" si="40"/>
        <v>0.60878926266039224</v>
      </c>
      <c r="BP202" s="30">
        <v>489.5</v>
      </c>
      <c r="BQ202" s="30">
        <v>696.4</v>
      </c>
      <c r="BR202" s="22"/>
      <c r="BS202" s="22"/>
      <c r="BT202" s="25"/>
      <c r="BU202" s="22"/>
      <c r="BV202" s="22"/>
      <c r="BW202" s="155"/>
      <c r="BX202" s="25">
        <v>4</v>
      </c>
    </row>
    <row r="203" spans="1:76">
      <c r="A203" s="180">
        <v>198</v>
      </c>
      <c r="B203" s="67"/>
      <c r="C203" s="163">
        <v>17</v>
      </c>
      <c r="D203" s="23" t="s">
        <v>370</v>
      </c>
      <c r="E203" s="68" t="s">
        <v>148</v>
      </c>
      <c r="F203" s="22" t="s">
        <v>8</v>
      </c>
      <c r="G203" s="21" t="s">
        <v>489</v>
      </c>
      <c r="H203" s="21" t="s">
        <v>21</v>
      </c>
      <c r="I203" s="25">
        <v>42</v>
      </c>
      <c r="J203" s="22"/>
      <c r="K203" s="31"/>
      <c r="L203" s="25">
        <v>1426</v>
      </c>
      <c r="M203" s="22"/>
      <c r="N203" s="25">
        <v>305</v>
      </c>
      <c r="O203" s="25">
        <v>305</v>
      </c>
      <c r="P203" s="25">
        <v>1905</v>
      </c>
      <c r="Q203" s="25">
        <v>102</v>
      </c>
      <c r="R203" s="24">
        <v>4572</v>
      </c>
      <c r="S203" s="24">
        <v>4572</v>
      </c>
      <c r="T203" s="23" t="s">
        <v>489</v>
      </c>
      <c r="U203" s="29">
        <f t="shared" si="36"/>
        <v>225115</v>
      </c>
      <c r="V203" s="29">
        <v>19</v>
      </c>
      <c r="W203" s="24">
        <v>19</v>
      </c>
      <c r="X203" s="24">
        <v>19</v>
      </c>
      <c r="Y203" s="24">
        <v>12</v>
      </c>
      <c r="Z203" s="23">
        <v>15.875</v>
      </c>
      <c r="AA203" s="24">
        <v>2</v>
      </c>
      <c r="AB203" s="23">
        <v>15.875</v>
      </c>
      <c r="AC203" s="24">
        <v>2</v>
      </c>
      <c r="AD203" s="23" t="s">
        <v>22</v>
      </c>
      <c r="AE203" s="29">
        <v>304.8</v>
      </c>
      <c r="AF203" s="23" t="s">
        <v>490</v>
      </c>
      <c r="AG203" s="23">
        <f t="shared" si="37"/>
        <v>1.5113807804178958</v>
      </c>
      <c r="AH203" s="23"/>
      <c r="AI203" s="24">
        <v>450</v>
      </c>
      <c r="AJ203" s="25">
        <v>746</v>
      </c>
      <c r="AK203" s="24">
        <v>448</v>
      </c>
      <c r="AL203" s="24">
        <v>448</v>
      </c>
      <c r="AM203" s="22">
        <v>746</v>
      </c>
      <c r="AN203" s="25">
        <v>746</v>
      </c>
      <c r="AO203" s="23"/>
      <c r="AP203" s="23" t="s">
        <v>494</v>
      </c>
      <c r="AQ203" s="25">
        <v>4</v>
      </c>
      <c r="AR203" s="23" t="s">
        <v>490</v>
      </c>
      <c r="AS203" s="32">
        <v>6</v>
      </c>
      <c r="AT203" s="25">
        <v>134</v>
      </c>
      <c r="AU203" s="25">
        <v>34</v>
      </c>
      <c r="AV203" s="23"/>
      <c r="AW203" s="23"/>
      <c r="AX203" s="23"/>
      <c r="AY203" s="23">
        <f t="shared" si="38"/>
        <v>1.0906204004747595</v>
      </c>
      <c r="AZ203" s="23"/>
      <c r="BA203" s="23">
        <v>454</v>
      </c>
      <c r="BB203" s="20">
        <v>746</v>
      </c>
      <c r="BC203" s="23"/>
      <c r="BD203" s="22">
        <v>6.35</v>
      </c>
      <c r="BE203" s="22">
        <v>229</v>
      </c>
      <c r="BF203" s="25">
        <v>2</v>
      </c>
      <c r="BG203" s="22">
        <f t="shared" si="39"/>
        <v>0.27116377638148476</v>
      </c>
      <c r="BH203" s="22"/>
      <c r="BI203" s="25">
        <v>448</v>
      </c>
      <c r="BJ203" s="30">
        <v>615.70000000000005</v>
      </c>
      <c r="BK203" s="22"/>
      <c r="BL203" s="31">
        <v>6.35</v>
      </c>
      <c r="BM203" s="25">
        <v>102</v>
      </c>
      <c r="BN203" s="25">
        <v>2</v>
      </c>
      <c r="BO203" s="22">
        <f t="shared" si="40"/>
        <v>0.60878926266039224</v>
      </c>
      <c r="BP203" s="30">
        <v>482</v>
      </c>
      <c r="BQ203" s="30">
        <v>728.1</v>
      </c>
      <c r="BR203" s="22"/>
      <c r="BS203" s="22"/>
      <c r="BT203" s="25"/>
      <c r="BU203" s="22"/>
      <c r="BV203" s="22"/>
      <c r="BW203" s="155"/>
      <c r="BX203" s="25">
        <v>4</v>
      </c>
    </row>
    <row r="204" spans="1:76">
      <c r="A204" s="180">
        <v>199</v>
      </c>
      <c r="B204" s="67"/>
      <c r="C204" s="163">
        <v>18</v>
      </c>
      <c r="D204" s="23" t="s">
        <v>371</v>
      </c>
      <c r="E204" s="68" t="s">
        <v>148</v>
      </c>
      <c r="F204" s="22" t="s">
        <v>8</v>
      </c>
      <c r="G204" s="21" t="s">
        <v>489</v>
      </c>
      <c r="H204" s="21" t="s">
        <v>21</v>
      </c>
      <c r="I204" s="30">
        <v>44.1</v>
      </c>
      <c r="J204" s="22"/>
      <c r="K204" s="31"/>
      <c r="L204" s="25">
        <v>1426</v>
      </c>
      <c r="M204" s="22"/>
      <c r="N204" s="25">
        <v>305</v>
      </c>
      <c r="O204" s="25">
        <v>305</v>
      </c>
      <c r="P204" s="25">
        <v>1905</v>
      </c>
      <c r="Q204" s="25">
        <v>102</v>
      </c>
      <c r="R204" s="24">
        <v>4572</v>
      </c>
      <c r="S204" s="24">
        <v>4572</v>
      </c>
      <c r="T204" s="23" t="s">
        <v>489</v>
      </c>
      <c r="U204" s="29">
        <f t="shared" si="36"/>
        <v>225115</v>
      </c>
      <c r="V204" s="29">
        <v>19</v>
      </c>
      <c r="W204" s="24">
        <v>19</v>
      </c>
      <c r="X204" s="24">
        <v>19</v>
      </c>
      <c r="Y204" s="24">
        <v>12</v>
      </c>
      <c r="Z204" s="23">
        <v>15.875</v>
      </c>
      <c r="AA204" s="24">
        <v>2</v>
      </c>
      <c r="AB204" s="23">
        <v>15.875</v>
      </c>
      <c r="AC204" s="24">
        <v>2</v>
      </c>
      <c r="AD204" s="23" t="s">
        <v>22</v>
      </c>
      <c r="AE204" s="29">
        <v>304.8</v>
      </c>
      <c r="AF204" s="23" t="s">
        <v>490</v>
      </c>
      <c r="AG204" s="23">
        <f t="shared" si="37"/>
        <v>1.5113807804178958</v>
      </c>
      <c r="AH204" s="23"/>
      <c r="AI204" s="24">
        <v>448</v>
      </c>
      <c r="AJ204" s="30">
        <v>734.3</v>
      </c>
      <c r="AK204" s="24">
        <v>430</v>
      </c>
      <c r="AL204" s="24">
        <v>430</v>
      </c>
      <c r="AM204" s="22">
        <v>734.3</v>
      </c>
      <c r="AN204" s="30">
        <v>734.3</v>
      </c>
      <c r="AO204" s="23"/>
      <c r="AP204" s="23" t="s">
        <v>494</v>
      </c>
      <c r="AQ204" s="25">
        <v>4</v>
      </c>
      <c r="AR204" s="23" t="s">
        <v>490</v>
      </c>
      <c r="AS204" s="32">
        <v>6.35</v>
      </c>
      <c r="AT204" s="25">
        <v>134</v>
      </c>
      <c r="AU204" s="25">
        <v>34</v>
      </c>
      <c r="AV204" s="23"/>
      <c r="AW204" s="23"/>
      <c r="AX204" s="23"/>
      <c r="AY204" s="23">
        <f t="shared" si="38"/>
        <v>1.2215705860595412</v>
      </c>
      <c r="AZ204" s="23"/>
      <c r="BA204" s="23">
        <v>461.3</v>
      </c>
      <c r="BB204" s="20">
        <v>734.3</v>
      </c>
      <c r="BC204" s="23"/>
      <c r="BD204" s="22">
        <v>6.35</v>
      </c>
      <c r="BE204" s="22">
        <v>229</v>
      </c>
      <c r="BF204" s="25">
        <v>2</v>
      </c>
      <c r="BG204" s="22">
        <f t="shared" si="39"/>
        <v>0.27116377638148476</v>
      </c>
      <c r="BH204" s="22"/>
      <c r="BI204" s="30">
        <v>461.3</v>
      </c>
      <c r="BJ204" s="25">
        <v>613</v>
      </c>
      <c r="BK204" s="22"/>
      <c r="BL204" s="31">
        <v>6.35</v>
      </c>
      <c r="BM204" s="25">
        <v>102</v>
      </c>
      <c r="BN204" s="25">
        <v>2</v>
      </c>
      <c r="BO204" s="22">
        <f t="shared" si="40"/>
        <v>0.60878926266039224</v>
      </c>
      <c r="BP204" s="30">
        <v>461.3</v>
      </c>
      <c r="BQ204" s="30">
        <v>613</v>
      </c>
      <c r="BR204" s="22"/>
      <c r="BS204" s="22"/>
      <c r="BT204" s="25"/>
      <c r="BU204" s="22"/>
      <c r="BV204" s="22"/>
      <c r="BW204" s="155"/>
      <c r="BX204" s="25">
        <v>4</v>
      </c>
    </row>
    <row r="205" spans="1:76">
      <c r="A205" s="180">
        <v>200</v>
      </c>
      <c r="B205" s="67"/>
      <c r="C205" s="163">
        <v>19</v>
      </c>
      <c r="D205" s="23" t="s">
        <v>376</v>
      </c>
      <c r="E205" s="68" t="s">
        <v>148</v>
      </c>
      <c r="F205" s="22" t="s">
        <v>8</v>
      </c>
      <c r="G205" s="21" t="s">
        <v>489</v>
      </c>
      <c r="H205" s="21" t="s">
        <v>21</v>
      </c>
      <c r="I205" s="30">
        <v>51.8</v>
      </c>
      <c r="J205" s="22"/>
      <c r="K205" s="31"/>
      <c r="L205" s="25">
        <v>1177.0000000000002</v>
      </c>
      <c r="M205" s="22"/>
      <c r="N205" s="25">
        <v>305</v>
      </c>
      <c r="O205" s="25">
        <v>305</v>
      </c>
      <c r="P205" s="25">
        <v>1905</v>
      </c>
      <c r="Q205" s="25">
        <v>102</v>
      </c>
      <c r="R205" s="24">
        <v>4572</v>
      </c>
      <c r="S205" s="24">
        <v>4572</v>
      </c>
      <c r="T205" s="23" t="s">
        <v>489</v>
      </c>
      <c r="U205" s="29">
        <f t="shared" si="36"/>
        <v>225115</v>
      </c>
      <c r="V205" s="29">
        <v>19.100000000000001</v>
      </c>
      <c r="W205" s="24">
        <v>19.100000000000001</v>
      </c>
      <c r="X205" s="24">
        <v>19.100000000000001</v>
      </c>
      <c r="Y205" s="24">
        <v>12</v>
      </c>
      <c r="Z205" s="24">
        <v>25</v>
      </c>
      <c r="AA205" s="24">
        <v>2</v>
      </c>
      <c r="AB205" s="23">
        <v>25</v>
      </c>
      <c r="AC205" s="24">
        <v>2</v>
      </c>
      <c r="AD205" s="23" t="s">
        <v>491</v>
      </c>
      <c r="AE205" s="24">
        <v>610</v>
      </c>
      <c r="AF205" s="23" t="s">
        <v>490</v>
      </c>
      <c r="AG205" s="23">
        <f t="shared" si="37"/>
        <v>1.5273319182943288</v>
      </c>
      <c r="AH205" s="23"/>
      <c r="AI205" s="29">
        <v>429.6</v>
      </c>
      <c r="AJ205" s="20">
        <v>734.3</v>
      </c>
      <c r="AK205" s="29">
        <v>429.6</v>
      </c>
      <c r="AL205" s="29">
        <v>429.6</v>
      </c>
      <c r="AM205" s="20">
        <v>734.3</v>
      </c>
      <c r="AN205" s="32">
        <v>6.35</v>
      </c>
      <c r="AO205" s="23"/>
      <c r="AP205" s="23" t="s">
        <v>492</v>
      </c>
      <c r="AQ205" s="25">
        <v>2</v>
      </c>
      <c r="AR205" s="23" t="s">
        <v>490</v>
      </c>
      <c r="AS205" s="32">
        <v>6.35</v>
      </c>
      <c r="AT205" s="25">
        <v>134</v>
      </c>
      <c r="AU205" s="25">
        <v>34</v>
      </c>
      <c r="AV205" s="23"/>
      <c r="AW205" s="23"/>
      <c r="AX205" s="23"/>
      <c r="AY205" s="23">
        <f t="shared" si="38"/>
        <v>0.61078529302977058</v>
      </c>
      <c r="AZ205" s="23"/>
      <c r="BA205" s="23">
        <v>461.3</v>
      </c>
      <c r="BB205" s="20">
        <v>613</v>
      </c>
      <c r="BC205" s="23"/>
      <c r="BD205" s="22">
        <v>6.35</v>
      </c>
      <c r="BE205" s="23">
        <v>229</v>
      </c>
      <c r="BF205" s="25">
        <v>2</v>
      </c>
      <c r="BG205" s="22">
        <f t="shared" si="39"/>
        <v>0.27116377638148476</v>
      </c>
      <c r="BH205" s="22"/>
      <c r="BI205" s="30">
        <v>461.3</v>
      </c>
      <c r="BJ205" s="20">
        <v>613</v>
      </c>
      <c r="BK205" s="22"/>
      <c r="BL205" s="20">
        <v>6.35</v>
      </c>
      <c r="BM205" s="25">
        <v>102</v>
      </c>
      <c r="BN205" s="25">
        <v>2</v>
      </c>
      <c r="BO205" s="22">
        <f t="shared" si="40"/>
        <v>0.60878926266039224</v>
      </c>
      <c r="BP205" s="20">
        <v>461.3</v>
      </c>
      <c r="BQ205" s="20">
        <v>613</v>
      </c>
      <c r="BR205" s="22"/>
      <c r="BS205" s="22"/>
      <c r="BT205" s="25"/>
      <c r="BU205" s="22"/>
      <c r="BV205" s="22"/>
      <c r="BW205" s="155"/>
      <c r="BX205" s="25">
        <v>2</v>
      </c>
    </row>
    <row r="206" spans="1:76">
      <c r="A206" s="180">
        <v>201</v>
      </c>
      <c r="B206" s="67"/>
      <c r="C206" s="163">
        <v>20</v>
      </c>
      <c r="D206" s="23" t="s">
        <v>378</v>
      </c>
      <c r="E206" s="68" t="s">
        <v>148</v>
      </c>
      <c r="F206" s="22" t="s">
        <v>8</v>
      </c>
      <c r="G206" s="21" t="s">
        <v>489</v>
      </c>
      <c r="H206" s="21" t="s">
        <v>67</v>
      </c>
      <c r="I206" s="30">
        <v>45.6</v>
      </c>
      <c r="J206" s="22"/>
      <c r="K206" s="31"/>
      <c r="L206" s="25">
        <v>1255.9999999999998</v>
      </c>
      <c r="M206" s="22"/>
      <c r="N206" s="25">
        <v>915</v>
      </c>
      <c r="O206" s="25">
        <v>102</v>
      </c>
      <c r="P206" s="25">
        <v>1905</v>
      </c>
      <c r="Q206" s="25">
        <v>102</v>
      </c>
      <c r="R206" s="24">
        <v>4572</v>
      </c>
      <c r="S206" s="24">
        <v>4572</v>
      </c>
      <c r="T206" s="23" t="s">
        <v>489</v>
      </c>
      <c r="U206" s="29">
        <f t="shared" si="36"/>
        <v>266832</v>
      </c>
      <c r="V206" s="29">
        <v>12.7</v>
      </c>
      <c r="W206" s="24"/>
      <c r="X206" s="24"/>
      <c r="Y206" s="24">
        <v>24</v>
      </c>
      <c r="Z206" s="24">
        <v>25</v>
      </c>
      <c r="AA206" s="24"/>
      <c r="AB206" s="23">
        <v>25</v>
      </c>
      <c r="AC206" s="24">
        <v>10</v>
      </c>
      <c r="AD206" s="23" t="s">
        <v>491</v>
      </c>
      <c r="AE206" s="24">
        <v>610</v>
      </c>
      <c r="AF206" s="23" t="s">
        <v>490</v>
      </c>
      <c r="AG206" s="23">
        <f t="shared" si="37"/>
        <v>0.66464148859253835</v>
      </c>
      <c r="AH206" s="23"/>
      <c r="AI206" s="29">
        <v>416.5</v>
      </c>
      <c r="AJ206" s="20">
        <v>722.6</v>
      </c>
      <c r="AK206" s="23"/>
      <c r="AL206" s="29">
        <v>416.5</v>
      </c>
      <c r="AM206" s="23"/>
      <c r="AN206" s="32">
        <v>6.35</v>
      </c>
      <c r="AO206" s="23"/>
      <c r="AP206" s="23" t="s">
        <v>492</v>
      </c>
      <c r="AQ206" s="25">
        <v>2</v>
      </c>
      <c r="AR206" s="23" t="s">
        <v>490</v>
      </c>
      <c r="AS206" s="32">
        <v>6.35</v>
      </c>
      <c r="AT206" s="25">
        <v>134</v>
      </c>
      <c r="AU206" s="25">
        <v>34</v>
      </c>
      <c r="AV206" s="23"/>
      <c r="AW206" s="23"/>
      <c r="AX206" s="23"/>
      <c r="AY206" s="23">
        <f t="shared" si="38"/>
        <v>0.2035950976765902</v>
      </c>
      <c r="AZ206" s="23"/>
      <c r="BA206" s="23">
        <v>464</v>
      </c>
      <c r="BB206" s="20">
        <v>607.4</v>
      </c>
      <c r="BC206" s="23"/>
      <c r="BD206" s="22">
        <v>6.35</v>
      </c>
      <c r="BE206" s="23">
        <v>229</v>
      </c>
      <c r="BF206" s="25">
        <v>2</v>
      </c>
      <c r="BG206" s="22">
        <f t="shared" si="39"/>
        <v>0.27116377638148476</v>
      </c>
      <c r="BH206" s="22"/>
      <c r="BI206" s="25">
        <v>464</v>
      </c>
      <c r="BJ206" s="20">
        <v>607.4</v>
      </c>
      <c r="BK206" s="22"/>
      <c r="BL206" s="20">
        <v>6.35</v>
      </c>
      <c r="BM206" s="25">
        <v>102</v>
      </c>
      <c r="BN206" s="25">
        <v>2</v>
      </c>
      <c r="BO206" s="22">
        <f t="shared" si="40"/>
        <v>0.60878926266039224</v>
      </c>
      <c r="BP206" s="20">
        <v>525.4</v>
      </c>
      <c r="BQ206" s="20">
        <v>704.7</v>
      </c>
      <c r="BR206" s="22"/>
      <c r="BS206" s="22"/>
      <c r="BT206" s="25"/>
      <c r="BU206" s="22"/>
      <c r="BV206" s="22"/>
      <c r="BW206" s="155"/>
      <c r="BX206" s="25">
        <v>2</v>
      </c>
    </row>
    <row r="207" spans="1:76">
      <c r="A207" s="180">
        <v>202</v>
      </c>
      <c r="B207" s="67"/>
      <c r="C207" s="163">
        <v>1</v>
      </c>
      <c r="D207" s="23" t="s">
        <v>548</v>
      </c>
      <c r="E207" s="68" t="s">
        <v>547</v>
      </c>
      <c r="F207" s="22" t="s">
        <v>8</v>
      </c>
      <c r="G207" s="21" t="s">
        <v>489</v>
      </c>
      <c r="H207" s="21" t="s">
        <v>492</v>
      </c>
      <c r="I207" s="30">
        <v>27.6</v>
      </c>
      <c r="J207" s="22"/>
      <c r="K207" s="31"/>
      <c r="L207" s="25">
        <v>828</v>
      </c>
      <c r="M207" s="22" t="s">
        <v>507</v>
      </c>
      <c r="N207" s="25">
        <v>200</v>
      </c>
      <c r="O207" s="123">
        <v>200</v>
      </c>
      <c r="P207" s="25">
        <v>1500</v>
      </c>
      <c r="Q207" s="25">
        <v>200</v>
      </c>
      <c r="R207" s="24">
        <v>2250</v>
      </c>
      <c r="S207" s="24">
        <v>2250</v>
      </c>
      <c r="T207" s="23" t="s">
        <v>489</v>
      </c>
      <c r="U207" s="29">
        <f t="shared" si="36"/>
        <v>300000</v>
      </c>
      <c r="V207" s="24">
        <v>13</v>
      </c>
      <c r="W207" s="24"/>
      <c r="X207" s="158"/>
      <c r="Y207" s="24">
        <v>4</v>
      </c>
      <c r="Z207" s="136"/>
      <c r="AA207" s="158"/>
      <c r="AB207" s="138"/>
      <c r="AC207" s="158"/>
      <c r="AD207" s="19" t="s">
        <v>509</v>
      </c>
      <c r="AE207" s="123">
        <v>500</v>
      </c>
      <c r="AF207" s="23" t="s">
        <v>490</v>
      </c>
      <c r="AG207" s="23">
        <f t="shared" si="37"/>
        <v>0.17697638615222502</v>
      </c>
      <c r="AH207" s="136"/>
      <c r="AI207" s="24">
        <v>449</v>
      </c>
      <c r="AJ207" s="24">
        <v>617</v>
      </c>
      <c r="AK207" s="24">
        <v>449</v>
      </c>
      <c r="AL207" s="24">
        <v>449</v>
      </c>
      <c r="AM207" s="23">
        <v>617</v>
      </c>
      <c r="AN207" s="24">
        <v>617</v>
      </c>
      <c r="AO207" s="24"/>
      <c r="AP207" s="106" t="s">
        <v>492</v>
      </c>
      <c r="AQ207" s="19">
        <v>2</v>
      </c>
      <c r="AR207" s="23" t="s">
        <v>490</v>
      </c>
      <c r="AS207" s="24">
        <v>10</v>
      </c>
      <c r="AT207" s="25">
        <v>10</v>
      </c>
      <c r="AU207" s="25">
        <v>200</v>
      </c>
      <c r="AV207" s="23"/>
      <c r="AW207" s="23"/>
      <c r="AX207" s="23"/>
      <c r="AY207" s="23">
        <f t="shared" si="38"/>
        <v>0.3926990816987242</v>
      </c>
      <c r="AZ207" s="23"/>
      <c r="BA207" s="23">
        <v>342</v>
      </c>
      <c r="BB207" s="106">
        <v>445</v>
      </c>
      <c r="BC207" s="24"/>
      <c r="BD207" s="25">
        <v>10</v>
      </c>
      <c r="BE207" s="19">
        <v>330</v>
      </c>
      <c r="BF207" s="19">
        <v>2</v>
      </c>
      <c r="BG207" s="22">
        <f t="shared" si="39"/>
        <v>0.23799944345377222</v>
      </c>
      <c r="BH207" s="138"/>
      <c r="BI207" s="25">
        <v>342</v>
      </c>
      <c r="BJ207" s="19">
        <v>445</v>
      </c>
      <c r="BK207" s="25"/>
      <c r="BL207" s="25">
        <v>10</v>
      </c>
      <c r="BM207" s="19">
        <v>250</v>
      </c>
      <c r="BN207" s="25">
        <v>2</v>
      </c>
      <c r="BO207" s="22">
        <f t="shared" si="40"/>
        <v>0.31415926535897931</v>
      </c>
      <c r="BP207" s="19">
        <v>342</v>
      </c>
      <c r="BQ207" s="19">
        <v>445</v>
      </c>
      <c r="BR207" s="138"/>
      <c r="BS207" s="138"/>
      <c r="BT207" s="179"/>
      <c r="BU207" s="22"/>
      <c r="BV207" s="138"/>
      <c r="BW207" s="153"/>
      <c r="BX207" s="138">
        <v>1</v>
      </c>
    </row>
    <row r="208" spans="1:76">
      <c r="A208" s="180">
        <v>203</v>
      </c>
      <c r="B208" s="67"/>
      <c r="C208" s="163">
        <v>2</v>
      </c>
      <c r="D208" s="23" t="s">
        <v>549</v>
      </c>
      <c r="E208" s="68" t="s">
        <v>547</v>
      </c>
      <c r="F208" s="22" t="s">
        <v>8</v>
      </c>
      <c r="G208" s="21" t="s">
        <v>489</v>
      </c>
      <c r="H208" s="21" t="s">
        <v>492</v>
      </c>
      <c r="I208" s="30">
        <v>27.6</v>
      </c>
      <c r="J208" s="22"/>
      <c r="K208" s="31"/>
      <c r="L208" s="25">
        <v>828</v>
      </c>
      <c r="M208" s="22" t="s">
        <v>507</v>
      </c>
      <c r="N208" s="25">
        <v>200</v>
      </c>
      <c r="O208" s="123">
        <v>200</v>
      </c>
      <c r="P208" s="25">
        <v>1500</v>
      </c>
      <c r="Q208" s="25">
        <v>200</v>
      </c>
      <c r="R208" s="24">
        <v>2250</v>
      </c>
      <c r="S208" s="24">
        <v>2250</v>
      </c>
      <c r="T208" s="23" t="s">
        <v>489</v>
      </c>
      <c r="U208" s="29">
        <f t="shared" si="36"/>
        <v>300000</v>
      </c>
      <c r="V208" s="24">
        <v>13</v>
      </c>
      <c r="W208" s="24"/>
      <c r="X208" s="158"/>
      <c r="Y208" s="24">
        <v>4</v>
      </c>
      <c r="Z208" s="136"/>
      <c r="AA208" s="158"/>
      <c r="AB208" s="138"/>
      <c r="AC208" s="158"/>
      <c r="AD208" s="19" t="s">
        <v>509</v>
      </c>
      <c r="AE208" s="123">
        <v>500</v>
      </c>
      <c r="AF208" s="23" t="s">
        <v>490</v>
      </c>
      <c r="AG208" s="23">
        <f t="shared" si="37"/>
        <v>0.17697638615222502</v>
      </c>
      <c r="AH208" s="136"/>
      <c r="AI208" s="24">
        <v>449</v>
      </c>
      <c r="AJ208" s="24">
        <v>617</v>
      </c>
      <c r="AK208" s="24">
        <v>449</v>
      </c>
      <c r="AL208" s="24">
        <v>449</v>
      </c>
      <c r="AM208" s="23">
        <v>617</v>
      </c>
      <c r="AN208" s="24">
        <v>617</v>
      </c>
      <c r="AO208" s="24"/>
      <c r="AP208" s="106" t="s">
        <v>492</v>
      </c>
      <c r="AQ208" s="19">
        <v>2</v>
      </c>
      <c r="AR208" s="23" t="s">
        <v>490</v>
      </c>
      <c r="AS208" s="24">
        <v>10</v>
      </c>
      <c r="AT208" s="25">
        <v>20</v>
      </c>
      <c r="AU208" s="25">
        <v>100</v>
      </c>
      <c r="AV208" s="23"/>
      <c r="AW208" s="23"/>
      <c r="AX208" s="23"/>
      <c r="AY208" s="23">
        <f t="shared" si="38"/>
        <v>0.78539816339744839</v>
      </c>
      <c r="AZ208" s="23"/>
      <c r="BA208" s="23">
        <v>342</v>
      </c>
      <c r="BB208" s="106">
        <v>445</v>
      </c>
      <c r="BC208" s="24"/>
      <c r="BD208" s="25">
        <v>10</v>
      </c>
      <c r="BE208" s="19">
        <v>330</v>
      </c>
      <c r="BF208" s="19">
        <v>2</v>
      </c>
      <c r="BG208" s="22">
        <f t="shared" si="39"/>
        <v>0.23799944345377222</v>
      </c>
      <c r="BH208" s="138"/>
      <c r="BI208" s="25">
        <v>342</v>
      </c>
      <c r="BJ208" s="19">
        <v>445</v>
      </c>
      <c r="BK208" s="25"/>
      <c r="BL208" s="25">
        <v>10</v>
      </c>
      <c r="BM208" s="19">
        <v>250</v>
      </c>
      <c r="BN208" s="25">
        <v>2</v>
      </c>
      <c r="BO208" s="22">
        <f t="shared" si="40"/>
        <v>0.31415926535897931</v>
      </c>
      <c r="BP208" s="19">
        <v>342</v>
      </c>
      <c r="BQ208" s="19">
        <v>445</v>
      </c>
      <c r="BR208" s="138"/>
      <c r="BS208" s="138"/>
      <c r="BT208" s="179"/>
      <c r="BU208" s="22"/>
      <c r="BV208" s="138"/>
      <c r="BW208" s="153"/>
      <c r="BX208" s="138">
        <v>1</v>
      </c>
    </row>
    <row r="209" spans="1:76">
      <c r="A209" s="180">
        <v>204</v>
      </c>
      <c r="B209" s="67"/>
      <c r="C209" s="163">
        <v>3</v>
      </c>
      <c r="D209" s="23" t="s">
        <v>550</v>
      </c>
      <c r="E209" s="68" t="s">
        <v>547</v>
      </c>
      <c r="F209" s="22" t="s">
        <v>8</v>
      </c>
      <c r="G209" s="21" t="s">
        <v>489</v>
      </c>
      <c r="H209" s="21" t="s">
        <v>21</v>
      </c>
      <c r="I209" s="30">
        <v>27.6</v>
      </c>
      <c r="J209" s="22"/>
      <c r="K209" s="31"/>
      <c r="L209" s="31">
        <v>669.85199999999998</v>
      </c>
      <c r="M209" s="22" t="s">
        <v>507</v>
      </c>
      <c r="N209" s="25">
        <v>240</v>
      </c>
      <c r="O209" s="123">
        <v>240</v>
      </c>
      <c r="P209" s="25">
        <v>1500</v>
      </c>
      <c r="Q209" s="25">
        <v>125</v>
      </c>
      <c r="R209" s="24">
        <v>2250</v>
      </c>
      <c r="S209" s="24">
        <v>2250</v>
      </c>
      <c r="T209" s="23" t="s">
        <v>489</v>
      </c>
      <c r="U209" s="29">
        <f t="shared" si="36"/>
        <v>185100</v>
      </c>
      <c r="V209" s="24">
        <v>10</v>
      </c>
      <c r="W209" s="24">
        <v>10</v>
      </c>
      <c r="X209" s="123">
        <v>10</v>
      </c>
      <c r="Y209" s="24">
        <v>8</v>
      </c>
      <c r="Z209" s="136"/>
      <c r="AA209" s="123">
        <v>1</v>
      </c>
      <c r="AB209" s="19"/>
      <c r="AC209" s="123">
        <v>1</v>
      </c>
      <c r="AD209" s="19" t="s">
        <v>509</v>
      </c>
      <c r="AE209" s="123">
        <v>500</v>
      </c>
      <c r="AF209" s="23" t="s">
        <v>490</v>
      </c>
      <c r="AG209" s="23">
        <f t="shared" si="37"/>
        <v>0.33944815273795703</v>
      </c>
      <c r="AH209" s="136"/>
      <c r="AI209" s="24">
        <v>342</v>
      </c>
      <c r="AJ209" s="24">
        <v>445</v>
      </c>
      <c r="AK209" s="24">
        <v>342</v>
      </c>
      <c r="AL209" s="24">
        <v>342</v>
      </c>
      <c r="AM209" s="23">
        <v>445</v>
      </c>
      <c r="AN209" s="24">
        <v>445</v>
      </c>
      <c r="AO209" s="24"/>
      <c r="AP209" s="106" t="s">
        <v>492</v>
      </c>
      <c r="AQ209" s="19">
        <v>2</v>
      </c>
      <c r="AR209" s="23" t="s">
        <v>490</v>
      </c>
      <c r="AS209" s="24">
        <v>10</v>
      </c>
      <c r="AT209" s="25">
        <v>13</v>
      </c>
      <c r="AU209" s="25">
        <v>150</v>
      </c>
      <c r="AV209" s="23"/>
      <c r="AW209" s="23"/>
      <c r="AX209" s="23"/>
      <c r="AY209" s="23">
        <f t="shared" si="38"/>
        <v>0.43633231299858238</v>
      </c>
      <c r="AZ209" s="23"/>
      <c r="BA209" s="23">
        <v>342</v>
      </c>
      <c r="BB209" s="106">
        <v>445</v>
      </c>
      <c r="BC209" s="24"/>
      <c r="BD209" s="25">
        <v>10</v>
      </c>
      <c r="BE209" s="19">
        <v>330</v>
      </c>
      <c r="BF209" s="19">
        <v>2</v>
      </c>
      <c r="BG209" s="22">
        <f t="shared" si="39"/>
        <v>0.38079910952603552</v>
      </c>
      <c r="BH209" s="138"/>
      <c r="BI209" s="25">
        <v>342</v>
      </c>
      <c r="BJ209" s="19">
        <v>445</v>
      </c>
      <c r="BK209" s="25"/>
      <c r="BL209" s="25">
        <v>10</v>
      </c>
      <c r="BM209" s="19">
        <v>400</v>
      </c>
      <c r="BN209" s="25">
        <v>2</v>
      </c>
      <c r="BO209" s="22">
        <f t="shared" si="40"/>
        <v>0.31415926535897931</v>
      </c>
      <c r="BP209" s="19">
        <v>342</v>
      </c>
      <c r="BQ209" s="19">
        <v>445</v>
      </c>
      <c r="BR209" s="138"/>
      <c r="BS209" s="138"/>
      <c r="BT209" s="179"/>
      <c r="BU209" s="22"/>
      <c r="BV209" s="138"/>
      <c r="BW209" s="153"/>
      <c r="BX209" s="138">
        <v>1</v>
      </c>
    </row>
    <row r="210" spans="1:76">
      <c r="A210" s="180">
        <v>205</v>
      </c>
      <c r="B210" s="67"/>
      <c r="C210" s="163">
        <v>4</v>
      </c>
      <c r="D210" s="23" t="s">
        <v>551</v>
      </c>
      <c r="E210" s="68" t="s">
        <v>547</v>
      </c>
      <c r="F210" s="22" t="s">
        <v>8</v>
      </c>
      <c r="G210" s="21" t="s">
        <v>489</v>
      </c>
      <c r="H210" s="21" t="s">
        <v>67</v>
      </c>
      <c r="I210" s="30">
        <v>27.6</v>
      </c>
      <c r="J210" s="22"/>
      <c r="K210" s="31"/>
      <c r="L210" s="25">
        <v>3312</v>
      </c>
      <c r="M210" s="22" t="s">
        <v>507</v>
      </c>
      <c r="N210" s="25">
        <v>800</v>
      </c>
      <c r="O210" s="25">
        <v>200</v>
      </c>
      <c r="P210" s="25">
        <v>1500</v>
      </c>
      <c r="Q210" s="25">
        <v>200</v>
      </c>
      <c r="R210" s="24">
        <v>2250</v>
      </c>
      <c r="S210" s="24">
        <v>2250</v>
      </c>
      <c r="T210" s="23" t="s">
        <v>489</v>
      </c>
      <c r="U210" s="29">
        <f t="shared" si="36"/>
        <v>380000</v>
      </c>
      <c r="V210" s="29">
        <v>13</v>
      </c>
      <c r="W210" s="24"/>
      <c r="X210" s="24">
        <v>13</v>
      </c>
      <c r="Y210" s="24">
        <v>12</v>
      </c>
      <c r="Z210" s="23"/>
      <c r="AA210" s="24">
        <v>4</v>
      </c>
      <c r="AB210" s="23"/>
      <c r="AC210" s="24"/>
      <c r="AD210" s="23" t="s">
        <v>509</v>
      </c>
      <c r="AE210" s="24">
        <v>500</v>
      </c>
      <c r="AF210" s="23" t="s">
        <v>490</v>
      </c>
      <c r="AG210" s="23">
        <f t="shared" si="37"/>
        <v>0.41915459878158556</v>
      </c>
      <c r="AH210" s="23"/>
      <c r="AI210" s="24">
        <v>342</v>
      </c>
      <c r="AJ210" s="24">
        <v>445</v>
      </c>
      <c r="AK210" s="24">
        <v>342</v>
      </c>
      <c r="AL210" s="25">
        <v>342</v>
      </c>
      <c r="AM210" s="23">
        <v>445</v>
      </c>
      <c r="AN210" s="24">
        <v>445</v>
      </c>
      <c r="AO210" s="23"/>
      <c r="AP210" s="23" t="s">
        <v>492</v>
      </c>
      <c r="AQ210" s="25">
        <v>2</v>
      </c>
      <c r="AR210" s="23" t="s">
        <v>490</v>
      </c>
      <c r="AS210" s="24">
        <v>10</v>
      </c>
      <c r="AT210" s="25">
        <v>10</v>
      </c>
      <c r="AU210" s="25">
        <v>200</v>
      </c>
      <c r="AV210" s="23"/>
      <c r="AW210" s="23"/>
      <c r="AX210" s="23"/>
      <c r="AY210" s="23">
        <f t="shared" si="38"/>
        <v>9.8174770424681049E-2</v>
      </c>
      <c r="AZ210" s="23"/>
      <c r="BA210" s="23">
        <v>342</v>
      </c>
      <c r="BB210" s="23">
        <v>445</v>
      </c>
      <c r="BC210" s="23"/>
      <c r="BD210" s="22">
        <v>10</v>
      </c>
      <c r="BE210" s="23">
        <v>330</v>
      </c>
      <c r="BF210" s="25">
        <v>2</v>
      </c>
      <c r="BG210" s="22">
        <f t="shared" si="39"/>
        <v>0.23799944345377222</v>
      </c>
      <c r="BH210" s="22"/>
      <c r="BI210" s="25">
        <v>342</v>
      </c>
      <c r="BJ210" s="25">
        <v>445</v>
      </c>
      <c r="BK210" s="22"/>
      <c r="BL210" s="25">
        <v>10</v>
      </c>
      <c r="BM210" s="25">
        <v>250</v>
      </c>
      <c r="BN210" s="25">
        <v>2</v>
      </c>
      <c r="BO210" s="22">
        <f t="shared" si="40"/>
        <v>0.31415926535897931</v>
      </c>
      <c r="BP210" s="25">
        <v>342</v>
      </c>
      <c r="BQ210" s="25">
        <v>445</v>
      </c>
      <c r="BR210" s="22"/>
      <c r="BS210" s="22"/>
      <c r="BT210" s="25"/>
      <c r="BU210" s="22"/>
      <c r="BV210" s="22"/>
      <c r="BW210" s="155"/>
      <c r="BX210" s="25">
        <v>1</v>
      </c>
    </row>
    <row r="211" spans="1:76">
      <c r="A211" s="180">
        <v>206</v>
      </c>
      <c r="B211" s="67"/>
      <c r="C211" s="163">
        <v>1</v>
      </c>
      <c r="D211" s="23" t="s">
        <v>537</v>
      </c>
      <c r="E211" s="68" t="s">
        <v>539</v>
      </c>
      <c r="F211" s="22" t="s">
        <v>8</v>
      </c>
      <c r="G211" s="21" t="s">
        <v>489</v>
      </c>
      <c r="H211" s="21" t="s">
        <v>67</v>
      </c>
      <c r="I211" s="30">
        <v>21.7</v>
      </c>
      <c r="J211" s="22"/>
      <c r="K211" s="31"/>
      <c r="L211" s="25">
        <v>1200.0000000000002</v>
      </c>
      <c r="M211" s="22" t="s">
        <v>516</v>
      </c>
      <c r="N211" s="25">
        <v>3045</v>
      </c>
      <c r="O211" s="25">
        <v>95</v>
      </c>
      <c r="P211" s="25">
        <v>3075</v>
      </c>
      <c r="Q211" s="25">
        <v>75</v>
      </c>
      <c r="R211" s="24">
        <v>2020</v>
      </c>
      <c r="S211" s="24">
        <v>2020</v>
      </c>
      <c r="T211" s="23" t="s">
        <v>489</v>
      </c>
      <c r="U211" s="29">
        <f t="shared" si="36"/>
        <v>505650</v>
      </c>
      <c r="V211" s="29">
        <v>7</v>
      </c>
      <c r="W211" s="24"/>
      <c r="X211" s="24">
        <v>7</v>
      </c>
      <c r="Y211" s="24">
        <v>28</v>
      </c>
      <c r="Z211" s="24">
        <v>15</v>
      </c>
      <c r="AA211" s="24">
        <v>12</v>
      </c>
      <c r="AB211" s="24">
        <v>15</v>
      </c>
      <c r="AC211" s="24"/>
      <c r="AD211" s="23"/>
      <c r="AE211" s="23"/>
      <c r="AF211" s="23" t="s">
        <v>490</v>
      </c>
      <c r="AG211" s="23">
        <f t="shared" si="37"/>
        <v>0.21310516764190629</v>
      </c>
      <c r="AH211" s="23"/>
      <c r="AI211" s="24">
        <v>605</v>
      </c>
      <c r="AJ211" s="24">
        <v>652</v>
      </c>
      <c r="AK211" s="23"/>
      <c r="AL211" s="25">
        <v>605</v>
      </c>
      <c r="AM211" s="23"/>
      <c r="AN211" s="24">
        <v>652</v>
      </c>
      <c r="AO211" s="23"/>
      <c r="AP211" s="23" t="s">
        <v>492</v>
      </c>
      <c r="AQ211" s="25">
        <v>2</v>
      </c>
      <c r="AR211" s="23" t="s">
        <v>490</v>
      </c>
      <c r="AS211" s="24">
        <v>7</v>
      </c>
      <c r="AT211" s="25">
        <v>14</v>
      </c>
      <c r="AU211" s="25">
        <v>140</v>
      </c>
      <c r="AV211" s="23"/>
      <c r="AW211" s="23"/>
      <c r="AX211" s="23"/>
      <c r="AY211" s="23">
        <f t="shared" si="38"/>
        <v>1.8055130193044788E-2</v>
      </c>
      <c r="AZ211" s="23"/>
      <c r="BA211" s="23">
        <v>605</v>
      </c>
      <c r="BB211" s="23">
        <v>652</v>
      </c>
      <c r="BC211" s="23"/>
      <c r="BD211" s="22">
        <v>7</v>
      </c>
      <c r="BE211" s="23">
        <v>130</v>
      </c>
      <c r="BF211" s="25">
        <v>2</v>
      </c>
      <c r="BG211" s="22">
        <f t="shared" si="39"/>
        <v>0.7894258462866659</v>
      </c>
      <c r="BH211" s="25">
        <v>351</v>
      </c>
      <c r="BI211" s="25">
        <v>605</v>
      </c>
      <c r="BJ211" s="25">
        <v>652</v>
      </c>
      <c r="BK211" s="22"/>
      <c r="BL211" s="25">
        <v>7</v>
      </c>
      <c r="BM211" s="25">
        <v>140</v>
      </c>
      <c r="BN211" s="25">
        <v>2</v>
      </c>
      <c r="BO211" s="22">
        <f t="shared" si="40"/>
        <v>0.73303828583761832</v>
      </c>
      <c r="BP211" s="25">
        <v>605</v>
      </c>
      <c r="BQ211" s="25">
        <v>652</v>
      </c>
      <c r="BR211" s="22"/>
      <c r="BS211" s="22"/>
      <c r="BT211" s="25"/>
      <c r="BU211" s="22"/>
      <c r="BV211" s="22"/>
      <c r="BW211" s="155"/>
      <c r="BX211" s="25">
        <v>8</v>
      </c>
    </row>
    <row r="212" spans="1:76">
      <c r="A212" s="180">
        <v>207</v>
      </c>
      <c r="B212" s="67"/>
      <c r="C212" s="163">
        <v>2</v>
      </c>
      <c r="D212" s="23" t="s">
        <v>538</v>
      </c>
      <c r="E212" s="68" t="s">
        <v>539</v>
      </c>
      <c r="F212" s="22" t="s">
        <v>8</v>
      </c>
      <c r="G212" s="21" t="s">
        <v>489</v>
      </c>
      <c r="H212" s="21" t="s">
        <v>67</v>
      </c>
      <c r="I212" s="30">
        <v>18.8</v>
      </c>
      <c r="J212" s="22"/>
      <c r="K212" s="31"/>
      <c r="L212" s="25">
        <v>1200.0000000000002</v>
      </c>
      <c r="M212" s="22"/>
      <c r="N212" s="25">
        <v>3045</v>
      </c>
      <c r="O212" s="25">
        <v>100</v>
      </c>
      <c r="P212" s="25">
        <v>3075</v>
      </c>
      <c r="Q212" s="25">
        <v>75</v>
      </c>
      <c r="R212" s="24">
        <v>2020</v>
      </c>
      <c r="S212" s="24">
        <v>2020</v>
      </c>
      <c r="T212" s="23" t="s">
        <v>489</v>
      </c>
      <c r="U212" s="29">
        <f t="shared" si="36"/>
        <v>520125</v>
      </c>
      <c r="V212" s="24">
        <v>7</v>
      </c>
      <c r="W212" s="24"/>
      <c r="X212" s="24">
        <v>7</v>
      </c>
      <c r="Y212" s="24">
        <v>28</v>
      </c>
      <c r="Z212" s="24">
        <v>15</v>
      </c>
      <c r="AA212" s="24">
        <v>12</v>
      </c>
      <c r="AB212" s="24">
        <v>15</v>
      </c>
      <c r="AC212" s="24"/>
      <c r="AD212" s="23"/>
      <c r="AE212" s="24"/>
      <c r="AF212" s="23" t="s">
        <v>490</v>
      </c>
      <c r="AG212" s="23">
        <f t="shared" si="37"/>
        <v>0.20717448309181427</v>
      </c>
      <c r="AH212" s="23"/>
      <c r="AI212" s="24">
        <v>605</v>
      </c>
      <c r="AJ212" s="24">
        <v>652</v>
      </c>
      <c r="AK212" s="23"/>
      <c r="AL212" s="25">
        <v>605</v>
      </c>
      <c r="AM212" s="23"/>
      <c r="AN212" s="24">
        <v>652</v>
      </c>
      <c r="AO212" s="24"/>
      <c r="AP212" s="23" t="s">
        <v>492</v>
      </c>
      <c r="AQ212" s="25">
        <v>2</v>
      </c>
      <c r="AR212" s="23" t="s">
        <v>490</v>
      </c>
      <c r="AS212" s="24">
        <v>7</v>
      </c>
      <c r="AT212" s="25">
        <v>14</v>
      </c>
      <c r="AU212" s="25">
        <v>140</v>
      </c>
      <c r="AV212" s="23"/>
      <c r="AW212" s="23"/>
      <c r="AX212" s="23"/>
      <c r="AY212" s="23">
        <f t="shared" si="38"/>
        <v>1.8055130193044788E-2</v>
      </c>
      <c r="AZ212" s="23"/>
      <c r="BA212" s="23">
        <v>605</v>
      </c>
      <c r="BB212" s="23">
        <v>652</v>
      </c>
      <c r="BC212" s="24"/>
      <c r="BD212" s="25">
        <v>7</v>
      </c>
      <c r="BE212" s="24">
        <v>130</v>
      </c>
      <c r="BF212" s="25">
        <v>2</v>
      </c>
      <c r="BG212" s="22">
        <f t="shared" si="39"/>
        <v>0.7894258462866659</v>
      </c>
      <c r="BH212" s="25">
        <v>352</v>
      </c>
      <c r="BI212" s="25">
        <v>605</v>
      </c>
      <c r="BJ212" s="25">
        <v>652</v>
      </c>
      <c r="BK212" s="25"/>
      <c r="BL212" s="25">
        <v>7</v>
      </c>
      <c r="BM212" s="25">
        <v>140</v>
      </c>
      <c r="BN212" s="25">
        <v>2</v>
      </c>
      <c r="BO212" s="22">
        <f t="shared" si="40"/>
        <v>0.73303828583761832</v>
      </c>
      <c r="BP212" s="25">
        <v>605</v>
      </c>
      <c r="BQ212" s="25">
        <v>652</v>
      </c>
      <c r="BR212" s="25"/>
      <c r="BS212" s="22"/>
      <c r="BT212" s="25"/>
      <c r="BU212" s="22"/>
      <c r="BV212" s="22"/>
      <c r="BW212" s="155"/>
      <c r="BX212" s="25">
        <v>8</v>
      </c>
    </row>
    <row r="213" spans="1:76">
      <c r="A213" s="180">
        <v>208</v>
      </c>
      <c r="B213" s="67"/>
      <c r="C213" s="163">
        <v>1</v>
      </c>
      <c r="D213" s="23" t="s">
        <v>128</v>
      </c>
      <c r="E213" s="68" t="s">
        <v>151</v>
      </c>
      <c r="F213" s="22" t="s">
        <v>8</v>
      </c>
      <c r="G213" s="21" t="s">
        <v>489</v>
      </c>
      <c r="H213" s="21" t="s">
        <v>492</v>
      </c>
      <c r="I213" s="30">
        <v>25.9</v>
      </c>
      <c r="J213" s="22"/>
      <c r="K213" s="31"/>
      <c r="L213" s="31">
        <v>669.85199999999998</v>
      </c>
      <c r="M213" s="22"/>
      <c r="N213" s="25">
        <v>300</v>
      </c>
      <c r="O213" s="25">
        <v>75</v>
      </c>
      <c r="P213" s="25">
        <v>1200</v>
      </c>
      <c r="Q213" s="25">
        <v>300</v>
      </c>
      <c r="R213" s="24">
        <v>3250</v>
      </c>
      <c r="S213" s="24">
        <v>3250</v>
      </c>
      <c r="T213" s="23" t="s">
        <v>489</v>
      </c>
      <c r="U213" s="29">
        <f t="shared" si="36"/>
        <v>360000</v>
      </c>
      <c r="V213" s="29">
        <v>25.2</v>
      </c>
      <c r="W213" s="24"/>
      <c r="X213" s="24"/>
      <c r="Y213" s="24">
        <v>2</v>
      </c>
      <c r="Z213" s="24"/>
      <c r="AA213" s="24"/>
      <c r="AB213" s="24"/>
      <c r="AC213" s="24"/>
      <c r="AD213" s="23" t="s">
        <v>508</v>
      </c>
      <c r="AE213" s="24"/>
      <c r="AF213" s="23" t="s">
        <v>490</v>
      </c>
      <c r="AG213" s="23">
        <f t="shared" si="37"/>
        <v>0.27708847204661974</v>
      </c>
      <c r="AH213" s="23">
        <v>900</v>
      </c>
      <c r="AI213" s="24">
        <v>423</v>
      </c>
      <c r="AJ213" s="24">
        <v>637</v>
      </c>
      <c r="AK213" s="23"/>
      <c r="AL213" s="22"/>
      <c r="AM213" s="23"/>
      <c r="AN213" s="23"/>
      <c r="AO213" s="24"/>
      <c r="AP213" s="23" t="s">
        <v>492</v>
      </c>
      <c r="AQ213" s="25">
        <v>2</v>
      </c>
      <c r="AR213" s="23" t="s">
        <v>490</v>
      </c>
      <c r="AS213" s="29">
        <v>11.3</v>
      </c>
      <c r="AT213" s="25">
        <v>9</v>
      </c>
      <c r="AU213" s="25">
        <v>350</v>
      </c>
      <c r="AV213" s="23"/>
      <c r="AW213" s="23"/>
      <c r="AX213" s="23"/>
      <c r="AY213" s="23">
        <f t="shared" si="38"/>
        <v>0.19102379330327654</v>
      </c>
      <c r="AZ213" s="23"/>
      <c r="BA213" s="23">
        <v>320</v>
      </c>
      <c r="BB213" s="23">
        <v>459</v>
      </c>
      <c r="BC213" s="24"/>
      <c r="BD213" s="25">
        <v>16</v>
      </c>
      <c r="BE213" s="24">
        <v>350</v>
      </c>
      <c r="BF213" s="25">
        <v>1</v>
      </c>
      <c r="BG213" s="22">
        <f t="shared" si="39"/>
        <v>0.19148755221880642</v>
      </c>
      <c r="BH213" s="25">
        <v>900</v>
      </c>
      <c r="BI213" s="25">
        <v>453</v>
      </c>
      <c r="BJ213" s="25">
        <v>709</v>
      </c>
      <c r="BK213" s="138"/>
      <c r="BL213" s="30">
        <v>11.3</v>
      </c>
      <c r="BM213" s="25">
        <v>250</v>
      </c>
      <c r="BN213" s="25">
        <v>2</v>
      </c>
      <c r="BO213" s="22">
        <f t="shared" si="40"/>
        <v>0.26743331062458714</v>
      </c>
      <c r="BP213" s="25">
        <v>320</v>
      </c>
      <c r="BQ213" s="25">
        <v>459</v>
      </c>
      <c r="BR213" s="25"/>
      <c r="BS213" s="22"/>
      <c r="BT213" s="25"/>
      <c r="BU213" s="22"/>
      <c r="BV213" s="22"/>
      <c r="BW213" s="155"/>
      <c r="BX213" s="25">
        <v>6</v>
      </c>
    </row>
    <row r="214" spans="1:76">
      <c r="A214" s="180">
        <v>209</v>
      </c>
      <c r="B214" s="67"/>
      <c r="C214" s="163">
        <v>2</v>
      </c>
      <c r="D214" s="23" t="s">
        <v>129</v>
      </c>
      <c r="E214" s="68" t="s">
        <v>151</v>
      </c>
      <c r="F214" s="22" t="s">
        <v>8</v>
      </c>
      <c r="G214" s="21" t="s">
        <v>489</v>
      </c>
      <c r="H214" s="21" t="s">
        <v>492</v>
      </c>
      <c r="I214" s="30">
        <v>33.4</v>
      </c>
      <c r="J214" s="22"/>
      <c r="K214" s="31"/>
      <c r="L214" s="30">
        <v>1159.2000000000003</v>
      </c>
      <c r="M214" s="22"/>
      <c r="N214" s="25">
        <v>300</v>
      </c>
      <c r="O214" s="25">
        <v>75</v>
      </c>
      <c r="P214" s="25">
        <v>1200</v>
      </c>
      <c r="Q214" s="25">
        <v>300</v>
      </c>
      <c r="R214" s="24">
        <v>3750</v>
      </c>
      <c r="S214" s="24">
        <v>3750</v>
      </c>
      <c r="T214" s="23" t="s">
        <v>489</v>
      </c>
      <c r="U214" s="29">
        <f t="shared" si="36"/>
        <v>360000</v>
      </c>
      <c r="V214" s="29">
        <v>25.2</v>
      </c>
      <c r="W214" s="24"/>
      <c r="X214" s="24"/>
      <c r="Y214" s="24">
        <v>2</v>
      </c>
      <c r="Z214" s="24"/>
      <c r="AA214" s="24"/>
      <c r="AB214" s="24"/>
      <c r="AC214" s="24"/>
      <c r="AD214" s="23" t="s">
        <v>508</v>
      </c>
      <c r="AE214" s="24"/>
      <c r="AF214" s="23" t="s">
        <v>490</v>
      </c>
      <c r="AG214" s="23">
        <f t="shared" si="37"/>
        <v>0.27708847204661974</v>
      </c>
      <c r="AH214" s="23">
        <v>550</v>
      </c>
      <c r="AI214" s="24">
        <v>423</v>
      </c>
      <c r="AJ214" s="24">
        <v>637</v>
      </c>
      <c r="AK214" s="23"/>
      <c r="AL214" s="22"/>
      <c r="AM214" s="23"/>
      <c r="AN214" s="23"/>
      <c r="AO214" s="24"/>
      <c r="AP214" s="23" t="s">
        <v>492</v>
      </c>
      <c r="AQ214" s="25">
        <v>2</v>
      </c>
      <c r="AR214" s="23" t="s">
        <v>490</v>
      </c>
      <c r="AS214" s="29">
        <v>11.3</v>
      </c>
      <c r="AT214" s="25">
        <v>9</v>
      </c>
      <c r="AU214" s="25">
        <v>350</v>
      </c>
      <c r="AV214" s="23"/>
      <c r="AW214" s="23"/>
      <c r="AX214" s="23"/>
      <c r="AY214" s="23">
        <f t="shared" si="38"/>
        <v>0.19102379330327654</v>
      </c>
      <c r="AZ214" s="23"/>
      <c r="BA214" s="23">
        <v>320</v>
      </c>
      <c r="BB214" s="23">
        <v>459</v>
      </c>
      <c r="BC214" s="24"/>
      <c r="BD214" s="25">
        <v>16</v>
      </c>
      <c r="BE214" s="24">
        <v>350</v>
      </c>
      <c r="BF214" s="25">
        <v>1</v>
      </c>
      <c r="BG214" s="22">
        <f t="shared" si="39"/>
        <v>0.19148755221880642</v>
      </c>
      <c r="BH214" s="25">
        <v>550</v>
      </c>
      <c r="BI214" s="25">
        <v>453</v>
      </c>
      <c r="BJ214" s="25">
        <v>709</v>
      </c>
      <c r="BK214" s="138"/>
      <c r="BL214" s="30">
        <v>11.3</v>
      </c>
      <c r="BM214" s="25">
        <v>250</v>
      </c>
      <c r="BN214" s="25">
        <v>2</v>
      </c>
      <c r="BO214" s="22">
        <f t="shared" si="40"/>
        <v>0.26743331062458714</v>
      </c>
      <c r="BP214" s="25">
        <v>320</v>
      </c>
      <c r="BQ214" s="25">
        <v>459</v>
      </c>
      <c r="BR214" s="25"/>
      <c r="BS214" s="22"/>
      <c r="BT214" s="25"/>
      <c r="BU214" s="22"/>
      <c r="BV214" s="22"/>
      <c r="BW214" s="155"/>
      <c r="BX214" s="25">
        <v>6</v>
      </c>
    </row>
    <row r="215" spans="1:76">
      <c r="A215" s="180">
        <v>210</v>
      </c>
      <c r="B215" s="67"/>
      <c r="C215" s="163">
        <v>3</v>
      </c>
      <c r="D215" s="23" t="s">
        <v>154</v>
      </c>
      <c r="E215" s="68" t="s">
        <v>540</v>
      </c>
      <c r="F215" s="22" t="s">
        <v>8</v>
      </c>
      <c r="G215" s="21" t="s">
        <v>489</v>
      </c>
      <c r="H215" s="21" t="s">
        <v>492</v>
      </c>
      <c r="I215" s="30">
        <v>27.2</v>
      </c>
      <c r="J215" s="22"/>
      <c r="K215" s="31"/>
      <c r="L215" s="25">
        <v>828</v>
      </c>
      <c r="M215" s="22"/>
      <c r="N215" s="25">
        <v>100</v>
      </c>
      <c r="O215" s="25">
        <v>220</v>
      </c>
      <c r="P215" s="25">
        <v>3000</v>
      </c>
      <c r="Q215" s="25">
        <v>100</v>
      </c>
      <c r="R215" s="24">
        <v>1700</v>
      </c>
      <c r="S215" s="24">
        <v>1700</v>
      </c>
      <c r="T215" s="23" t="s">
        <v>489</v>
      </c>
      <c r="U215" s="29">
        <f t="shared" si="36"/>
        <v>300000</v>
      </c>
      <c r="V215" s="24">
        <v>12</v>
      </c>
      <c r="W215" s="24"/>
      <c r="X215" s="24"/>
      <c r="Y215" s="24">
        <v>4</v>
      </c>
      <c r="Z215" s="24">
        <v>73</v>
      </c>
      <c r="AA215" s="24"/>
      <c r="AB215" s="23"/>
      <c r="AC215" s="24"/>
      <c r="AD215" s="23" t="s">
        <v>508</v>
      </c>
      <c r="AE215" s="24">
        <v>435</v>
      </c>
      <c r="AF215" s="23" t="s">
        <v>490</v>
      </c>
      <c r="AG215" s="23">
        <f t="shared" si="37"/>
        <v>0.15079644737231007</v>
      </c>
      <c r="AH215" s="23"/>
      <c r="AI215" s="24">
        <v>310</v>
      </c>
      <c r="AJ215" s="23"/>
      <c r="AK215" s="23"/>
      <c r="AL215" s="22"/>
      <c r="AM215" s="23"/>
      <c r="AN215" s="23"/>
      <c r="AO215" s="23"/>
      <c r="AP215" s="23" t="s">
        <v>492</v>
      </c>
      <c r="AQ215" s="25">
        <v>2</v>
      </c>
      <c r="AR215" s="23" t="s">
        <v>490</v>
      </c>
      <c r="AS215" s="24">
        <v>6</v>
      </c>
      <c r="AT215" s="25">
        <v>14</v>
      </c>
      <c r="AU215" s="25">
        <v>50</v>
      </c>
      <c r="AV215" s="23"/>
      <c r="AW215" s="23"/>
      <c r="AX215" s="23"/>
      <c r="AY215" s="23">
        <f t="shared" si="38"/>
        <v>1.1309733552923256</v>
      </c>
      <c r="AZ215" s="23"/>
      <c r="BA215" s="23">
        <v>380</v>
      </c>
      <c r="BB215" s="23"/>
      <c r="BC215" s="23"/>
      <c r="BD215" s="22">
        <v>12</v>
      </c>
      <c r="BE215" s="23">
        <v>140</v>
      </c>
      <c r="BF215" s="25">
        <v>1</v>
      </c>
      <c r="BG215" s="22">
        <f t="shared" si="39"/>
        <v>0.80783811092308977</v>
      </c>
      <c r="BH215" s="22"/>
      <c r="BI215" s="25">
        <v>310</v>
      </c>
      <c r="BJ215" s="22"/>
      <c r="BK215" s="22"/>
      <c r="BL215" s="25">
        <v>16</v>
      </c>
      <c r="BM215" s="25">
        <v>120</v>
      </c>
      <c r="BN215" s="25">
        <v>1</v>
      </c>
      <c r="BO215" s="22">
        <f t="shared" si="40"/>
        <v>1.6755160819145565</v>
      </c>
      <c r="BP215" s="22"/>
      <c r="BQ215" s="22"/>
      <c r="BR215" s="22"/>
      <c r="BS215" s="25"/>
      <c r="BT215" s="25"/>
      <c r="BU215" s="22"/>
      <c r="BV215" s="25"/>
      <c r="BW215" s="155"/>
      <c r="BX215" s="25">
        <v>8</v>
      </c>
    </row>
    <row r="216" spans="1:76">
      <c r="A216" s="180">
        <v>211</v>
      </c>
      <c r="B216" s="67"/>
      <c r="C216" s="163">
        <v>4</v>
      </c>
      <c r="D216" s="23" t="s">
        <v>155</v>
      </c>
      <c r="E216" s="68" t="s">
        <v>540</v>
      </c>
      <c r="F216" s="22" t="s">
        <v>8</v>
      </c>
      <c r="G216" s="21" t="s">
        <v>489</v>
      </c>
      <c r="H216" s="21" t="s">
        <v>492</v>
      </c>
      <c r="I216" s="25">
        <v>28</v>
      </c>
      <c r="J216" s="22"/>
      <c r="K216" s="31"/>
      <c r="L216" s="31">
        <v>510.87599999999998</v>
      </c>
      <c r="M216" s="22"/>
      <c r="N216" s="25">
        <v>100</v>
      </c>
      <c r="O216" s="25">
        <v>220</v>
      </c>
      <c r="P216" s="25">
        <v>3000</v>
      </c>
      <c r="Q216" s="25">
        <v>100</v>
      </c>
      <c r="R216" s="24">
        <v>1700</v>
      </c>
      <c r="S216" s="24">
        <v>1700</v>
      </c>
      <c r="T216" s="23" t="s">
        <v>489</v>
      </c>
      <c r="U216" s="29">
        <f t="shared" si="36"/>
        <v>300000</v>
      </c>
      <c r="V216" s="24">
        <v>12</v>
      </c>
      <c r="W216" s="24"/>
      <c r="X216" s="24"/>
      <c r="Y216" s="24">
        <v>4</v>
      </c>
      <c r="Z216" s="24">
        <v>73</v>
      </c>
      <c r="AA216" s="24"/>
      <c r="AB216" s="23"/>
      <c r="AC216" s="24"/>
      <c r="AD216" s="23" t="s">
        <v>508</v>
      </c>
      <c r="AE216" s="24">
        <v>435</v>
      </c>
      <c r="AF216" s="23" t="s">
        <v>490</v>
      </c>
      <c r="AG216" s="23">
        <f t="shared" si="37"/>
        <v>0.15079644737231007</v>
      </c>
      <c r="AH216" s="23"/>
      <c r="AI216" s="24">
        <v>310</v>
      </c>
      <c r="AJ216" s="23"/>
      <c r="AK216" s="23"/>
      <c r="AL216" s="22"/>
      <c r="AM216" s="23"/>
      <c r="AN216" s="23"/>
      <c r="AO216" s="23"/>
      <c r="AP216" s="23" t="s">
        <v>492</v>
      </c>
      <c r="AQ216" s="25">
        <v>2</v>
      </c>
      <c r="AR216" s="23" t="s">
        <v>490</v>
      </c>
      <c r="AS216" s="24">
        <v>6</v>
      </c>
      <c r="AT216" s="25">
        <v>13</v>
      </c>
      <c r="AU216" s="25">
        <v>50</v>
      </c>
      <c r="AV216" s="23"/>
      <c r="AW216" s="23"/>
      <c r="AX216" s="23"/>
      <c r="AY216" s="23">
        <f t="shared" si="38"/>
        <v>1.1309733552923256</v>
      </c>
      <c r="AZ216" s="23"/>
      <c r="BA216" s="23">
        <v>380</v>
      </c>
      <c r="BB216" s="23"/>
      <c r="BC216" s="23"/>
      <c r="BD216" s="22">
        <v>12</v>
      </c>
      <c r="BE216" s="23">
        <v>175</v>
      </c>
      <c r="BF216" s="25">
        <v>1</v>
      </c>
      <c r="BG216" s="22">
        <f t="shared" si="39"/>
        <v>0.6462704887384717</v>
      </c>
      <c r="BH216" s="22"/>
      <c r="BI216" s="25">
        <v>310</v>
      </c>
      <c r="BJ216" s="22"/>
      <c r="BK216" s="22"/>
      <c r="BL216" s="25">
        <v>16</v>
      </c>
      <c r="BM216" s="25">
        <v>135</v>
      </c>
      <c r="BN216" s="25">
        <v>1</v>
      </c>
      <c r="BO216" s="22">
        <f t="shared" si="40"/>
        <v>1.4893476283684945</v>
      </c>
      <c r="BP216" s="22"/>
      <c r="BQ216" s="22"/>
      <c r="BR216" s="22"/>
      <c r="BS216" s="25">
        <v>12</v>
      </c>
      <c r="BT216" s="25">
        <v>2</v>
      </c>
      <c r="BU216" s="22">
        <f>BT216*PI()*BS216^2/4/U216*100</f>
        <v>7.5398223686155036E-2</v>
      </c>
      <c r="BV216" s="25">
        <v>310</v>
      </c>
      <c r="BW216" s="155"/>
      <c r="BX216" s="25">
        <v>8</v>
      </c>
    </row>
    <row r="217" spans="1:76">
      <c r="A217" s="180">
        <v>212</v>
      </c>
      <c r="B217" s="67"/>
      <c r="C217" s="163">
        <v>1</v>
      </c>
      <c r="D217" s="23" t="s">
        <v>158</v>
      </c>
      <c r="E217" s="68" t="s">
        <v>157</v>
      </c>
      <c r="F217" s="22" t="s">
        <v>8</v>
      </c>
      <c r="G217" s="21" t="s">
        <v>489</v>
      </c>
      <c r="H217" s="21" t="s">
        <v>492</v>
      </c>
      <c r="I217" s="25">
        <v>24</v>
      </c>
      <c r="J217" s="22"/>
      <c r="K217" s="31"/>
      <c r="L217" s="25">
        <v>0</v>
      </c>
      <c r="M217" s="22"/>
      <c r="N217" s="25">
        <v>100</v>
      </c>
      <c r="O217" s="25">
        <v>24</v>
      </c>
      <c r="P217" s="25">
        <v>1200</v>
      </c>
      <c r="Q217" s="25">
        <v>100</v>
      </c>
      <c r="R217" s="24">
        <v>1320</v>
      </c>
      <c r="S217" s="24">
        <v>1320</v>
      </c>
      <c r="T217" s="23" t="s">
        <v>489</v>
      </c>
      <c r="U217" s="29">
        <f t="shared" ref="U217:U264" si="41">IF((H217="R"),(N217*P217),(N217*O217+Q217*(P217-2*O217)))</f>
        <v>120000</v>
      </c>
      <c r="V217" s="24">
        <v>8</v>
      </c>
      <c r="W217" s="24">
        <v>8</v>
      </c>
      <c r="X217" s="24"/>
      <c r="Y217" s="24">
        <v>8</v>
      </c>
      <c r="Z217" s="23"/>
      <c r="AA217" s="24"/>
      <c r="AB217" s="23"/>
      <c r="AC217" s="24">
        <v>2</v>
      </c>
      <c r="AD217" s="23" t="s">
        <v>509</v>
      </c>
      <c r="AE217" s="23"/>
      <c r="AF217" s="23" t="s">
        <v>490</v>
      </c>
      <c r="AG217" s="23">
        <f t="shared" ref="AG217:AG263" si="42">((Y217-AA217-AC217)*PI()*V217^2/4+AA217*PI()*X217^2/4+AC217*PI()*W217^2/4)/U217*100</f>
        <v>0.33510321638291124</v>
      </c>
      <c r="AH217" s="23"/>
      <c r="AI217" s="24">
        <v>585</v>
      </c>
      <c r="AJ217" s="24">
        <v>678</v>
      </c>
      <c r="AK217" s="24">
        <v>585</v>
      </c>
      <c r="AL217" s="25"/>
      <c r="AM217" s="24">
        <v>678</v>
      </c>
      <c r="AN217" s="24">
        <v>678</v>
      </c>
      <c r="AO217" s="23"/>
      <c r="AP217" s="23" t="s">
        <v>492</v>
      </c>
      <c r="AQ217" s="25">
        <v>2</v>
      </c>
      <c r="AR217" s="23" t="s">
        <v>490</v>
      </c>
      <c r="AS217" s="29">
        <v>4.2</v>
      </c>
      <c r="AT217" s="25">
        <v>33</v>
      </c>
      <c r="AU217" s="25">
        <v>27</v>
      </c>
      <c r="AV217" s="23"/>
      <c r="AW217" s="23"/>
      <c r="AX217" s="23"/>
      <c r="AY217" s="23">
        <f t="shared" ref="AY217:AY266" si="43">AQ217*PI()*AS217^2/4/N217/AU217*100</f>
        <v>1.0262536001726656</v>
      </c>
      <c r="AZ217" s="23"/>
      <c r="BA217" s="23">
        <v>575</v>
      </c>
      <c r="BB217" s="23">
        <v>658</v>
      </c>
      <c r="BC217" s="23"/>
      <c r="BD217" s="22">
        <v>4.2716593891409618</v>
      </c>
      <c r="BE217" s="23">
        <v>165</v>
      </c>
      <c r="BF217" s="25">
        <v>2</v>
      </c>
      <c r="BG217" s="22">
        <f t="shared" ref="BG217:BG266" si="44">BF217*PI()*BD217^2/4/Q217/BE217*100</f>
        <v>0.17371173766507325</v>
      </c>
      <c r="BH217" s="22"/>
      <c r="BI217" s="25">
        <v>575</v>
      </c>
      <c r="BJ217" s="25">
        <v>658</v>
      </c>
      <c r="BK217" s="22"/>
      <c r="BL217" s="30">
        <v>4.2</v>
      </c>
      <c r="BM217" s="25">
        <v>100</v>
      </c>
      <c r="BN217" s="25">
        <v>2</v>
      </c>
      <c r="BO217" s="22">
        <f t="shared" ref="BO217:BO266" si="45">BN217*PI()*BL217^2/4/Q217/BM217*100</f>
        <v>0.27708847204661974</v>
      </c>
      <c r="BP217" s="25">
        <v>575</v>
      </c>
      <c r="BQ217" s="25">
        <v>658</v>
      </c>
      <c r="BR217" s="22"/>
      <c r="BS217" s="25"/>
      <c r="BT217" s="25"/>
      <c r="BU217" s="22"/>
      <c r="BV217" s="25"/>
      <c r="BW217" s="155"/>
      <c r="BX217" s="20">
        <v>8</v>
      </c>
    </row>
    <row r="218" spans="1:76">
      <c r="A218" s="180">
        <v>213</v>
      </c>
      <c r="B218" s="67"/>
      <c r="C218" s="163">
        <v>2</v>
      </c>
      <c r="D218" s="23" t="s">
        <v>159</v>
      </c>
      <c r="E218" s="68" t="s">
        <v>157</v>
      </c>
      <c r="F218" s="22" t="s">
        <v>8</v>
      </c>
      <c r="G218" s="21" t="s">
        <v>489</v>
      </c>
      <c r="H218" s="21" t="s">
        <v>492</v>
      </c>
      <c r="I218" s="25">
        <v>24</v>
      </c>
      <c r="J218" s="22"/>
      <c r="K218" s="31"/>
      <c r="L218" s="25">
        <v>0</v>
      </c>
      <c r="M218" s="22"/>
      <c r="N218" s="25">
        <v>100</v>
      </c>
      <c r="O218" s="25">
        <v>24</v>
      </c>
      <c r="P218" s="25">
        <v>1200</v>
      </c>
      <c r="Q218" s="25">
        <v>100</v>
      </c>
      <c r="R218" s="24">
        <v>1320</v>
      </c>
      <c r="S218" s="24">
        <v>1320</v>
      </c>
      <c r="T218" s="23" t="s">
        <v>489</v>
      </c>
      <c r="U218" s="29">
        <f t="shared" si="41"/>
        <v>120000</v>
      </c>
      <c r="V218" s="24">
        <v>8</v>
      </c>
      <c r="W218" s="24">
        <v>8</v>
      </c>
      <c r="X218" s="24"/>
      <c r="Y218" s="24">
        <v>6</v>
      </c>
      <c r="Z218" s="23"/>
      <c r="AA218" s="24"/>
      <c r="AB218" s="23"/>
      <c r="AC218" s="24">
        <v>1</v>
      </c>
      <c r="AD218" s="23" t="s">
        <v>509</v>
      </c>
      <c r="AE218" s="23"/>
      <c r="AF218" s="23" t="s">
        <v>490</v>
      </c>
      <c r="AG218" s="23">
        <f t="shared" si="42"/>
        <v>0.25132741228718347</v>
      </c>
      <c r="AH218" s="23"/>
      <c r="AI218" s="24">
        <v>585</v>
      </c>
      <c r="AJ218" s="24">
        <v>678</v>
      </c>
      <c r="AK218" s="24">
        <v>585</v>
      </c>
      <c r="AL218" s="25"/>
      <c r="AM218" s="24">
        <v>678</v>
      </c>
      <c r="AN218" s="24">
        <v>678</v>
      </c>
      <c r="AO218" s="23"/>
      <c r="AP218" s="23" t="s">
        <v>492</v>
      </c>
      <c r="AQ218" s="25">
        <v>2</v>
      </c>
      <c r="AR218" s="23" t="s">
        <v>490</v>
      </c>
      <c r="AS218" s="29">
        <v>4.2</v>
      </c>
      <c r="AT218" s="25">
        <v>33</v>
      </c>
      <c r="AU218" s="25">
        <v>27</v>
      </c>
      <c r="AV218" s="23"/>
      <c r="AW218" s="23"/>
      <c r="AX218" s="23"/>
      <c r="AY218" s="23">
        <f t="shared" si="43"/>
        <v>1.0262536001726656</v>
      </c>
      <c r="AZ218" s="23"/>
      <c r="BA218" s="23">
        <v>575</v>
      </c>
      <c r="BB218" s="23">
        <v>658</v>
      </c>
      <c r="BC218" s="23"/>
      <c r="BD218" s="22">
        <v>4.2</v>
      </c>
      <c r="BE218" s="23">
        <v>165</v>
      </c>
      <c r="BF218" s="25">
        <v>2</v>
      </c>
      <c r="BG218" s="22">
        <f t="shared" si="44"/>
        <v>0.16793240730098166</v>
      </c>
      <c r="BH218" s="22"/>
      <c r="BI218" s="25">
        <v>575</v>
      </c>
      <c r="BJ218" s="25">
        <v>658</v>
      </c>
      <c r="BK218" s="22"/>
      <c r="BL218" s="30">
        <v>4.2</v>
      </c>
      <c r="BM218" s="25">
        <v>100</v>
      </c>
      <c r="BN218" s="25">
        <v>2</v>
      </c>
      <c r="BO218" s="22">
        <f t="shared" si="45"/>
        <v>0.27708847204661974</v>
      </c>
      <c r="BP218" s="25">
        <v>575</v>
      </c>
      <c r="BQ218" s="25">
        <v>658</v>
      </c>
      <c r="BR218" s="22"/>
      <c r="BS218" s="25"/>
      <c r="BT218" s="25"/>
      <c r="BU218" s="22"/>
      <c r="BV218" s="25"/>
      <c r="BW218" s="155"/>
      <c r="BX218" s="20">
        <v>8</v>
      </c>
    </row>
    <row r="219" spans="1:76">
      <c r="A219" s="180">
        <v>214</v>
      </c>
      <c r="B219" s="67"/>
      <c r="C219" s="163">
        <v>3</v>
      </c>
      <c r="D219" s="23" t="s">
        <v>160</v>
      </c>
      <c r="E219" s="68" t="s">
        <v>157</v>
      </c>
      <c r="F219" s="22" t="s">
        <v>8</v>
      </c>
      <c r="G219" s="21" t="s">
        <v>489</v>
      </c>
      <c r="H219" s="21" t="s">
        <v>492</v>
      </c>
      <c r="I219" s="25">
        <v>24</v>
      </c>
      <c r="J219" s="22"/>
      <c r="K219" s="31"/>
      <c r="L219" s="30">
        <v>201.60000000000002</v>
      </c>
      <c r="M219" s="22" t="s">
        <v>507</v>
      </c>
      <c r="N219" s="25">
        <v>100</v>
      </c>
      <c r="O219" s="25">
        <v>24</v>
      </c>
      <c r="P219" s="25">
        <v>1200</v>
      </c>
      <c r="Q219" s="25">
        <v>100</v>
      </c>
      <c r="R219" s="24">
        <v>1320</v>
      </c>
      <c r="S219" s="24">
        <v>1320</v>
      </c>
      <c r="T219" s="23" t="s">
        <v>489</v>
      </c>
      <c r="U219" s="29">
        <f t="shared" si="41"/>
        <v>120000</v>
      </c>
      <c r="V219" s="24">
        <v>8</v>
      </c>
      <c r="W219" s="24">
        <v>8</v>
      </c>
      <c r="X219" s="24"/>
      <c r="Y219" s="24">
        <v>6</v>
      </c>
      <c r="Z219" s="23"/>
      <c r="AA219" s="24"/>
      <c r="AB219" s="23"/>
      <c r="AC219" s="24">
        <v>1</v>
      </c>
      <c r="AD219" s="23" t="s">
        <v>509</v>
      </c>
      <c r="AE219" s="23"/>
      <c r="AF219" s="23" t="s">
        <v>490</v>
      </c>
      <c r="AG219" s="23">
        <f t="shared" si="42"/>
        <v>0.25132741228718347</v>
      </c>
      <c r="AH219" s="23"/>
      <c r="AI219" s="24">
        <v>585</v>
      </c>
      <c r="AJ219" s="24">
        <v>678</v>
      </c>
      <c r="AK219" s="24">
        <v>585</v>
      </c>
      <c r="AL219" s="25"/>
      <c r="AM219" s="24">
        <v>678</v>
      </c>
      <c r="AN219" s="24">
        <v>678</v>
      </c>
      <c r="AO219" s="23"/>
      <c r="AP219" s="23" t="s">
        <v>492</v>
      </c>
      <c r="AQ219" s="25">
        <v>2</v>
      </c>
      <c r="AR219" s="23" t="s">
        <v>490</v>
      </c>
      <c r="AS219" s="29">
        <v>4.2</v>
      </c>
      <c r="AT219" s="25">
        <v>33</v>
      </c>
      <c r="AU219" s="25">
        <v>27</v>
      </c>
      <c r="AV219" s="23"/>
      <c r="AW219" s="23"/>
      <c r="AX219" s="23"/>
      <c r="AY219" s="23">
        <f t="shared" si="43"/>
        <v>1.0262536001726656</v>
      </c>
      <c r="AZ219" s="23"/>
      <c r="BA219" s="23">
        <v>575</v>
      </c>
      <c r="BB219" s="23">
        <v>658</v>
      </c>
      <c r="BC219" s="23"/>
      <c r="BD219" s="22">
        <v>4.2</v>
      </c>
      <c r="BE219" s="23">
        <v>165</v>
      </c>
      <c r="BF219" s="25">
        <v>2</v>
      </c>
      <c r="BG219" s="22">
        <f t="shared" si="44"/>
        <v>0.16793240730098166</v>
      </c>
      <c r="BH219" s="22"/>
      <c r="BI219" s="25">
        <v>575</v>
      </c>
      <c r="BJ219" s="25">
        <v>658</v>
      </c>
      <c r="BK219" s="22"/>
      <c r="BL219" s="30">
        <v>4.2</v>
      </c>
      <c r="BM219" s="25">
        <v>100</v>
      </c>
      <c r="BN219" s="25">
        <v>2</v>
      </c>
      <c r="BO219" s="22">
        <f t="shared" si="45"/>
        <v>0.27708847204661974</v>
      </c>
      <c r="BP219" s="25">
        <v>575</v>
      </c>
      <c r="BQ219" s="25">
        <v>658</v>
      </c>
      <c r="BR219" s="22"/>
      <c r="BS219" s="25"/>
      <c r="BT219" s="25"/>
      <c r="BU219" s="22"/>
      <c r="BV219" s="25"/>
      <c r="BW219" s="155"/>
      <c r="BX219" s="20">
        <v>8</v>
      </c>
    </row>
    <row r="220" spans="1:76">
      <c r="A220" s="180">
        <v>215</v>
      </c>
      <c r="B220" s="67"/>
      <c r="C220" s="163">
        <v>4</v>
      </c>
      <c r="D220" s="23" t="s">
        <v>161</v>
      </c>
      <c r="E220" s="68" t="s">
        <v>157</v>
      </c>
      <c r="F220" s="22" t="s">
        <v>8</v>
      </c>
      <c r="G220" s="21" t="s">
        <v>489</v>
      </c>
      <c r="H220" s="21" t="s">
        <v>492</v>
      </c>
      <c r="I220" s="25">
        <v>24</v>
      </c>
      <c r="J220" s="22"/>
      <c r="K220" s="31"/>
      <c r="L220" s="25">
        <v>0</v>
      </c>
      <c r="M220" s="22"/>
      <c r="N220" s="25">
        <v>100</v>
      </c>
      <c r="O220" s="25">
        <v>24</v>
      </c>
      <c r="P220" s="25">
        <v>1200</v>
      </c>
      <c r="Q220" s="25">
        <v>100</v>
      </c>
      <c r="R220" s="24">
        <v>1320</v>
      </c>
      <c r="S220" s="24">
        <v>1320</v>
      </c>
      <c r="T220" s="23" t="s">
        <v>489</v>
      </c>
      <c r="U220" s="29">
        <f t="shared" si="41"/>
        <v>120000</v>
      </c>
      <c r="V220" s="24">
        <v>8</v>
      </c>
      <c r="W220" s="24">
        <v>8</v>
      </c>
      <c r="X220" s="24"/>
      <c r="Y220" s="24">
        <v>6</v>
      </c>
      <c r="Z220" s="23"/>
      <c r="AA220" s="24"/>
      <c r="AB220" s="23"/>
      <c r="AC220" s="24">
        <v>1</v>
      </c>
      <c r="AD220" s="23" t="s">
        <v>509</v>
      </c>
      <c r="AE220" s="23"/>
      <c r="AF220" s="23" t="s">
        <v>490</v>
      </c>
      <c r="AG220" s="23">
        <f t="shared" si="42"/>
        <v>0.25132741228718347</v>
      </c>
      <c r="AH220" s="23"/>
      <c r="AI220" s="24">
        <v>585</v>
      </c>
      <c r="AJ220" s="24">
        <v>678</v>
      </c>
      <c r="AK220" s="24">
        <v>585</v>
      </c>
      <c r="AL220" s="25"/>
      <c r="AM220" s="24">
        <v>678</v>
      </c>
      <c r="AN220" s="24">
        <v>678</v>
      </c>
      <c r="AO220" s="23"/>
      <c r="AP220" s="23" t="s">
        <v>492</v>
      </c>
      <c r="AQ220" s="25">
        <v>2</v>
      </c>
      <c r="AR220" s="23" t="s">
        <v>490</v>
      </c>
      <c r="AS220" s="29">
        <v>4.2</v>
      </c>
      <c r="AT220" s="25">
        <v>55</v>
      </c>
      <c r="AU220" s="25">
        <v>27</v>
      </c>
      <c r="AV220" s="23"/>
      <c r="AW220" s="23"/>
      <c r="AX220" s="23"/>
      <c r="AY220" s="23">
        <f t="shared" si="43"/>
        <v>1.0262536001726656</v>
      </c>
      <c r="AZ220" s="23"/>
      <c r="BA220" s="23">
        <v>575</v>
      </c>
      <c r="BB220" s="23">
        <v>658</v>
      </c>
      <c r="BC220" s="23"/>
      <c r="BD220" s="22">
        <v>4.2</v>
      </c>
      <c r="BE220" s="23">
        <v>165</v>
      </c>
      <c r="BF220" s="25">
        <v>2</v>
      </c>
      <c r="BG220" s="22">
        <f t="shared" si="44"/>
        <v>0.16793240730098166</v>
      </c>
      <c r="BH220" s="22"/>
      <c r="BI220" s="25">
        <v>575</v>
      </c>
      <c r="BJ220" s="25">
        <v>658</v>
      </c>
      <c r="BK220" s="22"/>
      <c r="BL220" s="30">
        <v>4.2</v>
      </c>
      <c r="BM220" s="25">
        <v>100</v>
      </c>
      <c r="BN220" s="25">
        <v>2</v>
      </c>
      <c r="BO220" s="22">
        <f t="shared" si="45"/>
        <v>0.27708847204661974</v>
      </c>
      <c r="BP220" s="25">
        <v>575</v>
      </c>
      <c r="BQ220" s="25">
        <v>658</v>
      </c>
      <c r="BR220" s="22"/>
      <c r="BS220" s="25">
        <v>8</v>
      </c>
      <c r="BT220" s="25">
        <v>6</v>
      </c>
      <c r="BU220" s="22">
        <f t="shared" ref="BU220:BU226" si="46">BT220*PI()*BS220^2/4/U220*100</f>
        <v>0.25132741228718347</v>
      </c>
      <c r="BV220" s="25">
        <v>585</v>
      </c>
      <c r="BW220" s="155"/>
      <c r="BX220" s="20">
        <v>2</v>
      </c>
    </row>
    <row r="221" spans="1:76">
      <c r="A221" s="180">
        <v>216</v>
      </c>
      <c r="B221" s="67"/>
      <c r="C221" s="163">
        <v>5</v>
      </c>
      <c r="D221" s="23" t="s">
        <v>162</v>
      </c>
      <c r="E221" s="68" t="s">
        <v>157</v>
      </c>
      <c r="F221" s="22" t="s">
        <v>8</v>
      </c>
      <c r="G221" s="21" t="s">
        <v>489</v>
      </c>
      <c r="H221" s="21" t="s">
        <v>492</v>
      </c>
      <c r="I221" s="25">
        <v>24</v>
      </c>
      <c r="J221" s="22"/>
      <c r="K221" s="31"/>
      <c r="L221" s="25">
        <v>0</v>
      </c>
      <c r="M221" s="22"/>
      <c r="N221" s="25">
        <v>100</v>
      </c>
      <c r="O221" s="25">
        <v>24</v>
      </c>
      <c r="P221" s="25">
        <v>1200</v>
      </c>
      <c r="Q221" s="25">
        <v>100</v>
      </c>
      <c r="R221" s="24">
        <v>1320</v>
      </c>
      <c r="S221" s="24">
        <v>1320</v>
      </c>
      <c r="T221" s="23" t="s">
        <v>489</v>
      </c>
      <c r="U221" s="29">
        <f t="shared" si="41"/>
        <v>120000</v>
      </c>
      <c r="V221" s="24">
        <v>8</v>
      </c>
      <c r="W221" s="24">
        <v>8</v>
      </c>
      <c r="X221" s="24"/>
      <c r="Y221" s="24">
        <v>6</v>
      </c>
      <c r="Z221" s="23"/>
      <c r="AA221" s="24"/>
      <c r="AB221" s="23"/>
      <c r="AC221" s="24">
        <v>1</v>
      </c>
      <c r="AD221" s="23" t="s">
        <v>509</v>
      </c>
      <c r="AE221" s="23"/>
      <c r="AF221" s="23" t="s">
        <v>490</v>
      </c>
      <c r="AG221" s="23">
        <f t="shared" si="42"/>
        <v>0.25132741228718347</v>
      </c>
      <c r="AH221" s="23"/>
      <c r="AI221" s="24">
        <v>585</v>
      </c>
      <c r="AJ221" s="24">
        <v>678</v>
      </c>
      <c r="AK221" s="24">
        <v>585</v>
      </c>
      <c r="AL221" s="25"/>
      <c r="AM221" s="24">
        <v>678</v>
      </c>
      <c r="AN221" s="24">
        <v>678</v>
      </c>
      <c r="AO221" s="23"/>
      <c r="AP221" s="23" t="s">
        <v>492</v>
      </c>
      <c r="AQ221" s="25">
        <v>2</v>
      </c>
      <c r="AR221" s="23" t="s">
        <v>490</v>
      </c>
      <c r="AS221" s="29">
        <v>4.2</v>
      </c>
      <c r="AT221" s="25">
        <v>55</v>
      </c>
      <c r="AU221" s="25">
        <v>27</v>
      </c>
      <c r="AV221" s="23"/>
      <c r="AW221" s="23"/>
      <c r="AX221" s="23"/>
      <c r="AY221" s="23">
        <f t="shared" si="43"/>
        <v>1.0262536001726656</v>
      </c>
      <c r="AZ221" s="23"/>
      <c r="BA221" s="23">
        <v>575</v>
      </c>
      <c r="BB221" s="23">
        <v>658</v>
      </c>
      <c r="BC221" s="23"/>
      <c r="BD221" s="22">
        <v>4.2</v>
      </c>
      <c r="BE221" s="23">
        <v>165</v>
      </c>
      <c r="BF221" s="25">
        <v>2</v>
      </c>
      <c r="BG221" s="22">
        <f t="shared" si="44"/>
        <v>0.16793240730098166</v>
      </c>
      <c r="BH221" s="22"/>
      <c r="BI221" s="25">
        <v>575</v>
      </c>
      <c r="BJ221" s="25">
        <v>658</v>
      </c>
      <c r="BK221" s="22"/>
      <c r="BL221" s="30">
        <v>4.2</v>
      </c>
      <c r="BM221" s="25">
        <v>100</v>
      </c>
      <c r="BN221" s="25">
        <v>2</v>
      </c>
      <c r="BO221" s="22">
        <f t="shared" si="45"/>
        <v>0.27708847204661974</v>
      </c>
      <c r="BP221" s="25">
        <v>575</v>
      </c>
      <c r="BQ221" s="25">
        <v>658</v>
      </c>
      <c r="BR221" s="22"/>
      <c r="BS221" s="25">
        <v>8</v>
      </c>
      <c r="BT221" s="25">
        <v>6</v>
      </c>
      <c r="BU221" s="22">
        <f t="shared" si="46"/>
        <v>0.25132741228718347</v>
      </c>
      <c r="BV221" s="25">
        <v>585</v>
      </c>
      <c r="BW221" s="155"/>
      <c r="BX221" s="20">
        <v>8</v>
      </c>
    </row>
    <row r="222" spans="1:76">
      <c r="A222" s="180">
        <v>217</v>
      </c>
      <c r="B222" s="67"/>
      <c r="C222" s="163">
        <v>6</v>
      </c>
      <c r="D222" s="23" t="s">
        <v>163</v>
      </c>
      <c r="E222" s="68" t="s">
        <v>157</v>
      </c>
      <c r="F222" s="22" t="s">
        <v>8</v>
      </c>
      <c r="G222" s="21" t="s">
        <v>489</v>
      </c>
      <c r="H222" s="21" t="s">
        <v>492</v>
      </c>
      <c r="I222" s="30">
        <v>26.1</v>
      </c>
      <c r="J222" s="22"/>
      <c r="K222" s="31"/>
      <c r="L222" s="25">
        <v>0</v>
      </c>
      <c r="M222" s="22"/>
      <c r="N222" s="25">
        <v>100</v>
      </c>
      <c r="O222" s="25">
        <v>24</v>
      </c>
      <c r="P222" s="25">
        <v>1200</v>
      </c>
      <c r="Q222" s="25">
        <v>100</v>
      </c>
      <c r="R222" s="24">
        <v>1920</v>
      </c>
      <c r="S222" s="24">
        <v>1920</v>
      </c>
      <c r="T222" s="23" t="s">
        <v>489</v>
      </c>
      <c r="U222" s="29">
        <f t="shared" si="41"/>
        <v>120000</v>
      </c>
      <c r="V222" s="24">
        <v>8</v>
      </c>
      <c r="W222" s="24">
        <v>8</v>
      </c>
      <c r="X222" s="24"/>
      <c r="Y222" s="24">
        <v>8</v>
      </c>
      <c r="Z222" s="23"/>
      <c r="AA222" s="24"/>
      <c r="AB222" s="23"/>
      <c r="AC222" s="24">
        <v>1</v>
      </c>
      <c r="AD222" s="23" t="s">
        <v>509</v>
      </c>
      <c r="AE222" s="23"/>
      <c r="AF222" s="23" t="s">
        <v>490</v>
      </c>
      <c r="AG222" s="23">
        <f t="shared" si="42"/>
        <v>0.33510321638291124</v>
      </c>
      <c r="AH222" s="23"/>
      <c r="AI222" s="24">
        <v>585</v>
      </c>
      <c r="AJ222" s="24">
        <v>678</v>
      </c>
      <c r="AK222" s="24">
        <v>585</v>
      </c>
      <c r="AL222" s="25"/>
      <c r="AM222" s="24">
        <v>678</v>
      </c>
      <c r="AN222" s="24">
        <v>678</v>
      </c>
      <c r="AO222" s="23"/>
      <c r="AP222" s="23" t="s">
        <v>492</v>
      </c>
      <c r="AQ222" s="25">
        <v>2</v>
      </c>
      <c r="AR222" s="23" t="s">
        <v>490</v>
      </c>
      <c r="AS222" s="29">
        <v>4.2</v>
      </c>
      <c r="AT222" s="25">
        <v>48</v>
      </c>
      <c r="AU222" s="25">
        <v>42</v>
      </c>
      <c r="AV222" s="23"/>
      <c r="AW222" s="23"/>
      <c r="AX222" s="23"/>
      <c r="AY222" s="23">
        <f t="shared" si="43"/>
        <v>0.65973445725385649</v>
      </c>
      <c r="AZ222" s="23"/>
      <c r="BA222" s="23">
        <v>575</v>
      </c>
      <c r="BB222" s="23">
        <v>658</v>
      </c>
      <c r="BC222" s="23"/>
      <c r="BD222" s="22">
        <v>4.2716593891409618</v>
      </c>
      <c r="BE222" s="23">
        <v>165</v>
      </c>
      <c r="BF222" s="25">
        <v>2</v>
      </c>
      <c r="BG222" s="22">
        <f t="shared" si="44"/>
        <v>0.17371173766507325</v>
      </c>
      <c r="BH222" s="22"/>
      <c r="BI222" s="25">
        <v>575</v>
      </c>
      <c r="BJ222" s="25">
        <v>658</v>
      </c>
      <c r="BK222" s="22"/>
      <c r="BL222" s="30">
        <v>4.2</v>
      </c>
      <c r="BM222" s="25">
        <v>100</v>
      </c>
      <c r="BN222" s="25">
        <v>2</v>
      </c>
      <c r="BO222" s="22">
        <f t="shared" si="45"/>
        <v>0.27708847204661974</v>
      </c>
      <c r="BP222" s="25">
        <v>575</v>
      </c>
      <c r="BQ222" s="25">
        <v>658</v>
      </c>
      <c r="BR222" s="22"/>
      <c r="BS222" s="25"/>
      <c r="BT222" s="25"/>
      <c r="BU222" s="22"/>
      <c r="BV222" s="25"/>
      <c r="BW222" s="155"/>
      <c r="BX222" s="20">
        <v>1</v>
      </c>
    </row>
    <row r="223" spans="1:76">
      <c r="A223" s="180">
        <v>218</v>
      </c>
      <c r="B223" s="67"/>
      <c r="C223" s="163">
        <v>7</v>
      </c>
      <c r="D223" s="23" t="s">
        <v>164</v>
      </c>
      <c r="E223" s="68" t="s">
        <v>157</v>
      </c>
      <c r="F223" s="22" t="s">
        <v>8</v>
      </c>
      <c r="G223" s="21" t="s">
        <v>489</v>
      </c>
      <c r="H223" s="21" t="s">
        <v>492</v>
      </c>
      <c r="I223" s="30">
        <v>26.2</v>
      </c>
      <c r="J223" s="22"/>
      <c r="K223" s="31"/>
      <c r="L223" s="25">
        <v>0</v>
      </c>
      <c r="M223" s="22"/>
      <c r="N223" s="25">
        <v>100</v>
      </c>
      <c r="O223" s="25">
        <v>24</v>
      </c>
      <c r="P223" s="25">
        <v>1200</v>
      </c>
      <c r="Q223" s="25">
        <v>100</v>
      </c>
      <c r="R223" s="24">
        <v>1920</v>
      </c>
      <c r="S223" s="24">
        <v>1920</v>
      </c>
      <c r="T223" s="23" t="s">
        <v>489</v>
      </c>
      <c r="U223" s="29">
        <f t="shared" si="41"/>
        <v>120000</v>
      </c>
      <c r="V223" s="24">
        <v>8</v>
      </c>
      <c r="W223" s="24">
        <v>8</v>
      </c>
      <c r="X223" s="24"/>
      <c r="Y223" s="24">
        <v>6</v>
      </c>
      <c r="Z223" s="23"/>
      <c r="AA223" s="24"/>
      <c r="AB223" s="23"/>
      <c r="AC223" s="24">
        <v>1</v>
      </c>
      <c r="AD223" s="23" t="s">
        <v>509</v>
      </c>
      <c r="AE223" s="23"/>
      <c r="AF223" s="23" t="s">
        <v>490</v>
      </c>
      <c r="AG223" s="23">
        <f t="shared" si="42"/>
        <v>0.25132741228718347</v>
      </c>
      <c r="AH223" s="23"/>
      <c r="AI223" s="24">
        <v>585</v>
      </c>
      <c r="AJ223" s="24">
        <v>678</v>
      </c>
      <c r="AK223" s="24">
        <v>585</v>
      </c>
      <c r="AL223" s="25"/>
      <c r="AM223" s="24">
        <v>678</v>
      </c>
      <c r="AN223" s="24">
        <v>678</v>
      </c>
      <c r="AO223" s="23"/>
      <c r="AP223" s="23" t="s">
        <v>492</v>
      </c>
      <c r="AQ223" s="25">
        <v>2</v>
      </c>
      <c r="AR223" s="23" t="s">
        <v>490</v>
      </c>
      <c r="AS223" s="29">
        <v>4.2</v>
      </c>
      <c r="AT223" s="25">
        <v>48</v>
      </c>
      <c r="AU223" s="25">
        <v>42</v>
      </c>
      <c r="AV223" s="23"/>
      <c r="AW223" s="23"/>
      <c r="AX223" s="23"/>
      <c r="AY223" s="23">
        <f t="shared" si="43"/>
        <v>0.65973445725385649</v>
      </c>
      <c r="AZ223" s="23"/>
      <c r="BA223" s="23">
        <v>575</v>
      </c>
      <c r="BB223" s="23">
        <v>658</v>
      </c>
      <c r="BC223" s="23"/>
      <c r="BD223" s="22">
        <v>4.2</v>
      </c>
      <c r="BE223" s="23">
        <v>165</v>
      </c>
      <c r="BF223" s="25">
        <v>2</v>
      </c>
      <c r="BG223" s="22">
        <f t="shared" si="44"/>
        <v>0.16793240730098166</v>
      </c>
      <c r="BH223" s="22"/>
      <c r="BI223" s="25">
        <v>575</v>
      </c>
      <c r="BJ223" s="25">
        <v>658</v>
      </c>
      <c r="BK223" s="22"/>
      <c r="BL223" s="30">
        <v>4.2</v>
      </c>
      <c r="BM223" s="25">
        <v>100</v>
      </c>
      <c r="BN223" s="25">
        <v>2</v>
      </c>
      <c r="BO223" s="22">
        <f t="shared" si="45"/>
        <v>0.27708847204661974</v>
      </c>
      <c r="BP223" s="25">
        <v>575</v>
      </c>
      <c r="BQ223" s="25">
        <v>658</v>
      </c>
      <c r="BR223" s="22"/>
      <c r="BS223" s="25"/>
      <c r="BT223" s="25"/>
      <c r="BU223" s="22"/>
      <c r="BV223" s="25"/>
      <c r="BW223" s="155"/>
      <c r="BX223" s="20">
        <v>1</v>
      </c>
    </row>
    <row r="224" spans="1:76">
      <c r="A224" s="180">
        <v>219</v>
      </c>
      <c r="B224" s="67"/>
      <c r="C224" s="163">
        <v>8</v>
      </c>
      <c r="D224" s="23" t="s">
        <v>165</v>
      </c>
      <c r="E224" s="68" t="s">
        <v>157</v>
      </c>
      <c r="F224" s="22" t="s">
        <v>8</v>
      </c>
      <c r="G224" s="21" t="s">
        <v>489</v>
      </c>
      <c r="H224" s="21" t="s">
        <v>492</v>
      </c>
      <c r="I224" s="30">
        <v>24.6</v>
      </c>
      <c r="J224" s="22"/>
      <c r="K224" s="31"/>
      <c r="L224" s="31">
        <v>206.64000000000004</v>
      </c>
      <c r="M224" s="22" t="s">
        <v>507</v>
      </c>
      <c r="N224" s="25">
        <v>100</v>
      </c>
      <c r="O224" s="25">
        <v>24</v>
      </c>
      <c r="P224" s="25">
        <v>1200</v>
      </c>
      <c r="Q224" s="25">
        <v>100</v>
      </c>
      <c r="R224" s="24">
        <v>1920</v>
      </c>
      <c r="S224" s="24">
        <v>1920</v>
      </c>
      <c r="T224" s="23" t="s">
        <v>489</v>
      </c>
      <c r="U224" s="29">
        <f t="shared" si="41"/>
        <v>120000</v>
      </c>
      <c r="V224" s="24">
        <v>8</v>
      </c>
      <c r="W224" s="24">
        <v>8</v>
      </c>
      <c r="X224" s="24"/>
      <c r="Y224" s="24">
        <v>6</v>
      </c>
      <c r="Z224" s="23"/>
      <c r="AA224" s="24"/>
      <c r="AB224" s="23"/>
      <c r="AC224" s="24">
        <v>1</v>
      </c>
      <c r="AD224" s="23" t="s">
        <v>509</v>
      </c>
      <c r="AE224" s="23"/>
      <c r="AF224" s="23" t="s">
        <v>490</v>
      </c>
      <c r="AG224" s="23">
        <f t="shared" si="42"/>
        <v>0.25132741228718347</v>
      </c>
      <c r="AH224" s="23"/>
      <c r="AI224" s="24">
        <v>585</v>
      </c>
      <c r="AJ224" s="24">
        <v>678</v>
      </c>
      <c r="AK224" s="24">
        <v>585</v>
      </c>
      <c r="AL224" s="25"/>
      <c r="AM224" s="24">
        <v>678</v>
      </c>
      <c r="AN224" s="24">
        <v>678</v>
      </c>
      <c r="AO224" s="23"/>
      <c r="AP224" s="23" t="s">
        <v>492</v>
      </c>
      <c r="AQ224" s="25">
        <v>2</v>
      </c>
      <c r="AR224" s="23" t="s">
        <v>490</v>
      </c>
      <c r="AS224" s="29">
        <v>4.2</v>
      </c>
      <c r="AT224" s="25">
        <v>48</v>
      </c>
      <c r="AU224" s="25">
        <v>42</v>
      </c>
      <c r="AV224" s="23"/>
      <c r="AW224" s="23"/>
      <c r="AX224" s="23"/>
      <c r="AY224" s="23">
        <f t="shared" si="43"/>
        <v>0.65973445725385649</v>
      </c>
      <c r="AZ224" s="23"/>
      <c r="BA224" s="23">
        <v>575</v>
      </c>
      <c r="BB224" s="23">
        <v>658</v>
      </c>
      <c r="BC224" s="23"/>
      <c r="BD224" s="22">
        <v>4.2</v>
      </c>
      <c r="BE224" s="23">
        <v>165</v>
      </c>
      <c r="BF224" s="25">
        <v>2</v>
      </c>
      <c r="BG224" s="22">
        <f t="shared" si="44"/>
        <v>0.16793240730098166</v>
      </c>
      <c r="BH224" s="22"/>
      <c r="BI224" s="25">
        <v>575</v>
      </c>
      <c r="BJ224" s="25">
        <v>658</v>
      </c>
      <c r="BK224" s="22"/>
      <c r="BL224" s="30">
        <v>4.2</v>
      </c>
      <c r="BM224" s="25">
        <v>100</v>
      </c>
      <c r="BN224" s="25">
        <v>2</v>
      </c>
      <c r="BO224" s="22">
        <f t="shared" si="45"/>
        <v>0.27708847204661974</v>
      </c>
      <c r="BP224" s="25">
        <v>575</v>
      </c>
      <c r="BQ224" s="25">
        <v>658</v>
      </c>
      <c r="BR224" s="22"/>
      <c r="BS224" s="25"/>
      <c r="BT224" s="25"/>
      <c r="BU224" s="22"/>
      <c r="BV224" s="25"/>
      <c r="BW224" s="155"/>
      <c r="BX224" s="20">
        <v>1</v>
      </c>
    </row>
    <row r="225" spans="1:76">
      <c r="A225" s="180">
        <v>220</v>
      </c>
      <c r="B225" s="67"/>
      <c r="C225" s="163">
        <v>9</v>
      </c>
      <c r="D225" s="23" t="s">
        <v>166</v>
      </c>
      <c r="E225" s="68" t="s">
        <v>157</v>
      </c>
      <c r="F225" s="22" t="s">
        <v>8</v>
      </c>
      <c r="G225" s="21" t="s">
        <v>489</v>
      </c>
      <c r="H225" s="21" t="s">
        <v>492</v>
      </c>
      <c r="I225" s="30">
        <v>24.6</v>
      </c>
      <c r="J225" s="22"/>
      <c r="K225" s="31"/>
      <c r="L225" s="25">
        <v>0</v>
      </c>
      <c r="M225" s="22"/>
      <c r="N225" s="25">
        <v>100</v>
      </c>
      <c r="O225" s="25">
        <v>24</v>
      </c>
      <c r="P225" s="25">
        <v>1200</v>
      </c>
      <c r="Q225" s="25">
        <v>100</v>
      </c>
      <c r="R225" s="24">
        <v>1920</v>
      </c>
      <c r="S225" s="24">
        <v>1920</v>
      </c>
      <c r="T225" s="23" t="s">
        <v>489</v>
      </c>
      <c r="U225" s="29">
        <f t="shared" si="41"/>
        <v>120000</v>
      </c>
      <c r="V225" s="24">
        <v>8</v>
      </c>
      <c r="W225" s="24">
        <v>8</v>
      </c>
      <c r="X225" s="24"/>
      <c r="Y225" s="24">
        <v>6</v>
      </c>
      <c r="Z225" s="23"/>
      <c r="AA225" s="24"/>
      <c r="AB225" s="23"/>
      <c r="AC225" s="24">
        <v>1</v>
      </c>
      <c r="AD225" s="23" t="s">
        <v>509</v>
      </c>
      <c r="AE225" s="23"/>
      <c r="AF225" s="23" t="s">
        <v>490</v>
      </c>
      <c r="AG225" s="23">
        <f t="shared" si="42"/>
        <v>0.25132741228718347</v>
      </c>
      <c r="AH225" s="23"/>
      <c r="AI225" s="24">
        <v>585</v>
      </c>
      <c r="AJ225" s="24">
        <v>678</v>
      </c>
      <c r="AK225" s="24">
        <v>585</v>
      </c>
      <c r="AL225" s="25"/>
      <c r="AM225" s="24">
        <v>678</v>
      </c>
      <c r="AN225" s="24">
        <v>678</v>
      </c>
      <c r="AO225" s="23"/>
      <c r="AP225" s="23" t="s">
        <v>492</v>
      </c>
      <c r="AQ225" s="25">
        <v>2</v>
      </c>
      <c r="AR225" s="23" t="s">
        <v>490</v>
      </c>
      <c r="AS225" s="29">
        <v>4.2</v>
      </c>
      <c r="AT225" s="25">
        <v>80</v>
      </c>
      <c r="AU225" s="25">
        <v>27</v>
      </c>
      <c r="AV225" s="23"/>
      <c r="AW225" s="23"/>
      <c r="AX225" s="23"/>
      <c r="AY225" s="23">
        <f t="shared" si="43"/>
        <v>1.0262536001726656</v>
      </c>
      <c r="AZ225" s="23"/>
      <c r="BA225" s="23">
        <v>575</v>
      </c>
      <c r="BB225" s="23">
        <v>658</v>
      </c>
      <c r="BC225" s="23"/>
      <c r="BD225" s="22">
        <v>4.2</v>
      </c>
      <c r="BE225" s="23">
        <v>165</v>
      </c>
      <c r="BF225" s="25">
        <v>2</v>
      </c>
      <c r="BG225" s="22">
        <f t="shared" si="44"/>
        <v>0.16793240730098166</v>
      </c>
      <c r="BH225" s="22"/>
      <c r="BI225" s="25">
        <v>575</v>
      </c>
      <c r="BJ225" s="25">
        <v>658</v>
      </c>
      <c r="BK225" s="22"/>
      <c r="BL225" s="30">
        <v>4.2</v>
      </c>
      <c r="BM225" s="25">
        <v>100</v>
      </c>
      <c r="BN225" s="25">
        <v>2</v>
      </c>
      <c r="BO225" s="22">
        <f t="shared" si="45"/>
        <v>0.27708847204661974</v>
      </c>
      <c r="BP225" s="25">
        <v>575</v>
      </c>
      <c r="BQ225" s="25">
        <v>658</v>
      </c>
      <c r="BR225" s="22"/>
      <c r="BS225" s="25">
        <v>8</v>
      </c>
      <c r="BT225" s="25">
        <v>6</v>
      </c>
      <c r="BU225" s="22">
        <f t="shared" si="46"/>
        <v>0.25132741228718347</v>
      </c>
      <c r="BV225" s="25">
        <v>585</v>
      </c>
      <c r="BW225" s="155"/>
      <c r="BX225" s="20">
        <v>1</v>
      </c>
    </row>
    <row r="226" spans="1:76">
      <c r="A226" s="180">
        <v>221</v>
      </c>
      <c r="B226" s="67"/>
      <c r="C226" s="163">
        <v>10</v>
      </c>
      <c r="D226" s="23" t="s">
        <v>167</v>
      </c>
      <c r="E226" s="68" t="s">
        <v>157</v>
      </c>
      <c r="F226" s="22" t="s">
        <v>8</v>
      </c>
      <c r="G226" s="21" t="s">
        <v>489</v>
      </c>
      <c r="H226" s="21" t="s">
        <v>492</v>
      </c>
      <c r="I226" s="25">
        <v>22</v>
      </c>
      <c r="J226" s="22"/>
      <c r="K226" s="31"/>
      <c r="L226" s="25">
        <v>0</v>
      </c>
      <c r="M226" s="22"/>
      <c r="N226" s="25">
        <v>100</v>
      </c>
      <c r="O226" s="25">
        <v>24</v>
      </c>
      <c r="P226" s="25">
        <v>1200</v>
      </c>
      <c r="Q226" s="25">
        <v>100</v>
      </c>
      <c r="R226" s="24">
        <v>1920</v>
      </c>
      <c r="S226" s="24">
        <v>1920</v>
      </c>
      <c r="T226" s="23" t="s">
        <v>489</v>
      </c>
      <c r="U226" s="29">
        <f t="shared" si="41"/>
        <v>120000</v>
      </c>
      <c r="V226" s="24">
        <v>8</v>
      </c>
      <c r="W226" s="24">
        <v>8</v>
      </c>
      <c r="X226" s="24"/>
      <c r="Y226" s="24">
        <v>6</v>
      </c>
      <c r="Z226" s="23"/>
      <c r="AA226" s="24"/>
      <c r="AB226" s="23"/>
      <c r="AC226" s="24">
        <v>2</v>
      </c>
      <c r="AD226" s="23" t="s">
        <v>509</v>
      </c>
      <c r="AE226" s="23"/>
      <c r="AF226" s="23" t="s">
        <v>490</v>
      </c>
      <c r="AG226" s="23">
        <f t="shared" si="42"/>
        <v>0.25132741228718347</v>
      </c>
      <c r="AH226" s="23"/>
      <c r="AI226" s="24">
        <v>585</v>
      </c>
      <c r="AJ226" s="24">
        <v>678</v>
      </c>
      <c r="AK226" s="24">
        <v>585</v>
      </c>
      <c r="AL226" s="25"/>
      <c r="AM226" s="24">
        <v>678</v>
      </c>
      <c r="AN226" s="24">
        <v>678</v>
      </c>
      <c r="AO226" s="23"/>
      <c r="AP226" s="23" t="s">
        <v>492</v>
      </c>
      <c r="AQ226" s="25">
        <v>2</v>
      </c>
      <c r="AR226" s="23" t="s">
        <v>490</v>
      </c>
      <c r="AS226" s="29">
        <v>4.2</v>
      </c>
      <c r="AT226" s="25">
        <v>80</v>
      </c>
      <c r="AU226" s="25">
        <v>27</v>
      </c>
      <c r="AV226" s="23"/>
      <c r="AW226" s="23"/>
      <c r="AX226" s="23"/>
      <c r="AY226" s="23">
        <f t="shared" si="43"/>
        <v>1.0262536001726656</v>
      </c>
      <c r="AZ226" s="23"/>
      <c r="BA226" s="23">
        <v>575</v>
      </c>
      <c r="BB226" s="23">
        <v>658</v>
      </c>
      <c r="BC226" s="23"/>
      <c r="BD226" s="22">
        <v>4.2</v>
      </c>
      <c r="BE226" s="23">
        <v>165</v>
      </c>
      <c r="BF226" s="25">
        <v>2</v>
      </c>
      <c r="BG226" s="22">
        <f t="shared" si="44"/>
        <v>0.16793240730098166</v>
      </c>
      <c r="BH226" s="22"/>
      <c r="BI226" s="25">
        <v>575</v>
      </c>
      <c r="BJ226" s="25">
        <v>658</v>
      </c>
      <c r="BK226" s="22"/>
      <c r="BL226" s="30">
        <v>4.2</v>
      </c>
      <c r="BM226" s="25">
        <v>100</v>
      </c>
      <c r="BN226" s="25">
        <v>2</v>
      </c>
      <c r="BO226" s="22">
        <f t="shared" si="45"/>
        <v>0.27708847204661974</v>
      </c>
      <c r="BP226" s="25">
        <v>575</v>
      </c>
      <c r="BQ226" s="25">
        <v>658</v>
      </c>
      <c r="BR226" s="22"/>
      <c r="BS226" s="25">
        <v>8</v>
      </c>
      <c r="BT226" s="25">
        <v>6</v>
      </c>
      <c r="BU226" s="22">
        <f t="shared" si="46"/>
        <v>0.25132741228718347</v>
      </c>
      <c r="BV226" s="25">
        <v>585</v>
      </c>
      <c r="BW226" s="155"/>
      <c r="BX226" s="20">
        <v>1</v>
      </c>
    </row>
    <row r="227" spans="1:76">
      <c r="A227" s="180">
        <v>222</v>
      </c>
      <c r="B227" s="67"/>
      <c r="C227" s="163">
        <v>11</v>
      </c>
      <c r="D227" s="23" t="s">
        <v>168</v>
      </c>
      <c r="E227" s="68" t="s">
        <v>747</v>
      </c>
      <c r="F227" s="22" t="s">
        <v>8</v>
      </c>
      <c r="G227" s="21" t="s">
        <v>489</v>
      </c>
      <c r="H227" s="21" t="s">
        <v>492</v>
      </c>
      <c r="I227" s="30">
        <v>27.5</v>
      </c>
      <c r="J227" s="22"/>
      <c r="K227" s="31"/>
      <c r="L227" s="25">
        <v>0</v>
      </c>
      <c r="M227" s="22"/>
      <c r="N227" s="25">
        <v>100</v>
      </c>
      <c r="O227" s="25">
        <v>24</v>
      </c>
      <c r="P227" s="25">
        <v>1200</v>
      </c>
      <c r="Q227" s="25">
        <v>100</v>
      </c>
      <c r="R227" s="24">
        <v>1920</v>
      </c>
      <c r="S227" s="24">
        <v>1920</v>
      </c>
      <c r="T227" s="23" t="s">
        <v>489</v>
      </c>
      <c r="U227" s="29">
        <f t="shared" si="41"/>
        <v>120000</v>
      </c>
      <c r="V227" s="24">
        <v>8</v>
      </c>
      <c r="W227" s="24">
        <v>8</v>
      </c>
      <c r="X227" s="24"/>
      <c r="Y227" s="24">
        <v>8</v>
      </c>
      <c r="Z227" s="23"/>
      <c r="AA227" s="24"/>
      <c r="AB227" s="23"/>
      <c r="AC227" s="24"/>
      <c r="AD227" s="23" t="s">
        <v>509</v>
      </c>
      <c r="AE227" s="23"/>
      <c r="AF227" s="23" t="s">
        <v>490</v>
      </c>
      <c r="AG227" s="23">
        <f t="shared" si="42"/>
        <v>0.33510321638291124</v>
      </c>
      <c r="AH227" s="23"/>
      <c r="AI227" s="24">
        <v>585</v>
      </c>
      <c r="AJ227" s="24">
        <v>678</v>
      </c>
      <c r="AK227" s="24">
        <v>585</v>
      </c>
      <c r="AL227" s="25"/>
      <c r="AM227" s="24">
        <v>678</v>
      </c>
      <c r="AN227" s="24">
        <v>678</v>
      </c>
      <c r="AO227" s="23"/>
      <c r="AP227" s="23" t="s">
        <v>492</v>
      </c>
      <c r="AQ227" s="25">
        <v>2</v>
      </c>
      <c r="AR227" s="23" t="s">
        <v>490</v>
      </c>
      <c r="AS227" s="29">
        <v>4.2</v>
      </c>
      <c r="AT227" s="25">
        <v>80</v>
      </c>
      <c r="AU227" s="25">
        <v>27</v>
      </c>
      <c r="AV227" s="23"/>
      <c r="AW227" s="23"/>
      <c r="AX227" s="23"/>
      <c r="AY227" s="23">
        <f t="shared" si="43"/>
        <v>1.0262536001726656</v>
      </c>
      <c r="AZ227" s="23"/>
      <c r="BA227" s="23">
        <v>575</v>
      </c>
      <c r="BB227" s="23">
        <v>658</v>
      </c>
      <c r="BC227" s="23"/>
      <c r="BD227" s="22">
        <v>4.2716593891409618</v>
      </c>
      <c r="BE227" s="23">
        <v>165</v>
      </c>
      <c r="BF227" s="25">
        <v>2</v>
      </c>
      <c r="BG227" s="22">
        <f t="shared" si="44"/>
        <v>0.17371173766507325</v>
      </c>
      <c r="BH227" s="22"/>
      <c r="BI227" s="25">
        <v>575</v>
      </c>
      <c r="BJ227" s="25">
        <v>658</v>
      </c>
      <c r="BK227" s="22"/>
      <c r="BL227" s="30">
        <v>4.2</v>
      </c>
      <c r="BM227" s="25">
        <v>100</v>
      </c>
      <c r="BN227" s="25">
        <v>2</v>
      </c>
      <c r="BO227" s="22">
        <f t="shared" si="45"/>
        <v>0.27708847204661974</v>
      </c>
      <c r="BP227" s="25">
        <v>575</v>
      </c>
      <c r="BQ227" s="25">
        <v>658</v>
      </c>
      <c r="BR227" s="22"/>
      <c r="BS227" s="25"/>
      <c r="BT227" s="25"/>
      <c r="BU227" s="22"/>
      <c r="BV227" s="25"/>
      <c r="BW227" s="155"/>
      <c r="BX227" s="20">
        <v>1</v>
      </c>
    </row>
    <row r="228" spans="1:76">
      <c r="A228" s="180">
        <v>223</v>
      </c>
      <c r="B228" s="67"/>
      <c r="C228" s="163">
        <v>1</v>
      </c>
      <c r="D228" s="23" t="s">
        <v>559</v>
      </c>
      <c r="E228" s="68" t="s">
        <v>558</v>
      </c>
      <c r="F228" s="22" t="s">
        <v>8</v>
      </c>
      <c r="G228" s="21" t="s">
        <v>489</v>
      </c>
      <c r="H228" s="19" t="s">
        <v>21</v>
      </c>
      <c r="I228" s="30">
        <v>27.3</v>
      </c>
      <c r="J228" s="106"/>
      <c r="K228" s="106"/>
      <c r="L228" s="31">
        <v>367.86750000000006</v>
      </c>
      <c r="M228" s="19" t="s">
        <v>516</v>
      </c>
      <c r="N228" s="25">
        <v>250</v>
      </c>
      <c r="O228" s="123">
        <v>250</v>
      </c>
      <c r="P228" s="25">
        <v>1500</v>
      </c>
      <c r="Q228" s="25">
        <v>130</v>
      </c>
      <c r="R228" s="24">
        <v>2250</v>
      </c>
      <c r="S228" s="24">
        <v>2250</v>
      </c>
      <c r="T228" s="106" t="s">
        <v>489</v>
      </c>
      <c r="U228" s="29">
        <f t="shared" si="41"/>
        <v>192500</v>
      </c>
      <c r="V228" s="24">
        <v>16</v>
      </c>
      <c r="W228" s="123">
        <v>16</v>
      </c>
      <c r="X228" s="123">
        <v>16</v>
      </c>
      <c r="Y228" s="24">
        <v>8</v>
      </c>
      <c r="Z228" s="123">
        <v>40</v>
      </c>
      <c r="AA228" s="123">
        <v>1</v>
      </c>
      <c r="AB228" s="19">
        <v>38</v>
      </c>
      <c r="AC228" s="123">
        <v>1</v>
      </c>
      <c r="AD228" s="19" t="s">
        <v>508</v>
      </c>
      <c r="AE228" s="123">
        <v>450</v>
      </c>
      <c r="AF228" s="106" t="s">
        <v>490</v>
      </c>
      <c r="AG228" s="23">
        <f t="shared" si="42"/>
        <v>0.83558204604570074</v>
      </c>
      <c r="AH228" s="106"/>
      <c r="AI228" s="29">
        <v>574.9</v>
      </c>
      <c r="AJ228" s="107">
        <v>646.79999999999995</v>
      </c>
      <c r="AK228" s="107">
        <v>574.9</v>
      </c>
      <c r="AL228" s="19">
        <v>574.9</v>
      </c>
      <c r="AM228" s="19">
        <v>646.79999999999995</v>
      </c>
      <c r="AN228" s="19">
        <v>646.79999999999995</v>
      </c>
      <c r="AO228" s="19"/>
      <c r="AP228" s="106" t="s">
        <v>492</v>
      </c>
      <c r="AQ228" s="19">
        <v>2</v>
      </c>
      <c r="AR228" s="106" t="s">
        <v>490</v>
      </c>
      <c r="AS228" s="24">
        <v>10</v>
      </c>
      <c r="AT228" s="123">
        <v>25</v>
      </c>
      <c r="AU228" s="25">
        <v>150</v>
      </c>
      <c r="AV228" s="123">
        <v>10</v>
      </c>
      <c r="AW228" s="123">
        <v>4</v>
      </c>
      <c r="AX228" s="123">
        <v>150</v>
      </c>
      <c r="AY228" s="23">
        <f t="shared" si="43"/>
        <v>0.41887902047863906</v>
      </c>
      <c r="AZ228" s="23">
        <f>AQ228*PI()*AV228^2/4/N228/AX228*100</f>
        <v>0.41887902047863906</v>
      </c>
      <c r="BA228" s="23">
        <v>451.3</v>
      </c>
      <c r="BB228" s="106">
        <v>715.5</v>
      </c>
      <c r="BC228" s="106"/>
      <c r="BD228" s="30">
        <v>10</v>
      </c>
      <c r="BE228" s="19">
        <v>150</v>
      </c>
      <c r="BF228" s="19">
        <v>2</v>
      </c>
      <c r="BG228" s="22">
        <f t="shared" si="44"/>
        <v>0.80553657784353683</v>
      </c>
      <c r="BH228" s="19"/>
      <c r="BI228" s="25">
        <v>451.3</v>
      </c>
      <c r="BJ228" s="19">
        <v>715.5</v>
      </c>
      <c r="BK228" s="19"/>
      <c r="BL228" s="19">
        <v>10</v>
      </c>
      <c r="BM228" s="19">
        <v>150</v>
      </c>
      <c r="BN228" s="25">
        <v>2</v>
      </c>
      <c r="BO228" s="22">
        <f t="shared" si="45"/>
        <v>0.80553657784353683</v>
      </c>
      <c r="BP228" s="19">
        <v>451.3</v>
      </c>
      <c r="BQ228" s="19">
        <v>715.5</v>
      </c>
      <c r="BR228" s="19"/>
      <c r="BS228" s="19"/>
      <c r="BT228" s="123"/>
      <c r="BU228" s="68"/>
      <c r="BV228" s="19"/>
      <c r="BW228" s="139"/>
      <c r="BX228" s="19">
        <v>2</v>
      </c>
    </row>
    <row r="229" spans="1:76">
      <c r="A229" s="180">
        <v>224</v>
      </c>
      <c r="B229" s="67"/>
      <c r="C229" s="163">
        <v>2</v>
      </c>
      <c r="D229" s="23" t="s">
        <v>560</v>
      </c>
      <c r="E229" s="68" t="s">
        <v>558</v>
      </c>
      <c r="F229" s="22" t="s">
        <v>8</v>
      </c>
      <c r="G229" s="21" t="s">
        <v>489</v>
      </c>
      <c r="H229" s="19" t="s">
        <v>21</v>
      </c>
      <c r="I229" s="30">
        <v>40.299999999999997</v>
      </c>
      <c r="J229" s="106"/>
      <c r="K229" s="106"/>
      <c r="L229" s="31">
        <v>543.04250000000002</v>
      </c>
      <c r="M229" s="19" t="s">
        <v>516</v>
      </c>
      <c r="N229" s="25">
        <v>250</v>
      </c>
      <c r="O229" s="123">
        <v>250</v>
      </c>
      <c r="P229" s="25">
        <v>1500</v>
      </c>
      <c r="Q229" s="25">
        <v>130</v>
      </c>
      <c r="R229" s="24">
        <v>2250</v>
      </c>
      <c r="S229" s="24">
        <v>2250</v>
      </c>
      <c r="T229" s="106" t="s">
        <v>489</v>
      </c>
      <c r="U229" s="29">
        <f t="shared" si="41"/>
        <v>192500</v>
      </c>
      <c r="V229" s="24">
        <v>16</v>
      </c>
      <c r="W229" s="123">
        <v>16</v>
      </c>
      <c r="X229" s="123">
        <v>16</v>
      </c>
      <c r="Y229" s="24">
        <v>8</v>
      </c>
      <c r="Z229" s="123">
        <v>40</v>
      </c>
      <c r="AA229" s="123">
        <v>1</v>
      </c>
      <c r="AB229" s="19">
        <v>38</v>
      </c>
      <c r="AC229" s="123">
        <v>1</v>
      </c>
      <c r="AD229" s="19" t="s">
        <v>508</v>
      </c>
      <c r="AE229" s="123">
        <v>450</v>
      </c>
      <c r="AF229" s="106" t="s">
        <v>490</v>
      </c>
      <c r="AG229" s="23">
        <f t="shared" si="42"/>
        <v>0.83558204604570074</v>
      </c>
      <c r="AH229" s="106"/>
      <c r="AI229" s="29">
        <v>574.9</v>
      </c>
      <c r="AJ229" s="107">
        <v>646.79999999999995</v>
      </c>
      <c r="AK229" s="107">
        <v>574.9</v>
      </c>
      <c r="AL229" s="19">
        <v>574.9</v>
      </c>
      <c r="AM229" s="19">
        <v>646.79999999999995</v>
      </c>
      <c r="AN229" s="19">
        <v>646.79999999999995</v>
      </c>
      <c r="AO229" s="19"/>
      <c r="AP229" s="106" t="s">
        <v>492</v>
      </c>
      <c r="AQ229" s="19">
        <v>2</v>
      </c>
      <c r="AR229" s="106" t="s">
        <v>490</v>
      </c>
      <c r="AS229" s="24">
        <v>10</v>
      </c>
      <c r="AT229" s="123">
        <v>25</v>
      </c>
      <c r="AU229" s="25">
        <v>150</v>
      </c>
      <c r="AV229" s="123">
        <v>10</v>
      </c>
      <c r="AW229" s="123">
        <v>4</v>
      </c>
      <c r="AX229" s="123">
        <v>150</v>
      </c>
      <c r="AY229" s="23">
        <f t="shared" si="43"/>
        <v>0.41887902047863906</v>
      </c>
      <c r="AZ229" s="23">
        <f t="shared" ref="AZ229:AZ231" si="47">AQ229*PI()*AV229^2/4/N229/AX229*100</f>
        <v>0.41887902047863906</v>
      </c>
      <c r="BA229" s="23">
        <v>451.3</v>
      </c>
      <c r="BB229" s="106">
        <v>715.5</v>
      </c>
      <c r="BC229" s="106"/>
      <c r="BD229" s="30">
        <v>10</v>
      </c>
      <c r="BE229" s="19">
        <v>150</v>
      </c>
      <c r="BF229" s="19">
        <v>2</v>
      </c>
      <c r="BG229" s="22">
        <f t="shared" si="44"/>
        <v>0.80553657784353683</v>
      </c>
      <c r="BH229" s="19"/>
      <c r="BI229" s="25">
        <v>451.3</v>
      </c>
      <c r="BJ229" s="19">
        <v>715.5</v>
      </c>
      <c r="BK229" s="19"/>
      <c r="BL229" s="19">
        <v>10</v>
      </c>
      <c r="BM229" s="19">
        <v>150</v>
      </c>
      <c r="BN229" s="25">
        <v>2</v>
      </c>
      <c r="BO229" s="22">
        <f t="shared" si="45"/>
        <v>0.80553657784353683</v>
      </c>
      <c r="BP229" s="19">
        <v>451.3</v>
      </c>
      <c r="BQ229" s="19">
        <v>715.5</v>
      </c>
      <c r="BR229" s="19"/>
      <c r="BS229" s="19"/>
      <c r="BT229" s="123"/>
      <c r="BU229" s="68"/>
      <c r="BV229" s="19"/>
      <c r="BW229" s="139"/>
      <c r="BX229" s="19">
        <v>1</v>
      </c>
    </row>
    <row r="230" spans="1:76">
      <c r="A230" s="180">
        <v>225</v>
      </c>
      <c r="B230" s="67"/>
      <c r="C230" s="163">
        <v>3</v>
      </c>
      <c r="D230" s="23" t="s">
        <v>561</v>
      </c>
      <c r="E230" s="68" t="s">
        <v>558</v>
      </c>
      <c r="F230" s="22" t="s">
        <v>8</v>
      </c>
      <c r="G230" s="21" t="s">
        <v>489</v>
      </c>
      <c r="H230" s="19" t="s">
        <v>21</v>
      </c>
      <c r="I230" s="30">
        <v>32.9</v>
      </c>
      <c r="J230" s="106"/>
      <c r="K230" s="106"/>
      <c r="L230" s="31">
        <v>443.3275000000001</v>
      </c>
      <c r="M230" s="19" t="s">
        <v>516</v>
      </c>
      <c r="N230" s="25">
        <v>250</v>
      </c>
      <c r="O230" s="123">
        <v>250</v>
      </c>
      <c r="P230" s="25">
        <v>1500</v>
      </c>
      <c r="Q230" s="25">
        <v>130</v>
      </c>
      <c r="R230" s="24">
        <v>2250</v>
      </c>
      <c r="S230" s="24">
        <v>2250</v>
      </c>
      <c r="T230" s="106" t="s">
        <v>489</v>
      </c>
      <c r="U230" s="29">
        <f t="shared" si="41"/>
        <v>192500</v>
      </c>
      <c r="V230" s="24">
        <v>16</v>
      </c>
      <c r="W230" s="123">
        <v>16</v>
      </c>
      <c r="X230" s="123">
        <v>16</v>
      </c>
      <c r="Y230" s="24">
        <v>8</v>
      </c>
      <c r="Z230" s="123">
        <v>40</v>
      </c>
      <c r="AA230" s="123">
        <v>1</v>
      </c>
      <c r="AB230" s="19">
        <v>38</v>
      </c>
      <c r="AC230" s="123">
        <v>1</v>
      </c>
      <c r="AD230" s="19" t="s">
        <v>508</v>
      </c>
      <c r="AE230" s="123">
        <v>450</v>
      </c>
      <c r="AF230" s="106" t="s">
        <v>490</v>
      </c>
      <c r="AG230" s="23">
        <f t="shared" si="42"/>
        <v>0.83558204604570074</v>
      </c>
      <c r="AH230" s="106"/>
      <c r="AI230" s="29">
        <v>595.70000000000005</v>
      </c>
      <c r="AJ230" s="107">
        <v>664</v>
      </c>
      <c r="AK230" s="107">
        <v>595.70000000000005</v>
      </c>
      <c r="AL230" s="19">
        <v>595.70000000000005</v>
      </c>
      <c r="AM230" s="19">
        <v>664</v>
      </c>
      <c r="AN230" s="19">
        <v>664</v>
      </c>
      <c r="AO230" s="19"/>
      <c r="AP230" s="106" t="s">
        <v>492</v>
      </c>
      <c r="AQ230" s="19">
        <v>2</v>
      </c>
      <c r="AR230" s="106" t="s">
        <v>490</v>
      </c>
      <c r="AS230" s="24">
        <v>10</v>
      </c>
      <c r="AT230" s="123">
        <v>25</v>
      </c>
      <c r="AU230" s="25">
        <v>150</v>
      </c>
      <c r="AV230" s="123">
        <v>10</v>
      </c>
      <c r="AW230" s="123">
        <v>4</v>
      </c>
      <c r="AX230" s="123">
        <v>150</v>
      </c>
      <c r="AY230" s="23">
        <f t="shared" si="43"/>
        <v>0.41887902047863906</v>
      </c>
      <c r="AZ230" s="23">
        <f t="shared" si="47"/>
        <v>0.41887902047863906</v>
      </c>
      <c r="BA230" s="23">
        <v>505.9</v>
      </c>
      <c r="BB230" s="106">
        <v>682.7</v>
      </c>
      <c r="BC230" s="106"/>
      <c r="BD230" s="30">
        <v>10</v>
      </c>
      <c r="BE230" s="19">
        <v>170</v>
      </c>
      <c r="BF230" s="19">
        <v>2</v>
      </c>
      <c r="BG230" s="22">
        <f t="shared" si="44"/>
        <v>0.71076756868547364</v>
      </c>
      <c r="BH230" s="19"/>
      <c r="BI230" s="25">
        <v>505.9</v>
      </c>
      <c r="BJ230" s="19">
        <v>682.7</v>
      </c>
      <c r="BK230" s="19"/>
      <c r="BL230" s="19">
        <v>10</v>
      </c>
      <c r="BM230" s="19">
        <v>170</v>
      </c>
      <c r="BN230" s="25">
        <v>2</v>
      </c>
      <c r="BO230" s="22">
        <f t="shared" si="45"/>
        <v>0.71076756868547364</v>
      </c>
      <c r="BP230" s="19">
        <v>505.9</v>
      </c>
      <c r="BQ230" s="19">
        <v>682.7</v>
      </c>
      <c r="BR230" s="19"/>
      <c r="BS230" s="19"/>
      <c r="BT230" s="123"/>
      <c r="BU230" s="68"/>
      <c r="BV230" s="19"/>
      <c r="BW230" s="139"/>
      <c r="BX230" s="19">
        <v>1</v>
      </c>
    </row>
    <row r="231" spans="1:76">
      <c r="A231" s="180">
        <v>226</v>
      </c>
      <c r="B231" s="67"/>
      <c r="C231" s="163">
        <v>4</v>
      </c>
      <c r="D231" s="23" t="s">
        <v>562</v>
      </c>
      <c r="E231" s="68" t="s">
        <v>558</v>
      </c>
      <c r="F231" s="22" t="s">
        <v>8</v>
      </c>
      <c r="G231" s="21" t="s">
        <v>489</v>
      </c>
      <c r="H231" s="19" t="s">
        <v>21</v>
      </c>
      <c r="I231" s="30">
        <v>33.700000000000003</v>
      </c>
      <c r="J231" s="106"/>
      <c r="K231" s="106"/>
      <c r="L231" s="31">
        <v>454.10750000000013</v>
      </c>
      <c r="M231" s="19" t="s">
        <v>516</v>
      </c>
      <c r="N231" s="25">
        <v>250</v>
      </c>
      <c r="O231" s="123">
        <v>250</v>
      </c>
      <c r="P231" s="25">
        <v>1500</v>
      </c>
      <c r="Q231" s="25">
        <v>130</v>
      </c>
      <c r="R231" s="24">
        <v>2250</v>
      </c>
      <c r="S231" s="24">
        <v>2250</v>
      </c>
      <c r="T231" s="106" t="s">
        <v>489</v>
      </c>
      <c r="U231" s="29">
        <f t="shared" si="41"/>
        <v>192500</v>
      </c>
      <c r="V231" s="24">
        <v>16</v>
      </c>
      <c r="W231" s="123">
        <v>16</v>
      </c>
      <c r="X231" s="123">
        <v>16</v>
      </c>
      <c r="Y231" s="24">
        <v>8</v>
      </c>
      <c r="Z231" s="123">
        <v>40</v>
      </c>
      <c r="AA231" s="123">
        <v>1</v>
      </c>
      <c r="AB231" s="19">
        <v>38</v>
      </c>
      <c r="AC231" s="123">
        <v>1</v>
      </c>
      <c r="AD231" s="19" t="s">
        <v>508</v>
      </c>
      <c r="AE231" s="123">
        <v>450</v>
      </c>
      <c r="AF231" s="106" t="s">
        <v>490</v>
      </c>
      <c r="AG231" s="23">
        <f t="shared" si="42"/>
        <v>0.83558204604570074</v>
      </c>
      <c r="AH231" s="106"/>
      <c r="AI231" s="29">
        <v>574.9</v>
      </c>
      <c r="AJ231" s="107">
        <v>646.79999999999995</v>
      </c>
      <c r="AK231" s="107">
        <v>574.9</v>
      </c>
      <c r="AL231" s="19">
        <v>574.9</v>
      </c>
      <c r="AM231" s="19">
        <v>646.79999999999995</v>
      </c>
      <c r="AN231" s="19">
        <v>646.79999999999995</v>
      </c>
      <c r="AO231" s="19"/>
      <c r="AP231" s="106" t="s">
        <v>492</v>
      </c>
      <c r="AQ231" s="19">
        <v>2</v>
      </c>
      <c r="AR231" s="106" t="s">
        <v>490</v>
      </c>
      <c r="AS231" s="24">
        <v>10</v>
      </c>
      <c r="AT231" s="123">
        <v>25</v>
      </c>
      <c r="AU231" s="25">
        <v>150</v>
      </c>
      <c r="AV231" s="123">
        <v>10</v>
      </c>
      <c r="AW231" s="123">
        <v>4</v>
      </c>
      <c r="AX231" s="123">
        <v>150</v>
      </c>
      <c r="AY231" s="23">
        <f t="shared" si="43"/>
        <v>0.41887902047863906</v>
      </c>
      <c r="AZ231" s="23">
        <f t="shared" si="47"/>
        <v>0.41887902047863906</v>
      </c>
      <c r="BA231" s="23">
        <v>451.3</v>
      </c>
      <c r="BB231" s="106">
        <v>717.5</v>
      </c>
      <c r="BC231" s="106"/>
      <c r="BD231" s="30">
        <v>10</v>
      </c>
      <c r="BE231" s="19">
        <v>200</v>
      </c>
      <c r="BF231" s="19">
        <v>2</v>
      </c>
      <c r="BG231" s="22">
        <f t="shared" si="44"/>
        <v>0.60415243338265257</v>
      </c>
      <c r="BH231" s="19"/>
      <c r="BI231" s="25">
        <v>451.3</v>
      </c>
      <c r="BJ231" s="19">
        <v>717.5</v>
      </c>
      <c r="BK231" s="19"/>
      <c r="BL231" s="19">
        <v>10</v>
      </c>
      <c r="BM231" s="19">
        <v>200</v>
      </c>
      <c r="BN231" s="25">
        <v>2</v>
      </c>
      <c r="BO231" s="22">
        <f t="shared" si="45"/>
        <v>0.60415243338265257</v>
      </c>
      <c r="BP231" s="19">
        <v>451.3</v>
      </c>
      <c r="BQ231" s="19">
        <v>717.5</v>
      </c>
      <c r="BR231" s="19"/>
      <c r="BS231" s="19"/>
      <c r="BT231" s="123"/>
      <c r="BU231" s="68"/>
      <c r="BV231" s="19"/>
      <c r="BW231" s="139"/>
      <c r="BX231" s="19">
        <v>1</v>
      </c>
    </row>
    <row r="232" spans="1:76">
      <c r="A232" s="180">
        <v>227</v>
      </c>
      <c r="B232" s="67"/>
      <c r="C232" s="163">
        <v>1</v>
      </c>
      <c r="D232" s="23" t="s">
        <v>128</v>
      </c>
      <c r="E232" s="68" t="s">
        <v>169</v>
      </c>
      <c r="F232" s="22" t="s">
        <v>8</v>
      </c>
      <c r="G232" s="21" t="s">
        <v>489</v>
      </c>
      <c r="H232" s="21" t="s">
        <v>21</v>
      </c>
      <c r="I232" s="30">
        <v>36.6</v>
      </c>
      <c r="J232" s="22"/>
      <c r="K232" s="31"/>
      <c r="L232" s="25">
        <v>0</v>
      </c>
      <c r="M232" s="22"/>
      <c r="N232" s="25">
        <v>250</v>
      </c>
      <c r="O232" s="25">
        <v>250</v>
      </c>
      <c r="P232" s="25">
        <v>1500</v>
      </c>
      <c r="Q232" s="25">
        <v>250</v>
      </c>
      <c r="R232" s="24">
        <v>2150</v>
      </c>
      <c r="S232" s="24">
        <v>2150</v>
      </c>
      <c r="T232" s="23" t="s">
        <v>489</v>
      </c>
      <c r="U232" s="29">
        <f t="shared" si="41"/>
        <v>312500</v>
      </c>
      <c r="V232" s="24">
        <v>15.0996688705415</v>
      </c>
      <c r="W232" s="24">
        <v>12</v>
      </c>
      <c r="X232" s="24">
        <v>16</v>
      </c>
      <c r="Y232" s="24">
        <v>8</v>
      </c>
      <c r="Z232" s="23"/>
      <c r="AA232" s="24">
        <v>1</v>
      </c>
      <c r="AB232" s="23"/>
      <c r="AC232" s="24">
        <v>1</v>
      </c>
      <c r="AD232" s="23" t="s">
        <v>508</v>
      </c>
      <c r="AE232" s="24">
        <v>600</v>
      </c>
      <c r="AF232" s="23" t="s">
        <v>490</v>
      </c>
      <c r="AG232" s="23">
        <f t="shared" si="42"/>
        <v>0.44434686492374031</v>
      </c>
      <c r="AH232" s="23"/>
      <c r="AI232" s="24">
        <v>473</v>
      </c>
      <c r="AJ232" s="23"/>
      <c r="AK232" s="24">
        <v>425</v>
      </c>
      <c r="AL232" s="24">
        <v>473</v>
      </c>
      <c r="AM232" s="23"/>
      <c r="AN232" s="23"/>
      <c r="AO232" s="23"/>
      <c r="AP232" s="23" t="s">
        <v>493</v>
      </c>
      <c r="AQ232" s="19">
        <v>2</v>
      </c>
      <c r="AR232" s="23" t="s">
        <v>490</v>
      </c>
      <c r="AS232" s="24">
        <v>6</v>
      </c>
      <c r="AT232" s="25">
        <v>22</v>
      </c>
      <c r="AU232" s="25">
        <v>100</v>
      </c>
      <c r="AV232" s="23"/>
      <c r="AW232" s="23"/>
      <c r="AX232" s="23"/>
      <c r="AY232" s="23">
        <f t="shared" si="43"/>
        <v>0.22619467105846508</v>
      </c>
      <c r="AZ232" s="23"/>
      <c r="BA232" s="23">
        <v>444</v>
      </c>
      <c r="BB232" s="23"/>
      <c r="BC232" s="23"/>
      <c r="BD232" s="22">
        <v>10</v>
      </c>
      <c r="BE232" s="23">
        <v>200</v>
      </c>
      <c r="BF232" s="25">
        <v>1</v>
      </c>
      <c r="BG232" s="22">
        <f t="shared" si="44"/>
        <v>0.15707963267948966</v>
      </c>
      <c r="BH232" s="22"/>
      <c r="BI232" s="25">
        <v>450</v>
      </c>
      <c r="BJ232" s="22"/>
      <c r="BK232" s="22"/>
      <c r="BL232" s="25">
        <v>6</v>
      </c>
      <c r="BM232" s="25">
        <v>150</v>
      </c>
      <c r="BN232" s="25">
        <v>2</v>
      </c>
      <c r="BO232" s="22">
        <f t="shared" si="45"/>
        <v>0.15079644737231007</v>
      </c>
      <c r="BP232" s="25">
        <v>444</v>
      </c>
      <c r="BQ232" s="22"/>
      <c r="BR232" s="22"/>
      <c r="BS232" s="22"/>
      <c r="BT232" s="25"/>
      <c r="BU232" s="22"/>
      <c r="BV232" s="22"/>
      <c r="BW232" s="155"/>
      <c r="BX232" s="25">
        <v>2</v>
      </c>
    </row>
    <row r="233" spans="1:76">
      <c r="A233" s="180">
        <v>228</v>
      </c>
      <c r="B233" s="67"/>
      <c r="C233" s="163">
        <v>2</v>
      </c>
      <c r="D233" s="23" t="s">
        <v>129</v>
      </c>
      <c r="E233" s="68" t="s">
        <v>169</v>
      </c>
      <c r="F233" s="22" t="s">
        <v>8</v>
      </c>
      <c r="G233" s="21" t="s">
        <v>489</v>
      </c>
      <c r="H233" s="21" t="s">
        <v>21</v>
      </c>
      <c r="I233" s="30">
        <v>35.799999999999997</v>
      </c>
      <c r="J233" s="22"/>
      <c r="K233" s="31"/>
      <c r="L233" s="25">
        <v>0</v>
      </c>
      <c r="M233" s="22"/>
      <c r="N233" s="25">
        <v>250</v>
      </c>
      <c r="O233" s="25">
        <v>250</v>
      </c>
      <c r="P233" s="25">
        <v>1500</v>
      </c>
      <c r="Q233" s="25">
        <v>250</v>
      </c>
      <c r="R233" s="24">
        <v>2150</v>
      </c>
      <c r="S233" s="24">
        <v>2150</v>
      </c>
      <c r="T233" s="23" t="s">
        <v>489</v>
      </c>
      <c r="U233" s="29">
        <f t="shared" si="41"/>
        <v>312500</v>
      </c>
      <c r="V233" s="24">
        <v>15.0996688705415</v>
      </c>
      <c r="W233" s="24">
        <v>12</v>
      </c>
      <c r="X233" s="24">
        <v>16</v>
      </c>
      <c r="Y233" s="24">
        <v>8</v>
      </c>
      <c r="Z233" s="23"/>
      <c r="AA233" s="24">
        <v>1</v>
      </c>
      <c r="AB233" s="23"/>
      <c r="AC233" s="24">
        <v>1</v>
      </c>
      <c r="AD233" s="23" t="s">
        <v>508</v>
      </c>
      <c r="AE233" s="24">
        <v>600</v>
      </c>
      <c r="AF233" s="23" t="s">
        <v>490</v>
      </c>
      <c r="AG233" s="23">
        <f t="shared" si="42"/>
        <v>0.44434686492374031</v>
      </c>
      <c r="AH233" s="23"/>
      <c r="AI233" s="24">
        <v>473</v>
      </c>
      <c r="AJ233" s="23"/>
      <c r="AK233" s="24">
        <v>425</v>
      </c>
      <c r="AL233" s="24">
        <v>473</v>
      </c>
      <c r="AM233" s="23"/>
      <c r="AN233" s="23"/>
      <c r="AO233" s="23"/>
      <c r="AP233" s="23" t="s">
        <v>493</v>
      </c>
      <c r="AQ233" s="19">
        <v>2</v>
      </c>
      <c r="AR233" s="23" t="s">
        <v>490</v>
      </c>
      <c r="AS233" s="24">
        <v>6</v>
      </c>
      <c r="AT233" s="25">
        <v>22</v>
      </c>
      <c r="AU233" s="25">
        <v>100</v>
      </c>
      <c r="AV233" s="23"/>
      <c r="AW233" s="23"/>
      <c r="AX233" s="23"/>
      <c r="AY233" s="23">
        <f t="shared" si="43"/>
        <v>0.22619467105846508</v>
      </c>
      <c r="AZ233" s="23"/>
      <c r="BA233" s="23">
        <v>444</v>
      </c>
      <c r="BB233" s="23"/>
      <c r="BC233" s="23"/>
      <c r="BD233" s="22">
        <v>10</v>
      </c>
      <c r="BE233" s="23">
        <v>200</v>
      </c>
      <c r="BF233" s="25">
        <v>1</v>
      </c>
      <c r="BG233" s="22">
        <f t="shared" si="44"/>
        <v>0.15707963267948966</v>
      </c>
      <c r="BH233" s="22"/>
      <c r="BI233" s="25">
        <v>450</v>
      </c>
      <c r="BJ233" s="22"/>
      <c r="BK233" s="22"/>
      <c r="BL233" s="25">
        <v>6</v>
      </c>
      <c r="BM233" s="25">
        <v>150</v>
      </c>
      <c r="BN233" s="25">
        <v>2</v>
      </c>
      <c r="BO233" s="22">
        <f t="shared" si="45"/>
        <v>0.15079644737231007</v>
      </c>
      <c r="BP233" s="25">
        <v>444</v>
      </c>
      <c r="BQ233" s="22"/>
      <c r="BR233" s="22"/>
      <c r="BS233" s="22"/>
      <c r="BT233" s="25"/>
      <c r="BU233" s="22"/>
      <c r="BV233" s="22"/>
      <c r="BW233" s="155"/>
      <c r="BX233" s="25">
        <v>2</v>
      </c>
    </row>
    <row r="234" spans="1:76">
      <c r="A234" s="180">
        <v>229</v>
      </c>
      <c r="B234" s="67"/>
      <c r="C234" s="163">
        <v>3</v>
      </c>
      <c r="D234" s="23" t="s">
        <v>153</v>
      </c>
      <c r="E234" s="68" t="s">
        <v>169</v>
      </c>
      <c r="F234" s="22" t="s">
        <v>8</v>
      </c>
      <c r="G234" s="21" t="s">
        <v>489</v>
      </c>
      <c r="H234" s="21" t="s">
        <v>21</v>
      </c>
      <c r="I234" s="30">
        <v>37.799999999999997</v>
      </c>
      <c r="J234" s="22"/>
      <c r="K234" s="31"/>
      <c r="L234" s="25">
        <v>0</v>
      </c>
      <c r="M234" s="22"/>
      <c r="N234" s="25">
        <v>250</v>
      </c>
      <c r="O234" s="25">
        <v>250</v>
      </c>
      <c r="P234" s="25">
        <v>1500</v>
      </c>
      <c r="Q234" s="25">
        <v>250</v>
      </c>
      <c r="R234" s="24">
        <v>2150</v>
      </c>
      <c r="S234" s="24">
        <v>2150</v>
      </c>
      <c r="T234" s="23" t="s">
        <v>489</v>
      </c>
      <c r="U234" s="29">
        <f t="shared" si="41"/>
        <v>312500</v>
      </c>
      <c r="V234" s="24">
        <v>15.0996688705415</v>
      </c>
      <c r="W234" s="24">
        <v>12</v>
      </c>
      <c r="X234" s="24">
        <v>16</v>
      </c>
      <c r="Y234" s="24">
        <v>8</v>
      </c>
      <c r="Z234" s="23"/>
      <c r="AA234" s="24">
        <v>1</v>
      </c>
      <c r="AB234" s="23"/>
      <c r="AC234" s="24">
        <v>1</v>
      </c>
      <c r="AD234" s="23" t="s">
        <v>508</v>
      </c>
      <c r="AE234" s="24">
        <v>600</v>
      </c>
      <c r="AF234" s="23" t="s">
        <v>490</v>
      </c>
      <c r="AG234" s="23">
        <f t="shared" si="42"/>
        <v>0.44434686492374031</v>
      </c>
      <c r="AH234" s="23"/>
      <c r="AI234" s="24">
        <v>473</v>
      </c>
      <c r="AJ234" s="23"/>
      <c r="AK234" s="24">
        <v>425</v>
      </c>
      <c r="AL234" s="24">
        <v>473</v>
      </c>
      <c r="AM234" s="23"/>
      <c r="AN234" s="23"/>
      <c r="AO234" s="23"/>
      <c r="AP234" s="23" t="s">
        <v>493</v>
      </c>
      <c r="AQ234" s="19">
        <v>2</v>
      </c>
      <c r="AR234" s="23" t="s">
        <v>490</v>
      </c>
      <c r="AS234" s="24">
        <v>6</v>
      </c>
      <c r="AT234" s="25">
        <v>22</v>
      </c>
      <c r="AU234" s="25">
        <v>100</v>
      </c>
      <c r="AV234" s="23"/>
      <c r="AW234" s="23"/>
      <c r="AX234" s="23"/>
      <c r="AY234" s="23">
        <f t="shared" si="43"/>
        <v>0.22619467105846508</v>
      </c>
      <c r="AZ234" s="23"/>
      <c r="BA234" s="23">
        <v>444</v>
      </c>
      <c r="BB234" s="23"/>
      <c r="BC234" s="23"/>
      <c r="BD234" s="22">
        <v>10</v>
      </c>
      <c r="BE234" s="23">
        <v>200</v>
      </c>
      <c r="BF234" s="25">
        <v>1</v>
      </c>
      <c r="BG234" s="22">
        <f t="shared" si="44"/>
        <v>0.15707963267948966</v>
      </c>
      <c r="BH234" s="22"/>
      <c r="BI234" s="25">
        <v>450</v>
      </c>
      <c r="BJ234" s="22"/>
      <c r="BK234" s="22"/>
      <c r="BL234" s="25">
        <v>6</v>
      </c>
      <c r="BM234" s="25">
        <v>150</v>
      </c>
      <c r="BN234" s="25">
        <v>2</v>
      </c>
      <c r="BO234" s="22">
        <f t="shared" si="45"/>
        <v>0.15079644737231007</v>
      </c>
      <c r="BP234" s="25">
        <v>444</v>
      </c>
      <c r="BQ234" s="22"/>
      <c r="BR234" s="22"/>
      <c r="BS234" s="22"/>
      <c r="BT234" s="25"/>
      <c r="BU234" s="22"/>
      <c r="BV234" s="22"/>
      <c r="BW234" s="155"/>
      <c r="BX234" s="25">
        <v>2</v>
      </c>
    </row>
    <row r="235" spans="1:76">
      <c r="A235" s="180">
        <v>230</v>
      </c>
      <c r="B235" s="67"/>
      <c r="C235" s="163">
        <v>4</v>
      </c>
      <c r="D235" s="23" t="s">
        <v>170</v>
      </c>
      <c r="E235" s="68" t="s">
        <v>169</v>
      </c>
      <c r="F235" s="22" t="s">
        <v>8</v>
      </c>
      <c r="G235" s="21" t="s">
        <v>489</v>
      </c>
      <c r="H235" s="21" t="s">
        <v>21</v>
      </c>
      <c r="I235" s="30">
        <v>36.299999999999997</v>
      </c>
      <c r="J235" s="22"/>
      <c r="K235" s="31"/>
      <c r="L235" s="25">
        <v>0</v>
      </c>
      <c r="M235" s="22"/>
      <c r="N235" s="25">
        <v>250</v>
      </c>
      <c r="O235" s="25">
        <v>250</v>
      </c>
      <c r="P235" s="25">
        <v>1500</v>
      </c>
      <c r="Q235" s="25">
        <v>250</v>
      </c>
      <c r="R235" s="24">
        <v>2150</v>
      </c>
      <c r="S235" s="24">
        <v>2150</v>
      </c>
      <c r="T235" s="23" t="s">
        <v>489</v>
      </c>
      <c r="U235" s="29">
        <f t="shared" si="41"/>
        <v>312500</v>
      </c>
      <c r="V235" s="24">
        <v>15.0996688705415</v>
      </c>
      <c r="W235" s="24">
        <v>12</v>
      </c>
      <c r="X235" s="24">
        <v>16</v>
      </c>
      <c r="Y235" s="24">
        <v>8</v>
      </c>
      <c r="Z235" s="23"/>
      <c r="AA235" s="24">
        <v>1</v>
      </c>
      <c r="AB235" s="23"/>
      <c r="AC235" s="24">
        <v>1</v>
      </c>
      <c r="AD235" s="23" t="s">
        <v>508</v>
      </c>
      <c r="AE235" s="24">
        <v>600</v>
      </c>
      <c r="AF235" s="23" t="s">
        <v>490</v>
      </c>
      <c r="AG235" s="23">
        <f t="shared" si="42"/>
        <v>0.44434686492374031</v>
      </c>
      <c r="AH235" s="23"/>
      <c r="AI235" s="24">
        <v>473</v>
      </c>
      <c r="AJ235" s="23"/>
      <c r="AK235" s="24">
        <v>425</v>
      </c>
      <c r="AL235" s="24">
        <v>473</v>
      </c>
      <c r="AM235" s="23"/>
      <c r="AN235" s="23"/>
      <c r="AO235" s="23"/>
      <c r="AP235" s="23" t="s">
        <v>493</v>
      </c>
      <c r="AQ235" s="19">
        <v>2</v>
      </c>
      <c r="AR235" s="23" t="s">
        <v>490</v>
      </c>
      <c r="AS235" s="24">
        <v>6</v>
      </c>
      <c r="AT235" s="25">
        <v>22</v>
      </c>
      <c r="AU235" s="25">
        <v>100</v>
      </c>
      <c r="AV235" s="23"/>
      <c r="AW235" s="23"/>
      <c r="AX235" s="23"/>
      <c r="AY235" s="23">
        <f t="shared" si="43"/>
        <v>0.22619467105846508</v>
      </c>
      <c r="AZ235" s="23"/>
      <c r="BA235" s="23">
        <v>444</v>
      </c>
      <c r="BB235" s="23"/>
      <c r="BC235" s="23"/>
      <c r="BD235" s="22">
        <v>10</v>
      </c>
      <c r="BE235" s="23">
        <v>200</v>
      </c>
      <c r="BF235" s="25">
        <v>1</v>
      </c>
      <c r="BG235" s="22">
        <f t="shared" si="44"/>
        <v>0.15707963267948966</v>
      </c>
      <c r="BH235" s="22"/>
      <c r="BI235" s="25">
        <v>450</v>
      </c>
      <c r="BJ235" s="22"/>
      <c r="BK235" s="22"/>
      <c r="BL235" s="25">
        <v>6</v>
      </c>
      <c r="BM235" s="25">
        <v>150</v>
      </c>
      <c r="BN235" s="25">
        <v>2</v>
      </c>
      <c r="BO235" s="22">
        <f t="shared" si="45"/>
        <v>0.15079644737231007</v>
      </c>
      <c r="BP235" s="25">
        <v>444</v>
      </c>
      <c r="BQ235" s="22"/>
      <c r="BR235" s="22"/>
      <c r="BS235" s="22"/>
      <c r="BT235" s="25"/>
      <c r="BU235" s="22"/>
      <c r="BV235" s="22"/>
      <c r="BW235" s="155"/>
      <c r="BX235" s="25">
        <v>2</v>
      </c>
    </row>
    <row r="236" spans="1:76">
      <c r="A236" s="180">
        <v>231</v>
      </c>
      <c r="B236" s="67"/>
      <c r="C236" s="163">
        <v>1</v>
      </c>
      <c r="D236" s="23" t="s">
        <v>128</v>
      </c>
      <c r="E236" s="68" t="s">
        <v>301</v>
      </c>
      <c r="F236" s="22" t="s">
        <v>8</v>
      </c>
      <c r="G236" s="21" t="s">
        <v>489</v>
      </c>
      <c r="H236" s="21" t="s">
        <v>492</v>
      </c>
      <c r="I236" s="30">
        <v>50.2</v>
      </c>
      <c r="J236" s="22"/>
      <c r="K236" s="31"/>
      <c r="L236" s="25">
        <v>401</v>
      </c>
      <c r="M236" s="22" t="s">
        <v>507</v>
      </c>
      <c r="N236" s="25">
        <v>80</v>
      </c>
      <c r="O236" s="25">
        <v>68</v>
      </c>
      <c r="P236" s="25">
        <v>400</v>
      </c>
      <c r="Q236" s="25">
        <v>80</v>
      </c>
      <c r="R236" s="24">
        <v>1640</v>
      </c>
      <c r="S236" s="24">
        <v>1640</v>
      </c>
      <c r="T236" s="23" t="s">
        <v>489</v>
      </c>
      <c r="U236" s="29">
        <f t="shared" si="41"/>
        <v>32000</v>
      </c>
      <c r="V236" s="24">
        <v>8</v>
      </c>
      <c r="W236" s="24"/>
      <c r="X236" s="24"/>
      <c r="Y236" s="24">
        <v>2</v>
      </c>
      <c r="Z236" s="32">
        <v>12.35</v>
      </c>
      <c r="AA236" s="24"/>
      <c r="AB236" s="23">
        <v>12.35</v>
      </c>
      <c r="AC236" s="24"/>
      <c r="AD236" s="23"/>
      <c r="AE236" s="23"/>
      <c r="AF236" s="23" t="s">
        <v>490</v>
      </c>
      <c r="AG236" s="23">
        <f t="shared" si="42"/>
        <v>0.31415926535897931</v>
      </c>
      <c r="AH236" s="23"/>
      <c r="AI236" s="24">
        <v>412</v>
      </c>
      <c r="AJ236" s="24">
        <v>540</v>
      </c>
      <c r="AK236" s="23"/>
      <c r="AL236" s="23"/>
      <c r="AM236" s="23"/>
      <c r="AN236" s="23"/>
      <c r="AO236" s="23"/>
      <c r="AP236" s="23" t="s">
        <v>492</v>
      </c>
      <c r="AQ236" s="25">
        <v>2</v>
      </c>
      <c r="AR236" s="23" t="s">
        <v>490</v>
      </c>
      <c r="AS236" s="24">
        <v>3.3</v>
      </c>
      <c r="AT236" s="25">
        <v>16</v>
      </c>
      <c r="AU236" s="25">
        <v>60</v>
      </c>
      <c r="AV236" s="23"/>
      <c r="AW236" s="23"/>
      <c r="AX236" s="23"/>
      <c r="AY236" s="23">
        <f t="shared" si="43"/>
        <v>0.35637441664159214</v>
      </c>
      <c r="AZ236" s="23"/>
      <c r="BA236" s="23">
        <v>262</v>
      </c>
      <c r="BB236" s="24">
        <v>336</v>
      </c>
      <c r="BC236" s="23"/>
      <c r="BD236" s="22">
        <v>6</v>
      </c>
      <c r="BE236" s="23">
        <v>53</v>
      </c>
      <c r="BF236" s="25">
        <v>2</v>
      </c>
      <c r="BG236" s="22">
        <f t="shared" si="44"/>
        <v>1.333694994448497</v>
      </c>
      <c r="BH236" s="22"/>
      <c r="BI236" s="25">
        <v>412</v>
      </c>
      <c r="BJ236" s="25">
        <v>540</v>
      </c>
      <c r="BK236" s="22"/>
      <c r="BL236" s="30">
        <v>3.3</v>
      </c>
      <c r="BM236" s="25">
        <v>60</v>
      </c>
      <c r="BN236" s="25">
        <v>2</v>
      </c>
      <c r="BO236" s="22">
        <f t="shared" si="45"/>
        <v>0.35637441664159214</v>
      </c>
      <c r="BP236" s="25">
        <v>262</v>
      </c>
      <c r="BQ236" s="25">
        <v>336</v>
      </c>
      <c r="BR236" s="22"/>
      <c r="BS236" s="22"/>
      <c r="BT236" s="25"/>
      <c r="BU236" s="22"/>
      <c r="BV236" s="22"/>
      <c r="BW236" s="155"/>
      <c r="BX236" s="25">
        <v>1</v>
      </c>
    </row>
    <row r="237" spans="1:76">
      <c r="A237" s="180">
        <v>232</v>
      </c>
      <c r="B237" s="67"/>
      <c r="C237" s="163">
        <v>2</v>
      </c>
      <c r="D237" s="23" t="s">
        <v>129</v>
      </c>
      <c r="E237" s="68" t="s">
        <v>301</v>
      </c>
      <c r="F237" s="22" t="s">
        <v>8</v>
      </c>
      <c r="G237" s="21" t="s">
        <v>489</v>
      </c>
      <c r="H237" s="21" t="s">
        <v>492</v>
      </c>
      <c r="I237" s="30">
        <v>41.8</v>
      </c>
      <c r="J237" s="22"/>
      <c r="K237" s="31"/>
      <c r="L237" s="25">
        <v>667.99999999999989</v>
      </c>
      <c r="M237" s="22" t="s">
        <v>507</v>
      </c>
      <c r="N237" s="25">
        <v>80</v>
      </c>
      <c r="O237" s="25">
        <v>68</v>
      </c>
      <c r="P237" s="25">
        <v>400</v>
      </c>
      <c r="Q237" s="25">
        <v>80</v>
      </c>
      <c r="R237" s="24">
        <v>1640</v>
      </c>
      <c r="S237" s="24">
        <v>1640</v>
      </c>
      <c r="T237" s="23" t="s">
        <v>489</v>
      </c>
      <c r="U237" s="29">
        <f t="shared" si="41"/>
        <v>32000</v>
      </c>
      <c r="V237" s="24">
        <v>8</v>
      </c>
      <c r="W237" s="24"/>
      <c r="X237" s="24"/>
      <c r="Y237" s="24">
        <v>2</v>
      </c>
      <c r="Z237" s="32">
        <v>12.35</v>
      </c>
      <c r="AA237" s="24"/>
      <c r="AB237" s="23">
        <v>12.35</v>
      </c>
      <c r="AC237" s="24"/>
      <c r="AD237" s="23"/>
      <c r="AE237" s="23"/>
      <c r="AF237" s="23" t="s">
        <v>490</v>
      </c>
      <c r="AG237" s="23">
        <f t="shared" si="42"/>
        <v>0.31415926535897931</v>
      </c>
      <c r="AH237" s="23"/>
      <c r="AI237" s="24">
        <v>412</v>
      </c>
      <c r="AJ237" s="24">
        <v>540</v>
      </c>
      <c r="AK237" s="23"/>
      <c r="AL237" s="23"/>
      <c r="AM237" s="23"/>
      <c r="AN237" s="23"/>
      <c r="AO237" s="23"/>
      <c r="AP237" s="23" t="s">
        <v>492</v>
      </c>
      <c r="AQ237" s="25">
        <v>2</v>
      </c>
      <c r="AR237" s="23" t="s">
        <v>490</v>
      </c>
      <c r="AS237" s="24">
        <v>3.3</v>
      </c>
      <c r="AT237" s="25">
        <v>16</v>
      </c>
      <c r="AU237" s="25">
        <v>60</v>
      </c>
      <c r="AV237" s="23"/>
      <c r="AW237" s="23"/>
      <c r="AX237" s="23"/>
      <c r="AY237" s="23">
        <f t="shared" si="43"/>
        <v>0.35637441664159214</v>
      </c>
      <c r="AZ237" s="23"/>
      <c r="BA237" s="23">
        <v>262</v>
      </c>
      <c r="BB237" s="24">
        <v>336</v>
      </c>
      <c r="BC237" s="23"/>
      <c r="BD237" s="22">
        <v>6</v>
      </c>
      <c r="BE237" s="23">
        <v>53</v>
      </c>
      <c r="BF237" s="25">
        <v>2</v>
      </c>
      <c r="BG237" s="22">
        <f t="shared" si="44"/>
        <v>1.333694994448497</v>
      </c>
      <c r="BH237" s="22"/>
      <c r="BI237" s="25">
        <v>412</v>
      </c>
      <c r="BJ237" s="25">
        <v>540</v>
      </c>
      <c r="BK237" s="22"/>
      <c r="BL237" s="30">
        <v>3.3</v>
      </c>
      <c r="BM237" s="25">
        <v>60</v>
      </c>
      <c r="BN237" s="25">
        <v>2</v>
      </c>
      <c r="BO237" s="22">
        <f t="shared" si="45"/>
        <v>0.35637441664159214</v>
      </c>
      <c r="BP237" s="25">
        <v>262</v>
      </c>
      <c r="BQ237" s="25">
        <v>336</v>
      </c>
      <c r="BR237" s="22"/>
      <c r="BS237" s="22"/>
      <c r="BT237" s="25"/>
      <c r="BU237" s="22"/>
      <c r="BV237" s="22"/>
      <c r="BW237" s="155"/>
      <c r="BX237" s="25">
        <v>4</v>
      </c>
    </row>
    <row r="238" spans="1:76">
      <c r="A238" s="180">
        <v>233</v>
      </c>
      <c r="B238" s="67"/>
      <c r="C238" s="163">
        <v>3</v>
      </c>
      <c r="D238" s="23" t="s">
        <v>153</v>
      </c>
      <c r="E238" s="68" t="s">
        <v>301</v>
      </c>
      <c r="F238" s="22" t="s">
        <v>8</v>
      </c>
      <c r="G238" s="21" t="s">
        <v>489</v>
      </c>
      <c r="H238" s="21" t="s">
        <v>492</v>
      </c>
      <c r="I238" s="30">
        <v>42.9</v>
      </c>
      <c r="J238" s="22"/>
      <c r="K238" s="31"/>
      <c r="L238" s="25">
        <v>668</v>
      </c>
      <c r="M238" s="22" t="s">
        <v>507</v>
      </c>
      <c r="N238" s="25">
        <v>80</v>
      </c>
      <c r="O238" s="25">
        <v>68</v>
      </c>
      <c r="P238" s="25">
        <v>400</v>
      </c>
      <c r="Q238" s="25">
        <v>80</v>
      </c>
      <c r="R238" s="24">
        <v>1640</v>
      </c>
      <c r="S238" s="24">
        <v>1640</v>
      </c>
      <c r="T238" s="23" t="s">
        <v>489</v>
      </c>
      <c r="U238" s="29">
        <f t="shared" si="41"/>
        <v>32000</v>
      </c>
      <c r="V238" s="24">
        <v>8</v>
      </c>
      <c r="W238" s="24"/>
      <c r="X238" s="24"/>
      <c r="Y238" s="24">
        <v>2</v>
      </c>
      <c r="Z238" s="32">
        <v>12.35</v>
      </c>
      <c r="AA238" s="24"/>
      <c r="AB238" s="23">
        <v>12.35</v>
      </c>
      <c r="AC238" s="24"/>
      <c r="AD238" s="23"/>
      <c r="AE238" s="23"/>
      <c r="AF238" s="23" t="s">
        <v>490</v>
      </c>
      <c r="AG238" s="23">
        <f t="shared" si="42"/>
        <v>0.31415926535897931</v>
      </c>
      <c r="AH238" s="23"/>
      <c r="AI238" s="24">
        <v>412</v>
      </c>
      <c r="AJ238" s="24">
        <v>540</v>
      </c>
      <c r="AK238" s="23"/>
      <c r="AL238" s="23"/>
      <c r="AM238" s="23"/>
      <c r="AN238" s="23"/>
      <c r="AO238" s="23"/>
      <c r="AP238" s="23" t="s">
        <v>492</v>
      </c>
      <c r="AQ238" s="25">
        <v>2</v>
      </c>
      <c r="AR238" s="23" t="s">
        <v>490</v>
      </c>
      <c r="AS238" s="24">
        <v>3.3</v>
      </c>
      <c r="AT238" s="25">
        <v>16</v>
      </c>
      <c r="AU238" s="25">
        <v>60</v>
      </c>
      <c r="AV238" s="23"/>
      <c r="AW238" s="23"/>
      <c r="AX238" s="23"/>
      <c r="AY238" s="23">
        <f t="shared" si="43"/>
        <v>0.35637441664159214</v>
      </c>
      <c r="AZ238" s="23"/>
      <c r="BA238" s="23">
        <v>262</v>
      </c>
      <c r="BB238" s="24">
        <v>336</v>
      </c>
      <c r="BC238" s="23"/>
      <c r="BD238" s="22">
        <v>6</v>
      </c>
      <c r="BE238" s="23">
        <v>53</v>
      </c>
      <c r="BF238" s="25">
        <v>2</v>
      </c>
      <c r="BG238" s="22">
        <f t="shared" si="44"/>
        <v>1.333694994448497</v>
      </c>
      <c r="BH238" s="22"/>
      <c r="BI238" s="25">
        <v>412</v>
      </c>
      <c r="BJ238" s="25">
        <v>540</v>
      </c>
      <c r="BK238" s="22"/>
      <c r="BL238" s="30">
        <v>3.3</v>
      </c>
      <c r="BM238" s="25">
        <v>60</v>
      </c>
      <c r="BN238" s="25">
        <v>2</v>
      </c>
      <c r="BO238" s="22">
        <f t="shared" si="45"/>
        <v>0.35637441664159214</v>
      </c>
      <c r="BP238" s="25">
        <v>262</v>
      </c>
      <c r="BQ238" s="25">
        <v>336</v>
      </c>
      <c r="BR238" s="22"/>
      <c r="BS238" s="22"/>
      <c r="BT238" s="25"/>
      <c r="BU238" s="22"/>
      <c r="BV238" s="22"/>
      <c r="BW238" s="155"/>
      <c r="BX238" s="25">
        <v>4</v>
      </c>
    </row>
    <row r="239" spans="1:76">
      <c r="A239" s="180">
        <v>234</v>
      </c>
      <c r="B239" s="67"/>
      <c r="C239" s="163">
        <v>1</v>
      </c>
      <c r="D239" s="23" t="s">
        <v>460</v>
      </c>
      <c r="E239" s="68" t="s">
        <v>973</v>
      </c>
      <c r="F239" s="22" t="s">
        <v>8</v>
      </c>
      <c r="G239" s="21" t="s">
        <v>591</v>
      </c>
      <c r="H239" s="21" t="s">
        <v>21</v>
      </c>
      <c r="I239" s="30">
        <v>20.6</v>
      </c>
      <c r="J239" s="22"/>
      <c r="K239" s="31"/>
      <c r="L239" s="25">
        <v>0</v>
      </c>
      <c r="M239" s="22"/>
      <c r="N239" s="25">
        <v>360</v>
      </c>
      <c r="O239" s="25">
        <v>360</v>
      </c>
      <c r="P239" s="25">
        <v>3960</v>
      </c>
      <c r="Q239" s="25">
        <v>120</v>
      </c>
      <c r="R239" s="24">
        <v>1800</v>
      </c>
      <c r="S239" s="24">
        <v>1800</v>
      </c>
      <c r="T239" s="23" t="s">
        <v>489</v>
      </c>
      <c r="U239" s="29">
        <f t="shared" si="41"/>
        <v>518400</v>
      </c>
      <c r="V239" s="24">
        <v>19.100000000000001</v>
      </c>
      <c r="W239" s="24"/>
      <c r="X239" s="24"/>
      <c r="Y239" s="24">
        <v>8</v>
      </c>
      <c r="Z239" s="23"/>
      <c r="AA239" s="24"/>
      <c r="AB239" s="23"/>
      <c r="AC239" s="24"/>
      <c r="AD239" s="23"/>
      <c r="AE239" s="23"/>
      <c r="AF239" s="23" t="s">
        <v>490</v>
      </c>
      <c r="AG239" s="23">
        <f t="shared" si="42"/>
        <v>0.44216219751392466</v>
      </c>
      <c r="AH239" s="23"/>
      <c r="AI239" s="29">
        <v>396.9</v>
      </c>
      <c r="AJ239" s="23"/>
      <c r="AK239" s="23"/>
      <c r="AL239" s="22"/>
      <c r="AM239" s="23"/>
      <c r="AN239" s="23"/>
      <c r="AO239" s="23"/>
      <c r="AP239" s="23"/>
      <c r="AQ239" s="25">
        <v>2</v>
      </c>
      <c r="AR239" s="23" t="s">
        <v>490</v>
      </c>
      <c r="AS239" s="24">
        <v>13</v>
      </c>
      <c r="AT239" s="25"/>
      <c r="AU239" s="25">
        <v>100</v>
      </c>
      <c r="AV239" s="23"/>
      <c r="AW239" s="23"/>
      <c r="AX239" s="23"/>
      <c r="AY239" s="23">
        <f t="shared" si="43"/>
        <v>0.73740160896760421</v>
      </c>
      <c r="AZ239" s="23"/>
      <c r="BA239" s="23">
        <v>284.2</v>
      </c>
      <c r="BB239" s="23"/>
      <c r="BC239" s="23"/>
      <c r="BD239" s="22">
        <v>9</v>
      </c>
      <c r="BE239" s="22">
        <v>150</v>
      </c>
      <c r="BF239" s="25">
        <v>2</v>
      </c>
      <c r="BG239" s="22">
        <f t="shared" si="44"/>
        <v>0.70685834705770345</v>
      </c>
      <c r="BH239" s="22"/>
      <c r="BI239" s="31">
        <v>571.34</v>
      </c>
      <c r="BJ239" s="22"/>
      <c r="BK239" s="22"/>
      <c r="BL239" s="25">
        <v>9</v>
      </c>
      <c r="BM239" s="25">
        <v>150</v>
      </c>
      <c r="BN239" s="25">
        <v>2</v>
      </c>
      <c r="BO239" s="22">
        <f t="shared" si="45"/>
        <v>0.70685834705770345</v>
      </c>
      <c r="BP239" s="31">
        <v>571.34</v>
      </c>
      <c r="BQ239" s="22"/>
      <c r="BR239" s="22"/>
      <c r="BS239" s="22"/>
      <c r="BT239" s="25"/>
      <c r="BU239" s="22"/>
      <c r="BV239" s="22"/>
      <c r="BW239" s="155"/>
      <c r="BX239" s="25">
        <v>2</v>
      </c>
    </row>
    <row r="240" spans="1:76">
      <c r="A240" s="180">
        <v>235</v>
      </c>
      <c r="B240" s="67"/>
      <c r="C240" s="163">
        <v>2</v>
      </c>
      <c r="D240" s="23" t="s">
        <v>461</v>
      </c>
      <c r="E240" s="68" t="s">
        <v>973</v>
      </c>
      <c r="F240" s="22" t="s">
        <v>8</v>
      </c>
      <c r="G240" s="21" t="s">
        <v>591</v>
      </c>
      <c r="H240" s="21" t="s">
        <v>21</v>
      </c>
      <c r="I240" s="30">
        <v>20.8</v>
      </c>
      <c r="J240" s="22"/>
      <c r="K240" s="31"/>
      <c r="L240" s="25">
        <v>0</v>
      </c>
      <c r="M240" s="22"/>
      <c r="N240" s="25">
        <v>360</v>
      </c>
      <c r="O240" s="25">
        <v>360</v>
      </c>
      <c r="P240" s="25">
        <v>3960</v>
      </c>
      <c r="Q240" s="25">
        <v>120</v>
      </c>
      <c r="R240" s="24">
        <v>1800</v>
      </c>
      <c r="S240" s="24">
        <v>1800</v>
      </c>
      <c r="T240" s="23" t="s">
        <v>489</v>
      </c>
      <c r="U240" s="29">
        <f t="shared" si="41"/>
        <v>518400</v>
      </c>
      <c r="V240" s="24">
        <v>19.100000000000001</v>
      </c>
      <c r="W240" s="24"/>
      <c r="X240" s="24"/>
      <c r="Y240" s="24">
        <v>8</v>
      </c>
      <c r="Z240" s="23"/>
      <c r="AA240" s="24"/>
      <c r="AB240" s="23"/>
      <c r="AC240" s="24"/>
      <c r="AD240" s="23"/>
      <c r="AE240" s="23"/>
      <c r="AF240" s="23" t="s">
        <v>490</v>
      </c>
      <c r="AG240" s="23">
        <f t="shared" si="42"/>
        <v>0.44216219751392466</v>
      </c>
      <c r="AH240" s="23"/>
      <c r="AI240" s="29">
        <v>396.9</v>
      </c>
      <c r="AJ240" s="23"/>
      <c r="AK240" s="23"/>
      <c r="AL240" s="22"/>
      <c r="AM240" s="23"/>
      <c r="AN240" s="23"/>
      <c r="AO240" s="23"/>
      <c r="AP240" s="23"/>
      <c r="AQ240" s="25">
        <v>2</v>
      </c>
      <c r="AR240" s="23" t="s">
        <v>490</v>
      </c>
      <c r="AS240" s="24">
        <v>13</v>
      </c>
      <c r="AT240" s="25"/>
      <c r="AU240" s="25">
        <v>100</v>
      </c>
      <c r="AV240" s="23"/>
      <c r="AW240" s="23"/>
      <c r="AX240" s="23"/>
      <c r="AY240" s="23">
        <f t="shared" si="43"/>
        <v>0.73740160896760421</v>
      </c>
      <c r="AZ240" s="23"/>
      <c r="BA240" s="23">
        <v>284.2</v>
      </c>
      <c r="BB240" s="23"/>
      <c r="BC240" s="23"/>
      <c r="BD240" s="22">
        <v>9</v>
      </c>
      <c r="BE240" s="22">
        <v>150</v>
      </c>
      <c r="BF240" s="25">
        <v>2</v>
      </c>
      <c r="BG240" s="22">
        <f t="shared" si="44"/>
        <v>0.70685834705770345</v>
      </c>
      <c r="BH240" s="22"/>
      <c r="BI240" s="31">
        <v>571.34</v>
      </c>
      <c r="BJ240" s="22"/>
      <c r="BK240" s="22"/>
      <c r="BL240" s="25">
        <v>9</v>
      </c>
      <c r="BM240" s="25">
        <v>150</v>
      </c>
      <c r="BN240" s="25">
        <v>2</v>
      </c>
      <c r="BO240" s="22">
        <f t="shared" si="45"/>
        <v>0.70685834705770345</v>
      </c>
      <c r="BP240" s="31">
        <v>571.34</v>
      </c>
      <c r="BQ240" s="22"/>
      <c r="BR240" s="22"/>
      <c r="BS240" s="22"/>
      <c r="BT240" s="25"/>
      <c r="BU240" s="22"/>
      <c r="BV240" s="22"/>
      <c r="BW240" s="155"/>
      <c r="BX240" s="25">
        <v>2</v>
      </c>
    </row>
    <row r="241" spans="1:77">
      <c r="A241" s="180">
        <v>236</v>
      </c>
      <c r="B241" s="67"/>
      <c r="C241" s="163">
        <v>3</v>
      </c>
      <c r="D241" s="23" t="s">
        <v>462</v>
      </c>
      <c r="E241" s="68" t="s">
        <v>973</v>
      </c>
      <c r="F241" s="22" t="s">
        <v>8</v>
      </c>
      <c r="G241" s="21" t="s">
        <v>591</v>
      </c>
      <c r="H241" s="21" t="s">
        <v>21</v>
      </c>
      <c r="I241" s="30">
        <v>21.3</v>
      </c>
      <c r="J241" s="22"/>
      <c r="K241" s="31"/>
      <c r="L241" s="25">
        <v>0</v>
      </c>
      <c r="M241" s="22"/>
      <c r="N241" s="25">
        <v>360</v>
      </c>
      <c r="O241" s="25">
        <v>360</v>
      </c>
      <c r="P241" s="25">
        <v>3960</v>
      </c>
      <c r="Q241" s="25">
        <v>120</v>
      </c>
      <c r="R241" s="24">
        <v>1800</v>
      </c>
      <c r="S241" s="24">
        <v>1800</v>
      </c>
      <c r="T241" s="23" t="s">
        <v>489</v>
      </c>
      <c r="U241" s="29">
        <f t="shared" si="41"/>
        <v>518400</v>
      </c>
      <c r="V241" s="24">
        <v>19.100000000000001</v>
      </c>
      <c r="W241" s="24"/>
      <c r="X241" s="24"/>
      <c r="Y241" s="24">
        <v>8</v>
      </c>
      <c r="Z241" s="23"/>
      <c r="AA241" s="24"/>
      <c r="AB241" s="23"/>
      <c r="AC241" s="24"/>
      <c r="AD241" s="23"/>
      <c r="AE241" s="23"/>
      <c r="AF241" s="23" t="s">
        <v>490</v>
      </c>
      <c r="AG241" s="23">
        <f t="shared" si="42"/>
        <v>0.44216219751392466</v>
      </c>
      <c r="AH241" s="23"/>
      <c r="AI241" s="29">
        <v>396.9</v>
      </c>
      <c r="AJ241" s="23"/>
      <c r="AK241" s="23"/>
      <c r="AL241" s="22"/>
      <c r="AM241" s="23"/>
      <c r="AN241" s="23"/>
      <c r="AO241" s="23"/>
      <c r="AP241" s="23"/>
      <c r="AQ241" s="25">
        <v>2</v>
      </c>
      <c r="AR241" s="23" t="s">
        <v>490</v>
      </c>
      <c r="AS241" s="24">
        <v>13</v>
      </c>
      <c r="AT241" s="25"/>
      <c r="AU241" s="25">
        <v>100</v>
      </c>
      <c r="AV241" s="23"/>
      <c r="AW241" s="23"/>
      <c r="AX241" s="23"/>
      <c r="AY241" s="23">
        <f t="shared" si="43"/>
        <v>0.73740160896760421</v>
      </c>
      <c r="AZ241" s="23"/>
      <c r="BA241" s="23">
        <v>284.2</v>
      </c>
      <c r="BB241" s="23"/>
      <c r="BC241" s="23"/>
      <c r="BD241" s="22">
        <v>9</v>
      </c>
      <c r="BE241" s="22">
        <v>150</v>
      </c>
      <c r="BF241" s="25">
        <v>2</v>
      </c>
      <c r="BG241" s="22">
        <f t="shared" si="44"/>
        <v>0.70685834705770345</v>
      </c>
      <c r="BH241" s="22"/>
      <c r="BI241" s="31">
        <v>571.34</v>
      </c>
      <c r="BJ241" s="22"/>
      <c r="BK241" s="22"/>
      <c r="BL241" s="25">
        <v>9</v>
      </c>
      <c r="BM241" s="25">
        <v>150</v>
      </c>
      <c r="BN241" s="25">
        <v>2</v>
      </c>
      <c r="BO241" s="22">
        <f t="shared" si="45"/>
        <v>0.70685834705770345</v>
      </c>
      <c r="BP241" s="31">
        <v>571.34</v>
      </c>
      <c r="BQ241" s="22"/>
      <c r="BR241" s="22"/>
      <c r="BS241" s="22"/>
      <c r="BT241" s="25"/>
      <c r="BU241" s="22"/>
      <c r="BV241" s="22"/>
      <c r="BW241" s="155"/>
      <c r="BX241" s="25">
        <v>2</v>
      </c>
    </row>
    <row r="242" spans="1:77">
      <c r="A242" s="180">
        <v>237</v>
      </c>
      <c r="B242" s="67"/>
      <c r="C242" s="163">
        <v>4</v>
      </c>
      <c r="D242" s="23" t="s">
        <v>463</v>
      </c>
      <c r="E242" s="68" t="s">
        <v>973</v>
      </c>
      <c r="F242" s="22" t="s">
        <v>8</v>
      </c>
      <c r="G242" s="21" t="s">
        <v>591</v>
      </c>
      <c r="H242" s="21" t="s">
        <v>21</v>
      </c>
      <c r="I242" s="30">
        <v>19.600000000000001</v>
      </c>
      <c r="J242" s="22"/>
      <c r="K242" s="31"/>
      <c r="L242" s="25">
        <v>0</v>
      </c>
      <c r="M242" s="22"/>
      <c r="N242" s="25">
        <v>360</v>
      </c>
      <c r="O242" s="25">
        <v>360</v>
      </c>
      <c r="P242" s="25">
        <v>3960</v>
      </c>
      <c r="Q242" s="25">
        <v>120</v>
      </c>
      <c r="R242" s="24">
        <v>1800</v>
      </c>
      <c r="S242" s="24">
        <v>1800</v>
      </c>
      <c r="T242" s="23" t="s">
        <v>489</v>
      </c>
      <c r="U242" s="29">
        <f t="shared" si="41"/>
        <v>518400</v>
      </c>
      <c r="V242" s="24">
        <v>19.100000000000001</v>
      </c>
      <c r="W242" s="24"/>
      <c r="X242" s="24"/>
      <c r="Y242" s="24">
        <v>8</v>
      </c>
      <c r="Z242" s="23"/>
      <c r="AA242" s="24"/>
      <c r="AB242" s="23"/>
      <c r="AC242" s="24"/>
      <c r="AD242" s="23"/>
      <c r="AE242" s="23"/>
      <c r="AF242" s="23" t="s">
        <v>490</v>
      </c>
      <c r="AG242" s="23">
        <f t="shared" si="42"/>
        <v>0.44216219751392466</v>
      </c>
      <c r="AH242" s="23"/>
      <c r="AI242" s="29">
        <v>396.9</v>
      </c>
      <c r="AJ242" s="23"/>
      <c r="AK242" s="23"/>
      <c r="AL242" s="22"/>
      <c r="AM242" s="23"/>
      <c r="AN242" s="23"/>
      <c r="AO242" s="23"/>
      <c r="AP242" s="23"/>
      <c r="AQ242" s="25">
        <v>2</v>
      </c>
      <c r="AR242" s="23" t="s">
        <v>490</v>
      </c>
      <c r="AS242" s="24">
        <v>13</v>
      </c>
      <c r="AT242" s="25"/>
      <c r="AU242" s="25">
        <v>100</v>
      </c>
      <c r="AV242" s="23"/>
      <c r="AW242" s="23"/>
      <c r="AX242" s="23"/>
      <c r="AY242" s="23">
        <f t="shared" si="43"/>
        <v>0.73740160896760421</v>
      </c>
      <c r="AZ242" s="23"/>
      <c r="BA242" s="23">
        <v>284.2</v>
      </c>
      <c r="BB242" s="23"/>
      <c r="BC242" s="23"/>
      <c r="BD242" s="22">
        <v>9</v>
      </c>
      <c r="BE242" s="22">
        <v>150</v>
      </c>
      <c r="BF242" s="25">
        <v>1</v>
      </c>
      <c r="BG242" s="22">
        <f t="shared" si="44"/>
        <v>0.35342917352885173</v>
      </c>
      <c r="BH242" s="22"/>
      <c r="BI242" s="31">
        <v>571.34</v>
      </c>
      <c r="BJ242" s="22"/>
      <c r="BK242" s="22"/>
      <c r="BL242" s="25">
        <v>9</v>
      </c>
      <c r="BM242" s="25">
        <v>150</v>
      </c>
      <c r="BN242" s="25">
        <v>2</v>
      </c>
      <c r="BO242" s="22">
        <f t="shared" si="45"/>
        <v>0.70685834705770345</v>
      </c>
      <c r="BP242" s="31">
        <v>571.34</v>
      </c>
      <c r="BQ242" s="22"/>
      <c r="BR242" s="22"/>
      <c r="BS242" s="22"/>
      <c r="BT242" s="25"/>
      <c r="BU242" s="22"/>
      <c r="BV242" s="22"/>
      <c r="BW242" s="155"/>
      <c r="BX242" s="25">
        <v>2</v>
      </c>
    </row>
    <row r="243" spans="1:77">
      <c r="A243" s="180">
        <v>238</v>
      </c>
      <c r="B243" s="67"/>
      <c r="C243" s="163">
        <v>5</v>
      </c>
      <c r="D243" s="23" t="s">
        <v>464</v>
      </c>
      <c r="E243" s="68" t="s">
        <v>973</v>
      </c>
      <c r="F243" s="22" t="s">
        <v>8</v>
      </c>
      <c r="G243" s="21" t="s">
        <v>591</v>
      </c>
      <c r="H243" s="21" t="s">
        <v>21</v>
      </c>
      <c r="I243" s="30">
        <v>20.8</v>
      </c>
      <c r="J243" s="22"/>
      <c r="K243" s="31"/>
      <c r="L243" s="25">
        <v>0</v>
      </c>
      <c r="M243" s="22"/>
      <c r="N243" s="25">
        <v>360</v>
      </c>
      <c r="O243" s="25">
        <v>360</v>
      </c>
      <c r="P243" s="25">
        <v>3960</v>
      </c>
      <c r="Q243" s="25">
        <v>120</v>
      </c>
      <c r="R243" s="24">
        <v>1800</v>
      </c>
      <c r="S243" s="24">
        <v>1800</v>
      </c>
      <c r="T243" s="23" t="s">
        <v>489</v>
      </c>
      <c r="U243" s="29">
        <f t="shared" si="41"/>
        <v>518400</v>
      </c>
      <c r="V243" s="24">
        <v>19.100000000000001</v>
      </c>
      <c r="W243" s="24"/>
      <c r="X243" s="24"/>
      <c r="Y243" s="24">
        <v>8</v>
      </c>
      <c r="Z243" s="23"/>
      <c r="AA243" s="24"/>
      <c r="AB243" s="23"/>
      <c r="AC243" s="24"/>
      <c r="AD243" s="23"/>
      <c r="AE243" s="23"/>
      <c r="AF243" s="23" t="s">
        <v>490</v>
      </c>
      <c r="AG243" s="23">
        <f t="shared" si="42"/>
        <v>0.44216219751392466</v>
      </c>
      <c r="AH243" s="23"/>
      <c r="AI243" s="29">
        <v>396.9</v>
      </c>
      <c r="AJ243" s="23"/>
      <c r="AK243" s="23"/>
      <c r="AL243" s="22"/>
      <c r="AM243" s="23"/>
      <c r="AN243" s="23"/>
      <c r="AO243" s="23"/>
      <c r="AP243" s="23"/>
      <c r="AQ243" s="25">
        <v>2</v>
      </c>
      <c r="AR243" s="23" t="s">
        <v>490</v>
      </c>
      <c r="AS243" s="24">
        <v>13</v>
      </c>
      <c r="AT243" s="25"/>
      <c r="AU243" s="25">
        <v>100</v>
      </c>
      <c r="AV243" s="23"/>
      <c r="AW243" s="23"/>
      <c r="AX243" s="23"/>
      <c r="AY243" s="23">
        <f t="shared" si="43"/>
        <v>0.73740160896760421</v>
      </c>
      <c r="AZ243" s="23"/>
      <c r="BA243" s="23">
        <v>284.2</v>
      </c>
      <c r="BB243" s="23"/>
      <c r="BC243" s="23"/>
      <c r="BD243" s="22">
        <v>6.35</v>
      </c>
      <c r="BE243" s="22">
        <v>150</v>
      </c>
      <c r="BF243" s="25">
        <v>2</v>
      </c>
      <c r="BG243" s="22">
        <f t="shared" si="44"/>
        <v>0.35188019381770674</v>
      </c>
      <c r="BH243" s="22"/>
      <c r="BI243" s="31">
        <v>571.34</v>
      </c>
      <c r="BJ243" s="22"/>
      <c r="BK243" s="22"/>
      <c r="BL243" s="31">
        <v>6.35</v>
      </c>
      <c r="BM243" s="25">
        <v>150</v>
      </c>
      <c r="BN243" s="25">
        <v>2</v>
      </c>
      <c r="BO243" s="22">
        <f t="shared" si="45"/>
        <v>0.35188019381770674</v>
      </c>
      <c r="BP243" s="31">
        <v>571.34</v>
      </c>
      <c r="BQ243" s="22"/>
      <c r="BR243" s="22"/>
      <c r="BS243" s="22"/>
      <c r="BT243" s="25"/>
      <c r="BU243" s="22"/>
      <c r="BV243" s="22"/>
      <c r="BW243" s="155"/>
      <c r="BX243" s="25">
        <v>2</v>
      </c>
    </row>
    <row r="244" spans="1:77">
      <c r="A244" s="180">
        <v>239</v>
      </c>
      <c r="B244" s="67"/>
      <c r="C244" s="163">
        <v>6</v>
      </c>
      <c r="D244" s="23" t="s">
        <v>465</v>
      </c>
      <c r="E244" s="68" t="s">
        <v>973</v>
      </c>
      <c r="F244" s="22" t="s">
        <v>8</v>
      </c>
      <c r="G244" s="21" t="s">
        <v>591</v>
      </c>
      <c r="H244" s="21" t="s">
        <v>21</v>
      </c>
      <c r="I244" s="30">
        <v>20.5</v>
      </c>
      <c r="J244" s="22"/>
      <c r="K244" s="31"/>
      <c r="L244" s="25">
        <v>0</v>
      </c>
      <c r="M244" s="22"/>
      <c r="N244" s="25">
        <v>360</v>
      </c>
      <c r="O244" s="25">
        <v>360</v>
      </c>
      <c r="P244" s="25">
        <v>3960</v>
      </c>
      <c r="Q244" s="25">
        <v>120</v>
      </c>
      <c r="R244" s="24">
        <v>1800</v>
      </c>
      <c r="S244" s="24">
        <v>1800</v>
      </c>
      <c r="T244" s="23" t="s">
        <v>489</v>
      </c>
      <c r="U244" s="29">
        <f t="shared" si="41"/>
        <v>518400</v>
      </c>
      <c r="V244" s="24">
        <v>19.100000000000001</v>
      </c>
      <c r="W244" s="24"/>
      <c r="X244" s="24"/>
      <c r="Y244" s="24">
        <v>8</v>
      </c>
      <c r="Z244" s="23"/>
      <c r="AA244" s="24"/>
      <c r="AB244" s="23"/>
      <c r="AC244" s="24"/>
      <c r="AD244" s="23"/>
      <c r="AE244" s="23"/>
      <c r="AF244" s="23" t="s">
        <v>490</v>
      </c>
      <c r="AG244" s="23">
        <f t="shared" si="42"/>
        <v>0.44216219751392466</v>
      </c>
      <c r="AH244" s="23"/>
      <c r="AI244" s="29">
        <v>396.9</v>
      </c>
      <c r="AJ244" s="23"/>
      <c r="AK244" s="23"/>
      <c r="AL244" s="22"/>
      <c r="AM244" s="23"/>
      <c r="AN244" s="23"/>
      <c r="AO244" s="23"/>
      <c r="AP244" s="23"/>
      <c r="AQ244" s="25">
        <v>2</v>
      </c>
      <c r="AR244" s="23" t="s">
        <v>490</v>
      </c>
      <c r="AS244" s="24">
        <v>13</v>
      </c>
      <c r="AT244" s="25"/>
      <c r="AU244" s="25">
        <v>100</v>
      </c>
      <c r="AV244" s="23"/>
      <c r="AW244" s="23"/>
      <c r="AX244" s="23"/>
      <c r="AY244" s="23">
        <f t="shared" si="43"/>
        <v>0.73740160896760421</v>
      </c>
      <c r="AZ244" s="23"/>
      <c r="BA244" s="23">
        <v>284.2</v>
      </c>
      <c r="BB244" s="23"/>
      <c r="BC244" s="23"/>
      <c r="BD244" s="22">
        <v>9</v>
      </c>
      <c r="BE244" s="22">
        <v>150</v>
      </c>
      <c r="BF244" s="25">
        <v>2</v>
      </c>
      <c r="BG244" s="22">
        <f t="shared" si="44"/>
        <v>0.70685834705770345</v>
      </c>
      <c r="BH244" s="22"/>
      <c r="BI244" s="30">
        <v>284.2</v>
      </c>
      <c r="BJ244" s="22"/>
      <c r="BK244" s="22"/>
      <c r="BL244" s="25">
        <v>9</v>
      </c>
      <c r="BM244" s="25">
        <v>150</v>
      </c>
      <c r="BN244" s="25">
        <v>2</v>
      </c>
      <c r="BO244" s="22">
        <f t="shared" si="45"/>
        <v>0.70685834705770345</v>
      </c>
      <c r="BP244" s="30">
        <v>284.2</v>
      </c>
      <c r="BQ244" s="22"/>
      <c r="BR244" s="22"/>
      <c r="BS244" s="22"/>
      <c r="BT244" s="25"/>
      <c r="BU244" s="22"/>
      <c r="BV244" s="22"/>
      <c r="BW244" s="155"/>
      <c r="BX244" s="25">
        <v>2</v>
      </c>
    </row>
    <row r="245" spans="1:77">
      <c r="A245" s="180">
        <v>240</v>
      </c>
      <c r="B245" s="67"/>
      <c r="C245" s="163">
        <v>7</v>
      </c>
      <c r="D245" s="23" t="s">
        <v>466</v>
      </c>
      <c r="E245" s="68" t="s">
        <v>973</v>
      </c>
      <c r="F245" s="22" t="s">
        <v>8</v>
      </c>
      <c r="G245" s="21" t="s">
        <v>591</v>
      </c>
      <c r="H245" s="21" t="s">
        <v>21</v>
      </c>
      <c r="I245" s="30">
        <v>19.600000000000001</v>
      </c>
      <c r="J245" s="22"/>
      <c r="K245" s="31"/>
      <c r="L245" s="25">
        <v>0</v>
      </c>
      <c r="M245" s="22"/>
      <c r="N245" s="25">
        <v>360</v>
      </c>
      <c r="O245" s="25">
        <v>360</v>
      </c>
      <c r="P245" s="25">
        <v>3960</v>
      </c>
      <c r="Q245" s="25">
        <v>120</v>
      </c>
      <c r="R245" s="24">
        <v>1800</v>
      </c>
      <c r="S245" s="24">
        <v>1800</v>
      </c>
      <c r="T245" s="23" t="s">
        <v>489</v>
      </c>
      <c r="U245" s="29">
        <f t="shared" si="41"/>
        <v>518400</v>
      </c>
      <c r="V245" s="24">
        <v>19.100000000000001</v>
      </c>
      <c r="W245" s="24"/>
      <c r="X245" s="24"/>
      <c r="Y245" s="24">
        <v>8</v>
      </c>
      <c r="Z245" s="23"/>
      <c r="AA245" s="24"/>
      <c r="AB245" s="23"/>
      <c r="AC245" s="24"/>
      <c r="AD245" s="23"/>
      <c r="AE245" s="23"/>
      <c r="AF245" s="23" t="s">
        <v>490</v>
      </c>
      <c r="AG245" s="23">
        <f t="shared" si="42"/>
        <v>0.44216219751392466</v>
      </c>
      <c r="AH245" s="23"/>
      <c r="AI245" s="29">
        <v>396.9</v>
      </c>
      <c r="AJ245" s="23"/>
      <c r="AK245" s="23"/>
      <c r="AL245" s="22"/>
      <c r="AM245" s="23"/>
      <c r="AN245" s="23"/>
      <c r="AO245" s="23"/>
      <c r="AP245" s="23"/>
      <c r="AQ245" s="25">
        <v>2</v>
      </c>
      <c r="AR245" s="23" t="s">
        <v>490</v>
      </c>
      <c r="AS245" s="24">
        <v>13</v>
      </c>
      <c r="AT245" s="25"/>
      <c r="AU245" s="25">
        <v>100</v>
      </c>
      <c r="AV245" s="23"/>
      <c r="AW245" s="23"/>
      <c r="AX245" s="23"/>
      <c r="AY245" s="23">
        <f t="shared" si="43"/>
        <v>0.73740160896760421</v>
      </c>
      <c r="AZ245" s="23"/>
      <c r="BA245" s="23">
        <v>284.2</v>
      </c>
      <c r="BB245" s="23"/>
      <c r="BC245" s="23"/>
      <c r="BD245" s="22">
        <v>9</v>
      </c>
      <c r="BE245" s="22">
        <v>150</v>
      </c>
      <c r="BF245" s="25">
        <v>2</v>
      </c>
      <c r="BG245" s="22">
        <f t="shared" si="44"/>
        <v>0.70685834705770345</v>
      </c>
      <c r="BH245" s="22"/>
      <c r="BI245" s="30">
        <v>284.2</v>
      </c>
      <c r="BJ245" s="22"/>
      <c r="BK245" s="22"/>
      <c r="BL245" s="25">
        <v>9</v>
      </c>
      <c r="BM245" s="25">
        <v>150</v>
      </c>
      <c r="BN245" s="25">
        <v>2</v>
      </c>
      <c r="BO245" s="22">
        <f t="shared" si="45"/>
        <v>0.70685834705770345</v>
      </c>
      <c r="BP245" s="30">
        <v>284.2</v>
      </c>
      <c r="BQ245" s="22"/>
      <c r="BR245" s="22"/>
      <c r="BS245" s="22"/>
      <c r="BT245" s="25"/>
      <c r="BU245" s="22"/>
      <c r="BV245" s="22"/>
      <c r="BW245" s="155"/>
      <c r="BX245" s="25">
        <v>2</v>
      </c>
    </row>
    <row r="246" spans="1:77">
      <c r="A246" s="180">
        <v>241</v>
      </c>
      <c r="B246" s="67"/>
      <c r="C246" s="163">
        <v>8</v>
      </c>
      <c r="D246" s="23" t="s">
        <v>467</v>
      </c>
      <c r="E246" s="68" t="s">
        <v>973</v>
      </c>
      <c r="F246" s="22" t="s">
        <v>8</v>
      </c>
      <c r="G246" s="21" t="s">
        <v>591</v>
      </c>
      <c r="H246" s="21" t="s">
        <v>21</v>
      </c>
      <c r="I246" s="30">
        <v>20.9</v>
      </c>
      <c r="J246" s="22"/>
      <c r="K246" s="31"/>
      <c r="L246" s="25">
        <v>0</v>
      </c>
      <c r="M246" s="22"/>
      <c r="N246" s="25">
        <v>360</v>
      </c>
      <c r="O246" s="25">
        <v>360</v>
      </c>
      <c r="P246" s="25">
        <v>3960</v>
      </c>
      <c r="Q246" s="25">
        <v>120</v>
      </c>
      <c r="R246" s="24">
        <v>1800</v>
      </c>
      <c r="S246" s="24">
        <v>1800</v>
      </c>
      <c r="T246" s="23" t="s">
        <v>489</v>
      </c>
      <c r="U246" s="29">
        <f t="shared" si="41"/>
        <v>518400</v>
      </c>
      <c r="V246" s="24">
        <v>19.100000000000001</v>
      </c>
      <c r="W246" s="24"/>
      <c r="X246" s="24"/>
      <c r="Y246" s="24">
        <v>8</v>
      </c>
      <c r="Z246" s="23"/>
      <c r="AA246" s="24"/>
      <c r="AB246" s="23"/>
      <c r="AC246" s="24"/>
      <c r="AD246" s="23"/>
      <c r="AE246" s="23"/>
      <c r="AF246" s="23" t="s">
        <v>490</v>
      </c>
      <c r="AG246" s="23">
        <f t="shared" si="42"/>
        <v>0.44216219751392466</v>
      </c>
      <c r="AH246" s="23"/>
      <c r="AI246" s="29">
        <v>396.9</v>
      </c>
      <c r="AJ246" s="23"/>
      <c r="AK246" s="23"/>
      <c r="AL246" s="22"/>
      <c r="AM246" s="23"/>
      <c r="AN246" s="23"/>
      <c r="AO246" s="23"/>
      <c r="AP246" s="23"/>
      <c r="AQ246" s="25">
        <v>2</v>
      </c>
      <c r="AR246" s="23" t="s">
        <v>490</v>
      </c>
      <c r="AS246" s="24">
        <v>13</v>
      </c>
      <c r="AT246" s="25"/>
      <c r="AU246" s="25">
        <v>100</v>
      </c>
      <c r="AV246" s="23"/>
      <c r="AW246" s="23"/>
      <c r="AX246" s="23"/>
      <c r="AY246" s="23">
        <f t="shared" si="43"/>
        <v>0.73740160896760421</v>
      </c>
      <c r="AZ246" s="23"/>
      <c r="BA246" s="23">
        <v>284.2</v>
      </c>
      <c r="BB246" s="23"/>
      <c r="BC246" s="23"/>
      <c r="BD246" s="22">
        <v>9.35</v>
      </c>
      <c r="BE246" s="22">
        <v>150</v>
      </c>
      <c r="BF246" s="25">
        <v>2</v>
      </c>
      <c r="BG246" s="22">
        <f t="shared" si="44"/>
        <v>0.76290523266237142</v>
      </c>
      <c r="BH246" s="22"/>
      <c r="BI246" s="30">
        <v>396.9</v>
      </c>
      <c r="BJ246" s="22"/>
      <c r="BK246" s="22"/>
      <c r="BL246" s="31">
        <v>9.35</v>
      </c>
      <c r="BM246" s="25">
        <v>150</v>
      </c>
      <c r="BN246" s="25">
        <v>2</v>
      </c>
      <c r="BO246" s="22">
        <f t="shared" si="45"/>
        <v>0.76290523266237142</v>
      </c>
      <c r="BP246" s="30">
        <v>396.9</v>
      </c>
      <c r="BQ246" s="22"/>
      <c r="BR246" s="22"/>
      <c r="BS246" s="22"/>
      <c r="BT246" s="25"/>
      <c r="BU246" s="22"/>
      <c r="BV246" s="22"/>
      <c r="BW246" s="155"/>
      <c r="BX246" s="25">
        <v>2</v>
      </c>
    </row>
    <row r="247" spans="1:77">
      <c r="A247" s="180">
        <v>242</v>
      </c>
      <c r="B247" s="67"/>
      <c r="C247" s="163">
        <v>1</v>
      </c>
      <c r="D247" s="23" t="s">
        <v>761</v>
      </c>
      <c r="E247" s="68" t="s">
        <v>171</v>
      </c>
      <c r="F247" s="22" t="s">
        <v>8</v>
      </c>
      <c r="G247" s="21" t="s">
        <v>489</v>
      </c>
      <c r="H247" s="21" t="s">
        <v>21</v>
      </c>
      <c r="I247" s="30">
        <v>85.8</v>
      </c>
      <c r="J247" s="22"/>
      <c r="K247" s="31"/>
      <c r="L247" s="25">
        <v>0</v>
      </c>
      <c r="M247" s="22"/>
      <c r="N247" s="25">
        <v>150</v>
      </c>
      <c r="O247" s="25">
        <v>150</v>
      </c>
      <c r="P247" s="25">
        <v>850</v>
      </c>
      <c r="Q247" s="25">
        <v>28</v>
      </c>
      <c r="R247" s="24">
        <v>990</v>
      </c>
      <c r="S247" s="24">
        <v>990</v>
      </c>
      <c r="T247" s="23" t="s">
        <v>489</v>
      </c>
      <c r="U247" s="29">
        <f t="shared" si="41"/>
        <v>37900</v>
      </c>
      <c r="V247" s="24">
        <v>12.7</v>
      </c>
      <c r="W247" s="24"/>
      <c r="X247" s="24"/>
      <c r="Y247" s="24">
        <v>4</v>
      </c>
      <c r="Z247" s="23"/>
      <c r="AA247" s="24"/>
      <c r="AB247" s="23"/>
      <c r="AC247" s="24"/>
      <c r="AD247" s="23"/>
      <c r="AE247" s="23"/>
      <c r="AF247" s="23" t="s">
        <v>490</v>
      </c>
      <c r="AG247" s="23">
        <f t="shared" si="42"/>
        <v>1.3369590477506534</v>
      </c>
      <c r="AH247" s="23"/>
      <c r="AI247" s="24">
        <v>814</v>
      </c>
      <c r="AJ247" s="23"/>
      <c r="AK247" s="23"/>
      <c r="AL247" s="23"/>
      <c r="AM247" s="23"/>
      <c r="AN247" s="23"/>
      <c r="AO247" s="23"/>
      <c r="AP247" s="23" t="s">
        <v>492</v>
      </c>
      <c r="AQ247" s="25">
        <v>2</v>
      </c>
      <c r="AR247" s="23" t="s">
        <v>490</v>
      </c>
      <c r="AS247" s="24">
        <v>4</v>
      </c>
      <c r="AT247" s="25">
        <v>25</v>
      </c>
      <c r="AU247" s="25">
        <v>40</v>
      </c>
      <c r="AV247" s="23"/>
      <c r="AW247" s="23"/>
      <c r="AX247" s="23"/>
      <c r="AY247" s="23">
        <f t="shared" si="43"/>
        <v>0.41887902047863906</v>
      </c>
      <c r="AZ247" s="23"/>
      <c r="BA247" s="23">
        <v>423.5</v>
      </c>
      <c r="BB247" s="23"/>
      <c r="BC247" s="23"/>
      <c r="BD247" s="22">
        <v>4</v>
      </c>
      <c r="BE247" s="23">
        <v>40</v>
      </c>
      <c r="BF247" s="25">
        <v>1</v>
      </c>
      <c r="BG247" s="22">
        <f t="shared" si="44"/>
        <v>1.121997376282069</v>
      </c>
      <c r="BH247" s="22"/>
      <c r="BI247" s="30">
        <v>423.5</v>
      </c>
      <c r="BJ247" s="22"/>
      <c r="BK247" s="22"/>
      <c r="BL247" s="25">
        <v>4</v>
      </c>
      <c r="BM247" s="25">
        <v>40</v>
      </c>
      <c r="BN247" s="25">
        <v>1</v>
      </c>
      <c r="BO247" s="22">
        <f t="shared" si="45"/>
        <v>1.121997376282069</v>
      </c>
      <c r="BP247" s="30">
        <v>423.5</v>
      </c>
      <c r="BQ247" s="22"/>
      <c r="BR247" s="22"/>
      <c r="BS247" s="22"/>
      <c r="BT247" s="25"/>
      <c r="BU247" s="22"/>
      <c r="BV247" s="22"/>
      <c r="BW247" s="155"/>
      <c r="BX247" s="25">
        <v>4</v>
      </c>
      <c r="BY247" s="176"/>
    </row>
    <row r="248" spans="1:77">
      <c r="A248" s="180">
        <v>243</v>
      </c>
      <c r="B248" s="67"/>
      <c r="C248" s="163">
        <v>2</v>
      </c>
      <c r="D248" s="23" t="s">
        <v>172</v>
      </c>
      <c r="E248" s="68" t="s">
        <v>171</v>
      </c>
      <c r="F248" s="22" t="s">
        <v>8</v>
      </c>
      <c r="G248" s="21" t="s">
        <v>489</v>
      </c>
      <c r="H248" s="21" t="s">
        <v>21</v>
      </c>
      <c r="I248" s="30">
        <v>61.2</v>
      </c>
      <c r="J248" s="22"/>
      <c r="K248" s="31"/>
      <c r="L248" s="31">
        <v>73.575000000000017</v>
      </c>
      <c r="M248" s="22"/>
      <c r="N248" s="25">
        <v>150</v>
      </c>
      <c r="O248" s="25">
        <v>150</v>
      </c>
      <c r="P248" s="25">
        <v>850</v>
      </c>
      <c r="Q248" s="25">
        <v>26</v>
      </c>
      <c r="R248" s="24">
        <v>990</v>
      </c>
      <c r="S248" s="24">
        <v>990</v>
      </c>
      <c r="T248" s="23" t="s">
        <v>489</v>
      </c>
      <c r="U248" s="29">
        <f t="shared" si="41"/>
        <v>36800</v>
      </c>
      <c r="V248" s="24">
        <v>12.7</v>
      </c>
      <c r="W248" s="24"/>
      <c r="X248" s="24"/>
      <c r="Y248" s="24">
        <v>4</v>
      </c>
      <c r="Z248" s="23"/>
      <c r="AA248" s="24"/>
      <c r="AB248" s="23"/>
      <c r="AC248" s="24"/>
      <c r="AD248" s="23"/>
      <c r="AE248" s="23"/>
      <c r="AF248" s="23" t="s">
        <v>490</v>
      </c>
      <c r="AG248" s="23">
        <f t="shared" si="42"/>
        <v>1.3769224975475483</v>
      </c>
      <c r="AH248" s="23"/>
      <c r="AI248" s="24">
        <v>388</v>
      </c>
      <c r="AJ248" s="23"/>
      <c r="AK248" s="23"/>
      <c r="AL248" s="23"/>
      <c r="AM248" s="23"/>
      <c r="AN248" s="23"/>
      <c r="AO248" s="23"/>
      <c r="AP248" s="23" t="s">
        <v>492</v>
      </c>
      <c r="AQ248" s="25">
        <v>2</v>
      </c>
      <c r="AR248" s="23" t="s">
        <v>490</v>
      </c>
      <c r="AS248" s="24">
        <v>4</v>
      </c>
      <c r="AT248" s="25">
        <v>25</v>
      </c>
      <c r="AU248" s="25">
        <v>40</v>
      </c>
      <c r="AV248" s="23"/>
      <c r="AW248" s="23"/>
      <c r="AX248" s="23"/>
      <c r="AY248" s="23">
        <f t="shared" si="43"/>
        <v>0.41887902047863906</v>
      </c>
      <c r="AZ248" s="23"/>
      <c r="BA248" s="23">
        <v>423.5</v>
      </c>
      <c r="BB248" s="23"/>
      <c r="BC248" s="23"/>
      <c r="BD248" s="22">
        <v>4</v>
      </c>
      <c r="BE248" s="23">
        <v>40</v>
      </c>
      <c r="BF248" s="25">
        <v>1</v>
      </c>
      <c r="BG248" s="22">
        <f t="shared" si="44"/>
        <v>1.2083048667653049</v>
      </c>
      <c r="BH248" s="22"/>
      <c r="BI248" s="30">
        <v>494.6</v>
      </c>
      <c r="BJ248" s="22"/>
      <c r="BK248" s="22"/>
      <c r="BL248" s="25">
        <v>4</v>
      </c>
      <c r="BM248" s="25">
        <v>40</v>
      </c>
      <c r="BN248" s="25">
        <v>1</v>
      </c>
      <c r="BO248" s="22">
        <f t="shared" si="45"/>
        <v>1.2083048667653049</v>
      </c>
      <c r="BP248" s="30">
        <v>423.5</v>
      </c>
      <c r="BQ248" s="22"/>
      <c r="BR248" s="22"/>
      <c r="BS248" s="22"/>
      <c r="BT248" s="25"/>
      <c r="BU248" s="22"/>
      <c r="BV248" s="22"/>
      <c r="BW248" s="155"/>
      <c r="BX248" s="25">
        <v>4</v>
      </c>
      <c r="BY248" s="176"/>
    </row>
    <row r="249" spans="1:77">
      <c r="A249" s="180">
        <v>244</v>
      </c>
      <c r="B249" s="67"/>
      <c r="C249" s="163">
        <v>1</v>
      </c>
      <c r="D249" s="23" t="s">
        <v>422</v>
      </c>
      <c r="E249" s="68" t="s">
        <v>970</v>
      </c>
      <c r="F249" s="22" t="s">
        <v>8</v>
      </c>
      <c r="G249" s="21" t="s">
        <v>591</v>
      </c>
      <c r="H249" s="21" t="s">
        <v>21</v>
      </c>
      <c r="I249" s="30">
        <v>63.4</v>
      </c>
      <c r="J249" s="22"/>
      <c r="K249" s="31"/>
      <c r="L249" s="25">
        <v>0</v>
      </c>
      <c r="M249" s="22"/>
      <c r="N249" s="25">
        <v>40</v>
      </c>
      <c r="O249" s="25">
        <v>60</v>
      </c>
      <c r="P249" s="25">
        <v>420</v>
      </c>
      <c r="Q249" s="25">
        <v>10</v>
      </c>
      <c r="R249" s="24">
        <v>330</v>
      </c>
      <c r="S249" s="24">
        <v>330</v>
      </c>
      <c r="T249" s="23" t="s">
        <v>489</v>
      </c>
      <c r="U249" s="29">
        <f t="shared" si="41"/>
        <v>5400</v>
      </c>
      <c r="V249" s="24">
        <v>6</v>
      </c>
      <c r="W249" s="24"/>
      <c r="X249" s="24"/>
      <c r="Y249" s="24">
        <v>6</v>
      </c>
      <c r="Z249" s="23"/>
      <c r="AA249" s="24"/>
      <c r="AB249" s="23"/>
      <c r="AC249" s="24"/>
      <c r="AD249" s="23"/>
      <c r="AE249" s="23"/>
      <c r="AF249" s="23" t="s">
        <v>490</v>
      </c>
      <c r="AG249" s="23">
        <f t="shared" si="42"/>
        <v>3.1415926535897927</v>
      </c>
      <c r="AH249" s="23"/>
      <c r="AI249" s="32">
        <v>315.56</v>
      </c>
      <c r="AJ249" s="23"/>
      <c r="AK249" s="23"/>
      <c r="AL249" s="22"/>
      <c r="AM249" s="23"/>
      <c r="AN249" s="23"/>
      <c r="AO249" s="23"/>
      <c r="AP249" s="23"/>
      <c r="AQ249" s="25">
        <v>2</v>
      </c>
      <c r="AR249" s="23" t="s">
        <v>490</v>
      </c>
      <c r="AS249" s="24">
        <v>1</v>
      </c>
      <c r="AT249" s="25"/>
      <c r="AU249" s="25">
        <v>25</v>
      </c>
      <c r="AV249" s="23"/>
      <c r="AW249" s="23"/>
      <c r="AX249" s="23"/>
      <c r="AY249" s="23">
        <f t="shared" si="43"/>
        <v>0.15707963267948966</v>
      </c>
      <c r="AZ249" s="23"/>
      <c r="BA249" s="23">
        <v>294</v>
      </c>
      <c r="BB249" s="23"/>
      <c r="BC249" s="23"/>
      <c r="BD249" s="22"/>
      <c r="BE249" s="22"/>
      <c r="BF249" s="25"/>
      <c r="BG249" s="22"/>
      <c r="BH249" s="22"/>
      <c r="BI249" s="22"/>
      <c r="BJ249" s="22"/>
      <c r="BK249" s="22"/>
      <c r="BL249" s="22"/>
      <c r="BM249" s="22"/>
      <c r="BN249" s="25"/>
      <c r="BO249" s="22"/>
      <c r="BP249" s="22"/>
      <c r="BQ249" s="22"/>
      <c r="BR249" s="22"/>
      <c r="BS249" s="22"/>
      <c r="BT249" s="25"/>
      <c r="BU249" s="22"/>
      <c r="BV249" s="22"/>
      <c r="BW249" s="155"/>
      <c r="BX249" s="25">
        <v>2</v>
      </c>
    </row>
    <row r="250" spans="1:77">
      <c r="A250" s="180">
        <v>245</v>
      </c>
      <c r="B250" s="67"/>
      <c r="C250" s="163">
        <v>2</v>
      </c>
      <c r="D250" s="23" t="s">
        <v>423</v>
      </c>
      <c r="E250" s="68" t="s">
        <v>970</v>
      </c>
      <c r="F250" s="22" t="s">
        <v>8</v>
      </c>
      <c r="G250" s="21" t="s">
        <v>591</v>
      </c>
      <c r="H250" s="21" t="s">
        <v>21</v>
      </c>
      <c r="I250" s="30">
        <v>63.4</v>
      </c>
      <c r="J250" s="22"/>
      <c r="K250" s="31"/>
      <c r="L250" s="25">
        <v>0</v>
      </c>
      <c r="M250" s="22"/>
      <c r="N250" s="25">
        <v>40</v>
      </c>
      <c r="O250" s="25">
        <v>60</v>
      </c>
      <c r="P250" s="25">
        <v>420</v>
      </c>
      <c r="Q250" s="25">
        <v>20</v>
      </c>
      <c r="R250" s="24">
        <v>330</v>
      </c>
      <c r="S250" s="24">
        <v>330</v>
      </c>
      <c r="T250" s="23" t="s">
        <v>489</v>
      </c>
      <c r="U250" s="29">
        <f t="shared" si="41"/>
        <v>8400</v>
      </c>
      <c r="V250" s="24">
        <v>6</v>
      </c>
      <c r="W250" s="24"/>
      <c r="X250" s="24"/>
      <c r="Y250" s="24">
        <v>6</v>
      </c>
      <c r="Z250" s="23"/>
      <c r="AA250" s="24"/>
      <c r="AB250" s="23"/>
      <c r="AC250" s="24"/>
      <c r="AD250" s="23"/>
      <c r="AE250" s="23"/>
      <c r="AF250" s="23" t="s">
        <v>490</v>
      </c>
      <c r="AG250" s="23">
        <f t="shared" si="42"/>
        <v>2.0195952773077241</v>
      </c>
      <c r="AH250" s="23"/>
      <c r="AI250" s="32">
        <v>315.56</v>
      </c>
      <c r="AJ250" s="23"/>
      <c r="AK250" s="23"/>
      <c r="AL250" s="22"/>
      <c r="AM250" s="23"/>
      <c r="AN250" s="23"/>
      <c r="AO250" s="23"/>
      <c r="AP250" s="23"/>
      <c r="AQ250" s="25">
        <v>2</v>
      </c>
      <c r="AR250" s="23" t="s">
        <v>490</v>
      </c>
      <c r="AS250" s="24">
        <v>1</v>
      </c>
      <c r="AT250" s="25"/>
      <c r="AU250" s="25">
        <v>25</v>
      </c>
      <c r="AV250" s="23"/>
      <c r="AW250" s="23"/>
      <c r="AX250" s="23"/>
      <c r="AY250" s="23">
        <f t="shared" si="43"/>
        <v>0.15707963267948966</v>
      </c>
      <c r="AZ250" s="23"/>
      <c r="BA250" s="23">
        <v>294</v>
      </c>
      <c r="BB250" s="23"/>
      <c r="BC250" s="23"/>
      <c r="BD250" s="22"/>
      <c r="BE250" s="22"/>
      <c r="BF250" s="25"/>
      <c r="BG250" s="22"/>
      <c r="BH250" s="22"/>
      <c r="BI250" s="22"/>
      <c r="BJ250" s="22"/>
      <c r="BK250" s="22"/>
      <c r="BL250" s="22"/>
      <c r="BM250" s="22"/>
      <c r="BN250" s="25"/>
      <c r="BO250" s="22"/>
      <c r="BP250" s="22"/>
      <c r="BQ250" s="22"/>
      <c r="BR250" s="22"/>
      <c r="BS250" s="22"/>
      <c r="BT250" s="25"/>
      <c r="BU250" s="22"/>
      <c r="BV250" s="22"/>
      <c r="BW250" s="155"/>
      <c r="BX250" s="25">
        <v>2</v>
      </c>
    </row>
    <row r="251" spans="1:77">
      <c r="A251" s="180">
        <v>246</v>
      </c>
      <c r="B251" s="67"/>
      <c r="C251" s="163">
        <v>3</v>
      </c>
      <c r="D251" s="23" t="s">
        <v>424</v>
      </c>
      <c r="E251" s="68" t="s">
        <v>970</v>
      </c>
      <c r="F251" s="22" t="s">
        <v>8</v>
      </c>
      <c r="G251" s="21" t="s">
        <v>591</v>
      </c>
      <c r="H251" s="21" t="s">
        <v>21</v>
      </c>
      <c r="I251" s="30">
        <v>63.4</v>
      </c>
      <c r="J251" s="22"/>
      <c r="K251" s="31"/>
      <c r="L251" s="25">
        <v>0</v>
      </c>
      <c r="M251" s="22"/>
      <c r="N251" s="25">
        <v>40</v>
      </c>
      <c r="O251" s="25">
        <v>60</v>
      </c>
      <c r="P251" s="25">
        <v>420</v>
      </c>
      <c r="Q251" s="25">
        <v>40</v>
      </c>
      <c r="R251" s="24">
        <v>330</v>
      </c>
      <c r="S251" s="24">
        <v>330</v>
      </c>
      <c r="T251" s="23" t="s">
        <v>489</v>
      </c>
      <c r="U251" s="29">
        <f t="shared" si="41"/>
        <v>14400</v>
      </c>
      <c r="V251" s="24">
        <v>6</v>
      </c>
      <c r="W251" s="24"/>
      <c r="X251" s="24"/>
      <c r="Y251" s="24">
        <v>6</v>
      </c>
      <c r="Z251" s="23"/>
      <c r="AA251" s="24"/>
      <c r="AB251" s="23"/>
      <c r="AC251" s="24"/>
      <c r="AD251" s="23"/>
      <c r="AE251" s="23"/>
      <c r="AF251" s="23" t="s">
        <v>490</v>
      </c>
      <c r="AG251" s="23">
        <f t="shared" si="42"/>
        <v>1.1780972450961724</v>
      </c>
      <c r="AH251" s="23"/>
      <c r="AI251" s="32">
        <v>315.56</v>
      </c>
      <c r="AJ251" s="23"/>
      <c r="AK251" s="23"/>
      <c r="AL251" s="22"/>
      <c r="AM251" s="23"/>
      <c r="AN251" s="23"/>
      <c r="AO251" s="23"/>
      <c r="AP251" s="23"/>
      <c r="AQ251" s="25">
        <v>2</v>
      </c>
      <c r="AR251" s="23" t="s">
        <v>490</v>
      </c>
      <c r="AS251" s="24">
        <v>1</v>
      </c>
      <c r="AT251" s="25"/>
      <c r="AU251" s="25">
        <v>25</v>
      </c>
      <c r="AV251" s="23"/>
      <c r="AW251" s="23"/>
      <c r="AX251" s="23"/>
      <c r="AY251" s="23">
        <f t="shared" si="43"/>
        <v>0.15707963267948966</v>
      </c>
      <c r="AZ251" s="23"/>
      <c r="BA251" s="23">
        <v>294</v>
      </c>
      <c r="BB251" s="23"/>
      <c r="BC251" s="23"/>
      <c r="BD251" s="22"/>
      <c r="BE251" s="22"/>
      <c r="BF251" s="25"/>
      <c r="BG251" s="22"/>
      <c r="BH251" s="22"/>
      <c r="BI251" s="22"/>
      <c r="BJ251" s="22"/>
      <c r="BK251" s="22"/>
      <c r="BL251" s="22"/>
      <c r="BM251" s="22"/>
      <c r="BN251" s="25"/>
      <c r="BO251" s="22"/>
      <c r="BP251" s="22"/>
      <c r="BQ251" s="22"/>
      <c r="BR251" s="22"/>
      <c r="BS251" s="22"/>
      <c r="BT251" s="25"/>
      <c r="BU251" s="22"/>
      <c r="BV251" s="22"/>
      <c r="BW251" s="155"/>
      <c r="BX251" s="25">
        <v>2</v>
      </c>
    </row>
    <row r="252" spans="1:77">
      <c r="A252" s="180">
        <v>247</v>
      </c>
      <c r="B252" s="67"/>
      <c r="C252" s="163">
        <v>4</v>
      </c>
      <c r="D252" s="23" t="s">
        <v>425</v>
      </c>
      <c r="E252" s="68" t="s">
        <v>970</v>
      </c>
      <c r="F252" s="22" t="s">
        <v>8</v>
      </c>
      <c r="G252" s="21" t="s">
        <v>591</v>
      </c>
      <c r="H252" s="21" t="s">
        <v>21</v>
      </c>
      <c r="I252" s="25">
        <v>32</v>
      </c>
      <c r="J252" s="22"/>
      <c r="K252" s="31"/>
      <c r="L252" s="25">
        <v>0</v>
      </c>
      <c r="M252" s="22"/>
      <c r="N252" s="25">
        <v>60</v>
      </c>
      <c r="O252" s="25">
        <v>60</v>
      </c>
      <c r="P252" s="25">
        <v>570</v>
      </c>
      <c r="Q252" s="25">
        <v>20</v>
      </c>
      <c r="R252" s="24">
        <v>480</v>
      </c>
      <c r="S252" s="24">
        <v>480</v>
      </c>
      <c r="T252" s="23" t="s">
        <v>489</v>
      </c>
      <c r="U252" s="29">
        <f t="shared" si="41"/>
        <v>12600</v>
      </c>
      <c r="V252" s="24">
        <v>6</v>
      </c>
      <c r="W252" s="24"/>
      <c r="X252" s="24"/>
      <c r="Y252" s="24">
        <v>6</v>
      </c>
      <c r="Z252" s="23"/>
      <c r="AA252" s="24"/>
      <c r="AB252" s="23"/>
      <c r="AC252" s="24"/>
      <c r="AD252" s="23"/>
      <c r="AE252" s="23"/>
      <c r="AF252" s="23" t="s">
        <v>490</v>
      </c>
      <c r="AG252" s="23">
        <f t="shared" si="42"/>
        <v>1.3463968515384828</v>
      </c>
      <c r="AH252" s="23"/>
      <c r="AI252" s="29">
        <v>367.5</v>
      </c>
      <c r="AJ252" s="23"/>
      <c r="AK252" s="23"/>
      <c r="AL252" s="22"/>
      <c r="AM252" s="23"/>
      <c r="AN252" s="23"/>
      <c r="AO252" s="23"/>
      <c r="AP252" s="23"/>
      <c r="AQ252" s="25">
        <v>2</v>
      </c>
      <c r="AR252" s="23" t="s">
        <v>490</v>
      </c>
      <c r="AS252" s="29">
        <v>1.5</v>
      </c>
      <c r="AT252" s="25"/>
      <c r="AU252" s="25">
        <v>25</v>
      </c>
      <c r="AV252" s="23"/>
      <c r="AW252" s="23"/>
      <c r="AX252" s="23"/>
      <c r="AY252" s="23">
        <f t="shared" si="43"/>
        <v>0.23561944901923448</v>
      </c>
      <c r="AZ252" s="23"/>
      <c r="BA252" s="23">
        <v>294</v>
      </c>
      <c r="BB252" s="23"/>
      <c r="BC252" s="23"/>
      <c r="BD252" s="22"/>
      <c r="BE252" s="22"/>
      <c r="BF252" s="25"/>
      <c r="BG252" s="22"/>
      <c r="BH252" s="22"/>
      <c r="BI252" s="22"/>
      <c r="BJ252" s="22"/>
      <c r="BK252" s="22"/>
      <c r="BL252" s="22"/>
      <c r="BM252" s="22"/>
      <c r="BN252" s="25"/>
      <c r="BO252" s="22"/>
      <c r="BP252" s="22"/>
      <c r="BQ252" s="22"/>
      <c r="BR252" s="22"/>
      <c r="BS252" s="22"/>
      <c r="BT252" s="25"/>
      <c r="BU252" s="22"/>
      <c r="BV252" s="22"/>
      <c r="BW252" s="155"/>
      <c r="BX252" s="25">
        <v>2</v>
      </c>
    </row>
    <row r="253" spans="1:77">
      <c r="A253" s="180">
        <v>248</v>
      </c>
      <c r="B253" s="67"/>
      <c r="C253" s="163">
        <v>5</v>
      </c>
      <c r="D253" s="23" t="s">
        <v>426</v>
      </c>
      <c r="E253" s="68" t="s">
        <v>970</v>
      </c>
      <c r="F253" s="22" t="s">
        <v>8</v>
      </c>
      <c r="G253" s="21" t="s">
        <v>591</v>
      </c>
      <c r="H253" s="21" t="s">
        <v>21</v>
      </c>
      <c r="I253" s="30">
        <v>32.1</v>
      </c>
      <c r="J253" s="22"/>
      <c r="K253" s="31"/>
      <c r="L253" s="25">
        <v>0</v>
      </c>
      <c r="M253" s="22"/>
      <c r="N253" s="25">
        <v>60</v>
      </c>
      <c r="O253" s="25">
        <v>60</v>
      </c>
      <c r="P253" s="25">
        <v>570</v>
      </c>
      <c r="Q253" s="25">
        <v>30</v>
      </c>
      <c r="R253" s="24">
        <v>480</v>
      </c>
      <c r="S253" s="24">
        <v>480</v>
      </c>
      <c r="T253" s="23" t="s">
        <v>489</v>
      </c>
      <c r="U253" s="29">
        <f t="shared" si="41"/>
        <v>17100</v>
      </c>
      <c r="V253" s="24">
        <v>6</v>
      </c>
      <c r="W253" s="24"/>
      <c r="X253" s="24"/>
      <c r="Y253" s="24">
        <v>6</v>
      </c>
      <c r="Z253" s="23"/>
      <c r="AA253" s="24"/>
      <c r="AB253" s="23"/>
      <c r="AC253" s="24"/>
      <c r="AD253" s="23"/>
      <c r="AE253" s="23"/>
      <c r="AF253" s="23" t="s">
        <v>490</v>
      </c>
      <c r="AG253" s="23">
        <f t="shared" si="42"/>
        <v>0.99208189060730301</v>
      </c>
      <c r="AH253" s="23"/>
      <c r="AI253" s="29">
        <v>367.5</v>
      </c>
      <c r="AJ253" s="23"/>
      <c r="AK253" s="23"/>
      <c r="AL253" s="22"/>
      <c r="AM253" s="23"/>
      <c r="AN253" s="23"/>
      <c r="AO253" s="23"/>
      <c r="AP253" s="23"/>
      <c r="AQ253" s="25">
        <v>2</v>
      </c>
      <c r="AR253" s="23" t="s">
        <v>490</v>
      </c>
      <c r="AS253" s="29">
        <v>1.5</v>
      </c>
      <c r="AT253" s="25"/>
      <c r="AU253" s="25">
        <v>25</v>
      </c>
      <c r="AV253" s="23"/>
      <c r="AW253" s="23"/>
      <c r="AX253" s="23"/>
      <c r="AY253" s="23">
        <f t="shared" si="43"/>
        <v>0.23561944901923448</v>
      </c>
      <c r="AZ253" s="23"/>
      <c r="BA253" s="23">
        <v>294</v>
      </c>
      <c r="BB253" s="23"/>
      <c r="BC253" s="23"/>
      <c r="BD253" s="22"/>
      <c r="BE253" s="22"/>
      <c r="BF253" s="25"/>
      <c r="BG253" s="22"/>
      <c r="BH253" s="22"/>
      <c r="BI253" s="22"/>
      <c r="BJ253" s="22"/>
      <c r="BK253" s="22"/>
      <c r="BL253" s="22"/>
      <c r="BM253" s="22"/>
      <c r="BN253" s="25"/>
      <c r="BO253" s="22"/>
      <c r="BP253" s="22"/>
      <c r="BQ253" s="22"/>
      <c r="BR253" s="22"/>
      <c r="BS253" s="22"/>
      <c r="BT253" s="25"/>
      <c r="BU253" s="22"/>
      <c r="BV253" s="22"/>
      <c r="BW253" s="155"/>
      <c r="BX253" s="25">
        <v>2</v>
      </c>
    </row>
    <row r="254" spans="1:77">
      <c r="A254" s="180">
        <v>249</v>
      </c>
      <c r="B254" s="67"/>
      <c r="C254" s="163">
        <v>6</v>
      </c>
      <c r="D254" s="23" t="s">
        <v>427</v>
      </c>
      <c r="E254" s="68" t="s">
        <v>970</v>
      </c>
      <c r="F254" s="22" t="s">
        <v>8</v>
      </c>
      <c r="G254" s="21" t="s">
        <v>591</v>
      </c>
      <c r="H254" s="21" t="s">
        <v>21</v>
      </c>
      <c r="I254" s="30">
        <v>33.299999999999997</v>
      </c>
      <c r="J254" s="22"/>
      <c r="K254" s="31"/>
      <c r="L254" s="25">
        <v>0</v>
      </c>
      <c r="M254" s="22"/>
      <c r="N254" s="25">
        <v>60</v>
      </c>
      <c r="O254" s="25">
        <v>60</v>
      </c>
      <c r="P254" s="25">
        <v>570</v>
      </c>
      <c r="Q254" s="25">
        <v>40</v>
      </c>
      <c r="R254" s="24">
        <v>480</v>
      </c>
      <c r="S254" s="24">
        <v>480</v>
      </c>
      <c r="T254" s="23" t="s">
        <v>489</v>
      </c>
      <c r="U254" s="29">
        <f t="shared" si="41"/>
        <v>21600</v>
      </c>
      <c r="V254" s="24">
        <v>6</v>
      </c>
      <c r="W254" s="24"/>
      <c r="X254" s="24"/>
      <c r="Y254" s="24">
        <v>6</v>
      </c>
      <c r="Z254" s="23"/>
      <c r="AA254" s="24"/>
      <c r="AB254" s="23"/>
      <c r="AC254" s="24"/>
      <c r="AD254" s="23"/>
      <c r="AE254" s="23"/>
      <c r="AF254" s="23" t="s">
        <v>490</v>
      </c>
      <c r="AG254" s="23">
        <f t="shared" si="42"/>
        <v>0.78539816339744817</v>
      </c>
      <c r="AH254" s="23"/>
      <c r="AI254" s="29">
        <v>367.5</v>
      </c>
      <c r="AJ254" s="23"/>
      <c r="AK254" s="23"/>
      <c r="AL254" s="22"/>
      <c r="AM254" s="23"/>
      <c r="AN254" s="23"/>
      <c r="AO254" s="23"/>
      <c r="AP254" s="23"/>
      <c r="AQ254" s="25">
        <v>2</v>
      </c>
      <c r="AR254" s="23" t="s">
        <v>490</v>
      </c>
      <c r="AS254" s="29">
        <v>1.5</v>
      </c>
      <c r="AT254" s="25"/>
      <c r="AU254" s="25">
        <v>25</v>
      </c>
      <c r="AV254" s="23"/>
      <c r="AW254" s="23"/>
      <c r="AX254" s="23"/>
      <c r="AY254" s="23">
        <f t="shared" si="43"/>
        <v>0.23561944901923448</v>
      </c>
      <c r="AZ254" s="23"/>
      <c r="BA254" s="23">
        <v>294</v>
      </c>
      <c r="BB254" s="23"/>
      <c r="BC254" s="23"/>
      <c r="BD254" s="22"/>
      <c r="BE254" s="22"/>
      <c r="BF254" s="25"/>
      <c r="BG254" s="22"/>
      <c r="BH254" s="22"/>
      <c r="BI254" s="22"/>
      <c r="BJ254" s="22"/>
      <c r="BK254" s="22"/>
      <c r="BL254" s="22"/>
      <c r="BM254" s="22"/>
      <c r="BN254" s="25"/>
      <c r="BO254" s="22"/>
      <c r="BP254" s="22"/>
      <c r="BQ254" s="22"/>
      <c r="BR254" s="22"/>
      <c r="BS254" s="22"/>
      <c r="BT254" s="25"/>
      <c r="BU254" s="22"/>
      <c r="BV254" s="22"/>
      <c r="BW254" s="155"/>
      <c r="BX254" s="25">
        <v>2</v>
      </c>
    </row>
    <row r="255" spans="1:77">
      <c r="A255" s="180">
        <v>250</v>
      </c>
      <c r="B255" s="67"/>
      <c r="C255" s="163">
        <v>7</v>
      </c>
      <c r="D255" s="23" t="s">
        <v>428</v>
      </c>
      <c r="E255" s="68" t="s">
        <v>970</v>
      </c>
      <c r="F255" s="22" t="s">
        <v>8</v>
      </c>
      <c r="G255" s="21" t="s">
        <v>591</v>
      </c>
      <c r="H255" s="21" t="s">
        <v>21</v>
      </c>
      <c r="I255" s="30">
        <v>31.9</v>
      </c>
      <c r="J255" s="22"/>
      <c r="K255" s="31"/>
      <c r="L255" s="25">
        <v>0</v>
      </c>
      <c r="M255" s="22"/>
      <c r="N255" s="25">
        <v>60</v>
      </c>
      <c r="O255" s="25">
        <v>60</v>
      </c>
      <c r="P255" s="25">
        <v>570</v>
      </c>
      <c r="Q255" s="25">
        <v>10</v>
      </c>
      <c r="R255" s="24">
        <v>480</v>
      </c>
      <c r="S255" s="24">
        <v>480</v>
      </c>
      <c r="T255" s="23" t="s">
        <v>489</v>
      </c>
      <c r="U255" s="29">
        <f t="shared" si="41"/>
        <v>8100</v>
      </c>
      <c r="V255" s="24">
        <v>6</v>
      </c>
      <c r="W255" s="24"/>
      <c r="X255" s="24"/>
      <c r="Y255" s="24">
        <v>6</v>
      </c>
      <c r="Z255" s="23"/>
      <c r="AA255" s="24"/>
      <c r="AB255" s="23"/>
      <c r="AC255" s="24"/>
      <c r="AD255" s="23"/>
      <c r="AE255" s="23"/>
      <c r="AF255" s="23" t="s">
        <v>490</v>
      </c>
      <c r="AG255" s="23">
        <f t="shared" si="42"/>
        <v>2.0943951023931953</v>
      </c>
      <c r="AH255" s="23"/>
      <c r="AI255" s="29">
        <v>367.5</v>
      </c>
      <c r="AJ255" s="23"/>
      <c r="AK255" s="23"/>
      <c r="AL255" s="22"/>
      <c r="AM255" s="23"/>
      <c r="AN255" s="23"/>
      <c r="AO255" s="23"/>
      <c r="AP255" s="23"/>
      <c r="AQ255" s="25">
        <v>2</v>
      </c>
      <c r="AR255" s="23" t="s">
        <v>490</v>
      </c>
      <c r="AS255" s="29">
        <v>1.5</v>
      </c>
      <c r="AT255" s="25"/>
      <c r="AU255" s="25">
        <v>25</v>
      </c>
      <c r="AV255" s="23"/>
      <c r="AW255" s="23"/>
      <c r="AX255" s="23"/>
      <c r="AY255" s="23">
        <f t="shared" si="43"/>
        <v>0.23561944901923448</v>
      </c>
      <c r="AZ255" s="23"/>
      <c r="BA255" s="23">
        <v>294</v>
      </c>
      <c r="BB255" s="23"/>
      <c r="BC255" s="23"/>
      <c r="BD255" s="22">
        <v>2.65</v>
      </c>
      <c r="BE255" s="22">
        <v>15</v>
      </c>
      <c r="BF255" s="25">
        <v>1</v>
      </c>
      <c r="BG255" s="22">
        <f t="shared" si="44"/>
        <v>3.6769724016390537</v>
      </c>
      <c r="BH255" s="22"/>
      <c r="BI255" s="30">
        <v>284.2</v>
      </c>
      <c r="BJ255" s="22"/>
      <c r="BK255" s="22"/>
      <c r="BL255" s="31">
        <v>2.65</v>
      </c>
      <c r="BM255" s="25">
        <v>15</v>
      </c>
      <c r="BN255" s="25">
        <v>1</v>
      </c>
      <c r="BO255" s="22">
        <f t="shared" si="45"/>
        <v>3.6769724016390537</v>
      </c>
      <c r="BP255" s="30">
        <v>284.2</v>
      </c>
      <c r="BQ255" s="22"/>
      <c r="BR255" s="22"/>
      <c r="BS255" s="22"/>
      <c r="BT255" s="25"/>
      <c r="BU255" s="22"/>
      <c r="BV255" s="22"/>
      <c r="BW255" s="155"/>
      <c r="BX255" s="25">
        <v>2</v>
      </c>
    </row>
    <row r="256" spans="1:77">
      <c r="A256" s="180">
        <v>251</v>
      </c>
      <c r="B256" s="67"/>
      <c r="C256" s="163">
        <v>8</v>
      </c>
      <c r="D256" s="23" t="s">
        <v>429</v>
      </c>
      <c r="E256" s="68" t="s">
        <v>970</v>
      </c>
      <c r="F256" s="22" t="s">
        <v>8</v>
      </c>
      <c r="G256" s="21" t="s">
        <v>591</v>
      </c>
      <c r="H256" s="21" t="s">
        <v>21</v>
      </c>
      <c r="I256" s="30">
        <v>34.299999999999997</v>
      </c>
      <c r="J256" s="22"/>
      <c r="K256" s="31"/>
      <c r="L256" s="25">
        <v>0</v>
      </c>
      <c r="M256" s="22"/>
      <c r="N256" s="25">
        <v>60</v>
      </c>
      <c r="O256" s="25">
        <v>60</v>
      </c>
      <c r="P256" s="25">
        <v>570</v>
      </c>
      <c r="Q256" s="25">
        <v>20</v>
      </c>
      <c r="R256" s="24">
        <v>480</v>
      </c>
      <c r="S256" s="24">
        <v>480</v>
      </c>
      <c r="T256" s="23" t="s">
        <v>489</v>
      </c>
      <c r="U256" s="29">
        <f t="shared" si="41"/>
        <v>12600</v>
      </c>
      <c r="V256" s="24">
        <v>6</v>
      </c>
      <c r="W256" s="24"/>
      <c r="X256" s="24"/>
      <c r="Y256" s="24">
        <v>6</v>
      </c>
      <c r="Z256" s="23"/>
      <c r="AA256" s="24"/>
      <c r="AB256" s="23"/>
      <c r="AC256" s="24"/>
      <c r="AD256" s="23"/>
      <c r="AE256" s="23"/>
      <c r="AF256" s="23" t="s">
        <v>490</v>
      </c>
      <c r="AG256" s="23">
        <f t="shared" si="42"/>
        <v>1.3463968515384828</v>
      </c>
      <c r="AH256" s="23"/>
      <c r="AI256" s="29">
        <v>367.5</v>
      </c>
      <c r="AJ256" s="23"/>
      <c r="AK256" s="23"/>
      <c r="AL256" s="22"/>
      <c r="AM256" s="23"/>
      <c r="AN256" s="23"/>
      <c r="AO256" s="23"/>
      <c r="AP256" s="23"/>
      <c r="AQ256" s="25">
        <v>2</v>
      </c>
      <c r="AR256" s="23" t="s">
        <v>490</v>
      </c>
      <c r="AS256" s="29">
        <v>1.5</v>
      </c>
      <c r="AT256" s="25"/>
      <c r="AU256" s="25">
        <v>25</v>
      </c>
      <c r="AV256" s="23"/>
      <c r="AW256" s="23"/>
      <c r="AX256" s="23"/>
      <c r="AY256" s="23">
        <f t="shared" si="43"/>
        <v>0.23561944901923448</v>
      </c>
      <c r="AZ256" s="23"/>
      <c r="BA256" s="23">
        <v>294</v>
      </c>
      <c r="BB256" s="23"/>
      <c r="BC256" s="23"/>
      <c r="BD256" s="22">
        <v>2.65</v>
      </c>
      <c r="BE256" s="22">
        <v>15</v>
      </c>
      <c r="BF256" s="25">
        <v>1</v>
      </c>
      <c r="BG256" s="22">
        <f t="shared" si="44"/>
        <v>1.8384862008195269</v>
      </c>
      <c r="BH256" s="22"/>
      <c r="BI256" s="30">
        <v>284.2</v>
      </c>
      <c r="BJ256" s="22"/>
      <c r="BK256" s="22"/>
      <c r="BL256" s="31">
        <v>2.65</v>
      </c>
      <c r="BM256" s="25">
        <v>15</v>
      </c>
      <c r="BN256" s="25">
        <v>1</v>
      </c>
      <c r="BO256" s="22">
        <f t="shared" si="45"/>
        <v>1.8384862008195269</v>
      </c>
      <c r="BP256" s="30">
        <v>284.2</v>
      </c>
      <c r="BQ256" s="22"/>
      <c r="BR256" s="22"/>
      <c r="BS256" s="22"/>
      <c r="BT256" s="25"/>
      <c r="BU256" s="22"/>
      <c r="BV256" s="22"/>
      <c r="BW256" s="155"/>
      <c r="BX256" s="25">
        <v>2</v>
      </c>
    </row>
    <row r="257" spans="1:76">
      <c r="A257" s="180">
        <v>252</v>
      </c>
      <c r="B257" s="67"/>
      <c r="C257" s="163">
        <v>9</v>
      </c>
      <c r="D257" s="23" t="s">
        <v>430</v>
      </c>
      <c r="E257" s="68" t="s">
        <v>970</v>
      </c>
      <c r="F257" s="22" t="s">
        <v>8</v>
      </c>
      <c r="G257" s="21" t="s">
        <v>591</v>
      </c>
      <c r="H257" s="21" t="s">
        <v>21</v>
      </c>
      <c r="I257" s="30">
        <v>30.1</v>
      </c>
      <c r="J257" s="22"/>
      <c r="K257" s="31"/>
      <c r="L257" s="25">
        <v>0</v>
      </c>
      <c r="M257" s="22"/>
      <c r="N257" s="25">
        <v>60</v>
      </c>
      <c r="O257" s="25">
        <v>60</v>
      </c>
      <c r="P257" s="25">
        <v>570</v>
      </c>
      <c r="Q257" s="25">
        <v>20</v>
      </c>
      <c r="R257" s="24">
        <v>480</v>
      </c>
      <c r="S257" s="24">
        <v>480</v>
      </c>
      <c r="T257" s="23" t="s">
        <v>489</v>
      </c>
      <c r="U257" s="29">
        <f t="shared" si="41"/>
        <v>12600</v>
      </c>
      <c r="V257" s="24">
        <v>6</v>
      </c>
      <c r="W257" s="24"/>
      <c r="X257" s="24"/>
      <c r="Y257" s="24">
        <v>6</v>
      </c>
      <c r="Z257" s="23"/>
      <c r="AA257" s="24"/>
      <c r="AB257" s="23"/>
      <c r="AC257" s="24"/>
      <c r="AD257" s="23"/>
      <c r="AE257" s="23"/>
      <c r="AF257" s="23" t="s">
        <v>490</v>
      </c>
      <c r="AG257" s="23">
        <f t="shared" si="42"/>
        <v>1.3463968515384828</v>
      </c>
      <c r="AH257" s="23"/>
      <c r="AI257" s="29">
        <v>367.5</v>
      </c>
      <c r="AJ257" s="23"/>
      <c r="AK257" s="23"/>
      <c r="AL257" s="22"/>
      <c r="AM257" s="23"/>
      <c r="AN257" s="23"/>
      <c r="AO257" s="23"/>
      <c r="AP257" s="23"/>
      <c r="AQ257" s="25">
        <v>2</v>
      </c>
      <c r="AR257" s="23" t="s">
        <v>490</v>
      </c>
      <c r="AS257" s="29">
        <v>1.5</v>
      </c>
      <c r="AT257" s="25"/>
      <c r="AU257" s="25">
        <v>25</v>
      </c>
      <c r="AV257" s="23"/>
      <c r="AW257" s="23"/>
      <c r="AX257" s="23"/>
      <c r="AY257" s="23">
        <f t="shared" si="43"/>
        <v>0.23561944901923448</v>
      </c>
      <c r="AZ257" s="23"/>
      <c r="BA257" s="23">
        <v>294</v>
      </c>
      <c r="BB257" s="23"/>
      <c r="BC257" s="23"/>
      <c r="BD257" s="22">
        <v>2.65</v>
      </c>
      <c r="BE257" s="22">
        <v>15</v>
      </c>
      <c r="BF257" s="25">
        <v>1</v>
      </c>
      <c r="BG257" s="22">
        <f t="shared" si="44"/>
        <v>1.8384862008195269</v>
      </c>
      <c r="BH257" s="22"/>
      <c r="BI257" s="30">
        <v>284.2</v>
      </c>
      <c r="BJ257" s="22"/>
      <c r="BK257" s="22"/>
      <c r="BL257" s="31">
        <v>2.65</v>
      </c>
      <c r="BM257" s="25">
        <v>15</v>
      </c>
      <c r="BN257" s="25">
        <v>1</v>
      </c>
      <c r="BO257" s="22">
        <f t="shared" si="45"/>
        <v>1.8384862008195269</v>
      </c>
      <c r="BP257" s="30">
        <v>284.2</v>
      </c>
      <c r="BQ257" s="22"/>
      <c r="BR257" s="22"/>
      <c r="BS257" s="22"/>
      <c r="BT257" s="25"/>
      <c r="BU257" s="22"/>
      <c r="BV257" s="22"/>
      <c r="BW257" s="155"/>
      <c r="BX257" s="25">
        <v>2</v>
      </c>
    </row>
    <row r="258" spans="1:76">
      <c r="A258" s="180">
        <v>253</v>
      </c>
      <c r="B258" s="67"/>
      <c r="C258" s="163">
        <v>10</v>
      </c>
      <c r="D258" s="23" t="s">
        <v>431</v>
      </c>
      <c r="E258" s="68" t="s">
        <v>970</v>
      </c>
      <c r="F258" s="22" t="s">
        <v>8</v>
      </c>
      <c r="G258" s="21" t="s">
        <v>591</v>
      </c>
      <c r="H258" s="21" t="s">
        <v>21</v>
      </c>
      <c r="I258" s="30">
        <v>34.9</v>
      </c>
      <c r="J258" s="22"/>
      <c r="K258" s="31"/>
      <c r="L258" s="25">
        <v>0</v>
      </c>
      <c r="M258" s="22"/>
      <c r="N258" s="25">
        <v>60</v>
      </c>
      <c r="O258" s="25">
        <v>60</v>
      </c>
      <c r="P258" s="25">
        <v>570</v>
      </c>
      <c r="Q258" s="25">
        <v>20</v>
      </c>
      <c r="R258" s="24">
        <v>480</v>
      </c>
      <c r="S258" s="24">
        <v>480</v>
      </c>
      <c r="T258" s="23" t="s">
        <v>489</v>
      </c>
      <c r="U258" s="29">
        <f t="shared" si="41"/>
        <v>12600</v>
      </c>
      <c r="V258" s="24">
        <v>6</v>
      </c>
      <c r="W258" s="24"/>
      <c r="X258" s="24"/>
      <c r="Y258" s="24">
        <v>6</v>
      </c>
      <c r="Z258" s="23"/>
      <c r="AA258" s="24"/>
      <c r="AB258" s="23"/>
      <c r="AC258" s="24"/>
      <c r="AD258" s="23"/>
      <c r="AE258" s="23"/>
      <c r="AF258" s="23" t="s">
        <v>490</v>
      </c>
      <c r="AG258" s="23">
        <f t="shared" si="42"/>
        <v>1.3463968515384828</v>
      </c>
      <c r="AH258" s="23"/>
      <c r="AI258" s="29">
        <v>367.5</v>
      </c>
      <c r="AJ258" s="23"/>
      <c r="AK258" s="23"/>
      <c r="AL258" s="22"/>
      <c r="AM258" s="23"/>
      <c r="AN258" s="23"/>
      <c r="AO258" s="23"/>
      <c r="AP258" s="23"/>
      <c r="AQ258" s="25">
        <v>2</v>
      </c>
      <c r="AR258" s="23" t="s">
        <v>490</v>
      </c>
      <c r="AS258" s="29">
        <v>1.5</v>
      </c>
      <c r="AT258" s="25"/>
      <c r="AU258" s="25">
        <v>25</v>
      </c>
      <c r="AV258" s="23"/>
      <c r="AW258" s="23"/>
      <c r="AX258" s="23"/>
      <c r="AY258" s="23">
        <f t="shared" si="43"/>
        <v>0.23561944901923448</v>
      </c>
      <c r="AZ258" s="23"/>
      <c r="BA258" s="23">
        <v>294</v>
      </c>
      <c r="BB258" s="23"/>
      <c r="BC258" s="23"/>
      <c r="BD258" s="22">
        <v>2.65</v>
      </c>
      <c r="BE258" s="22">
        <v>15</v>
      </c>
      <c r="BF258" s="25">
        <v>1</v>
      </c>
      <c r="BG258" s="22">
        <f t="shared" si="44"/>
        <v>1.8384862008195269</v>
      </c>
      <c r="BH258" s="22"/>
      <c r="BI258" s="30">
        <v>284.2</v>
      </c>
      <c r="BJ258" s="22"/>
      <c r="BK258" s="22"/>
      <c r="BL258" s="31">
        <v>2.65</v>
      </c>
      <c r="BM258" s="25">
        <v>15</v>
      </c>
      <c r="BN258" s="25">
        <v>1</v>
      </c>
      <c r="BO258" s="22">
        <f t="shared" si="45"/>
        <v>1.8384862008195269</v>
      </c>
      <c r="BP258" s="30">
        <v>284.2</v>
      </c>
      <c r="BQ258" s="22"/>
      <c r="BR258" s="22"/>
      <c r="BS258" s="22"/>
      <c r="BT258" s="25"/>
      <c r="BU258" s="22"/>
      <c r="BV258" s="22"/>
      <c r="BW258" s="155"/>
      <c r="BX258" s="25">
        <v>2</v>
      </c>
    </row>
    <row r="259" spans="1:76">
      <c r="A259" s="180">
        <v>254</v>
      </c>
      <c r="B259" s="67"/>
      <c r="C259" s="163">
        <v>11</v>
      </c>
      <c r="D259" s="23" t="s">
        <v>432</v>
      </c>
      <c r="E259" s="68" t="s">
        <v>970</v>
      </c>
      <c r="F259" s="22" t="s">
        <v>8</v>
      </c>
      <c r="G259" s="21" t="s">
        <v>591</v>
      </c>
      <c r="H259" s="21" t="s">
        <v>21</v>
      </c>
      <c r="I259" s="30">
        <v>35.6</v>
      </c>
      <c r="J259" s="22"/>
      <c r="K259" s="31"/>
      <c r="L259" s="25">
        <v>0</v>
      </c>
      <c r="M259" s="22"/>
      <c r="N259" s="25">
        <v>60</v>
      </c>
      <c r="O259" s="25">
        <v>60</v>
      </c>
      <c r="P259" s="25">
        <v>570</v>
      </c>
      <c r="Q259" s="25">
        <v>30</v>
      </c>
      <c r="R259" s="24">
        <v>480</v>
      </c>
      <c r="S259" s="24">
        <v>480</v>
      </c>
      <c r="T259" s="23" t="s">
        <v>489</v>
      </c>
      <c r="U259" s="29">
        <f t="shared" si="41"/>
        <v>17100</v>
      </c>
      <c r="V259" s="24">
        <v>6</v>
      </c>
      <c r="W259" s="24"/>
      <c r="X259" s="24"/>
      <c r="Y259" s="24">
        <v>6</v>
      </c>
      <c r="Z259" s="23"/>
      <c r="AA259" s="24"/>
      <c r="AB259" s="23"/>
      <c r="AC259" s="24"/>
      <c r="AD259" s="23"/>
      <c r="AE259" s="23"/>
      <c r="AF259" s="23" t="s">
        <v>490</v>
      </c>
      <c r="AG259" s="23">
        <f t="shared" si="42"/>
        <v>0.99208189060730301</v>
      </c>
      <c r="AH259" s="23"/>
      <c r="AI259" s="29">
        <v>367.5</v>
      </c>
      <c r="AJ259" s="23"/>
      <c r="AK259" s="23"/>
      <c r="AL259" s="22"/>
      <c r="AM259" s="23"/>
      <c r="AN259" s="23"/>
      <c r="AO259" s="23"/>
      <c r="AP259" s="23"/>
      <c r="AQ259" s="25">
        <v>2</v>
      </c>
      <c r="AR259" s="23" t="s">
        <v>490</v>
      </c>
      <c r="AS259" s="29">
        <v>1.5</v>
      </c>
      <c r="AT259" s="25"/>
      <c r="AU259" s="25">
        <v>25</v>
      </c>
      <c r="AV259" s="23"/>
      <c r="AW259" s="23"/>
      <c r="AX259" s="23"/>
      <c r="AY259" s="23">
        <f t="shared" si="43"/>
        <v>0.23561944901923448</v>
      </c>
      <c r="AZ259" s="23"/>
      <c r="BA259" s="23">
        <v>294</v>
      </c>
      <c r="BB259" s="23"/>
      <c r="BC259" s="23"/>
      <c r="BD259" s="22">
        <v>2.65</v>
      </c>
      <c r="BE259" s="22">
        <v>15</v>
      </c>
      <c r="BF259" s="25">
        <v>1</v>
      </c>
      <c r="BG259" s="22">
        <f t="shared" si="44"/>
        <v>1.2256574672130178</v>
      </c>
      <c r="BH259" s="22"/>
      <c r="BI259" s="30">
        <v>284.2</v>
      </c>
      <c r="BJ259" s="22"/>
      <c r="BK259" s="22"/>
      <c r="BL259" s="31">
        <v>2.65</v>
      </c>
      <c r="BM259" s="25">
        <v>15</v>
      </c>
      <c r="BN259" s="25">
        <v>1</v>
      </c>
      <c r="BO259" s="22">
        <f t="shared" si="45"/>
        <v>1.2256574672130178</v>
      </c>
      <c r="BP259" s="30">
        <v>284.2</v>
      </c>
      <c r="BQ259" s="22"/>
      <c r="BR259" s="22"/>
      <c r="BS259" s="22"/>
      <c r="BT259" s="25"/>
      <c r="BU259" s="22"/>
      <c r="BV259" s="22"/>
      <c r="BW259" s="155"/>
      <c r="BX259" s="25">
        <v>2</v>
      </c>
    </row>
    <row r="260" spans="1:76">
      <c r="A260" s="180">
        <v>255</v>
      </c>
      <c r="B260" s="67"/>
      <c r="C260" s="163">
        <v>12</v>
      </c>
      <c r="D260" s="23" t="s">
        <v>433</v>
      </c>
      <c r="E260" s="68" t="s">
        <v>970</v>
      </c>
      <c r="F260" s="22" t="s">
        <v>8</v>
      </c>
      <c r="G260" s="21" t="s">
        <v>591</v>
      </c>
      <c r="H260" s="21" t="s">
        <v>21</v>
      </c>
      <c r="I260" s="30">
        <v>34.299999999999997</v>
      </c>
      <c r="J260" s="22"/>
      <c r="K260" s="31"/>
      <c r="L260" s="25">
        <v>0</v>
      </c>
      <c r="M260" s="22"/>
      <c r="N260" s="25">
        <v>60</v>
      </c>
      <c r="O260" s="25">
        <v>60</v>
      </c>
      <c r="P260" s="25">
        <v>570</v>
      </c>
      <c r="Q260" s="25">
        <v>30</v>
      </c>
      <c r="R260" s="24">
        <v>480</v>
      </c>
      <c r="S260" s="24">
        <v>480</v>
      </c>
      <c r="T260" s="23" t="s">
        <v>489</v>
      </c>
      <c r="U260" s="29">
        <f t="shared" si="41"/>
        <v>17100</v>
      </c>
      <c r="V260" s="24">
        <v>6</v>
      </c>
      <c r="W260" s="24"/>
      <c r="X260" s="24"/>
      <c r="Y260" s="24">
        <v>6</v>
      </c>
      <c r="Z260" s="23"/>
      <c r="AA260" s="24"/>
      <c r="AB260" s="23"/>
      <c r="AC260" s="24"/>
      <c r="AD260" s="23"/>
      <c r="AE260" s="23"/>
      <c r="AF260" s="23" t="s">
        <v>490</v>
      </c>
      <c r="AG260" s="23">
        <f t="shared" si="42"/>
        <v>0.99208189060730301</v>
      </c>
      <c r="AH260" s="23"/>
      <c r="AI260" s="29">
        <v>367.5</v>
      </c>
      <c r="AJ260" s="23"/>
      <c r="AK260" s="23"/>
      <c r="AL260" s="22"/>
      <c r="AM260" s="23"/>
      <c r="AN260" s="23"/>
      <c r="AO260" s="23"/>
      <c r="AP260" s="23"/>
      <c r="AQ260" s="25">
        <v>2</v>
      </c>
      <c r="AR260" s="23" t="s">
        <v>490</v>
      </c>
      <c r="AS260" s="29">
        <v>1.5</v>
      </c>
      <c r="AT260" s="25"/>
      <c r="AU260" s="25">
        <v>25</v>
      </c>
      <c r="AV260" s="23"/>
      <c r="AW260" s="23"/>
      <c r="AX260" s="23"/>
      <c r="AY260" s="23">
        <f t="shared" si="43"/>
        <v>0.23561944901923448</v>
      </c>
      <c r="AZ260" s="23"/>
      <c r="BA260" s="23">
        <v>294</v>
      </c>
      <c r="BB260" s="23"/>
      <c r="BC260" s="23"/>
      <c r="BD260" s="22">
        <v>2.65</v>
      </c>
      <c r="BE260" s="22">
        <v>15</v>
      </c>
      <c r="BF260" s="25">
        <v>1</v>
      </c>
      <c r="BG260" s="22">
        <f t="shared" si="44"/>
        <v>1.2256574672130178</v>
      </c>
      <c r="BH260" s="22"/>
      <c r="BI260" s="30">
        <v>284.2</v>
      </c>
      <c r="BJ260" s="22"/>
      <c r="BK260" s="22"/>
      <c r="BL260" s="31">
        <v>2.65</v>
      </c>
      <c r="BM260" s="25">
        <v>15</v>
      </c>
      <c r="BN260" s="25">
        <v>1</v>
      </c>
      <c r="BO260" s="22">
        <f t="shared" si="45"/>
        <v>1.2256574672130178</v>
      </c>
      <c r="BP260" s="30">
        <v>284.2</v>
      </c>
      <c r="BQ260" s="22"/>
      <c r="BR260" s="22"/>
      <c r="BS260" s="22"/>
      <c r="BT260" s="25"/>
      <c r="BU260" s="22"/>
      <c r="BV260" s="22"/>
      <c r="BW260" s="155"/>
      <c r="BX260" s="25">
        <v>2</v>
      </c>
    </row>
    <row r="261" spans="1:76">
      <c r="A261" s="180">
        <v>256</v>
      </c>
      <c r="B261" s="67"/>
      <c r="C261" s="163">
        <v>13</v>
      </c>
      <c r="D261" s="23" t="s">
        <v>434</v>
      </c>
      <c r="E261" s="68" t="s">
        <v>970</v>
      </c>
      <c r="F261" s="22" t="s">
        <v>8</v>
      </c>
      <c r="G261" s="21" t="s">
        <v>591</v>
      </c>
      <c r="H261" s="21" t="s">
        <v>21</v>
      </c>
      <c r="I261" s="30">
        <v>33.799999999999997</v>
      </c>
      <c r="J261" s="22"/>
      <c r="K261" s="31"/>
      <c r="L261" s="25">
        <v>0</v>
      </c>
      <c r="M261" s="22"/>
      <c r="N261" s="25">
        <v>60</v>
      </c>
      <c r="O261" s="25">
        <v>60</v>
      </c>
      <c r="P261" s="25">
        <v>570</v>
      </c>
      <c r="Q261" s="25">
        <v>30</v>
      </c>
      <c r="R261" s="24">
        <v>480</v>
      </c>
      <c r="S261" s="24">
        <v>480</v>
      </c>
      <c r="T261" s="23" t="s">
        <v>489</v>
      </c>
      <c r="U261" s="29">
        <f t="shared" si="41"/>
        <v>17100</v>
      </c>
      <c r="V261" s="24">
        <v>6</v>
      </c>
      <c r="W261" s="24"/>
      <c r="X261" s="24"/>
      <c r="Y261" s="24">
        <v>6</v>
      </c>
      <c r="Z261" s="23"/>
      <c r="AA261" s="24"/>
      <c r="AB261" s="23"/>
      <c r="AC261" s="24"/>
      <c r="AD261" s="23"/>
      <c r="AE261" s="23"/>
      <c r="AF261" s="23" t="s">
        <v>490</v>
      </c>
      <c r="AG261" s="23">
        <f t="shared" si="42"/>
        <v>0.99208189060730301</v>
      </c>
      <c r="AH261" s="23"/>
      <c r="AI261" s="29">
        <v>367.5</v>
      </c>
      <c r="AJ261" s="23"/>
      <c r="AK261" s="23"/>
      <c r="AL261" s="22"/>
      <c r="AM261" s="23"/>
      <c r="AN261" s="23"/>
      <c r="AO261" s="23"/>
      <c r="AP261" s="23"/>
      <c r="AQ261" s="25">
        <v>2</v>
      </c>
      <c r="AR261" s="23" t="s">
        <v>490</v>
      </c>
      <c r="AS261" s="29">
        <v>1.5</v>
      </c>
      <c r="AT261" s="25"/>
      <c r="AU261" s="25">
        <v>25</v>
      </c>
      <c r="AV261" s="23"/>
      <c r="AW261" s="23"/>
      <c r="AX261" s="23"/>
      <c r="AY261" s="23">
        <f t="shared" si="43"/>
        <v>0.23561944901923448</v>
      </c>
      <c r="AZ261" s="23"/>
      <c r="BA261" s="23">
        <v>294</v>
      </c>
      <c r="BB261" s="23"/>
      <c r="BC261" s="23"/>
      <c r="BD261" s="22">
        <v>2.65</v>
      </c>
      <c r="BE261" s="22">
        <v>15</v>
      </c>
      <c r="BF261" s="25">
        <v>1</v>
      </c>
      <c r="BG261" s="22">
        <f t="shared" si="44"/>
        <v>1.2256574672130178</v>
      </c>
      <c r="BH261" s="22"/>
      <c r="BI261" s="30">
        <v>284.2</v>
      </c>
      <c r="BJ261" s="22"/>
      <c r="BK261" s="22"/>
      <c r="BL261" s="31">
        <v>2.65</v>
      </c>
      <c r="BM261" s="25">
        <v>15</v>
      </c>
      <c r="BN261" s="25">
        <v>1</v>
      </c>
      <c r="BO261" s="22">
        <f t="shared" si="45"/>
        <v>1.2256574672130178</v>
      </c>
      <c r="BP261" s="30">
        <v>284.2</v>
      </c>
      <c r="BQ261" s="22"/>
      <c r="BR261" s="22"/>
      <c r="BS261" s="22"/>
      <c r="BT261" s="25"/>
      <c r="BU261" s="22"/>
      <c r="BV261" s="22"/>
      <c r="BW261" s="155"/>
      <c r="BX261" s="25">
        <v>2</v>
      </c>
    </row>
    <row r="262" spans="1:76">
      <c r="A262" s="180">
        <v>257</v>
      </c>
      <c r="B262" s="67"/>
      <c r="C262" s="163">
        <v>14</v>
      </c>
      <c r="D262" s="23" t="s">
        <v>435</v>
      </c>
      <c r="E262" s="68" t="s">
        <v>970</v>
      </c>
      <c r="F262" s="22" t="s">
        <v>8</v>
      </c>
      <c r="G262" s="21" t="s">
        <v>591</v>
      </c>
      <c r="H262" s="21" t="s">
        <v>21</v>
      </c>
      <c r="I262" s="30">
        <v>32.799999999999997</v>
      </c>
      <c r="J262" s="22"/>
      <c r="K262" s="31"/>
      <c r="L262" s="25">
        <v>0</v>
      </c>
      <c r="M262" s="22"/>
      <c r="N262" s="25">
        <v>60</v>
      </c>
      <c r="O262" s="25">
        <v>60</v>
      </c>
      <c r="P262" s="25">
        <v>570</v>
      </c>
      <c r="Q262" s="25">
        <v>40</v>
      </c>
      <c r="R262" s="24">
        <v>480</v>
      </c>
      <c r="S262" s="24">
        <v>480</v>
      </c>
      <c r="T262" s="23" t="s">
        <v>489</v>
      </c>
      <c r="U262" s="29">
        <f t="shared" si="41"/>
        <v>21600</v>
      </c>
      <c r="V262" s="24">
        <v>6</v>
      </c>
      <c r="W262" s="24"/>
      <c r="X262" s="24"/>
      <c r="Y262" s="24">
        <v>6</v>
      </c>
      <c r="Z262" s="23"/>
      <c r="AA262" s="24"/>
      <c r="AB262" s="23"/>
      <c r="AC262" s="24"/>
      <c r="AD262" s="23"/>
      <c r="AE262" s="23"/>
      <c r="AF262" s="23" t="s">
        <v>490</v>
      </c>
      <c r="AG262" s="23">
        <f t="shared" si="42"/>
        <v>0.78539816339744817</v>
      </c>
      <c r="AH262" s="23"/>
      <c r="AI262" s="29">
        <v>367.5</v>
      </c>
      <c r="AJ262" s="23"/>
      <c r="AK262" s="23"/>
      <c r="AL262" s="22"/>
      <c r="AM262" s="23"/>
      <c r="AN262" s="23"/>
      <c r="AO262" s="23"/>
      <c r="AP262" s="23"/>
      <c r="AQ262" s="25">
        <v>2</v>
      </c>
      <c r="AR262" s="23" t="s">
        <v>490</v>
      </c>
      <c r="AS262" s="29">
        <v>1.5</v>
      </c>
      <c r="AT262" s="25"/>
      <c r="AU262" s="25">
        <v>25</v>
      </c>
      <c r="AV262" s="23"/>
      <c r="AW262" s="23"/>
      <c r="AX262" s="23"/>
      <c r="AY262" s="23">
        <f t="shared" si="43"/>
        <v>0.23561944901923448</v>
      </c>
      <c r="AZ262" s="23"/>
      <c r="BA262" s="23">
        <v>294</v>
      </c>
      <c r="BB262" s="23"/>
      <c r="BC262" s="23"/>
      <c r="BD262" s="22">
        <v>2.65</v>
      </c>
      <c r="BE262" s="22">
        <v>15</v>
      </c>
      <c r="BF262" s="25">
        <v>1</v>
      </c>
      <c r="BG262" s="22">
        <f t="shared" si="44"/>
        <v>0.91924310040976343</v>
      </c>
      <c r="BH262" s="22"/>
      <c r="BI262" s="30">
        <v>284.2</v>
      </c>
      <c r="BJ262" s="22"/>
      <c r="BK262" s="22"/>
      <c r="BL262" s="31">
        <v>2.65</v>
      </c>
      <c r="BM262" s="25">
        <v>15</v>
      </c>
      <c r="BN262" s="25">
        <v>1</v>
      </c>
      <c r="BO262" s="22">
        <f t="shared" si="45"/>
        <v>0.91924310040976343</v>
      </c>
      <c r="BP262" s="30">
        <v>284.2</v>
      </c>
      <c r="BQ262" s="22"/>
      <c r="BR262" s="22"/>
      <c r="BS262" s="22"/>
      <c r="BT262" s="25"/>
      <c r="BU262" s="22"/>
      <c r="BV262" s="22"/>
      <c r="BW262" s="155"/>
      <c r="BX262" s="25">
        <v>2</v>
      </c>
    </row>
    <row r="263" spans="1:76">
      <c r="A263" s="180">
        <v>258</v>
      </c>
      <c r="B263" s="67"/>
      <c r="C263" s="163">
        <v>15</v>
      </c>
      <c r="D263" s="23" t="s">
        <v>436</v>
      </c>
      <c r="E263" s="68" t="s">
        <v>970</v>
      </c>
      <c r="F263" s="22" t="s">
        <v>8</v>
      </c>
      <c r="G263" s="21" t="s">
        <v>591</v>
      </c>
      <c r="H263" s="21" t="s">
        <v>21</v>
      </c>
      <c r="I263" s="30">
        <v>35.299999999999997</v>
      </c>
      <c r="J263" s="22"/>
      <c r="K263" s="31"/>
      <c r="L263" s="25">
        <v>0</v>
      </c>
      <c r="M263" s="22"/>
      <c r="N263" s="25">
        <v>60</v>
      </c>
      <c r="O263" s="25">
        <v>60</v>
      </c>
      <c r="P263" s="25">
        <v>570</v>
      </c>
      <c r="Q263" s="25">
        <v>40</v>
      </c>
      <c r="R263" s="24">
        <v>480</v>
      </c>
      <c r="S263" s="24">
        <v>480</v>
      </c>
      <c r="T263" s="23" t="s">
        <v>489</v>
      </c>
      <c r="U263" s="29">
        <f t="shared" si="41"/>
        <v>21600</v>
      </c>
      <c r="V263" s="24">
        <v>6</v>
      </c>
      <c r="W263" s="24"/>
      <c r="X263" s="24"/>
      <c r="Y263" s="24">
        <v>6</v>
      </c>
      <c r="Z263" s="23"/>
      <c r="AA263" s="24"/>
      <c r="AB263" s="23"/>
      <c r="AC263" s="24"/>
      <c r="AD263" s="23"/>
      <c r="AE263" s="23"/>
      <c r="AF263" s="23" t="s">
        <v>490</v>
      </c>
      <c r="AG263" s="23">
        <f t="shared" si="42"/>
        <v>0.78539816339744817</v>
      </c>
      <c r="AH263" s="23"/>
      <c r="AI263" s="29">
        <v>367.5</v>
      </c>
      <c r="AJ263" s="23"/>
      <c r="AK263" s="23"/>
      <c r="AL263" s="22"/>
      <c r="AM263" s="23"/>
      <c r="AN263" s="23"/>
      <c r="AO263" s="23"/>
      <c r="AP263" s="23"/>
      <c r="AQ263" s="25">
        <v>2</v>
      </c>
      <c r="AR263" s="23" t="s">
        <v>490</v>
      </c>
      <c r="AS263" s="29">
        <v>1.5</v>
      </c>
      <c r="AT263" s="25"/>
      <c r="AU263" s="25">
        <v>25</v>
      </c>
      <c r="AV263" s="23"/>
      <c r="AW263" s="23"/>
      <c r="AX263" s="23"/>
      <c r="AY263" s="23">
        <f t="shared" si="43"/>
        <v>0.23561944901923448</v>
      </c>
      <c r="AZ263" s="23"/>
      <c r="BA263" s="23">
        <v>294</v>
      </c>
      <c r="BB263" s="23"/>
      <c r="BC263" s="23"/>
      <c r="BD263" s="22">
        <v>2.65</v>
      </c>
      <c r="BE263" s="22">
        <v>15</v>
      </c>
      <c r="BF263" s="25">
        <v>1</v>
      </c>
      <c r="BG263" s="22">
        <f t="shared" si="44"/>
        <v>0.91924310040976343</v>
      </c>
      <c r="BH263" s="22"/>
      <c r="BI263" s="30">
        <v>284.2</v>
      </c>
      <c r="BJ263" s="22"/>
      <c r="BK263" s="22"/>
      <c r="BL263" s="31">
        <v>2.65</v>
      </c>
      <c r="BM263" s="25">
        <v>15</v>
      </c>
      <c r="BN263" s="25">
        <v>1</v>
      </c>
      <c r="BO263" s="22">
        <f t="shared" si="45"/>
        <v>0.91924310040976343</v>
      </c>
      <c r="BP263" s="30">
        <v>284.2</v>
      </c>
      <c r="BQ263" s="22"/>
      <c r="BR263" s="22"/>
      <c r="BS263" s="22"/>
      <c r="BT263" s="25"/>
      <c r="BU263" s="22"/>
      <c r="BV263" s="22"/>
      <c r="BW263" s="155"/>
      <c r="BX263" s="25">
        <v>2</v>
      </c>
    </row>
    <row r="264" spans="1:76">
      <c r="A264" s="180">
        <v>259</v>
      </c>
      <c r="B264" s="67"/>
      <c r="C264" s="163">
        <v>16</v>
      </c>
      <c r="D264" s="23" t="s">
        <v>437</v>
      </c>
      <c r="E264" s="68" t="s">
        <v>970</v>
      </c>
      <c r="F264" s="22" t="s">
        <v>8</v>
      </c>
      <c r="G264" s="21" t="s">
        <v>591</v>
      </c>
      <c r="H264" s="21" t="s">
        <v>21</v>
      </c>
      <c r="I264" s="30">
        <v>35.799999999999997</v>
      </c>
      <c r="J264" s="22"/>
      <c r="K264" s="31"/>
      <c r="L264" s="25">
        <v>0</v>
      </c>
      <c r="M264" s="22"/>
      <c r="N264" s="25">
        <v>60</v>
      </c>
      <c r="O264" s="25">
        <v>60</v>
      </c>
      <c r="P264" s="25">
        <v>570</v>
      </c>
      <c r="Q264" s="25">
        <v>40</v>
      </c>
      <c r="R264" s="24">
        <v>480</v>
      </c>
      <c r="S264" s="24">
        <v>480</v>
      </c>
      <c r="T264" s="23" t="s">
        <v>489</v>
      </c>
      <c r="U264" s="29">
        <f t="shared" si="41"/>
        <v>21600</v>
      </c>
      <c r="V264" s="24">
        <v>6</v>
      </c>
      <c r="W264" s="24"/>
      <c r="X264" s="24"/>
      <c r="Y264" s="24">
        <v>6</v>
      </c>
      <c r="Z264" s="23"/>
      <c r="AA264" s="24"/>
      <c r="AB264" s="23"/>
      <c r="AC264" s="24"/>
      <c r="AD264" s="23"/>
      <c r="AE264" s="23"/>
      <c r="AF264" s="23" t="s">
        <v>490</v>
      </c>
      <c r="AG264" s="23">
        <f t="shared" ref="AG264:AG322" si="48">((Y264-AA264-AC264)*PI()*V264^2/4+AA264*PI()*X264^2/4+AC264*PI()*W264^2/4)/U264*100</f>
        <v>0.78539816339744817</v>
      </c>
      <c r="AH264" s="23"/>
      <c r="AI264" s="29">
        <v>367.5</v>
      </c>
      <c r="AJ264" s="23"/>
      <c r="AK264" s="23"/>
      <c r="AL264" s="22"/>
      <c r="AM264" s="23"/>
      <c r="AN264" s="23"/>
      <c r="AO264" s="23"/>
      <c r="AP264" s="23"/>
      <c r="AQ264" s="25">
        <v>2</v>
      </c>
      <c r="AR264" s="23" t="s">
        <v>490</v>
      </c>
      <c r="AS264" s="29">
        <v>1.5</v>
      </c>
      <c r="AT264" s="25"/>
      <c r="AU264" s="25">
        <v>25</v>
      </c>
      <c r="AV264" s="23"/>
      <c r="AW264" s="23"/>
      <c r="AX264" s="23"/>
      <c r="AY264" s="23">
        <f t="shared" si="43"/>
        <v>0.23561944901923448</v>
      </c>
      <c r="AZ264" s="23"/>
      <c r="BA264" s="23">
        <v>294</v>
      </c>
      <c r="BB264" s="23"/>
      <c r="BC264" s="23"/>
      <c r="BD264" s="22">
        <v>2.65</v>
      </c>
      <c r="BE264" s="22">
        <v>15</v>
      </c>
      <c r="BF264" s="25">
        <v>1</v>
      </c>
      <c r="BG264" s="22">
        <f t="shared" si="44"/>
        <v>0.91924310040976343</v>
      </c>
      <c r="BH264" s="22"/>
      <c r="BI264" s="30">
        <v>284.2</v>
      </c>
      <c r="BJ264" s="22"/>
      <c r="BK264" s="22"/>
      <c r="BL264" s="31">
        <v>2.65</v>
      </c>
      <c r="BM264" s="25">
        <v>15</v>
      </c>
      <c r="BN264" s="25">
        <v>1</v>
      </c>
      <c r="BO264" s="22">
        <f t="shared" si="45"/>
        <v>0.91924310040976343</v>
      </c>
      <c r="BP264" s="30">
        <v>284.2</v>
      </c>
      <c r="BQ264" s="22"/>
      <c r="BR264" s="22"/>
      <c r="BS264" s="22"/>
      <c r="BT264" s="25"/>
      <c r="BU264" s="22"/>
      <c r="BV264" s="22"/>
      <c r="BW264" s="155"/>
      <c r="BX264" s="25">
        <v>2</v>
      </c>
    </row>
    <row r="265" spans="1:76">
      <c r="A265" s="180">
        <v>260</v>
      </c>
      <c r="B265" s="67"/>
      <c r="C265" s="163">
        <v>17</v>
      </c>
      <c r="D265" s="23" t="s">
        <v>438</v>
      </c>
      <c r="E265" s="68" t="s">
        <v>970</v>
      </c>
      <c r="F265" s="22" t="s">
        <v>8</v>
      </c>
      <c r="G265" s="21" t="s">
        <v>591</v>
      </c>
      <c r="H265" s="21" t="s">
        <v>21</v>
      </c>
      <c r="I265" s="30">
        <v>45.8</v>
      </c>
      <c r="J265" s="22"/>
      <c r="K265" s="31"/>
      <c r="L265" s="25">
        <v>0</v>
      </c>
      <c r="M265" s="22"/>
      <c r="N265" s="25">
        <v>60</v>
      </c>
      <c r="O265" s="25">
        <v>60</v>
      </c>
      <c r="P265" s="25">
        <v>570</v>
      </c>
      <c r="Q265" s="25">
        <v>10</v>
      </c>
      <c r="R265" s="24">
        <v>480</v>
      </c>
      <c r="S265" s="24">
        <v>480</v>
      </c>
      <c r="T265" s="23" t="s">
        <v>489</v>
      </c>
      <c r="U265" s="29">
        <f t="shared" ref="U265:U322" si="49">IF((H265="R"),(N265*P265),(N265*O265+Q265*(P265-2*O265)))</f>
        <v>8100</v>
      </c>
      <c r="V265" s="24">
        <v>6</v>
      </c>
      <c r="W265" s="24"/>
      <c r="X265" s="24"/>
      <c r="Y265" s="24">
        <v>6</v>
      </c>
      <c r="Z265" s="23"/>
      <c r="AA265" s="24"/>
      <c r="AB265" s="23"/>
      <c r="AC265" s="24"/>
      <c r="AD265" s="23"/>
      <c r="AE265" s="23"/>
      <c r="AF265" s="23" t="s">
        <v>490</v>
      </c>
      <c r="AG265" s="23">
        <f t="shared" si="48"/>
        <v>2.0943951023931953</v>
      </c>
      <c r="AH265" s="23"/>
      <c r="AI265" s="32">
        <v>292.52999999999997</v>
      </c>
      <c r="AJ265" s="23"/>
      <c r="AK265" s="23"/>
      <c r="AL265" s="22"/>
      <c r="AM265" s="23"/>
      <c r="AN265" s="23"/>
      <c r="AO265" s="23"/>
      <c r="AP265" s="23"/>
      <c r="AQ265" s="25">
        <v>2</v>
      </c>
      <c r="AR265" s="23" t="s">
        <v>490</v>
      </c>
      <c r="AS265" s="29">
        <v>1.5</v>
      </c>
      <c r="AT265" s="25"/>
      <c r="AU265" s="25">
        <v>25</v>
      </c>
      <c r="AV265" s="23"/>
      <c r="AW265" s="23"/>
      <c r="AX265" s="23"/>
      <c r="AY265" s="23">
        <f t="shared" si="43"/>
        <v>0.23561944901923448</v>
      </c>
      <c r="AZ265" s="23"/>
      <c r="BA265" s="23">
        <v>294</v>
      </c>
      <c r="BB265" s="23"/>
      <c r="BC265" s="23"/>
      <c r="BD265" s="22">
        <v>2.65</v>
      </c>
      <c r="BE265" s="22">
        <v>30</v>
      </c>
      <c r="BF265" s="25">
        <v>1</v>
      </c>
      <c r="BG265" s="22">
        <f t="shared" si="44"/>
        <v>1.8384862008195269</v>
      </c>
      <c r="BH265" s="22"/>
      <c r="BI265" s="25">
        <v>294</v>
      </c>
      <c r="BJ265" s="22"/>
      <c r="BK265" s="22"/>
      <c r="BL265" s="22">
        <v>2.625</v>
      </c>
      <c r="BM265" s="25">
        <v>30</v>
      </c>
      <c r="BN265" s="25">
        <v>1</v>
      </c>
      <c r="BO265" s="22">
        <f t="shared" si="45"/>
        <v>1.8039614065535139</v>
      </c>
      <c r="BP265" s="25">
        <v>294</v>
      </c>
      <c r="BQ265" s="22"/>
      <c r="BR265" s="22"/>
      <c r="BS265" s="22"/>
      <c r="BT265" s="25"/>
      <c r="BU265" s="22"/>
      <c r="BV265" s="22"/>
      <c r="BW265" s="155"/>
      <c r="BX265" s="25">
        <v>2</v>
      </c>
    </row>
    <row r="266" spans="1:76">
      <c r="A266" s="180">
        <v>261</v>
      </c>
      <c r="B266" s="67"/>
      <c r="C266" s="163">
        <v>18</v>
      </c>
      <c r="D266" s="23" t="s">
        <v>439</v>
      </c>
      <c r="E266" s="68" t="s">
        <v>970</v>
      </c>
      <c r="F266" s="22" t="s">
        <v>8</v>
      </c>
      <c r="G266" s="21" t="s">
        <v>591</v>
      </c>
      <c r="H266" s="21" t="s">
        <v>21</v>
      </c>
      <c r="I266" s="30">
        <v>43.4</v>
      </c>
      <c r="J266" s="22"/>
      <c r="K266" s="31"/>
      <c r="L266" s="25">
        <v>0</v>
      </c>
      <c r="M266" s="22"/>
      <c r="N266" s="25">
        <v>60</v>
      </c>
      <c r="O266" s="25">
        <v>60</v>
      </c>
      <c r="P266" s="25">
        <v>570</v>
      </c>
      <c r="Q266" s="25">
        <v>10</v>
      </c>
      <c r="R266" s="24">
        <v>480</v>
      </c>
      <c r="S266" s="24">
        <v>480</v>
      </c>
      <c r="T266" s="23" t="s">
        <v>489</v>
      </c>
      <c r="U266" s="29">
        <f t="shared" si="49"/>
        <v>8100</v>
      </c>
      <c r="V266" s="24">
        <v>6</v>
      </c>
      <c r="W266" s="24"/>
      <c r="X266" s="24"/>
      <c r="Y266" s="24">
        <v>6</v>
      </c>
      <c r="Z266" s="23"/>
      <c r="AA266" s="24"/>
      <c r="AB266" s="23"/>
      <c r="AC266" s="24"/>
      <c r="AD266" s="23"/>
      <c r="AE266" s="23"/>
      <c r="AF266" s="23" t="s">
        <v>490</v>
      </c>
      <c r="AG266" s="23">
        <f t="shared" si="48"/>
        <v>2.0943951023931953</v>
      </c>
      <c r="AH266" s="23"/>
      <c r="AI266" s="32">
        <v>292.52999999999997</v>
      </c>
      <c r="AJ266" s="23"/>
      <c r="AK266" s="23"/>
      <c r="AL266" s="22"/>
      <c r="AM266" s="23"/>
      <c r="AN266" s="23"/>
      <c r="AO266" s="23"/>
      <c r="AP266" s="23"/>
      <c r="AQ266" s="25">
        <v>2</v>
      </c>
      <c r="AR266" s="23" t="s">
        <v>490</v>
      </c>
      <c r="AS266" s="29">
        <v>1.5</v>
      </c>
      <c r="AT266" s="25"/>
      <c r="AU266" s="25">
        <v>25</v>
      </c>
      <c r="AV266" s="23"/>
      <c r="AW266" s="23"/>
      <c r="AX266" s="23"/>
      <c r="AY266" s="23">
        <f t="shared" si="43"/>
        <v>0.23561944901923448</v>
      </c>
      <c r="AZ266" s="23"/>
      <c r="BA266" s="23">
        <v>294</v>
      </c>
      <c r="BB266" s="23"/>
      <c r="BC266" s="23"/>
      <c r="BD266" s="22">
        <v>2.65</v>
      </c>
      <c r="BE266" s="22">
        <v>30</v>
      </c>
      <c r="BF266" s="25">
        <v>1</v>
      </c>
      <c r="BG266" s="22">
        <f t="shared" si="44"/>
        <v>1.8384862008195269</v>
      </c>
      <c r="BH266" s="22"/>
      <c r="BI266" s="25">
        <v>294</v>
      </c>
      <c r="BJ266" s="22"/>
      <c r="BK266" s="22"/>
      <c r="BL266" s="22">
        <v>2.625</v>
      </c>
      <c r="BM266" s="25">
        <v>30</v>
      </c>
      <c r="BN266" s="25">
        <v>1</v>
      </c>
      <c r="BO266" s="22">
        <f t="shared" si="45"/>
        <v>1.8039614065535139</v>
      </c>
      <c r="BP266" s="25">
        <v>294</v>
      </c>
      <c r="BQ266" s="22"/>
      <c r="BR266" s="22"/>
      <c r="BS266" s="22"/>
      <c r="BT266" s="25"/>
      <c r="BU266" s="22"/>
      <c r="BV266" s="22"/>
      <c r="BW266" s="155"/>
      <c r="BX266" s="25">
        <v>2</v>
      </c>
    </row>
    <row r="267" spans="1:76">
      <c r="A267" s="180">
        <v>262</v>
      </c>
      <c r="B267" s="67"/>
      <c r="C267" s="163">
        <v>19</v>
      </c>
      <c r="D267" s="23" t="s">
        <v>440</v>
      </c>
      <c r="E267" s="68" t="s">
        <v>970</v>
      </c>
      <c r="F267" s="22" t="s">
        <v>8</v>
      </c>
      <c r="G267" s="21" t="s">
        <v>591</v>
      </c>
      <c r="H267" s="21" t="s">
        <v>21</v>
      </c>
      <c r="I267" s="30">
        <v>42.9</v>
      </c>
      <c r="J267" s="22"/>
      <c r="K267" s="31"/>
      <c r="L267" s="25">
        <v>0</v>
      </c>
      <c r="M267" s="22"/>
      <c r="N267" s="25">
        <v>60</v>
      </c>
      <c r="O267" s="25">
        <v>60</v>
      </c>
      <c r="P267" s="25">
        <v>570</v>
      </c>
      <c r="Q267" s="25">
        <v>20</v>
      </c>
      <c r="R267" s="24">
        <v>480</v>
      </c>
      <c r="S267" s="24">
        <v>480</v>
      </c>
      <c r="T267" s="23" t="s">
        <v>489</v>
      </c>
      <c r="U267" s="29">
        <f t="shared" si="49"/>
        <v>12600</v>
      </c>
      <c r="V267" s="24">
        <v>6</v>
      </c>
      <c r="W267" s="24"/>
      <c r="X267" s="24"/>
      <c r="Y267" s="24">
        <v>6</v>
      </c>
      <c r="Z267" s="23"/>
      <c r="AA267" s="24"/>
      <c r="AB267" s="23"/>
      <c r="AC267" s="24"/>
      <c r="AD267" s="23"/>
      <c r="AE267" s="23"/>
      <c r="AF267" s="23" t="s">
        <v>490</v>
      </c>
      <c r="AG267" s="23">
        <f t="shared" si="48"/>
        <v>1.3463968515384828</v>
      </c>
      <c r="AH267" s="23"/>
      <c r="AI267" s="32">
        <v>292.52999999999997</v>
      </c>
      <c r="AJ267" s="23"/>
      <c r="AK267" s="23"/>
      <c r="AL267" s="22"/>
      <c r="AM267" s="23"/>
      <c r="AN267" s="23"/>
      <c r="AO267" s="23"/>
      <c r="AP267" s="23"/>
      <c r="AQ267" s="25">
        <v>2</v>
      </c>
      <c r="AR267" s="23" t="s">
        <v>490</v>
      </c>
      <c r="AS267" s="29">
        <v>1.5</v>
      </c>
      <c r="AT267" s="25"/>
      <c r="AU267" s="25">
        <v>25</v>
      </c>
      <c r="AV267" s="23"/>
      <c r="AW267" s="23"/>
      <c r="AX267" s="23"/>
      <c r="AY267" s="23">
        <f t="shared" ref="AY267:AY322" si="50">AQ267*PI()*AS267^2/4/N267/AU267*100</f>
        <v>0.23561944901923448</v>
      </c>
      <c r="AZ267" s="23"/>
      <c r="BA267" s="23">
        <v>294</v>
      </c>
      <c r="BB267" s="23"/>
      <c r="BC267" s="23"/>
      <c r="BD267" s="22">
        <v>2.65</v>
      </c>
      <c r="BE267" s="22">
        <v>30</v>
      </c>
      <c r="BF267" s="25">
        <v>2</v>
      </c>
      <c r="BG267" s="22">
        <f t="shared" ref="BG267:BG322" si="51">BF267*PI()*BD267^2/4/Q267/BE267*100</f>
        <v>1.8384862008195269</v>
      </c>
      <c r="BH267" s="22"/>
      <c r="BI267" s="25">
        <v>294</v>
      </c>
      <c r="BJ267" s="22"/>
      <c r="BK267" s="22"/>
      <c r="BL267" s="22">
        <v>2.625</v>
      </c>
      <c r="BM267" s="25">
        <v>30</v>
      </c>
      <c r="BN267" s="25">
        <v>2</v>
      </c>
      <c r="BO267" s="22">
        <f t="shared" ref="BO267:BO322" si="52">BN267*PI()*BL267^2/4/Q267/BM267*100</f>
        <v>1.8039614065535139</v>
      </c>
      <c r="BP267" s="25">
        <v>294</v>
      </c>
      <c r="BQ267" s="22"/>
      <c r="BR267" s="22"/>
      <c r="BS267" s="22"/>
      <c r="BT267" s="25"/>
      <c r="BU267" s="22"/>
      <c r="BV267" s="22"/>
      <c r="BW267" s="155"/>
      <c r="BX267" s="25">
        <v>2</v>
      </c>
    </row>
    <row r="268" spans="1:76">
      <c r="A268" s="180">
        <v>263</v>
      </c>
      <c r="B268" s="67"/>
      <c r="C268" s="163">
        <v>20</v>
      </c>
      <c r="D268" s="23" t="s">
        <v>441</v>
      </c>
      <c r="E268" s="68" t="s">
        <v>970</v>
      </c>
      <c r="F268" s="22" t="s">
        <v>8</v>
      </c>
      <c r="G268" s="21" t="s">
        <v>591</v>
      </c>
      <c r="H268" s="21" t="s">
        <v>21</v>
      </c>
      <c r="I268" s="30">
        <v>48.7</v>
      </c>
      <c r="J268" s="22"/>
      <c r="K268" s="31"/>
      <c r="L268" s="25">
        <v>0</v>
      </c>
      <c r="M268" s="22"/>
      <c r="N268" s="25">
        <v>60</v>
      </c>
      <c r="O268" s="25">
        <v>60</v>
      </c>
      <c r="P268" s="25">
        <v>570</v>
      </c>
      <c r="Q268" s="25">
        <v>20</v>
      </c>
      <c r="R268" s="24">
        <v>480</v>
      </c>
      <c r="S268" s="24">
        <v>480</v>
      </c>
      <c r="T268" s="23" t="s">
        <v>489</v>
      </c>
      <c r="U268" s="29">
        <f t="shared" si="49"/>
        <v>12600</v>
      </c>
      <c r="V268" s="24">
        <v>6</v>
      </c>
      <c r="W268" s="24"/>
      <c r="X268" s="24"/>
      <c r="Y268" s="24">
        <v>6</v>
      </c>
      <c r="Z268" s="23"/>
      <c r="AA268" s="24"/>
      <c r="AB268" s="23"/>
      <c r="AC268" s="24"/>
      <c r="AD268" s="23"/>
      <c r="AE268" s="23"/>
      <c r="AF268" s="23" t="s">
        <v>490</v>
      </c>
      <c r="AG268" s="23">
        <f t="shared" si="48"/>
        <v>1.3463968515384828</v>
      </c>
      <c r="AH268" s="23"/>
      <c r="AI268" s="32">
        <v>292.52999999999997</v>
      </c>
      <c r="AJ268" s="23"/>
      <c r="AK268" s="23"/>
      <c r="AL268" s="22"/>
      <c r="AM268" s="23"/>
      <c r="AN268" s="23"/>
      <c r="AO268" s="23"/>
      <c r="AP268" s="23"/>
      <c r="AQ268" s="25">
        <v>2</v>
      </c>
      <c r="AR268" s="23" t="s">
        <v>490</v>
      </c>
      <c r="AS268" s="29">
        <v>1.5</v>
      </c>
      <c r="AT268" s="25"/>
      <c r="AU268" s="25">
        <v>25</v>
      </c>
      <c r="AV268" s="23"/>
      <c r="AW268" s="23"/>
      <c r="AX268" s="23"/>
      <c r="AY268" s="23">
        <f t="shared" si="50"/>
        <v>0.23561944901923448</v>
      </c>
      <c r="AZ268" s="23"/>
      <c r="BA268" s="23">
        <v>294</v>
      </c>
      <c r="BB268" s="23"/>
      <c r="BC268" s="23"/>
      <c r="BD268" s="22">
        <v>2.65</v>
      </c>
      <c r="BE268" s="22">
        <v>30</v>
      </c>
      <c r="BF268" s="25">
        <v>2</v>
      </c>
      <c r="BG268" s="22">
        <f t="shared" si="51"/>
        <v>1.8384862008195269</v>
      </c>
      <c r="BH268" s="22"/>
      <c r="BI268" s="25">
        <v>362</v>
      </c>
      <c r="BJ268" s="22"/>
      <c r="BK268" s="22"/>
      <c r="BL268" s="22">
        <v>2.625</v>
      </c>
      <c r="BM268" s="25">
        <v>30</v>
      </c>
      <c r="BN268" s="25">
        <v>2</v>
      </c>
      <c r="BO268" s="22">
        <f t="shared" si="52"/>
        <v>1.8039614065535139</v>
      </c>
      <c r="BP268" s="25">
        <v>294</v>
      </c>
      <c r="BQ268" s="22"/>
      <c r="BR268" s="22"/>
      <c r="BS268" s="22"/>
      <c r="BT268" s="25"/>
      <c r="BU268" s="22"/>
      <c r="BV268" s="22"/>
      <c r="BW268" s="155"/>
      <c r="BX268" s="25">
        <v>2</v>
      </c>
    </row>
    <row r="269" spans="1:76">
      <c r="A269" s="180">
        <v>264</v>
      </c>
      <c r="B269" s="67"/>
      <c r="C269" s="163">
        <v>21</v>
      </c>
      <c r="D269" s="23" t="s">
        <v>442</v>
      </c>
      <c r="E269" s="68" t="s">
        <v>970</v>
      </c>
      <c r="F269" s="22" t="s">
        <v>8</v>
      </c>
      <c r="G269" s="21" t="s">
        <v>591</v>
      </c>
      <c r="H269" s="21" t="s">
        <v>21</v>
      </c>
      <c r="I269" s="25">
        <v>40</v>
      </c>
      <c r="J269" s="22"/>
      <c r="K269" s="31"/>
      <c r="L269" s="25">
        <v>0</v>
      </c>
      <c r="M269" s="22"/>
      <c r="N269" s="25">
        <v>60</v>
      </c>
      <c r="O269" s="25">
        <v>60</v>
      </c>
      <c r="P269" s="25">
        <v>570</v>
      </c>
      <c r="Q269" s="25">
        <v>30</v>
      </c>
      <c r="R269" s="24">
        <v>480</v>
      </c>
      <c r="S269" s="24">
        <v>480</v>
      </c>
      <c r="T269" s="23" t="s">
        <v>489</v>
      </c>
      <c r="U269" s="29">
        <f t="shared" si="49"/>
        <v>17100</v>
      </c>
      <c r="V269" s="24">
        <v>6</v>
      </c>
      <c r="W269" s="24"/>
      <c r="X269" s="24"/>
      <c r="Y269" s="24">
        <v>6</v>
      </c>
      <c r="Z269" s="23"/>
      <c r="AA269" s="24"/>
      <c r="AB269" s="23"/>
      <c r="AC269" s="24"/>
      <c r="AD269" s="23"/>
      <c r="AE269" s="23"/>
      <c r="AF269" s="23" t="s">
        <v>490</v>
      </c>
      <c r="AG269" s="23">
        <f t="shared" si="48"/>
        <v>0.99208189060730301</v>
      </c>
      <c r="AH269" s="23"/>
      <c r="AI269" s="32">
        <v>292.52999999999997</v>
      </c>
      <c r="AJ269" s="23"/>
      <c r="AK269" s="23"/>
      <c r="AL269" s="22"/>
      <c r="AM269" s="23"/>
      <c r="AN269" s="23"/>
      <c r="AO269" s="23"/>
      <c r="AP269" s="23"/>
      <c r="AQ269" s="25">
        <v>2</v>
      </c>
      <c r="AR269" s="23" t="s">
        <v>490</v>
      </c>
      <c r="AS269" s="29">
        <v>1.5</v>
      </c>
      <c r="AT269" s="25"/>
      <c r="AU269" s="25">
        <v>25</v>
      </c>
      <c r="AV269" s="23"/>
      <c r="AW269" s="23"/>
      <c r="AX269" s="23"/>
      <c r="AY269" s="23">
        <f t="shared" si="50"/>
        <v>0.23561944901923448</v>
      </c>
      <c r="AZ269" s="23"/>
      <c r="BA269" s="23">
        <v>294</v>
      </c>
      <c r="BB269" s="23"/>
      <c r="BC269" s="23"/>
      <c r="BD269" s="22">
        <v>2.65</v>
      </c>
      <c r="BE269" s="22">
        <v>30</v>
      </c>
      <c r="BF269" s="25">
        <v>2</v>
      </c>
      <c r="BG269" s="22">
        <f t="shared" si="51"/>
        <v>1.2256574672130178</v>
      </c>
      <c r="BH269" s="22"/>
      <c r="BI269" s="25">
        <v>294</v>
      </c>
      <c r="BJ269" s="22"/>
      <c r="BK269" s="22"/>
      <c r="BL269" s="22">
        <v>2.625</v>
      </c>
      <c r="BM269" s="25">
        <v>30</v>
      </c>
      <c r="BN269" s="25">
        <v>2</v>
      </c>
      <c r="BO269" s="22">
        <f t="shared" si="52"/>
        <v>1.2026409377023426</v>
      </c>
      <c r="BP269" s="25">
        <v>294</v>
      </c>
      <c r="BQ269" s="22"/>
      <c r="BR269" s="22"/>
      <c r="BS269" s="22"/>
      <c r="BT269" s="25"/>
      <c r="BU269" s="22"/>
      <c r="BV269" s="22"/>
      <c r="BW269" s="155"/>
      <c r="BX269" s="25">
        <v>2</v>
      </c>
    </row>
    <row r="270" spans="1:76">
      <c r="A270" s="180">
        <v>265</v>
      </c>
      <c r="B270" s="67"/>
      <c r="C270" s="163">
        <v>22</v>
      </c>
      <c r="D270" s="23" t="s">
        <v>443</v>
      </c>
      <c r="E270" s="68" t="s">
        <v>970</v>
      </c>
      <c r="F270" s="22" t="s">
        <v>8</v>
      </c>
      <c r="G270" s="21" t="s">
        <v>591</v>
      </c>
      <c r="H270" s="21" t="s">
        <v>21</v>
      </c>
      <c r="I270" s="30">
        <v>46.1</v>
      </c>
      <c r="J270" s="22"/>
      <c r="K270" s="31"/>
      <c r="L270" s="25">
        <v>0</v>
      </c>
      <c r="M270" s="22"/>
      <c r="N270" s="25">
        <v>60</v>
      </c>
      <c r="O270" s="25">
        <v>60</v>
      </c>
      <c r="P270" s="25">
        <v>570</v>
      </c>
      <c r="Q270" s="25">
        <v>30</v>
      </c>
      <c r="R270" s="24">
        <v>480</v>
      </c>
      <c r="S270" s="24">
        <v>480</v>
      </c>
      <c r="T270" s="23" t="s">
        <v>489</v>
      </c>
      <c r="U270" s="29">
        <f t="shared" si="49"/>
        <v>17100</v>
      </c>
      <c r="V270" s="24">
        <v>6</v>
      </c>
      <c r="W270" s="24"/>
      <c r="X270" s="24"/>
      <c r="Y270" s="24">
        <v>6</v>
      </c>
      <c r="Z270" s="23"/>
      <c r="AA270" s="24"/>
      <c r="AB270" s="23"/>
      <c r="AC270" s="24"/>
      <c r="AD270" s="23"/>
      <c r="AE270" s="23"/>
      <c r="AF270" s="23" t="s">
        <v>490</v>
      </c>
      <c r="AG270" s="23">
        <f t="shared" si="48"/>
        <v>0.99208189060730301</v>
      </c>
      <c r="AH270" s="23"/>
      <c r="AI270" s="32">
        <v>292.52999999999997</v>
      </c>
      <c r="AJ270" s="23"/>
      <c r="AK270" s="23"/>
      <c r="AL270" s="22"/>
      <c r="AM270" s="23"/>
      <c r="AN270" s="23"/>
      <c r="AO270" s="23"/>
      <c r="AP270" s="23"/>
      <c r="AQ270" s="25">
        <v>2</v>
      </c>
      <c r="AR270" s="23" t="s">
        <v>490</v>
      </c>
      <c r="AS270" s="29">
        <v>1.5</v>
      </c>
      <c r="AT270" s="25"/>
      <c r="AU270" s="25">
        <v>25</v>
      </c>
      <c r="AV270" s="23"/>
      <c r="AW270" s="23"/>
      <c r="AX270" s="23"/>
      <c r="AY270" s="23">
        <f t="shared" si="50"/>
        <v>0.23561944901923448</v>
      </c>
      <c r="AZ270" s="23"/>
      <c r="BA270" s="23">
        <v>294</v>
      </c>
      <c r="BB270" s="23"/>
      <c r="BC270" s="23"/>
      <c r="BD270" s="22">
        <v>2.65</v>
      </c>
      <c r="BE270" s="22">
        <v>30</v>
      </c>
      <c r="BF270" s="25">
        <v>2</v>
      </c>
      <c r="BG270" s="22">
        <f t="shared" si="51"/>
        <v>1.2256574672130178</v>
      </c>
      <c r="BH270" s="22"/>
      <c r="BI270" s="25">
        <v>294</v>
      </c>
      <c r="BJ270" s="22"/>
      <c r="BK270" s="22"/>
      <c r="BL270" s="22">
        <v>2.625</v>
      </c>
      <c r="BM270" s="25">
        <v>30</v>
      </c>
      <c r="BN270" s="25">
        <v>2</v>
      </c>
      <c r="BO270" s="22">
        <f t="shared" si="52"/>
        <v>1.2026409377023426</v>
      </c>
      <c r="BP270" s="25">
        <v>294</v>
      </c>
      <c r="BQ270" s="22"/>
      <c r="BR270" s="22"/>
      <c r="BS270" s="22"/>
      <c r="BT270" s="25"/>
      <c r="BU270" s="22"/>
      <c r="BV270" s="22"/>
      <c r="BW270" s="155"/>
      <c r="BX270" s="25">
        <v>2</v>
      </c>
    </row>
    <row r="271" spans="1:76">
      <c r="A271" s="180">
        <v>266</v>
      </c>
      <c r="B271" s="67"/>
      <c r="C271" s="163">
        <v>23</v>
      </c>
      <c r="D271" s="23" t="s">
        <v>444</v>
      </c>
      <c r="E271" s="68" t="s">
        <v>970</v>
      </c>
      <c r="F271" s="22" t="s">
        <v>8</v>
      </c>
      <c r="G271" s="21" t="s">
        <v>591</v>
      </c>
      <c r="H271" s="21" t="s">
        <v>21</v>
      </c>
      <c r="I271" s="30">
        <v>45.3</v>
      </c>
      <c r="J271" s="22"/>
      <c r="K271" s="31"/>
      <c r="L271" s="25">
        <v>0</v>
      </c>
      <c r="M271" s="22"/>
      <c r="N271" s="25">
        <v>60</v>
      </c>
      <c r="O271" s="25">
        <v>60</v>
      </c>
      <c r="P271" s="25">
        <v>570</v>
      </c>
      <c r="Q271" s="25">
        <v>40</v>
      </c>
      <c r="R271" s="24">
        <v>480</v>
      </c>
      <c r="S271" s="24">
        <v>480</v>
      </c>
      <c r="T271" s="23" t="s">
        <v>489</v>
      </c>
      <c r="U271" s="29">
        <f t="shared" si="49"/>
        <v>21600</v>
      </c>
      <c r="V271" s="24">
        <v>6</v>
      </c>
      <c r="W271" s="24"/>
      <c r="X271" s="24"/>
      <c r="Y271" s="24">
        <v>6</v>
      </c>
      <c r="Z271" s="23"/>
      <c r="AA271" s="24"/>
      <c r="AB271" s="23"/>
      <c r="AC271" s="24"/>
      <c r="AD271" s="23"/>
      <c r="AE271" s="23"/>
      <c r="AF271" s="23" t="s">
        <v>490</v>
      </c>
      <c r="AG271" s="23">
        <f t="shared" si="48"/>
        <v>0.78539816339744817</v>
      </c>
      <c r="AH271" s="23"/>
      <c r="AI271" s="32">
        <v>292.52999999999997</v>
      </c>
      <c r="AJ271" s="23"/>
      <c r="AK271" s="23"/>
      <c r="AL271" s="22"/>
      <c r="AM271" s="23"/>
      <c r="AN271" s="23"/>
      <c r="AO271" s="23"/>
      <c r="AP271" s="23"/>
      <c r="AQ271" s="25">
        <v>2</v>
      </c>
      <c r="AR271" s="23" t="s">
        <v>490</v>
      </c>
      <c r="AS271" s="29">
        <v>1.5</v>
      </c>
      <c r="AT271" s="25"/>
      <c r="AU271" s="25">
        <v>25</v>
      </c>
      <c r="AV271" s="23"/>
      <c r="AW271" s="23"/>
      <c r="AX271" s="23"/>
      <c r="AY271" s="23">
        <f t="shared" si="50"/>
        <v>0.23561944901923448</v>
      </c>
      <c r="AZ271" s="23"/>
      <c r="BA271" s="23">
        <v>294</v>
      </c>
      <c r="BB271" s="23"/>
      <c r="BC271" s="23"/>
      <c r="BD271" s="22">
        <v>2.65</v>
      </c>
      <c r="BE271" s="22">
        <v>30</v>
      </c>
      <c r="BF271" s="25">
        <v>2</v>
      </c>
      <c r="BG271" s="22">
        <f t="shared" si="51"/>
        <v>0.91924310040976343</v>
      </c>
      <c r="BH271" s="22"/>
      <c r="BI271" s="25">
        <v>294</v>
      </c>
      <c r="BJ271" s="22"/>
      <c r="BK271" s="22"/>
      <c r="BL271" s="22">
        <v>2.625</v>
      </c>
      <c r="BM271" s="25">
        <v>30</v>
      </c>
      <c r="BN271" s="25">
        <v>2</v>
      </c>
      <c r="BO271" s="22">
        <f t="shared" si="52"/>
        <v>0.90198070327675695</v>
      </c>
      <c r="BP271" s="25">
        <v>294</v>
      </c>
      <c r="BQ271" s="22"/>
      <c r="BR271" s="22"/>
      <c r="BS271" s="22"/>
      <c r="BT271" s="25"/>
      <c r="BU271" s="22"/>
      <c r="BV271" s="22"/>
      <c r="BW271" s="155"/>
      <c r="BX271" s="25">
        <v>2</v>
      </c>
    </row>
    <row r="272" spans="1:76">
      <c r="A272" s="180">
        <v>267</v>
      </c>
      <c r="B272" s="67"/>
      <c r="C272" s="163">
        <v>24</v>
      </c>
      <c r="D272" s="23" t="s">
        <v>445</v>
      </c>
      <c r="E272" s="68" t="s">
        <v>970</v>
      </c>
      <c r="F272" s="22" t="s">
        <v>8</v>
      </c>
      <c r="G272" s="21" t="s">
        <v>591</v>
      </c>
      <c r="H272" s="21" t="s">
        <v>21</v>
      </c>
      <c r="I272" s="30">
        <v>42.5</v>
      </c>
      <c r="J272" s="22"/>
      <c r="K272" s="31"/>
      <c r="L272" s="25">
        <v>0</v>
      </c>
      <c r="M272" s="22"/>
      <c r="N272" s="25">
        <v>60</v>
      </c>
      <c r="O272" s="25">
        <v>60</v>
      </c>
      <c r="P272" s="25">
        <v>570</v>
      </c>
      <c r="Q272" s="25">
        <v>40</v>
      </c>
      <c r="R272" s="24">
        <v>480</v>
      </c>
      <c r="S272" s="24">
        <v>480</v>
      </c>
      <c r="T272" s="23" t="s">
        <v>489</v>
      </c>
      <c r="U272" s="29">
        <f t="shared" si="49"/>
        <v>21600</v>
      </c>
      <c r="V272" s="24">
        <v>6</v>
      </c>
      <c r="W272" s="24"/>
      <c r="X272" s="24"/>
      <c r="Y272" s="24">
        <v>6</v>
      </c>
      <c r="Z272" s="23"/>
      <c r="AA272" s="24"/>
      <c r="AB272" s="23"/>
      <c r="AC272" s="24"/>
      <c r="AD272" s="23"/>
      <c r="AE272" s="23"/>
      <c r="AF272" s="23" t="s">
        <v>490</v>
      </c>
      <c r="AG272" s="23">
        <f t="shared" si="48"/>
        <v>0.78539816339744817</v>
      </c>
      <c r="AH272" s="23"/>
      <c r="AI272" s="32">
        <v>292.52999999999997</v>
      </c>
      <c r="AJ272" s="23"/>
      <c r="AK272" s="23"/>
      <c r="AL272" s="22"/>
      <c r="AM272" s="23"/>
      <c r="AN272" s="23"/>
      <c r="AO272" s="23"/>
      <c r="AP272" s="23"/>
      <c r="AQ272" s="25">
        <v>2</v>
      </c>
      <c r="AR272" s="23" t="s">
        <v>490</v>
      </c>
      <c r="AS272" s="29">
        <v>1.5</v>
      </c>
      <c r="AT272" s="25"/>
      <c r="AU272" s="25">
        <v>25</v>
      </c>
      <c r="AV272" s="23"/>
      <c r="AW272" s="23"/>
      <c r="AX272" s="23"/>
      <c r="AY272" s="23">
        <f t="shared" si="50"/>
        <v>0.23561944901923448</v>
      </c>
      <c r="AZ272" s="23"/>
      <c r="BA272" s="23">
        <v>294</v>
      </c>
      <c r="BB272" s="23"/>
      <c r="BC272" s="23"/>
      <c r="BD272" s="22">
        <v>2.65</v>
      </c>
      <c r="BE272" s="22">
        <v>30</v>
      </c>
      <c r="BF272" s="25">
        <v>2</v>
      </c>
      <c r="BG272" s="22">
        <f t="shared" si="51"/>
        <v>0.91924310040976343</v>
      </c>
      <c r="BH272" s="22"/>
      <c r="BI272" s="25">
        <v>294</v>
      </c>
      <c r="BJ272" s="22"/>
      <c r="BK272" s="22"/>
      <c r="BL272" s="22">
        <v>2.625</v>
      </c>
      <c r="BM272" s="25">
        <v>30</v>
      </c>
      <c r="BN272" s="25">
        <v>2</v>
      </c>
      <c r="BO272" s="22">
        <f t="shared" si="52"/>
        <v>0.90198070327675695</v>
      </c>
      <c r="BP272" s="25">
        <v>294</v>
      </c>
      <c r="BQ272" s="22"/>
      <c r="BR272" s="22"/>
      <c r="BS272" s="22"/>
      <c r="BT272" s="25"/>
      <c r="BU272" s="22"/>
      <c r="BV272" s="22"/>
      <c r="BW272" s="155"/>
      <c r="BX272" s="25">
        <v>2</v>
      </c>
    </row>
    <row r="273" spans="1:76">
      <c r="A273" s="180">
        <v>268</v>
      </c>
      <c r="B273" s="67"/>
      <c r="C273" s="163">
        <v>25</v>
      </c>
      <c r="D273" s="23" t="s">
        <v>446</v>
      </c>
      <c r="E273" s="68" t="s">
        <v>970</v>
      </c>
      <c r="F273" s="22" t="s">
        <v>8</v>
      </c>
      <c r="G273" s="21" t="s">
        <v>591</v>
      </c>
      <c r="H273" s="21" t="s">
        <v>21</v>
      </c>
      <c r="I273" s="30">
        <v>46.3</v>
      </c>
      <c r="J273" s="22"/>
      <c r="K273" s="31"/>
      <c r="L273" s="25">
        <v>0</v>
      </c>
      <c r="M273" s="22"/>
      <c r="N273" s="25">
        <v>60</v>
      </c>
      <c r="O273" s="25">
        <v>60</v>
      </c>
      <c r="P273" s="25">
        <v>570</v>
      </c>
      <c r="Q273" s="25">
        <v>10</v>
      </c>
      <c r="R273" s="24">
        <v>480</v>
      </c>
      <c r="S273" s="24">
        <v>480</v>
      </c>
      <c r="T273" s="23" t="s">
        <v>489</v>
      </c>
      <c r="U273" s="29">
        <f t="shared" si="49"/>
        <v>8100</v>
      </c>
      <c r="V273" s="24">
        <v>6</v>
      </c>
      <c r="W273" s="24"/>
      <c r="X273" s="24"/>
      <c r="Y273" s="24">
        <v>6</v>
      </c>
      <c r="Z273" s="23"/>
      <c r="AA273" s="24"/>
      <c r="AB273" s="23"/>
      <c r="AC273" s="24"/>
      <c r="AD273" s="23"/>
      <c r="AE273" s="23"/>
      <c r="AF273" s="23" t="s">
        <v>490</v>
      </c>
      <c r="AG273" s="23">
        <f t="shared" si="48"/>
        <v>2.0943951023931953</v>
      </c>
      <c r="AH273" s="23"/>
      <c r="AI273" s="32">
        <v>292.52999999999997</v>
      </c>
      <c r="AJ273" s="23"/>
      <c r="AK273" s="23"/>
      <c r="AL273" s="22"/>
      <c r="AM273" s="23"/>
      <c r="AN273" s="23"/>
      <c r="AO273" s="23"/>
      <c r="AP273" s="23"/>
      <c r="AQ273" s="25">
        <v>2</v>
      </c>
      <c r="AR273" s="23" t="s">
        <v>490</v>
      </c>
      <c r="AS273" s="29">
        <v>1.5</v>
      </c>
      <c r="AT273" s="25"/>
      <c r="AU273" s="25">
        <v>25</v>
      </c>
      <c r="AV273" s="23"/>
      <c r="AW273" s="23"/>
      <c r="AX273" s="23"/>
      <c r="AY273" s="23">
        <f t="shared" si="50"/>
        <v>0.23561944901923448</v>
      </c>
      <c r="AZ273" s="23"/>
      <c r="BA273" s="23">
        <v>294</v>
      </c>
      <c r="BB273" s="23"/>
      <c r="BC273" s="23"/>
      <c r="BD273" s="22">
        <v>2.65</v>
      </c>
      <c r="BE273" s="22">
        <v>30</v>
      </c>
      <c r="BF273" s="25">
        <v>2</v>
      </c>
      <c r="BG273" s="22">
        <f t="shared" si="51"/>
        <v>3.6769724016390537</v>
      </c>
      <c r="BH273" s="22"/>
      <c r="BI273" s="25">
        <v>294</v>
      </c>
      <c r="BJ273" s="22"/>
      <c r="BK273" s="22"/>
      <c r="BL273" s="22">
        <v>2.625</v>
      </c>
      <c r="BM273" s="25">
        <v>30</v>
      </c>
      <c r="BN273" s="25">
        <v>2</v>
      </c>
      <c r="BO273" s="22">
        <f t="shared" si="52"/>
        <v>3.6079228131070278</v>
      </c>
      <c r="BP273" s="25">
        <v>294</v>
      </c>
      <c r="BQ273" s="22"/>
      <c r="BR273" s="22"/>
      <c r="BS273" s="22"/>
      <c r="BT273" s="25"/>
      <c r="BU273" s="22"/>
      <c r="BV273" s="22"/>
      <c r="BW273" s="155"/>
      <c r="BX273" s="25">
        <v>2</v>
      </c>
    </row>
    <row r="274" spans="1:76">
      <c r="A274" s="180">
        <v>269</v>
      </c>
      <c r="B274" s="67"/>
      <c r="C274" s="163">
        <v>26</v>
      </c>
      <c r="D274" s="23" t="s">
        <v>447</v>
      </c>
      <c r="E274" s="68" t="s">
        <v>970</v>
      </c>
      <c r="F274" s="22" t="s">
        <v>8</v>
      </c>
      <c r="G274" s="21" t="s">
        <v>591</v>
      </c>
      <c r="H274" s="21" t="s">
        <v>21</v>
      </c>
      <c r="I274" s="30">
        <v>46.8</v>
      </c>
      <c r="J274" s="22"/>
      <c r="K274" s="31"/>
      <c r="L274" s="25">
        <v>0</v>
      </c>
      <c r="M274" s="22"/>
      <c r="N274" s="25">
        <v>60</v>
      </c>
      <c r="O274" s="25">
        <v>60</v>
      </c>
      <c r="P274" s="25">
        <v>570</v>
      </c>
      <c r="Q274" s="25">
        <v>10</v>
      </c>
      <c r="R274" s="24">
        <v>480</v>
      </c>
      <c r="S274" s="24">
        <v>480</v>
      </c>
      <c r="T274" s="23" t="s">
        <v>489</v>
      </c>
      <c r="U274" s="29">
        <f t="shared" si="49"/>
        <v>8100</v>
      </c>
      <c r="V274" s="24">
        <v>6</v>
      </c>
      <c r="W274" s="24"/>
      <c r="X274" s="24"/>
      <c r="Y274" s="24">
        <v>6</v>
      </c>
      <c r="Z274" s="23"/>
      <c r="AA274" s="24"/>
      <c r="AB274" s="23"/>
      <c r="AC274" s="24"/>
      <c r="AD274" s="23"/>
      <c r="AE274" s="23"/>
      <c r="AF274" s="23" t="s">
        <v>490</v>
      </c>
      <c r="AG274" s="23">
        <f t="shared" si="48"/>
        <v>2.0943951023931953</v>
      </c>
      <c r="AH274" s="23"/>
      <c r="AI274" s="32">
        <v>292.52999999999997</v>
      </c>
      <c r="AJ274" s="23"/>
      <c r="AK274" s="23"/>
      <c r="AL274" s="22"/>
      <c r="AM274" s="23"/>
      <c r="AN274" s="23"/>
      <c r="AO274" s="23"/>
      <c r="AP274" s="23"/>
      <c r="AQ274" s="25">
        <v>2</v>
      </c>
      <c r="AR274" s="23" t="s">
        <v>490</v>
      </c>
      <c r="AS274" s="29">
        <v>1.5</v>
      </c>
      <c r="AT274" s="25"/>
      <c r="AU274" s="25">
        <v>25</v>
      </c>
      <c r="AV274" s="23"/>
      <c r="AW274" s="23"/>
      <c r="AX274" s="23"/>
      <c r="AY274" s="23">
        <f t="shared" si="50"/>
        <v>0.23561944901923448</v>
      </c>
      <c r="AZ274" s="23"/>
      <c r="BA274" s="23">
        <v>294</v>
      </c>
      <c r="BB274" s="23"/>
      <c r="BC274" s="23"/>
      <c r="BD274" s="22">
        <v>2.65</v>
      </c>
      <c r="BE274" s="22">
        <v>30</v>
      </c>
      <c r="BF274" s="25">
        <v>2</v>
      </c>
      <c r="BG274" s="22">
        <f t="shared" si="51"/>
        <v>3.6769724016390537</v>
      </c>
      <c r="BH274" s="22"/>
      <c r="BI274" s="25">
        <v>294</v>
      </c>
      <c r="BJ274" s="22"/>
      <c r="BK274" s="22"/>
      <c r="BL274" s="22">
        <v>2.625</v>
      </c>
      <c r="BM274" s="25">
        <v>30</v>
      </c>
      <c r="BN274" s="25">
        <v>2</v>
      </c>
      <c r="BO274" s="22">
        <f t="shared" si="52"/>
        <v>3.6079228131070278</v>
      </c>
      <c r="BP274" s="25">
        <v>294</v>
      </c>
      <c r="BQ274" s="22"/>
      <c r="BR274" s="22"/>
      <c r="BS274" s="22"/>
      <c r="BT274" s="25"/>
      <c r="BU274" s="22"/>
      <c r="BV274" s="22"/>
      <c r="BW274" s="155"/>
      <c r="BX274" s="25">
        <v>2</v>
      </c>
    </row>
    <row r="275" spans="1:76">
      <c r="A275" s="180">
        <v>270</v>
      </c>
      <c r="B275" s="67"/>
      <c r="C275" s="163">
        <v>27</v>
      </c>
      <c r="D275" s="23" t="s">
        <v>448</v>
      </c>
      <c r="E275" s="68" t="s">
        <v>970</v>
      </c>
      <c r="F275" s="22" t="s">
        <v>8</v>
      </c>
      <c r="G275" s="21" t="s">
        <v>591</v>
      </c>
      <c r="H275" s="21" t="s">
        <v>21</v>
      </c>
      <c r="I275" s="30">
        <v>45.6</v>
      </c>
      <c r="J275" s="22"/>
      <c r="K275" s="31"/>
      <c r="L275" s="25">
        <v>0</v>
      </c>
      <c r="M275" s="22"/>
      <c r="N275" s="25">
        <v>60</v>
      </c>
      <c r="O275" s="25">
        <v>60</v>
      </c>
      <c r="P275" s="25">
        <v>570</v>
      </c>
      <c r="Q275" s="25">
        <v>10</v>
      </c>
      <c r="R275" s="24">
        <v>480</v>
      </c>
      <c r="S275" s="24">
        <v>480</v>
      </c>
      <c r="T275" s="23" t="s">
        <v>489</v>
      </c>
      <c r="U275" s="29">
        <f t="shared" si="49"/>
        <v>8100</v>
      </c>
      <c r="V275" s="24">
        <v>6</v>
      </c>
      <c r="W275" s="24"/>
      <c r="X275" s="24"/>
      <c r="Y275" s="24">
        <v>6</v>
      </c>
      <c r="Z275" s="23"/>
      <c r="AA275" s="24"/>
      <c r="AB275" s="23"/>
      <c r="AC275" s="24"/>
      <c r="AD275" s="23"/>
      <c r="AE275" s="23"/>
      <c r="AF275" s="23" t="s">
        <v>490</v>
      </c>
      <c r="AG275" s="23">
        <f t="shared" si="48"/>
        <v>2.0943951023931953</v>
      </c>
      <c r="AH275" s="23"/>
      <c r="AI275" s="32">
        <v>292.52999999999997</v>
      </c>
      <c r="AJ275" s="23"/>
      <c r="AK275" s="23"/>
      <c r="AL275" s="22"/>
      <c r="AM275" s="23"/>
      <c r="AN275" s="23"/>
      <c r="AO275" s="23"/>
      <c r="AP275" s="23"/>
      <c r="AQ275" s="25">
        <v>2</v>
      </c>
      <c r="AR275" s="23" t="s">
        <v>490</v>
      </c>
      <c r="AS275" s="29">
        <v>1.5</v>
      </c>
      <c r="AT275" s="25"/>
      <c r="AU275" s="25">
        <v>25</v>
      </c>
      <c r="AV275" s="23"/>
      <c r="AW275" s="23"/>
      <c r="AX275" s="23"/>
      <c r="AY275" s="23">
        <f t="shared" si="50"/>
        <v>0.23561944901923448</v>
      </c>
      <c r="AZ275" s="23"/>
      <c r="BA275" s="23">
        <v>294</v>
      </c>
      <c r="BB275" s="23"/>
      <c r="BC275" s="23"/>
      <c r="BD275" s="22">
        <v>2.65</v>
      </c>
      <c r="BE275" s="22">
        <v>30</v>
      </c>
      <c r="BF275" s="25">
        <v>2</v>
      </c>
      <c r="BG275" s="22">
        <f t="shared" si="51"/>
        <v>3.6769724016390537</v>
      </c>
      <c r="BH275" s="22"/>
      <c r="BI275" s="25">
        <v>294</v>
      </c>
      <c r="BJ275" s="22"/>
      <c r="BK275" s="22"/>
      <c r="BL275" s="22">
        <v>2.625</v>
      </c>
      <c r="BM275" s="25">
        <v>30</v>
      </c>
      <c r="BN275" s="25">
        <v>2</v>
      </c>
      <c r="BO275" s="22">
        <f t="shared" si="52"/>
        <v>3.6079228131070278</v>
      </c>
      <c r="BP275" s="25">
        <v>294</v>
      </c>
      <c r="BQ275" s="22"/>
      <c r="BR275" s="22"/>
      <c r="BS275" s="22"/>
      <c r="BT275" s="25"/>
      <c r="BU275" s="22"/>
      <c r="BV275" s="22"/>
      <c r="BW275" s="155"/>
      <c r="BX275" s="25">
        <v>2</v>
      </c>
    </row>
    <row r="276" spans="1:76">
      <c r="A276" s="180">
        <v>271</v>
      </c>
      <c r="B276" s="67"/>
      <c r="C276" s="163">
        <v>28</v>
      </c>
      <c r="D276" s="23" t="s">
        <v>449</v>
      </c>
      <c r="E276" s="68" t="s">
        <v>970</v>
      </c>
      <c r="F276" s="22" t="s">
        <v>8</v>
      </c>
      <c r="G276" s="21" t="s">
        <v>591</v>
      </c>
      <c r="H276" s="21" t="s">
        <v>21</v>
      </c>
      <c r="I276" s="30">
        <v>43.7</v>
      </c>
      <c r="J276" s="22"/>
      <c r="K276" s="31"/>
      <c r="L276" s="25">
        <v>0</v>
      </c>
      <c r="M276" s="22"/>
      <c r="N276" s="25">
        <v>60</v>
      </c>
      <c r="O276" s="25">
        <v>60</v>
      </c>
      <c r="P276" s="25">
        <v>570</v>
      </c>
      <c r="Q276" s="25">
        <v>20</v>
      </c>
      <c r="R276" s="24">
        <v>480</v>
      </c>
      <c r="S276" s="24">
        <v>480</v>
      </c>
      <c r="T276" s="23" t="s">
        <v>489</v>
      </c>
      <c r="U276" s="29">
        <f t="shared" si="49"/>
        <v>12600</v>
      </c>
      <c r="V276" s="24">
        <v>6</v>
      </c>
      <c r="W276" s="24"/>
      <c r="X276" s="24"/>
      <c r="Y276" s="24">
        <v>6</v>
      </c>
      <c r="Z276" s="23"/>
      <c r="AA276" s="24"/>
      <c r="AB276" s="23"/>
      <c r="AC276" s="24"/>
      <c r="AD276" s="23"/>
      <c r="AE276" s="23"/>
      <c r="AF276" s="23" t="s">
        <v>490</v>
      </c>
      <c r="AG276" s="23">
        <f t="shared" si="48"/>
        <v>1.3463968515384828</v>
      </c>
      <c r="AH276" s="23"/>
      <c r="AI276" s="32">
        <v>292.52999999999997</v>
      </c>
      <c r="AJ276" s="23"/>
      <c r="AK276" s="23"/>
      <c r="AL276" s="22"/>
      <c r="AM276" s="23"/>
      <c r="AN276" s="23"/>
      <c r="AO276" s="23"/>
      <c r="AP276" s="23"/>
      <c r="AQ276" s="25">
        <v>2</v>
      </c>
      <c r="AR276" s="23" t="s">
        <v>490</v>
      </c>
      <c r="AS276" s="29">
        <v>1.5</v>
      </c>
      <c r="AT276" s="25"/>
      <c r="AU276" s="25">
        <v>25</v>
      </c>
      <c r="AV276" s="23"/>
      <c r="AW276" s="23"/>
      <c r="AX276" s="23"/>
      <c r="AY276" s="23">
        <f t="shared" si="50"/>
        <v>0.23561944901923448</v>
      </c>
      <c r="AZ276" s="23"/>
      <c r="BA276" s="23">
        <v>323.39999999999998</v>
      </c>
      <c r="BB276" s="23"/>
      <c r="BC276" s="23"/>
      <c r="BD276" s="22">
        <v>2.65</v>
      </c>
      <c r="BE276" s="22">
        <v>30</v>
      </c>
      <c r="BF276" s="25">
        <v>3</v>
      </c>
      <c r="BG276" s="22">
        <f t="shared" si="51"/>
        <v>2.7577293012292903</v>
      </c>
      <c r="BH276" s="22"/>
      <c r="BI276" s="30">
        <v>323.39999999999998</v>
      </c>
      <c r="BJ276" s="22"/>
      <c r="BK276" s="22"/>
      <c r="BL276" s="31">
        <v>2.65</v>
      </c>
      <c r="BM276" s="25">
        <v>30</v>
      </c>
      <c r="BN276" s="25">
        <v>2</v>
      </c>
      <c r="BO276" s="22">
        <f t="shared" si="52"/>
        <v>1.8384862008195269</v>
      </c>
      <c r="BP276" s="30">
        <v>323.39999999999998</v>
      </c>
      <c r="BQ276" s="22"/>
      <c r="BR276" s="22"/>
      <c r="BS276" s="22"/>
      <c r="BT276" s="25"/>
      <c r="BU276" s="22"/>
      <c r="BV276" s="22"/>
      <c r="BW276" s="155"/>
      <c r="BX276" s="25">
        <v>2</v>
      </c>
    </row>
    <row r="277" spans="1:76">
      <c r="A277" s="180">
        <v>272</v>
      </c>
      <c r="B277" s="67"/>
      <c r="C277" s="163">
        <v>29</v>
      </c>
      <c r="D277" s="23" t="s">
        <v>450</v>
      </c>
      <c r="E277" s="68" t="s">
        <v>970</v>
      </c>
      <c r="F277" s="22" t="s">
        <v>8</v>
      </c>
      <c r="G277" s="21" t="s">
        <v>591</v>
      </c>
      <c r="H277" s="21" t="s">
        <v>21</v>
      </c>
      <c r="I277" s="30">
        <v>43.9</v>
      </c>
      <c r="J277" s="22"/>
      <c r="K277" s="31"/>
      <c r="L277" s="25">
        <v>0</v>
      </c>
      <c r="M277" s="22"/>
      <c r="N277" s="25">
        <v>60</v>
      </c>
      <c r="O277" s="25">
        <v>60</v>
      </c>
      <c r="P277" s="25">
        <v>570</v>
      </c>
      <c r="Q277" s="25">
        <v>20</v>
      </c>
      <c r="R277" s="24">
        <v>480</v>
      </c>
      <c r="S277" s="24">
        <v>480</v>
      </c>
      <c r="T277" s="23" t="s">
        <v>489</v>
      </c>
      <c r="U277" s="29">
        <f t="shared" si="49"/>
        <v>12600</v>
      </c>
      <c r="V277" s="24">
        <v>6</v>
      </c>
      <c r="W277" s="24"/>
      <c r="X277" s="24"/>
      <c r="Y277" s="24">
        <v>6</v>
      </c>
      <c r="Z277" s="23"/>
      <c r="AA277" s="24"/>
      <c r="AB277" s="23"/>
      <c r="AC277" s="24"/>
      <c r="AD277" s="23"/>
      <c r="AE277" s="23"/>
      <c r="AF277" s="23" t="s">
        <v>490</v>
      </c>
      <c r="AG277" s="23">
        <f t="shared" si="48"/>
        <v>1.3463968515384828</v>
      </c>
      <c r="AH277" s="23"/>
      <c r="AI277" s="32">
        <v>292.52999999999997</v>
      </c>
      <c r="AJ277" s="23"/>
      <c r="AK277" s="23"/>
      <c r="AL277" s="22"/>
      <c r="AM277" s="23"/>
      <c r="AN277" s="23"/>
      <c r="AO277" s="23"/>
      <c r="AP277" s="23"/>
      <c r="AQ277" s="25">
        <v>2</v>
      </c>
      <c r="AR277" s="23" t="s">
        <v>490</v>
      </c>
      <c r="AS277" s="29">
        <v>1.5</v>
      </c>
      <c r="AT277" s="25"/>
      <c r="AU277" s="25">
        <v>25</v>
      </c>
      <c r="AV277" s="23"/>
      <c r="AW277" s="23"/>
      <c r="AX277" s="23"/>
      <c r="AY277" s="23">
        <f t="shared" si="50"/>
        <v>0.23561944901923448</v>
      </c>
      <c r="AZ277" s="23"/>
      <c r="BA277" s="23">
        <v>323.39999999999998</v>
      </c>
      <c r="BB277" s="23"/>
      <c r="BC277" s="23"/>
      <c r="BD277" s="22">
        <v>2.65</v>
      </c>
      <c r="BE277" s="22">
        <v>30</v>
      </c>
      <c r="BF277" s="25">
        <v>3</v>
      </c>
      <c r="BG277" s="22">
        <f t="shared" si="51"/>
        <v>2.7577293012292903</v>
      </c>
      <c r="BH277" s="22"/>
      <c r="BI277" s="30">
        <v>323.39999999999998</v>
      </c>
      <c r="BJ277" s="22"/>
      <c r="BK277" s="22"/>
      <c r="BL277" s="31">
        <v>2.65</v>
      </c>
      <c r="BM277" s="25">
        <v>30</v>
      </c>
      <c r="BN277" s="25">
        <v>2</v>
      </c>
      <c r="BO277" s="22">
        <f t="shared" si="52"/>
        <v>1.8384862008195269</v>
      </c>
      <c r="BP277" s="30">
        <v>323.39999999999998</v>
      </c>
      <c r="BQ277" s="22"/>
      <c r="BR277" s="22"/>
      <c r="BS277" s="22"/>
      <c r="BT277" s="25"/>
      <c r="BU277" s="22"/>
      <c r="BV277" s="22"/>
      <c r="BW277" s="155"/>
      <c r="BX277" s="25">
        <v>2</v>
      </c>
    </row>
    <row r="278" spans="1:76">
      <c r="A278" s="180">
        <v>273</v>
      </c>
      <c r="B278" s="67"/>
      <c r="C278" s="163">
        <v>30</v>
      </c>
      <c r="D278" s="23" t="s">
        <v>451</v>
      </c>
      <c r="E278" s="68" t="s">
        <v>970</v>
      </c>
      <c r="F278" s="22" t="s">
        <v>8</v>
      </c>
      <c r="G278" s="21" t="s">
        <v>591</v>
      </c>
      <c r="H278" s="21" t="s">
        <v>21</v>
      </c>
      <c r="I278" s="30">
        <v>45.1</v>
      </c>
      <c r="J278" s="22"/>
      <c r="K278" s="31"/>
      <c r="L278" s="25">
        <v>0</v>
      </c>
      <c r="M278" s="22"/>
      <c r="N278" s="25">
        <v>60</v>
      </c>
      <c r="O278" s="25">
        <v>60</v>
      </c>
      <c r="P278" s="25">
        <v>570</v>
      </c>
      <c r="Q278" s="25">
        <v>20</v>
      </c>
      <c r="R278" s="24">
        <v>480</v>
      </c>
      <c r="S278" s="24">
        <v>480</v>
      </c>
      <c r="T278" s="23" t="s">
        <v>489</v>
      </c>
      <c r="U278" s="29">
        <f t="shared" si="49"/>
        <v>12600</v>
      </c>
      <c r="V278" s="24">
        <v>6</v>
      </c>
      <c r="W278" s="24"/>
      <c r="X278" s="24"/>
      <c r="Y278" s="24">
        <v>6</v>
      </c>
      <c r="Z278" s="23"/>
      <c r="AA278" s="24"/>
      <c r="AB278" s="23"/>
      <c r="AC278" s="24"/>
      <c r="AD278" s="23"/>
      <c r="AE278" s="23"/>
      <c r="AF278" s="23" t="s">
        <v>490</v>
      </c>
      <c r="AG278" s="23">
        <f t="shared" si="48"/>
        <v>1.3463968515384828</v>
      </c>
      <c r="AH278" s="23"/>
      <c r="AI278" s="32">
        <v>292.52999999999997</v>
      </c>
      <c r="AJ278" s="23"/>
      <c r="AK278" s="23"/>
      <c r="AL278" s="22"/>
      <c r="AM278" s="23"/>
      <c r="AN278" s="23"/>
      <c r="AO278" s="23"/>
      <c r="AP278" s="23"/>
      <c r="AQ278" s="25">
        <v>2</v>
      </c>
      <c r="AR278" s="23" t="s">
        <v>490</v>
      </c>
      <c r="AS278" s="29">
        <v>1.5</v>
      </c>
      <c r="AT278" s="25"/>
      <c r="AU278" s="25">
        <v>25</v>
      </c>
      <c r="AV278" s="23"/>
      <c r="AW278" s="23"/>
      <c r="AX278" s="23"/>
      <c r="AY278" s="23">
        <f t="shared" si="50"/>
        <v>0.23561944901923448</v>
      </c>
      <c r="AZ278" s="23"/>
      <c r="BA278" s="23">
        <v>323.39999999999998</v>
      </c>
      <c r="BB278" s="23"/>
      <c r="BC278" s="23"/>
      <c r="BD278" s="22">
        <v>2.65</v>
      </c>
      <c r="BE278" s="22">
        <v>30</v>
      </c>
      <c r="BF278" s="25">
        <v>3</v>
      </c>
      <c r="BG278" s="22">
        <f t="shared" si="51"/>
        <v>2.7577293012292903</v>
      </c>
      <c r="BH278" s="22"/>
      <c r="BI278" s="30">
        <v>323.39999999999998</v>
      </c>
      <c r="BJ278" s="22"/>
      <c r="BK278" s="22"/>
      <c r="BL278" s="31">
        <v>2.65</v>
      </c>
      <c r="BM278" s="25">
        <v>30</v>
      </c>
      <c r="BN278" s="25">
        <v>2</v>
      </c>
      <c r="BO278" s="22">
        <f t="shared" si="52"/>
        <v>1.8384862008195269</v>
      </c>
      <c r="BP278" s="30">
        <v>323.39999999999998</v>
      </c>
      <c r="BQ278" s="22"/>
      <c r="BR278" s="22"/>
      <c r="BS278" s="22"/>
      <c r="BT278" s="25"/>
      <c r="BU278" s="22"/>
      <c r="BV278" s="22"/>
      <c r="BW278" s="155"/>
      <c r="BX278" s="25">
        <v>2</v>
      </c>
    </row>
    <row r="279" spans="1:76">
      <c r="A279" s="180">
        <v>274</v>
      </c>
      <c r="B279" s="67"/>
      <c r="C279" s="163">
        <v>31</v>
      </c>
      <c r="D279" s="23" t="s">
        <v>452</v>
      </c>
      <c r="E279" s="68" t="s">
        <v>970</v>
      </c>
      <c r="F279" s="22" t="s">
        <v>8</v>
      </c>
      <c r="G279" s="21" t="s">
        <v>591</v>
      </c>
      <c r="H279" s="21" t="s">
        <v>21</v>
      </c>
      <c r="I279" s="30">
        <v>45.4</v>
      </c>
      <c r="J279" s="22"/>
      <c r="K279" s="31"/>
      <c r="L279" s="25">
        <v>0</v>
      </c>
      <c r="M279" s="22"/>
      <c r="N279" s="25">
        <v>60</v>
      </c>
      <c r="O279" s="25">
        <v>60</v>
      </c>
      <c r="P279" s="25">
        <v>570</v>
      </c>
      <c r="Q279" s="25">
        <v>30</v>
      </c>
      <c r="R279" s="24">
        <v>480</v>
      </c>
      <c r="S279" s="24">
        <v>480</v>
      </c>
      <c r="T279" s="23" t="s">
        <v>489</v>
      </c>
      <c r="U279" s="29">
        <f t="shared" si="49"/>
        <v>17100</v>
      </c>
      <c r="V279" s="24">
        <v>6</v>
      </c>
      <c r="W279" s="24"/>
      <c r="X279" s="24"/>
      <c r="Y279" s="24">
        <v>6</v>
      </c>
      <c r="Z279" s="23"/>
      <c r="AA279" s="24"/>
      <c r="AB279" s="23"/>
      <c r="AC279" s="24"/>
      <c r="AD279" s="23"/>
      <c r="AE279" s="23"/>
      <c r="AF279" s="23" t="s">
        <v>490</v>
      </c>
      <c r="AG279" s="23">
        <f t="shared" si="48"/>
        <v>0.99208189060730301</v>
      </c>
      <c r="AH279" s="23"/>
      <c r="AI279" s="32">
        <v>292.52999999999997</v>
      </c>
      <c r="AJ279" s="23"/>
      <c r="AK279" s="23"/>
      <c r="AL279" s="22"/>
      <c r="AM279" s="23"/>
      <c r="AN279" s="23"/>
      <c r="AO279" s="23"/>
      <c r="AP279" s="23"/>
      <c r="AQ279" s="25">
        <v>2</v>
      </c>
      <c r="AR279" s="23" t="s">
        <v>490</v>
      </c>
      <c r="AS279" s="29">
        <v>1.5</v>
      </c>
      <c r="AT279" s="25"/>
      <c r="AU279" s="25">
        <v>25</v>
      </c>
      <c r="AV279" s="23"/>
      <c r="AW279" s="23"/>
      <c r="AX279" s="23"/>
      <c r="AY279" s="23">
        <f t="shared" si="50"/>
        <v>0.23561944901923448</v>
      </c>
      <c r="AZ279" s="23"/>
      <c r="BA279" s="23">
        <v>323.39999999999998</v>
      </c>
      <c r="BB279" s="23"/>
      <c r="BC279" s="23"/>
      <c r="BD279" s="22">
        <v>2.65</v>
      </c>
      <c r="BE279" s="22">
        <v>30</v>
      </c>
      <c r="BF279" s="25">
        <v>3</v>
      </c>
      <c r="BG279" s="22">
        <f t="shared" si="51"/>
        <v>1.8384862008195269</v>
      </c>
      <c r="BH279" s="22"/>
      <c r="BI279" s="30">
        <v>323.39999999999998</v>
      </c>
      <c r="BJ279" s="22"/>
      <c r="BK279" s="22"/>
      <c r="BL279" s="31">
        <v>2.65</v>
      </c>
      <c r="BM279" s="25">
        <v>30</v>
      </c>
      <c r="BN279" s="25">
        <v>2</v>
      </c>
      <c r="BO279" s="22">
        <f t="shared" si="52"/>
        <v>1.2256574672130178</v>
      </c>
      <c r="BP279" s="30">
        <v>323.39999999999998</v>
      </c>
      <c r="BQ279" s="22"/>
      <c r="BR279" s="22"/>
      <c r="BS279" s="22"/>
      <c r="BT279" s="25"/>
      <c r="BU279" s="22"/>
      <c r="BV279" s="22"/>
      <c r="BW279" s="155"/>
      <c r="BX279" s="25">
        <v>2</v>
      </c>
    </row>
    <row r="280" spans="1:76">
      <c r="A280" s="180">
        <v>275</v>
      </c>
      <c r="B280" s="67"/>
      <c r="C280" s="163">
        <v>32</v>
      </c>
      <c r="D280" s="23" t="s">
        <v>453</v>
      </c>
      <c r="E280" s="68" t="s">
        <v>970</v>
      </c>
      <c r="F280" s="22" t="s">
        <v>8</v>
      </c>
      <c r="G280" s="21" t="s">
        <v>591</v>
      </c>
      <c r="H280" s="21" t="s">
        <v>21</v>
      </c>
      <c r="I280" s="30">
        <v>43.1</v>
      </c>
      <c r="J280" s="22"/>
      <c r="K280" s="31"/>
      <c r="L280" s="25">
        <v>0</v>
      </c>
      <c r="M280" s="22"/>
      <c r="N280" s="25">
        <v>60</v>
      </c>
      <c r="O280" s="25">
        <v>60</v>
      </c>
      <c r="P280" s="25">
        <v>570</v>
      </c>
      <c r="Q280" s="25">
        <v>30</v>
      </c>
      <c r="R280" s="24">
        <v>480</v>
      </c>
      <c r="S280" s="24">
        <v>480</v>
      </c>
      <c r="T280" s="23" t="s">
        <v>489</v>
      </c>
      <c r="U280" s="29">
        <f t="shared" si="49"/>
        <v>17100</v>
      </c>
      <c r="V280" s="24">
        <v>6</v>
      </c>
      <c r="W280" s="24"/>
      <c r="X280" s="24"/>
      <c r="Y280" s="24">
        <v>6</v>
      </c>
      <c r="Z280" s="23"/>
      <c r="AA280" s="24"/>
      <c r="AB280" s="23"/>
      <c r="AC280" s="24"/>
      <c r="AD280" s="23"/>
      <c r="AE280" s="23"/>
      <c r="AF280" s="23" t="s">
        <v>490</v>
      </c>
      <c r="AG280" s="23">
        <f t="shared" si="48"/>
        <v>0.99208189060730301</v>
      </c>
      <c r="AH280" s="23"/>
      <c r="AI280" s="32">
        <v>292.52999999999997</v>
      </c>
      <c r="AJ280" s="23"/>
      <c r="AK280" s="23"/>
      <c r="AL280" s="22"/>
      <c r="AM280" s="23"/>
      <c r="AN280" s="23"/>
      <c r="AO280" s="23"/>
      <c r="AP280" s="23"/>
      <c r="AQ280" s="25">
        <v>2</v>
      </c>
      <c r="AR280" s="23" t="s">
        <v>490</v>
      </c>
      <c r="AS280" s="29">
        <v>1.5</v>
      </c>
      <c r="AT280" s="25"/>
      <c r="AU280" s="25">
        <v>25</v>
      </c>
      <c r="AV280" s="23"/>
      <c r="AW280" s="23"/>
      <c r="AX280" s="23"/>
      <c r="AY280" s="23">
        <f t="shared" si="50"/>
        <v>0.23561944901923448</v>
      </c>
      <c r="AZ280" s="23"/>
      <c r="BA280" s="23">
        <v>323.39999999999998</v>
      </c>
      <c r="BB280" s="23"/>
      <c r="BC280" s="23"/>
      <c r="BD280" s="22">
        <v>2.65</v>
      </c>
      <c r="BE280" s="22">
        <v>30</v>
      </c>
      <c r="BF280" s="25">
        <v>3</v>
      </c>
      <c r="BG280" s="22">
        <f t="shared" si="51"/>
        <v>1.8384862008195269</v>
      </c>
      <c r="BH280" s="22"/>
      <c r="BI280" s="30">
        <v>323.39999999999998</v>
      </c>
      <c r="BJ280" s="22"/>
      <c r="BK280" s="22"/>
      <c r="BL280" s="31">
        <v>2.65</v>
      </c>
      <c r="BM280" s="25">
        <v>30</v>
      </c>
      <c r="BN280" s="25">
        <v>2</v>
      </c>
      <c r="BO280" s="22">
        <f t="shared" si="52"/>
        <v>1.2256574672130178</v>
      </c>
      <c r="BP280" s="30">
        <v>323.39999999999998</v>
      </c>
      <c r="BQ280" s="22"/>
      <c r="BR280" s="22"/>
      <c r="BS280" s="22"/>
      <c r="BT280" s="25"/>
      <c r="BU280" s="22"/>
      <c r="BV280" s="22"/>
      <c r="BW280" s="155"/>
      <c r="BX280" s="25">
        <v>2</v>
      </c>
    </row>
    <row r="281" spans="1:76">
      <c r="A281" s="180">
        <v>276</v>
      </c>
      <c r="B281" s="67"/>
      <c r="C281" s="163">
        <v>33</v>
      </c>
      <c r="D281" s="23" t="s">
        <v>454</v>
      </c>
      <c r="E281" s="68" t="s">
        <v>970</v>
      </c>
      <c r="F281" s="22" t="s">
        <v>8</v>
      </c>
      <c r="G281" s="21" t="s">
        <v>591</v>
      </c>
      <c r="H281" s="21" t="s">
        <v>21</v>
      </c>
      <c r="I281" s="30">
        <v>44.4</v>
      </c>
      <c r="J281" s="22"/>
      <c r="K281" s="31"/>
      <c r="L281" s="25">
        <v>0</v>
      </c>
      <c r="M281" s="22"/>
      <c r="N281" s="25">
        <v>60</v>
      </c>
      <c r="O281" s="25">
        <v>60</v>
      </c>
      <c r="P281" s="25">
        <v>570</v>
      </c>
      <c r="Q281" s="25">
        <v>30</v>
      </c>
      <c r="R281" s="24">
        <v>480</v>
      </c>
      <c r="S281" s="24">
        <v>480</v>
      </c>
      <c r="T281" s="23" t="s">
        <v>489</v>
      </c>
      <c r="U281" s="29">
        <f t="shared" si="49"/>
        <v>17100</v>
      </c>
      <c r="V281" s="24">
        <v>6</v>
      </c>
      <c r="W281" s="24"/>
      <c r="X281" s="24"/>
      <c r="Y281" s="24">
        <v>6</v>
      </c>
      <c r="Z281" s="23"/>
      <c r="AA281" s="24"/>
      <c r="AB281" s="23"/>
      <c r="AC281" s="24"/>
      <c r="AD281" s="23"/>
      <c r="AE281" s="23"/>
      <c r="AF281" s="23" t="s">
        <v>490</v>
      </c>
      <c r="AG281" s="23">
        <f t="shared" si="48"/>
        <v>0.99208189060730301</v>
      </c>
      <c r="AH281" s="23"/>
      <c r="AI281" s="32">
        <v>292.52999999999997</v>
      </c>
      <c r="AJ281" s="23"/>
      <c r="AK281" s="23"/>
      <c r="AL281" s="22"/>
      <c r="AM281" s="23"/>
      <c r="AN281" s="23"/>
      <c r="AO281" s="23"/>
      <c r="AP281" s="23"/>
      <c r="AQ281" s="25">
        <v>2</v>
      </c>
      <c r="AR281" s="23" t="s">
        <v>490</v>
      </c>
      <c r="AS281" s="29">
        <v>1.5</v>
      </c>
      <c r="AT281" s="25"/>
      <c r="AU281" s="25">
        <v>25</v>
      </c>
      <c r="AV281" s="23"/>
      <c r="AW281" s="23"/>
      <c r="AX281" s="23"/>
      <c r="AY281" s="23">
        <f t="shared" si="50"/>
        <v>0.23561944901923448</v>
      </c>
      <c r="AZ281" s="23"/>
      <c r="BA281" s="23">
        <v>323.39999999999998</v>
      </c>
      <c r="BB281" s="23"/>
      <c r="BC281" s="23"/>
      <c r="BD281" s="22">
        <v>2.65</v>
      </c>
      <c r="BE281" s="22">
        <v>30</v>
      </c>
      <c r="BF281" s="25">
        <v>3</v>
      </c>
      <c r="BG281" s="22">
        <f t="shared" si="51"/>
        <v>1.8384862008195269</v>
      </c>
      <c r="BH281" s="22"/>
      <c r="BI281" s="30">
        <v>323.39999999999998</v>
      </c>
      <c r="BJ281" s="22"/>
      <c r="BK281" s="22"/>
      <c r="BL281" s="31">
        <v>2.65</v>
      </c>
      <c r="BM281" s="25">
        <v>30</v>
      </c>
      <c r="BN281" s="25">
        <v>2</v>
      </c>
      <c r="BO281" s="22">
        <f t="shared" si="52"/>
        <v>1.2256574672130178</v>
      </c>
      <c r="BP281" s="30">
        <v>323.39999999999998</v>
      </c>
      <c r="BQ281" s="22"/>
      <c r="BR281" s="22"/>
      <c r="BS281" s="22"/>
      <c r="BT281" s="25"/>
      <c r="BU281" s="22"/>
      <c r="BV281" s="22"/>
      <c r="BW281" s="155"/>
      <c r="BX281" s="25">
        <v>2</v>
      </c>
    </row>
    <row r="282" spans="1:76">
      <c r="A282" s="180">
        <v>277</v>
      </c>
      <c r="B282" s="67"/>
      <c r="C282" s="163">
        <v>34</v>
      </c>
      <c r="D282" s="23" t="s">
        <v>455</v>
      </c>
      <c r="E282" s="68" t="s">
        <v>970</v>
      </c>
      <c r="F282" s="22" t="s">
        <v>8</v>
      </c>
      <c r="G282" s="21" t="s">
        <v>591</v>
      </c>
      <c r="H282" s="21" t="s">
        <v>21</v>
      </c>
      <c r="I282" s="30">
        <v>43.8</v>
      </c>
      <c r="J282" s="22"/>
      <c r="K282" s="31"/>
      <c r="L282" s="25">
        <v>0</v>
      </c>
      <c r="M282" s="22"/>
      <c r="N282" s="25">
        <v>60</v>
      </c>
      <c r="O282" s="25">
        <v>60</v>
      </c>
      <c r="P282" s="25">
        <v>570</v>
      </c>
      <c r="Q282" s="25">
        <v>40</v>
      </c>
      <c r="R282" s="24">
        <v>480</v>
      </c>
      <c r="S282" s="24">
        <v>480</v>
      </c>
      <c r="T282" s="23" t="s">
        <v>489</v>
      </c>
      <c r="U282" s="29">
        <f t="shared" si="49"/>
        <v>21600</v>
      </c>
      <c r="V282" s="24">
        <v>6</v>
      </c>
      <c r="W282" s="24"/>
      <c r="X282" s="24"/>
      <c r="Y282" s="24">
        <v>6</v>
      </c>
      <c r="Z282" s="23"/>
      <c r="AA282" s="24"/>
      <c r="AB282" s="23"/>
      <c r="AC282" s="24"/>
      <c r="AD282" s="23"/>
      <c r="AE282" s="23"/>
      <c r="AF282" s="23" t="s">
        <v>490</v>
      </c>
      <c r="AG282" s="23">
        <f t="shared" si="48"/>
        <v>0.78539816339744817</v>
      </c>
      <c r="AH282" s="23"/>
      <c r="AI282" s="32">
        <v>292.52999999999997</v>
      </c>
      <c r="AJ282" s="23"/>
      <c r="AK282" s="23"/>
      <c r="AL282" s="22"/>
      <c r="AM282" s="23"/>
      <c r="AN282" s="23"/>
      <c r="AO282" s="23"/>
      <c r="AP282" s="23"/>
      <c r="AQ282" s="25">
        <v>2</v>
      </c>
      <c r="AR282" s="23" t="s">
        <v>490</v>
      </c>
      <c r="AS282" s="29">
        <v>1.5</v>
      </c>
      <c r="AT282" s="25"/>
      <c r="AU282" s="25">
        <v>25</v>
      </c>
      <c r="AV282" s="23"/>
      <c r="AW282" s="23"/>
      <c r="AX282" s="23"/>
      <c r="AY282" s="23">
        <f t="shared" si="50"/>
        <v>0.23561944901923448</v>
      </c>
      <c r="AZ282" s="23"/>
      <c r="BA282" s="23">
        <v>323.39999999999998</v>
      </c>
      <c r="BB282" s="23"/>
      <c r="BC282" s="23"/>
      <c r="BD282" s="22">
        <v>2.65</v>
      </c>
      <c r="BE282" s="22">
        <v>30</v>
      </c>
      <c r="BF282" s="25">
        <v>3</v>
      </c>
      <c r="BG282" s="22">
        <f t="shared" si="51"/>
        <v>1.3788646506146451</v>
      </c>
      <c r="BH282" s="22"/>
      <c r="BI282" s="30">
        <v>323.39999999999998</v>
      </c>
      <c r="BJ282" s="22"/>
      <c r="BK282" s="22"/>
      <c r="BL282" s="31">
        <v>2.65</v>
      </c>
      <c r="BM282" s="25">
        <v>30</v>
      </c>
      <c r="BN282" s="25">
        <v>2</v>
      </c>
      <c r="BO282" s="22">
        <f t="shared" si="52"/>
        <v>0.91924310040976343</v>
      </c>
      <c r="BP282" s="30">
        <v>323.39999999999998</v>
      </c>
      <c r="BQ282" s="22"/>
      <c r="BR282" s="22"/>
      <c r="BS282" s="22"/>
      <c r="BT282" s="25"/>
      <c r="BU282" s="22"/>
      <c r="BV282" s="22"/>
      <c r="BW282" s="155"/>
      <c r="BX282" s="25">
        <v>2</v>
      </c>
    </row>
    <row r="283" spans="1:76">
      <c r="A283" s="180">
        <v>278</v>
      </c>
      <c r="B283" s="67"/>
      <c r="C283" s="163">
        <v>35</v>
      </c>
      <c r="D283" s="23" t="s">
        <v>456</v>
      </c>
      <c r="E283" s="68" t="s">
        <v>970</v>
      </c>
      <c r="F283" s="22" t="s">
        <v>8</v>
      </c>
      <c r="G283" s="21" t="s">
        <v>591</v>
      </c>
      <c r="H283" s="21" t="s">
        <v>21</v>
      </c>
      <c r="I283" s="30">
        <v>43.7</v>
      </c>
      <c r="J283" s="22"/>
      <c r="K283" s="31"/>
      <c r="L283" s="25">
        <v>0</v>
      </c>
      <c r="M283" s="22"/>
      <c r="N283" s="25">
        <v>60</v>
      </c>
      <c r="O283" s="25">
        <v>60</v>
      </c>
      <c r="P283" s="25">
        <v>570</v>
      </c>
      <c r="Q283" s="25">
        <v>40</v>
      </c>
      <c r="R283" s="24">
        <v>480</v>
      </c>
      <c r="S283" s="24">
        <v>480</v>
      </c>
      <c r="T283" s="23" t="s">
        <v>489</v>
      </c>
      <c r="U283" s="29">
        <f t="shared" si="49"/>
        <v>21600</v>
      </c>
      <c r="V283" s="24">
        <v>6</v>
      </c>
      <c r="W283" s="24"/>
      <c r="X283" s="24"/>
      <c r="Y283" s="24">
        <v>6</v>
      </c>
      <c r="Z283" s="23"/>
      <c r="AA283" s="24"/>
      <c r="AB283" s="23"/>
      <c r="AC283" s="24"/>
      <c r="AD283" s="23"/>
      <c r="AE283" s="23"/>
      <c r="AF283" s="23" t="s">
        <v>490</v>
      </c>
      <c r="AG283" s="23">
        <f t="shared" si="48"/>
        <v>0.78539816339744817</v>
      </c>
      <c r="AH283" s="23"/>
      <c r="AI283" s="32">
        <v>292.52999999999997</v>
      </c>
      <c r="AJ283" s="23"/>
      <c r="AK283" s="23"/>
      <c r="AL283" s="22"/>
      <c r="AM283" s="23"/>
      <c r="AN283" s="23"/>
      <c r="AO283" s="23"/>
      <c r="AP283" s="23"/>
      <c r="AQ283" s="25">
        <v>2</v>
      </c>
      <c r="AR283" s="23" t="s">
        <v>490</v>
      </c>
      <c r="AS283" s="29">
        <v>1.5</v>
      </c>
      <c r="AT283" s="25"/>
      <c r="AU283" s="25">
        <v>25</v>
      </c>
      <c r="AV283" s="23"/>
      <c r="AW283" s="23"/>
      <c r="AX283" s="23"/>
      <c r="AY283" s="23">
        <f t="shared" si="50"/>
        <v>0.23561944901923448</v>
      </c>
      <c r="AZ283" s="23"/>
      <c r="BA283" s="23">
        <v>323.39999999999998</v>
      </c>
      <c r="BB283" s="23"/>
      <c r="BC283" s="23"/>
      <c r="BD283" s="22">
        <v>2.65</v>
      </c>
      <c r="BE283" s="22">
        <v>30</v>
      </c>
      <c r="BF283" s="25">
        <v>3</v>
      </c>
      <c r="BG283" s="22">
        <f t="shared" si="51"/>
        <v>1.3788646506146451</v>
      </c>
      <c r="BH283" s="22"/>
      <c r="BI283" s="30">
        <v>323.39999999999998</v>
      </c>
      <c r="BJ283" s="22"/>
      <c r="BK283" s="22"/>
      <c r="BL283" s="31">
        <v>2.65</v>
      </c>
      <c r="BM283" s="25">
        <v>30</v>
      </c>
      <c r="BN283" s="25">
        <v>2</v>
      </c>
      <c r="BO283" s="22">
        <f t="shared" si="52"/>
        <v>0.91924310040976343</v>
      </c>
      <c r="BP283" s="30">
        <v>323.39999999999998</v>
      </c>
      <c r="BQ283" s="22"/>
      <c r="BR283" s="22"/>
      <c r="BS283" s="22"/>
      <c r="BT283" s="25"/>
      <c r="BU283" s="22"/>
      <c r="BV283" s="22"/>
      <c r="BW283" s="155"/>
      <c r="BX283" s="25">
        <v>2</v>
      </c>
    </row>
    <row r="284" spans="1:76">
      <c r="A284" s="180">
        <v>279</v>
      </c>
      <c r="B284" s="67"/>
      <c r="C284" s="163">
        <v>36</v>
      </c>
      <c r="D284" s="23" t="s">
        <v>457</v>
      </c>
      <c r="E284" s="68" t="s">
        <v>970</v>
      </c>
      <c r="F284" s="22" t="s">
        <v>8</v>
      </c>
      <c r="G284" s="21" t="s">
        <v>591</v>
      </c>
      <c r="H284" s="21" t="s">
        <v>21</v>
      </c>
      <c r="I284" s="30">
        <v>40.799999999999997</v>
      </c>
      <c r="J284" s="22"/>
      <c r="K284" s="31"/>
      <c r="L284" s="25">
        <v>0</v>
      </c>
      <c r="M284" s="22"/>
      <c r="N284" s="25">
        <v>60</v>
      </c>
      <c r="O284" s="25">
        <v>60</v>
      </c>
      <c r="P284" s="25">
        <v>570</v>
      </c>
      <c r="Q284" s="25">
        <v>40</v>
      </c>
      <c r="R284" s="24">
        <v>480</v>
      </c>
      <c r="S284" s="24">
        <v>480</v>
      </c>
      <c r="T284" s="23" t="s">
        <v>489</v>
      </c>
      <c r="U284" s="29">
        <f t="shared" si="49"/>
        <v>21600</v>
      </c>
      <c r="V284" s="24">
        <v>6</v>
      </c>
      <c r="W284" s="24"/>
      <c r="X284" s="24"/>
      <c r="Y284" s="24">
        <v>6</v>
      </c>
      <c r="Z284" s="23"/>
      <c r="AA284" s="24"/>
      <c r="AB284" s="23"/>
      <c r="AC284" s="24"/>
      <c r="AD284" s="23"/>
      <c r="AE284" s="23"/>
      <c r="AF284" s="23" t="s">
        <v>490</v>
      </c>
      <c r="AG284" s="23">
        <f t="shared" si="48"/>
        <v>0.78539816339744817</v>
      </c>
      <c r="AH284" s="23"/>
      <c r="AI284" s="32">
        <v>292.52999999999997</v>
      </c>
      <c r="AJ284" s="23"/>
      <c r="AK284" s="23"/>
      <c r="AL284" s="22"/>
      <c r="AM284" s="23"/>
      <c r="AN284" s="23"/>
      <c r="AO284" s="23"/>
      <c r="AP284" s="23"/>
      <c r="AQ284" s="25">
        <v>2</v>
      </c>
      <c r="AR284" s="23" t="s">
        <v>490</v>
      </c>
      <c r="AS284" s="29">
        <v>1.5</v>
      </c>
      <c r="AT284" s="25"/>
      <c r="AU284" s="25">
        <v>25</v>
      </c>
      <c r="AV284" s="23"/>
      <c r="AW284" s="23"/>
      <c r="AX284" s="23"/>
      <c r="AY284" s="23">
        <f t="shared" si="50"/>
        <v>0.23561944901923448</v>
      </c>
      <c r="AZ284" s="23"/>
      <c r="BA284" s="23">
        <v>323.39999999999998</v>
      </c>
      <c r="BB284" s="23"/>
      <c r="BC284" s="23"/>
      <c r="BD284" s="22">
        <v>2.65</v>
      </c>
      <c r="BE284" s="22">
        <v>30</v>
      </c>
      <c r="BF284" s="25">
        <v>3</v>
      </c>
      <c r="BG284" s="22">
        <f t="shared" si="51"/>
        <v>1.3788646506146451</v>
      </c>
      <c r="BH284" s="22"/>
      <c r="BI284" s="30">
        <v>323.39999999999998</v>
      </c>
      <c r="BJ284" s="22"/>
      <c r="BK284" s="22"/>
      <c r="BL284" s="31">
        <v>2.65</v>
      </c>
      <c r="BM284" s="25">
        <v>30</v>
      </c>
      <c r="BN284" s="25">
        <v>2</v>
      </c>
      <c r="BO284" s="22">
        <f t="shared" si="52"/>
        <v>0.91924310040976343</v>
      </c>
      <c r="BP284" s="30">
        <v>323.39999999999998</v>
      </c>
      <c r="BQ284" s="22"/>
      <c r="BR284" s="22"/>
      <c r="BS284" s="22"/>
      <c r="BT284" s="25"/>
      <c r="BU284" s="22"/>
      <c r="BV284" s="22"/>
      <c r="BW284" s="155"/>
      <c r="BX284" s="25">
        <v>2</v>
      </c>
    </row>
    <row r="285" spans="1:76">
      <c r="A285" s="180">
        <v>280</v>
      </c>
      <c r="B285" s="67"/>
      <c r="C285" s="163">
        <v>1</v>
      </c>
      <c r="D285" s="23" t="s">
        <v>306</v>
      </c>
      <c r="E285" s="68" t="s">
        <v>305</v>
      </c>
      <c r="F285" s="22" t="s">
        <v>8</v>
      </c>
      <c r="G285" s="21" t="s">
        <v>489</v>
      </c>
      <c r="H285" s="21" t="s">
        <v>492</v>
      </c>
      <c r="I285" s="30">
        <v>21.6</v>
      </c>
      <c r="J285" s="25"/>
      <c r="K285" s="31"/>
      <c r="L285" s="25">
        <v>0</v>
      </c>
      <c r="M285" s="22"/>
      <c r="N285" s="25">
        <v>50</v>
      </c>
      <c r="O285" s="25">
        <v>60</v>
      </c>
      <c r="P285" s="25">
        <v>500</v>
      </c>
      <c r="Q285" s="25">
        <v>50</v>
      </c>
      <c r="R285" s="24">
        <v>1500</v>
      </c>
      <c r="S285" s="24">
        <v>1125</v>
      </c>
      <c r="T285" s="23" t="s">
        <v>489</v>
      </c>
      <c r="U285" s="29">
        <f t="shared" si="49"/>
        <v>25000</v>
      </c>
      <c r="V285" s="24">
        <v>6</v>
      </c>
      <c r="W285" s="24">
        <v>0</v>
      </c>
      <c r="X285" s="24">
        <v>0</v>
      </c>
      <c r="Y285" s="24">
        <v>1</v>
      </c>
      <c r="Z285" s="24">
        <v>20</v>
      </c>
      <c r="AA285" s="24"/>
      <c r="AB285" s="24">
        <v>20</v>
      </c>
      <c r="AC285" s="24"/>
      <c r="AD285" s="23" t="s">
        <v>491</v>
      </c>
      <c r="AE285" s="24">
        <v>290</v>
      </c>
      <c r="AF285" s="23" t="s">
        <v>490</v>
      </c>
      <c r="AG285" s="23">
        <f t="shared" si="48"/>
        <v>0.11309733552923254</v>
      </c>
      <c r="AH285" s="23"/>
      <c r="AI285" s="24">
        <v>276</v>
      </c>
      <c r="AJ285" s="24">
        <v>475</v>
      </c>
      <c r="AK285" s="23"/>
      <c r="AL285" s="23"/>
      <c r="AM285" s="23"/>
      <c r="AN285" s="23"/>
      <c r="AO285" s="23"/>
      <c r="AP285" s="23" t="s">
        <v>492</v>
      </c>
      <c r="AQ285" s="25">
        <v>2</v>
      </c>
      <c r="AR285" s="23" t="s">
        <v>490</v>
      </c>
      <c r="AS285" s="24">
        <v>3</v>
      </c>
      <c r="AT285" s="25">
        <v>15</v>
      </c>
      <c r="AU285" s="25">
        <v>100</v>
      </c>
      <c r="AV285" s="23"/>
      <c r="AW285" s="23"/>
      <c r="AX285" s="23"/>
      <c r="AY285" s="23">
        <f t="shared" si="50"/>
        <v>0.28274333882308139</v>
      </c>
      <c r="AZ285" s="23"/>
      <c r="BA285" s="23">
        <v>216</v>
      </c>
      <c r="BB285" s="24">
        <v>317</v>
      </c>
      <c r="BC285" s="23"/>
      <c r="BD285" s="25">
        <v>3</v>
      </c>
      <c r="BE285" s="24">
        <v>100</v>
      </c>
      <c r="BF285" s="25">
        <v>2</v>
      </c>
      <c r="BG285" s="22">
        <f t="shared" si="51"/>
        <v>0.28274333882308139</v>
      </c>
      <c r="BH285" s="22"/>
      <c r="BI285" s="25">
        <v>216</v>
      </c>
      <c r="BJ285" s="25">
        <v>317</v>
      </c>
      <c r="BK285" s="22"/>
      <c r="BL285" s="25">
        <v>3</v>
      </c>
      <c r="BM285" s="25">
        <v>100</v>
      </c>
      <c r="BN285" s="25">
        <v>2</v>
      </c>
      <c r="BO285" s="22">
        <f t="shared" si="52"/>
        <v>0.28274333882308139</v>
      </c>
      <c r="BP285" s="25">
        <v>216</v>
      </c>
      <c r="BQ285" s="25">
        <v>317</v>
      </c>
      <c r="BR285" s="22"/>
      <c r="BS285" s="22"/>
      <c r="BT285" s="25"/>
      <c r="BU285" s="22"/>
      <c r="BV285" s="22"/>
      <c r="BW285" s="155"/>
      <c r="BX285" s="25">
        <v>1</v>
      </c>
    </row>
    <row r="286" spans="1:76">
      <c r="A286" s="180">
        <v>281</v>
      </c>
      <c r="B286" s="67"/>
      <c r="C286" s="163">
        <v>2</v>
      </c>
      <c r="D286" s="23" t="s">
        <v>307</v>
      </c>
      <c r="E286" s="68" t="s">
        <v>305</v>
      </c>
      <c r="F286" s="22" t="s">
        <v>8</v>
      </c>
      <c r="G286" s="21" t="s">
        <v>489</v>
      </c>
      <c r="H286" s="21" t="s">
        <v>492</v>
      </c>
      <c r="I286" s="30">
        <v>21.6</v>
      </c>
      <c r="J286" s="25"/>
      <c r="K286" s="31"/>
      <c r="L286" s="25">
        <v>0</v>
      </c>
      <c r="M286" s="22"/>
      <c r="N286" s="25">
        <v>50</v>
      </c>
      <c r="O286" s="25">
        <v>60</v>
      </c>
      <c r="P286" s="25">
        <v>500</v>
      </c>
      <c r="Q286" s="25">
        <v>50</v>
      </c>
      <c r="R286" s="24">
        <v>1500</v>
      </c>
      <c r="S286" s="24">
        <v>1125</v>
      </c>
      <c r="T286" s="23" t="s">
        <v>489</v>
      </c>
      <c r="U286" s="29">
        <f t="shared" si="49"/>
        <v>25000</v>
      </c>
      <c r="V286" s="24">
        <v>6</v>
      </c>
      <c r="W286" s="24">
        <v>0</v>
      </c>
      <c r="X286" s="24">
        <v>0</v>
      </c>
      <c r="Y286" s="24">
        <v>1</v>
      </c>
      <c r="Z286" s="24">
        <v>20</v>
      </c>
      <c r="AA286" s="24"/>
      <c r="AB286" s="24">
        <v>20</v>
      </c>
      <c r="AC286" s="24"/>
      <c r="AD286" s="23" t="s">
        <v>573</v>
      </c>
      <c r="AE286" s="24">
        <v>290</v>
      </c>
      <c r="AF286" s="23" t="s">
        <v>490</v>
      </c>
      <c r="AG286" s="23">
        <f t="shared" si="48"/>
        <v>0.11309733552923254</v>
      </c>
      <c r="AH286" s="23"/>
      <c r="AI286" s="24">
        <v>276</v>
      </c>
      <c r="AJ286" s="24">
        <v>475</v>
      </c>
      <c r="AK286" s="23"/>
      <c r="AL286" s="23"/>
      <c r="AM286" s="23"/>
      <c r="AN286" s="23"/>
      <c r="AO286" s="23"/>
      <c r="AP286" s="23" t="s">
        <v>492</v>
      </c>
      <c r="AQ286" s="25">
        <v>2</v>
      </c>
      <c r="AR286" s="23" t="s">
        <v>490</v>
      </c>
      <c r="AS286" s="24">
        <v>3</v>
      </c>
      <c r="AT286" s="25">
        <v>15</v>
      </c>
      <c r="AU286" s="25">
        <v>100</v>
      </c>
      <c r="AV286" s="23"/>
      <c r="AW286" s="23"/>
      <c r="AX286" s="23"/>
      <c r="AY286" s="23">
        <f t="shared" si="50"/>
        <v>0.28274333882308139</v>
      </c>
      <c r="AZ286" s="23"/>
      <c r="BA286" s="23">
        <v>216</v>
      </c>
      <c r="BB286" s="24">
        <v>317</v>
      </c>
      <c r="BC286" s="23"/>
      <c r="BD286" s="25">
        <v>3</v>
      </c>
      <c r="BE286" s="24">
        <v>100</v>
      </c>
      <c r="BF286" s="25">
        <v>2</v>
      </c>
      <c r="BG286" s="22">
        <f t="shared" si="51"/>
        <v>0.28274333882308139</v>
      </c>
      <c r="BH286" s="22"/>
      <c r="BI286" s="25">
        <v>216</v>
      </c>
      <c r="BJ286" s="25">
        <v>317</v>
      </c>
      <c r="BK286" s="22"/>
      <c r="BL286" s="25">
        <v>3</v>
      </c>
      <c r="BM286" s="25">
        <v>100</v>
      </c>
      <c r="BN286" s="25">
        <v>2</v>
      </c>
      <c r="BO286" s="22">
        <f t="shared" si="52"/>
        <v>0.28274333882308139</v>
      </c>
      <c r="BP286" s="25">
        <v>216</v>
      </c>
      <c r="BQ286" s="25">
        <v>317</v>
      </c>
      <c r="BR286" s="22"/>
      <c r="BS286" s="22"/>
      <c r="BT286" s="25"/>
      <c r="BU286" s="22"/>
      <c r="BV286" s="22"/>
      <c r="BW286" s="155"/>
      <c r="BX286" s="25">
        <v>1</v>
      </c>
    </row>
    <row r="287" spans="1:76">
      <c r="A287" s="180">
        <v>282</v>
      </c>
      <c r="B287" s="67"/>
      <c r="C287" s="163">
        <v>3</v>
      </c>
      <c r="D287" s="23" t="s">
        <v>308</v>
      </c>
      <c r="E287" s="68" t="s">
        <v>305</v>
      </c>
      <c r="F287" s="22" t="s">
        <v>8</v>
      </c>
      <c r="G287" s="21" t="s">
        <v>489</v>
      </c>
      <c r="H287" s="21" t="s">
        <v>492</v>
      </c>
      <c r="I287" s="31">
        <v>22.45</v>
      </c>
      <c r="J287" s="25"/>
      <c r="K287" s="31"/>
      <c r="L287" s="25">
        <v>0</v>
      </c>
      <c r="M287" s="22"/>
      <c r="N287" s="25">
        <v>50</v>
      </c>
      <c r="O287" s="25">
        <v>60</v>
      </c>
      <c r="P287" s="25">
        <v>500</v>
      </c>
      <c r="Q287" s="25">
        <v>50</v>
      </c>
      <c r="R287" s="24">
        <v>1500</v>
      </c>
      <c r="S287" s="24">
        <v>1125</v>
      </c>
      <c r="T287" s="23" t="s">
        <v>489</v>
      </c>
      <c r="U287" s="29">
        <f t="shared" si="49"/>
        <v>25000</v>
      </c>
      <c r="V287" s="24">
        <v>6</v>
      </c>
      <c r="W287" s="24">
        <v>0</v>
      </c>
      <c r="X287" s="24">
        <v>0</v>
      </c>
      <c r="Y287" s="24">
        <v>1</v>
      </c>
      <c r="Z287" s="24">
        <v>20</v>
      </c>
      <c r="AA287" s="24"/>
      <c r="AB287" s="24">
        <v>20</v>
      </c>
      <c r="AC287" s="24"/>
      <c r="AD287" s="23" t="s">
        <v>574</v>
      </c>
      <c r="AE287" s="24">
        <v>290</v>
      </c>
      <c r="AF287" s="23" t="s">
        <v>490</v>
      </c>
      <c r="AG287" s="23">
        <f t="shared" si="48"/>
        <v>0.11309733552923254</v>
      </c>
      <c r="AH287" s="23"/>
      <c r="AI287" s="24">
        <v>276</v>
      </c>
      <c r="AJ287" s="24">
        <v>475</v>
      </c>
      <c r="AK287" s="23"/>
      <c r="AL287" s="23"/>
      <c r="AM287" s="23"/>
      <c r="AN287" s="23"/>
      <c r="AO287" s="23"/>
      <c r="AP287" s="23" t="s">
        <v>492</v>
      </c>
      <c r="AQ287" s="25">
        <v>2</v>
      </c>
      <c r="AR287" s="23" t="s">
        <v>490</v>
      </c>
      <c r="AS287" s="24">
        <v>3</v>
      </c>
      <c r="AT287" s="25">
        <v>15</v>
      </c>
      <c r="AU287" s="25">
        <v>100</v>
      </c>
      <c r="AV287" s="23"/>
      <c r="AW287" s="23"/>
      <c r="AX287" s="23"/>
      <c r="AY287" s="23">
        <f t="shared" si="50"/>
        <v>0.28274333882308139</v>
      </c>
      <c r="AZ287" s="23"/>
      <c r="BA287" s="23">
        <v>216</v>
      </c>
      <c r="BB287" s="24">
        <v>317</v>
      </c>
      <c r="BC287" s="23"/>
      <c r="BD287" s="25">
        <v>3</v>
      </c>
      <c r="BE287" s="24">
        <v>100</v>
      </c>
      <c r="BF287" s="25">
        <v>2</v>
      </c>
      <c r="BG287" s="22">
        <f t="shared" si="51"/>
        <v>0.28274333882308139</v>
      </c>
      <c r="BH287" s="22"/>
      <c r="BI287" s="25">
        <v>216</v>
      </c>
      <c r="BJ287" s="25">
        <v>317</v>
      </c>
      <c r="BK287" s="22"/>
      <c r="BL287" s="25">
        <v>3</v>
      </c>
      <c r="BM287" s="25">
        <v>100</v>
      </c>
      <c r="BN287" s="25">
        <v>2</v>
      </c>
      <c r="BO287" s="22">
        <f t="shared" si="52"/>
        <v>0.28274333882308139</v>
      </c>
      <c r="BP287" s="25">
        <v>216</v>
      </c>
      <c r="BQ287" s="25">
        <v>317</v>
      </c>
      <c r="BR287" s="22"/>
      <c r="BS287" s="22"/>
      <c r="BT287" s="25"/>
      <c r="BU287" s="22"/>
      <c r="BV287" s="22"/>
      <c r="BW287" s="155"/>
      <c r="BX287" s="25">
        <v>1</v>
      </c>
    </row>
    <row r="288" spans="1:76">
      <c r="A288" s="180">
        <v>283</v>
      </c>
      <c r="B288" s="67"/>
      <c r="C288" s="163">
        <v>4</v>
      </c>
      <c r="D288" s="23" t="s">
        <v>309</v>
      </c>
      <c r="E288" s="68" t="s">
        <v>305</v>
      </c>
      <c r="F288" s="22" t="s">
        <v>8</v>
      </c>
      <c r="G288" s="21" t="s">
        <v>489</v>
      </c>
      <c r="H288" s="21" t="s">
        <v>492</v>
      </c>
      <c r="I288" s="31">
        <v>23.45</v>
      </c>
      <c r="J288" s="25"/>
      <c r="K288" s="31"/>
      <c r="L288" s="25">
        <v>0</v>
      </c>
      <c r="M288" s="22"/>
      <c r="N288" s="25">
        <v>50</v>
      </c>
      <c r="O288" s="25">
        <v>60</v>
      </c>
      <c r="P288" s="25">
        <v>500</v>
      </c>
      <c r="Q288" s="25">
        <v>50</v>
      </c>
      <c r="R288" s="24">
        <v>1500</v>
      </c>
      <c r="S288" s="24">
        <v>1125</v>
      </c>
      <c r="T288" s="23" t="s">
        <v>489</v>
      </c>
      <c r="U288" s="29">
        <f t="shared" si="49"/>
        <v>25000</v>
      </c>
      <c r="V288" s="24">
        <v>6</v>
      </c>
      <c r="W288" s="24">
        <v>0</v>
      </c>
      <c r="X288" s="24">
        <v>0</v>
      </c>
      <c r="Y288" s="24">
        <v>1</v>
      </c>
      <c r="Z288" s="24">
        <v>20</v>
      </c>
      <c r="AA288" s="24"/>
      <c r="AB288" s="24">
        <v>20</v>
      </c>
      <c r="AC288" s="24"/>
      <c r="AD288" s="23" t="s">
        <v>575</v>
      </c>
      <c r="AE288" s="24">
        <v>290</v>
      </c>
      <c r="AF288" s="23" t="s">
        <v>490</v>
      </c>
      <c r="AG288" s="23">
        <f t="shared" si="48"/>
        <v>0.11309733552923254</v>
      </c>
      <c r="AH288" s="23"/>
      <c r="AI288" s="24">
        <v>276</v>
      </c>
      <c r="AJ288" s="24">
        <v>475</v>
      </c>
      <c r="AK288" s="23"/>
      <c r="AL288" s="23"/>
      <c r="AM288" s="23"/>
      <c r="AN288" s="23"/>
      <c r="AO288" s="23"/>
      <c r="AP288" s="23" t="s">
        <v>492</v>
      </c>
      <c r="AQ288" s="25">
        <v>2</v>
      </c>
      <c r="AR288" s="23" t="s">
        <v>490</v>
      </c>
      <c r="AS288" s="24">
        <v>3</v>
      </c>
      <c r="AT288" s="25">
        <v>15</v>
      </c>
      <c r="AU288" s="25">
        <v>100</v>
      </c>
      <c r="AV288" s="23"/>
      <c r="AW288" s="23"/>
      <c r="AX288" s="23"/>
      <c r="AY288" s="23">
        <f t="shared" si="50"/>
        <v>0.28274333882308139</v>
      </c>
      <c r="AZ288" s="23"/>
      <c r="BA288" s="23">
        <v>216</v>
      </c>
      <c r="BB288" s="24">
        <v>317</v>
      </c>
      <c r="BC288" s="23"/>
      <c r="BD288" s="25">
        <v>3</v>
      </c>
      <c r="BE288" s="24">
        <v>100</v>
      </c>
      <c r="BF288" s="25">
        <v>2</v>
      </c>
      <c r="BG288" s="22">
        <f t="shared" si="51"/>
        <v>0.28274333882308139</v>
      </c>
      <c r="BH288" s="22"/>
      <c r="BI288" s="25">
        <v>216</v>
      </c>
      <c r="BJ288" s="25">
        <v>317</v>
      </c>
      <c r="BK288" s="22"/>
      <c r="BL288" s="25">
        <v>3</v>
      </c>
      <c r="BM288" s="25">
        <v>100</v>
      </c>
      <c r="BN288" s="25">
        <v>2</v>
      </c>
      <c r="BO288" s="22">
        <f t="shared" si="52"/>
        <v>0.28274333882308139</v>
      </c>
      <c r="BP288" s="25">
        <v>216</v>
      </c>
      <c r="BQ288" s="25">
        <v>317</v>
      </c>
      <c r="BR288" s="22"/>
      <c r="BS288" s="22"/>
      <c r="BT288" s="25"/>
      <c r="BU288" s="22"/>
      <c r="BV288" s="22"/>
      <c r="BW288" s="155"/>
      <c r="BX288" s="25">
        <v>1</v>
      </c>
    </row>
    <row r="289" spans="1:76">
      <c r="A289" s="180">
        <v>284</v>
      </c>
      <c r="B289" s="67"/>
      <c r="C289" s="163">
        <v>1</v>
      </c>
      <c r="D289" s="23" t="s">
        <v>174</v>
      </c>
      <c r="E289" s="68" t="s">
        <v>173</v>
      </c>
      <c r="F289" s="22" t="s">
        <v>8</v>
      </c>
      <c r="G289" s="21" t="s">
        <v>489</v>
      </c>
      <c r="H289" s="21" t="s">
        <v>492</v>
      </c>
      <c r="I289" s="25">
        <v>60</v>
      </c>
      <c r="J289" s="22"/>
      <c r="K289" s="31"/>
      <c r="L289" s="30">
        <v>1765.8</v>
      </c>
      <c r="M289" s="22" t="s">
        <v>507</v>
      </c>
      <c r="N289" s="25">
        <v>200</v>
      </c>
      <c r="O289" s="25">
        <v>200</v>
      </c>
      <c r="P289" s="25">
        <v>1700</v>
      </c>
      <c r="Q289" s="25">
        <v>80</v>
      </c>
      <c r="R289" s="24">
        <v>2750</v>
      </c>
      <c r="S289" s="24">
        <v>2750</v>
      </c>
      <c r="T289" s="23" t="s">
        <v>489</v>
      </c>
      <c r="U289" s="29">
        <f t="shared" si="49"/>
        <v>340000</v>
      </c>
      <c r="V289" s="24">
        <v>10</v>
      </c>
      <c r="W289" s="24">
        <v>10</v>
      </c>
      <c r="X289" s="24">
        <v>10</v>
      </c>
      <c r="Y289" s="24">
        <v>12</v>
      </c>
      <c r="Z289" s="23"/>
      <c r="AA289" s="24">
        <v>2</v>
      </c>
      <c r="AB289" s="23"/>
      <c r="AC289" s="24">
        <v>2</v>
      </c>
      <c r="AD289" s="23" t="s">
        <v>508</v>
      </c>
      <c r="AE289" s="24">
        <v>913</v>
      </c>
      <c r="AF289" s="23" t="s">
        <v>490</v>
      </c>
      <c r="AG289" s="23">
        <f t="shared" si="48"/>
        <v>0.27719935178733468</v>
      </c>
      <c r="AH289" s="23"/>
      <c r="AI289" s="24">
        <v>900</v>
      </c>
      <c r="AJ289" s="32">
        <v>1036.45</v>
      </c>
      <c r="AK289" s="24">
        <v>900</v>
      </c>
      <c r="AL289" s="25">
        <v>900</v>
      </c>
      <c r="AM289" s="32">
        <v>1036.45</v>
      </c>
      <c r="AN289" s="32">
        <v>1036.45</v>
      </c>
      <c r="AO289" s="24">
        <v>800</v>
      </c>
      <c r="AP289" s="23" t="s">
        <v>494</v>
      </c>
      <c r="AQ289" s="25">
        <v>4</v>
      </c>
      <c r="AR289" s="23" t="s">
        <v>490</v>
      </c>
      <c r="AS289" s="24">
        <v>6</v>
      </c>
      <c r="AT289" s="25">
        <v>22</v>
      </c>
      <c r="AU289" s="25">
        <v>60</v>
      </c>
      <c r="AV289" s="23"/>
      <c r="AW289" s="23"/>
      <c r="AX289" s="23"/>
      <c r="AY289" s="23">
        <f t="shared" si="50"/>
        <v>0.94247779607693793</v>
      </c>
      <c r="AZ289" s="23"/>
      <c r="BA289" s="23">
        <v>800</v>
      </c>
      <c r="BB289" s="23">
        <v>1017.4</v>
      </c>
      <c r="BC289" s="24">
        <v>800</v>
      </c>
      <c r="BD289" s="22">
        <v>6</v>
      </c>
      <c r="BE289" s="24">
        <v>100</v>
      </c>
      <c r="BF289" s="25">
        <v>2</v>
      </c>
      <c r="BG289" s="22">
        <f t="shared" si="51"/>
        <v>0.70685834705770345</v>
      </c>
      <c r="BH289" s="22"/>
      <c r="BI289" s="25">
        <v>800</v>
      </c>
      <c r="BJ289" s="30">
        <v>1017.4</v>
      </c>
      <c r="BK289" s="25">
        <v>800</v>
      </c>
      <c r="BL289" s="25">
        <v>6</v>
      </c>
      <c r="BM289" s="25">
        <v>100</v>
      </c>
      <c r="BN289" s="25">
        <v>2</v>
      </c>
      <c r="BO289" s="22">
        <f t="shared" si="52"/>
        <v>0.70685834705770345</v>
      </c>
      <c r="BP289" s="25">
        <v>880</v>
      </c>
      <c r="BQ289" s="30">
        <v>1017.4</v>
      </c>
      <c r="BR289" s="25">
        <v>800</v>
      </c>
      <c r="BS289" s="22"/>
      <c r="BT289" s="25"/>
      <c r="BU289" s="22"/>
      <c r="BV289" s="22"/>
      <c r="BW289" s="155"/>
      <c r="BX289" s="25">
        <v>2</v>
      </c>
    </row>
    <row r="290" spans="1:76">
      <c r="A290" s="180">
        <v>285</v>
      </c>
      <c r="B290" s="67"/>
      <c r="C290" s="163">
        <v>2</v>
      </c>
      <c r="D290" s="23" t="s">
        <v>336</v>
      </c>
      <c r="E290" s="68" t="s">
        <v>173</v>
      </c>
      <c r="F290" s="22" t="s">
        <v>8</v>
      </c>
      <c r="G290" s="21" t="s">
        <v>489</v>
      </c>
      <c r="H290" s="21" t="s">
        <v>492</v>
      </c>
      <c r="I290" s="25">
        <v>60</v>
      </c>
      <c r="J290" s="22"/>
      <c r="K290" s="31"/>
      <c r="L290" s="30">
        <v>1471.5</v>
      </c>
      <c r="M290" s="22" t="s">
        <v>507</v>
      </c>
      <c r="N290" s="25">
        <v>200</v>
      </c>
      <c r="O290" s="25">
        <v>200</v>
      </c>
      <c r="P290" s="25">
        <v>1700</v>
      </c>
      <c r="Q290" s="25">
        <v>80</v>
      </c>
      <c r="R290" s="24">
        <v>2750</v>
      </c>
      <c r="S290" s="24">
        <v>2750</v>
      </c>
      <c r="T290" s="23" t="s">
        <v>489</v>
      </c>
      <c r="U290" s="29">
        <f t="shared" si="49"/>
        <v>340000</v>
      </c>
      <c r="V290" s="24">
        <v>10</v>
      </c>
      <c r="W290" s="24">
        <v>10</v>
      </c>
      <c r="X290" s="24">
        <v>10</v>
      </c>
      <c r="Y290" s="24">
        <v>12</v>
      </c>
      <c r="Z290" s="23"/>
      <c r="AA290" s="24">
        <v>2</v>
      </c>
      <c r="AB290" s="23"/>
      <c r="AC290" s="24">
        <v>2</v>
      </c>
      <c r="AD290" s="23" t="s">
        <v>508</v>
      </c>
      <c r="AE290" s="24">
        <v>913</v>
      </c>
      <c r="AF290" s="23" t="s">
        <v>490</v>
      </c>
      <c r="AG290" s="23">
        <f t="shared" si="48"/>
        <v>0.27719935178733468</v>
      </c>
      <c r="AH290" s="23"/>
      <c r="AI290" s="24">
        <v>900</v>
      </c>
      <c r="AJ290" s="32">
        <v>1036.45</v>
      </c>
      <c r="AK290" s="24">
        <v>900</v>
      </c>
      <c r="AL290" s="24">
        <v>900</v>
      </c>
      <c r="AM290" s="32">
        <v>1036.45</v>
      </c>
      <c r="AN290" s="32">
        <v>1036.45</v>
      </c>
      <c r="AO290" s="24">
        <v>800</v>
      </c>
      <c r="AP290" s="23" t="s">
        <v>494</v>
      </c>
      <c r="AQ290" s="25">
        <v>4</v>
      </c>
      <c r="AR290" s="23" t="s">
        <v>490</v>
      </c>
      <c r="AS290" s="24">
        <v>6</v>
      </c>
      <c r="AT290" s="25">
        <v>46</v>
      </c>
      <c r="AU290" s="25">
        <v>60</v>
      </c>
      <c r="AV290" s="23"/>
      <c r="AW290" s="23"/>
      <c r="AX290" s="23"/>
      <c r="AY290" s="23">
        <f t="shared" si="50"/>
        <v>0.94247779607693793</v>
      </c>
      <c r="AZ290" s="23"/>
      <c r="BA290" s="23">
        <v>800</v>
      </c>
      <c r="BB290" s="23">
        <v>1017.4</v>
      </c>
      <c r="BC290" s="24">
        <v>800</v>
      </c>
      <c r="BD290" s="22">
        <v>6</v>
      </c>
      <c r="BE290" s="23">
        <v>100</v>
      </c>
      <c r="BF290" s="25">
        <v>2</v>
      </c>
      <c r="BG290" s="22">
        <f t="shared" si="51"/>
        <v>0.70685834705770345</v>
      </c>
      <c r="BH290" s="22"/>
      <c r="BI290" s="25">
        <v>800</v>
      </c>
      <c r="BJ290" s="30">
        <v>1017.4</v>
      </c>
      <c r="BK290" s="25">
        <v>800</v>
      </c>
      <c r="BL290" s="25">
        <v>6</v>
      </c>
      <c r="BM290" s="25">
        <v>100</v>
      </c>
      <c r="BN290" s="25">
        <v>2</v>
      </c>
      <c r="BO290" s="22">
        <f t="shared" si="52"/>
        <v>0.70685834705770345</v>
      </c>
      <c r="BP290" s="25">
        <v>800</v>
      </c>
      <c r="BQ290" s="30">
        <v>1017.4</v>
      </c>
      <c r="BR290" s="25">
        <v>800</v>
      </c>
      <c r="BS290" s="22"/>
      <c r="BT290" s="25"/>
      <c r="BU290" s="22"/>
      <c r="BV290" s="22"/>
      <c r="BW290" s="155"/>
      <c r="BX290" s="25">
        <v>2</v>
      </c>
    </row>
    <row r="291" spans="1:76">
      <c r="A291" s="180">
        <v>286</v>
      </c>
      <c r="B291" s="67"/>
      <c r="C291" s="163">
        <v>3</v>
      </c>
      <c r="D291" s="23" t="s">
        <v>337</v>
      </c>
      <c r="E291" s="68" t="s">
        <v>173</v>
      </c>
      <c r="F291" s="22" t="s">
        <v>8</v>
      </c>
      <c r="G291" s="21" t="s">
        <v>489</v>
      </c>
      <c r="H291" s="21" t="s">
        <v>492</v>
      </c>
      <c r="I291" s="25">
        <v>60</v>
      </c>
      <c r="J291" s="22"/>
      <c r="K291" s="31"/>
      <c r="L291" s="31">
        <v>1922.7599999999995</v>
      </c>
      <c r="M291" s="22" t="s">
        <v>507</v>
      </c>
      <c r="N291" s="25">
        <v>200</v>
      </c>
      <c r="O291" s="25">
        <v>200</v>
      </c>
      <c r="P291" s="25">
        <v>1700</v>
      </c>
      <c r="Q291" s="25">
        <v>80</v>
      </c>
      <c r="R291" s="24">
        <v>2750</v>
      </c>
      <c r="S291" s="24">
        <v>2750</v>
      </c>
      <c r="T291" s="23" t="s">
        <v>489</v>
      </c>
      <c r="U291" s="29">
        <f t="shared" si="49"/>
        <v>340000</v>
      </c>
      <c r="V291" s="24">
        <v>10</v>
      </c>
      <c r="W291" s="24">
        <v>10</v>
      </c>
      <c r="X291" s="24">
        <v>10</v>
      </c>
      <c r="Y291" s="24">
        <v>12</v>
      </c>
      <c r="Z291" s="23"/>
      <c r="AA291" s="24">
        <v>2</v>
      </c>
      <c r="AB291" s="23"/>
      <c r="AC291" s="24">
        <v>2</v>
      </c>
      <c r="AD291" s="23" t="s">
        <v>508</v>
      </c>
      <c r="AE291" s="24">
        <v>913</v>
      </c>
      <c r="AF291" s="23" t="s">
        <v>490</v>
      </c>
      <c r="AG291" s="23">
        <f t="shared" si="48"/>
        <v>0.27719935178733468</v>
      </c>
      <c r="AH291" s="23"/>
      <c r="AI291" s="24">
        <v>900</v>
      </c>
      <c r="AJ291" s="32">
        <v>1036.45</v>
      </c>
      <c r="AK291" s="24">
        <v>900</v>
      </c>
      <c r="AL291" s="24">
        <v>900</v>
      </c>
      <c r="AM291" s="32">
        <v>1036.45</v>
      </c>
      <c r="AN291" s="32">
        <v>1036.45</v>
      </c>
      <c r="AO291" s="24">
        <v>800</v>
      </c>
      <c r="AP291" s="23" t="s">
        <v>494</v>
      </c>
      <c r="AQ291" s="25">
        <v>4</v>
      </c>
      <c r="AR291" s="23" t="s">
        <v>490</v>
      </c>
      <c r="AS291" s="24">
        <v>6</v>
      </c>
      <c r="AT291" s="25">
        <v>46</v>
      </c>
      <c r="AU291" s="25">
        <v>60</v>
      </c>
      <c r="AV291" s="23"/>
      <c r="AW291" s="23"/>
      <c r="AX291" s="23"/>
      <c r="AY291" s="23">
        <f t="shared" si="50"/>
        <v>0.94247779607693793</v>
      </c>
      <c r="AZ291" s="23"/>
      <c r="BA291" s="23">
        <v>800</v>
      </c>
      <c r="BB291" s="23">
        <v>1017.4</v>
      </c>
      <c r="BC291" s="24">
        <v>800</v>
      </c>
      <c r="BD291" s="22">
        <v>6</v>
      </c>
      <c r="BE291" s="23">
        <v>100</v>
      </c>
      <c r="BF291" s="25">
        <v>2</v>
      </c>
      <c r="BG291" s="22">
        <f t="shared" si="51"/>
        <v>0.70685834705770345</v>
      </c>
      <c r="BH291" s="22"/>
      <c r="BI291" s="25">
        <v>800</v>
      </c>
      <c r="BJ291" s="30">
        <v>1017.4</v>
      </c>
      <c r="BK291" s="25">
        <v>800</v>
      </c>
      <c r="BL291" s="25">
        <v>6</v>
      </c>
      <c r="BM291" s="25">
        <v>100</v>
      </c>
      <c r="BN291" s="25">
        <v>2</v>
      </c>
      <c r="BO291" s="22">
        <f t="shared" si="52"/>
        <v>0.70685834705770345</v>
      </c>
      <c r="BP291" s="25">
        <v>800</v>
      </c>
      <c r="BQ291" s="30">
        <v>1017.4</v>
      </c>
      <c r="BR291" s="25">
        <v>800</v>
      </c>
      <c r="BS291" s="22"/>
      <c r="BT291" s="25"/>
      <c r="BU291" s="22"/>
      <c r="BV291" s="22"/>
      <c r="BW291" s="155"/>
      <c r="BX291" s="25">
        <v>2</v>
      </c>
    </row>
    <row r="292" spans="1:76">
      <c r="A292" s="180">
        <v>287</v>
      </c>
      <c r="B292" s="67"/>
      <c r="C292" s="163">
        <v>4</v>
      </c>
      <c r="D292" s="23" t="s">
        <v>338</v>
      </c>
      <c r="E292" s="68" t="s">
        <v>173</v>
      </c>
      <c r="F292" s="22" t="s">
        <v>8</v>
      </c>
      <c r="G292" s="21" t="s">
        <v>489</v>
      </c>
      <c r="H292" s="21" t="s">
        <v>492</v>
      </c>
      <c r="I292" s="25">
        <v>60</v>
      </c>
      <c r="J292" s="22"/>
      <c r="K292" s="31"/>
      <c r="L292" s="31">
        <v>1667.6999999999998</v>
      </c>
      <c r="M292" s="22" t="s">
        <v>507</v>
      </c>
      <c r="N292" s="25">
        <v>200</v>
      </c>
      <c r="O292" s="25">
        <v>200</v>
      </c>
      <c r="P292" s="25">
        <v>1700</v>
      </c>
      <c r="Q292" s="25">
        <v>80</v>
      </c>
      <c r="R292" s="24">
        <v>2750</v>
      </c>
      <c r="S292" s="24">
        <v>2750</v>
      </c>
      <c r="T292" s="23" t="s">
        <v>489</v>
      </c>
      <c r="U292" s="29">
        <f t="shared" si="49"/>
        <v>340000</v>
      </c>
      <c r="V292" s="24">
        <v>10</v>
      </c>
      <c r="W292" s="24">
        <v>10</v>
      </c>
      <c r="X292" s="24">
        <v>10</v>
      </c>
      <c r="Y292" s="24">
        <v>12</v>
      </c>
      <c r="Z292" s="23"/>
      <c r="AA292" s="24">
        <v>2</v>
      </c>
      <c r="AB292" s="23"/>
      <c r="AC292" s="24">
        <v>2</v>
      </c>
      <c r="AD292" s="23" t="s">
        <v>508</v>
      </c>
      <c r="AE292" s="24">
        <v>913</v>
      </c>
      <c r="AF292" s="23" t="s">
        <v>490</v>
      </c>
      <c r="AG292" s="23">
        <f t="shared" si="48"/>
        <v>0.27719935178733468</v>
      </c>
      <c r="AH292" s="23"/>
      <c r="AI292" s="24">
        <v>900</v>
      </c>
      <c r="AJ292" s="32">
        <v>1036.45</v>
      </c>
      <c r="AK292" s="24">
        <v>900</v>
      </c>
      <c r="AL292" s="24">
        <v>900</v>
      </c>
      <c r="AM292" s="32">
        <v>1036.45</v>
      </c>
      <c r="AN292" s="32">
        <v>1036.45</v>
      </c>
      <c r="AO292" s="24">
        <v>800</v>
      </c>
      <c r="AP292" s="23" t="s">
        <v>494</v>
      </c>
      <c r="AQ292" s="25">
        <v>4</v>
      </c>
      <c r="AR292" s="23" t="s">
        <v>490</v>
      </c>
      <c r="AS292" s="24">
        <v>6</v>
      </c>
      <c r="AT292" s="25">
        <v>46</v>
      </c>
      <c r="AU292" s="25">
        <v>60</v>
      </c>
      <c r="AV292" s="23"/>
      <c r="AW292" s="23"/>
      <c r="AX292" s="23"/>
      <c r="AY292" s="23">
        <f t="shared" si="50"/>
        <v>0.94247779607693793</v>
      </c>
      <c r="AZ292" s="23"/>
      <c r="BA292" s="23">
        <v>800</v>
      </c>
      <c r="BB292" s="23">
        <v>1017.4</v>
      </c>
      <c r="BC292" s="24">
        <v>800</v>
      </c>
      <c r="BD292" s="22">
        <v>6</v>
      </c>
      <c r="BE292" s="23">
        <v>100</v>
      </c>
      <c r="BF292" s="25">
        <v>2</v>
      </c>
      <c r="BG292" s="22">
        <f t="shared" si="51"/>
        <v>0.70685834705770345</v>
      </c>
      <c r="BH292" s="22"/>
      <c r="BI292" s="25">
        <v>800</v>
      </c>
      <c r="BJ292" s="30">
        <v>1017.4</v>
      </c>
      <c r="BK292" s="25">
        <v>800</v>
      </c>
      <c r="BL292" s="25">
        <v>6</v>
      </c>
      <c r="BM292" s="25">
        <v>100</v>
      </c>
      <c r="BN292" s="25">
        <v>2</v>
      </c>
      <c r="BO292" s="22">
        <f t="shared" si="52"/>
        <v>0.70685834705770345</v>
      </c>
      <c r="BP292" s="25">
        <v>800</v>
      </c>
      <c r="BQ292" s="30">
        <v>1017.4</v>
      </c>
      <c r="BR292" s="25">
        <v>800</v>
      </c>
      <c r="BS292" s="22"/>
      <c r="BT292" s="25"/>
      <c r="BU292" s="22"/>
      <c r="BV292" s="22"/>
      <c r="BW292" s="155"/>
      <c r="BX292" s="25">
        <v>2</v>
      </c>
    </row>
    <row r="293" spans="1:76">
      <c r="A293" s="180">
        <v>288</v>
      </c>
      <c r="B293" s="67"/>
      <c r="C293" s="163">
        <v>5</v>
      </c>
      <c r="D293" s="23" t="s">
        <v>339</v>
      </c>
      <c r="E293" s="68" t="s">
        <v>173</v>
      </c>
      <c r="F293" s="22" t="s">
        <v>8</v>
      </c>
      <c r="G293" s="21" t="s">
        <v>489</v>
      </c>
      <c r="H293" s="21" t="s">
        <v>492</v>
      </c>
      <c r="I293" s="25">
        <v>60</v>
      </c>
      <c r="J293" s="22"/>
      <c r="K293" s="31"/>
      <c r="L293" s="30">
        <v>1863.9000000000003</v>
      </c>
      <c r="M293" s="22" t="s">
        <v>507</v>
      </c>
      <c r="N293" s="25">
        <v>200</v>
      </c>
      <c r="O293" s="25">
        <v>200</v>
      </c>
      <c r="P293" s="25">
        <v>1700</v>
      </c>
      <c r="Q293" s="25">
        <v>80</v>
      </c>
      <c r="R293" s="24">
        <v>2750</v>
      </c>
      <c r="S293" s="24">
        <v>2750</v>
      </c>
      <c r="T293" s="23" t="s">
        <v>489</v>
      </c>
      <c r="U293" s="29">
        <f t="shared" si="49"/>
        <v>340000</v>
      </c>
      <c r="V293" s="24">
        <v>10</v>
      </c>
      <c r="W293" s="24">
        <v>10</v>
      </c>
      <c r="X293" s="24">
        <v>10</v>
      </c>
      <c r="Y293" s="24">
        <v>12</v>
      </c>
      <c r="Z293" s="23"/>
      <c r="AA293" s="24">
        <v>2</v>
      </c>
      <c r="AB293" s="23"/>
      <c r="AC293" s="24">
        <v>2</v>
      </c>
      <c r="AD293" s="23" t="s">
        <v>508</v>
      </c>
      <c r="AE293" s="24">
        <v>913</v>
      </c>
      <c r="AF293" s="23" t="s">
        <v>490</v>
      </c>
      <c r="AG293" s="23">
        <f t="shared" si="48"/>
        <v>0.27719935178733468</v>
      </c>
      <c r="AH293" s="23"/>
      <c r="AI293" s="24">
        <v>900</v>
      </c>
      <c r="AJ293" s="32">
        <v>1036.45</v>
      </c>
      <c r="AK293" s="24">
        <v>900</v>
      </c>
      <c r="AL293" s="24">
        <v>900</v>
      </c>
      <c r="AM293" s="32">
        <v>1036.45</v>
      </c>
      <c r="AN293" s="32">
        <v>1036.45</v>
      </c>
      <c r="AO293" s="24">
        <v>800</v>
      </c>
      <c r="AP293" s="23" t="s">
        <v>494</v>
      </c>
      <c r="AQ293" s="25">
        <v>4</v>
      </c>
      <c r="AR293" s="23" t="s">
        <v>490</v>
      </c>
      <c r="AS293" s="24">
        <v>6</v>
      </c>
      <c r="AT293" s="25">
        <v>46</v>
      </c>
      <c r="AU293" s="25">
        <v>60</v>
      </c>
      <c r="AV293" s="23"/>
      <c r="AW293" s="23"/>
      <c r="AX293" s="23"/>
      <c r="AY293" s="23">
        <f t="shared" si="50"/>
        <v>0.94247779607693793</v>
      </c>
      <c r="AZ293" s="23"/>
      <c r="BA293" s="23">
        <v>800</v>
      </c>
      <c r="BB293" s="23">
        <v>1017.4</v>
      </c>
      <c r="BC293" s="24">
        <v>800</v>
      </c>
      <c r="BD293" s="22">
        <v>6</v>
      </c>
      <c r="BE293" s="23">
        <v>100</v>
      </c>
      <c r="BF293" s="25">
        <v>2</v>
      </c>
      <c r="BG293" s="22">
        <f t="shared" si="51"/>
        <v>0.70685834705770345</v>
      </c>
      <c r="BH293" s="22"/>
      <c r="BI293" s="25">
        <v>800</v>
      </c>
      <c r="BJ293" s="30">
        <v>1017.4</v>
      </c>
      <c r="BK293" s="25">
        <v>800</v>
      </c>
      <c r="BL293" s="25">
        <v>6</v>
      </c>
      <c r="BM293" s="25">
        <v>100</v>
      </c>
      <c r="BN293" s="25">
        <v>2</v>
      </c>
      <c r="BO293" s="22">
        <f t="shared" si="52"/>
        <v>0.70685834705770345</v>
      </c>
      <c r="BP293" s="25">
        <v>800</v>
      </c>
      <c r="BQ293" s="30">
        <v>1017.4</v>
      </c>
      <c r="BR293" s="25">
        <v>800</v>
      </c>
      <c r="BS293" s="22"/>
      <c r="BT293" s="25"/>
      <c r="BU293" s="22"/>
      <c r="BV293" s="22"/>
      <c r="BW293" s="155"/>
      <c r="BX293" s="25">
        <v>2</v>
      </c>
    </row>
    <row r="294" spans="1:76">
      <c r="A294" s="180">
        <v>289</v>
      </c>
      <c r="B294" s="67"/>
      <c r="C294" s="163">
        <v>1</v>
      </c>
      <c r="D294" s="23" t="s">
        <v>176</v>
      </c>
      <c r="E294" s="68" t="s">
        <v>175</v>
      </c>
      <c r="F294" s="22" t="s">
        <v>8</v>
      </c>
      <c r="G294" s="21" t="s">
        <v>489</v>
      </c>
      <c r="H294" s="21" t="s">
        <v>492</v>
      </c>
      <c r="I294" s="30">
        <v>27.6</v>
      </c>
      <c r="J294" s="25"/>
      <c r="K294" s="31"/>
      <c r="L294" s="31">
        <v>343.45440000000002</v>
      </c>
      <c r="M294" s="22" t="s">
        <v>519</v>
      </c>
      <c r="N294" s="25">
        <v>102</v>
      </c>
      <c r="O294" s="25">
        <v>152.4</v>
      </c>
      <c r="P294" s="25">
        <v>1220</v>
      </c>
      <c r="Q294" s="25">
        <v>102</v>
      </c>
      <c r="R294" s="24">
        <v>3660</v>
      </c>
      <c r="S294" s="24">
        <v>3660</v>
      </c>
      <c r="T294" s="23" t="s">
        <v>489</v>
      </c>
      <c r="U294" s="29">
        <f t="shared" si="49"/>
        <v>124440</v>
      </c>
      <c r="V294" s="24">
        <v>9.5</v>
      </c>
      <c r="W294" s="24">
        <v>9.35</v>
      </c>
      <c r="X294" s="24"/>
      <c r="Y294" s="24">
        <v>8</v>
      </c>
      <c r="Z294" s="24">
        <v>19</v>
      </c>
      <c r="AA294" s="24"/>
      <c r="AB294" s="23">
        <v>19</v>
      </c>
      <c r="AC294" s="24">
        <v>2</v>
      </c>
      <c r="AD294" s="23" t="s">
        <v>491</v>
      </c>
      <c r="AE294" s="29">
        <v>406.4</v>
      </c>
      <c r="AF294" s="23" t="s">
        <v>490</v>
      </c>
      <c r="AG294" s="23">
        <f t="shared" si="48"/>
        <v>0.45211832799658075</v>
      </c>
      <c r="AH294" s="23"/>
      <c r="AI294" s="24">
        <v>414</v>
      </c>
      <c r="AJ294" s="24">
        <v>590</v>
      </c>
      <c r="AK294" s="24">
        <v>414</v>
      </c>
      <c r="AL294" s="25"/>
      <c r="AM294" s="24">
        <v>590</v>
      </c>
      <c r="AN294" s="32"/>
      <c r="AO294" s="24">
        <v>60</v>
      </c>
      <c r="AP294" s="23" t="s">
        <v>492</v>
      </c>
      <c r="AQ294" s="25">
        <v>2</v>
      </c>
      <c r="AR294" s="23" t="s">
        <v>490</v>
      </c>
      <c r="AS294" s="29">
        <v>4.8</v>
      </c>
      <c r="AT294" s="25">
        <v>29</v>
      </c>
      <c r="AU294" s="25">
        <v>127</v>
      </c>
      <c r="AV294" s="23"/>
      <c r="AW294" s="23"/>
      <c r="AX294" s="23"/>
      <c r="AY294" s="23">
        <f t="shared" si="50"/>
        <v>0.27938202384865229</v>
      </c>
      <c r="AZ294" s="23"/>
      <c r="BA294" s="23">
        <v>414</v>
      </c>
      <c r="BB294" s="23">
        <v>590</v>
      </c>
      <c r="BC294" s="23"/>
      <c r="BD294" s="22">
        <v>6.4</v>
      </c>
      <c r="BE294" s="23">
        <v>182.88</v>
      </c>
      <c r="BF294" s="25">
        <v>2</v>
      </c>
      <c r="BG294" s="22">
        <f t="shared" si="51"/>
        <v>0.34491607882549669</v>
      </c>
      <c r="BH294" s="22"/>
      <c r="BI294" s="25">
        <v>414</v>
      </c>
      <c r="BJ294" s="25">
        <v>600</v>
      </c>
      <c r="BK294" s="25">
        <v>60</v>
      </c>
      <c r="BL294" s="30">
        <v>6.4</v>
      </c>
      <c r="BM294" s="25">
        <v>140</v>
      </c>
      <c r="BN294" s="25">
        <v>2</v>
      </c>
      <c r="BO294" s="22">
        <f t="shared" si="52"/>
        <v>0.45055894639719163</v>
      </c>
      <c r="BP294" s="25">
        <v>414</v>
      </c>
      <c r="BQ294" s="25">
        <v>600</v>
      </c>
      <c r="BR294" s="25">
        <v>60</v>
      </c>
      <c r="BS294" s="22"/>
      <c r="BT294" s="25"/>
      <c r="BU294" s="22"/>
      <c r="BV294" s="22"/>
      <c r="BW294" s="155"/>
      <c r="BX294" s="25">
        <v>9</v>
      </c>
    </row>
    <row r="295" spans="1:76">
      <c r="A295" s="180">
        <v>290</v>
      </c>
      <c r="B295" s="67"/>
      <c r="C295" s="163">
        <v>2</v>
      </c>
      <c r="D295" s="23" t="s">
        <v>177</v>
      </c>
      <c r="E295" s="68" t="s">
        <v>175</v>
      </c>
      <c r="F295" s="22" t="s">
        <v>8</v>
      </c>
      <c r="G295" s="21" t="s">
        <v>489</v>
      </c>
      <c r="H295" s="21" t="s">
        <v>515</v>
      </c>
      <c r="I295" s="30">
        <v>27.6</v>
      </c>
      <c r="J295" s="25"/>
      <c r="K295" s="31"/>
      <c r="L295" s="31">
        <v>658.0811520000002</v>
      </c>
      <c r="M295" s="22" t="s">
        <v>519</v>
      </c>
      <c r="N295" s="25">
        <v>102</v>
      </c>
      <c r="O295" s="25">
        <v>101.6</v>
      </c>
      <c r="P295" s="25">
        <v>1220</v>
      </c>
      <c r="Q295" s="25">
        <v>102</v>
      </c>
      <c r="R295" s="24">
        <v>3660</v>
      </c>
      <c r="S295" s="24">
        <v>3660</v>
      </c>
      <c r="T295" s="23" t="s">
        <v>489</v>
      </c>
      <c r="U295" s="29">
        <f t="shared" si="49"/>
        <v>114076.79999999999</v>
      </c>
      <c r="V295" s="24">
        <v>9.5</v>
      </c>
      <c r="W295" s="24">
        <v>9.35</v>
      </c>
      <c r="X295" s="24"/>
      <c r="Y295" s="24">
        <v>28</v>
      </c>
      <c r="Z295" s="24">
        <v>19</v>
      </c>
      <c r="AA295" s="24"/>
      <c r="AB295" s="23">
        <v>19</v>
      </c>
      <c r="AC295" s="24">
        <v>2</v>
      </c>
      <c r="AD295" s="23" t="s">
        <v>491</v>
      </c>
      <c r="AE295" s="29">
        <v>406.4</v>
      </c>
      <c r="AF295" s="23" t="s">
        <v>490</v>
      </c>
      <c r="AG295" s="23">
        <f t="shared" si="48"/>
        <v>1.7359004918540315</v>
      </c>
      <c r="AH295" s="23"/>
      <c r="AI295" s="24">
        <v>414</v>
      </c>
      <c r="AJ295" s="24">
        <v>590</v>
      </c>
      <c r="AK295" s="24">
        <v>414</v>
      </c>
      <c r="AL295" s="25"/>
      <c r="AM295" s="24">
        <v>590</v>
      </c>
      <c r="AN295" s="32"/>
      <c r="AO295" s="24">
        <v>60</v>
      </c>
      <c r="AP295" s="23" t="s">
        <v>492</v>
      </c>
      <c r="AQ295" s="25">
        <v>2</v>
      </c>
      <c r="AR295" s="23" t="s">
        <v>490</v>
      </c>
      <c r="AS295" s="32">
        <v>4.75</v>
      </c>
      <c r="AT295" s="25">
        <v>96</v>
      </c>
      <c r="AU295" s="31">
        <v>38.1</v>
      </c>
      <c r="AV295" s="23"/>
      <c r="AW295" s="23"/>
      <c r="AX295" s="23"/>
      <c r="AY295" s="23">
        <f t="shared" si="50"/>
        <v>0.91197293302737514</v>
      </c>
      <c r="AZ295" s="23"/>
      <c r="BA295" s="23">
        <v>414</v>
      </c>
      <c r="BB295" s="23">
        <v>590</v>
      </c>
      <c r="BC295" s="23"/>
      <c r="BD295" s="22">
        <v>6.4</v>
      </c>
      <c r="BE295" s="23">
        <v>140</v>
      </c>
      <c r="BF295" s="25">
        <v>2</v>
      </c>
      <c r="BG295" s="22">
        <f t="shared" si="51"/>
        <v>0.45055894639719163</v>
      </c>
      <c r="BH295" s="22"/>
      <c r="BI295" s="25">
        <v>414</v>
      </c>
      <c r="BJ295" s="25">
        <v>600</v>
      </c>
      <c r="BK295" s="25">
        <v>60</v>
      </c>
      <c r="BL295" s="30">
        <v>6.4</v>
      </c>
      <c r="BM295" s="25">
        <v>140</v>
      </c>
      <c r="BN295" s="25">
        <v>2</v>
      </c>
      <c r="BO295" s="22">
        <f t="shared" si="52"/>
        <v>0.45055894639719163</v>
      </c>
      <c r="BP295" s="25">
        <v>414</v>
      </c>
      <c r="BQ295" s="25">
        <v>600</v>
      </c>
      <c r="BR295" s="25">
        <v>60</v>
      </c>
      <c r="BS295" s="22"/>
      <c r="BT295" s="25"/>
      <c r="BU295" s="22"/>
      <c r="BV295" s="22"/>
      <c r="BW295" s="155"/>
      <c r="BX295" s="25">
        <v>1</v>
      </c>
    </row>
    <row r="296" spans="1:76">
      <c r="A296" s="180">
        <v>291</v>
      </c>
      <c r="B296" s="67"/>
      <c r="C296" s="163">
        <v>1</v>
      </c>
      <c r="D296" s="23" t="s">
        <v>300</v>
      </c>
      <c r="E296" s="68" t="s">
        <v>299</v>
      </c>
      <c r="F296" s="22" t="s">
        <v>8</v>
      </c>
      <c r="G296" s="21" t="s">
        <v>489</v>
      </c>
      <c r="H296" s="21" t="s">
        <v>492</v>
      </c>
      <c r="I296" s="30">
        <v>31.6</v>
      </c>
      <c r="J296" s="25"/>
      <c r="K296" s="31"/>
      <c r="L296" s="31">
        <v>392.90808000000004</v>
      </c>
      <c r="M296" s="22" t="s">
        <v>519</v>
      </c>
      <c r="N296" s="25">
        <v>102</v>
      </c>
      <c r="O296" s="25">
        <v>191</v>
      </c>
      <c r="P296" s="25">
        <v>1219</v>
      </c>
      <c r="Q296" s="25">
        <v>102</v>
      </c>
      <c r="R296" s="24">
        <v>3658</v>
      </c>
      <c r="S296" s="24">
        <v>3658</v>
      </c>
      <c r="T296" s="23" t="s">
        <v>489</v>
      </c>
      <c r="U296" s="29">
        <f t="shared" si="49"/>
        <v>124338</v>
      </c>
      <c r="V296" s="24">
        <v>9.5299999999999994</v>
      </c>
      <c r="W296" s="24">
        <v>0</v>
      </c>
      <c r="X296" s="24"/>
      <c r="Y296" s="24">
        <v>8</v>
      </c>
      <c r="Z296" s="20">
        <v>19</v>
      </c>
      <c r="AA296" s="24"/>
      <c r="AB296" s="20">
        <v>19</v>
      </c>
      <c r="AC296" s="24"/>
      <c r="AD296" s="23" t="s">
        <v>491</v>
      </c>
      <c r="AE296" s="29">
        <v>406.4</v>
      </c>
      <c r="AF296" s="23" t="s">
        <v>490</v>
      </c>
      <c r="AG296" s="23">
        <f t="shared" si="48"/>
        <v>0.45894621472504504</v>
      </c>
      <c r="AH296" s="23"/>
      <c r="AI296" s="24">
        <v>414</v>
      </c>
      <c r="AJ296" s="20">
        <v>590</v>
      </c>
      <c r="AK296" s="20">
        <v>414</v>
      </c>
      <c r="AL296" s="22"/>
      <c r="AM296" s="20">
        <v>590</v>
      </c>
      <c r="AN296" s="23"/>
      <c r="AO296" s="24">
        <v>60</v>
      </c>
      <c r="AP296" s="23" t="s">
        <v>492</v>
      </c>
      <c r="AQ296" s="25">
        <v>2</v>
      </c>
      <c r="AR296" s="23" t="s">
        <v>490</v>
      </c>
      <c r="AS296" s="23">
        <v>4.75</v>
      </c>
      <c r="AT296" s="25">
        <v>16</v>
      </c>
      <c r="AU296" s="25">
        <v>76.2</v>
      </c>
      <c r="AV296" s="23"/>
      <c r="AW296" s="23"/>
      <c r="AX296" s="23"/>
      <c r="AY296" s="23">
        <f t="shared" si="50"/>
        <v>0.45598646651368757</v>
      </c>
      <c r="AZ296" s="23"/>
      <c r="BA296" s="23">
        <v>414</v>
      </c>
      <c r="BB296" s="20">
        <v>590</v>
      </c>
      <c r="BC296" s="24">
        <v>60</v>
      </c>
      <c r="BD296" s="22">
        <v>6.4</v>
      </c>
      <c r="BE296" s="20">
        <v>191</v>
      </c>
      <c r="BF296" s="25">
        <v>2</v>
      </c>
      <c r="BG296" s="22">
        <f t="shared" si="51"/>
        <v>0.33025263086705148</v>
      </c>
      <c r="BH296" s="22"/>
      <c r="BI296" s="25">
        <v>414</v>
      </c>
      <c r="BJ296" s="20">
        <v>600</v>
      </c>
      <c r="BK296" s="25">
        <v>60</v>
      </c>
      <c r="BL296" s="20">
        <v>6.35</v>
      </c>
      <c r="BM296" s="20">
        <v>191</v>
      </c>
      <c r="BN296" s="25">
        <v>2</v>
      </c>
      <c r="BO296" s="22">
        <f t="shared" si="52"/>
        <v>0.32511259053068065</v>
      </c>
      <c r="BP296" s="20">
        <v>414</v>
      </c>
      <c r="BQ296" s="20">
        <v>600</v>
      </c>
      <c r="BR296" s="25">
        <v>60</v>
      </c>
      <c r="BS296" s="22"/>
      <c r="BT296" s="25"/>
      <c r="BU296" s="22"/>
      <c r="BV296" s="22"/>
      <c r="BW296" s="155"/>
      <c r="BX296" s="25">
        <v>1</v>
      </c>
    </row>
    <row r="297" spans="1:76">
      <c r="A297" s="180">
        <v>292</v>
      </c>
      <c r="B297" s="67"/>
      <c r="C297" s="163">
        <v>2</v>
      </c>
      <c r="D297" s="23" t="s">
        <v>176</v>
      </c>
      <c r="E297" s="68" t="s">
        <v>299</v>
      </c>
      <c r="F297" s="22" t="s">
        <v>8</v>
      </c>
      <c r="G297" s="21" t="s">
        <v>489</v>
      </c>
      <c r="H297" s="21" t="s">
        <v>492</v>
      </c>
      <c r="I297" s="25">
        <v>34</v>
      </c>
      <c r="J297" s="25"/>
      <c r="K297" s="31"/>
      <c r="L297" s="31">
        <v>295.92444000000006</v>
      </c>
      <c r="M297" s="22" t="s">
        <v>519</v>
      </c>
      <c r="N297" s="25">
        <v>102</v>
      </c>
      <c r="O297" s="25">
        <v>191</v>
      </c>
      <c r="P297" s="25">
        <v>1219</v>
      </c>
      <c r="Q297" s="25">
        <v>102</v>
      </c>
      <c r="R297" s="24">
        <v>3658</v>
      </c>
      <c r="S297" s="24">
        <v>3658</v>
      </c>
      <c r="T297" s="23" t="s">
        <v>489</v>
      </c>
      <c r="U297" s="29">
        <f t="shared" si="49"/>
        <v>124338</v>
      </c>
      <c r="V297" s="24">
        <v>9.5299999999999994</v>
      </c>
      <c r="W297" s="24">
        <v>9.5299999999999994</v>
      </c>
      <c r="X297" s="25"/>
      <c r="Y297" s="24">
        <v>8</v>
      </c>
      <c r="Z297" s="20">
        <v>19</v>
      </c>
      <c r="AA297" s="24"/>
      <c r="AB297" s="20">
        <v>19</v>
      </c>
      <c r="AC297" s="24">
        <v>2</v>
      </c>
      <c r="AD297" s="23" t="s">
        <v>491</v>
      </c>
      <c r="AE297" s="29">
        <v>406.4</v>
      </c>
      <c r="AF297" s="23" t="s">
        <v>490</v>
      </c>
      <c r="AG297" s="23">
        <f t="shared" si="48"/>
        <v>0.45894621472504504</v>
      </c>
      <c r="AH297" s="23"/>
      <c r="AI297" s="24">
        <v>414</v>
      </c>
      <c r="AJ297" s="20">
        <v>590</v>
      </c>
      <c r="AK297" s="20">
        <v>414</v>
      </c>
      <c r="AL297" s="22"/>
      <c r="AM297" s="20">
        <v>590</v>
      </c>
      <c r="AN297" s="23"/>
      <c r="AO297" s="24">
        <v>60</v>
      </c>
      <c r="AP297" s="23" t="s">
        <v>492</v>
      </c>
      <c r="AQ297" s="25">
        <v>2</v>
      </c>
      <c r="AR297" s="23" t="s">
        <v>490</v>
      </c>
      <c r="AS297" s="23">
        <v>4.75</v>
      </c>
      <c r="AT297" s="25">
        <v>16</v>
      </c>
      <c r="AU297" s="25">
        <v>50.8</v>
      </c>
      <c r="AV297" s="23"/>
      <c r="AW297" s="23"/>
      <c r="AX297" s="23"/>
      <c r="AY297" s="23">
        <f t="shared" si="50"/>
        <v>0.68397969977053141</v>
      </c>
      <c r="AZ297" s="23"/>
      <c r="BA297" s="23">
        <v>414</v>
      </c>
      <c r="BB297" s="20">
        <v>590</v>
      </c>
      <c r="BC297" s="24">
        <v>60</v>
      </c>
      <c r="BD297" s="22">
        <v>6.4</v>
      </c>
      <c r="BE297" s="20">
        <v>191</v>
      </c>
      <c r="BF297" s="25">
        <v>2</v>
      </c>
      <c r="BG297" s="22">
        <f t="shared" si="51"/>
        <v>0.33025263086705148</v>
      </c>
      <c r="BH297" s="22"/>
      <c r="BI297" s="25">
        <v>414</v>
      </c>
      <c r="BJ297" s="20">
        <v>600</v>
      </c>
      <c r="BK297" s="25">
        <v>60</v>
      </c>
      <c r="BL297" s="20">
        <v>6.35</v>
      </c>
      <c r="BM297" s="20">
        <v>191</v>
      </c>
      <c r="BN297" s="25">
        <v>2</v>
      </c>
      <c r="BO297" s="22">
        <f t="shared" si="52"/>
        <v>0.32511259053068065</v>
      </c>
      <c r="BP297" s="20">
        <v>414</v>
      </c>
      <c r="BQ297" s="20">
        <v>600</v>
      </c>
      <c r="BR297" s="25">
        <v>60</v>
      </c>
      <c r="BS297" s="22"/>
      <c r="BT297" s="25"/>
      <c r="BU297" s="22"/>
      <c r="BV297" s="22"/>
      <c r="BW297" s="155"/>
      <c r="BX297" s="25">
        <v>1</v>
      </c>
    </row>
    <row r="298" spans="1:76">
      <c r="A298" s="180">
        <v>293</v>
      </c>
      <c r="B298" s="67"/>
      <c r="C298" s="163">
        <v>3</v>
      </c>
      <c r="D298" s="23" t="s">
        <v>517</v>
      </c>
      <c r="E298" s="68" t="s">
        <v>299</v>
      </c>
      <c r="F298" s="22" t="s">
        <v>8</v>
      </c>
      <c r="G298" s="21" t="s">
        <v>489</v>
      </c>
      <c r="H298" s="21" t="s">
        <v>515</v>
      </c>
      <c r="I298" s="30">
        <v>43.6</v>
      </c>
      <c r="J298" s="25"/>
      <c r="K298" s="31"/>
      <c r="L298" s="31">
        <v>655.27610880000009</v>
      </c>
      <c r="M298" s="22" t="s">
        <v>519</v>
      </c>
      <c r="N298" s="30">
        <v>1219.2</v>
      </c>
      <c r="O298" s="30">
        <v>101.6</v>
      </c>
      <c r="P298" s="30">
        <v>1219.2</v>
      </c>
      <c r="Q298" s="30">
        <v>101.6</v>
      </c>
      <c r="R298" s="24">
        <v>3658</v>
      </c>
      <c r="S298" s="24">
        <v>3658</v>
      </c>
      <c r="T298" s="23" t="s">
        <v>489</v>
      </c>
      <c r="U298" s="32">
        <f t="shared" si="49"/>
        <v>227096.32000000001</v>
      </c>
      <c r="V298" s="24">
        <v>9.5299999999999994</v>
      </c>
      <c r="W298" s="24">
        <v>9.5299999999999994</v>
      </c>
      <c r="X298" s="25"/>
      <c r="Y298" s="24">
        <v>8</v>
      </c>
      <c r="Z298" s="20">
        <v>19</v>
      </c>
      <c r="AA298" s="24"/>
      <c r="AB298" s="20">
        <v>19</v>
      </c>
      <c r="AC298" s="24">
        <v>2</v>
      </c>
      <c r="AD298" s="23" t="s">
        <v>491</v>
      </c>
      <c r="AE298" s="29">
        <v>406.4</v>
      </c>
      <c r="AF298" s="23" t="s">
        <v>490</v>
      </c>
      <c r="AG298" s="23">
        <f t="shared" si="48"/>
        <v>0.25127864003468947</v>
      </c>
      <c r="AH298" s="23"/>
      <c r="AI298" s="24">
        <v>414</v>
      </c>
      <c r="AJ298" s="20">
        <v>590</v>
      </c>
      <c r="AK298" s="20">
        <v>414</v>
      </c>
      <c r="AL298" s="22"/>
      <c r="AM298" s="20">
        <v>590</v>
      </c>
      <c r="AN298" s="23"/>
      <c r="AO298" s="24">
        <v>60</v>
      </c>
      <c r="AP298" s="23" t="s">
        <v>492</v>
      </c>
      <c r="AQ298" s="25">
        <v>2</v>
      </c>
      <c r="AR298" s="23" t="s">
        <v>490</v>
      </c>
      <c r="AS298" s="23">
        <v>4.75</v>
      </c>
      <c r="AT298" s="25">
        <v>16</v>
      </c>
      <c r="AU298" s="25">
        <v>76.2</v>
      </c>
      <c r="AV298" s="23"/>
      <c r="AW298" s="23"/>
      <c r="AX298" s="23"/>
      <c r="AY298" s="23">
        <f t="shared" si="50"/>
        <v>3.8148474068566376E-2</v>
      </c>
      <c r="AZ298" s="23"/>
      <c r="BA298" s="23">
        <v>414</v>
      </c>
      <c r="BB298" s="20">
        <v>590</v>
      </c>
      <c r="BC298" s="24">
        <v>60</v>
      </c>
      <c r="BD298" s="22">
        <v>6.4</v>
      </c>
      <c r="BE298" s="22">
        <v>140</v>
      </c>
      <c r="BF298" s="25">
        <v>2</v>
      </c>
      <c r="BG298" s="22">
        <f t="shared" si="51"/>
        <v>0.45233280051686575</v>
      </c>
      <c r="BH298" s="22"/>
      <c r="BI298" s="25">
        <v>414</v>
      </c>
      <c r="BJ298" s="20">
        <v>600</v>
      </c>
      <c r="BK298" s="25">
        <v>60</v>
      </c>
      <c r="BL298" s="20">
        <v>6.35</v>
      </c>
      <c r="BM298" s="30">
        <v>190.5</v>
      </c>
      <c r="BN298" s="25">
        <v>2</v>
      </c>
      <c r="BO298" s="22">
        <f t="shared" si="52"/>
        <v>0.32724923474893675</v>
      </c>
      <c r="BP298" s="20">
        <v>414</v>
      </c>
      <c r="BQ298" s="20">
        <v>600</v>
      </c>
      <c r="BR298" s="25">
        <v>60</v>
      </c>
      <c r="BS298" s="22"/>
      <c r="BT298" s="25"/>
      <c r="BU298" s="22"/>
      <c r="BV298" s="22"/>
      <c r="BW298" s="155"/>
      <c r="BX298" s="25">
        <v>2</v>
      </c>
    </row>
    <row r="299" spans="1:76">
      <c r="A299" s="180">
        <v>294</v>
      </c>
      <c r="B299" s="67"/>
      <c r="C299" s="163">
        <v>4</v>
      </c>
      <c r="D299" s="23" t="s">
        <v>518</v>
      </c>
      <c r="E299" s="68" t="s">
        <v>299</v>
      </c>
      <c r="F299" s="22" t="s">
        <v>8</v>
      </c>
      <c r="G299" s="21" t="s">
        <v>489</v>
      </c>
      <c r="H299" s="21" t="s">
        <v>515</v>
      </c>
      <c r="I299" s="30">
        <v>41.7</v>
      </c>
      <c r="J299" s="25"/>
      <c r="K299" s="31"/>
      <c r="L299" s="31">
        <v>655.27610880000032</v>
      </c>
      <c r="M299" s="22" t="s">
        <v>519</v>
      </c>
      <c r="N299" s="30">
        <v>1219.2</v>
      </c>
      <c r="O299" s="30">
        <v>101.6</v>
      </c>
      <c r="P299" s="30">
        <v>1219.2</v>
      </c>
      <c r="Q299" s="30">
        <v>101.6</v>
      </c>
      <c r="R299" s="24">
        <v>3658</v>
      </c>
      <c r="S299" s="24">
        <v>3658</v>
      </c>
      <c r="T299" s="23" t="s">
        <v>489</v>
      </c>
      <c r="U299" s="32">
        <f t="shared" si="49"/>
        <v>227096.32000000001</v>
      </c>
      <c r="V299" s="24">
        <v>9.5299999999999994</v>
      </c>
      <c r="W299" s="24">
        <v>9.5299999999999994</v>
      </c>
      <c r="X299" s="24"/>
      <c r="Y299" s="24">
        <v>8</v>
      </c>
      <c r="Z299" s="24">
        <v>19</v>
      </c>
      <c r="AA299" s="24"/>
      <c r="AB299" s="24">
        <v>19</v>
      </c>
      <c r="AC299" s="24">
        <v>2</v>
      </c>
      <c r="AD299" s="23" t="s">
        <v>491</v>
      </c>
      <c r="AE299" s="24">
        <v>406.4</v>
      </c>
      <c r="AF299" s="23" t="s">
        <v>490</v>
      </c>
      <c r="AG299" s="23">
        <f t="shared" si="48"/>
        <v>0.25127864003468947</v>
      </c>
      <c r="AH299" s="23"/>
      <c r="AI299" s="24">
        <v>414</v>
      </c>
      <c r="AJ299" s="24">
        <v>590</v>
      </c>
      <c r="AK299" s="24">
        <v>414</v>
      </c>
      <c r="AL299" s="22"/>
      <c r="AM299" s="24">
        <v>590</v>
      </c>
      <c r="AN299" s="23"/>
      <c r="AO299" s="24">
        <v>60</v>
      </c>
      <c r="AP299" s="23" t="s">
        <v>492</v>
      </c>
      <c r="AQ299" s="25">
        <v>2</v>
      </c>
      <c r="AR299" s="23" t="s">
        <v>490</v>
      </c>
      <c r="AS299" s="23">
        <v>4.75</v>
      </c>
      <c r="AT299" s="25">
        <v>16</v>
      </c>
      <c r="AU299" s="30">
        <v>101.6</v>
      </c>
      <c r="AV299" s="23"/>
      <c r="AW299" s="23"/>
      <c r="AX299" s="23"/>
      <c r="AY299" s="23">
        <f t="shared" si="50"/>
        <v>2.8611355551424782E-2</v>
      </c>
      <c r="AZ299" s="23"/>
      <c r="BA299" s="23">
        <v>414</v>
      </c>
      <c r="BB299" s="23">
        <v>590</v>
      </c>
      <c r="BC299" s="23">
        <v>60</v>
      </c>
      <c r="BD299" s="22">
        <v>6.4</v>
      </c>
      <c r="BE299" s="24">
        <v>140</v>
      </c>
      <c r="BF299" s="25">
        <v>2</v>
      </c>
      <c r="BG299" s="22">
        <f t="shared" si="51"/>
        <v>0.45233280051686575</v>
      </c>
      <c r="BH299" s="22"/>
      <c r="BI299" s="25">
        <v>414</v>
      </c>
      <c r="BJ299" s="25">
        <v>600</v>
      </c>
      <c r="BK299" s="25">
        <v>60</v>
      </c>
      <c r="BL299" s="25">
        <v>6.35</v>
      </c>
      <c r="BM299" s="25">
        <v>140</v>
      </c>
      <c r="BN299" s="25">
        <v>2</v>
      </c>
      <c r="BO299" s="22">
        <f t="shared" si="52"/>
        <v>0.44529270871194609</v>
      </c>
      <c r="BP299" s="25">
        <v>414</v>
      </c>
      <c r="BQ299" s="25">
        <v>600</v>
      </c>
      <c r="BR299" s="25">
        <v>60</v>
      </c>
      <c r="BS299" s="22"/>
      <c r="BT299" s="25"/>
      <c r="BU299" s="22"/>
      <c r="BV299" s="22"/>
      <c r="BW299" s="155"/>
      <c r="BX299" s="25">
        <v>1</v>
      </c>
    </row>
    <row r="300" spans="1:76">
      <c r="A300" s="180">
        <v>295</v>
      </c>
      <c r="B300" s="67"/>
      <c r="C300" s="163">
        <v>1</v>
      </c>
      <c r="D300" s="23" t="s">
        <v>496</v>
      </c>
      <c r="E300" s="68" t="s">
        <v>512</v>
      </c>
      <c r="F300" s="22" t="s">
        <v>8</v>
      </c>
      <c r="G300" s="21" t="s">
        <v>489</v>
      </c>
      <c r="H300" s="21" t="s">
        <v>492</v>
      </c>
      <c r="I300" s="30">
        <v>63.2</v>
      </c>
      <c r="J300" s="22"/>
      <c r="K300" s="31"/>
      <c r="L300" s="25">
        <v>489.00000000000006</v>
      </c>
      <c r="M300" s="22" t="s">
        <v>507</v>
      </c>
      <c r="N300" s="25">
        <v>90</v>
      </c>
      <c r="O300" s="25">
        <v>196</v>
      </c>
      <c r="P300" s="25">
        <v>430</v>
      </c>
      <c r="Q300" s="25">
        <v>90</v>
      </c>
      <c r="R300" s="24">
        <v>725</v>
      </c>
      <c r="S300" s="24">
        <v>1050</v>
      </c>
      <c r="T300" s="23" t="s">
        <v>489</v>
      </c>
      <c r="U300" s="29">
        <f t="shared" si="49"/>
        <v>38700</v>
      </c>
      <c r="V300" s="24">
        <v>10</v>
      </c>
      <c r="W300" s="24">
        <v>10</v>
      </c>
      <c r="X300" s="24"/>
      <c r="Y300" s="24">
        <v>2</v>
      </c>
      <c r="Z300" s="24"/>
      <c r="AA300" s="24"/>
      <c r="AB300" s="24">
        <v>5</v>
      </c>
      <c r="AC300" s="24">
        <v>2</v>
      </c>
      <c r="AD300" s="23" t="s">
        <v>491</v>
      </c>
      <c r="AE300" s="24">
        <v>250</v>
      </c>
      <c r="AF300" s="23" t="s">
        <v>490</v>
      </c>
      <c r="AG300" s="23">
        <f t="shared" si="48"/>
        <v>0.40589052371961148</v>
      </c>
      <c r="AH300" s="23"/>
      <c r="AI300" s="24">
        <v>393</v>
      </c>
      <c r="AJ300" s="24">
        <v>568</v>
      </c>
      <c r="AK300" s="24">
        <v>393</v>
      </c>
      <c r="AL300" s="22"/>
      <c r="AM300" s="24">
        <v>568</v>
      </c>
      <c r="AN300" s="23"/>
      <c r="AO300" s="23"/>
      <c r="AP300" s="23"/>
      <c r="AQ300" s="25">
        <v>2</v>
      </c>
      <c r="AR300" s="23" t="s">
        <v>490</v>
      </c>
      <c r="AS300" s="24">
        <v>6</v>
      </c>
      <c r="AT300" s="25"/>
      <c r="AU300" s="25">
        <v>50</v>
      </c>
      <c r="AV300" s="23"/>
      <c r="AW300" s="23"/>
      <c r="AX300" s="23"/>
      <c r="AY300" s="23">
        <f t="shared" si="50"/>
        <v>1.2566370614359172</v>
      </c>
      <c r="AZ300" s="23"/>
      <c r="BA300" s="23">
        <v>372</v>
      </c>
      <c r="BB300" s="23">
        <v>524</v>
      </c>
      <c r="BC300" s="23"/>
      <c r="BD300" s="22">
        <v>10</v>
      </c>
      <c r="BE300" s="24">
        <v>60</v>
      </c>
      <c r="BF300" s="25">
        <v>2</v>
      </c>
      <c r="BG300" s="22">
        <f t="shared" si="51"/>
        <v>2.9088820866572158</v>
      </c>
      <c r="BH300" s="22"/>
      <c r="BI300" s="25">
        <v>393</v>
      </c>
      <c r="BJ300" s="25">
        <v>568</v>
      </c>
      <c r="BK300" s="22"/>
      <c r="BL300" s="25">
        <v>6</v>
      </c>
      <c r="BM300" s="31">
        <v>54.17</v>
      </c>
      <c r="BN300" s="25">
        <v>2</v>
      </c>
      <c r="BO300" s="22">
        <f t="shared" si="52"/>
        <v>1.1599012935535511</v>
      </c>
      <c r="BP300" s="25">
        <v>372</v>
      </c>
      <c r="BQ300" s="25">
        <v>524</v>
      </c>
      <c r="BR300" s="22"/>
      <c r="BS300" s="22"/>
      <c r="BT300" s="25"/>
      <c r="BU300" s="22"/>
      <c r="BV300" s="22"/>
      <c r="BW300" s="155"/>
      <c r="BX300" s="25">
        <v>5</v>
      </c>
    </row>
    <row r="301" spans="1:76">
      <c r="A301" s="180">
        <v>296</v>
      </c>
      <c r="B301" s="67"/>
      <c r="C301" s="163">
        <v>2</v>
      </c>
      <c r="D301" s="23" t="s">
        <v>497</v>
      </c>
      <c r="E301" s="68" t="s">
        <v>512</v>
      </c>
      <c r="F301" s="22" t="s">
        <v>8</v>
      </c>
      <c r="G301" s="21" t="s">
        <v>489</v>
      </c>
      <c r="H301" s="21" t="s">
        <v>492</v>
      </c>
      <c r="I301" s="25">
        <v>32</v>
      </c>
      <c r="J301" s="22"/>
      <c r="K301" s="31"/>
      <c r="L301" s="25">
        <v>495</v>
      </c>
      <c r="M301" s="22" t="s">
        <v>507</v>
      </c>
      <c r="N301" s="25">
        <v>90</v>
      </c>
      <c r="O301" s="25">
        <v>196</v>
      </c>
      <c r="P301" s="25">
        <v>430</v>
      </c>
      <c r="Q301" s="25">
        <v>90</v>
      </c>
      <c r="R301" s="24">
        <v>725</v>
      </c>
      <c r="S301" s="24">
        <v>1050</v>
      </c>
      <c r="T301" s="23" t="s">
        <v>489</v>
      </c>
      <c r="U301" s="29">
        <f t="shared" si="49"/>
        <v>38700</v>
      </c>
      <c r="V301" s="24">
        <v>10</v>
      </c>
      <c r="W301" s="24">
        <v>10</v>
      </c>
      <c r="X301" s="24"/>
      <c r="Y301" s="24">
        <v>2</v>
      </c>
      <c r="Z301" s="24"/>
      <c r="AA301" s="24"/>
      <c r="AB301" s="24">
        <v>5</v>
      </c>
      <c r="AC301" s="24">
        <v>2</v>
      </c>
      <c r="AD301" s="23" t="s">
        <v>491</v>
      </c>
      <c r="AE301" s="24">
        <v>250</v>
      </c>
      <c r="AF301" s="23" t="s">
        <v>490</v>
      </c>
      <c r="AG301" s="23">
        <f t="shared" si="48"/>
        <v>0.40589052371961148</v>
      </c>
      <c r="AH301" s="23"/>
      <c r="AI301" s="24">
        <v>393</v>
      </c>
      <c r="AJ301" s="24">
        <v>568</v>
      </c>
      <c r="AK301" s="24">
        <v>393</v>
      </c>
      <c r="AL301" s="22"/>
      <c r="AM301" s="24">
        <v>568</v>
      </c>
      <c r="AN301" s="23"/>
      <c r="AO301" s="23"/>
      <c r="AP301" s="23"/>
      <c r="AQ301" s="25">
        <v>2</v>
      </c>
      <c r="AR301" s="23" t="s">
        <v>490</v>
      </c>
      <c r="AS301" s="24">
        <v>6</v>
      </c>
      <c r="AT301" s="25"/>
      <c r="AU301" s="25">
        <v>50</v>
      </c>
      <c r="AV301" s="23"/>
      <c r="AW301" s="23"/>
      <c r="AX301" s="23"/>
      <c r="AY301" s="23">
        <f t="shared" si="50"/>
        <v>1.2566370614359172</v>
      </c>
      <c r="AZ301" s="23"/>
      <c r="BA301" s="23">
        <v>372</v>
      </c>
      <c r="BB301" s="23">
        <v>524</v>
      </c>
      <c r="BC301" s="23"/>
      <c r="BD301" s="22">
        <v>10</v>
      </c>
      <c r="BE301" s="24">
        <v>60</v>
      </c>
      <c r="BF301" s="25">
        <v>2</v>
      </c>
      <c r="BG301" s="22">
        <f t="shared" si="51"/>
        <v>2.9088820866572158</v>
      </c>
      <c r="BH301" s="22"/>
      <c r="BI301" s="25">
        <v>393</v>
      </c>
      <c r="BJ301" s="25">
        <v>568</v>
      </c>
      <c r="BK301" s="22"/>
      <c r="BL301" s="25">
        <v>6</v>
      </c>
      <c r="BM301" s="31">
        <v>54.17</v>
      </c>
      <c r="BN301" s="25">
        <v>2</v>
      </c>
      <c r="BO301" s="22">
        <f t="shared" si="52"/>
        <v>1.1599012935535511</v>
      </c>
      <c r="BP301" s="25">
        <v>372</v>
      </c>
      <c r="BQ301" s="25">
        <v>524</v>
      </c>
      <c r="BR301" s="22"/>
      <c r="BS301" s="22"/>
      <c r="BT301" s="25"/>
      <c r="BU301" s="22"/>
      <c r="BV301" s="22"/>
      <c r="BW301" s="155"/>
      <c r="BX301" s="25">
        <v>5</v>
      </c>
    </row>
    <row r="302" spans="1:76">
      <c r="A302" s="180">
        <v>297</v>
      </c>
      <c r="B302" s="67"/>
      <c r="C302" s="163">
        <v>3</v>
      </c>
      <c r="D302" s="23" t="s">
        <v>498</v>
      </c>
      <c r="E302" s="68" t="s">
        <v>512</v>
      </c>
      <c r="F302" s="22" t="s">
        <v>8</v>
      </c>
      <c r="G302" s="21" t="s">
        <v>489</v>
      </c>
      <c r="H302" s="21" t="s">
        <v>492</v>
      </c>
      <c r="I302" s="30">
        <v>61.3</v>
      </c>
      <c r="J302" s="22"/>
      <c r="K302" s="31"/>
      <c r="L302" s="25">
        <v>474.00000000000006</v>
      </c>
      <c r="M302" s="22" t="s">
        <v>507</v>
      </c>
      <c r="N302" s="25">
        <v>90</v>
      </c>
      <c r="O302" s="25">
        <v>0</v>
      </c>
      <c r="P302" s="25">
        <v>430</v>
      </c>
      <c r="Q302" s="25">
        <v>90</v>
      </c>
      <c r="R302" s="24">
        <v>725</v>
      </c>
      <c r="S302" s="24">
        <v>1050</v>
      </c>
      <c r="T302" s="23" t="s">
        <v>489</v>
      </c>
      <c r="U302" s="29">
        <f t="shared" si="49"/>
        <v>38700</v>
      </c>
      <c r="V302" s="24">
        <v>10</v>
      </c>
      <c r="W302" s="24">
        <v>0</v>
      </c>
      <c r="X302" s="24"/>
      <c r="Y302" s="24">
        <v>0</v>
      </c>
      <c r="Z302" s="24"/>
      <c r="AA302" s="24"/>
      <c r="AB302" s="24">
        <v>5</v>
      </c>
      <c r="AC302" s="24"/>
      <c r="AD302" s="23" t="s">
        <v>491</v>
      </c>
      <c r="AE302" s="24">
        <v>250</v>
      </c>
      <c r="AF302" s="23" t="s">
        <v>490</v>
      </c>
      <c r="AG302" s="23">
        <f t="shared" si="48"/>
        <v>0</v>
      </c>
      <c r="AH302" s="23"/>
      <c r="AI302" s="24">
        <v>393</v>
      </c>
      <c r="AJ302" s="24"/>
      <c r="AK302" s="23"/>
      <c r="AL302" s="22"/>
      <c r="AM302" s="23"/>
      <c r="AN302" s="23"/>
      <c r="AO302" s="23"/>
      <c r="AP302" s="23"/>
      <c r="AQ302" s="25">
        <v>2</v>
      </c>
      <c r="AR302" s="23" t="s">
        <v>490</v>
      </c>
      <c r="AS302" s="24">
        <v>6</v>
      </c>
      <c r="AT302" s="25"/>
      <c r="AU302" s="25">
        <v>50</v>
      </c>
      <c r="AV302" s="23"/>
      <c r="AW302" s="23"/>
      <c r="AX302" s="23"/>
      <c r="AY302" s="23">
        <f t="shared" si="50"/>
        <v>1.2566370614359172</v>
      </c>
      <c r="AZ302" s="23"/>
      <c r="BA302" s="23">
        <v>372</v>
      </c>
      <c r="BB302" s="23">
        <v>524</v>
      </c>
      <c r="BC302" s="23"/>
      <c r="BD302" s="22">
        <v>10</v>
      </c>
      <c r="BE302" s="24">
        <v>60</v>
      </c>
      <c r="BF302" s="25">
        <v>2</v>
      </c>
      <c r="BG302" s="22">
        <f t="shared" si="51"/>
        <v>2.9088820866572158</v>
      </c>
      <c r="BH302" s="22"/>
      <c r="BI302" s="25">
        <v>393</v>
      </c>
      <c r="BJ302" s="25">
        <v>568</v>
      </c>
      <c r="BK302" s="22"/>
      <c r="BL302" s="25">
        <v>6</v>
      </c>
      <c r="BM302" s="31">
        <v>54.17</v>
      </c>
      <c r="BN302" s="25">
        <v>2</v>
      </c>
      <c r="BO302" s="22">
        <f t="shared" si="52"/>
        <v>1.1599012935535511</v>
      </c>
      <c r="BP302" s="25">
        <v>372</v>
      </c>
      <c r="BQ302" s="25">
        <v>524</v>
      </c>
      <c r="BR302" s="22"/>
      <c r="BS302" s="22"/>
      <c r="BT302" s="25"/>
      <c r="BU302" s="22"/>
      <c r="BV302" s="22"/>
      <c r="BW302" s="155"/>
      <c r="BX302" s="25">
        <v>5</v>
      </c>
    </row>
    <row r="303" spans="1:76">
      <c r="A303" s="180">
        <v>298</v>
      </c>
      <c r="B303" s="67"/>
      <c r="C303" s="163">
        <v>4</v>
      </c>
      <c r="D303" s="23" t="s">
        <v>499</v>
      </c>
      <c r="E303" s="68" t="s">
        <v>512</v>
      </c>
      <c r="F303" s="22" t="s">
        <v>8</v>
      </c>
      <c r="G303" s="21" t="s">
        <v>489</v>
      </c>
      <c r="H303" s="21" t="s">
        <v>492</v>
      </c>
      <c r="I303" s="30">
        <v>32.5</v>
      </c>
      <c r="J303" s="22"/>
      <c r="K303" s="31"/>
      <c r="L303" s="25">
        <v>502.99999999999994</v>
      </c>
      <c r="M303" s="22" t="s">
        <v>507</v>
      </c>
      <c r="N303" s="25">
        <v>90</v>
      </c>
      <c r="O303" s="25">
        <v>0</v>
      </c>
      <c r="P303" s="25">
        <v>430</v>
      </c>
      <c r="Q303" s="25">
        <v>90</v>
      </c>
      <c r="R303" s="24">
        <v>725</v>
      </c>
      <c r="S303" s="24">
        <v>1050</v>
      </c>
      <c r="T303" s="23" t="s">
        <v>489</v>
      </c>
      <c r="U303" s="29">
        <f t="shared" si="49"/>
        <v>38700</v>
      </c>
      <c r="V303" s="24">
        <v>10</v>
      </c>
      <c r="W303" s="24">
        <v>0</v>
      </c>
      <c r="X303" s="24"/>
      <c r="Y303" s="24">
        <v>0</v>
      </c>
      <c r="Z303" s="24"/>
      <c r="AA303" s="24"/>
      <c r="AB303" s="24">
        <v>5</v>
      </c>
      <c r="AC303" s="24"/>
      <c r="AD303" s="23" t="s">
        <v>491</v>
      </c>
      <c r="AE303" s="24">
        <v>250</v>
      </c>
      <c r="AF303" s="23" t="s">
        <v>490</v>
      </c>
      <c r="AG303" s="23">
        <f t="shared" si="48"/>
        <v>0</v>
      </c>
      <c r="AH303" s="23"/>
      <c r="AI303" s="24">
        <v>393</v>
      </c>
      <c r="AJ303" s="24"/>
      <c r="AK303" s="23"/>
      <c r="AL303" s="22"/>
      <c r="AM303" s="23"/>
      <c r="AN303" s="23"/>
      <c r="AO303" s="23"/>
      <c r="AP303" s="23"/>
      <c r="AQ303" s="25">
        <v>2</v>
      </c>
      <c r="AR303" s="23" t="s">
        <v>490</v>
      </c>
      <c r="AS303" s="24">
        <v>6</v>
      </c>
      <c r="AT303" s="25"/>
      <c r="AU303" s="25">
        <v>50</v>
      </c>
      <c r="AV303" s="23"/>
      <c r="AW303" s="23"/>
      <c r="AX303" s="23"/>
      <c r="AY303" s="23">
        <f t="shared" si="50"/>
        <v>1.2566370614359172</v>
      </c>
      <c r="AZ303" s="23"/>
      <c r="BA303" s="23">
        <v>372</v>
      </c>
      <c r="BB303" s="23">
        <v>524</v>
      </c>
      <c r="BC303" s="23"/>
      <c r="BD303" s="22">
        <v>10</v>
      </c>
      <c r="BE303" s="24">
        <v>60</v>
      </c>
      <c r="BF303" s="25">
        <v>2</v>
      </c>
      <c r="BG303" s="22">
        <f t="shared" si="51"/>
        <v>2.9088820866572158</v>
      </c>
      <c r="BH303" s="22"/>
      <c r="BI303" s="25">
        <v>393</v>
      </c>
      <c r="BJ303" s="25">
        <v>568</v>
      </c>
      <c r="BK303" s="22"/>
      <c r="BL303" s="25">
        <v>6</v>
      </c>
      <c r="BM303" s="31">
        <v>54.17</v>
      </c>
      <c r="BN303" s="25">
        <v>2</v>
      </c>
      <c r="BO303" s="22">
        <f t="shared" si="52"/>
        <v>1.1599012935535511</v>
      </c>
      <c r="BP303" s="25">
        <v>372</v>
      </c>
      <c r="BQ303" s="25">
        <v>524</v>
      </c>
      <c r="BR303" s="22"/>
      <c r="BS303" s="22"/>
      <c r="BT303" s="25"/>
      <c r="BU303" s="22"/>
      <c r="BV303" s="22"/>
      <c r="BW303" s="155"/>
      <c r="BX303" s="25">
        <v>5</v>
      </c>
    </row>
    <row r="304" spans="1:76">
      <c r="A304" s="180">
        <v>299</v>
      </c>
      <c r="B304" s="67"/>
      <c r="C304" s="163">
        <v>5</v>
      </c>
      <c r="D304" s="23" t="s">
        <v>500</v>
      </c>
      <c r="E304" s="68" t="s">
        <v>512</v>
      </c>
      <c r="F304" s="22" t="s">
        <v>8</v>
      </c>
      <c r="G304" s="21" t="s">
        <v>489</v>
      </c>
      <c r="H304" s="21" t="s">
        <v>492</v>
      </c>
      <c r="I304" s="30">
        <v>64.599999999999994</v>
      </c>
      <c r="J304" s="22"/>
      <c r="K304" s="31"/>
      <c r="L304" s="25">
        <v>500</v>
      </c>
      <c r="M304" s="22" t="s">
        <v>507</v>
      </c>
      <c r="N304" s="25">
        <v>90</v>
      </c>
      <c r="O304" s="25">
        <v>16</v>
      </c>
      <c r="P304" s="25">
        <v>430</v>
      </c>
      <c r="Q304" s="25">
        <v>90</v>
      </c>
      <c r="R304" s="24">
        <v>725</v>
      </c>
      <c r="S304" s="24">
        <v>1050</v>
      </c>
      <c r="T304" s="23" t="s">
        <v>489</v>
      </c>
      <c r="U304" s="29">
        <f t="shared" si="49"/>
        <v>38700</v>
      </c>
      <c r="V304" s="24">
        <v>10</v>
      </c>
      <c r="W304" s="24">
        <v>0</v>
      </c>
      <c r="X304" s="24"/>
      <c r="Y304" s="24">
        <v>2</v>
      </c>
      <c r="Z304" s="24"/>
      <c r="AA304" s="24"/>
      <c r="AB304" s="24">
        <v>5</v>
      </c>
      <c r="AC304" s="24"/>
      <c r="AD304" s="23" t="s">
        <v>491</v>
      </c>
      <c r="AE304" s="24">
        <v>250</v>
      </c>
      <c r="AF304" s="23" t="s">
        <v>490</v>
      </c>
      <c r="AG304" s="23">
        <f t="shared" si="48"/>
        <v>0.40589052371961148</v>
      </c>
      <c r="AH304" s="23"/>
      <c r="AI304" s="24">
        <v>393</v>
      </c>
      <c r="AJ304" s="24">
        <v>568</v>
      </c>
      <c r="AK304" s="23"/>
      <c r="AL304" s="22"/>
      <c r="AM304" s="23"/>
      <c r="AN304" s="23"/>
      <c r="AO304" s="23"/>
      <c r="AP304" s="23"/>
      <c r="AQ304" s="25">
        <v>2</v>
      </c>
      <c r="AR304" s="23" t="s">
        <v>490</v>
      </c>
      <c r="AS304" s="24">
        <v>6</v>
      </c>
      <c r="AT304" s="25"/>
      <c r="AU304" s="25">
        <v>50</v>
      </c>
      <c r="AV304" s="23"/>
      <c r="AW304" s="23"/>
      <c r="AX304" s="23"/>
      <c r="AY304" s="23">
        <f t="shared" si="50"/>
        <v>1.2566370614359172</v>
      </c>
      <c r="AZ304" s="23"/>
      <c r="BA304" s="23">
        <v>372</v>
      </c>
      <c r="BB304" s="23">
        <v>524</v>
      </c>
      <c r="BC304" s="23"/>
      <c r="BD304" s="22">
        <v>10</v>
      </c>
      <c r="BE304" s="24">
        <v>60</v>
      </c>
      <c r="BF304" s="25">
        <v>2</v>
      </c>
      <c r="BG304" s="22">
        <f t="shared" si="51"/>
        <v>2.9088820866572158</v>
      </c>
      <c r="BH304" s="22"/>
      <c r="BI304" s="25">
        <v>393</v>
      </c>
      <c r="BJ304" s="25">
        <v>568</v>
      </c>
      <c r="BK304" s="22"/>
      <c r="BL304" s="25">
        <v>6</v>
      </c>
      <c r="BM304" s="31">
        <v>54.17</v>
      </c>
      <c r="BN304" s="25">
        <v>2</v>
      </c>
      <c r="BO304" s="22">
        <f t="shared" si="52"/>
        <v>1.1599012935535511</v>
      </c>
      <c r="BP304" s="25">
        <v>372</v>
      </c>
      <c r="BQ304" s="25">
        <v>524</v>
      </c>
      <c r="BR304" s="22"/>
      <c r="BS304" s="22"/>
      <c r="BT304" s="25"/>
      <c r="BU304" s="22"/>
      <c r="BV304" s="22"/>
      <c r="BW304" s="155"/>
      <c r="BX304" s="25">
        <v>5</v>
      </c>
    </row>
    <row r="305" spans="1:76">
      <c r="A305" s="180">
        <v>300</v>
      </c>
      <c r="B305" s="67"/>
      <c r="C305" s="163">
        <v>6</v>
      </c>
      <c r="D305" s="23" t="s">
        <v>501</v>
      </c>
      <c r="E305" s="68" t="s">
        <v>512</v>
      </c>
      <c r="F305" s="22" t="s">
        <v>8</v>
      </c>
      <c r="G305" s="21" t="s">
        <v>489</v>
      </c>
      <c r="H305" s="21" t="s">
        <v>492</v>
      </c>
      <c r="I305" s="30">
        <v>34.5</v>
      </c>
      <c r="J305" s="22"/>
      <c r="K305" s="31"/>
      <c r="L305" s="25">
        <v>534</v>
      </c>
      <c r="M305" s="22" t="s">
        <v>507</v>
      </c>
      <c r="N305" s="25">
        <v>90</v>
      </c>
      <c r="O305" s="25">
        <v>16</v>
      </c>
      <c r="P305" s="25">
        <v>430</v>
      </c>
      <c r="Q305" s="25">
        <v>90</v>
      </c>
      <c r="R305" s="24">
        <v>725</v>
      </c>
      <c r="S305" s="24">
        <v>1050</v>
      </c>
      <c r="T305" s="23" t="s">
        <v>489</v>
      </c>
      <c r="U305" s="29">
        <f t="shared" si="49"/>
        <v>38700</v>
      </c>
      <c r="V305" s="24">
        <v>10</v>
      </c>
      <c r="W305" s="24">
        <v>0</v>
      </c>
      <c r="X305" s="24"/>
      <c r="Y305" s="24">
        <v>2</v>
      </c>
      <c r="Z305" s="24"/>
      <c r="AA305" s="24"/>
      <c r="AB305" s="24">
        <v>5</v>
      </c>
      <c r="AC305" s="24"/>
      <c r="AD305" s="23" t="s">
        <v>491</v>
      </c>
      <c r="AE305" s="24">
        <v>250</v>
      </c>
      <c r="AF305" s="23" t="s">
        <v>490</v>
      </c>
      <c r="AG305" s="23">
        <f t="shared" si="48"/>
        <v>0.40589052371961148</v>
      </c>
      <c r="AH305" s="23"/>
      <c r="AI305" s="24">
        <v>393</v>
      </c>
      <c r="AJ305" s="24">
        <v>568</v>
      </c>
      <c r="AK305" s="23"/>
      <c r="AL305" s="22"/>
      <c r="AM305" s="23"/>
      <c r="AN305" s="23"/>
      <c r="AO305" s="23"/>
      <c r="AP305" s="23"/>
      <c r="AQ305" s="25">
        <v>2</v>
      </c>
      <c r="AR305" s="23" t="s">
        <v>490</v>
      </c>
      <c r="AS305" s="24">
        <v>6</v>
      </c>
      <c r="AT305" s="25"/>
      <c r="AU305" s="25">
        <v>50</v>
      </c>
      <c r="AV305" s="23"/>
      <c r="AW305" s="23"/>
      <c r="AX305" s="23"/>
      <c r="AY305" s="23">
        <f t="shared" si="50"/>
        <v>1.2566370614359172</v>
      </c>
      <c r="AZ305" s="23"/>
      <c r="BA305" s="23">
        <v>372</v>
      </c>
      <c r="BB305" s="23">
        <v>524</v>
      </c>
      <c r="BC305" s="23"/>
      <c r="BD305" s="25">
        <v>10</v>
      </c>
      <c r="BE305" s="24">
        <v>60</v>
      </c>
      <c r="BF305" s="25">
        <v>2</v>
      </c>
      <c r="BG305" s="22">
        <f t="shared" si="51"/>
        <v>2.9088820866572158</v>
      </c>
      <c r="BH305" s="22"/>
      <c r="BI305" s="25">
        <v>393</v>
      </c>
      <c r="BJ305" s="25">
        <v>568</v>
      </c>
      <c r="BK305" s="22"/>
      <c r="BL305" s="25">
        <v>6</v>
      </c>
      <c r="BM305" s="31">
        <v>54.17</v>
      </c>
      <c r="BN305" s="25">
        <v>2</v>
      </c>
      <c r="BO305" s="22">
        <f t="shared" si="52"/>
        <v>1.1599012935535511</v>
      </c>
      <c r="BP305" s="25">
        <v>372</v>
      </c>
      <c r="BQ305" s="25">
        <v>524</v>
      </c>
      <c r="BR305" s="22"/>
      <c r="BS305" s="22"/>
      <c r="BT305" s="25"/>
      <c r="BU305" s="22"/>
      <c r="BV305" s="22"/>
      <c r="BW305" s="155"/>
      <c r="BX305" s="25">
        <v>5</v>
      </c>
    </row>
    <row r="306" spans="1:76">
      <c r="A306" s="180">
        <v>301</v>
      </c>
      <c r="B306" s="67"/>
      <c r="C306" s="163">
        <v>7</v>
      </c>
      <c r="D306" s="23" t="s">
        <v>502</v>
      </c>
      <c r="E306" s="68" t="s">
        <v>512</v>
      </c>
      <c r="F306" s="22" t="s">
        <v>8</v>
      </c>
      <c r="G306" s="21" t="s">
        <v>489</v>
      </c>
      <c r="H306" s="21" t="s">
        <v>492</v>
      </c>
      <c r="I306" s="30">
        <v>59.6</v>
      </c>
      <c r="J306" s="22"/>
      <c r="K306" s="31"/>
      <c r="L306" s="25">
        <v>461</v>
      </c>
      <c r="M306" s="22" t="s">
        <v>507</v>
      </c>
      <c r="N306" s="25">
        <v>90</v>
      </c>
      <c r="O306" s="25">
        <v>16</v>
      </c>
      <c r="P306" s="25">
        <v>430</v>
      </c>
      <c r="Q306" s="25">
        <v>90</v>
      </c>
      <c r="R306" s="24">
        <v>725</v>
      </c>
      <c r="S306" s="24">
        <v>1050</v>
      </c>
      <c r="T306" s="23" t="s">
        <v>489</v>
      </c>
      <c r="U306" s="29">
        <f t="shared" si="49"/>
        <v>38700</v>
      </c>
      <c r="V306" s="24">
        <v>10</v>
      </c>
      <c r="W306" s="24">
        <v>0</v>
      </c>
      <c r="X306" s="24"/>
      <c r="Y306" s="24">
        <v>2</v>
      </c>
      <c r="Z306" s="24"/>
      <c r="AA306" s="24"/>
      <c r="AB306" s="24">
        <v>5</v>
      </c>
      <c r="AC306" s="24"/>
      <c r="AD306" s="23" t="s">
        <v>491</v>
      </c>
      <c r="AE306" s="24">
        <v>250</v>
      </c>
      <c r="AF306" s="23" t="s">
        <v>490</v>
      </c>
      <c r="AG306" s="23">
        <f t="shared" si="48"/>
        <v>0.40589052371961148</v>
      </c>
      <c r="AH306" s="23"/>
      <c r="AI306" s="24">
        <v>393</v>
      </c>
      <c r="AJ306" s="24">
        <v>568</v>
      </c>
      <c r="AK306" s="23"/>
      <c r="AL306" s="22"/>
      <c r="AM306" s="23"/>
      <c r="AN306" s="23"/>
      <c r="AO306" s="23"/>
      <c r="AP306" s="23" t="s">
        <v>492</v>
      </c>
      <c r="AQ306" s="25">
        <v>2</v>
      </c>
      <c r="AR306" s="23" t="s">
        <v>490</v>
      </c>
      <c r="AS306" s="24">
        <v>6</v>
      </c>
      <c r="AT306" s="25"/>
      <c r="AU306" s="25">
        <v>50</v>
      </c>
      <c r="AV306" s="23"/>
      <c r="AW306" s="23"/>
      <c r="AX306" s="23"/>
      <c r="AY306" s="23">
        <f t="shared" si="50"/>
        <v>1.2566370614359172</v>
      </c>
      <c r="AZ306" s="23"/>
      <c r="BA306" s="23">
        <v>372</v>
      </c>
      <c r="BB306" s="23">
        <v>524</v>
      </c>
      <c r="BC306" s="23"/>
      <c r="BD306" s="25">
        <v>10</v>
      </c>
      <c r="BE306" s="24">
        <v>60</v>
      </c>
      <c r="BF306" s="25">
        <v>2</v>
      </c>
      <c r="BG306" s="22">
        <f t="shared" si="51"/>
        <v>2.9088820866572158</v>
      </c>
      <c r="BH306" s="22"/>
      <c r="BI306" s="25">
        <v>393</v>
      </c>
      <c r="BJ306" s="25">
        <v>568</v>
      </c>
      <c r="BK306" s="22"/>
      <c r="BL306" s="25">
        <v>6</v>
      </c>
      <c r="BM306" s="31">
        <v>54.17</v>
      </c>
      <c r="BN306" s="25">
        <v>2</v>
      </c>
      <c r="BO306" s="22">
        <f t="shared" si="52"/>
        <v>1.1599012935535511</v>
      </c>
      <c r="BP306" s="25">
        <v>372</v>
      </c>
      <c r="BQ306" s="25">
        <v>524</v>
      </c>
      <c r="BR306" s="22"/>
      <c r="BS306" s="22"/>
      <c r="BT306" s="25"/>
      <c r="BU306" s="22"/>
      <c r="BV306" s="22"/>
      <c r="BW306" s="155"/>
      <c r="BX306" s="25">
        <v>5</v>
      </c>
    </row>
    <row r="307" spans="1:76">
      <c r="A307" s="180">
        <v>302</v>
      </c>
      <c r="B307" s="67"/>
      <c r="C307" s="163">
        <v>8</v>
      </c>
      <c r="D307" s="23" t="s">
        <v>503</v>
      </c>
      <c r="E307" s="68" t="s">
        <v>512</v>
      </c>
      <c r="F307" s="22" t="s">
        <v>8</v>
      </c>
      <c r="G307" s="21" t="s">
        <v>489</v>
      </c>
      <c r="H307" s="21" t="s">
        <v>492</v>
      </c>
      <c r="I307" s="30">
        <v>34.799999999999997</v>
      </c>
      <c r="J307" s="22"/>
      <c r="K307" s="31"/>
      <c r="L307" s="25">
        <v>539</v>
      </c>
      <c r="M307" s="22" t="s">
        <v>507</v>
      </c>
      <c r="N307" s="25">
        <v>90</v>
      </c>
      <c r="O307" s="25">
        <v>16</v>
      </c>
      <c r="P307" s="25">
        <v>430</v>
      </c>
      <c r="Q307" s="25">
        <v>90</v>
      </c>
      <c r="R307" s="24">
        <v>725</v>
      </c>
      <c r="S307" s="24">
        <v>1050</v>
      </c>
      <c r="T307" s="23" t="s">
        <v>489</v>
      </c>
      <c r="U307" s="29">
        <f t="shared" si="49"/>
        <v>38700</v>
      </c>
      <c r="V307" s="24">
        <v>10</v>
      </c>
      <c r="W307" s="24">
        <v>0</v>
      </c>
      <c r="X307" s="24"/>
      <c r="Y307" s="24">
        <v>2</v>
      </c>
      <c r="Z307" s="24"/>
      <c r="AA307" s="24"/>
      <c r="AB307" s="24">
        <v>5</v>
      </c>
      <c r="AC307" s="24"/>
      <c r="AD307" s="23" t="s">
        <v>491</v>
      </c>
      <c r="AE307" s="24">
        <v>250</v>
      </c>
      <c r="AF307" s="23" t="s">
        <v>490</v>
      </c>
      <c r="AG307" s="23">
        <f t="shared" si="48"/>
        <v>0.40589052371961148</v>
      </c>
      <c r="AH307" s="23"/>
      <c r="AI307" s="24">
        <v>393</v>
      </c>
      <c r="AJ307" s="24">
        <v>568</v>
      </c>
      <c r="AK307" s="23"/>
      <c r="AL307" s="22"/>
      <c r="AM307" s="23"/>
      <c r="AN307" s="23"/>
      <c r="AO307" s="23"/>
      <c r="AP307" s="23" t="s">
        <v>492</v>
      </c>
      <c r="AQ307" s="25">
        <v>1</v>
      </c>
      <c r="AR307" s="23" t="s">
        <v>490</v>
      </c>
      <c r="AS307" s="24">
        <v>6</v>
      </c>
      <c r="AT307" s="25"/>
      <c r="AU307" s="25">
        <v>50</v>
      </c>
      <c r="AV307" s="23"/>
      <c r="AW307" s="23"/>
      <c r="AX307" s="23"/>
      <c r="AY307" s="23">
        <f t="shared" si="50"/>
        <v>0.62831853071795862</v>
      </c>
      <c r="AZ307" s="23"/>
      <c r="BA307" s="23">
        <v>372</v>
      </c>
      <c r="BB307" s="23">
        <v>524</v>
      </c>
      <c r="BC307" s="23"/>
      <c r="BD307" s="25">
        <v>10</v>
      </c>
      <c r="BE307" s="24">
        <v>60</v>
      </c>
      <c r="BF307" s="25">
        <v>2</v>
      </c>
      <c r="BG307" s="22">
        <f t="shared" si="51"/>
        <v>2.9088820866572158</v>
      </c>
      <c r="BH307" s="22"/>
      <c r="BI307" s="25">
        <v>393</v>
      </c>
      <c r="BJ307" s="25">
        <v>568</v>
      </c>
      <c r="BK307" s="22"/>
      <c r="BL307" s="25">
        <v>6</v>
      </c>
      <c r="BM307" s="31">
        <v>54.17</v>
      </c>
      <c r="BN307" s="25">
        <v>2</v>
      </c>
      <c r="BO307" s="22">
        <f t="shared" si="52"/>
        <v>1.1599012935535511</v>
      </c>
      <c r="BP307" s="25">
        <v>372</v>
      </c>
      <c r="BQ307" s="25">
        <v>524</v>
      </c>
      <c r="BR307" s="22"/>
      <c r="BS307" s="22"/>
      <c r="BT307" s="25"/>
      <c r="BU307" s="22"/>
      <c r="BV307" s="22"/>
      <c r="BW307" s="155"/>
      <c r="BX307" s="25">
        <v>5</v>
      </c>
    </row>
    <row r="308" spans="1:76">
      <c r="A308" s="180">
        <v>303</v>
      </c>
      <c r="B308" s="67"/>
      <c r="C308" s="163">
        <v>1</v>
      </c>
      <c r="D308" s="23" t="s">
        <v>504</v>
      </c>
      <c r="E308" s="68" t="s">
        <v>512</v>
      </c>
      <c r="F308" s="22" t="s">
        <v>8</v>
      </c>
      <c r="G308" s="21" t="s">
        <v>489</v>
      </c>
      <c r="H308" s="21" t="s">
        <v>492</v>
      </c>
      <c r="I308" s="30">
        <v>35.700000000000003</v>
      </c>
      <c r="J308" s="22"/>
      <c r="K308" s="31"/>
      <c r="L308" s="25">
        <v>553</v>
      </c>
      <c r="M308" s="22" t="s">
        <v>507</v>
      </c>
      <c r="N308" s="25">
        <v>90</v>
      </c>
      <c r="O308" s="25">
        <v>16</v>
      </c>
      <c r="P308" s="25">
        <v>430</v>
      </c>
      <c r="Q308" s="25">
        <v>90</v>
      </c>
      <c r="R308" s="24">
        <v>725</v>
      </c>
      <c r="S308" s="24">
        <v>1050</v>
      </c>
      <c r="T308" s="23" t="s">
        <v>489</v>
      </c>
      <c r="U308" s="29">
        <f t="shared" si="49"/>
        <v>38700</v>
      </c>
      <c r="V308" s="24">
        <v>10</v>
      </c>
      <c r="W308" s="24">
        <v>0</v>
      </c>
      <c r="X308" s="24"/>
      <c r="Y308" s="24">
        <v>2</v>
      </c>
      <c r="Z308" s="24"/>
      <c r="AA308" s="24"/>
      <c r="AB308" s="24">
        <v>5</v>
      </c>
      <c r="AC308" s="24"/>
      <c r="AD308" s="23" t="s">
        <v>491</v>
      </c>
      <c r="AE308" s="24">
        <v>250</v>
      </c>
      <c r="AF308" s="23" t="s">
        <v>490</v>
      </c>
      <c r="AG308" s="23">
        <f t="shared" si="48"/>
        <v>0.40589052371961148</v>
      </c>
      <c r="AH308" s="23"/>
      <c r="AI308" s="24">
        <v>393</v>
      </c>
      <c r="AJ308" s="24">
        <v>568</v>
      </c>
      <c r="AK308" s="23"/>
      <c r="AL308" s="22"/>
      <c r="AM308" s="23"/>
      <c r="AN308" s="23"/>
      <c r="AO308" s="23"/>
      <c r="AP308" s="23" t="s">
        <v>492</v>
      </c>
      <c r="AQ308" s="25">
        <v>1</v>
      </c>
      <c r="AR308" s="23" t="s">
        <v>490</v>
      </c>
      <c r="AS308" s="24">
        <v>6</v>
      </c>
      <c r="AT308" s="25"/>
      <c r="AU308" s="25">
        <v>50</v>
      </c>
      <c r="AV308" s="23"/>
      <c r="AW308" s="23"/>
      <c r="AX308" s="23"/>
      <c r="AY308" s="23">
        <f t="shared" si="50"/>
        <v>0.62831853071795862</v>
      </c>
      <c r="AZ308" s="23"/>
      <c r="BA308" s="23">
        <v>372</v>
      </c>
      <c r="BB308" s="23">
        <v>524</v>
      </c>
      <c r="BC308" s="23"/>
      <c r="BD308" s="25">
        <v>10</v>
      </c>
      <c r="BE308" s="24">
        <v>60</v>
      </c>
      <c r="BF308" s="25">
        <v>2</v>
      </c>
      <c r="BG308" s="22">
        <f t="shared" si="51"/>
        <v>2.9088820866572158</v>
      </c>
      <c r="BH308" s="22"/>
      <c r="BI308" s="25">
        <v>393</v>
      </c>
      <c r="BJ308" s="25">
        <v>568</v>
      </c>
      <c r="BK308" s="22"/>
      <c r="BL308" s="25">
        <v>6</v>
      </c>
      <c r="BM308" s="31">
        <v>54.17</v>
      </c>
      <c r="BN308" s="25">
        <v>2</v>
      </c>
      <c r="BO308" s="22">
        <f t="shared" si="52"/>
        <v>1.1599012935535511</v>
      </c>
      <c r="BP308" s="25">
        <v>372</v>
      </c>
      <c r="BQ308" s="25">
        <v>524</v>
      </c>
      <c r="BR308" s="22"/>
      <c r="BS308" s="22"/>
      <c r="BT308" s="25"/>
      <c r="BU308" s="22"/>
      <c r="BV308" s="22"/>
      <c r="BW308" s="155"/>
      <c r="BX308" s="25">
        <v>5</v>
      </c>
    </row>
    <row r="309" spans="1:76">
      <c r="A309" s="180">
        <v>304</v>
      </c>
      <c r="B309" s="67"/>
      <c r="C309" s="163">
        <v>2</v>
      </c>
      <c r="D309" s="23" t="s">
        <v>505</v>
      </c>
      <c r="E309" s="68" t="s">
        <v>512</v>
      </c>
      <c r="F309" s="22" t="s">
        <v>8</v>
      </c>
      <c r="G309" s="21" t="s">
        <v>489</v>
      </c>
      <c r="H309" s="21" t="s">
        <v>492</v>
      </c>
      <c r="I309" s="30">
        <v>34.799999999999997</v>
      </c>
      <c r="J309" s="22"/>
      <c r="K309" s="31"/>
      <c r="L309" s="25">
        <v>534</v>
      </c>
      <c r="M309" s="22" t="s">
        <v>507</v>
      </c>
      <c r="N309" s="25">
        <v>90</v>
      </c>
      <c r="O309" s="25">
        <v>16</v>
      </c>
      <c r="P309" s="25">
        <v>430</v>
      </c>
      <c r="Q309" s="25">
        <v>90</v>
      </c>
      <c r="R309" s="24">
        <v>725</v>
      </c>
      <c r="S309" s="24">
        <v>1050</v>
      </c>
      <c r="T309" s="23" t="s">
        <v>489</v>
      </c>
      <c r="U309" s="29">
        <f t="shared" si="49"/>
        <v>38700</v>
      </c>
      <c r="V309" s="24">
        <v>16</v>
      </c>
      <c r="W309" s="24">
        <v>0</v>
      </c>
      <c r="X309" s="24"/>
      <c r="Y309" s="24">
        <v>2</v>
      </c>
      <c r="Z309" s="24"/>
      <c r="AA309" s="24"/>
      <c r="AB309" s="24">
        <v>5</v>
      </c>
      <c r="AC309" s="24"/>
      <c r="AD309" s="23" t="s">
        <v>491</v>
      </c>
      <c r="AE309" s="24">
        <v>250</v>
      </c>
      <c r="AF309" s="23" t="s">
        <v>490</v>
      </c>
      <c r="AG309" s="23">
        <f t="shared" si="48"/>
        <v>1.0390797407222054</v>
      </c>
      <c r="AH309" s="23"/>
      <c r="AI309" s="24">
        <v>393</v>
      </c>
      <c r="AJ309" s="24">
        <v>568</v>
      </c>
      <c r="AK309" s="23"/>
      <c r="AL309" s="22"/>
      <c r="AM309" s="23"/>
      <c r="AN309" s="23"/>
      <c r="AO309" s="23"/>
      <c r="AP309" s="23" t="s">
        <v>492</v>
      </c>
      <c r="AQ309" s="25">
        <v>1</v>
      </c>
      <c r="AR309" s="23" t="s">
        <v>490</v>
      </c>
      <c r="AS309" s="24">
        <v>6</v>
      </c>
      <c r="AT309" s="25"/>
      <c r="AU309" s="25">
        <v>50</v>
      </c>
      <c r="AV309" s="23"/>
      <c r="AW309" s="23"/>
      <c r="AX309" s="23"/>
      <c r="AY309" s="23">
        <f t="shared" si="50"/>
        <v>0.62831853071795862</v>
      </c>
      <c r="AZ309" s="23"/>
      <c r="BA309" s="23">
        <v>372</v>
      </c>
      <c r="BB309" s="23">
        <v>524</v>
      </c>
      <c r="BC309" s="23"/>
      <c r="BD309" s="25">
        <v>10</v>
      </c>
      <c r="BE309" s="24">
        <v>60</v>
      </c>
      <c r="BF309" s="25">
        <v>2</v>
      </c>
      <c r="BG309" s="22">
        <f t="shared" si="51"/>
        <v>2.9088820866572158</v>
      </c>
      <c r="BH309" s="22"/>
      <c r="BI309" s="25">
        <v>393</v>
      </c>
      <c r="BJ309" s="25">
        <v>568</v>
      </c>
      <c r="BK309" s="22"/>
      <c r="BL309" s="25">
        <v>6</v>
      </c>
      <c r="BM309" s="31">
        <v>54.17</v>
      </c>
      <c r="BN309" s="25">
        <v>2</v>
      </c>
      <c r="BO309" s="22">
        <f t="shared" si="52"/>
        <v>1.1599012935535511</v>
      </c>
      <c r="BP309" s="25">
        <v>372</v>
      </c>
      <c r="BQ309" s="25">
        <v>524</v>
      </c>
      <c r="BR309" s="22"/>
      <c r="BS309" s="22"/>
      <c r="BT309" s="25"/>
      <c r="BU309" s="22"/>
      <c r="BV309" s="22"/>
      <c r="BW309" s="155"/>
      <c r="BX309" s="25">
        <v>5</v>
      </c>
    </row>
    <row r="310" spans="1:76">
      <c r="A310" s="180">
        <v>305</v>
      </c>
      <c r="B310" s="67"/>
      <c r="C310" s="163">
        <v>3</v>
      </c>
      <c r="D310" s="23" t="s">
        <v>506</v>
      </c>
      <c r="E310" s="68" t="s">
        <v>512</v>
      </c>
      <c r="F310" s="22" t="s">
        <v>8</v>
      </c>
      <c r="G310" s="21" t="s">
        <v>489</v>
      </c>
      <c r="H310" s="21" t="s">
        <v>492</v>
      </c>
      <c r="I310" s="30">
        <v>60.9</v>
      </c>
      <c r="J310" s="22"/>
      <c r="K310" s="31"/>
      <c r="L310" s="25">
        <v>461</v>
      </c>
      <c r="M310" s="22" t="s">
        <v>507</v>
      </c>
      <c r="N310" s="25">
        <v>90</v>
      </c>
      <c r="O310" s="25">
        <v>16</v>
      </c>
      <c r="P310" s="25">
        <v>430</v>
      </c>
      <c r="Q310" s="25">
        <v>90</v>
      </c>
      <c r="R310" s="24">
        <v>725</v>
      </c>
      <c r="S310" s="24">
        <v>1050</v>
      </c>
      <c r="T310" s="23" t="s">
        <v>489</v>
      </c>
      <c r="U310" s="29">
        <f t="shared" si="49"/>
        <v>38700</v>
      </c>
      <c r="V310" s="24">
        <v>16</v>
      </c>
      <c r="W310" s="24">
        <v>0</v>
      </c>
      <c r="X310" s="24"/>
      <c r="Y310" s="24">
        <v>2</v>
      </c>
      <c r="Z310" s="24"/>
      <c r="AA310" s="24"/>
      <c r="AB310" s="24">
        <v>5</v>
      </c>
      <c r="AC310" s="24"/>
      <c r="AD310" s="23" t="s">
        <v>491</v>
      </c>
      <c r="AE310" s="24">
        <v>250</v>
      </c>
      <c r="AF310" s="23" t="s">
        <v>490</v>
      </c>
      <c r="AG310" s="23">
        <f t="shared" si="48"/>
        <v>1.0390797407222054</v>
      </c>
      <c r="AH310" s="23"/>
      <c r="AI310" s="24">
        <v>393</v>
      </c>
      <c r="AJ310" s="24">
        <v>568</v>
      </c>
      <c r="AK310" s="23"/>
      <c r="AL310" s="22"/>
      <c r="AM310" s="23"/>
      <c r="AN310" s="23"/>
      <c r="AO310" s="23"/>
      <c r="AP310" s="23" t="s">
        <v>492</v>
      </c>
      <c r="AQ310" s="25">
        <v>1</v>
      </c>
      <c r="AR310" s="23" t="s">
        <v>490</v>
      </c>
      <c r="AS310" s="24">
        <v>6</v>
      </c>
      <c r="AT310" s="25"/>
      <c r="AU310" s="25">
        <v>50</v>
      </c>
      <c r="AV310" s="23"/>
      <c r="AW310" s="23"/>
      <c r="AX310" s="23"/>
      <c r="AY310" s="23">
        <f t="shared" si="50"/>
        <v>0.62831853071795862</v>
      </c>
      <c r="AZ310" s="23"/>
      <c r="BA310" s="23">
        <v>372</v>
      </c>
      <c r="BB310" s="23">
        <v>524</v>
      </c>
      <c r="BC310" s="23"/>
      <c r="BD310" s="25">
        <v>10</v>
      </c>
      <c r="BE310" s="24">
        <v>60</v>
      </c>
      <c r="BF310" s="25">
        <v>2</v>
      </c>
      <c r="BG310" s="22">
        <f t="shared" si="51"/>
        <v>2.9088820866572158</v>
      </c>
      <c r="BH310" s="22"/>
      <c r="BI310" s="25">
        <v>393</v>
      </c>
      <c r="BJ310" s="25">
        <v>568</v>
      </c>
      <c r="BK310" s="22"/>
      <c r="BL310" s="25">
        <v>6</v>
      </c>
      <c r="BM310" s="31">
        <v>54.17</v>
      </c>
      <c r="BN310" s="25">
        <v>2</v>
      </c>
      <c r="BO310" s="22">
        <f t="shared" si="52"/>
        <v>1.1599012935535511</v>
      </c>
      <c r="BP310" s="25">
        <v>372</v>
      </c>
      <c r="BQ310" s="25">
        <v>524</v>
      </c>
      <c r="BR310" s="22"/>
      <c r="BS310" s="22"/>
      <c r="BT310" s="25"/>
      <c r="BU310" s="22"/>
      <c r="BV310" s="22"/>
      <c r="BW310" s="155"/>
      <c r="BX310" s="25">
        <v>5</v>
      </c>
    </row>
    <row r="311" spans="1:76">
      <c r="A311" s="180">
        <v>306</v>
      </c>
      <c r="B311" s="67"/>
      <c r="C311" s="163">
        <v>1</v>
      </c>
      <c r="D311" s="23" t="s">
        <v>315</v>
      </c>
      <c r="E311" s="68" t="s">
        <v>314</v>
      </c>
      <c r="F311" s="22" t="s">
        <v>8</v>
      </c>
      <c r="G311" s="21" t="s">
        <v>489</v>
      </c>
      <c r="H311" s="21" t="s">
        <v>492</v>
      </c>
      <c r="I311" s="30">
        <v>41.1</v>
      </c>
      <c r="J311" s="22"/>
      <c r="K311" s="31"/>
      <c r="L311" s="31">
        <v>101.84999999999998</v>
      </c>
      <c r="M311" s="22" t="s">
        <v>519</v>
      </c>
      <c r="N311" s="25">
        <v>50</v>
      </c>
      <c r="O311" s="25"/>
      <c r="P311" s="25">
        <v>970</v>
      </c>
      <c r="Q311" s="25">
        <v>50</v>
      </c>
      <c r="R311" s="24">
        <v>1785</v>
      </c>
      <c r="S311" s="24">
        <v>1785</v>
      </c>
      <c r="T311" s="23" t="s">
        <v>489</v>
      </c>
      <c r="U311" s="29">
        <f t="shared" si="49"/>
        <v>48500</v>
      </c>
      <c r="V311" s="24">
        <v>3</v>
      </c>
      <c r="W311" s="24">
        <v>0</v>
      </c>
      <c r="X311" s="24"/>
      <c r="Y311" s="24">
        <v>0</v>
      </c>
      <c r="Z311" s="23"/>
      <c r="AA311" s="24"/>
      <c r="AB311" s="24">
        <v>10</v>
      </c>
      <c r="AC311" s="24">
        <v>1</v>
      </c>
      <c r="AD311" s="23" t="s">
        <v>508</v>
      </c>
      <c r="AE311" s="24">
        <v>500</v>
      </c>
      <c r="AF311" s="23" t="s">
        <v>490</v>
      </c>
      <c r="AG311" s="23">
        <f t="shared" si="48"/>
        <v>-1.4574398908406255E-2</v>
      </c>
      <c r="AH311" s="23"/>
      <c r="AI311" s="24">
        <v>478</v>
      </c>
      <c r="AJ311" s="23"/>
      <c r="AK311" s="23"/>
      <c r="AL311" s="23"/>
      <c r="AM311" s="23"/>
      <c r="AN311" s="23"/>
      <c r="AO311" s="23"/>
      <c r="AP311" s="23" t="s">
        <v>303</v>
      </c>
      <c r="AQ311" s="25">
        <v>1</v>
      </c>
      <c r="AR311" s="23" t="s">
        <v>490</v>
      </c>
      <c r="AS311" s="23"/>
      <c r="AT311" s="25"/>
      <c r="AU311" s="22"/>
      <c r="AV311" s="23"/>
      <c r="AW311" s="23"/>
      <c r="AX311" s="23"/>
      <c r="AY311" s="23"/>
      <c r="AZ311" s="23"/>
      <c r="BA311" s="23">
        <v>0</v>
      </c>
      <c r="BB311" s="23" t="s">
        <v>303</v>
      </c>
      <c r="BC311" s="23"/>
      <c r="BD311" s="22">
        <v>3</v>
      </c>
      <c r="BE311" s="24">
        <v>59</v>
      </c>
      <c r="BF311" s="25">
        <v>1</v>
      </c>
      <c r="BG311" s="22">
        <f t="shared" si="51"/>
        <v>0.23961299900261135</v>
      </c>
      <c r="BH311" s="22"/>
      <c r="BI311" s="25">
        <v>478</v>
      </c>
      <c r="BJ311" s="25">
        <v>531</v>
      </c>
      <c r="BK311" s="22"/>
      <c r="BL311" s="25">
        <v>3</v>
      </c>
      <c r="BM311" s="25">
        <v>59</v>
      </c>
      <c r="BN311" s="25">
        <v>1</v>
      </c>
      <c r="BO311" s="22">
        <f t="shared" si="52"/>
        <v>0.23961299900261135</v>
      </c>
      <c r="BP311" s="25">
        <v>478</v>
      </c>
      <c r="BQ311" s="25">
        <v>531</v>
      </c>
      <c r="BR311" s="22"/>
      <c r="BS311" s="22"/>
      <c r="BT311" s="25"/>
      <c r="BU311" s="22"/>
      <c r="BV311" s="22"/>
      <c r="BW311" s="155"/>
      <c r="BX311" s="25">
        <v>5</v>
      </c>
    </row>
    <row r="312" spans="1:76">
      <c r="A312" s="180">
        <v>307</v>
      </c>
      <c r="B312" s="67"/>
      <c r="C312" s="163">
        <v>2</v>
      </c>
      <c r="D312" s="23" t="s">
        <v>316</v>
      </c>
      <c r="E312" s="68" t="s">
        <v>314</v>
      </c>
      <c r="F312" s="22" t="s">
        <v>8</v>
      </c>
      <c r="G312" s="21" t="s">
        <v>489</v>
      </c>
      <c r="H312" s="21" t="s">
        <v>492</v>
      </c>
      <c r="I312" s="30">
        <v>41.1</v>
      </c>
      <c r="J312" s="22"/>
      <c r="K312" s="31"/>
      <c r="L312" s="30">
        <v>203.69999999999996</v>
      </c>
      <c r="M312" s="22" t="s">
        <v>519</v>
      </c>
      <c r="N312" s="25">
        <v>50</v>
      </c>
      <c r="O312" s="25"/>
      <c r="P312" s="25">
        <v>970</v>
      </c>
      <c r="Q312" s="25">
        <v>50</v>
      </c>
      <c r="R312" s="24">
        <v>1785</v>
      </c>
      <c r="S312" s="24">
        <v>1785</v>
      </c>
      <c r="T312" s="23" t="s">
        <v>489</v>
      </c>
      <c r="U312" s="29">
        <f t="shared" si="49"/>
        <v>48500</v>
      </c>
      <c r="V312" s="24">
        <v>3</v>
      </c>
      <c r="W312" s="24">
        <v>0</v>
      </c>
      <c r="X312" s="24"/>
      <c r="Y312" s="24">
        <v>0</v>
      </c>
      <c r="Z312" s="23"/>
      <c r="AA312" s="24"/>
      <c r="AB312" s="24">
        <v>10</v>
      </c>
      <c r="AC312" s="24">
        <v>1</v>
      </c>
      <c r="AD312" s="23" t="s">
        <v>508</v>
      </c>
      <c r="AE312" s="24">
        <v>500</v>
      </c>
      <c r="AF312" s="23" t="s">
        <v>490</v>
      </c>
      <c r="AG312" s="23">
        <f t="shared" si="48"/>
        <v>-1.4574398908406255E-2</v>
      </c>
      <c r="AH312" s="23"/>
      <c r="AI312" s="24">
        <v>478</v>
      </c>
      <c r="AJ312" s="23"/>
      <c r="AK312" s="23"/>
      <c r="AL312" s="23"/>
      <c r="AM312" s="23"/>
      <c r="AN312" s="23"/>
      <c r="AO312" s="23"/>
      <c r="AP312" s="23" t="s">
        <v>303</v>
      </c>
      <c r="AQ312" s="25">
        <v>1</v>
      </c>
      <c r="AR312" s="23" t="s">
        <v>490</v>
      </c>
      <c r="AS312" s="23"/>
      <c r="AT312" s="25"/>
      <c r="AU312" s="22"/>
      <c r="AV312" s="23"/>
      <c r="AW312" s="23"/>
      <c r="AX312" s="23"/>
      <c r="AY312" s="23"/>
      <c r="AZ312" s="23"/>
      <c r="BA312" s="23">
        <v>0</v>
      </c>
      <c r="BB312" s="23" t="s">
        <v>303</v>
      </c>
      <c r="BC312" s="23"/>
      <c r="BD312" s="22">
        <v>3</v>
      </c>
      <c r="BE312" s="24">
        <v>59</v>
      </c>
      <c r="BF312" s="25">
        <v>1</v>
      </c>
      <c r="BG312" s="22">
        <f t="shared" si="51"/>
        <v>0.23961299900261135</v>
      </c>
      <c r="BH312" s="22"/>
      <c r="BI312" s="25">
        <v>478</v>
      </c>
      <c r="BJ312" s="25">
        <v>531</v>
      </c>
      <c r="BK312" s="22"/>
      <c r="BL312" s="25">
        <v>3</v>
      </c>
      <c r="BM312" s="25">
        <v>59</v>
      </c>
      <c r="BN312" s="25">
        <v>1</v>
      </c>
      <c r="BO312" s="22">
        <f t="shared" si="52"/>
        <v>0.23961299900261135</v>
      </c>
      <c r="BP312" s="25">
        <v>478</v>
      </c>
      <c r="BQ312" s="25">
        <v>531</v>
      </c>
      <c r="BR312" s="22"/>
      <c r="BS312" s="22"/>
      <c r="BT312" s="25"/>
      <c r="BU312" s="22"/>
      <c r="BV312" s="22"/>
      <c r="BW312" s="155"/>
      <c r="BX312" s="25">
        <v>5</v>
      </c>
    </row>
    <row r="313" spans="1:76">
      <c r="A313" s="180">
        <v>308</v>
      </c>
      <c r="B313" s="67"/>
      <c r="C313" s="163">
        <v>3</v>
      </c>
      <c r="D313" s="23" t="s">
        <v>317</v>
      </c>
      <c r="E313" s="68" t="s">
        <v>314</v>
      </c>
      <c r="F313" s="22" t="s">
        <v>8</v>
      </c>
      <c r="G313" s="21" t="s">
        <v>489</v>
      </c>
      <c r="H313" s="21" t="s">
        <v>492</v>
      </c>
      <c r="I313" s="30">
        <v>54.8</v>
      </c>
      <c r="J313" s="22"/>
      <c r="K313" s="31"/>
      <c r="L313" s="31">
        <v>101.84999999999998</v>
      </c>
      <c r="M313" s="22" t="s">
        <v>519</v>
      </c>
      <c r="N313" s="25">
        <v>50</v>
      </c>
      <c r="O313" s="25">
        <v>100</v>
      </c>
      <c r="P313" s="25">
        <v>970</v>
      </c>
      <c r="Q313" s="25">
        <v>50</v>
      </c>
      <c r="R313" s="24">
        <v>1785</v>
      </c>
      <c r="S313" s="24">
        <v>1785</v>
      </c>
      <c r="T313" s="23" t="s">
        <v>489</v>
      </c>
      <c r="U313" s="29">
        <f t="shared" si="49"/>
        <v>48500</v>
      </c>
      <c r="V313" s="24">
        <v>6</v>
      </c>
      <c r="W313" s="24">
        <v>6</v>
      </c>
      <c r="X313" s="24"/>
      <c r="Y313" s="24">
        <v>4</v>
      </c>
      <c r="Z313" s="23"/>
      <c r="AA313" s="24"/>
      <c r="AB313" s="24">
        <v>10</v>
      </c>
      <c r="AC313" s="24">
        <v>1</v>
      </c>
      <c r="AD313" s="23" t="s">
        <v>508</v>
      </c>
      <c r="AE313" s="24">
        <v>500</v>
      </c>
      <c r="AF313" s="23" t="s">
        <v>490</v>
      </c>
      <c r="AG313" s="23">
        <f t="shared" si="48"/>
        <v>0.23319038253450008</v>
      </c>
      <c r="AH313" s="23"/>
      <c r="AI313" s="24">
        <v>538</v>
      </c>
      <c r="AJ313" s="24">
        <v>581</v>
      </c>
      <c r="AK313" s="24">
        <v>538</v>
      </c>
      <c r="AL313" s="24"/>
      <c r="AM313" s="24">
        <v>581</v>
      </c>
      <c r="AN313" s="23"/>
      <c r="AO313" s="23"/>
      <c r="AP313" s="23" t="s">
        <v>303</v>
      </c>
      <c r="AQ313" s="25">
        <v>1</v>
      </c>
      <c r="AR313" s="23" t="s">
        <v>490</v>
      </c>
      <c r="AS313" s="29">
        <v>1.4</v>
      </c>
      <c r="AT313" s="25"/>
      <c r="AU313" s="25">
        <v>100</v>
      </c>
      <c r="AV313" s="23"/>
      <c r="AW313" s="23"/>
      <c r="AX313" s="23"/>
      <c r="AY313" s="23">
        <f t="shared" si="50"/>
        <v>3.0787608005179965E-2</v>
      </c>
      <c r="AZ313" s="23"/>
      <c r="BA313" s="23">
        <v>0</v>
      </c>
      <c r="BB313" s="23" t="s">
        <v>303</v>
      </c>
      <c r="BC313" s="23"/>
      <c r="BD313" s="22">
        <v>3</v>
      </c>
      <c r="BE313" s="24">
        <v>59</v>
      </c>
      <c r="BF313" s="25">
        <v>1</v>
      </c>
      <c r="BG313" s="22">
        <f t="shared" si="51"/>
        <v>0.23961299900261135</v>
      </c>
      <c r="BH313" s="22"/>
      <c r="BI313" s="25">
        <v>478</v>
      </c>
      <c r="BJ313" s="25">
        <v>531</v>
      </c>
      <c r="BK313" s="22"/>
      <c r="BL313" s="25">
        <v>3</v>
      </c>
      <c r="BM313" s="25">
        <v>59</v>
      </c>
      <c r="BN313" s="25">
        <v>1</v>
      </c>
      <c r="BO313" s="22">
        <f t="shared" si="52"/>
        <v>0.23961299900261135</v>
      </c>
      <c r="BP313" s="25">
        <v>478</v>
      </c>
      <c r="BQ313" s="25">
        <v>531</v>
      </c>
      <c r="BR313" s="22"/>
      <c r="BS313" s="22"/>
      <c r="BT313" s="25"/>
      <c r="BU313" s="22"/>
      <c r="BV313" s="22"/>
      <c r="BW313" s="155"/>
      <c r="BX313" s="25">
        <v>5</v>
      </c>
    </row>
    <row r="314" spans="1:76">
      <c r="A314" s="180">
        <v>309</v>
      </c>
      <c r="B314" s="67"/>
      <c r="C314" s="163">
        <v>4</v>
      </c>
      <c r="D314" s="23" t="s">
        <v>318</v>
      </c>
      <c r="E314" s="68" t="s">
        <v>314</v>
      </c>
      <c r="F314" s="22" t="s">
        <v>8</v>
      </c>
      <c r="G314" s="21" t="s">
        <v>489</v>
      </c>
      <c r="H314" s="21" t="s">
        <v>492</v>
      </c>
      <c r="I314" s="30">
        <v>54.8</v>
      </c>
      <c r="J314" s="22"/>
      <c r="K314" s="31"/>
      <c r="L314" s="30">
        <v>203.69999999999996</v>
      </c>
      <c r="M314" s="22" t="s">
        <v>519</v>
      </c>
      <c r="N314" s="25">
        <v>50</v>
      </c>
      <c r="O314" s="25">
        <v>100</v>
      </c>
      <c r="P314" s="25">
        <v>970</v>
      </c>
      <c r="Q314" s="25">
        <v>50</v>
      </c>
      <c r="R314" s="24">
        <v>1785</v>
      </c>
      <c r="S314" s="24">
        <v>1785</v>
      </c>
      <c r="T314" s="23" t="s">
        <v>489</v>
      </c>
      <c r="U314" s="29">
        <f t="shared" si="49"/>
        <v>48500</v>
      </c>
      <c r="V314" s="24">
        <v>6</v>
      </c>
      <c r="W314" s="24">
        <v>6</v>
      </c>
      <c r="X314" s="24"/>
      <c r="Y314" s="24">
        <v>4</v>
      </c>
      <c r="Z314" s="23"/>
      <c r="AA314" s="24"/>
      <c r="AB314" s="24">
        <v>10</v>
      </c>
      <c r="AC314" s="24">
        <v>1</v>
      </c>
      <c r="AD314" s="23" t="s">
        <v>508</v>
      </c>
      <c r="AE314" s="24">
        <v>500</v>
      </c>
      <c r="AF314" s="23" t="s">
        <v>490</v>
      </c>
      <c r="AG314" s="23">
        <f t="shared" si="48"/>
        <v>0.23319038253450008</v>
      </c>
      <c r="AH314" s="23"/>
      <c r="AI314" s="24">
        <v>538</v>
      </c>
      <c r="AJ314" s="24">
        <v>581</v>
      </c>
      <c r="AK314" s="24">
        <v>538</v>
      </c>
      <c r="AL314" s="24"/>
      <c r="AM314" s="24">
        <v>581</v>
      </c>
      <c r="AN314" s="23"/>
      <c r="AO314" s="23"/>
      <c r="AP314" s="23" t="s">
        <v>303</v>
      </c>
      <c r="AQ314" s="25">
        <v>1</v>
      </c>
      <c r="AR314" s="23" t="s">
        <v>490</v>
      </c>
      <c r="AS314" s="29">
        <v>1.4</v>
      </c>
      <c r="AT314" s="25"/>
      <c r="AU314" s="25">
        <v>100</v>
      </c>
      <c r="AV314" s="23"/>
      <c r="AW314" s="23"/>
      <c r="AX314" s="23"/>
      <c r="AY314" s="23">
        <f t="shared" si="50"/>
        <v>3.0787608005179965E-2</v>
      </c>
      <c r="AZ314" s="23"/>
      <c r="BA314" s="23">
        <v>0</v>
      </c>
      <c r="BB314" s="23" t="s">
        <v>303</v>
      </c>
      <c r="BC314" s="23"/>
      <c r="BD314" s="22">
        <v>3</v>
      </c>
      <c r="BE314" s="24">
        <v>59</v>
      </c>
      <c r="BF314" s="25">
        <v>1</v>
      </c>
      <c r="BG314" s="22">
        <f t="shared" si="51"/>
        <v>0.23961299900261135</v>
      </c>
      <c r="BH314" s="22"/>
      <c r="BI314" s="25">
        <v>478</v>
      </c>
      <c r="BJ314" s="25">
        <v>531</v>
      </c>
      <c r="BK314" s="22"/>
      <c r="BL314" s="25">
        <v>3</v>
      </c>
      <c r="BM314" s="25">
        <v>59</v>
      </c>
      <c r="BN314" s="25">
        <v>1</v>
      </c>
      <c r="BO314" s="22">
        <f t="shared" si="52"/>
        <v>0.23961299900261135</v>
      </c>
      <c r="BP314" s="25">
        <v>478</v>
      </c>
      <c r="BQ314" s="25">
        <v>531</v>
      </c>
      <c r="BR314" s="22"/>
      <c r="BS314" s="22"/>
      <c r="BT314" s="25"/>
      <c r="BU314" s="22"/>
      <c r="BV314" s="22"/>
      <c r="BW314" s="155"/>
      <c r="BX314" s="25">
        <v>5</v>
      </c>
    </row>
    <row r="315" spans="1:76">
      <c r="A315" s="180">
        <v>310</v>
      </c>
      <c r="B315" s="67"/>
      <c r="C315" s="163">
        <v>5</v>
      </c>
      <c r="D315" s="23" t="s">
        <v>319</v>
      </c>
      <c r="E315" s="68" t="s">
        <v>314</v>
      </c>
      <c r="F315" s="22" t="s">
        <v>8</v>
      </c>
      <c r="G315" s="21" t="s">
        <v>489</v>
      </c>
      <c r="H315" s="21" t="s">
        <v>492</v>
      </c>
      <c r="I315" s="30">
        <v>41.1</v>
      </c>
      <c r="J315" s="22"/>
      <c r="K315" s="31"/>
      <c r="L315" s="31">
        <v>101.84999999999998</v>
      </c>
      <c r="M315" s="22" t="s">
        <v>519</v>
      </c>
      <c r="N315" s="25">
        <v>50</v>
      </c>
      <c r="O315" s="25">
        <v>100</v>
      </c>
      <c r="P315" s="25">
        <v>970</v>
      </c>
      <c r="Q315" s="25">
        <v>50</v>
      </c>
      <c r="R315" s="24">
        <v>1785</v>
      </c>
      <c r="S315" s="24">
        <v>1785</v>
      </c>
      <c r="T315" s="23" t="s">
        <v>489</v>
      </c>
      <c r="U315" s="29">
        <f t="shared" si="49"/>
        <v>48500</v>
      </c>
      <c r="V315" s="24">
        <v>6</v>
      </c>
      <c r="W315" s="24">
        <v>6</v>
      </c>
      <c r="X315" s="24"/>
      <c r="Y315" s="24">
        <v>4</v>
      </c>
      <c r="Z315" s="23"/>
      <c r="AA315" s="24"/>
      <c r="AB315" s="24">
        <v>10</v>
      </c>
      <c r="AC315" s="24">
        <v>1</v>
      </c>
      <c r="AD315" s="23" t="s">
        <v>508</v>
      </c>
      <c r="AE315" s="24">
        <v>500</v>
      </c>
      <c r="AF315" s="23" t="s">
        <v>490</v>
      </c>
      <c r="AG315" s="23">
        <f t="shared" si="48"/>
        <v>0.23319038253450008</v>
      </c>
      <c r="AH315" s="23"/>
      <c r="AI315" s="24">
        <v>538</v>
      </c>
      <c r="AJ315" s="24">
        <v>581</v>
      </c>
      <c r="AK315" s="24">
        <v>538</v>
      </c>
      <c r="AL315" s="24"/>
      <c r="AM315" s="24">
        <v>581</v>
      </c>
      <c r="AN315" s="23"/>
      <c r="AO315" s="23"/>
      <c r="AP315" s="23" t="s">
        <v>492</v>
      </c>
      <c r="AQ315" s="25">
        <v>1</v>
      </c>
      <c r="AR315" s="23" t="s">
        <v>490</v>
      </c>
      <c r="AS315" s="29">
        <v>1.4</v>
      </c>
      <c r="AT315" s="25">
        <v>89</v>
      </c>
      <c r="AU315" s="25">
        <v>20</v>
      </c>
      <c r="AV315" s="23"/>
      <c r="AW315" s="23"/>
      <c r="AX315" s="23"/>
      <c r="AY315" s="23">
        <f t="shared" si="50"/>
        <v>0.15393804002589984</v>
      </c>
      <c r="AZ315" s="23"/>
      <c r="BA315" s="23">
        <v>427</v>
      </c>
      <c r="BB315" s="23">
        <v>514</v>
      </c>
      <c r="BC315" s="23"/>
      <c r="BD315" s="22">
        <v>3</v>
      </c>
      <c r="BE315" s="24">
        <v>59</v>
      </c>
      <c r="BF315" s="25">
        <v>1</v>
      </c>
      <c r="BG315" s="22">
        <f t="shared" si="51"/>
        <v>0.23961299900261135</v>
      </c>
      <c r="BH315" s="22"/>
      <c r="BI315" s="25">
        <v>478</v>
      </c>
      <c r="BJ315" s="25">
        <v>531</v>
      </c>
      <c r="BK315" s="22"/>
      <c r="BL315" s="25">
        <v>3</v>
      </c>
      <c r="BM315" s="25">
        <v>59</v>
      </c>
      <c r="BN315" s="25">
        <v>1</v>
      </c>
      <c r="BO315" s="22">
        <f t="shared" si="52"/>
        <v>0.23961299900261135</v>
      </c>
      <c r="BP315" s="25">
        <v>478</v>
      </c>
      <c r="BQ315" s="25">
        <v>531</v>
      </c>
      <c r="BR315" s="22"/>
      <c r="BS315" s="22"/>
      <c r="BT315" s="25"/>
      <c r="BU315" s="22"/>
      <c r="BV315" s="22"/>
      <c r="BW315" s="155"/>
      <c r="BX315" s="25">
        <v>5</v>
      </c>
    </row>
    <row r="316" spans="1:76">
      <c r="A316" s="180">
        <v>311</v>
      </c>
      <c r="B316" s="67"/>
      <c r="C316" s="163">
        <v>6</v>
      </c>
      <c r="D316" s="23" t="s">
        <v>320</v>
      </c>
      <c r="E316" s="68" t="s">
        <v>314</v>
      </c>
      <c r="F316" s="22" t="s">
        <v>8</v>
      </c>
      <c r="G316" s="21" t="s">
        <v>489</v>
      </c>
      <c r="H316" s="21" t="s">
        <v>492</v>
      </c>
      <c r="I316" s="30">
        <v>41.1</v>
      </c>
      <c r="J316" s="22"/>
      <c r="K316" s="31"/>
      <c r="L316" s="30">
        <v>203.69999999999996</v>
      </c>
      <c r="M316" s="22" t="s">
        <v>519</v>
      </c>
      <c r="N316" s="25">
        <v>50</v>
      </c>
      <c r="O316" s="25">
        <v>100</v>
      </c>
      <c r="P316" s="25">
        <v>970</v>
      </c>
      <c r="Q316" s="25">
        <v>50</v>
      </c>
      <c r="R316" s="24">
        <v>1785</v>
      </c>
      <c r="S316" s="24">
        <v>1785</v>
      </c>
      <c r="T316" s="23" t="s">
        <v>489</v>
      </c>
      <c r="U316" s="29">
        <f t="shared" si="49"/>
        <v>48500</v>
      </c>
      <c r="V316" s="24">
        <v>6</v>
      </c>
      <c r="W316" s="24">
        <v>6</v>
      </c>
      <c r="X316" s="24"/>
      <c r="Y316" s="24">
        <v>4</v>
      </c>
      <c r="Z316" s="23"/>
      <c r="AA316" s="24"/>
      <c r="AB316" s="24">
        <v>10</v>
      </c>
      <c r="AC316" s="24">
        <v>1</v>
      </c>
      <c r="AD316" s="23" t="s">
        <v>508</v>
      </c>
      <c r="AE316" s="24">
        <v>500</v>
      </c>
      <c r="AF316" s="23" t="s">
        <v>490</v>
      </c>
      <c r="AG316" s="23">
        <f t="shared" si="48"/>
        <v>0.23319038253450008</v>
      </c>
      <c r="AH316" s="23"/>
      <c r="AI316" s="24">
        <v>538</v>
      </c>
      <c r="AJ316" s="24">
        <v>581</v>
      </c>
      <c r="AK316" s="24">
        <v>538</v>
      </c>
      <c r="AL316" s="24"/>
      <c r="AM316" s="24">
        <v>581</v>
      </c>
      <c r="AN316" s="23"/>
      <c r="AO316" s="23"/>
      <c r="AP316" s="23" t="s">
        <v>492</v>
      </c>
      <c r="AQ316" s="25">
        <v>1</v>
      </c>
      <c r="AR316" s="23" t="s">
        <v>490</v>
      </c>
      <c r="AS316" s="29">
        <v>1.4</v>
      </c>
      <c r="AT316" s="25">
        <v>89</v>
      </c>
      <c r="AU316" s="25">
        <v>20</v>
      </c>
      <c r="AV316" s="23"/>
      <c r="AW316" s="23"/>
      <c r="AX316" s="23"/>
      <c r="AY316" s="23">
        <f t="shared" si="50"/>
        <v>0.15393804002589984</v>
      </c>
      <c r="AZ316" s="23"/>
      <c r="BA316" s="23">
        <v>427</v>
      </c>
      <c r="BB316" s="23">
        <v>514</v>
      </c>
      <c r="BC316" s="23"/>
      <c r="BD316" s="22">
        <v>3</v>
      </c>
      <c r="BE316" s="24">
        <v>59</v>
      </c>
      <c r="BF316" s="25">
        <v>1</v>
      </c>
      <c r="BG316" s="22">
        <f t="shared" si="51"/>
        <v>0.23961299900261135</v>
      </c>
      <c r="BH316" s="22"/>
      <c r="BI316" s="25">
        <v>478</v>
      </c>
      <c r="BJ316" s="25">
        <v>531</v>
      </c>
      <c r="BK316" s="22"/>
      <c r="BL316" s="25">
        <v>3</v>
      </c>
      <c r="BM316" s="25">
        <v>59</v>
      </c>
      <c r="BN316" s="25">
        <v>1</v>
      </c>
      <c r="BO316" s="22">
        <f t="shared" si="52"/>
        <v>0.23961299900261135</v>
      </c>
      <c r="BP316" s="25">
        <v>478</v>
      </c>
      <c r="BQ316" s="25">
        <v>531</v>
      </c>
      <c r="BR316" s="22"/>
      <c r="BS316" s="22"/>
      <c r="BT316" s="25"/>
      <c r="BU316" s="22"/>
      <c r="BV316" s="22"/>
      <c r="BW316" s="155"/>
      <c r="BX316" s="25">
        <v>5</v>
      </c>
    </row>
    <row r="317" spans="1:76">
      <c r="A317" s="180">
        <v>312</v>
      </c>
      <c r="B317" s="67"/>
      <c r="C317" s="163">
        <v>7</v>
      </c>
      <c r="D317" s="23" t="s">
        <v>321</v>
      </c>
      <c r="E317" s="68" t="s">
        <v>314</v>
      </c>
      <c r="F317" s="22" t="s">
        <v>8</v>
      </c>
      <c r="G317" s="21" t="s">
        <v>489</v>
      </c>
      <c r="H317" s="21" t="s">
        <v>492</v>
      </c>
      <c r="I317" s="30">
        <v>41.1</v>
      </c>
      <c r="J317" s="22"/>
      <c r="K317" s="31"/>
      <c r="L317" s="31">
        <v>101.84999999999998</v>
      </c>
      <c r="M317" s="22" t="s">
        <v>519</v>
      </c>
      <c r="N317" s="25">
        <v>50</v>
      </c>
      <c r="O317" s="25">
        <v>100</v>
      </c>
      <c r="P317" s="25">
        <v>970</v>
      </c>
      <c r="Q317" s="25">
        <v>50</v>
      </c>
      <c r="R317" s="24">
        <v>1785</v>
      </c>
      <c r="S317" s="24">
        <v>1785</v>
      </c>
      <c r="T317" s="23" t="s">
        <v>489</v>
      </c>
      <c r="U317" s="29">
        <f t="shared" si="49"/>
        <v>48500</v>
      </c>
      <c r="V317" s="24">
        <v>8</v>
      </c>
      <c r="W317" s="24">
        <v>8</v>
      </c>
      <c r="X317" s="24"/>
      <c r="Y317" s="24">
        <v>2</v>
      </c>
      <c r="Z317" s="23"/>
      <c r="AA317" s="24"/>
      <c r="AB317" s="24">
        <v>10</v>
      </c>
      <c r="AC317" s="24">
        <v>1</v>
      </c>
      <c r="AD317" s="23" t="s">
        <v>508</v>
      </c>
      <c r="AE317" s="24">
        <v>500</v>
      </c>
      <c r="AF317" s="23" t="s">
        <v>490</v>
      </c>
      <c r="AG317" s="23">
        <f t="shared" si="48"/>
        <v>0.20728034003066678</v>
      </c>
      <c r="AH317" s="23"/>
      <c r="AI317" s="24">
        <v>465</v>
      </c>
      <c r="AJ317" s="24">
        <v>693</v>
      </c>
      <c r="AK317" s="24">
        <v>465</v>
      </c>
      <c r="AL317" s="24"/>
      <c r="AM317" s="24">
        <v>693</v>
      </c>
      <c r="AN317" s="23"/>
      <c r="AO317" s="23"/>
      <c r="AP317" s="23" t="s">
        <v>303</v>
      </c>
      <c r="AQ317" s="25">
        <v>1</v>
      </c>
      <c r="AR317" s="23" t="s">
        <v>490</v>
      </c>
      <c r="AS317" s="29">
        <v>1.4</v>
      </c>
      <c r="AT317" s="25"/>
      <c r="AU317" s="25">
        <v>100</v>
      </c>
      <c r="AV317" s="23"/>
      <c r="AW317" s="23"/>
      <c r="AX317" s="23"/>
      <c r="AY317" s="23">
        <f t="shared" si="50"/>
        <v>3.0787608005179965E-2</v>
      </c>
      <c r="AZ317" s="23"/>
      <c r="BA317" s="23">
        <v>0</v>
      </c>
      <c r="BB317" s="23" t="s">
        <v>303</v>
      </c>
      <c r="BC317" s="23"/>
      <c r="BD317" s="22">
        <v>3.8</v>
      </c>
      <c r="BE317" s="24">
        <v>59</v>
      </c>
      <c r="BF317" s="25">
        <v>1</v>
      </c>
      <c r="BG317" s="22">
        <f t="shared" si="51"/>
        <v>0.38444574506641194</v>
      </c>
      <c r="BH317" s="22"/>
      <c r="BI317" s="25">
        <v>469</v>
      </c>
      <c r="BJ317" s="25">
        <v>516</v>
      </c>
      <c r="BK317" s="22"/>
      <c r="BL317" s="30">
        <v>3.8</v>
      </c>
      <c r="BM317" s="25">
        <v>59</v>
      </c>
      <c r="BN317" s="25">
        <v>1</v>
      </c>
      <c r="BO317" s="22">
        <f t="shared" si="52"/>
        <v>0.38444574506641194</v>
      </c>
      <c r="BP317" s="25">
        <v>469</v>
      </c>
      <c r="BQ317" s="25">
        <v>516</v>
      </c>
      <c r="BR317" s="22"/>
      <c r="BS317" s="22"/>
      <c r="BT317" s="25"/>
      <c r="BU317" s="22"/>
      <c r="BV317" s="22"/>
      <c r="BW317" s="155"/>
      <c r="BX317" s="25">
        <v>5</v>
      </c>
    </row>
    <row r="318" spans="1:76">
      <c r="A318" s="180">
        <v>313</v>
      </c>
      <c r="B318" s="67"/>
      <c r="C318" s="163">
        <v>8</v>
      </c>
      <c r="D318" s="23" t="s">
        <v>322</v>
      </c>
      <c r="E318" s="68" t="s">
        <v>314</v>
      </c>
      <c r="F318" s="22" t="s">
        <v>8</v>
      </c>
      <c r="G318" s="21" t="s">
        <v>489</v>
      </c>
      <c r="H318" s="21" t="s">
        <v>492</v>
      </c>
      <c r="I318" s="30">
        <v>41.1</v>
      </c>
      <c r="J318" s="22"/>
      <c r="K318" s="31"/>
      <c r="L318" s="30">
        <v>203.69999999999996</v>
      </c>
      <c r="M318" s="22" t="s">
        <v>519</v>
      </c>
      <c r="N318" s="25">
        <v>50</v>
      </c>
      <c r="O318" s="25">
        <v>100</v>
      </c>
      <c r="P318" s="25">
        <v>970</v>
      </c>
      <c r="Q318" s="25">
        <v>50</v>
      </c>
      <c r="R318" s="24">
        <v>1785</v>
      </c>
      <c r="S318" s="24">
        <v>1785</v>
      </c>
      <c r="T318" s="23" t="s">
        <v>489</v>
      </c>
      <c r="U318" s="29">
        <f t="shared" si="49"/>
        <v>48500</v>
      </c>
      <c r="V318" s="24">
        <v>8</v>
      </c>
      <c r="W318" s="24">
        <v>8</v>
      </c>
      <c r="X318" s="24"/>
      <c r="Y318" s="24">
        <v>2</v>
      </c>
      <c r="Z318" s="23"/>
      <c r="AA318" s="24"/>
      <c r="AB318" s="24">
        <v>10</v>
      </c>
      <c r="AC318" s="24">
        <v>1</v>
      </c>
      <c r="AD318" s="23" t="s">
        <v>508</v>
      </c>
      <c r="AE318" s="24">
        <v>500</v>
      </c>
      <c r="AF318" s="23" t="s">
        <v>490</v>
      </c>
      <c r="AG318" s="23">
        <f t="shared" si="48"/>
        <v>0.20728034003066678</v>
      </c>
      <c r="AH318" s="23"/>
      <c r="AI318" s="24">
        <v>465</v>
      </c>
      <c r="AJ318" s="24">
        <v>693</v>
      </c>
      <c r="AK318" s="24">
        <v>465</v>
      </c>
      <c r="AL318" s="24"/>
      <c r="AM318" s="24">
        <v>693</v>
      </c>
      <c r="AN318" s="23"/>
      <c r="AO318" s="23"/>
      <c r="AP318" s="23" t="s">
        <v>303</v>
      </c>
      <c r="AQ318" s="25">
        <v>1</v>
      </c>
      <c r="AR318" s="23" t="s">
        <v>490</v>
      </c>
      <c r="AS318" s="29">
        <v>1.4</v>
      </c>
      <c r="AT318" s="25"/>
      <c r="AU318" s="25">
        <v>100</v>
      </c>
      <c r="AV318" s="23"/>
      <c r="AW318" s="23"/>
      <c r="AX318" s="23"/>
      <c r="AY318" s="23">
        <f t="shared" si="50"/>
        <v>3.0787608005179965E-2</v>
      </c>
      <c r="AZ318" s="23"/>
      <c r="BA318" s="23">
        <v>0</v>
      </c>
      <c r="BB318" s="23" t="s">
        <v>303</v>
      </c>
      <c r="BC318" s="23"/>
      <c r="BD318" s="22">
        <v>3.8</v>
      </c>
      <c r="BE318" s="24">
        <v>59</v>
      </c>
      <c r="BF318" s="25">
        <v>1</v>
      </c>
      <c r="BG318" s="22">
        <f t="shared" si="51"/>
        <v>0.38444574506641194</v>
      </c>
      <c r="BH318" s="22"/>
      <c r="BI318" s="25">
        <v>469</v>
      </c>
      <c r="BJ318" s="25">
        <v>516</v>
      </c>
      <c r="BK318" s="22"/>
      <c r="BL318" s="30">
        <v>3.8</v>
      </c>
      <c r="BM318" s="25">
        <v>59</v>
      </c>
      <c r="BN318" s="25">
        <v>1</v>
      </c>
      <c r="BO318" s="22">
        <f t="shared" si="52"/>
        <v>0.38444574506641194</v>
      </c>
      <c r="BP318" s="25">
        <v>469</v>
      </c>
      <c r="BQ318" s="25">
        <v>516</v>
      </c>
      <c r="BR318" s="22"/>
      <c r="BS318" s="22"/>
      <c r="BT318" s="25"/>
      <c r="BU318" s="22"/>
      <c r="BV318" s="22"/>
      <c r="BW318" s="155"/>
      <c r="BX318" s="25">
        <v>5</v>
      </c>
    </row>
    <row r="319" spans="1:76">
      <c r="A319" s="180">
        <v>314</v>
      </c>
      <c r="B319" s="67"/>
      <c r="C319" s="163">
        <v>9</v>
      </c>
      <c r="D319" s="23" t="s">
        <v>323</v>
      </c>
      <c r="E319" s="68" t="s">
        <v>314</v>
      </c>
      <c r="F319" s="22" t="s">
        <v>8</v>
      </c>
      <c r="G319" s="21" t="s">
        <v>489</v>
      </c>
      <c r="H319" s="21" t="s">
        <v>492</v>
      </c>
      <c r="I319" s="30">
        <v>41.1</v>
      </c>
      <c r="J319" s="22"/>
      <c r="K319" s="31"/>
      <c r="L319" s="31">
        <v>101.84999999999998</v>
      </c>
      <c r="M319" s="22" t="s">
        <v>519</v>
      </c>
      <c r="N319" s="25">
        <v>50</v>
      </c>
      <c r="O319" s="25">
        <v>100</v>
      </c>
      <c r="P319" s="25">
        <v>970</v>
      </c>
      <c r="Q319" s="25">
        <v>50</v>
      </c>
      <c r="R319" s="24">
        <v>1785</v>
      </c>
      <c r="S319" s="24">
        <v>1785</v>
      </c>
      <c r="T319" s="23" t="s">
        <v>489</v>
      </c>
      <c r="U319" s="29">
        <f t="shared" si="49"/>
        <v>48500</v>
      </c>
      <c r="V319" s="24">
        <v>8</v>
      </c>
      <c r="W319" s="24">
        <v>8</v>
      </c>
      <c r="X319" s="24"/>
      <c r="Y319" s="24">
        <v>2</v>
      </c>
      <c r="Z319" s="23"/>
      <c r="AA319" s="24"/>
      <c r="AB319" s="24">
        <v>10</v>
      </c>
      <c r="AC319" s="24">
        <v>1</v>
      </c>
      <c r="AD319" s="23" t="s">
        <v>508</v>
      </c>
      <c r="AE319" s="24">
        <v>500</v>
      </c>
      <c r="AF319" s="23" t="s">
        <v>490</v>
      </c>
      <c r="AG319" s="23">
        <f t="shared" si="48"/>
        <v>0.20728034003066678</v>
      </c>
      <c r="AH319" s="23"/>
      <c r="AI319" s="24">
        <v>465</v>
      </c>
      <c r="AJ319" s="24">
        <v>693</v>
      </c>
      <c r="AK319" s="24">
        <v>465</v>
      </c>
      <c r="AL319" s="24"/>
      <c r="AM319" s="24">
        <v>693</v>
      </c>
      <c r="AN319" s="23"/>
      <c r="AO319" s="23"/>
      <c r="AP319" s="23" t="s">
        <v>492</v>
      </c>
      <c r="AQ319" s="25">
        <v>1</v>
      </c>
      <c r="AR319" s="23" t="s">
        <v>490</v>
      </c>
      <c r="AS319" s="29">
        <v>1.4</v>
      </c>
      <c r="AT319" s="25">
        <v>89</v>
      </c>
      <c r="AU319" s="25">
        <v>20</v>
      </c>
      <c r="AV319" s="23"/>
      <c r="AW319" s="23"/>
      <c r="AX319" s="23"/>
      <c r="AY319" s="23">
        <f t="shared" si="50"/>
        <v>0.15393804002589984</v>
      </c>
      <c r="AZ319" s="23"/>
      <c r="BA319" s="23">
        <v>427</v>
      </c>
      <c r="BB319" s="23">
        <v>514</v>
      </c>
      <c r="BC319" s="23"/>
      <c r="BD319" s="22">
        <v>3.8</v>
      </c>
      <c r="BE319" s="24">
        <v>59</v>
      </c>
      <c r="BF319" s="25">
        <v>1</v>
      </c>
      <c r="BG319" s="22">
        <f t="shared" si="51"/>
        <v>0.38444574506641194</v>
      </c>
      <c r="BH319" s="22"/>
      <c r="BI319" s="25">
        <v>469</v>
      </c>
      <c r="BJ319" s="25">
        <v>516</v>
      </c>
      <c r="BK319" s="22"/>
      <c r="BL319" s="30">
        <v>3.8</v>
      </c>
      <c r="BM319" s="25">
        <v>59</v>
      </c>
      <c r="BN319" s="25">
        <v>1</v>
      </c>
      <c r="BO319" s="22">
        <f t="shared" si="52"/>
        <v>0.38444574506641194</v>
      </c>
      <c r="BP319" s="25">
        <v>469</v>
      </c>
      <c r="BQ319" s="25">
        <v>516</v>
      </c>
      <c r="BR319" s="22"/>
      <c r="BS319" s="22"/>
      <c r="BT319" s="25"/>
      <c r="BU319" s="22"/>
      <c r="BV319" s="22"/>
      <c r="BW319" s="155"/>
      <c r="BX319" s="25">
        <v>5</v>
      </c>
    </row>
    <row r="320" spans="1:76">
      <c r="A320" s="180">
        <v>315</v>
      </c>
      <c r="B320" s="67"/>
      <c r="C320" s="163">
        <v>10</v>
      </c>
      <c r="D320" s="23" t="s">
        <v>324</v>
      </c>
      <c r="E320" s="68" t="s">
        <v>314</v>
      </c>
      <c r="F320" s="22" t="s">
        <v>8</v>
      </c>
      <c r="G320" s="21" t="s">
        <v>489</v>
      </c>
      <c r="H320" s="21" t="s">
        <v>492</v>
      </c>
      <c r="I320" s="30">
        <v>41.1</v>
      </c>
      <c r="J320" s="22"/>
      <c r="K320" s="31"/>
      <c r="L320" s="30">
        <v>203.69999999999996</v>
      </c>
      <c r="M320" s="22" t="s">
        <v>519</v>
      </c>
      <c r="N320" s="25">
        <v>50</v>
      </c>
      <c r="O320" s="25">
        <v>100</v>
      </c>
      <c r="P320" s="25">
        <v>970</v>
      </c>
      <c r="Q320" s="25">
        <v>50</v>
      </c>
      <c r="R320" s="24">
        <v>1785</v>
      </c>
      <c r="S320" s="24">
        <v>1785</v>
      </c>
      <c r="T320" s="23" t="s">
        <v>489</v>
      </c>
      <c r="U320" s="29">
        <f t="shared" si="49"/>
        <v>48500</v>
      </c>
      <c r="V320" s="24">
        <v>8</v>
      </c>
      <c r="W320" s="24">
        <v>8</v>
      </c>
      <c r="X320" s="24"/>
      <c r="Y320" s="24">
        <v>2</v>
      </c>
      <c r="Z320" s="23"/>
      <c r="AA320" s="24"/>
      <c r="AB320" s="24">
        <v>10</v>
      </c>
      <c r="AC320" s="24">
        <v>1</v>
      </c>
      <c r="AD320" s="23" t="s">
        <v>508</v>
      </c>
      <c r="AE320" s="24">
        <v>500</v>
      </c>
      <c r="AF320" s="23" t="s">
        <v>490</v>
      </c>
      <c r="AG320" s="23">
        <f t="shared" si="48"/>
        <v>0.20728034003066678</v>
      </c>
      <c r="AH320" s="23"/>
      <c r="AI320" s="24">
        <v>465</v>
      </c>
      <c r="AJ320" s="24">
        <v>693</v>
      </c>
      <c r="AK320" s="24">
        <v>465</v>
      </c>
      <c r="AL320" s="24"/>
      <c r="AM320" s="24">
        <v>693</v>
      </c>
      <c r="AN320" s="23"/>
      <c r="AO320" s="23"/>
      <c r="AP320" s="23" t="s">
        <v>492</v>
      </c>
      <c r="AQ320" s="25">
        <v>1</v>
      </c>
      <c r="AR320" s="23" t="s">
        <v>490</v>
      </c>
      <c r="AS320" s="29">
        <v>1.4</v>
      </c>
      <c r="AT320" s="25">
        <v>89</v>
      </c>
      <c r="AU320" s="25">
        <v>20</v>
      </c>
      <c r="AV320" s="23"/>
      <c r="AW320" s="23"/>
      <c r="AX320" s="23"/>
      <c r="AY320" s="23">
        <f t="shared" si="50"/>
        <v>0.15393804002589984</v>
      </c>
      <c r="AZ320" s="23"/>
      <c r="BA320" s="23">
        <v>427</v>
      </c>
      <c r="BB320" s="23">
        <v>514</v>
      </c>
      <c r="BC320" s="23"/>
      <c r="BD320" s="22">
        <v>3.8</v>
      </c>
      <c r="BE320" s="24">
        <v>59</v>
      </c>
      <c r="BF320" s="25">
        <v>1</v>
      </c>
      <c r="BG320" s="22">
        <f t="shared" si="51"/>
        <v>0.38444574506641194</v>
      </c>
      <c r="BH320" s="22"/>
      <c r="BI320" s="25">
        <v>469</v>
      </c>
      <c r="BJ320" s="25">
        <v>516</v>
      </c>
      <c r="BK320" s="22"/>
      <c r="BL320" s="30">
        <v>3.8</v>
      </c>
      <c r="BM320" s="25">
        <v>59</v>
      </c>
      <c r="BN320" s="25">
        <v>1</v>
      </c>
      <c r="BO320" s="22">
        <f t="shared" si="52"/>
        <v>0.38444574506641194</v>
      </c>
      <c r="BP320" s="25">
        <v>469</v>
      </c>
      <c r="BQ320" s="25">
        <v>516</v>
      </c>
      <c r="BR320" s="22"/>
      <c r="BS320" s="22"/>
      <c r="BT320" s="25"/>
      <c r="BU320" s="22"/>
      <c r="BV320" s="22"/>
      <c r="BW320" s="155"/>
      <c r="BX320" s="25">
        <v>5</v>
      </c>
    </row>
    <row r="321" spans="1:76">
      <c r="A321" s="180">
        <v>316</v>
      </c>
      <c r="B321" s="67"/>
      <c r="C321" s="163">
        <v>1</v>
      </c>
      <c r="D321" s="23" t="s">
        <v>458</v>
      </c>
      <c r="E321" s="68" t="s">
        <v>971</v>
      </c>
      <c r="F321" s="22" t="s">
        <v>8</v>
      </c>
      <c r="G321" s="21" t="s">
        <v>489</v>
      </c>
      <c r="H321" s="21" t="s">
        <v>21</v>
      </c>
      <c r="I321" s="30">
        <v>29.7</v>
      </c>
      <c r="J321" s="22"/>
      <c r="K321" s="31"/>
      <c r="L321" s="25">
        <v>0</v>
      </c>
      <c r="M321" s="22"/>
      <c r="N321" s="25">
        <v>107</v>
      </c>
      <c r="O321" s="25">
        <v>120</v>
      </c>
      <c r="P321" s="25">
        <v>507</v>
      </c>
      <c r="Q321" s="25">
        <v>67</v>
      </c>
      <c r="R321" s="24">
        <v>500</v>
      </c>
      <c r="S321" s="24">
        <v>500</v>
      </c>
      <c r="T321" s="23" t="s">
        <v>489</v>
      </c>
      <c r="U321" s="29">
        <f t="shared" si="49"/>
        <v>30729</v>
      </c>
      <c r="V321" s="24">
        <v>9</v>
      </c>
      <c r="W321" s="24"/>
      <c r="X321" s="24"/>
      <c r="Y321" s="24">
        <v>8</v>
      </c>
      <c r="Z321" s="23"/>
      <c r="AA321" s="24"/>
      <c r="AB321" s="24"/>
      <c r="AC321" s="24"/>
      <c r="AD321" s="23"/>
      <c r="AE321" s="24"/>
      <c r="AF321" s="23" t="s">
        <v>490</v>
      </c>
      <c r="AG321" s="23">
        <f t="shared" si="48"/>
        <v>1.6562140319618162</v>
      </c>
      <c r="AH321" s="23"/>
      <c r="AI321" s="32">
        <v>260.68</v>
      </c>
      <c r="AJ321" s="23"/>
      <c r="AK321" s="23"/>
      <c r="AL321" s="23"/>
      <c r="AM321" s="23"/>
      <c r="AN321" s="23"/>
      <c r="AO321" s="23"/>
      <c r="AP321" s="23"/>
      <c r="AQ321" s="25">
        <v>2</v>
      </c>
      <c r="AR321" s="23" t="s">
        <v>490</v>
      </c>
      <c r="AS321" s="24">
        <v>4</v>
      </c>
      <c r="AT321" s="25"/>
      <c r="AU321" s="25">
        <v>40</v>
      </c>
      <c r="AV321" s="23"/>
      <c r="AW321" s="23"/>
      <c r="AX321" s="23"/>
      <c r="AY321" s="23">
        <f t="shared" si="50"/>
        <v>0.58721358011024172</v>
      </c>
      <c r="AZ321" s="23"/>
      <c r="BA321" s="23">
        <v>295.95999999999998</v>
      </c>
      <c r="BB321" s="23" t="s">
        <v>303</v>
      </c>
      <c r="BC321" s="23"/>
      <c r="BD321" s="22">
        <v>4</v>
      </c>
      <c r="BE321" s="24">
        <v>20</v>
      </c>
      <c r="BF321" s="25">
        <v>2</v>
      </c>
      <c r="BG321" s="22">
        <f t="shared" si="51"/>
        <v>1.8755777036356975</v>
      </c>
      <c r="BH321" s="22"/>
      <c r="BI321" s="31">
        <v>295.95999999999998</v>
      </c>
      <c r="BJ321" s="25"/>
      <c r="BK321" s="22"/>
      <c r="BL321" s="30">
        <v>4</v>
      </c>
      <c r="BM321" s="25">
        <v>20</v>
      </c>
      <c r="BN321" s="25">
        <v>2</v>
      </c>
      <c r="BO321" s="22">
        <f t="shared" si="52"/>
        <v>1.8755777036356975</v>
      </c>
      <c r="BP321" s="31">
        <v>295.95999999999998</v>
      </c>
      <c r="BQ321" s="25"/>
      <c r="BR321" s="22"/>
      <c r="BS321" s="22"/>
      <c r="BT321" s="25"/>
      <c r="BU321" s="22"/>
      <c r="BV321" s="22"/>
      <c r="BW321" s="155"/>
      <c r="BX321" s="25">
        <v>4</v>
      </c>
    </row>
    <row r="322" spans="1:76">
      <c r="A322" s="180">
        <v>317</v>
      </c>
      <c r="B322" s="67"/>
      <c r="C322" s="163">
        <v>2</v>
      </c>
      <c r="D322" s="23" t="s">
        <v>459</v>
      </c>
      <c r="E322" s="68" t="s">
        <v>971</v>
      </c>
      <c r="F322" s="22" t="s">
        <v>8</v>
      </c>
      <c r="G322" s="21" t="s">
        <v>489</v>
      </c>
      <c r="H322" s="21" t="s">
        <v>21</v>
      </c>
      <c r="I322" s="30">
        <v>28.6</v>
      </c>
      <c r="J322" s="22"/>
      <c r="K322" s="31"/>
      <c r="L322" s="25">
        <v>0</v>
      </c>
      <c r="M322" s="22"/>
      <c r="N322" s="25">
        <v>107</v>
      </c>
      <c r="O322" s="25">
        <v>120</v>
      </c>
      <c r="P322" s="25">
        <v>507</v>
      </c>
      <c r="Q322" s="25">
        <v>67</v>
      </c>
      <c r="R322" s="24">
        <v>500</v>
      </c>
      <c r="S322" s="24">
        <v>500</v>
      </c>
      <c r="T322" s="23" t="s">
        <v>489</v>
      </c>
      <c r="U322" s="29">
        <f t="shared" si="49"/>
        <v>30729</v>
      </c>
      <c r="V322" s="24">
        <v>13</v>
      </c>
      <c r="W322" s="24"/>
      <c r="X322" s="24"/>
      <c r="Y322" s="24">
        <v>8</v>
      </c>
      <c r="Z322" s="23"/>
      <c r="AA322" s="24"/>
      <c r="AB322" s="23"/>
      <c r="AC322" s="24"/>
      <c r="AD322" s="23"/>
      <c r="AE322" s="23"/>
      <c r="AF322" s="23" t="s">
        <v>490</v>
      </c>
      <c r="AG322" s="23">
        <f t="shared" si="48"/>
        <v>3.4555576716240362</v>
      </c>
      <c r="AH322" s="23"/>
      <c r="AI322" s="32">
        <v>301.83999999999997</v>
      </c>
      <c r="AJ322" s="23"/>
      <c r="AK322" s="23"/>
      <c r="AL322" s="22"/>
      <c r="AM322" s="23"/>
      <c r="AN322" s="23"/>
      <c r="AO322" s="23"/>
      <c r="AP322" s="23"/>
      <c r="AQ322" s="25">
        <v>2</v>
      </c>
      <c r="AR322" s="23" t="s">
        <v>490</v>
      </c>
      <c r="AS322" s="24">
        <v>4</v>
      </c>
      <c r="AT322" s="25"/>
      <c r="AU322" s="25">
        <v>40</v>
      </c>
      <c r="AV322" s="23"/>
      <c r="AW322" s="23"/>
      <c r="AX322" s="23"/>
      <c r="AY322" s="23">
        <f t="shared" si="50"/>
        <v>0.58721358011024172</v>
      </c>
      <c r="AZ322" s="23"/>
      <c r="BA322" s="23">
        <v>295.95999999999998</v>
      </c>
      <c r="BB322" s="23" t="s">
        <v>303</v>
      </c>
      <c r="BC322" s="23"/>
      <c r="BD322" s="22">
        <v>4</v>
      </c>
      <c r="BE322" s="22">
        <v>40</v>
      </c>
      <c r="BF322" s="25">
        <v>2</v>
      </c>
      <c r="BG322" s="22">
        <f t="shared" si="51"/>
        <v>0.93778885181784877</v>
      </c>
      <c r="BH322" s="22"/>
      <c r="BI322" s="31">
        <v>295.95999999999998</v>
      </c>
      <c r="BJ322" s="22"/>
      <c r="BK322" s="22"/>
      <c r="BL322" s="25">
        <v>4</v>
      </c>
      <c r="BM322" s="25">
        <v>20</v>
      </c>
      <c r="BN322" s="25">
        <v>2</v>
      </c>
      <c r="BO322" s="22">
        <f t="shared" si="52"/>
        <v>1.8755777036356975</v>
      </c>
      <c r="BP322" s="31">
        <v>295.95999999999998</v>
      </c>
      <c r="BQ322" s="22"/>
      <c r="BR322" s="22"/>
      <c r="BS322" s="22"/>
      <c r="BT322" s="25"/>
      <c r="BU322" s="22"/>
      <c r="BV322" s="22"/>
      <c r="BW322" s="155"/>
      <c r="BX322" s="25">
        <v>4</v>
      </c>
    </row>
    <row r="323" spans="1:76">
      <c r="A323" s="180">
        <v>318</v>
      </c>
      <c r="B323" s="67"/>
      <c r="C323" s="163">
        <v>1</v>
      </c>
      <c r="D323" s="23" t="s">
        <v>963</v>
      </c>
      <c r="E323" s="68" t="s">
        <v>180</v>
      </c>
      <c r="F323" s="22" t="s">
        <v>8</v>
      </c>
      <c r="G323" s="21" t="s">
        <v>489</v>
      </c>
      <c r="H323" s="21" t="s">
        <v>492</v>
      </c>
      <c r="I323" s="25">
        <v>31</v>
      </c>
      <c r="J323" s="22"/>
      <c r="K323" s="31"/>
      <c r="L323" s="31">
        <v>322.77199999999999</v>
      </c>
      <c r="M323" s="22" t="s">
        <v>513</v>
      </c>
      <c r="N323" s="25">
        <v>152</v>
      </c>
      <c r="O323" s="30">
        <v>6.4</v>
      </c>
      <c r="P323" s="25">
        <v>1370</v>
      </c>
      <c r="Q323" s="25">
        <v>152</v>
      </c>
      <c r="R323" s="24">
        <v>610</v>
      </c>
      <c r="S323" s="24">
        <v>610</v>
      </c>
      <c r="T323" s="23" t="s">
        <v>489</v>
      </c>
      <c r="U323" s="29">
        <f t="shared" ref="U323:U347" si="53">IF((H323="R"),(N323*P323),(N323*O323+Q323*(P323-2*O323)))</f>
        <v>208240</v>
      </c>
      <c r="V323" s="24">
        <v>13</v>
      </c>
      <c r="W323" s="24"/>
      <c r="X323" s="24"/>
      <c r="Y323" s="24">
        <v>2</v>
      </c>
      <c r="Z323" s="23"/>
      <c r="AA323" s="24"/>
      <c r="AB323" s="23"/>
      <c r="AC323" s="24"/>
      <c r="AD323" s="23" t="s">
        <v>508</v>
      </c>
      <c r="AE323" s="23"/>
      <c r="AF323" s="23" t="s">
        <v>490</v>
      </c>
      <c r="AG323" s="23">
        <f t="shared" ref="AG323:AG355" si="54">((Y323-AA323-AC323)*PI()*V323^2/4+AA323*PI()*X323^2/4+AC323*PI()*W323^2/4)/U323*100</f>
        <v>0.12748010911848709</v>
      </c>
      <c r="AH323" s="23"/>
      <c r="AI323" s="24">
        <v>424</v>
      </c>
      <c r="AJ323" s="23"/>
      <c r="AK323" s="23"/>
      <c r="AL323" s="23"/>
      <c r="AM323" s="23"/>
      <c r="AN323" s="23"/>
      <c r="AO323" s="23"/>
      <c r="AP323" s="23" t="s">
        <v>576</v>
      </c>
      <c r="AQ323" s="25">
        <v>2</v>
      </c>
      <c r="AR323" s="23" t="s">
        <v>490</v>
      </c>
      <c r="AS323" s="24">
        <v>13</v>
      </c>
      <c r="AT323" s="25">
        <v>2</v>
      </c>
      <c r="AU323" s="25">
        <v>305</v>
      </c>
      <c r="AV323" s="23"/>
      <c r="AW323" s="23"/>
      <c r="AX323" s="23"/>
      <c r="AY323" s="23">
        <f t="shared" ref="AY323:AY346" si="55">AQ323*PI()*AS323^2/4/N323/AU323*100</f>
        <v>0.57261557210599123</v>
      </c>
      <c r="AZ323" s="23"/>
      <c r="BA323" s="23">
        <v>424</v>
      </c>
      <c r="BB323" s="23"/>
      <c r="BC323" s="23"/>
      <c r="BD323" s="22">
        <v>13</v>
      </c>
      <c r="BE323" s="24">
        <v>330</v>
      </c>
      <c r="BF323" s="25">
        <v>1</v>
      </c>
      <c r="BG323" s="22">
        <f t="shared" ref="BG323:BG355" si="56">BF323*PI()*BD323^2/4/Q323/BE323*100</f>
        <v>0.26461780226110204</v>
      </c>
      <c r="BH323" s="22"/>
      <c r="BI323" s="25">
        <v>424</v>
      </c>
      <c r="BJ323" s="22"/>
      <c r="BK323" s="22"/>
      <c r="BL323" s="30">
        <v>12.7</v>
      </c>
      <c r="BM323" s="25">
        <v>305</v>
      </c>
      <c r="BN323" s="25">
        <v>1</v>
      </c>
      <c r="BO323" s="22">
        <f t="shared" ref="BO323:BO355" si="57">BN323*PI()*BL323^2/4/Q323/BM323*100</f>
        <v>0.27324605214489739</v>
      </c>
      <c r="BP323" s="25">
        <v>424</v>
      </c>
      <c r="BQ323" s="22"/>
      <c r="BR323" s="22"/>
      <c r="BS323" s="22"/>
      <c r="BT323" s="25"/>
      <c r="BU323" s="22"/>
      <c r="BV323" s="22"/>
      <c r="BW323" s="155"/>
      <c r="BX323" s="25">
        <v>3</v>
      </c>
    </row>
    <row r="324" spans="1:76">
      <c r="A324" s="180">
        <v>319</v>
      </c>
      <c r="B324" s="67"/>
      <c r="C324" s="163">
        <v>2</v>
      </c>
      <c r="D324" s="23" t="s">
        <v>964</v>
      </c>
      <c r="E324" s="68" t="s">
        <v>180</v>
      </c>
      <c r="F324" s="22" t="s">
        <v>8</v>
      </c>
      <c r="G324" s="21" t="s">
        <v>489</v>
      </c>
      <c r="H324" s="21" t="s">
        <v>492</v>
      </c>
      <c r="I324" s="25">
        <v>31</v>
      </c>
      <c r="J324" s="22"/>
      <c r="K324" s="31"/>
      <c r="L324" s="31">
        <v>645.54399999999998</v>
      </c>
      <c r="M324" s="22" t="s">
        <v>513</v>
      </c>
      <c r="N324" s="25">
        <v>152</v>
      </c>
      <c r="O324" s="30">
        <v>6.4</v>
      </c>
      <c r="P324" s="25">
        <v>1370</v>
      </c>
      <c r="Q324" s="25">
        <v>152</v>
      </c>
      <c r="R324" s="24">
        <v>610</v>
      </c>
      <c r="S324" s="24">
        <v>610</v>
      </c>
      <c r="T324" s="23" t="s">
        <v>489</v>
      </c>
      <c r="U324" s="29">
        <f t="shared" si="53"/>
        <v>208240</v>
      </c>
      <c r="V324" s="24">
        <v>13</v>
      </c>
      <c r="W324" s="24"/>
      <c r="X324" s="24"/>
      <c r="Y324" s="24">
        <v>2</v>
      </c>
      <c r="Z324" s="23"/>
      <c r="AA324" s="24"/>
      <c r="AB324" s="23"/>
      <c r="AC324" s="24"/>
      <c r="AD324" s="23" t="s">
        <v>508</v>
      </c>
      <c r="AE324" s="23"/>
      <c r="AF324" s="23" t="s">
        <v>490</v>
      </c>
      <c r="AG324" s="23">
        <f t="shared" si="54"/>
        <v>0.12748010911848709</v>
      </c>
      <c r="AH324" s="23"/>
      <c r="AI324" s="24">
        <v>424</v>
      </c>
      <c r="AJ324" s="23"/>
      <c r="AK324" s="23"/>
      <c r="AL324" s="23"/>
      <c r="AM324" s="23"/>
      <c r="AN324" s="23"/>
      <c r="AO324" s="23"/>
      <c r="AP324" s="23" t="s">
        <v>576</v>
      </c>
      <c r="AQ324" s="25">
        <v>2</v>
      </c>
      <c r="AR324" s="23" t="s">
        <v>490</v>
      </c>
      <c r="AS324" s="24">
        <v>13</v>
      </c>
      <c r="AT324" s="25">
        <v>2</v>
      </c>
      <c r="AU324" s="25">
        <v>305</v>
      </c>
      <c r="AV324" s="23"/>
      <c r="AW324" s="23"/>
      <c r="AX324" s="23"/>
      <c r="AY324" s="23">
        <f t="shared" si="55"/>
        <v>0.57261557210599123</v>
      </c>
      <c r="AZ324" s="23"/>
      <c r="BA324" s="23">
        <v>424</v>
      </c>
      <c r="BB324" s="23"/>
      <c r="BC324" s="23"/>
      <c r="BD324" s="22">
        <v>13</v>
      </c>
      <c r="BE324" s="24">
        <v>330</v>
      </c>
      <c r="BF324" s="25">
        <v>1</v>
      </c>
      <c r="BG324" s="22">
        <f t="shared" si="56"/>
        <v>0.26461780226110204</v>
      </c>
      <c r="BH324" s="22"/>
      <c r="BI324" s="25">
        <v>424</v>
      </c>
      <c r="BJ324" s="22"/>
      <c r="BK324" s="22"/>
      <c r="BL324" s="30">
        <v>12.7</v>
      </c>
      <c r="BM324" s="25">
        <v>305</v>
      </c>
      <c r="BN324" s="25">
        <v>1</v>
      </c>
      <c r="BO324" s="22">
        <f t="shared" si="57"/>
        <v>0.27324605214489739</v>
      </c>
      <c r="BP324" s="25">
        <v>424</v>
      </c>
      <c r="BQ324" s="22"/>
      <c r="BR324" s="22"/>
      <c r="BS324" s="22"/>
      <c r="BT324" s="25"/>
      <c r="BU324" s="22"/>
      <c r="BV324" s="22"/>
      <c r="BW324" s="155"/>
      <c r="BX324" s="25">
        <v>3</v>
      </c>
    </row>
    <row r="325" spans="1:76">
      <c r="A325" s="180">
        <v>320</v>
      </c>
      <c r="B325" s="67"/>
      <c r="C325" s="163">
        <v>1</v>
      </c>
      <c r="D325" s="23" t="s">
        <v>264</v>
      </c>
      <c r="E325" s="68" t="s">
        <v>972</v>
      </c>
      <c r="F325" s="22" t="s">
        <v>8</v>
      </c>
      <c r="G325" s="21" t="s">
        <v>489</v>
      </c>
      <c r="H325" s="21" t="s">
        <v>492</v>
      </c>
      <c r="I325" s="30">
        <v>20.7</v>
      </c>
      <c r="J325" s="22"/>
      <c r="K325" s="31"/>
      <c r="L325" s="31">
        <v>543.37499999999989</v>
      </c>
      <c r="M325" s="22" t="s">
        <v>507</v>
      </c>
      <c r="N325" s="25">
        <v>125</v>
      </c>
      <c r="O325" s="25">
        <v>200</v>
      </c>
      <c r="P325" s="25">
        <v>1000</v>
      </c>
      <c r="Q325" s="25">
        <v>125</v>
      </c>
      <c r="R325" s="24">
        <v>2000</v>
      </c>
      <c r="S325" s="24">
        <v>2000</v>
      </c>
      <c r="T325" s="23" t="s">
        <v>489</v>
      </c>
      <c r="U325" s="29">
        <f t="shared" si="53"/>
        <v>125000</v>
      </c>
      <c r="V325" s="24">
        <v>10</v>
      </c>
      <c r="W325" s="24">
        <v>10</v>
      </c>
      <c r="X325" s="24"/>
      <c r="Y325" s="24">
        <v>6</v>
      </c>
      <c r="Z325" s="31"/>
      <c r="AA325" s="25"/>
      <c r="AB325" s="20">
        <v>80</v>
      </c>
      <c r="AC325" s="24">
        <v>1</v>
      </c>
      <c r="AD325" s="23" t="s">
        <v>509</v>
      </c>
      <c r="AE325" s="24">
        <v>547</v>
      </c>
      <c r="AF325" s="23" t="s">
        <v>490</v>
      </c>
      <c r="AG325" s="23">
        <f t="shared" si="54"/>
        <v>0.37699111843077515</v>
      </c>
      <c r="AH325" s="23"/>
      <c r="AI325" s="24">
        <v>366</v>
      </c>
      <c r="AJ325" s="20">
        <v>524</v>
      </c>
      <c r="AK325" s="20">
        <v>366</v>
      </c>
      <c r="AL325" s="22"/>
      <c r="AM325" s="20">
        <v>524</v>
      </c>
      <c r="AN325" s="23"/>
      <c r="AO325" s="23"/>
      <c r="AP325" s="23" t="s">
        <v>492</v>
      </c>
      <c r="AQ325" s="25">
        <v>2</v>
      </c>
      <c r="AR325" s="23" t="s">
        <v>490</v>
      </c>
      <c r="AS325" s="24">
        <v>6</v>
      </c>
      <c r="AT325" s="25">
        <v>25</v>
      </c>
      <c r="AU325" s="25">
        <v>80</v>
      </c>
      <c r="AV325" s="23"/>
      <c r="AW325" s="23"/>
      <c r="AX325" s="23"/>
      <c r="AY325" s="23">
        <f t="shared" si="55"/>
        <v>0.56548667764616278</v>
      </c>
      <c r="AZ325" s="23"/>
      <c r="BA325" s="23">
        <v>392</v>
      </c>
      <c r="BB325" s="20">
        <v>479</v>
      </c>
      <c r="BC325" s="23"/>
      <c r="BD325" s="22">
        <v>6</v>
      </c>
      <c r="BE325" s="23">
        <v>125</v>
      </c>
      <c r="BF325" s="25">
        <v>2</v>
      </c>
      <c r="BG325" s="22">
        <f t="shared" si="56"/>
        <v>0.36191147369354415</v>
      </c>
      <c r="BH325" s="22"/>
      <c r="BI325" s="25">
        <v>392</v>
      </c>
      <c r="BJ325" s="25">
        <v>493</v>
      </c>
      <c r="BK325" s="22"/>
      <c r="BL325" s="25">
        <v>6</v>
      </c>
      <c r="BM325" s="25">
        <v>125</v>
      </c>
      <c r="BN325" s="25">
        <v>2</v>
      </c>
      <c r="BO325" s="22">
        <f t="shared" si="57"/>
        <v>0.36191147369354415</v>
      </c>
      <c r="BP325" s="161">
        <v>392</v>
      </c>
      <c r="BQ325" s="25">
        <v>479</v>
      </c>
      <c r="BR325" s="22"/>
      <c r="BS325" s="22"/>
      <c r="BT325" s="25"/>
      <c r="BU325" s="22"/>
      <c r="BV325" s="22"/>
      <c r="BW325" s="155"/>
      <c r="BX325" s="25">
        <v>1</v>
      </c>
    </row>
    <row r="326" spans="1:76">
      <c r="A326" s="180">
        <v>321</v>
      </c>
      <c r="B326" s="67"/>
      <c r="C326" s="163">
        <v>2</v>
      </c>
      <c r="D326" s="23" t="s">
        <v>265</v>
      </c>
      <c r="E326" s="68" t="s">
        <v>972</v>
      </c>
      <c r="F326" s="22" t="s">
        <v>8</v>
      </c>
      <c r="G326" s="21" t="s">
        <v>489</v>
      </c>
      <c r="H326" s="21" t="s">
        <v>492</v>
      </c>
      <c r="I326" s="30">
        <v>20.7</v>
      </c>
      <c r="J326" s="22"/>
      <c r="K326" s="31"/>
      <c r="L326" s="31">
        <v>1112.625</v>
      </c>
      <c r="M326" s="22" t="s">
        <v>507</v>
      </c>
      <c r="N326" s="25">
        <v>125</v>
      </c>
      <c r="O326" s="25">
        <v>200</v>
      </c>
      <c r="P326" s="25">
        <v>1000</v>
      </c>
      <c r="Q326" s="25">
        <v>125</v>
      </c>
      <c r="R326" s="24">
        <v>2000</v>
      </c>
      <c r="S326" s="24">
        <v>2000</v>
      </c>
      <c r="T326" s="23" t="s">
        <v>489</v>
      </c>
      <c r="U326" s="29">
        <f t="shared" si="53"/>
        <v>125000</v>
      </c>
      <c r="V326" s="24">
        <v>10</v>
      </c>
      <c r="W326" s="24">
        <v>10</v>
      </c>
      <c r="X326" s="24"/>
      <c r="Y326" s="24">
        <v>6</v>
      </c>
      <c r="Z326" s="31"/>
      <c r="AA326" s="25"/>
      <c r="AB326" s="20">
        <v>80</v>
      </c>
      <c r="AC326" s="24">
        <v>1</v>
      </c>
      <c r="AD326" s="23" t="s">
        <v>509</v>
      </c>
      <c r="AE326" s="24">
        <v>547</v>
      </c>
      <c r="AF326" s="23" t="s">
        <v>490</v>
      </c>
      <c r="AG326" s="23">
        <f t="shared" si="54"/>
        <v>0.37699111843077515</v>
      </c>
      <c r="AH326" s="23"/>
      <c r="AI326" s="24">
        <v>366</v>
      </c>
      <c r="AJ326" s="20">
        <v>524</v>
      </c>
      <c r="AK326" s="20">
        <v>366</v>
      </c>
      <c r="AL326" s="22"/>
      <c r="AM326" s="20">
        <v>524</v>
      </c>
      <c r="AN326" s="23"/>
      <c r="AO326" s="23"/>
      <c r="AP326" s="23" t="s">
        <v>492</v>
      </c>
      <c r="AQ326" s="25">
        <v>2</v>
      </c>
      <c r="AR326" s="23" t="s">
        <v>490</v>
      </c>
      <c r="AS326" s="24">
        <v>6</v>
      </c>
      <c r="AT326" s="25">
        <v>25</v>
      </c>
      <c r="AU326" s="25">
        <v>80</v>
      </c>
      <c r="AV326" s="23"/>
      <c r="AW326" s="23"/>
      <c r="AX326" s="23"/>
      <c r="AY326" s="23">
        <f t="shared" si="55"/>
        <v>0.56548667764616278</v>
      </c>
      <c r="AZ326" s="23"/>
      <c r="BA326" s="23">
        <v>392</v>
      </c>
      <c r="BB326" s="20">
        <v>479</v>
      </c>
      <c r="BC326" s="23"/>
      <c r="BD326" s="22">
        <v>6</v>
      </c>
      <c r="BE326" s="23">
        <v>125</v>
      </c>
      <c r="BF326" s="25">
        <v>2</v>
      </c>
      <c r="BG326" s="22">
        <f t="shared" si="56"/>
        <v>0.36191147369354415</v>
      </c>
      <c r="BH326" s="22"/>
      <c r="BI326" s="25">
        <v>392</v>
      </c>
      <c r="BJ326" s="25">
        <v>493</v>
      </c>
      <c r="BK326" s="22"/>
      <c r="BL326" s="25">
        <v>6</v>
      </c>
      <c r="BM326" s="25">
        <v>125</v>
      </c>
      <c r="BN326" s="25">
        <v>2</v>
      </c>
      <c r="BO326" s="22">
        <f t="shared" si="57"/>
        <v>0.36191147369354415</v>
      </c>
      <c r="BP326" s="161">
        <v>392</v>
      </c>
      <c r="BQ326" s="25">
        <v>479</v>
      </c>
      <c r="BR326" s="22"/>
      <c r="BS326" s="22"/>
      <c r="BT326" s="25"/>
      <c r="BU326" s="22"/>
      <c r="BV326" s="22"/>
      <c r="BW326" s="155"/>
      <c r="BX326" s="25">
        <v>9</v>
      </c>
    </row>
    <row r="327" spans="1:76">
      <c r="A327" s="180">
        <v>322</v>
      </c>
      <c r="B327" s="67"/>
      <c r="C327" s="163">
        <v>3</v>
      </c>
      <c r="D327" s="23" t="s">
        <v>266</v>
      </c>
      <c r="E327" s="68" t="s">
        <v>972</v>
      </c>
      <c r="F327" s="22" t="s">
        <v>8</v>
      </c>
      <c r="G327" s="21" t="s">
        <v>489</v>
      </c>
      <c r="H327" s="21" t="s">
        <v>492</v>
      </c>
      <c r="I327" s="30">
        <v>20.7</v>
      </c>
      <c r="J327" s="22"/>
      <c r="K327" s="31"/>
      <c r="L327" s="25">
        <v>1656</v>
      </c>
      <c r="M327" s="22" t="s">
        <v>507</v>
      </c>
      <c r="N327" s="25">
        <v>125</v>
      </c>
      <c r="O327" s="25">
        <v>200</v>
      </c>
      <c r="P327" s="25">
        <v>1000</v>
      </c>
      <c r="Q327" s="25">
        <v>125</v>
      </c>
      <c r="R327" s="24">
        <v>2000</v>
      </c>
      <c r="S327" s="24">
        <v>2000</v>
      </c>
      <c r="T327" s="23" t="s">
        <v>489</v>
      </c>
      <c r="U327" s="29">
        <f t="shared" si="53"/>
        <v>125000</v>
      </c>
      <c r="V327" s="24">
        <v>10</v>
      </c>
      <c r="W327" s="24">
        <v>10</v>
      </c>
      <c r="X327" s="24"/>
      <c r="Y327" s="24">
        <v>6</v>
      </c>
      <c r="Z327" s="31"/>
      <c r="AA327" s="25"/>
      <c r="AB327" s="20">
        <v>80</v>
      </c>
      <c r="AC327" s="24">
        <v>1</v>
      </c>
      <c r="AD327" s="23" t="s">
        <v>509</v>
      </c>
      <c r="AE327" s="24">
        <v>547</v>
      </c>
      <c r="AF327" s="23" t="s">
        <v>490</v>
      </c>
      <c r="AG327" s="23">
        <f t="shared" si="54"/>
        <v>0.37699111843077515</v>
      </c>
      <c r="AH327" s="23"/>
      <c r="AI327" s="24">
        <v>366</v>
      </c>
      <c r="AJ327" s="20">
        <v>524</v>
      </c>
      <c r="AK327" s="20">
        <v>366</v>
      </c>
      <c r="AL327" s="22"/>
      <c r="AM327" s="20">
        <v>524</v>
      </c>
      <c r="AN327" s="23"/>
      <c r="AO327" s="23"/>
      <c r="AP327" s="23" t="s">
        <v>492</v>
      </c>
      <c r="AQ327" s="25">
        <v>2</v>
      </c>
      <c r="AR327" s="23" t="s">
        <v>490</v>
      </c>
      <c r="AS327" s="24">
        <v>6</v>
      </c>
      <c r="AT327" s="25">
        <v>25</v>
      </c>
      <c r="AU327" s="25">
        <v>80</v>
      </c>
      <c r="AV327" s="23"/>
      <c r="AW327" s="23"/>
      <c r="AX327" s="23"/>
      <c r="AY327" s="23">
        <f t="shared" si="55"/>
        <v>0.56548667764616278</v>
      </c>
      <c r="AZ327" s="23"/>
      <c r="BA327" s="23">
        <v>392</v>
      </c>
      <c r="BB327" s="20">
        <v>479</v>
      </c>
      <c r="BC327" s="23"/>
      <c r="BD327" s="22">
        <v>6</v>
      </c>
      <c r="BE327" s="23">
        <v>125</v>
      </c>
      <c r="BF327" s="25">
        <v>2</v>
      </c>
      <c r="BG327" s="22">
        <f t="shared" si="56"/>
        <v>0.36191147369354415</v>
      </c>
      <c r="BH327" s="22"/>
      <c r="BI327" s="25">
        <v>392</v>
      </c>
      <c r="BJ327" s="25">
        <v>493</v>
      </c>
      <c r="BK327" s="22"/>
      <c r="BL327" s="25">
        <v>6</v>
      </c>
      <c r="BM327" s="25">
        <v>125</v>
      </c>
      <c r="BN327" s="25">
        <v>2</v>
      </c>
      <c r="BO327" s="22">
        <f t="shared" si="57"/>
        <v>0.36191147369354415</v>
      </c>
      <c r="BP327" s="161">
        <v>392</v>
      </c>
      <c r="BQ327" s="25">
        <v>479</v>
      </c>
      <c r="BR327" s="22"/>
      <c r="BS327" s="22"/>
      <c r="BT327" s="25"/>
      <c r="BU327" s="22"/>
      <c r="BV327" s="22"/>
      <c r="BW327" s="155"/>
      <c r="BX327" s="25">
        <v>1</v>
      </c>
    </row>
    <row r="328" spans="1:76">
      <c r="A328" s="180">
        <v>323</v>
      </c>
      <c r="B328" s="67"/>
      <c r="C328" s="163">
        <v>4</v>
      </c>
      <c r="D328" s="23" t="s">
        <v>267</v>
      </c>
      <c r="E328" s="68" t="s">
        <v>972</v>
      </c>
      <c r="F328" s="22" t="s">
        <v>8</v>
      </c>
      <c r="G328" s="21" t="s">
        <v>489</v>
      </c>
      <c r="H328" s="21" t="s">
        <v>492</v>
      </c>
      <c r="I328" s="30">
        <v>20.7</v>
      </c>
      <c r="J328" s="22"/>
      <c r="K328" s="31"/>
      <c r="L328" s="31">
        <v>2225.25</v>
      </c>
      <c r="M328" s="22" t="s">
        <v>507</v>
      </c>
      <c r="N328" s="25">
        <v>125</v>
      </c>
      <c r="O328" s="25">
        <v>200</v>
      </c>
      <c r="P328" s="25">
        <v>1000</v>
      </c>
      <c r="Q328" s="25">
        <v>125</v>
      </c>
      <c r="R328" s="24">
        <v>2000</v>
      </c>
      <c r="S328" s="24">
        <v>2000</v>
      </c>
      <c r="T328" s="23" t="s">
        <v>489</v>
      </c>
      <c r="U328" s="29">
        <f t="shared" si="53"/>
        <v>125000</v>
      </c>
      <c r="V328" s="24">
        <v>10</v>
      </c>
      <c r="W328" s="24">
        <v>10</v>
      </c>
      <c r="X328" s="24"/>
      <c r="Y328" s="24">
        <v>6</v>
      </c>
      <c r="Z328" s="31"/>
      <c r="AA328" s="25"/>
      <c r="AB328" s="20">
        <v>80</v>
      </c>
      <c r="AC328" s="24">
        <v>1</v>
      </c>
      <c r="AD328" s="23" t="s">
        <v>509</v>
      </c>
      <c r="AE328" s="24">
        <v>547</v>
      </c>
      <c r="AF328" s="23" t="s">
        <v>490</v>
      </c>
      <c r="AG328" s="23">
        <f t="shared" si="54"/>
        <v>0.37699111843077515</v>
      </c>
      <c r="AH328" s="23"/>
      <c r="AI328" s="24">
        <v>366</v>
      </c>
      <c r="AJ328" s="20">
        <v>524</v>
      </c>
      <c r="AK328" s="20">
        <v>366</v>
      </c>
      <c r="AL328" s="22"/>
      <c r="AM328" s="20">
        <v>524</v>
      </c>
      <c r="AN328" s="23"/>
      <c r="AO328" s="23"/>
      <c r="AP328" s="23" t="s">
        <v>492</v>
      </c>
      <c r="AQ328" s="25">
        <v>2</v>
      </c>
      <c r="AR328" s="23" t="s">
        <v>490</v>
      </c>
      <c r="AS328" s="24">
        <v>6</v>
      </c>
      <c r="AT328" s="25">
        <v>25</v>
      </c>
      <c r="AU328" s="25">
        <v>80</v>
      </c>
      <c r="AV328" s="23"/>
      <c r="AW328" s="23"/>
      <c r="AX328" s="23"/>
      <c r="AY328" s="23">
        <f t="shared" si="55"/>
        <v>0.56548667764616278</v>
      </c>
      <c r="AZ328" s="23"/>
      <c r="BA328" s="23">
        <v>392</v>
      </c>
      <c r="BB328" s="20">
        <v>479</v>
      </c>
      <c r="BC328" s="23"/>
      <c r="BD328" s="22">
        <v>6</v>
      </c>
      <c r="BE328" s="23">
        <v>125</v>
      </c>
      <c r="BF328" s="25">
        <v>2</v>
      </c>
      <c r="BG328" s="22">
        <f t="shared" si="56"/>
        <v>0.36191147369354415</v>
      </c>
      <c r="BH328" s="22"/>
      <c r="BI328" s="25">
        <v>392</v>
      </c>
      <c r="BJ328" s="25">
        <v>493</v>
      </c>
      <c r="BK328" s="22"/>
      <c r="BL328" s="25">
        <v>6</v>
      </c>
      <c r="BM328" s="25">
        <v>125</v>
      </c>
      <c r="BN328" s="25">
        <v>2</v>
      </c>
      <c r="BO328" s="22">
        <f t="shared" si="57"/>
        <v>0.36191147369354415</v>
      </c>
      <c r="BP328" s="161">
        <v>392</v>
      </c>
      <c r="BQ328" s="25">
        <v>479</v>
      </c>
      <c r="BR328" s="22"/>
      <c r="BS328" s="22"/>
      <c r="BT328" s="25"/>
      <c r="BU328" s="22"/>
      <c r="BV328" s="22"/>
      <c r="BW328" s="155"/>
      <c r="BX328" s="25">
        <v>1</v>
      </c>
    </row>
    <row r="329" spans="1:76">
      <c r="A329" s="180">
        <v>324</v>
      </c>
      <c r="B329" s="67"/>
      <c r="C329" s="163">
        <v>5</v>
      </c>
      <c r="D329" s="23" t="s">
        <v>268</v>
      </c>
      <c r="E329" s="68" t="s">
        <v>972</v>
      </c>
      <c r="F329" s="22" t="s">
        <v>8</v>
      </c>
      <c r="G329" s="21" t="s">
        <v>489</v>
      </c>
      <c r="H329" s="21" t="s">
        <v>492</v>
      </c>
      <c r="I329" s="30">
        <v>30.8</v>
      </c>
      <c r="J329" s="22"/>
      <c r="K329" s="31"/>
      <c r="L329" s="25">
        <v>1155</v>
      </c>
      <c r="M329" s="22" t="s">
        <v>507</v>
      </c>
      <c r="N329" s="25">
        <v>125</v>
      </c>
      <c r="O329" s="25">
        <v>200</v>
      </c>
      <c r="P329" s="25">
        <v>1000</v>
      </c>
      <c r="Q329" s="25">
        <v>125</v>
      </c>
      <c r="R329" s="24">
        <v>1000</v>
      </c>
      <c r="S329" s="24">
        <v>1000</v>
      </c>
      <c r="T329" s="23" t="s">
        <v>489</v>
      </c>
      <c r="U329" s="29">
        <f t="shared" si="53"/>
        <v>125000</v>
      </c>
      <c r="V329" s="24">
        <v>10</v>
      </c>
      <c r="W329" s="24">
        <v>10</v>
      </c>
      <c r="X329" s="24"/>
      <c r="Y329" s="24">
        <v>6</v>
      </c>
      <c r="Z329" s="31"/>
      <c r="AA329" s="25"/>
      <c r="AB329" s="20">
        <v>80</v>
      </c>
      <c r="AC329" s="24">
        <v>1</v>
      </c>
      <c r="AD329" s="23" t="s">
        <v>509</v>
      </c>
      <c r="AE329" s="24">
        <v>547</v>
      </c>
      <c r="AF329" s="23" t="s">
        <v>490</v>
      </c>
      <c r="AG329" s="23">
        <f t="shared" si="54"/>
        <v>0.37699111843077515</v>
      </c>
      <c r="AH329" s="23"/>
      <c r="AI329" s="24">
        <v>366</v>
      </c>
      <c r="AJ329" s="20">
        <v>524</v>
      </c>
      <c r="AK329" s="20">
        <v>366</v>
      </c>
      <c r="AL329" s="22"/>
      <c r="AM329" s="20">
        <v>524</v>
      </c>
      <c r="AN329" s="23"/>
      <c r="AO329" s="23"/>
      <c r="AP329" s="23" t="s">
        <v>492</v>
      </c>
      <c r="AQ329" s="25">
        <v>2</v>
      </c>
      <c r="AR329" s="23" t="s">
        <v>490</v>
      </c>
      <c r="AS329" s="24">
        <v>6</v>
      </c>
      <c r="AT329" s="25">
        <v>13</v>
      </c>
      <c r="AU329" s="25">
        <v>80</v>
      </c>
      <c r="AV329" s="23"/>
      <c r="AW329" s="23"/>
      <c r="AX329" s="23"/>
      <c r="AY329" s="23">
        <f t="shared" si="55"/>
        <v>0.56548667764616278</v>
      </c>
      <c r="AZ329" s="23"/>
      <c r="BA329" s="23">
        <v>392</v>
      </c>
      <c r="BB329" s="20">
        <v>479</v>
      </c>
      <c r="BC329" s="23"/>
      <c r="BD329" s="22">
        <v>6</v>
      </c>
      <c r="BE329" s="23">
        <v>125</v>
      </c>
      <c r="BF329" s="25">
        <v>2</v>
      </c>
      <c r="BG329" s="22">
        <f t="shared" si="56"/>
        <v>0.36191147369354415</v>
      </c>
      <c r="BH329" s="22"/>
      <c r="BI329" s="25">
        <v>392</v>
      </c>
      <c r="BJ329" s="25">
        <v>493</v>
      </c>
      <c r="BK329" s="22"/>
      <c r="BL329" s="25">
        <v>6</v>
      </c>
      <c r="BM329" s="25">
        <v>125</v>
      </c>
      <c r="BN329" s="25">
        <v>2</v>
      </c>
      <c r="BO329" s="22">
        <f t="shared" si="57"/>
        <v>0.36191147369354415</v>
      </c>
      <c r="BP329" s="161">
        <v>392</v>
      </c>
      <c r="BQ329" s="25">
        <v>479</v>
      </c>
      <c r="BR329" s="22"/>
      <c r="BS329" s="22"/>
      <c r="BT329" s="25"/>
      <c r="BU329" s="22"/>
      <c r="BV329" s="22"/>
      <c r="BW329" s="155"/>
      <c r="BX329" s="25">
        <v>5</v>
      </c>
    </row>
    <row r="330" spans="1:76">
      <c r="A330" s="180">
        <v>325</v>
      </c>
      <c r="B330" s="67"/>
      <c r="C330" s="163">
        <v>6</v>
      </c>
      <c r="D330" s="23" t="s">
        <v>269</v>
      </c>
      <c r="E330" s="68" t="s">
        <v>972</v>
      </c>
      <c r="F330" s="22" t="s">
        <v>8</v>
      </c>
      <c r="G330" s="21" t="s">
        <v>489</v>
      </c>
      <c r="H330" s="21" t="s">
        <v>492</v>
      </c>
      <c r="I330" s="30">
        <v>30.8</v>
      </c>
      <c r="J330" s="22"/>
      <c r="K330" s="31"/>
      <c r="L330" s="25">
        <v>1155</v>
      </c>
      <c r="M330" s="22" t="s">
        <v>507</v>
      </c>
      <c r="N330" s="25">
        <v>125</v>
      </c>
      <c r="O330" s="25">
        <v>200</v>
      </c>
      <c r="P330" s="25">
        <v>1000</v>
      </c>
      <c r="Q330" s="25">
        <v>125</v>
      </c>
      <c r="R330" s="24">
        <v>1500</v>
      </c>
      <c r="S330" s="24">
        <v>1500</v>
      </c>
      <c r="T330" s="23" t="s">
        <v>489</v>
      </c>
      <c r="U330" s="29">
        <f t="shared" si="53"/>
        <v>125000</v>
      </c>
      <c r="V330" s="24">
        <v>10</v>
      </c>
      <c r="W330" s="24">
        <v>10</v>
      </c>
      <c r="X330" s="24"/>
      <c r="Y330" s="24">
        <v>6</v>
      </c>
      <c r="Z330" s="31"/>
      <c r="AA330" s="25"/>
      <c r="AB330" s="20">
        <v>80</v>
      </c>
      <c r="AC330" s="24">
        <v>1</v>
      </c>
      <c r="AD330" s="23" t="s">
        <v>509</v>
      </c>
      <c r="AE330" s="24">
        <v>547</v>
      </c>
      <c r="AF330" s="23" t="s">
        <v>490</v>
      </c>
      <c r="AG330" s="23">
        <f t="shared" si="54"/>
        <v>0.37699111843077515</v>
      </c>
      <c r="AH330" s="23"/>
      <c r="AI330" s="24">
        <v>366</v>
      </c>
      <c r="AJ330" s="20">
        <v>524</v>
      </c>
      <c r="AK330" s="20">
        <v>366</v>
      </c>
      <c r="AL330" s="22"/>
      <c r="AM330" s="20">
        <v>524</v>
      </c>
      <c r="AN330" s="23"/>
      <c r="AO330" s="23"/>
      <c r="AP330" s="23" t="s">
        <v>492</v>
      </c>
      <c r="AQ330" s="25">
        <v>2</v>
      </c>
      <c r="AR330" s="23" t="s">
        <v>490</v>
      </c>
      <c r="AS330" s="24">
        <v>6</v>
      </c>
      <c r="AT330" s="25">
        <v>19</v>
      </c>
      <c r="AU330" s="25">
        <v>80</v>
      </c>
      <c r="AV330" s="23"/>
      <c r="AW330" s="23"/>
      <c r="AX330" s="23"/>
      <c r="AY330" s="23">
        <f t="shared" si="55"/>
        <v>0.56548667764616278</v>
      </c>
      <c r="AZ330" s="23"/>
      <c r="BA330" s="23">
        <v>392</v>
      </c>
      <c r="BB330" s="20">
        <v>479</v>
      </c>
      <c r="BC330" s="23"/>
      <c r="BD330" s="22">
        <v>6</v>
      </c>
      <c r="BE330" s="23">
        <v>125</v>
      </c>
      <c r="BF330" s="25">
        <v>2</v>
      </c>
      <c r="BG330" s="22">
        <f t="shared" si="56"/>
        <v>0.36191147369354415</v>
      </c>
      <c r="BH330" s="22"/>
      <c r="BI330" s="25">
        <v>392</v>
      </c>
      <c r="BJ330" s="25">
        <v>493</v>
      </c>
      <c r="BK330" s="22"/>
      <c r="BL330" s="25">
        <v>6</v>
      </c>
      <c r="BM330" s="25">
        <v>125</v>
      </c>
      <c r="BN330" s="25">
        <v>2</v>
      </c>
      <c r="BO330" s="22">
        <f t="shared" si="57"/>
        <v>0.36191147369354415</v>
      </c>
      <c r="BP330" s="161">
        <v>392</v>
      </c>
      <c r="BQ330" s="25">
        <v>479</v>
      </c>
      <c r="BR330" s="22"/>
      <c r="BS330" s="22"/>
      <c r="BT330" s="25"/>
      <c r="BU330" s="22"/>
      <c r="BV330" s="22"/>
      <c r="BW330" s="155"/>
      <c r="BX330" s="25">
        <v>1</v>
      </c>
    </row>
    <row r="331" spans="1:76">
      <c r="A331" s="180">
        <v>326</v>
      </c>
      <c r="B331" s="67"/>
      <c r="C331" s="163">
        <v>7</v>
      </c>
      <c r="D331" s="23" t="s">
        <v>270</v>
      </c>
      <c r="E331" s="68" t="s">
        <v>972</v>
      </c>
      <c r="F331" s="22" t="s">
        <v>8</v>
      </c>
      <c r="G331" s="21" t="s">
        <v>489</v>
      </c>
      <c r="H331" s="21" t="s">
        <v>492</v>
      </c>
      <c r="I331" s="30">
        <v>30.8</v>
      </c>
      <c r="J331" s="22"/>
      <c r="K331" s="31"/>
      <c r="L331" s="25">
        <v>1155</v>
      </c>
      <c r="M331" s="22" t="s">
        <v>507</v>
      </c>
      <c r="N331" s="25">
        <v>125</v>
      </c>
      <c r="O331" s="25">
        <v>200</v>
      </c>
      <c r="P331" s="25">
        <v>1000</v>
      </c>
      <c r="Q331" s="25">
        <v>125</v>
      </c>
      <c r="R331" s="24">
        <v>2000</v>
      </c>
      <c r="S331" s="24">
        <v>2000</v>
      </c>
      <c r="T331" s="23" t="s">
        <v>489</v>
      </c>
      <c r="U331" s="29">
        <f t="shared" si="53"/>
        <v>125000</v>
      </c>
      <c r="V331" s="24">
        <v>10</v>
      </c>
      <c r="W331" s="24">
        <v>10</v>
      </c>
      <c r="X331" s="24"/>
      <c r="Y331" s="24">
        <v>6</v>
      </c>
      <c r="Z331" s="31"/>
      <c r="AA331" s="25"/>
      <c r="AB331" s="20">
        <v>80</v>
      </c>
      <c r="AC331" s="24">
        <v>1</v>
      </c>
      <c r="AD331" s="23" t="s">
        <v>509</v>
      </c>
      <c r="AE331" s="24">
        <v>547</v>
      </c>
      <c r="AF331" s="23" t="s">
        <v>490</v>
      </c>
      <c r="AG331" s="23">
        <f t="shared" si="54"/>
        <v>0.37699111843077515</v>
      </c>
      <c r="AH331" s="23"/>
      <c r="AI331" s="24">
        <v>366</v>
      </c>
      <c r="AJ331" s="20">
        <v>524</v>
      </c>
      <c r="AK331" s="20">
        <v>366</v>
      </c>
      <c r="AL331" s="22"/>
      <c r="AM331" s="20">
        <v>524</v>
      </c>
      <c r="AN331" s="23"/>
      <c r="AO331" s="23"/>
      <c r="AP331" s="23" t="s">
        <v>492</v>
      </c>
      <c r="AQ331" s="25">
        <v>2</v>
      </c>
      <c r="AR331" s="23" t="s">
        <v>490</v>
      </c>
      <c r="AS331" s="24">
        <v>6</v>
      </c>
      <c r="AT331" s="25">
        <v>25</v>
      </c>
      <c r="AU331" s="25">
        <v>80</v>
      </c>
      <c r="AV331" s="23"/>
      <c r="AW331" s="23"/>
      <c r="AX331" s="23"/>
      <c r="AY331" s="23">
        <f t="shared" si="55"/>
        <v>0.56548667764616278</v>
      </c>
      <c r="AZ331" s="23"/>
      <c r="BA331" s="23">
        <v>392</v>
      </c>
      <c r="BB331" s="20">
        <v>479</v>
      </c>
      <c r="BC331" s="23"/>
      <c r="BD331" s="22">
        <v>6</v>
      </c>
      <c r="BE331" s="23">
        <v>125</v>
      </c>
      <c r="BF331" s="25">
        <v>2</v>
      </c>
      <c r="BG331" s="22">
        <f t="shared" si="56"/>
        <v>0.36191147369354415</v>
      </c>
      <c r="BH331" s="22"/>
      <c r="BI331" s="25">
        <v>392</v>
      </c>
      <c r="BJ331" s="25">
        <v>493</v>
      </c>
      <c r="BK331" s="22"/>
      <c r="BL331" s="25">
        <v>6</v>
      </c>
      <c r="BM331" s="25">
        <v>125</v>
      </c>
      <c r="BN331" s="25">
        <v>2</v>
      </c>
      <c r="BO331" s="22">
        <f t="shared" si="57"/>
        <v>0.36191147369354415</v>
      </c>
      <c r="BP331" s="161">
        <v>392</v>
      </c>
      <c r="BQ331" s="149">
        <v>479</v>
      </c>
      <c r="BR331" s="140"/>
      <c r="BS331" s="140"/>
      <c r="BT331" s="149"/>
      <c r="BU331" s="140"/>
      <c r="BV331" s="140"/>
      <c r="BW331" s="162"/>
      <c r="BX331" s="25">
        <v>1</v>
      </c>
    </row>
    <row r="332" spans="1:76">
      <c r="A332" s="180">
        <v>327</v>
      </c>
      <c r="B332" s="67"/>
      <c r="C332" s="163">
        <v>9</v>
      </c>
      <c r="D332" s="23" t="s">
        <v>271</v>
      </c>
      <c r="E332" s="68" t="s">
        <v>972</v>
      </c>
      <c r="F332" s="22" t="s">
        <v>8</v>
      </c>
      <c r="G332" s="21" t="s">
        <v>591</v>
      </c>
      <c r="H332" s="21" t="s">
        <v>492</v>
      </c>
      <c r="I332" s="30">
        <v>20.7</v>
      </c>
      <c r="J332" s="22"/>
      <c r="K332" s="31"/>
      <c r="L332" s="30">
        <v>517.5</v>
      </c>
      <c r="M332" s="22" t="s">
        <v>507</v>
      </c>
      <c r="N332" s="25">
        <v>125</v>
      </c>
      <c r="O332" s="25">
        <v>200</v>
      </c>
      <c r="P332" s="25">
        <v>1000</v>
      </c>
      <c r="Q332" s="25">
        <v>125</v>
      </c>
      <c r="R332" s="24">
        <v>2000</v>
      </c>
      <c r="S332" s="24">
        <v>2000</v>
      </c>
      <c r="T332" s="23" t="s">
        <v>489</v>
      </c>
      <c r="U332" s="29">
        <f t="shared" si="53"/>
        <v>125000</v>
      </c>
      <c r="V332" s="24">
        <v>10</v>
      </c>
      <c r="W332" s="24">
        <v>10</v>
      </c>
      <c r="X332" s="24"/>
      <c r="Y332" s="24">
        <v>6</v>
      </c>
      <c r="Z332" s="31"/>
      <c r="AA332" s="25"/>
      <c r="AB332" s="20">
        <v>80</v>
      </c>
      <c r="AC332" s="24">
        <v>1</v>
      </c>
      <c r="AD332" s="23" t="s">
        <v>509</v>
      </c>
      <c r="AE332" s="24">
        <v>547</v>
      </c>
      <c r="AF332" s="23" t="s">
        <v>490</v>
      </c>
      <c r="AG332" s="23">
        <f t="shared" si="54"/>
        <v>0.37699111843077515</v>
      </c>
      <c r="AH332" s="23"/>
      <c r="AI332" s="24">
        <v>366</v>
      </c>
      <c r="AJ332" s="20">
        <v>524</v>
      </c>
      <c r="AK332" s="20">
        <v>366</v>
      </c>
      <c r="AL332" s="22"/>
      <c r="AM332" s="20">
        <v>524</v>
      </c>
      <c r="AN332" s="23"/>
      <c r="AO332" s="23"/>
      <c r="AP332" s="23" t="s">
        <v>492</v>
      </c>
      <c r="AQ332" s="25">
        <v>2</v>
      </c>
      <c r="AR332" s="23" t="s">
        <v>490</v>
      </c>
      <c r="AS332" s="24">
        <v>6</v>
      </c>
      <c r="AT332" s="25">
        <v>25</v>
      </c>
      <c r="AU332" s="25">
        <v>80</v>
      </c>
      <c r="AV332" s="23"/>
      <c r="AW332" s="23"/>
      <c r="AX332" s="23"/>
      <c r="AY332" s="23">
        <f t="shared" si="55"/>
        <v>0.56548667764616278</v>
      </c>
      <c r="AZ332" s="23"/>
      <c r="BA332" s="23">
        <v>392</v>
      </c>
      <c r="BB332" s="20">
        <v>479</v>
      </c>
      <c r="BC332" s="23"/>
      <c r="BD332" s="22">
        <v>6</v>
      </c>
      <c r="BE332" s="23">
        <v>125</v>
      </c>
      <c r="BF332" s="25">
        <v>2</v>
      </c>
      <c r="BG332" s="22">
        <f t="shared" si="56"/>
        <v>0.36191147369354415</v>
      </c>
      <c r="BH332" s="22"/>
      <c r="BI332" s="25">
        <v>392</v>
      </c>
      <c r="BJ332" s="25">
        <v>493</v>
      </c>
      <c r="BK332" s="22"/>
      <c r="BL332" s="25">
        <v>6</v>
      </c>
      <c r="BM332" s="25">
        <v>125</v>
      </c>
      <c r="BN332" s="25">
        <v>2</v>
      </c>
      <c r="BO332" s="22">
        <f t="shared" si="57"/>
        <v>0.36191147369354415</v>
      </c>
      <c r="BP332" s="161">
        <v>392</v>
      </c>
      <c r="BQ332" s="149">
        <v>479</v>
      </c>
      <c r="BR332" s="140"/>
      <c r="BS332" s="140"/>
      <c r="BT332" s="149"/>
      <c r="BU332" s="140"/>
      <c r="BV332" s="140"/>
      <c r="BW332" s="162"/>
      <c r="BX332" s="25">
        <v>9</v>
      </c>
    </row>
    <row r="333" spans="1:76">
      <c r="A333" s="180">
        <v>328</v>
      </c>
      <c r="B333" s="67"/>
      <c r="C333" s="163">
        <v>10</v>
      </c>
      <c r="D333" s="23" t="s">
        <v>272</v>
      </c>
      <c r="E333" s="68" t="s">
        <v>972</v>
      </c>
      <c r="F333" s="22" t="s">
        <v>8</v>
      </c>
      <c r="G333" s="21" t="s">
        <v>591</v>
      </c>
      <c r="H333" s="21" t="s">
        <v>492</v>
      </c>
      <c r="I333" s="30">
        <v>30.8</v>
      </c>
      <c r="J333" s="22"/>
      <c r="K333" s="31"/>
      <c r="L333" s="25">
        <v>1155</v>
      </c>
      <c r="M333" s="22" t="s">
        <v>507</v>
      </c>
      <c r="N333" s="25">
        <v>125</v>
      </c>
      <c r="O333" s="25">
        <v>200</v>
      </c>
      <c r="P333" s="25">
        <v>1000</v>
      </c>
      <c r="Q333" s="25">
        <v>125</v>
      </c>
      <c r="R333" s="24">
        <v>2000</v>
      </c>
      <c r="S333" s="24">
        <v>2000</v>
      </c>
      <c r="T333" s="23" t="s">
        <v>489</v>
      </c>
      <c r="U333" s="29">
        <f t="shared" si="53"/>
        <v>125000</v>
      </c>
      <c r="V333" s="24">
        <v>10</v>
      </c>
      <c r="W333" s="24">
        <v>10</v>
      </c>
      <c r="X333" s="24"/>
      <c r="Y333" s="24">
        <v>6</v>
      </c>
      <c r="Z333" s="31"/>
      <c r="AA333" s="25"/>
      <c r="AB333" s="20">
        <v>80</v>
      </c>
      <c r="AC333" s="24">
        <v>1</v>
      </c>
      <c r="AD333" s="23" t="s">
        <v>509</v>
      </c>
      <c r="AE333" s="24">
        <v>547</v>
      </c>
      <c r="AF333" s="23" t="s">
        <v>490</v>
      </c>
      <c r="AG333" s="23">
        <f t="shared" si="54"/>
        <v>0.37699111843077515</v>
      </c>
      <c r="AH333" s="23"/>
      <c r="AI333" s="24">
        <v>366</v>
      </c>
      <c r="AJ333" s="20">
        <v>524</v>
      </c>
      <c r="AK333" s="20">
        <v>366</v>
      </c>
      <c r="AL333" s="22"/>
      <c r="AM333" s="20">
        <v>524</v>
      </c>
      <c r="AN333" s="23"/>
      <c r="AO333" s="23"/>
      <c r="AP333" s="23" t="s">
        <v>492</v>
      </c>
      <c r="AQ333" s="25">
        <v>2</v>
      </c>
      <c r="AR333" s="23" t="s">
        <v>490</v>
      </c>
      <c r="AS333" s="24">
        <v>6</v>
      </c>
      <c r="AT333" s="25">
        <v>25</v>
      </c>
      <c r="AU333" s="25">
        <v>80</v>
      </c>
      <c r="AV333" s="23"/>
      <c r="AW333" s="23"/>
      <c r="AX333" s="23"/>
      <c r="AY333" s="23">
        <f t="shared" si="55"/>
        <v>0.56548667764616278</v>
      </c>
      <c r="AZ333" s="23"/>
      <c r="BA333" s="23">
        <v>392</v>
      </c>
      <c r="BB333" s="20">
        <v>479</v>
      </c>
      <c r="BC333" s="23"/>
      <c r="BD333" s="22">
        <v>6</v>
      </c>
      <c r="BE333" s="23">
        <v>125</v>
      </c>
      <c r="BF333" s="25">
        <v>2</v>
      </c>
      <c r="BG333" s="22">
        <f t="shared" si="56"/>
        <v>0.36191147369354415</v>
      </c>
      <c r="BH333" s="22"/>
      <c r="BI333" s="25">
        <v>392</v>
      </c>
      <c r="BJ333" s="25">
        <v>493</v>
      </c>
      <c r="BK333" s="22"/>
      <c r="BL333" s="25">
        <v>6</v>
      </c>
      <c r="BM333" s="25">
        <v>125</v>
      </c>
      <c r="BN333" s="25">
        <v>2</v>
      </c>
      <c r="BO333" s="22">
        <f t="shared" si="57"/>
        <v>0.36191147369354415</v>
      </c>
      <c r="BP333" s="161">
        <v>392</v>
      </c>
      <c r="BQ333" s="149">
        <v>479</v>
      </c>
      <c r="BR333" s="140"/>
      <c r="BS333" s="140"/>
      <c r="BT333" s="149"/>
      <c r="BU333" s="140"/>
      <c r="BV333" s="140"/>
      <c r="BW333" s="162"/>
      <c r="BX333" s="25">
        <v>9</v>
      </c>
    </row>
    <row r="334" spans="1:76">
      <c r="A334" s="180">
        <v>329</v>
      </c>
      <c r="B334" s="143"/>
      <c r="C334" s="163">
        <v>11</v>
      </c>
      <c r="D334" s="144" t="s">
        <v>273</v>
      </c>
      <c r="E334" s="68" t="s">
        <v>972</v>
      </c>
      <c r="F334" s="140" t="s">
        <v>8</v>
      </c>
      <c r="G334" s="146" t="s">
        <v>489</v>
      </c>
      <c r="H334" s="146" t="s">
        <v>492</v>
      </c>
      <c r="I334" s="178">
        <v>30.8</v>
      </c>
      <c r="J334" s="140"/>
      <c r="K334" s="147"/>
      <c r="L334" s="149">
        <v>1155</v>
      </c>
      <c r="M334" s="140" t="s">
        <v>507</v>
      </c>
      <c r="N334" s="149">
        <v>125</v>
      </c>
      <c r="O334" s="149">
        <v>200</v>
      </c>
      <c r="P334" s="149">
        <v>1000</v>
      </c>
      <c r="Q334" s="149">
        <v>125</v>
      </c>
      <c r="R334" s="148">
        <v>2000</v>
      </c>
      <c r="S334" s="148">
        <v>2000</v>
      </c>
      <c r="T334" s="144" t="s">
        <v>489</v>
      </c>
      <c r="U334" s="29">
        <f t="shared" si="53"/>
        <v>125000</v>
      </c>
      <c r="V334" s="148">
        <v>8</v>
      </c>
      <c r="W334" s="148">
        <v>8</v>
      </c>
      <c r="X334" s="148"/>
      <c r="Y334" s="148">
        <v>6</v>
      </c>
      <c r="Z334" s="147"/>
      <c r="AA334" s="149"/>
      <c r="AB334" s="160">
        <v>80</v>
      </c>
      <c r="AC334" s="148">
        <v>1</v>
      </c>
      <c r="AD334" s="144" t="s">
        <v>509</v>
      </c>
      <c r="AE334" s="148">
        <v>547</v>
      </c>
      <c r="AF334" s="144" t="s">
        <v>490</v>
      </c>
      <c r="AG334" s="23">
        <f t="shared" si="54"/>
        <v>0.24127431579569611</v>
      </c>
      <c r="AH334" s="144"/>
      <c r="AI334" s="148">
        <v>343</v>
      </c>
      <c r="AJ334" s="160">
        <v>447</v>
      </c>
      <c r="AK334" s="160">
        <v>343</v>
      </c>
      <c r="AL334" s="140"/>
      <c r="AM334" s="160">
        <v>447</v>
      </c>
      <c r="AN334" s="144"/>
      <c r="AO334" s="144"/>
      <c r="AP334" s="144" t="s">
        <v>492</v>
      </c>
      <c r="AQ334" s="149">
        <v>2</v>
      </c>
      <c r="AR334" s="144" t="s">
        <v>490</v>
      </c>
      <c r="AS334" s="148">
        <v>6</v>
      </c>
      <c r="AT334" s="149">
        <v>25</v>
      </c>
      <c r="AU334" s="149">
        <v>80</v>
      </c>
      <c r="AV334" s="144"/>
      <c r="AW334" s="144"/>
      <c r="AX334" s="144"/>
      <c r="AY334" s="23">
        <f t="shared" si="55"/>
        <v>0.56548667764616278</v>
      </c>
      <c r="AZ334" s="144"/>
      <c r="BA334" s="144">
        <v>392</v>
      </c>
      <c r="BB334" s="160">
        <v>479</v>
      </c>
      <c r="BC334" s="144"/>
      <c r="BD334" s="140">
        <v>6</v>
      </c>
      <c r="BE334" s="144">
        <v>125</v>
      </c>
      <c r="BF334" s="149">
        <v>2</v>
      </c>
      <c r="BG334" s="22">
        <f t="shared" si="56"/>
        <v>0.36191147369354415</v>
      </c>
      <c r="BH334" s="140"/>
      <c r="BI334" s="149">
        <v>392</v>
      </c>
      <c r="BJ334" s="149">
        <v>493</v>
      </c>
      <c r="BK334" s="140"/>
      <c r="BL334" s="149">
        <v>6</v>
      </c>
      <c r="BM334" s="149">
        <v>125</v>
      </c>
      <c r="BN334" s="25">
        <v>2</v>
      </c>
      <c r="BO334" s="22">
        <f t="shared" si="57"/>
        <v>0.36191147369354415</v>
      </c>
      <c r="BP334" s="182">
        <v>392</v>
      </c>
      <c r="BQ334" s="149">
        <v>479</v>
      </c>
      <c r="BR334" s="140"/>
      <c r="BS334" s="140"/>
      <c r="BT334" s="149"/>
      <c r="BU334" s="140"/>
      <c r="BV334" s="140"/>
      <c r="BW334" s="162"/>
      <c r="BX334" s="25">
        <v>1</v>
      </c>
    </row>
    <row r="335" spans="1:76">
      <c r="A335" s="180">
        <v>330</v>
      </c>
      <c r="B335" s="67"/>
      <c r="C335" s="163">
        <v>12</v>
      </c>
      <c r="D335" s="23" t="s">
        <v>274</v>
      </c>
      <c r="E335" s="68" t="s">
        <v>972</v>
      </c>
      <c r="F335" s="22" t="s">
        <v>8</v>
      </c>
      <c r="G335" s="21" t="s">
        <v>489</v>
      </c>
      <c r="H335" s="21" t="s">
        <v>492</v>
      </c>
      <c r="I335" s="30">
        <v>30.8</v>
      </c>
      <c r="J335" s="22"/>
      <c r="K335" s="31"/>
      <c r="L335" s="25">
        <v>1155</v>
      </c>
      <c r="M335" s="22" t="s">
        <v>507</v>
      </c>
      <c r="N335" s="25">
        <v>125</v>
      </c>
      <c r="O335" s="25">
        <v>200</v>
      </c>
      <c r="P335" s="25">
        <v>1000</v>
      </c>
      <c r="Q335" s="25">
        <v>125</v>
      </c>
      <c r="R335" s="24">
        <v>2000</v>
      </c>
      <c r="S335" s="24">
        <v>2000</v>
      </c>
      <c r="T335" s="23" t="s">
        <v>489</v>
      </c>
      <c r="U335" s="29">
        <f t="shared" si="53"/>
        <v>125000</v>
      </c>
      <c r="V335" s="24">
        <v>10</v>
      </c>
      <c r="W335" s="24">
        <v>10</v>
      </c>
      <c r="X335" s="24"/>
      <c r="Y335" s="24">
        <v>6</v>
      </c>
      <c r="Z335" s="31"/>
      <c r="AA335" s="25"/>
      <c r="AB335" s="20">
        <v>80</v>
      </c>
      <c r="AC335" s="24">
        <v>1</v>
      </c>
      <c r="AD335" s="23" t="s">
        <v>509</v>
      </c>
      <c r="AE335" s="24">
        <v>547</v>
      </c>
      <c r="AF335" s="23" t="s">
        <v>490</v>
      </c>
      <c r="AG335" s="23">
        <f t="shared" si="54"/>
        <v>0.37699111843077515</v>
      </c>
      <c r="AH335" s="23"/>
      <c r="AI335" s="24">
        <v>366</v>
      </c>
      <c r="AJ335" s="20">
        <v>524</v>
      </c>
      <c r="AK335" s="20">
        <v>366</v>
      </c>
      <c r="AL335" s="22"/>
      <c r="AM335" s="20">
        <v>524</v>
      </c>
      <c r="AN335" s="23"/>
      <c r="AO335" s="23"/>
      <c r="AP335" s="23" t="s">
        <v>492</v>
      </c>
      <c r="AQ335" s="25">
        <v>2</v>
      </c>
      <c r="AR335" s="23" t="s">
        <v>490</v>
      </c>
      <c r="AS335" s="24">
        <v>6</v>
      </c>
      <c r="AT335" s="25">
        <v>25</v>
      </c>
      <c r="AU335" s="25">
        <v>80</v>
      </c>
      <c r="AV335" s="23"/>
      <c r="AW335" s="23"/>
      <c r="AX335" s="23"/>
      <c r="AY335" s="23">
        <f t="shared" si="55"/>
        <v>0.56548667764616278</v>
      </c>
      <c r="AZ335" s="23"/>
      <c r="BA335" s="23">
        <v>392</v>
      </c>
      <c r="BB335" s="20">
        <v>479</v>
      </c>
      <c r="BC335" s="23"/>
      <c r="BD335" s="22">
        <v>6</v>
      </c>
      <c r="BE335" s="23">
        <v>125</v>
      </c>
      <c r="BF335" s="25">
        <v>2</v>
      </c>
      <c r="BG335" s="22">
        <f t="shared" si="56"/>
        <v>0.36191147369354415</v>
      </c>
      <c r="BH335" s="22"/>
      <c r="BI335" s="25">
        <v>392</v>
      </c>
      <c r="BJ335" s="25">
        <v>493</v>
      </c>
      <c r="BK335" s="22"/>
      <c r="BL335" s="25">
        <v>6</v>
      </c>
      <c r="BM335" s="25">
        <v>125</v>
      </c>
      <c r="BN335" s="25">
        <v>2</v>
      </c>
      <c r="BO335" s="22">
        <f t="shared" si="57"/>
        <v>0.36191147369354415</v>
      </c>
      <c r="BP335" s="25">
        <v>392</v>
      </c>
      <c r="BQ335" s="25">
        <v>479</v>
      </c>
      <c r="BR335" s="22"/>
      <c r="BS335" s="22"/>
      <c r="BT335" s="25"/>
      <c r="BU335" s="140"/>
      <c r="BV335" s="22"/>
      <c r="BW335" s="155"/>
      <c r="BX335" s="25">
        <v>1</v>
      </c>
    </row>
    <row r="336" spans="1:76">
      <c r="A336" s="180">
        <v>331</v>
      </c>
      <c r="B336" s="67"/>
      <c r="C336" s="163">
        <v>13</v>
      </c>
      <c r="D336" s="23" t="s">
        <v>275</v>
      </c>
      <c r="E336" s="68" t="s">
        <v>972</v>
      </c>
      <c r="F336" s="22" t="s">
        <v>8</v>
      </c>
      <c r="G336" s="21" t="s">
        <v>489</v>
      </c>
      <c r="H336" s="21" t="s">
        <v>492</v>
      </c>
      <c r="I336" s="30">
        <v>30.8</v>
      </c>
      <c r="J336" s="22"/>
      <c r="K336" s="31"/>
      <c r="L336" s="25">
        <v>1155</v>
      </c>
      <c r="M336" s="22" t="s">
        <v>507</v>
      </c>
      <c r="N336" s="25">
        <v>125</v>
      </c>
      <c r="O336" s="25">
        <v>200</v>
      </c>
      <c r="P336" s="25">
        <v>1000</v>
      </c>
      <c r="Q336" s="25">
        <v>125</v>
      </c>
      <c r="R336" s="24">
        <v>2000</v>
      </c>
      <c r="S336" s="24">
        <v>2000</v>
      </c>
      <c r="T336" s="23" t="s">
        <v>489</v>
      </c>
      <c r="U336" s="29">
        <f t="shared" si="53"/>
        <v>125000</v>
      </c>
      <c r="V336" s="24">
        <v>10</v>
      </c>
      <c r="W336" s="24">
        <v>10</v>
      </c>
      <c r="X336" s="24"/>
      <c r="Y336" s="24">
        <v>6</v>
      </c>
      <c r="Z336" s="31"/>
      <c r="AA336" s="25"/>
      <c r="AB336" s="20">
        <v>80</v>
      </c>
      <c r="AC336" s="24">
        <v>1</v>
      </c>
      <c r="AD336" s="23" t="s">
        <v>509</v>
      </c>
      <c r="AE336" s="24">
        <v>547</v>
      </c>
      <c r="AF336" s="23" t="s">
        <v>490</v>
      </c>
      <c r="AG336" s="23">
        <f t="shared" si="54"/>
        <v>0.37699111843077515</v>
      </c>
      <c r="AH336" s="23"/>
      <c r="AI336" s="24">
        <v>366</v>
      </c>
      <c r="AJ336" s="20">
        <v>524</v>
      </c>
      <c r="AK336" s="20">
        <v>366</v>
      </c>
      <c r="AL336" s="22"/>
      <c r="AM336" s="20">
        <v>524</v>
      </c>
      <c r="AN336" s="23"/>
      <c r="AO336" s="23"/>
      <c r="AP336" s="23" t="s">
        <v>492</v>
      </c>
      <c r="AQ336" s="25">
        <v>2</v>
      </c>
      <c r="AR336" s="23" t="s">
        <v>490</v>
      </c>
      <c r="AS336" s="24">
        <v>6</v>
      </c>
      <c r="AT336" s="25">
        <v>25</v>
      </c>
      <c r="AU336" s="25">
        <v>80</v>
      </c>
      <c r="AV336" s="23"/>
      <c r="AW336" s="23"/>
      <c r="AX336" s="23"/>
      <c r="AY336" s="23">
        <f t="shared" si="55"/>
        <v>0.56548667764616278</v>
      </c>
      <c r="AZ336" s="23"/>
      <c r="BA336" s="23">
        <v>392</v>
      </c>
      <c r="BB336" s="20">
        <v>479</v>
      </c>
      <c r="BC336" s="23"/>
      <c r="BD336" s="22">
        <v>6</v>
      </c>
      <c r="BE336" s="23">
        <v>125</v>
      </c>
      <c r="BF336" s="25">
        <v>2</v>
      </c>
      <c r="BG336" s="22">
        <f t="shared" si="56"/>
        <v>0.36191147369354415</v>
      </c>
      <c r="BH336" s="22"/>
      <c r="BI336" s="25">
        <v>392</v>
      </c>
      <c r="BJ336" s="25">
        <v>493</v>
      </c>
      <c r="BK336" s="22"/>
      <c r="BL336" s="25">
        <v>6</v>
      </c>
      <c r="BM336" s="25">
        <v>125</v>
      </c>
      <c r="BN336" s="25">
        <v>2</v>
      </c>
      <c r="BO336" s="22">
        <f t="shared" si="57"/>
        <v>0.36191147369354415</v>
      </c>
      <c r="BP336" s="25">
        <v>392</v>
      </c>
      <c r="BQ336" s="25">
        <v>479</v>
      </c>
      <c r="BR336" s="22"/>
      <c r="BS336" s="22"/>
      <c r="BT336" s="25"/>
      <c r="BU336" s="140"/>
      <c r="BV336" s="22"/>
      <c r="BW336" s="155"/>
      <c r="BX336" s="25">
        <v>1</v>
      </c>
    </row>
    <row r="337" spans="1:76">
      <c r="A337" s="180">
        <v>332</v>
      </c>
      <c r="B337" s="67"/>
      <c r="C337" s="163">
        <v>15</v>
      </c>
      <c r="D337" s="23" t="s">
        <v>276</v>
      </c>
      <c r="E337" s="68" t="s">
        <v>972</v>
      </c>
      <c r="F337" s="22" t="s">
        <v>8</v>
      </c>
      <c r="G337" s="21" t="s">
        <v>489</v>
      </c>
      <c r="H337" s="21" t="s">
        <v>492</v>
      </c>
      <c r="I337" s="30">
        <v>30.8</v>
      </c>
      <c r="J337" s="22"/>
      <c r="K337" s="31"/>
      <c r="L337" s="25">
        <v>1155</v>
      </c>
      <c r="M337" s="22" t="s">
        <v>507</v>
      </c>
      <c r="N337" s="25">
        <v>125</v>
      </c>
      <c r="O337" s="25">
        <v>250</v>
      </c>
      <c r="P337" s="25">
        <v>1000</v>
      </c>
      <c r="Q337" s="25">
        <v>125</v>
      </c>
      <c r="R337" s="24">
        <v>2000</v>
      </c>
      <c r="S337" s="24">
        <v>2000</v>
      </c>
      <c r="T337" s="23" t="s">
        <v>489</v>
      </c>
      <c r="U337" s="29">
        <f t="shared" si="53"/>
        <v>125000</v>
      </c>
      <c r="V337" s="24">
        <v>10</v>
      </c>
      <c r="W337" s="24">
        <v>10</v>
      </c>
      <c r="X337" s="24"/>
      <c r="Y337" s="24">
        <v>6</v>
      </c>
      <c r="Z337" s="31"/>
      <c r="AA337" s="25"/>
      <c r="AB337" s="20">
        <v>80</v>
      </c>
      <c r="AC337" s="24">
        <v>1</v>
      </c>
      <c r="AD337" s="23" t="s">
        <v>509</v>
      </c>
      <c r="AE337" s="24">
        <v>547</v>
      </c>
      <c r="AF337" s="23" t="s">
        <v>490</v>
      </c>
      <c r="AG337" s="23">
        <f t="shared" si="54"/>
        <v>0.37699111843077515</v>
      </c>
      <c r="AH337" s="23"/>
      <c r="AI337" s="24">
        <v>366</v>
      </c>
      <c r="AJ337" s="20">
        <v>524</v>
      </c>
      <c r="AK337" s="20">
        <v>366</v>
      </c>
      <c r="AL337" s="22"/>
      <c r="AM337" s="20">
        <v>524</v>
      </c>
      <c r="AN337" s="23"/>
      <c r="AO337" s="23"/>
      <c r="AP337" s="23" t="s">
        <v>492</v>
      </c>
      <c r="AQ337" s="25">
        <v>2</v>
      </c>
      <c r="AR337" s="23" t="s">
        <v>490</v>
      </c>
      <c r="AS337" s="24">
        <v>6</v>
      </c>
      <c r="AT337" s="25">
        <v>25</v>
      </c>
      <c r="AU337" s="25">
        <v>80</v>
      </c>
      <c r="AV337" s="23"/>
      <c r="AW337" s="23"/>
      <c r="AX337" s="23"/>
      <c r="AY337" s="23">
        <f t="shared" si="55"/>
        <v>0.56548667764616278</v>
      </c>
      <c r="AZ337" s="23"/>
      <c r="BA337" s="23">
        <v>392</v>
      </c>
      <c r="BB337" s="20">
        <v>479</v>
      </c>
      <c r="BC337" s="23"/>
      <c r="BD337" s="22">
        <v>6</v>
      </c>
      <c r="BE337" s="23">
        <v>125</v>
      </c>
      <c r="BF337" s="25">
        <v>2</v>
      </c>
      <c r="BG337" s="22">
        <f t="shared" si="56"/>
        <v>0.36191147369354415</v>
      </c>
      <c r="BH337" s="22"/>
      <c r="BI337" s="25">
        <v>392</v>
      </c>
      <c r="BJ337" s="25">
        <v>493</v>
      </c>
      <c r="BK337" s="22"/>
      <c r="BL337" s="25">
        <v>6</v>
      </c>
      <c r="BM337" s="25">
        <v>125</v>
      </c>
      <c r="BN337" s="25">
        <v>2</v>
      </c>
      <c r="BO337" s="22">
        <f t="shared" si="57"/>
        <v>0.36191147369354415</v>
      </c>
      <c r="BP337" s="25">
        <v>392</v>
      </c>
      <c r="BQ337" s="25">
        <v>479</v>
      </c>
      <c r="BR337" s="22"/>
      <c r="BS337" s="22"/>
      <c r="BT337" s="25"/>
      <c r="BU337" s="22"/>
      <c r="BV337" s="22"/>
      <c r="BW337" s="155"/>
      <c r="BX337" s="25">
        <v>1</v>
      </c>
    </row>
    <row r="338" spans="1:76">
      <c r="A338" s="180">
        <v>333</v>
      </c>
      <c r="B338" s="67"/>
      <c r="C338" s="163">
        <v>16</v>
      </c>
      <c r="D338" s="23" t="s">
        <v>277</v>
      </c>
      <c r="E338" s="68" t="s">
        <v>972</v>
      </c>
      <c r="F338" s="22" t="s">
        <v>8</v>
      </c>
      <c r="G338" s="21" t="s">
        <v>489</v>
      </c>
      <c r="H338" s="21" t="s">
        <v>492</v>
      </c>
      <c r="I338" s="30">
        <v>30.8</v>
      </c>
      <c r="J338" s="22"/>
      <c r="K338" s="31"/>
      <c r="L338" s="25">
        <v>1155</v>
      </c>
      <c r="M338" s="22" t="s">
        <v>507</v>
      </c>
      <c r="N338" s="25">
        <v>125</v>
      </c>
      <c r="O338" s="25">
        <v>200</v>
      </c>
      <c r="P338" s="25">
        <v>1000</v>
      </c>
      <c r="Q338" s="25">
        <v>125</v>
      </c>
      <c r="R338" s="24">
        <v>2000</v>
      </c>
      <c r="S338" s="24">
        <v>2000</v>
      </c>
      <c r="T338" s="23" t="s">
        <v>489</v>
      </c>
      <c r="U338" s="29">
        <f t="shared" si="53"/>
        <v>125000</v>
      </c>
      <c r="V338" s="24">
        <v>10</v>
      </c>
      <c r="W338" s="24">
        <v>10</v>
      </c>
      <c r="X338" s="24"/>
      <c r="Y338" s="24">
        <v>6</v>
      </c>
      <c r="Z338" s="31"/>
      <c r="AA338" s="25"/>
      <c r="AB338" s="20">
        <v>80</v>
      </c>
      <c r="AC338" s="24">
        <v>1</v>
      </c>
      <c r="AD338" s="23" t="s">
        <v>509</v>
      </c>
      <c r="AE338" s="24">
        <v>547</v>
      </c>
      <c r="AF338" s="23" t="s">
        <v>490</v>
      </c>
      <c r="AG338" s="23">
        <f t="shared" si="54"/>
        <v>0.37699111843077515</v>
      </c>
      <c r="AH338" s="23"/>
      <c r="AI338" s="24">
        <v>366</v>
      </c>
      <c r="AJ338" s="20">
        <v>524</v>
      </c>
      <c r="AK338" s="20">
        <v>366</v>
      </c>
      <c r="AL338" s="22"/>
      <c r="AM338" s="20">
        <v>524</v>
      </c>
      <c r="AN338" s="23"/>
      <c r="AO338" s="23"/>
      <c r="AP338" s="23" t="s">
        <v>492</v>
      </c>
      <c r="AQ338" s="25">
        <v>2</v>
      </c>
      <c r="AR338" s="23" t="s">
        <v>490</v>
      </c>
      <c r="AS338" s="24">
        <v>6</v>
      </c>
      <c r="AT338" s="25">
        <v>25</v>
      </c>
      <c r="AU338" s="25">
        <v>80</v>
      </c>
      <c r="AV338" s="23"/>
      <c r="AW338" s="23"/>
      <c r="AX338" s="23"/>
      <c r="AY338" s="23">
        <f t="shared" si="55"/>
        <v>0.56548667764616278</v>
      </c>
      <c r="AZ338" s="23"/>
      <c r="BA338" s="23">
        <v>392</v>
      </c>
      <c r="BB338" s="20">
        <v>479</v>
      </c>
      <c r="BC338" s="23"/>
      <c r="BD338" s="22">
        <v>6</v>
      </c>
      <c r="BE338" s="23">
        <v>125</v>
      </c>
      <c r="BF338" s="25">
        <v>2</v>
      </c>
      <c r="BG338" s="22">
        <f t="shared" si="56"/>
        <v>0.36191147369354415</v>
      </c>
      <c r="BH338" s="22"/>
      <c r="BI338" s="25">
        <v>392</v>
      </c>
      <c r="BJ338" s="25">
        <v>493</v>
      </c>
      <c r="BK338" s="22"/>
      <c r="BL338" s="25">
        <v>6</v>
      </c>
      <c r="BM338" s="25">
        <v>125</v>
      </c>
      <c r="BN338" s="25">
        <v>2</v>
      </c>
      <c r="BO338" s="22">
        <f t="shared" si="57"/>
        <v>0.36191147369354415</v>
      </c>
      <c r="BP338" s="25">
        <v>392</v>
      </c>
      <c r="BQ338" s="25">
        <v>479</v>
      </c>
      <c r="BR338" s="22"/>
      <c r="BS338" s="22"/>
      <c r="BT338" s="25"/>
      <c r="BU338" s="22"/>
      <c r="BV338" s="22"/>
      <c r="BW338" s="155"/>
      <c r="BX338" s="25">
        <v>1</v>
      </c>
    </row>
    <row r="339" spans="1:76">
      <c r="A339" s="180">
        <v>334</v>
      </c>
      <c r="B339" s="67"/>
      <c r="C339" s="163">
        <v>17</v>
      </c>
      <c r="D339" s="23" t="s">
        <v>178</v>
      </c>
      <c r="E339" s="68" t="s">
        <v>972</v>
      </c>
      <c r="F339" s="22" t="s">
        <v>8</v>
      </c>
      <c r="G339" s="21" t="s">
        <v>489</v>
      </c>
      <c r="H339" s="21" t="s">
        <v>492</v>
      </c>
      <c r="I339" s="30">
        <v>30.8</v>
      </c>
      <c r="J339" s="22"/>
      <c r="K339" s="31"/>
      <c r="L339" s="25">
        <v>1155</v>
      </c>
      <c r="M339" s="22" t="s">
        <v>507</v>
      </c>
      <c r="N339" s="25">
        <v>125</v>
      </c>
      <c r="O339" s="25">
        <v>150</v>
      </c>
      <c r="P339" s="25">
        <v>1000</v>
      </c>
      <c r="Q339" s="25">
        <v>125</v>
      </c>
      <c r="R339" s="24">
        <v>2000</v>
      </c>
      <c r="S339" s="24">
        <v>2000</v>
      </c>
      <c r="T339" s="23" t="s">
        <v>489</v>
      </c>
      <c r="U339" s="29">
        <f t="shared" si="53"/>
        <v>125000</v>
      </c>
      <c r="V339" s="24">
        <v>10</v>
      </c>
      <c r="W339" s="24">
        <v>10</v>
      </c>
      <c r="X339" s="24"/>
      <c r="Y339" s="24">
        <v>6</v>
      </c>
      <c r="Z339" s="31"/>
      <c r="AA339" s="25"/>
      <c r="AB339" s="20">
        <v>80</v>
      </c>
      <c r="AC339" s="24">
        <v>1</v>
      </c>
      <c r="AD339" s="23" t="s">
        <v>509</v>
      </c>
      <c r="AE339" s="24">
        <v>547</v>
      </c>
      <c r="AF339" s="23" t="s">
        <v>490</v>
      </c>
      <c r="AG339" s="23">
        <f t="shared" si="54"/>
        <v>0.37699111843077515</v>
      </c>
      <c r="AH339" s="23"/>
      <c r="AI339" s="24">
        <v>366</v>
      </c>
      <c r="AJ339" s="20">
        <v>524</v>
      </c>
      <c r="AK339" s="20">
        <v>366</v>
      </c>
      <c r="AL339" s="22"/>
      <c r="AM339" s="20">
        <v>524</v>
      </c>
      <c r="AN339" s="23"/>
      <c r="AO339" s="23"/>
      <c r="AP339" s="23" t="s">
        <v>492</v>
      </c>
      <c r="AQ339" s="25">
        <v>2</v>
      </c>
      <c r="AR339" s="23" t="s">
        <v>490</v>
      </c>
      <c r="AS339" s="24">
        <v>6</v>
      </c>
      <c r="AT339" s="25">
        <v>25</v>
      </c>
      <c r="AU339" s="25">
        <v>80</v>
      </c>
      <c r="AV339" s="23"/>
      <c r="AW339" s="23"/>
      <c r="AX339" s="23"/>
      <c r="AY339" s="23">
        <f t="shared" si="55"/>
        <v>0.56548667764616278</v>
      </c>
      <c r="AZ339" s="23"/>
      <c r="BA339" s="23">
        <v>392</v>
      </c>
      <c r="BB339" s="20">
        <v>479</v>
      </c>
      <c r="BC339" s="23"/>
      <c r="BD339" s="22">
        <v>6</v>
      </c>
      <c r="BE339" s="23">
        <v>125</v>
      </c>
      <c r="BF339" s="25">
        <v>2</v>
      </c>
      <c r="BG339" s="22">
        <f t="shared" si="56"/>
        <v>0.36191147369354415</v>
      </c>
      <c r="BH339" s="22"/>
      <c r="BI339" s="25">
        <v>392</v>
      </c>
      <c r="BJ339" s="25">
        <v>493</v>
      </c>
      <c r="BK339" s="22"/>
      <c r="BL339" s="25">
        <v>6</v>
      </c>
      <c r="BM339" s="25">
        <v>125</v>
      </c>
      <c r="BN339" s="25">
        <v>2</v>
      </c>
      <c r="BO339" s="22">
        <f t="shared" si="57"/>
        <v>0.36191147369354415</v>
      </c>
      <c r="BP339" s="25">
        <v>392</v>
      </c>
      <c r="BQ339" s="25">
        <v>479</v>
      </c>
      <c r="BR339" s="22"/>
      <c r="BS339" s="22"/>
      <c r="BT339" s="25"/>
      <c r="BU339" s="22"/>
      <c r="BV339" s="22"/>
      <c r="BW339" s="155"/>
      <c r="BX339" s="25">
        <v>1</v>
      </c>
    </row>
    <row r="340" spans="1:76">
      <c r="A340" s="180">
        <v>335</v>
      </c>
      <c r="B340" s="67"/>
      <c r="C340" s="163">
        <v>18</v>
      </c>
      <c r="D340" s="23" t="s">
        <v>278</v>
      </c>
      <c r="E340" s="68" t="s">
        <v>972</v>
      </c>
      <c r="F340" s="22" t="s">
        <v>8</v>
      </c>
      <c r="G340" s="21" t="s">
        <v>489</v>
      </c>
      <c r="H340" s="21" t="s">
        <v>492</v>
      </c>
      <c r="I340" s="30">
        <v>30.8</v>
      </c>
      <c r="J340" s="22"/>
      <c r="K340" s="31"/>
      <c r="L340" s="25">
        <v>1155</v>
      </c>
      <c r="M340" s="22" t="s">
        <v>507</v>
      </c>
      <c r="N340" s="25">
        <v>125</v>
      </c>
      <c r="O340" s="25">
        <v>200</v>
      </c>
      <c r="P340" s="25">
        <v>1000</v>
      </c>
      <c r="Q340" s="25">
        <v>125</v>
      </c>
      <c r="R340" s="24">
        <v>2000</v>
      </c>
      <c r="S340" s="24">
        <v>2000</v>
      </c>
      <c r="T340" s="23" t="s">
        <v>489</v>
      </c>
      <c r="U340" s="29">
        <f t="shared" si="53"/>
        <v>125000</v>
      </c>
      <c r="V340" s="24">
        <v>10</v>
      </c>
      <c r="W340" s="24">
        <v>10</v>
      </c>
      <c r="X340" s="24"/>
      <c r="Y340" s="24">
        <v>6</v>
      </c>
      <c r="Z340" s="31"/>
      <c r="AA340" s="25"/>
      <c r="AB340" s="20">
        <v>80</v>
      </c>
      <c r="AC340" s="24">
        <v>1</v>
      </c>
      <c r="AD340" s="23" t="s">
        <v>509</v>
      </c>
      <c r="AE340" s="24">
        <v>547</v>
      </c>
      <c r="AF340" s="23" t="s">
        <v>490</v>
      </c>
      <c r="AG340" s="23">
        <f t="shared" si="54"/>
        <v>0.37699111843077515</v>
      </c>
      <c r="AH340" s="23"/>
      <c r="AI340" s="24">
        <v>366</v>
      </c>
      <c r="AJ340" s="20">
        <v>524</v>
      </c>
      <c r="AK340" s="20">
        <v>366</v>
      </c>
      <c r="AL340" s="22"/>
      <c r="AM340" s="20">
        <v>524</v>
      </c>
      <c r="AN340" s="23"/>
      <c r="AO340" s="23"/>
      <c r="AP340" s="23" t="s">
        <v>492</v>
      </c>
      <c r="AQ340" s="25">
        <v>2</v>
      </c>
      <c r="AR340" s="23" t="s">
        <v>490</v>
      </c>
      <c r="AS340" s="24">
        <v>4</v>
      </c>
      <c r="AT340" s="25">
        <v>25</v>
      </c>
      <c r="AU340" s="25">
        <v>80</v>
      </c>
      <c r="AV340" s="23"/>
      <c r="AW340" s="23"/>
      <c r="AX340" s="23"/>
      <c r="AY340" s="23">
        <f t="shared" si="55"/>
        <v>0.25132741228718347</v>
      </c>
      <c r="AZ340" s="23"/>
      <c r="BA340" s="23">
        <v>348</v>
      </c>
      <c r="BB340" s="20">
        <v>409</v>
      </c>
      <c r="BC340" s="23"/>
      <c r="BD340" s="22">
        <v>6</v>
      </c>
      <c r="BE340" s="23">
        <v>125</v>
      </c>
      <c r="BF340" s="25">
        <v>2</v>
      </c>
      <c r="BG340" s="22">
        <f t="shared" si="56"/>
        <v>0.36191147369354415</v>
      </c>
      <c r="BH340" s="22"/>
      <c r="BI340" s="25">
        <v>392</v>
      </c>
      <c r="BJ340" s="25">
        <v>493</v>
      </c>
      <c r="BK340" s="22"/>
      <c r="BL340" s="25">
        <v>6</v>
      </c>
      <c r="BM340" s="25">
        <v>125</v>
      </c>
      <c r="BN340" s="25">
        <v>2</v>
      </c>
      <c r="BO340" s="22">
        <f t="shared" si="57"/>
        <v>0.36191147369354415</v>
      </c>
      <c r="BP340" s="25">
        <v>392</v>
      </c>
      <c r="BQ340" s="25">
        <v>479</v>
      </c>
      <c r="BR340" s="22"/>
      <c r="BS340" s="22"/>
      <c r="BT340" s="25"/>
      <c r="BU340" s="22"/>
      <c r="BV340" s="22"/>
      <c r="BW340" s="155"/>
      <c r="BX340" s="25">
        <v>1</v>
      </c>
    </row>
    <row r="341" spans="1:76">
      <c r="A341" s="180">
        <v>336</v>
      </c>
      <c r="B341" s="67"/>
      <c r="C341" s="163">
        <v>19</v>
      </c>
      <c r="D341" s="23" t="s">
        <v>279</v>
      </c>
      <c r="E341" s="68" t="s">
        <v>972</v>
      </c>
      <c r="F341" s="22" t="s">
        <v>8</v>
      </c>
      <c r="G341" s="21" t="s">
        <v>489</v>
      </c>
      <c r="H341" s="21" t="s">
        <v>492</v>
      </c>
      <c r="I341" s="30">
        <v>30.8</v>
      </c>
      <c r="J341" s="22"/>
      <c r="K341" s="31"/>
      <c r="L341" s="25">
        <v>1155</v>
      </c>
      <c r="M341" s="22" t="s">
        <v>507</v>
      </c>
      <c r="N341" s="25">
        <v>125</v>
      </c>
      <c r="O341" s="25">
        <v>200</v>
      </c>
      <c r="P341" s="25">
        <v>1000</v>
      </c>
      <c r="Q341" s="25">
        <v>125</v>
      </c>
      <c r="R341" s="24">
        <v>2000</v>
      </c>
      <c r="S341" s="24">
        <v>2000</v>
      </c>
      <c r="T341" s="23" t="s">
        <v>489</v>
      </c>
      <c r="U341" s="29">
        <f t="shared" si="53"/>
        <v>125000</v>
      </c>
      <c r="V341" s="24">
        <v>10</v>
      </c>
      <c r="W341" s="24">
        <v>10</v>
      </c>
      <c r="X341" s="24"/>
      <c r="Y341" s="24">
        <v>6</v>
      </c>
      <c r="Z341" s="31"/>
      <c r="AA341" s="25"/>
      <c r="AB341" s="20">
        <v>80</v>
      </c>
      <c r="AC341" s="24">
        <v>1</v>
      </c>
      <c r="AD341" s="23" t="s">
        <v>509</v>
      </c>
      <c r="AE341" s="24">
        <v>547</v>
      </c>
      <c r="AF341" s="23" t="s">
        <v>490</v>
      </c>
      <c r="AG341" s="23">
        <f t="shared" si="54"/>
        <v>0.37699111843077515</v>
      </c>
      <c r="AH341" s="23"/>
      <c r="AI341" s="24">
        <v>366</v>
      </c>
      <c r="AJ341" s="20">
        <v>524</v>
      </c>
      <c r="AK341" s="20">
        <v>366</v>
      </c>
      <c r="AL341" s="22"/>
      <c r="AM341" s="20">
        <v>524</v>
      </c>
      <c r="AN341" s="23"/>
      <c r="AO341" s="23"/>
      <c r="AP341" s="23" t="s">
        <v>492</v>
      </c>
      <c r="AQ341" s="25">
        <v>2</v>
      </c>
      <c r="AR341" s="23" t="s">
        <v>490</v>
      </c>
      <c r="AS341" s="24">
        <v>6</v>
      </c>
      <c r="AT341" s="25">
        <v>25</v>
      </c>
      <c r="AU341" s="25">
        <v>80</v>
      </c>
      <c r="AV341" s="23"/>
      <c r="AW341" s="23"/>
      <c r="AX341" s="23"/>
      <c r="AY341" s="23">
        <f t="shared" si="55"/>
        <v>0.56548667764616278</v>
      </c>
      <c r="AZ341" s="23"/>
      <c r="BA341" s="23">
        <v>392</v>
      </c>
      <c r="BB341" s="20">
        <v>479</v>
      </c>
      <c r="BC341" s="23"/>
      <c r="BD341" s="22">
        <v>6</v>
      </c>
      <c r="BE341" s="23">
        <v>125</v>
      </c>
      <c r="BF341" s="25">
        <v>2</v>
      </c>
      <c r="BG341" s="22">
        <f t="shared" si="56"/>
        <v>0.36191147369354415</v>
      </c>
      <c r="BH341" s="22"/>
      <c r="BI341" s="25">
        <v>392</v>
      </c>
      <c r="BJ341" s="25">
        <v>493</v>
      </c>
      <c r="BK341" s="22"/>
      <c r="BL341" s="25">
        <v>6</v>
      </c>
      <c r="BM341" s="25">
        <v>125</v>
      </c>
      <c r="BN341" s="25">
        <v>2</v>
      </c>
      <c r="BO341" s="22">
        <f t="shared" si="57"/>
        <v>0.36191147369354415</v>
      </c>
      <c r="BP341" s="25">
        <v>392</v>
      </c>
      <c r="BQ341" s="25">
        <v>479</v>
      </c>
      <c r="BR341" s="22"/>
      <c r="BS341" s="22"/>
      <c r="BT341" s="25"/>
      <c r="BU341" s="22"/>
      <c r="BV341" s="22"/>
      <c r="BW341" s="155"/>
      <c r="BX341" s="25">
        <v>1</v>
      </c>
    </row>
    <row r="342" spans="1:76">
      <c r="A342" s="180">
        <v>337</v>
      </c>
      <c r="B342" s="67"/>
      <c r="C342" s="163">
        <v>20</v>
      </c>
      <c r="D342" s="23" t="s">
        <v>179</v>
      </c>
      <c r="E342" s="68" t="s">
        <v>972</v>
      </c>
      <c r="F342" s="22" t="s">
        <v>8</v>
      </c>
      <c r="G342" s="21" t="s">
        <v>489</v>
      </c>
      <c r="H342" s="21" t="s">
        <v>492</v>
      </c>
      <c r="I342" s="30">
        <v>30.8</v>
      </c>
      <c r="J342" s="22"/>
      <c r="K342" s="31"/>
      <c r="L342" s="25">
        <v>1155</v>
      </c>
      <c r="M342" s="22" t="s">
        <v>507</v>
      </c>
      <c r="N342" s="25">
        <v>125</v>
      </c>
      <c r="O342" s="25">
        <v>200</v>
      </c>
      <c r="P342" s="25">
        <v>1000</v>
      </c>
      <c r="Q342" s="25">
        <v>125</v>
      </c>
      <c r="R342" s="24">
        <v>2000</v>
      </c>
      <c r="S342" s="24">
        <v>2000</v>
      </c>
      <c r="T342" s="23" t="s">
        <v>489</v>
      </c>
      <c r="U342" s="29">
        <f t="shared" si="53"/>
        <v>125000</v>
      </c>
      <c r="V342" s="24">
        <v>10</v>
      </c>
      <c r="W342" s="24">
        <v>10</v>
      </c>
      <c r="X342" s="24"/>
      <c r="Y342" s="24">
        <v>6</v>
      </c>
      <c r="Z342" s="31"/>
      <c r="AA342" s="25"/>
      <c r="AB342" s="20">
        <v>80</v>
      </c>
      <c r="AC342" s="24">
        <v>1</v>
      </c>
      <c r="AD342" s="23" t="s">
        <v>509</v>
      </c>
      <c r="AE342" s="24">
        <v>547</v>
      </c>
      <c r="AF342" s="23" t="s">
        <v>490</v>
      </c>
      <c r="AG342" s="23">
        <f t="shared" si="54"/>
        <v>0.37699111843077515</v>
      </c>
      <c r="AH342" s="23"/>
      <c r="AI342" s="24">
        <v>366</v>
      </c>
      <c r="AJ342" s="20">
        <v>524</v>
      </c>
      <c r="AK342" s="20">
        <v>366</v>
      </c>
      <c r="AL342" s="22"/>
      <c r="AM342" s="20">
        <v>524</v>
      </c>
      <c r="AN342" s="23"/>
      <c r="AO342" s="23"/>
      <c r="AP342" s="23" t="s">
        <v>492</v>
      </c>
      <c r="AQ342" s="25">
        <v>2</v>
      </c>
      <c r="AR342" s="23" t="s">
        <v>490</v>
      </c>
      <c r="AS342" s="24">
        <v>6</v>
      </c>
      <c r="AT342" s="25">
        <v>33</v>
      </c>
      <c r="AU342" s="25">
        <v>60</v>
      </c>
      <c r="AV342" s="23"/>
      <c r="AW342" s="23"/>
      <c r="AX342" s="23"/>
      <c r="AY342" s="23">
        <f t="shared" si="55"/>
        <v>0.7539822368615503</v>
      </c>
      <c r="AZ342" s="23"/>
      <c r="BA342" s="23">
        <v>392</v>
      </c>
      <c r="BB342" s="20">
        <v>479</v>
      </c>
      <c r="BC342" s="23"/>
      <c r="BD342" s="22">
        <v>6</v>
      </c>
      <c r="BE342" s="23">
        <v>125</v>
      </c>
      <c r="BF342" s="25">
        <v>2</v>
      </c>
      <c r="BG342" s="22">
        <f t="shared" si="56"/>
        <v>0.36191147369354415</v>
      </c>
      <c r="BH342" s="22"/>
      <c r="BI342" s="25">
        <v>392</v>
      </c>
      <c r="BJ342" s="25">
        <v>493</v>
      </c>
      <c r="BK342" s="22"/>
      <c r="BL342" s="25">
        <v>6</v>
      </c>
      <c r="BM342" s="25">
        <v>125</v>
      </c>
      <c r="BN342" s="25">
        <v>2</v>
      </c>
      <c r="BO342" s="22">
        <f t="shared" si="57"/>
        <v>0.36191147369354415</v>
      </c>
      <c r="BP342" s="25">
        <v>392</v>
      </c>
      <c r="BQ342" s="25">
        <v>479</v>
      </c>
      <c r="BR342" s="22"/>
      <c r="BS342" s="22"/>
      <c r="BT342" s="25"/>
      <c r="BU342" s="22"/>
      <c r="BV342" s="22"/>
      <c r="BW342" s="155"/>
      <c r="BX342" s="25">
        <v>9</v>
      </c>
    </row>
    <row r="343" spans="1:76">
      <c r="A343" s="180">
        <v>338</v>
      </c>
      <c r="B343" s="67"/>
      <c r="C343" s="163">
        <v>1</v>
      </c>
      <c r="D343" s="23" t="s">
        <v>280</v>
      </c>
      <c r="E343" s="68" t="s">
        <v>972</v>
      </c>
      <c r="F343" s="22" t="s">
        <v>8</v>
      </c>
      <c r="G343" s="21" t="s">
        <v>489</v>
      </c>
      <c r="H343" s="21" t="s">
        <v>492</v>
      </c>
      <c r="I343" s="30">
        <v>30.8</v>
      </c>
      <c r="J343" s="25"/>
      <c r="K343" s="31"/>
      <c r="L343" s="30">
        <v>415.8</v>
      </c>
      <c r="M343" s="22" t="s">
        <v>507</v>
      </c>
      <c r="N343" s="25">
        <v>75</v>
      </c>
      <c r="O343" s="123">
        <v>180</v>
      </c>
      <c r="P343" s="25">
        <v>900</v>
      </c>
      <c r="Q343" s="25">
        <v>75</v>
      </c>
      <c r="R343" s="24">
        <v>2250</v>
      </c>
      <c r="S343" s="24">
        <v>2250</v>
      </c>
      <c r="T343" s="23" t="s">
        <v>489</v>
      </c>
      <c r="U343" s="29">
        <f t="shared" si="53"/>
        <v>67500</v>
      </c>
      <c r="V343" s="24">
        <v>8</v>
      </c>
      <c r="W343" s="24">
        <v>8</v>
      </c>
      <c r="X343" s="24"/>
      <c r="Y343" s="24">
        <v>10</v>
      </c>
      <c r="Z343" s="23"/>
      <c r="AA343" s="24"/>
      <c r="AB343" s="23"/>
      <c r="AC343" s="24">
        <v>3</v>
      </c>
      <c r="AD343" s="23" t="s">
        <v>22</v>
      </c>
      <c r="AE343" s="23"/>
      <c r="AF343" s="23" t="s">
        <v>490</v>
      </c>
      <c r="AG343" s="23">
        <f t="shared" si="54"/>
        <v>0.74467381418424727</v>
      </c>
      <c r="AH343" s="23"/>
      <c r="AI343" s="24">
        <v>527</v>
      </c>
      <c r="AJ343" s="24">
        <v>560</v>
      </c>
      <c r="AK343" s="24">
        <v>527</v>
      </c>
      <c r="AL343" s="22"/>
      <c r="AM343" s="24">
        <v>560</v>
      </c>
      <c r="AN343" s="23"/>
      <c r="AO343" s="23"/>
      <c r="AP343" s="23" t="s">
        <v>492</v>
      </c>
      <c r="AQ343" s="25">
        <v>2</v>
      </c>
      <c r="AR343" s="23" t="s">
        <v>490</v>
      </c>
      <c r="AS343" s="24">
        <v>4</v>
      </c>
      <c r="AT343" s="25">
        <v>75</v>
      </c>
      <c r="AU343" s="25">
        <v>30</v>
      </c>
      <c r="AV343" s="23"/>
      <c r="AW343" s="23"/>
      <c r="AX343" s="23"/>
      <c r="AY343" s="23">
        <f t="shared" si="55"/>
        <v>1.1170107212763707</v>
      </c>
      <c r="AZ343" s="23"/>
      <c r="BA343" s="24">
        <v>345</v>
      </c>
      <c r="BB343" s="24">
        <v>465</v>
      </c>
      <c r="BC343" s="23"/>
      <c r="BD343" s="25">
        <v>6</v>
      </c>
      <c r="BE343" s="24">
        <v>90</v>
      </c>
      <c r="BF343" s="25">
        <v>2</v>
      </c>
      <c r="BG343" s="22">
        <f t="shared" si="56"/>
        <v>0.83775804095727813</v>
      </c>
      <c r="BH343" s="22"/>
      <c r="BI343" s="25">
        <v>345</v>
      </c>
      <c r="BJ343" s="25">
        <v>465</v>
      </c>
      <c r="BK343" s="22"/>
      <c r="BL343" s="25">
        <v>6</v>
      </c>
      <c r="BM343" s="25">
        <v>90</v>
      </c>
      <c r="BN343" s="25">
        <v>2</v>
      </c>
      <c r="BO343" s="22">
        <f t="shared" si="57"/>
        <v>0.83775804095727813</v>
      </c>
      <c r="BP343" s="25">
        <v>345</v>
      </c>
      <c r="BQ343" s="25">
        <v>465</v>
      </c>
      <c r="BR343" s="22"/>
      <c r="BS343" s="22"/>
      <c r="BT343" s="25"/>
      <c r="BU343" s="22"/>
      <c r="BV343" s="22"/>
      <c r="BW343" s="155"/>
      <c r="BX343" s="25">
        <v>4</v>
      </c>
    </row>
    <row r="344" spans="1:76">
      <c r="A344" s="180">
        <v>339</v>
      </c>
      <c r="B344" s="67"/>
      <c r="C344" s="163">
        <v>2</v>
      </c>
      <c r="D344" s="23" t="s">
        <v>281</v>
      </c>
      <c r="E344" s="68" t="s">
        <v>972</v>
      </c>
      <c r="F344" s="22" t="s">
        <v>8</v>
      </c>
      <c r="G344" s="21" t="s">
        <v>489</v>
      </c>
      <c r="H344" s="21" t="s">
        <v>492</v>
      </c>
      <c r="I344" s="30">
        <v>30.8</v>
      </c>
      <c r="J344" s="25"/>
      <c r="K344" s="31"/>
      <c r="L344" s="25">
        <v>0</v>
      </c>
      <c r="M344" s="22" t="s">
        <v>507</v>
      </c>
      <c r="N344" s="25">
        <v>75</v>
      </c>
      <c r="O344" s="123">
        <v>180</v>
      </c>
      <c r="P344" s="25">
        <v>900</v>
      </c>
      <c r="Q344" s="25">
        <v>75</v>
      </c>
      <c r="R344" s="24">
        <v>2250</v>
      </c>
      <c r="S344" s="24">
        <v>2250</v>
      </c>
      <c r="T344" s="23" t="s">
        <v>489</v>
      </c>
      <c r="U344" s="29">
        <f t="shared" si="53"/>
        <v>67500</v>
      </c>
      <c r="V344" s="24">
        <v>8</v>
      </c>
      <c r="W344" s="24">
        <v>8</v>
      </c>
      <c r="X344" s="24"/>
      <c r="Y344" s="24">
        <v>10</v>
      </c>
      <c r="Z344" s="23"/>
      <c r="AA344" s="24"/>
      <c r="AB344" s="23"/>
      <c r="AC344" s="24">
        <v>3</v>
      </c>
      <c r="AD344" s="23" t="s">
        <v>22</v>
      </c>
      <c r="AE344" s="23"/>
      <c r="AF344" s="23" t="s">
        <v>490</v>
      </c>
      <c r="AG344" s="23">
        <f t="shared" si="54"/>
        <v>0.74467381418424727</v>
      </c>
      <c r="AH344" s="23"/>
      <c r="AI344" s="24">
        <v>527</v>
      </c>
      <c r="AJ344" s="24">
        <v>560</v>
      </c>
      <c r="AK344" s="24">
        <v>527</v>
      </c>
      <c r="AL344" s="22"/>
      <c r="AM344" s="24">
        <v>560</v>
      </c>
      <c r="AN344" s="23"/>
      <c r="AO344" s="23"/>
      <c r="AP344" s="23" t="s">
        <v>492</v>
      </c>
      <c r="AQ344" s="25">
        <v>2</v>
      </c>
      <c r="AR344" s="23" t="s">
        <v>490</v>
      </c>
      <c r="AS344" s="24">
        <v>4</v>
      </c>
      <c r="AT344" s="25">
        <v>75</v>
      </c>
      <c r="AU344" s="25">
        <v>30</v>
      </c>
      <c r="AV344" s="23"/>
      <c r="AW344" s="23"/>
      <c r="AX344" s="23"/>
      <c r="AY344" s="23">
        <f t="shared" si="55"/>
        <v>1.1170107212763707</v>
      </c>
      <c r="AZ344" s="23"/>
      <c r="BA344" s="24">
        <v>345</v>
      </c>
      <c r="BB344" s="24">
        <v>465</v>
      </c>
      <c r="BC344" s="23"/>
      <c r="BD344" s="25">
        <v>6</v>
      </c>
      <c r="BE344" s="24">
        <v>90</v>
      </c>
      <c r="BF344" s="25">
        <v>2</v>
      </c>
      <c r="BG344" s="22">
        <f t="shared" si="56"/>
        <v>0.83775804095727813</v>
      </c>
      <c r="BH344" s="22"/>
      <c r="BI344" s="25">
        <v>345</v>
      </c>
      <c r="BJ344" s="25">
        <v>465</v>
      </c>
      <c r="BK344" s="22"/>
      <c r="BL344" s="25">
        <v>6</v>
      </c>
      <c r="BM344" s="25">
        <v>90</v>
      </c>
      <c r="BN344" s="25">
        <v>2</v>
      </c>
      <c r="BO344" s="22">
        <f t="shared" si="57"/>
        <v>0.83775804095727813</v>
      </c>
      <c r="BP344" s="25">
        <v>345</v>
      </c>
      <c r="BQ344" s="25">
        <v>465</v>
      </c>
      <c r="BR344" s="22"/>
      <c r="BS344" s="22"/>
      <c r="BT344" s="25"/>
      <c r="BU344" s="22"/>
      <c r="BV344" s="22"/>
      <c r="BW344" s="155"/>
      <c r="BX344" s="25">
        <v>8</v>
      </c>
    </row>
    <row r="345" spans="1:76">
      <c r="A345" s="180">
        <v>340</v>
      </c>
      <c r="B345" s="67"/>
      <c r="C345" s="163">
        <v>3</v>
      </c>
      <c r="D345" s="23" t="s">
        <v>282</v>
      </c>
      <c r="E345" s="68" t="s">
        <v>972</v>
      </c>
      <c r="F345" s="22" t="s">
        <v>8</v>
      </c>
      <c r="G345" s="21" t="s">
        <v>489</v>
      </c>
      <c r="H345" s="21" t="s">
        <v>492</v>
      </c>
      <c r="I345" s="30">
        <v>30.8</v>
      </c>
      <c r="J345" s="25"/>
      <c r="K345" s="31"/>
      <c r="L345" s="25">
        <v>0</v>
      </c>
      <c r="M345" s="22" t="s">
        <v>507</v>
      </c>
      <c r="N345" s="25">
        <v>75</v>
      </c>
      <c r="O345" s="123">
        <v>180</v>
      </c>
      <c r="P345" s="25">
        <v>900</v>
      </c>
      <c r="Q345" s="25">
        <v>75</v>
      </c>
      <c r="R345" s="24">
        <v>2250</v>
      </c>
      <c r="S345" s="24">
        <v>2250</v>
      </c>
      <c r="T345" s="23" t="s">
        <v>489</v>
      </c>
      <c r="U345" s="29">
        <f t="shared" si="53"/>
        <v>67500</v>
      </c>
      <c r="V345" s="24">
        <v>8</v>
      </c>
      <c r="W345" s="24">
        <v>8</v>
      </c>
      <c r="X345" s="24"/>
      <c r="Y345" s="24">
        <v>10</v>
      </c>
      <c r="Z345" s="23"/>
      <c r="AA345" s="24"/>
      <c r="AB345" s="23"/>
      <c r="AC345" s="24">
        <v>3</v>
      </c>
      <c r="AD345" s="23" t="s">
        <v>22</v>
      </c>
      <c r="AE345" s="23"/>
      <c r="AF345" s="23" t="s">
        <v>490</v>
      </c>
      <c r="AG345" s="23">
        <f t="shared" si="54"/>
        <v>0.74467381418424727</v>
      </c>
      <c r="AH345" s="23"/>
      <c r="AI345" s="24">
        <v>527</v>
      </c>
      <c r="AJ345" s="24">
        <v>560</v>
      </c>
      <c r="AK345" s="24">
        <v>527</v>
      </c>
      <c r="AL345" s="22"/>
      <c r="AM345" s="24">
        <v>560</v>
      </c>
      <c r="AN345" s="23"/>
      <c r="AO345" s="23"/>
      <c r="AP345" s="23" t="s">
        <v>492</v>
      </c>
      <c r="AQ345" s="25">
        <v>2</v>
      </c>
      <c r="AR345" s="23" t="s">
        <v>490</v>
      </c>
      <c r="AS345" s="24">
        <v>4</v>
      </c>
      <c r="AT345" s="25">
        <v>75</v>
      </c>
      <c r="AU345" s="25">
        <v>30</v>
      </c>
      <c r="AV345" s="23"/>
      <c r="AW345" s="23"/>
      <c r="AX345" s="23"/>
      <c r="AY345" s="23">
        <f t="shared" si="55"/>
        <v>1.1170107212763707</v>
      </c>
      <c r="AZ345" s="23"/>
      <c r="BA345" s="24">
        <v>345</v>
      </c>
      <c r="BB345" s="24">
        <v>465</v>
      </c>
      <c r="BC345" s="23"/>
      <c r="BD345" s="25">
        <v>6</v>
      </c>
      <c r="BE345" s="24">
        <v>90</v>
      </c>
      <c r="BF345" s="25">
        <v>2</v>
      </c>
      <c r="BG345" s="22">
        <f t="shared" si="56"/>
        <v>0.83775804095727813</v>
      </c>
      <c r="BH345" s="22"/>
      <c r="BI345" s="25">
        <v>345</v>
      </c>
      <c r="BJ345" s="25">
        <v>465</v>
      </c>
      <c r="BK345" s="22"/>
      <c r="BL345" s="25">
        <v>6</v>
      </c>
      <c r="BM345" s="25">
        <v>90</v>
      </c>
      <c r="BN345" s="25">
        <v>2</v>
      </c>
      <c r="BO345" s="22">
        <f t="shared" si="57"/>
        <v>0.83775804095727813</v>
      </c>
      <c r="BP345" s="25">
        <v>345</v>
      </c>
      <c r="BQ345" s="25">
        <v>465</v>
      </c>
      <c r="BR345" s="22"/>
      <c r="BS345" s="22"/>
      <c r="BT345" s="25"/>
      <c r="BU345" s="22"/>
      <c r="BV345" s="22"/>
      <c r="BW345" s="155"/>
      <c r="BX345" s="25">
        <v>4</v>
      </c>
    </row>
    <row r="346" spans="1:76">
      <c r="A346" s="180">
        <v>341</v>
      </c>
      <c r="B346" s="143"/>
      <c r="C346" s="164">
        <v>4</v>
      </c>
      <c r="D346" s="144" t="s">
        <v>156</v>
      </c>
      <c r="E346" s="68" t="s">
        <v>972</v>
      </c>
      <c r="F346" s="140" t="s">
        <v>8</v>
      </c>
      <c r="G346" s="146" t="s">
        <v>489</v>
      </c>
      <c r="H346" s="146" t="s">
        <v>492</v>
      </c>
      <c r="I346" s="178">
        <v>30.8</v>
      </c>
      <c r="J346" s="149"/>
      <c r="K346" s="147"/>
      <c r="L346" s="178">
        <v>415.8</v>
      </c>
      <c r="M346" s="140" t="s">
        <v>507</v>
      </c>
      <c r="N346" s="149">
        <v>75</v>
      </c>
      <c r="O346" s="175">
        <v>180</v>
      </c>
      <c r="P346" s="149">
        <v>900</v>
      </c>
      <c r="Q346" s="149">
        <v>75</v>
      </c>
      <c r="R346" s="148">
        <v>2250</v>
      </c>
      <c r="S346" s="148">
        <v>2250</v>
      </c>
      <c r="T346" s="144" t="s">
        <v>489</v>
      </c>
      <c r="U346" s="29">
        <f t="shared" si="53"/>
        <v>67500</v>
      </c>
      <c r="V346" s="148">
        <v>8</v>
      </c>
      <c r="W346" s="148">
        <v>8</v>
      </c>
      <c r="X346" s="148"/>
      <c r="Y346" s="148">
        <v>10</v>
      </c>
      <c r="Z346" s="144"/>
      <c r="AA346" s="24"/>
      <c r="AB346" s="144"/>
      <c r="AC346" s="148">
        <v>3</v>
      </c>
      <c r="AD346" s="144" t="s">
        <v>22</v>
      </c>
      <c r="AE346" s="144"/>
      <c r="AF346" s="144" t="s">
        <v>490</v>
      </c>
      <c r="AG346" s="23">
        <f t="shared" si="54"/>
        <v>0.74467381418424727</v>
      </c>
      <c r="AH346" s="144"/>
      <c r="AI346" s="148">
        <v>527</v>
      </c>
      <c r="AJ346" s="148">
        <v>560</v>
      </c>
      <c r="AK346" s="148">
        <v>527</v>
      </c>
      <c r="AL346" s="140"/>
      <c r="AM346" s="148">
        <v>560</v>
      </c>
      <c r="AN346" s="144"/>
      <c r="AO346" s="144"/>
      <c r="AP346" s="144" t="s">
        <v>492</v>
      </c>
      <c r="AQ346" s="149">
        <v>2</v>
      </c>
      <c r="AR346" s="144" t="s">
        <v>490</v>
      </c>
      <c r="AS346" s="148">
        <v>4</v>
      </c>
      <c r="AT346" s="149">
        <v>75</v>
      </c>
      <c r="AU346" s="149">
        <v>30</v>
      </c>
      <c r="AV346" s="144"/>
      <c r="AW346" s="144"/>
      <c r="AX346" s="144"/>
      <c r="AY346" s="144">
        <f t="shared" si="55"/>
        <v>1.1170107212763707</v>
      </c>
      <c r="AZ346" s="144"/>
      <c r="BA346" s="148">
        <v>345</v>
      </c>
      <c r="BB346" s="148">
        <v>465</v>
      </c>
      <c r="BC346" s="144"/>
      <c r="BD346" s="149">
        <v>6</v>
      </c>
      <c r="BE346" s="148">
        <v>90</v>
      </c>
      <c r="BF346" s="149">
        <v>2</v>
      </c>
      <c r="BG346" s="140">
        <f t="shared" si="56"/>
        <v>0.83775804095727813</v>
      </c>
      <c r="BH346" s="140"/>
      <c r="BI346" s="149">
        <v>345</v>
      </c>
      <c r="BJ346" s="149">
        <v>465</v>
      </c>
      <c r="BK346" s="140"/>
      <c r="BL346" s="149">
        <v>6</v>
      </c>
      <c r="BM346" s="149">
        <v>90</v>
      </c>
      <c r="BN346" s="149">
        <v>2</v>
      </c>
      <c r="BO346" s="140">
        <f t="shared" si="57"/>
        <v>0.83775804095727813</v>
      </c>
      <c r="BP346" s="149">
        <v>345</v>
      </c>
      <c r="BQ346" s="149">
        <v>465</v>
      </c>
      <c r="BR346" s="140"/>
      <c r="BS346" s="140"/>
      <c r="BT346" s="149"/>
      <c r="BU346" s="22"/>
      <c r="BV346" s="140"/>
      <c r="BW346" s="162"/>
      <c r="BX346" s="25">
        <v>4</v>
      </c>
    </row>
    <row r="347" spans="1:76">
      <c r="A347" s="180">
        <v>342</v>
      </c>
      <c r="B347" s="143"/>
      <c r="C347" s="164">
        <v>2</v>
      </c>
      <c r="D347" s="144" t="s">
        <v>594</v>
      </c>
      <c r="E347" s="145" t="s">
        <v>593</v>
      </c>
      <c r="F347" s="140" t="s">
        <v>8</v>
      </c>
      <c r="G347" s="146" t="s">
        <v>489</v>
      </c>
      <c r="H347" s="146" t="s">
        <v>492</v>
      </c>
      <c r="I347" s="149">
        <v>48</v>
      </c>
      <c r="J347" s="140"/>
      <c r="K347" s="147"/>
      <c r="L347" s="178">
        <v>878.40000000000009</v>
      </c>
      <c r="M347" s="140" t="s">
        <v>519</v>
      </c>
      <c r="N347" s="149">
        <v>150</v>
      </c>
      <c r="O347" s="175">
        <v>180</v>
      </c>
      <c r="P347" s="149">
        <v>1220</v>
      </c>
      <c r="Q347" s="149">
        <v>150</v>
      </c>
      <c r="R347" s="148">
        <v>2440</v>
      </c>
      <c r="S347" s="148">
        <v>2440</v>
      </c>
      <c r="T347" s="144" t="s">
        <v>489</v>
      </c>
      <c r="U347" s="29">
        <f t="shared" si="53"/>
        <v>183000</v>
      </c>
      <c r="V347" s="177">
        <v>19.05</v>
      </c>
      <c r="W347" s="177">
        <v>19.05</v>
      </c>
      <c r="X347" s="148"/>
      <c r="Y347" s="148">
        <v>8</v>
      </c>
      <c r="Z347" s="148">
        <v>30</v>
      </c>
      <c r="AA347" s="24"/>
      <c r="AB347" s="148">
        <v>30</v>
      </c>
      <c r="AC347" s="148">
        <v>2</v>
      </c>
      <c r="AD347" s="144"/>
      <c r="AE347" s="144"/>
      <c r="AF347" s="144" t="s">
        <v>490</v>
      </c>
      <c r="AG347" s="23">
        <f t="shared" si="54"/>
        <v>1.246001997780732</v>
      </c>
      <c r="AH347" s="144"/>
      <c r="AI347" s="148">
        <v>475</v>
      </c>
      <c r="AJ347" s="148">
        <v>635</v>
      </c>
      <c r="AK347" s="148">
        <v>475</v>
      </c>
      <c r="AL347" s="140"/>
      <c r="AM347" s="148">
        <v>635</v>
      </c>
      <c r="AN347" s="144"/>
      <c r="AO347" s="144"/>
      <c r="AP347" s="144" t="s">
        <v>492</v>
      </c>
      <c r="AQ347" s="149">
        <v>2</v>
      </c>
      <c r="AR347" s="144" t="s">
        <v>490</v>
      </c>
      <c r="AS347" s="177">
        <v>6.35</v>
      </c>
      <c r="AT347" s="149">
        <v>48</v>
      </c>
      <c r="AU347" s="149">
        <v>50</v>
      </c>
      <c r="AV347" s="144"/>
      <c r="AW347" s="144"/>
      <c r="AX347" s="144"/>
      <c r="AY347" s="144">
        <f t="shared" ref="AY347:AY355" si="58">AQ347*(PI()*AS347^2/4)/(N347*AU347)*100</f>
        <v>0.84451246516249623</v>
      </c>
      <c r="AZ347" s="144"/>
      <c r="BA347" s="148">
        <v>392</v>
      </c>
      <c r="BB347" s="148">
        <v>490</v>
      </c>
      <c r="BC347" s="144"/>
      <c r="BD347" s="149">
        <v>9.5250000000000004</v>
      </c>
      <c r="BE347" s="148">
        <v>152</v>
      </c>
      <c r="BF347" s="149">
        <v>2</v>
      </c>
      <c r="BG347" s="140">
        <f t="shared" si="56"/>
        <v>0.62505034428145279</v>
      </c>
      <c r="BH347" s="140"/>
      <c r="BI347" s="149">
        <v>440</v>
      </c>
      <c r="BJ347" s="149"/>
      <c r="BK347" s="140"/>
      <c r="BL347" s="140">
        <v>9.5250000000000004</v>
      </c>
      <c r="BM347" s="149">
        <v>152</v>
      </c>
      <c r="BN347" s="149">
        <v>2</v>
      </c>
      <c r="BO347" s="140">
        <f t="shared" si="57"/>
        <v>0.62505034428145279</v>
      </c>
      <c r="BP347" s="149">
        <v>440</v>
      </c>
      <c r="BQ347" s="149">
        <v>635</v>
      </c>
      <c r="BR347" s="140"/>
      <c r="BS347" s="140"/>
      <c r="BT347" s="149"/>
      <c r="BU347" s="22"/>
      <c r="BV347" s="140"/>
      <c r="BW347" s="162"/>
      <c r="BX347" s="25">
        <v>1</v>
      </c>
    </row>
    <row r="348" spans="1:76">
      <c r="A348" s="180">
        <v>343</v>
      </c>
      <c r="B348" s="143"/>
      <c r="C348" s="164">
        <v>4</v>
      </c>
      <c r="D348" s="144" t="s">
        <v>595</v>
      </c>
      <c r="E348" s="145" t="s">
        <v>593</v>
      </c>
      <c r="F348" s="140" t="s">
        <v>8</v>
      </c>
      <c r="G348" s="146" t="s">
        <v>489</v>
      </c>
      <c r="H348" s="146" t="s">
        <v>492</v>
      </c>
      <c r="I348" s="149">
        <v>56</v>
      </c>
      <c r="J348" s="140"/>
      <c r="K348" s="147"/>
      <c r="L348" s="178">
        <v>1024.8000000000002</v>
      </c>
      <c r="M348" s="140" t="s">
        <v>519</v>
      </c>
      <c r="N348" s="149">
        <v>150</v>
      </c>
      <c r="O348" s="175">
        <v>180</v>
      </c>
      <c r="P348" s="149">
        <v>1220</v>
      </c>
      <c r="Q348" s="149">
        <v>150</v>
      </c>
      <c r="R348" s="148">
        <v>1830</v>
      </c>
      <c r="S348" s="148">
        <v>1830</v>
      </c>
      <c r="T348" s="144" t="s">
        <v>489</v>
      </c>
      <c r="U348" s="29">
        <f>(P348-O348)*Q348+O348*N348</f>
        <v>183000</v>
      </c>
      <c r="V348" s="177">
        <v>19.05</v>
      </c>
      <c r="W348" s="144">
        <v>15.875</v>
      </c>
      <c r="X348" s="148"/>
      <c r="Y348" s="148">
        <v>8</v>
      </c>
      <c r="Z348" s="148">
        <v>30</v>
      </c>
      <c r="AA348" s="24"/>
      <c r="AB348" s="148">
        <v>30</v>
      </c>
      <c r="AC348" s="148">
        <v>2</v>
      </c>
      <c r="AD348" s="144"/>
      <c r="AE348" s="144"/>
      <c r="AF348" s="144" t="s">
        <v>490</v>
      </c>
      <c r="AG348" s="23">
        <f t="shared" si="54"/>
        <v>1.1508212896169261</v>
      </c>
      <c r="AH348" s="144"/>
      <c r="AI348" s="148">
        <v>475</v>
      </c>
      <c r="AJ348" s="148">
        <v>635</v>
      </c>
      <c r="AK348" s="148">
        <v>475</v>
      </c>
      <c r="AL348" s="140"/>
      <c r="AM348" s="148">
        <v>635</v>
      </c>
      <c r="AN348" s="144"/>
      <c r="AO348" s="144"/>
      <c r="AP348" s="144" t="s">
        <v>492</v>
      </c>
      <c r="AQ348" s="149">
        <v>2</v>
      </c>
      <c r="AR348" s="144" t="s">
        <v>490</v>
      </c>
      <c r="AS348" s="177">
        <v>6.35</v>
      </c>
      <c r="AT348" s="149">
        <v>36</v>
      </c>
      <c r="AU348" s="149">
        <v>50</v>
      </c>
      <c r="AV348" s="144"/>
      <c r="AW348" s="144"/>
      <c r="AX348" s="144"/>
      <c r="AY348" s="144">
        <f t="shared" si="58"/>
        <v>0.84451246516249623</v>
      </c>
      <c r="AZ348" s="144"/>
      <c r="BA348" s="148">
        <v>392</v>
      </c>
      <c r="BB348" s="148">
        <v>490</v>
      </c>
      <c r="BC348" s="144"/>
      <c r="BD348" s="149">
        <v>9.5250000000000004</v>
      </c>
      <c r="BE348" s="148">
        <v>127</v>
      </c>
      <c r="BF348" s="149">
        <v>2</v>
      </c>
      <c r="BG348" s="140">
        <f t="shared" si="56"/>
        <v>0.74809175063606947</v>
      </c>
      <c r="BH348" s="140"/>
      <c r="BI348" s="149">
        <v>440</v>
      </c>
      <c r="BJ348" s="149"/>
      <c r="BK348" s="140"/>
      <c r="BL348" s="140">
        <v>9.5250000000000004</v>
      </c>
      <c r="BM348" s="149">
        <v>127</v>
      </c>
      <c r="BN348" s="149">
        <v>2</v>
      </c>
      <c r="BO348" s="140">
        <f t="shared" si="57"/>
        <v>0.74809175063606947</v>
      </c>
      <c r="BP348" s="149">
        <v>440</v>
      </c>
      <c r="BQ348" s="149">
        <v>635</v>
      </c>
      <c r="BR348" s="140"/>
      <c r="BS348" s="140"/>
      <c r="BT348" s="149"/>
      <c r="BU348" s="22"/>
      <c r="BV348" s="140"/>
      <c r="BW348" s="162"/>
      <c r="BX348" s="25">
        <v>8</v>
      </c>
    </row>
    <row r="349" spans="1:76">
      <c r="A349" s="180">
        <v>344</v>
      </c>
      <c r="B349" s="67"/>
      <c r="C349" s="164">
        <v>1</v>
      </c>
      <c r="D349" s="23" t="s">
        <v>596</v>
      </c>
      <c r="E349" s="68" t="s">
        <v>597</v>
      </c>
      <c r="F349" s="22" t="s">
        <v>8</v>
      </c>
      <c r="G349" s="21" t="s">
        <v>591</v>
      </c>
      <c r="H349" s="21" t="s">
        <v>67</v>
      </c>
      <c r="I349" s="25">
        <v>29</v>
      </c>
      <c r="J349" s="25"/>
      <c r="K349" s="31"/>
      <c r="L349" s="25">
        <v>0</v>
      </c>
      <c r="M349" s="22"/>
      <c r="N349" s="25">
        <v>610</v>
      </c>
      <c r="O349" s="123">
        <v>101.6</v>
      </c>
      <c r="P349" s="25">
        <v>1905</v>
      </c>
      <c r="Q349" s="25">
        <v>102</v>
      </c>
      <c r="R349" s="24">
        <v>952.5</v>
      </c>
      <c r="S349" s="24">
        <v>952.5</v>
      </c>
      <c r="T349" s="23" t="s">
        <v>489</v>
      </c>
      <c r="U349" s="29">
        <f t="shared" ref="U349:U355" si="59">(P349-O349)*Q349+O349*N349</f>
        <v>245922.80000000002</v>
      </c>
      <c r="V349" s="29">
        <v>9.5</v>
      </c>
      <c r="W349" s="29">
        <v>9.5</v>
      </c>
      <c r="X349" s="24"/>
      <c r="Y349" s="24">
        <v>20</v>
      </c>
      <c r="Z349" s="23"/>
      <c r="AA349" s="24"/>
      <c r="AB349" s="23"/>
      <c r="AC349" s="24">
        <v>8</v>
      </c>
      <c r="AD349" s="23"/>
      <c r="AE349" s="29">
        <v>457.2</v>
      </c>
      <c r="AF349" s="23" t="s">
        <v>490</v>
      </c>
      <c r="AG349" s="23">
        <f t="shared" si="54"/>
        <v>0.57645882566902862</v>
      </c>
      <c r="AH349" s="23"/>
      <c r="AI349" s="24">
        <v>525</v>
      </c>
      <c r="AJ349" s="29">
        <v>818.43650000000002</v>
      </c>
      <c r="AK349" s="24">
        <v>525</v>
      </c>
      <c r="AL349" s="22"/>
      <c r="AM349" s="29">
        <v>818.43650000000002</v>
      </c>
      <c r="AN349" s="23"/>
      <c r="AO349" s="23"/>
      <c r="AP349" s="23" t="s">
        <v>492</v>
      </c>
      <c r="AQ349" s="25">
        <v>2</v>
      </c>
      <c r="AR349" s="144"/>
      <c r="AS349" s="24">
        <v>6</v>
      </c>
      <c r="AT349" s="25">
        <v>18</v>
      </c>
      <c r="AU349" s="30">
        <v>50.8</v>
      </c>
      <c r="AV349" s="23"/>
      <c r="AW349" s="23"/>
      <c r="AX349" s="23"/>
      <c r="AY349" s="23">
        <f t="shared" si="58"/>
        <v>0.1824856969298318</v>
      </c>
      <c r="AZ349" s="23"/>
      <c r="BA349" s="24">
        <v>496</v>
      </c>
      <c r="BB349" s="24">
        <v>671.57299999999998</v>
      </c>
      <c r="BC349" s="23"/>
      <c r="BD349" s="30">
        <v>9.5</v>
      </c>
      <c r="BE349" s="29">
        <v>283.60000000000002</v>
      </c>
      <c r="BF349" s="25">
        <v>2</v>
      </c>
      <c r="BG349" s="140">
        <f t="shared" si="56"/>
        <v>0.49007290195124104</v>
      </c>
      <c r="BH349" s="22"/>
      <c r="BI349" s="25">
        <v>543</v>
      </c>
      <c r="BJ349" s="30">
        <v>848.77449999999988</v>
      </c>
      <c r="BK349" s="22"/>
      <c r="BL349" s="25">
        <v>6</v>
      </c>
      <c r="BM349" s="25">
        <v>68</v>
      </c>
      <c r="BN349" s="25">
        <v>2</v>
      </c>
      <c r="BO349" s="140">
        <f t="shared" si="57"/>
        <v>0.81529221113921957</v>
      </c>
      <c r="BP349" s="30">
        <v>495.75049999999999</v>
      </c>
      <c r="BQ349" s="30">
        <v>679.84699999999987</v>
      </c>
      <c r="BR349" s="22"/>
      <c r="BS349" s="22"/>
      <c r="BT349" s="25"/>
      <c r="BU349" s="22"/>
      <c r="BV349" s="22"/>
      <c r="BW349" s="155"/>
      <c r="BX349" s="25">
        <v>5</v>
      </c>
    </row>
    <row r="350" spans="1:76">
      <c r="A350" s="180">
        <v>345</v>
      </c>
      <c r="B350" s="67"/>
      <c r="C350" s="164">
        <v>2</v>
      </c>
      <c r="D350" s="23" t="s">
        <v>598</v>
      </c>
      <c r="E350" s="68" t="s">
        <v>597</v>
      </c>
      <c r="F350" s="22" t="s">
        <v>8</v>
      </c>
      <c r="G350" s="21" t="s">
        <v>591</v>
      </c>
      <c r="H350" s="21" t="s">
        <v>67</v>
      </c>
      <c r="I350" s="31">
        <v>16.350000000000001</v>
      </c>
      <c r="J350" s="25"/>
      <c r="K350" s="31"/>
      <c r="L350" s="25">
        <v>0</v>
      </c>
      <c r="M350" s="22"/>
      <c r="N350" s="25">
        <v>610</v>
      </c>
      <c r="O350" s="123">
        <v>101.6</v>
      </c>
      <c r="P350" s="25">
        <v>1905</v>
      </c>
      <c r="Q350" s="25">
        <v>102</v>
      </c>
      <c r="R350" s="24">
        <v>952.5</v>
      </c>
      <c r="S350" s="24">
        <v>952.5</v>
      </c>
      <c r="T350" s="23" t="s">
        <v>489</v>
      </c>
      <c r="U350" s="29">
        <f t="shared" si="59"/>
        <v>245922.80000000002</v>
      </c>
      <c r="V350" s="29">
        <v>15.9</v>
      </c>
      <c r="W350" s="29">
        <v>15.9</v>
      </c>
      <c r="X350" s="24"/>
      <c r="Y350" s="24">
        <v>20</v>
      </c>
      <c r="Z350" s="23"/>
      <c r="AA350" s="24"/>
      <c r="AB350" s="23"/>
      <c r="AC350" s="24">
        <v>8</v>
      </c>
      <c r="AD350" s="23"/>
      <c r="AE350" s="29">
        <v>457.2</v>
      </c>
      <c r="AF350" s="23" t="s">
        <v>490</v>
      </c>
      <c r="AG350" s="23">
        <f t="shared" si="54"/>
        <v>1.6147873209682786</v>
      </c>
      <c r="AH350" s="23"/>
      <c r="AI350" s="24">
        <v>487</v>
      </c>
      <c r="AJ350" s="29">
        <v>820.505</v>
      </c>
      <c r="AK350" s="24">
        <v>487</v>
      </c>
      <c r="AL350" s="22"/>
      <c r="AM350" s="29">
        <v>820.505</v>
      </c>
      <c r="AN350" s="23"/>
      <c r="AO350" s="23"/>
      <c r="AP350" s="23" t="s">
        <v>492</v>
      </c>
      <c r="AQ350" s="25">
        <v>2</v>
      </c>
      <c r="AR350" s="23"/>
      <c r="AS350" s="24">
        <v>6</v>
      </c>
      <c r="AT350" s="25">
        <v>18</v>
      </c>
      <c r="AU350" s="30">
        <v>50.8</v>
      </c>
      <c r="AV350" s="23"/>
      <c r="AW350" s="23"/>
      <c r="AX350" s="23"/>
      <c r="AY350" s="23">
        <f t="shared" si="58"/>
        <v>0.1824856969298318</v>
      </c>
      <c r="AZ350" s="23"/>
      <c r="BA350" s="24">
        <v>500</v>
      </c>
      <c r="BB350" s="24">
        <v>667.43599999999992</v>
      </c>
      <c r="BC350" s="23"/>
      <c r="BD350" s="30">
        <v>9.5</v>
      </c>
      <c r="BE350" s="29">
        <v>283.60000000000002</v>
      </c>
      <c r="BF350" s="25">
        <v>2</v>
      </c>
      <c r="BG350" s="140">
        <f t="shared" si="56"/>
        <v>0.49007290195124104</v>
      </c>
      <c r="BH350" s="22"/>
      <c r="BI350" s="25">
        <v>552</v>
      </c>
      <c r="BJ350" s="30">
        <v>872.21749999999997</v>
      </c>
      <c r="BK350" s="22"/>
      <c r="BL350" s="25">
        <v>6</v>
      </c>
      <c r="BM350" s="25">
        <v>68</v>
      </c>
      <c r="BN350" s="25">
        <v>2</v>
      </c>
      <c r="BO350" s="140">
        <f t="shared" si="57"/>
        <v>0.81529221113921957</v>
      </c>
      <c r="BP350" s="30">
        <v>499.19800000000004</v>
      </c>
      <c r="BQ350" s="30">
        <v>668.81499999999994</v>
      </c>
      <c r="BR350" s="22"/>
      <c r="BS350" s="22"/>
      <c r="BT350" s="25"/>
      <c r="BU350" s="22"/>
      <c r="BV350" s="22"/>
      <c r="BW350" s="155"/>
      <c r="BX350" s="25">
        <v>2</v>
      </c>
    </row>
    <row r="351" spans="1:76">
      <c r="A351" s="180">
        <v>346</v>
      </c>
      <c r="B351" s="67"/>
      <c r="C351" s="164">
        <v>3</v>
      </c>
      <c r="D351" s="23" t="s">
        <v>599</v>
      </c>
      <c r="E351" s="68" t="s">
        <v>597</v>
      </c>
      <c r="F351" s="22" t="s">
        <v>8</v>
      </c>
      <c r="G351" s="21" t="s">
        <v>489</v>
      </c>
      <c r="H351" s="21" t="s">
        <v>67</v>
      </c>
      <c r="I351" s="25">
        <v>27</v>
      </c>
      <c r="J351" s="25"/>
      <c r="K351" s="31"/>
      <c r="L351" s="25">
        <v>0</v>
      </c>
      <c r="M351" s="22"/>
      <c r="N351" s="25">
        <v>610</v>
      </c>
      <c r="O351" s="123">
        <v>101.6</v>
      </c>
      <c r="P351" s="25">
        <v>1905</v>
      </c>
      <c r="Q351" s="25">
        <v>102</v>
      </c>
      <c r="R351" s="24">
        <v>952.5</v>
      </c>
      <c r="S351" s="24">
        <v>952.5</v>
      </c>
      <c r="T351" s="23" t="s">
        <v>489</v>
      </c>
      <c r="U351" s="29">
        <f t="shared" si="59"/>
        <v>245922.80000000002</v>
      </c>
      <c r="V351" s="29">
        <v>12.7</v>
      </c>
      <c r="W351" s="29">
        <v>12.7</v>
      </c>
      <c r="X351" s="24"/>
      <c r="Y351" s="24">
        <v>20</v>
      </c>
      <c r="Z351" s="23"/>
      <c r="AA351" s="24"/>
      <c r="AB351" s="23"/>
      <c r="AC351" s="24">
        <v>8</v>
      </c>
      <c r="AD351" s="23"/>
      <c r="AE351" s="29">
        <v>457.2</v>
      </c>
      <c r="AF351" s="23" t="s">
        <v>490</v>
      </c>
      <c r="AG351" s="23">
        <f t="shared" si="54"/>
        <v>1.0302165539297243</v>
      </c>
      <c r="AH351" s="23"/>
      <c r="AI351" s="24">
        <v>414</v>
      </c>
      <c r="AJ351" s="29">
        <v>666.74649999999997</v>
      </c>
      <c r="AK351" s="24">
        <v>414</v>
      </c>
      <c r="AL351" s="22"/>
      <c r="AM351" s="29">
        <v>666.74649999999997</v>
      </c>
      <c r="AN351" s="23"/>
      <c r="AO351" s="23"/>
      <c r="AP351" s="23" t="s">
        <v>492</v>
      </c>
      <c r="AQ351" s="25">
        <v>2</v>
      </c>
      <c r="AR351" s="23"/>
      <c r="AS351" s="24">
        <v>6</v>
      </c>
      <c r="AT351" s="25">
        <v>18</v>
      </c>
      <c r="AU351" s="30">
        <v>50.8</v>
      </c>
      <c r="AV351" s="23"/>
      <c r="AW351" s="23"/>
      <c r="AX351" s="23"/>
      <c r="AY351" s="23">
        <f t="shared" si="58"/>
        <v>0.1824856969298318</v>
      </c>
      <c r="AZ351" s="23"/>
      <c r="BA351" s="24">
        <v>513</v>
      </c>
      <c r="BB351" s="24">
        <v>663.98849999999993</v>
      </c>
      <c r="BC351" s="23"/>
      <c r="BD351" s="30">
        <v>9.5</v>
      </c>
      <c r="BE351" s="29">
        <v>283.60000000000002</v>
      </c>
      <c r="BF351" s="25">
        <v>2</v>
      </c>
      <c r="BG351" s="140">
        <f t="shared" si="56"/>
        <v>0.49007290195124104</v>
      </c>
      <c r="BH351" s="22"/>
      <c r="BI351" s="25">
        <v>545</v>
      </c>
      <c r="BJ351" s="30">
        <v>850.15349999999989</v>
      </c>
      <c r="BK351" s="22"/>
      <c r="BL351" s="25">
        <v>6</v>
      </c>
      <c r="BM351" s="25">
        <v>68</v>
      </c>
      <c r="BN351" s="25">
        <v>2</v>
      </c>
      <c r="BO351" s="140">
        <f t="shared" si="57"/>
        <v>0.81529221113921957</v>
      </c>
      <c r="BP351" s="30">
        <v>512.98800000000006</v>
      </c>
      <c r="BQ351" s="30">
        <v>672.26249999999993</v>
      </c>
      <c r="BR351" s="22"/>
      <c r="BS351" s="22"/>
      <c r="BT351" s="25"/>
      <c r="BU351" s="22"/>
      <c r="BV351" s="22"/>
      <c r="BW351" s="155"/>
      <c r="BX351" s="25">
        <v>2</v>
      </c>
    </row>
    <row r="352" spans="1:76">
      <c r="A352" s="180">
        <v>347</v>
      </c>
      <c r="B352" s="67"/>
      <c r="C352" s="164">
        <v>1</v>
      </c>
      <c r="D352" s="23" t="s">
        <v>600</v>
      </c>
      <c r="E352" s="68" t="s">
        <v>601</v>
      </c>
      <c r="F352" s="22" t="s">
        <v>8</v>
      </c>
      <c r="G352" s="21" t="s">
        <v>489</v>
      </c>
      <c r="H352" s="21" t="s">
        <v>492</v>
      </c>
      <c r="I352" s="30">
        <v>27.6</v>
      </c>
      <c r="J352" s="22"/>
      <c r="K352" s="31"/>
      <c r="L352" s="25">
        <v>828</v>
      </c>
      <c r="M352" s="22" t="s">
        <v>519</v>
      </c>
      <c r="N352" s="25">
        <v>200</v>
      </c>
      <c r="O352" s="123">
        <v>150</v>
      </c>
      <c r="P352" s="25">
        <v>1500</v>
      </c>
      <c r="Q352" s="25">
        <v>200</v>
      </c>
      <c r="R352" s="24">
        <v>2250</v>
      </c>
      <c r="S352" s="24">
        <v>2250</v>
      </c>
      <c r="T352" s="23" t="s">
        <v>489</v>
      </c>
      <c r="U352" s="24">
        <f t="shared" si="59"/>
        <v>300000</v>
      </c>
      <c r="V352" s="24">
        <v>13</v>
      </c>
      <c r="W352" s="24"/>
      <c r="X352" s="24"/>
      <c r="Y352" s="24">
        <v>4</v>
      </c>
      <c r="Z352" s="23"/>
      <c r="AA352" s="24"/>
      <c r="AB352" s="24">
        <v>50</v>
      </c>
      <c r="AC352" s="24"/>
      <c r="AD352" s="23" t="s">
        <v>491</v>
      </c>
      <c r="AE352" s="24">
        <v>500</v>
      </c>
      <c r="AF352" s="23" t="s">
        <v>490</v>
      </c>
      <c r="AG352" s="23">
        <f t="shared" si="54"/>
        <v>0.17697638615222502</v>
      </c>
      <c r="AH352" s="23"/>
      <c r="AI352" s="24">
        <v>449</v>
      </c>
      <c r="AJ352" s="24">
        <v>617</v>
      </c>
      <c r="AK352" s="24"/>
      <c r="AL352" s="22"/>
      <c r="AM352" s="24"/>
      <c r="AN352" s="23"/>
      <c r="AO352" s="23"/>
      <c r="AP352" s="23" t="s">
        <v>492</v>
      </c>
      <c r="AQ352" s="25">
        <v>2</v>
      </c>
      <c r="AR352" s="23" t="s">
        <v>490</v>
      </c>
      <c r="AS352" s="24">
        <v>10</v>
      </c>
      <c r="AT352" s="25">
        <v>11</v>
      </c>
      <c r="AU352" s="25">
        <v>200</v>
      </c>
      <c r="AV352" s="23"/>
      <c r="AW352" s="23"/>
      <c r="AX352" s="23"/>
      <c r="AY352" s="23">
        <f t="shared" si="58"/>
        <v>0.3926990816987242</v>
      </c>
      <c r="AZ352" s="23"/>
      <c r="BA352" s="24">
        <v>342</v>
      </c>
      <c r="BB352" s="24">
        <v>445</v>
      </c>
      <c r="BC352" s="23"/>
      <c r="BD352" s="25">
        <v>10</v>
      </c>
      <c r="BE352" s="24">
        <v>220</v>
      </c>
      <c r="BF352" s="25">
        <v>2</v>
      </c>
      <c r="BG352" s="140">
        <f t="shared" si="56"/>
        <v>0.35699916518065827</v>
      </c>
      <c r="BH352" s="22"/>
      <c r="BI352" s="25">
        <v>342</v>
      </c>
      <c r="BJ352" s="25">
        <v>445</v>
      </c>
      <c r="BK352" s="22"/>
      <c r="BL352" s="25">
        <v>10</v>
      </c>
      <c r="BM352" s="25">
        <v>250</v>
      </c>
      <c r="BN352" s="25">
        <v>2</v>
      </c>
      <c r="BO352" s="140">
        <f t="shared" si="57"/>
        <v>0.31415926535897931</v>
      </c>
      <c r="BP352" s="25">
        <v>342</v>
      </c>
      <c r="BQ352" s="25">
        <v>445</v>
      </c>
      <c r="BR352" s="22"/>
      <c r="BS352" s="22"/>
      <c r="BT352" s="25"/>
      <c r="BU352" s="22"/>
      <c r="BV352" s="22"/>
      <c r="BW352" s="155"/>
      <c r="BX352" s="25">
        <v>1</v>
      </c>
    </row>
    <row r="353" spans="1:76">
      <c r="A353" s="180">
        <v>348</v>
      </c>
      <c r="B353" s="67"/>
      <c r="C353" s="164">
        <v>2</v>
      </c>
      <c r="D353" s="23" t="s">
        <v>602</v>
      </c>
      <c r="E353" s="68" t="s">
        <v>601</v>
      </c>
      <c r="F353" s="22" t="s">
        <v>8</v>
      </c>
      <c r="G353" s="21" t="s">
        <v>489</v>
      </c>
      <c r="H353" s="21" t="s">
        <v>492</v>
      </c>
      <c r="I353" s="30">
        <v>27.6</v>
      </c>
      <c r="J353" s="22"/>
      <c r="K353" s="31"/>
      <c r="L353" s="25">
        <v>828</v>
      </c>
      <c r="M353" s="22" t="s">
        <v>519</v>
      </c>
      <c r="N353" s="25">
        <v>200</v>
      </c>
      <c r="O353" s="123">
        <v>150</v>
      </c>
      <c r="P353" s="25">
        <v>1500</v>
      </c>
      <c r="Q353" s="25">
        <v>200</v>
      </c>
      <c r="R353" s="24">
        <v>2250</v>
      </c>
      <c r="S353" s="24">
        <v>2250</v>
      </c>
      <c r="T353" s="23" t="s">
        <v>489</v>
      </c>
      <c r="U353" s="24">
        <f t="shared" si="59"/>
        <v>300000</v>
      </c>
      <c r="V353" s="24">
        <v>13</v>
      </c>
      <c r="W353" s="24"/>
      <c r="X353" s="24"/>
      <c r="Y353" s="24">
        <v>4</v>
      </c>
      <c r="Z353" s="23"/>
      <c r="AA353" s="24"/>
      <c r="AB353" s="24">
        <v>50</v>
      </c>
      <c r="AC353" s="24"/>
      <c r="AD353" s="23" t="s">
        <v>491</v>
      </c>
      <c r="AE353" s="24">
        <v>500</v>
      </c>
      <c r="AF353" s="23" t="s">
        <v>490</v>
      </c>
      <c r="AG353" s="23">
        <f t="shared" si="54"/>
        <v>0.17697638615222502</v>
      </c>
      <c r="AH353" s="23"/>
      <c r="AI353" s="24">
        <v>449</v>
      </c>
      <c r="AJ353" s="24">
        <v>617</v>
      </c>
      <c r="AK353" s="24"/>
      <c r="AL353" s="22"/>
      <c r="AM353" s="24"/>
      <c r="AN353" s="23"/>
      <c r="AO353" s="23"/>
      <c r="AP353" s="23" t="s">
        <v>492</v>
      </c>
      <c r="AQ353" s="25">
        <v>2</v>
      </c>
      <c r="AR353" s="23" t="s">
        <v>490</v>
      </c>
      <c r="AS353" s="24">
        <v>10</v>
      </c>
      <c r="AT353" s="25">
        <v>22</v>
      </c>
      <c r="AU353" s="25">
        <v>100</v>
      </c>
      <c r="AV353" s="23"/>
      <c r="AW353" s="23"/>
      <c r="AX353" s="23"/>
      <c r="AY353" s="23">
        <f t="shared" si="58"/>
        <v>0.78539816339744839</v>
      </c>
      <c r="AZ353" s="23"/>
      <c r="BA353" s="24">
        <v>342</v>
      </c>
      <c r="BB353" s="24">
        <v>445</v>
      </c>
      <c r="BC353" s="23"/>
      <c r="BD353" s="25">
        <v>10</v>
      </c>
      <c r="BE353" s="24">
        <v>220</v>
      </c>
      <c r="BF353" s="25">
        <v>2</v>
      </c>
      <c r="BG353" s="140">
        <f t="shared" si="56"/>
        <v>0.35699916518065827</v>
      </c>
      <c r="BH353" s="22"/>
      <c r="BI353" s="25">
        <v>342</v>
      </c>
      <c r="BJ353" s="25">
        <v>445</v>
      </c>
      <c r="BK353" s="22"/>
      <c r="BL353" s="25">
        <v>10</v>
      </c>
      <c r="BM353" s="25">
        <v>250</v>
      </c>
      <c r="BN353" s="25">
        <v>2</v>
      </c>
      <c r="BO353" s="140">
        <f t="shared" si="57"/>
        <v>0.31415926535897931</v>
      </c>
      <c r="BP353" s="25">
        <v>342</v>
      </c>
      <c r="BQ353" s="25">
        <v>445</v>
      </c>
      <c r="BR353" s="22"/>
      <c r="BS353" s="22"/>
      <c r="BT353" s="25"/>
      <c r="BU353" s="22"/>
      <c r="BV353" s="22"/>
      <c r="BW353" s="155"/>
      <c r="BX353" s="25">
        <v>1</v>
      </c>
    </row>
    <row r="354" spans="1:76">
      <c r="A354" s="180">
        <v>349</v>
      </c>
      <c r="B354" s="67"/>
      <c r="C354" s="164">
        <v>3</v>
      </c>
      <c r="D354" s="23" t="s">
        <v>603</v>
      </c>
      <c r="E354" s="68" t="s">
        <v>601</v>
      </c>
      <c r="F354" s="22" t="s">
        <v>8</v>
      </c>
      <c r="G354" s="21" t="s">
        <v>489</v>
      </c>
      <c r="H354" s="21" t="s">
        <v>492</v>
      </c>
      <c r="I354" s="30">
        <v>27.6</v>
      </c>
      <c r="J354" s="22"/>
      <c r="K354" s="31"/>
      <c r="L354" s="25">
        <v>828</v>
      </c>
      <c r="M354" s="22" t="s">
        <v>519</v>
      </c>
      <c r="N354" s="25">
        <v>200</v>
      </c>
      <c r="O354" s="123">
        <v>150</v>
      </c>
      <c r="P354" s="25">
        <v>1500</v>
      </c>
      <c r="Q354" s="25">
        <v>200</v>
      </c>
      <c r="R354" s="24">
        <v>2250</v>
      </c>
      <c r="S354" s="24">
        <v>2250</v>
      </c>
      <c r="T354" s="23" t="s">
        <v>489</v>
      </c>
      <c r="U354" s="24">
        <f t="shared" si="59"/>
        <v>300000</v>
      </c>
      <c r="V354" s="24">
        <v>13</v>
      </c>
      <c r="W354" s="24"/>
      <c r="X354" s="24"/>
      <c r="Y354" s="24">
        <v>4</v>
      </c>
      <c r="Z354" s="23"/>
      <c r="AA354" s="24"/>
      <c r="AB354" s="24">
        <v>50</v>
      </c>
      <c r="AC354" s="24"/>
      <c r="AD354" s="23" t="s">
        <v>491</v>
      </c>
      <c r="AE354" s="24">
        <v>500</v>
      </c>
      <c r="AF354" s="23" t="s">
        <v>490</v>
      </c>
      <c r="AG354" s="23">
        <f t="shared" si="54"/>
        <v>0.17697638615222502</v>
      </c>
      <c r="AH354" s="23"/>
      <c r="AI354" s="24">
        <v>449</v>
      </c>
      <c r="AJ354" s="24">
        <v>617</v>
      </c>
      <c r="AK354" s="24"/>
      <c r="AL354" s="22"/>
      <c r="AM354" s="24"/>
      <c r="AN354" s="23"/>
      <c r="AO354" s="23"/>
      <c r="AP354" s="23"/>
      <c r="AQ354" s="25"/>
      <c r="AR354" s="23"/>
      <c r="AS354" s="24"/>
      <c r="AT354" s="25"/>
      <c r="AU354" s="22"/>
      <c r="AV354" s="23"/>
      <c r="AW354" s="23"/>
      <c r="AX354" s="23"/>
      <c r="AY354" s="23"/>
      <c r="AZ354" s="23"/>
      <c r="BA354" s="24"/>
      <c r="BB354" s="24"/>
      <c r="BC354" s="23"/>
      <c r="BD354" s="25">
        <v>10</v>
      </c>
      <c r="BE354" s="24">
        <v>220</v>
      </c>
      <c r="BF354" s="25">
        <v>2</v>
      </c>
      <c r="BG354" s="140">
        <f t="shared" si="56"/>
        <v>0.35699916518065827</v>
      </c>
      <c r="BH354" s="22"/>
      <c r="BI354" s="25">
        <v>342</v>
      </c>
      <c r="BJ354" s="25">
        <v>445</v>
      </c>
      <c r="BK354" s="22"/>
      <c r="BL354" s="25">
        <v>10</v>
      </c>
      <c r="BM354" s="25">
        <v>250</v>
      </c>
      <c r="BN354" s="25">
        <v>2</v>
      </c>
      <c r="BO354" s="140">
        <f t="shared" si="57"/>
        <v>0.31415926535897931</v>
      </c>
      <c r="BP354" s="25">
        <v>342</v>
      </c>
      <c r="BQ354" s="25">
        <v>445</v>
      </c>
      <c r="BR354" s="22"/>
      <c r="BS354" s="22"/>
      <c r="BT354" s="25"/>
      <c r="BU354" s="22"/>
      <c r="BV354" s="22"/>
      <c r="BW354" s="155"/>
      <c r="BX354" s="25">
        <v>1</v>
      </c>
    </row>
    <row r="355" spans="1:76">
      <c r="A355" s="180">
        <v>350</v>
      </c>
      <c r="B355" s="67"/>
      <c r="C355" s="163">
        <v>4</v>
      </c>
      <c r="D355" s="23" t="s">
        <v>604</v>
      </c>
      <c r="E355" s="68" t="s">
        <v>601</v>
      </c>
      <c r="F355" s="22" t="s">
        <v>8</v>
      </c>
      <c r="G355" s="21" t="s">
        <v>489</v>
      </c>
      <c r="H355" s="21" t="s">
        <v>21</v>
      </c>
      <c r="I355" s="30">
        <v>27.6</v>
      </c>
      <c r="J355" s="22"/>
      <c r="K355" s="31"/>
      <c r="L355" s="31">
        <v>510.87599999999998</v>
      </c>
      <c r="M355" s="22" t="s">
        <v>519</v>
      </c>
      <c r="N355" s="25">
        <v>240</v>
      </c>
      <c r="O355" s="123">
        <v>240</v>
      </c>
      <c r="P355" s="25">
        <v>1500</v>
      </c>
      <c r="Q355" s="25">
        <v>125</v>
      </c>
      <c r="R355" s="24">
        <v>2250</v>
      </c>
      <c r="S355" s="24">
        <v>2250</v>
      </c>
      <c r="T355" s="23" t="s">
        <v>489</v>
      </c>
      <c r="U355" s="24">
        <f t="shared" si="59"/>
        <v>215100</v>
      </c>
      <c r="V355" s="24">
        <v>10</v>
      </c>
      <c r="W355" s="24">
        <v>10</v>
      </c>
      <c r="X355" s="24">
        <v>10</v>
      </c>
      <c r="Y355" s="24">
        <v>8</v>
      </c>
      <c r="Z355" s="24">
        <v>25</v>
      </c>
      <c r="AA355" s="24">
        <v>1</v>
      </c>
      <c r="AB355" s="23"/>
      <c r="AC355" s="24">
        <v>1</v>
      </c>
      <c r="AD355" s="23" t="s">
        <v>491</v>
      </c>
      <c r="AE355" s="24">
        <v>500</v>
      </c>
      <c r="AF355" s="23" t="s">
        <v>490</v>
      </c>
      <c r="AG355" s="23">
        <f t="shared" si="54"/>
        <v>0.29210531414131036</v>
      </c>
      <c r="AH355" s="23"/>
      <c r="AI355" s="24">
        <v>342</v>
      </c>
      <c r="AJ355" s="24">
        <v>445</v>
      </c>
      <c r="AK355" s="24">
        <v>342</v>
      </c>
      <c r="AL355" s="25">
        <v>342</v>
      </c>
      <c r="AM355" s="24">
        <v>445</v>
      </c>
      <c r="AN355" s="24">
        <v>445</v>
      </c>
      <c r="AO355" s="23"/>
      <c r="AP355" s="23" t="s">
        <v>492</v>
      </c>
      <c r="AQ355" s="25">
        <v>2</v>
      </c>
      <c r="AR355" s="23" t="s">
        <v>490</v>
      </c>
      <c r="AS355" s="24">
        <v>10</v>
      </c>
      <c r="AT355" s="25">
        <v>15</v>
      </c>
      <c r="AU355" s="25">
        <v>150</v>
      </c>
      <c r="AV355" s="23"/>
      <c r="AW355" s="23"/>
      <c r="AX355" s="23"/>
      <c r="AY355" s="23">
        <f t="shared" si="58"/>
        <v>0.43633231299858238</v>
      </c>
      <c r="AZ355" s="23"/>
      <c r="BA355" s="24">
        <v>342</v>
      </c>
      <c r="BB355" s="24">
        <v>445</v>
      </c>
      <c r="BC355" s="23"/>
      <c r="BD355" s="25">
        <v>10</v>
      </c>
      <c r="BE355" s="24">
        <v>320</v>
      </c>
      <c r="BF355" s="25">
        <v>2</v>
      </c>
      <c r="BG355" s="140">
        <f t="shared" si="56"/>
        <v>0.3926990816987242</v>
      </c>
      <c r="BH355" s="22"/>
      <c r="BI355" s="25">
        <v>342</v>
      </c>
      <c r="BJ355" s="25">
        <v>445</v>
      </c>
      <c r="BK355" s="22"/>
      <c r="BL355" s="25">
        <v>10</v>
      </c>
      <c r="BM355" s="25">
        <v>400</v>
      </c>
      <c r="BN355" s="25">
        <v>2</v>
      </c>
      <c r="BO355" s="140">
        <f t="shared" si="57"/>
        <v>0.31415926535897931</v>
      </c>
      <c r="BP355" s="25">
        <v>342</v>
      </c>
      <c r="BQ355" s="25">
        <v>445</v>
      </c>
      <c r="BR355" s="22"/>
      <c r="BS355" s="22"/>
      <c r="BT355" s="25"/>
      <c r="BU355" s="22"/>
      <c r="BV355" s="22"/>
      <c r="BW355" s="155"/>
      <c r="BX355" s="25">
        <v>1</v>
      </c>
    </row>
  </sheetData>
  <sortState ref="A6:BY492">
    <sortCondition ref="E6:E492"/>
  </sortState>
  <mergeCells count="8">
    <mergeCell ref="BD2:BK2"/>
    <mergeCell ref="BL2:BR2"/>
    <mergeCell ref="BS2:BW2"/>
    <mergeCell ref="N3:S3"/>
    <mergeCell ref="Z3:AA3"/>
    <mergeCell ref="AB3:AC3"/>
    <mergeCell ref="V2:AO2"/>
    <mergeCell ref="AQ2:BC2"/>
  </mergeCells>
  <phoneticPr fontId="4" type="noConversion"/>
  <hyperlinks>
    <hyperlink ref="M3" r:id="rId1"/>
    <hyperlink ref="AP3" r:id="rId2"/>
    <hyperlink ref="T3" r:id="rId3"/>
  </hyperlinks>
  <pageMargins left="0.28999999999999998" right="0.35" top="0.98425196850393704" bottom="0.98425196850393704" header="0.51181102362204722" footer="0.51181102362204722"/>
  <pageSetup paperSize="9" orientation="landscape"/>
  <headerFooter alignWithMargins="0"/>
  <legacyDrawing r:id="rId4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4" enableFormatConditionsCalculation="0"/>
  <dimension ref="A1:BX355"/>
  <sheetViews>
    <sheetView workbookViewId="0">
      <pane ySplit="5" topLeftCell="A6" activePane="bottomLeft" state="frozen"/>
      <selection pane="bottomLeft" activeCell="E3" sqref="E3"/>
    </sheetView>
  </sheetViews>
  <sheetFormatPr defaultColWidth="8.85546875" defaultRowHeight="12.75"/>
  <cols>
    <col min="1" max="1" width="4.7109375" style="3" customWidth="1"/>
    <col min="2" max="2" width="11" customWidth="1"/>
    <col min="3" max="3" width="6.85546875" customWidth="1"/>
    <col min="4" max="4" width="14.7109375" style="13" customWidth="1"/>
    <col min="5" max="5" width="38.7109375" customWidth="1"/>
    <col min="6" max="6" width="10.7109375" customWidth="1"/>
    <col min="8" max="8" width="8.85546875" style="3"/>
    <col min="9" max="9" width="11.7109375" style="6" customWidth="1"/>
    <col min="10" max="11" width="8.85546875" style="6"/>
    <col min="12" max="12" width="12.85546875" style="6" customWidth="1"/>
    <col min="13" max="13" width="10.7109375" style="7" customWidth="1"/>
    <col min="14" max="17" width="8.85546875" style="8"/>
    <col min="18" max="18" width="10.7109375" customWidth="1"/>
    <col min="19" max="19" width="10.7109375" style="8" customWidth="1"/>
    <col min="20" max="20" width="14.28515625" style="6" customWidth="1"/>
    <col min="21" max="21" width="10" style="6" customWidth="1"/>
    <col min="22" max="22" width="14.28515625" style="6" customWidth="1"/>
    <col min="23" max="23" width="15.42578125" style="3" customWidth="1"/>
    <col min="24" max="24" width="19" style="6" customWidth="1"/>
    <col min="25" max="25" width="10.140625" style="3" customWidth="1"/>
    <col min="26" max="26" width="18" style="6" customWidth="1"/>
    <col min="27" max="27" width="10" style="3" customWidth="1"/>
    <col min="28" max="28" width="12.7109375" customWidth="1"/>
    <col min="29" max="29" width="15.140625" style="3" customWidth="1"/>
    <col min="30" max="30" width="16.42578125" style="3" customWidth="1"/>
    <col min="31" max="31" width="20.140625" customWidth="1"/>
    <col min="32" max="32" width="14.42578125" style="6" customWidth="1"/>
    <col min="33" max="33" width="8.85546875" style="9"/>
    <col min="34" max="34" width="15.42578125" style="6" customWidth="1"/>
    <col min="35" max="35" width="16.85546875" style="6" customWidth="1"/>
    <col min="36" max="36" width="14.42578125" style="9" customWidth="1"/>
    <col min="37" max="37" width="14" style="9" customWidth="1"/>
    <col min="38" max="38" width="16.28515625" customWidth="1"/>
    <col min="39" max="39" width="19.140625" customWidth="1"/>
    <col min="40" max="40" width="19.28515625" style="3" customWidth="1"/>
    <col min="41" max="41" width="8.7109375" style="3" customWidth="1"/>
    <col min="42" max="42" width="13.42578125" style="6" customWidth="1"/>
    <col min="43" max="43" width="8.85546875" style="10"/>
    <col min="44" max="45" width="8.85546875" style="6"/>
    <col min="47" max="47" width="8.85546875" style="6"/>
    <col min="48" max="48" width="15.42578125" customWidth="1"/>
    <col min="49" max="49" width="13.85546875" customWidth="1"/>
    <col min="50" max="50" width="8.85546875" style="9"/>
    <col min="51" max="51" width="13.85546875" style="9" customWidth="1"/>
    <col min="52" max="52" width="14" customWidth="1"/>
    <col min="53" max="54" width="15.85546875" style="9" customWidth="1"/>
    <col min="55" max="55" width="10.42578125" style="9" customWidth="1"/>
    <col min="56" max="56" width="8.85546875" style="9"/>
    <col min="57" max="57" width="10.140625" customWidth="1"/>
    <col min="58" max="58" width="10.42578125" style="3" bestFit="1" customWidth="1"/>
    <col min="71" max="71" width="14" customWidth="1"/>
    <col min="72" max="72" width="18" customWidth="1"/>
    <col min="74" max="74" width="13.85546875" customWidth="1"/>
    <col min="75" max="75" width="13" customWidth="1"/>
    <col min="76" max="77" width="13.42578125" customWidth="1"/>
    <col min="79" max="79" width="12.42578125" customWidth="1"/>
  </cols>
  <sheetData>
    <row r="1" spans="1:76">
      <c r="A1" s="101"/>
      <c r="B1" s="65"/>
      <c r="C1" s="40"/>
      <c r="D1" s="38"/>
      <c r="E1" s="38"/>
      <c r="F1" s="38"/>
      <c r="G1" s="38"/>
      <c r="H1" s="38"/>
      <c r="I1" s="38"/>
      <c r="J1" s="38"/>
      <c r="K1" s="38"/>
      <c r="L1" s="38"/>
      <c r="M1" s="38"/>
      <c r="N1" s="40"/>
      <c r="O1" s="40"/>
      <c r="P1" s="40"/>
      <c r="Q1" s="40"/>
      <c r="R1" s="40"/>
      <c r="S1" s="41"/>
      <c r="T1" s="33"/>
      <c r="U1" s="33"/>
      <c r="V1" s="33"/>
      <c r="W1" s="33"/>
      <c r="X1" s="33"/>
      <c r="Y1" s="28"/>
      <c r="Z1" s="33"/>
      <c r="AA1" s="28"/>
      <c r="AB1" s="28"/>
      <c r="AC1" s="28"/>
      <c r="AD1" s="28"/>
      <c r="AE1" s="26"/>
      <c r="AF1" s="33"/>
      <c r="AG1" s="33"/>
      <c r="AH1" s="33"/>
      <c r="AI1" s="33"/>
      <c r="AJ1" s="33"/>
      <c r="AK1" s="33"/>
      <c r="AL1" s="28"/>
      <c r="AM1" s="102"/>
      <c r="AN1" s="28"/>
      <c r="AO1" s="28"/>
      <c r="AP1" s="102"/>
      <c r="AQ1" s="28"/>
      <c r="AR1" s="33"/>
      <c r="AS1" s="33"/>
      <c r="AT1" s="28"/>
      <c r="AU1" s="33"/>
      <c r="AV1" s="26"/>
      <c r="AW1" s="26"/>
      <c r="AX1" s="33"/>
      <c r="AY1" s="33"/>
      <c r="AZ1" s="33"/>
      <c r="BA1" s="33"/>
      <c r="BB1" s="33"/>
      <c r="BC1" s="33"/>
      <c r="BD1" s="33"/>
      <c r="BE1" s="28"/>
      <c r="BF1" s="28"/>
      <c r="BG1" s="28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</row>
    <row r="2" spans="1:76">
      <c r="A2" s="40"/>
      <c r="B2" s="40"/>
      <c r="C2" s="40"/>
      <c r="D2" s="38"/>
      <c r="E2" s="38"/>
      <c r="F2" s="38"/>
      <c r="G2" s="38"/>
      <c r="H2" s="38"/>
      <c r="I2" s="38"/>
      <c r="J2" s="38"/>
      <c r="K2" s="38"/>
      <c r="L2" s="38"/>
      <c r="M2" s="38"/>
      <c r="N2" s="49"/>
      <c r="O2" s="40"/>
      <c r="P2" s="40"/>
      <c r="Q2" s="40"/>
      <c r="R2" s="40"/>
      <c r="S2" s="33"/>
      <c r="T2" s="33"/>
      <c r="U2" s="33"/>
      <c r="V2" s="103"/>
      <c r="W2" s="50"/>
      <c r="X2" s="50"/>
      <c r="Y2" s="51"/>
      <c r="Z2" s="52" t="s">
        <v>100</v>
      </c>
      <c r="AA2" s="53"/>
      <c r="AB2" s="50"/>
      <c r="AC2" s="53"/>
      <c r="AD2" s="53"/>
      <c r="AE2" s="53"/>
      <c r="AF2" s="53"/>
      <c r="AG2" s="54"/>
      <c r="AH2" s="54"/>
      <c r="AI2" s="50"/>
      <c r="AJ2" s="50"/>
      <c r="AK2" s="50"/>
      <c r="AL2" s="50"/>
      <c r="AM2" s="50"/>
      <c r="AN2" s="50"/>
      <c r="AO2" s="53"/>
      <c r="AP2" s="203"/>
      <c r="AQ2" s="55"/>
      <c r="AR2" s="55"/>
      <c r="AS2" s="56"/>
      <c r="AT2" s="55"/>
      <c r="AU2" s="56"/>
      <c r="AV2" s="57" t="s">
        <v>101</v>
      </c>
      <c r="AW2" s="55"/>
      <c r="AX2" s="56"/>
      <c r="AY2" s="58"/>
      <c r="AZ2" s="58"/>
      <c r="BA2" s="56"/>
      <c r="BB2" s="56"/>
      <c r="BC2" s="104"/>
      <c r="BD2" s="198" t="s">
        <v>102</v>
      </c>
      <c r="BE2" s="198"/>
      <c r="BF2" s="198"/>
      <c r="BG2" s="198"/>
      <c r="BH2" s="198"/>
      <c r="BI2" s="198"/>
      <c r="BJ2" s="198"/>
      <c r="BK2" s="198"/>
      <c r="BL2" s="199" t="s">
        <v>103</v>
      </c>
      <c r="BM2" s="199"/>
      <c r="BN2" s="199"/>
      <c r="BO2" s="199"/>
      <c r="BP2" s="199"/>
      <c r="BQ2" s="199"/>
      <c r="BR2" s="199"/>
      <c r="BS2" s="200" t="s">
        <v>104</v>
      </c>
      <c r="BT2" s="200"/>
      <c r="BU2" s="200"/>
      <c r="BV2" s="200"/>
      <c r="BW2" s="200"/>
      <c r="BX2" s="40"/>
    </row>
    <row r="3" spans="1:76">
      <c r="A3" s="1"/>
      <c r="B3" s="40"/>
      <c r="C3" s="40"/>
      <c r="D3" s="5"/>
      <c r="E3" s="2"/>
      <c r="F3" s="2"/>
      <c r="G3" s="18"/>
      <c r="H3" s="18"/>
      <c r="I3" s="41"/>
      <c r="J3" s="41"/>
      <c r="K3" s="41"/>
      <c r="L3" s="41"/>
      <c r="M3" s="183" t="s">
        <v>7</v>
      </c>
      <c r="N3" s="201" t="s">
        <v>105</v>
      </c>
      <c r="O3" s="201"/>
      <c r="P3" s="201"/>
      <c r="Q3" s="201"/>
      <c r="R3" s="201"/>
      <c r="S3" s="201"/>
      <c r="T3" s="183" t="s">
        <v>7</v>
      </c>
      <c r="U3" s="33"/>
      <c r="V3" s="41"/>
      <c r="W3" s="41"/>
      <c r="X3" s="41"/>
      <c r="Y3" s="43"/>
      <c r="Z3" s="202" t="s">
        <v>10</v>
      </c>
      <c r="AA3" s="202"/>
      <c r="AB3" s="202" t="s">
        <v>11</v>
      </c>
      <c r="AC3" s="202"/>
      <c r="AD3" s="28"/>
      <c r="AE3" s="28"/>
      <c r="AF3" s="28"/>
      <c r="AG3" s="44"/>
      <c r="AH3" s="44"/>
      <c r="AI3" s="59"/>
      <c r="AJ3" s="33"/>
      <c r="AK3" s="33"/>
      <c r="AL3" s="33"/>
      <c r="AM3" s="33"/>
      <c r="AN3" s="33"/>
      <c r="AO3" s="40"/>
      <c r="AP3" s="183" t="s">
        <v>7</v>
      </c>
      <c r="AQ3" s="40"/>
      <c r="AR3" s="40"/>
      <c r="AS3" s="70"/>
      <c r="AT3" s="60" t="s">
        <v>12</v>
      </c>
      <c r="AU3" s="70"/>
      <c r="AV3" s="61"/>
      <c r="AW3" s="70" t="s">
        <v>13</v>
      </c>
      <c r="AX3" s="62"/>
      <c r="AY3" s="26"/>
      <c r="AZ3" s="26"/>
      <c r="BA3" s="41"/>
      <c r="BB3" s="41"/>
      <c r="BC3" s="40"/>
      <c r="BD3" s="40"/>
      <c r="BE3" s="40"/>
      <c r="BF3" s="40"/>
      <c r="BG3" s="40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1"/>
      <c r="BT3" s="41"/>
      <c r="BU3" s="41"/>
      <c r="BV3" s="41"/>
      <c r="BW3" s="41"/>
      <c r="BX3" s="40"/>
    </row>
    <row r="4" spans="1:76" ht="13.5" thickBot="1">
      <c r="A4" s="1"/>
      <c r="B4" s="40"/>
      <c r="C4" s="5"/>
      <c r="D4" s="5"/>
      <c r="E4" s="2"/>
      <c r="F4" s="63" t="s">
        <v>65</v>
      </c>
      <c r="G4" s="18"/>
      <c r="H4" s="63" t="s">
        <v>65</v>
      </c>
      <c r="I4" s="41"/>
      <c r="J4" s="64" t="s">
        <v>64</v>
      </c>
      <c r="K4" s="64" t="s">
        <v>64</v>
      </c>
      <c r="L4" s="41"/>
      <c r="M4" s="64" t="s">
        <v>64</v>
      </c>
      <c r="N4" s="28"/>
      <c r="O4" s="64" t="s">
        <v>64</v>
      </c>
      <c r="P4" s="65"/>
      <c r="Q4" s="28"/>
      <c r="R4" s="40"/>
      <c r="S4" s="41"/>
      <c r="T4" s="64" t="s">
        <v>64</v>
      </c>
      <c r="U4" s="33"/>
      <c r="V4" s="33"/>
      <c r="W4" s="64" t="s">
        <v>64</v>
      </c>
      <c r="X4" s="64" t="s">
        <v>64</v>
      </c>
      <c r="Y4" s="28"/>
      <c r="Z4" s="64" t="s">
        <v>64</v>
      </c>
      <c r="AA4" s="64" t="s">
        <v>64</v>
      </c>
      <c r="AB4" s="64" t="s">
        <v>64</v>
      </c>
      <c r="AC4" s="64" t="s">
        <v>64</v>
      </c>
      <c r="AD4" s="64" t="s">
        <v>64</v>
      </c>
      <c r="AE4" s="64" t="s">
        <v>64</v>
      </c>
      <c r="AF4" s="63" t="s">
        <v>65</v>
      </c>
      <c r="AG4" s="66"/>
      <c r="AH4" s="64" t="s">
        <v>64</v>
      </c>
      <c r="AI4" s="33"/>
      <c r="AJ4" s="64" t="s">
        <v>64</v>
      </c>
      <c r="AK4" s="64" t="s">
        <v>64</v>
      </c>
      <c r="AL4" s="64" t="s">
        <v>64</v>
      </c>
      <c r="AM4" s="64" t="s">
        <v>64</v>
      </c>
      <c r="AN4" s="64" t="s">
        <v>64</v>
      </c>
      <c r="AO4" s="64" t="s">
        <v>64</v>
      </c>
      <c r="AP4" s="64" t="s">
        <v>64</v>
      </c>
      <c r="AQ4" s="66"/>
      <c r="AR4" s="63" t="s">
        <v>65</v>
      </c>
      <c r="AS4" s="66"/>
      <c r="AT4" s="64" t="s">
        <v>64</v>
      </c>
      <c r="AU4" s="66"/>
      <c r="AV4" s="64" t="s">
        <v>64</v>
      </c>
      <c r="AW4" s="64" t="s">
        <v>64</v>
      </c>
      <c r="AX4" s="64" t="s">
        <v>64</v>
      </c>
      <c r="AY4" s="63" t="s">
        <v>66</v>
      </c>
      <c r="AZ4" s="63" t="s">
        <v>66</v>
      </c>
      <c r="BA4" s="41"/>
      <c r="BB4" s="64" t="s">
        <v>64</v>
      </c>
      <c r="BC4" s="64" t="s">
        <v>64</v>
      </c>
      <c r="BD4" s="64" t="s">
        <v>64</v>
      </c>
      <c r="BE4" s="64" t="s">
        <v>64</v>
      </c>
      <c r="BF4" s="64" t="s">
        <v>64</v>
      </c>
      <c r="BG4" s="40"/>
      <c r="BH4" s="64" t="s">
        <v>64</v>
      </c>
      <c r="BI4" s="64" t="s">
        <v>64</v>
      </c>
      <c r="BJ4" s="64" t="s">
        <v>64</v>
      </c>
      <c r="BK4" s="64" t="s">
        <v>64</v>
      </c>
      <c r="BL4" s="64" t="s">
        <v>64</v>
      </c>
      <c r="BM4" s="64" t="s">
        <v>64</v>
      </c>
      <c r="BN4" s="181"/>
      <c r="BO4" s="40"/>
      <c r="BP4" s="64" t="s">
        <v>64</v>
      </c>
      <c r="BQ4" s="64" t="s">
        <v>64</v>
      </c>
      <c r="BR4" s="64" t="s">
        <v>64</v>
      </c>
      <c r="BS4" s="64" t="s">
        <v>64</v>
      </c>
      <c r="BT4" s="64" t="s">
        <v>64</v>
      </c>
      <c r="BU4" s="40"/>
      <c r="BV4" s="64" t="s">
        <v>64</v>
      </c>
      <c r="BW4" s="64" t="s">
        <v>64</v>
      </c>
      <c r="BX4" s="63" t="s">
        <v>65</v>
      </c>
    </row>
    <row r="5" spans="1:76" ht="63.75">
      <c r="A5" s="71" t="s">
        <v>0</v>
      </c>
      <c r="B5" s="71" t="s">
        <v>99</v>
      </c>
      <c r="C5" s="71" t="s">
        <v>3</v>
      </c>
      <c r="D5" s="72" t="s">
        <v>20</v>
      </c>
      <c r="E5" s="73" t="s">
        <v>1</v>
      </c>
      <c r="F5" s="74" t="s">
        <v>232</v>
      </c>
      <c r="G5" s="74" t="s">
        <v>6</v>
      </c>
      <c r="H5" s="74" t="s">
        <v>2</v>
      </c>
      <c r="I5" s="75" t="s">
        <v>194</v>
      </c>
      <c r="J5" s="75" t="s">
        <v>195</v>
      </c>
      <c r="K5" s="75" t="s">
        <v>196</v>
      </c>
      <c r="L5" s="75" t="s">
        <v>197</v>
      </c>
      <c r="M5" s="74" t="s">
        <v>9</v>
      </c>
      <c r="N5" s="74" t="s">
        <v>198</v>
      </c>
      <c r="O5" s="74" t="s">
        <v>976</v>
      </c>
      <c r="P5" s="74" t="s">
        <v>977</v>
      </c>
      <c r="Q5" s="74" t="s">
        <v>978</v>
      </c>
      <c r="R5" s="74" t="s">
        <v>199</v>
      </c>
      <c r="S5" s="74" t="s">
        <v>979</v>
      </c>
      <c r="T5" s="74" t="s">
        <v>5</v>
      </c>
      <c r="U5" s="75" t="s">
        <v>535</v>
      </c>
      <c r="V5" s="75" t="s">
        <v>200</v>
      </c>
      <c r="W5" s="75" t="s">
        <v>201</v>
      </c>
      <c r="X5" s="75" t="s">
        <v>202</v>
      </c>
      <c r="Y5" s="76" t="s">
        <v>14</v>
      </c>
      <c r="Z5" s="75" t="s">
        <v>203</v>
      </c>
      <c r="AA5" s="74" t="s">
        <v>23</v>
      </c>
      <c r="AB5" s="75" t="s">
        <v>204</v>
      </c>
      <c r="AC5" s="74" t="s">
        <v>23</v>
      </c>
      <c r="AD5" s="74" t="s">
        <v>46</v>
      </c>
      <c r="AE5" s="74" t="s">
        <v>205</v>
      </c>
      <c r="AF5" s="74" t="s">
        <v>85</v>
      </c>
      <c r="AG5" s="77" t="s">
        <v>15</v>
      </c>
      <c r="AH5" s="74" t="s">
        <v>206</v>
      </c>
      <c r="AI5" s="75" t="s">
        <v>207</v>
      </c>
      <c r="AJ5" s="75" t="s">
        <v>208</v>
      </c>
      <c r="AK5" s="75" t="s">
        <v>209</v>
      </c>
      <c r="AL5" s="75" t="s">
        <v>210</v>
      </c>
      <c r="AM5" s="75" t="s">
        <v>211</v>
      </c>
      <c r="AN5" s="75" t="s">
        <v>212</v>
      </c>
      <c r="AO5" s="74" t="s">
        <v>16</v>
      </c>
      <c r="AP5" s="74" t="s">
        <v>24</v>
      </c>
      <c r="AQ5" s="74" t="s">
        <v>17</v>
      </c>
      <c r="AR5" s="74" t="s">
        <v>85</v>
      </c>
      <c r="AS5" s="75" t="s">
        <v>216</v>
      </c>
      <c r="AT5" s="74" t="s">
        <v>25</v>
      </c>
      <c r="AU5" s="75" t="s">
        <v>217</v>
      </c>
      <c r="AV5" s="75" t="s">
        <v>216</v>
      </c>
      <c r="AW5" s="74" t="s">
        <v>25</v>
      </c>
      <c r="AX5" s="75" t="s">
        <v>217</v>
      </c>
      <c r="AY5" s="75" t="s">
        <v>214</v>
      </c>
      <c r="AZ5" s="75" t="s">
        <v>215</v>
      </c>
      <c r="BA5" s="75" t="s">
        <v>218</v>
      </c>
      <c r="BB5" s="75" t="s">
        <v>219</v>
      </c>
      <c r="BC5" s="75" t="s">
        <v>18</v>
      </c>
      <c r="BD5" s="75" t="s">
        <v>220</v>
      </c>
      <c r="BE5" s="75" t="s">
        <v>975</v>
      </c>
      <c r="BF5" s="75" t="s">
        <v>108</v>
      </c>
      <c r="BG5" s="75" t="s">
        <v>15</v>
      </c>
      <c r="BH5" s="75" t="s">
        <v>206</v>
      </c>
      <c r="BI5" s="75" t="s">
        <v>221</v>
      </c>
      <c r="BJ5" s="75" t="s">
        <v>222</v>
      </c>
      <c r="BK5" s="75" t="s">
        <v>18</v>
      </c>
      <c r="BL5" s="75" t="s">
        <v>220</v>
      </c>
      <c r="BM5" s="75" t="s">
        <v>980</v>
      </c>
      <c r="BN5" s="75" t="s">
        <v>582</v>
      </c>
      <c r="BO5" s="75" t="s">
        <v>213</v>
      </c>
      <c r="BP5" s="75" t="s">
        <v>223</v>
      </c>
      <c r="BQ5" s="75" t="s">
        <v>219</v>
      </c>
      <c r="BR5" s="75" t="s">
        <v>18</v>
      </c>
      <c r="BS5" s="75" t="s">
        <v>224</v>
      </c>
      <c r="BT5" s="75" t="s">
        <v>82</v>
      </c>
      <c r="BU5" s="75" t="s">
        <v>83</v>
      </c>
      <c r="BV5" s="75" t="s">
        <v>225</v>
      </c>
      <c r="BW5" s="74" t="s">
        <v>18</v>
      </c>
      <c r="BX5" s="110" t="s">
        <v>26</v>
      </c>
    </row>
    <row r="6" spans="1:76">
      <c r="A6" s="84">
        <f>'SERIES_DB-MetaData'!A6</f>
        <v>1</v>
      </c>
      <c r="B6" s="84">
        <f>'SERIES_DB-MetaData'!B6</f>
        <v>0</v>
      </c>
      <c r="C6" s="84">
        <f>'SERIES_DB-MetaData'!C6</f>
        <v>1</v>
      </c>
      <c r="D6" s="105" t="str">
        <f>'SERIES_DB-MetaData'!D6</f>
        <v>RCW1</v>
      </c>
      <c r="E6" s="105" t="str">
        <f>'SERIES_DB-MetaData'!E6</f>
        <v>Adajar et al. 1995</v>
      </c>
      <c r="F6" s="20" t="s">
        <v>8</v>
      </c>
      <c r="G6" s="87" t="str">
        <f>'SERIES_DB-MetaData'!G6</f>
        <v>C</v>
      </c>
      <c r="H6" s="87" t="str">
        <f>'SERIES_DB-MetaData'!H6</f>
        <v>R</v>
      </c>
      <c r="I6" s="31">
        <f>IF('SERIES_DB-MetaData'!$F6="US",'SERIES_DB-MetaData'!I6*6.89476,'SERIES_DB-MetaData'!I6)</f>
        <v>46.8</v>
      </c>
      <c r="J6" s="31">
        <f>IF('SERIES_DB-MetaData'!$F6="US",'SERIES_DB-MetaData'!J6*6.89476,'SERIES_DB-MetaData'!J6)</f>
        <v>0</v>
      </c>
      <c r="K6" s="31">
        <f>IF('SERIES_DB-MetaData'!$F6="US",'SERIES_DB-MetaData'!K6*6.89476,'SERIES_DB-MetaData'!K6)</f>
        <v>0</v>
      </c>
      <c r="L6" s="31">
        <f>IF('SERIES_DB-MetaData'!$F6="US",'SERIES_DB-MetaData'!L6*4.448221615,'SERIES_DB-MetaData'!L6)</f>
        <v>98.279999999999987</v>
      </c>
      <c r="M6" s="20" t="str">
        <f>'SERIES_DB-MetaData'!M6</f>
        <v>III</v>
      </c>
      <c r="N6" s="30">
        <f>IF('SERIES_DB-MetaData'!$F6="US",'SERIES_DB-MetaData'!N6*25.4,'SERIES_DB-MetaData'!N6)</f>
        <v>150</v>
      </c>
      <c r="O6" s="30">
        <f>IF('SERIES_DB-MetaData'!$F6="US",'SERIES_DB-MetaData'!O6*25.4,'SERIES_DB-MetaData'!O6)</f>
        <v>80</v>
      </c>
      <c r="P6" s="30">
        <f>IF('SERIES_DB-MetaData'!$F6="US",'SERIES_DB-MetaData'!P6*25.4,'SERIES_DB-MetaData'!P6)</f>
        <v>1400</v>
      </c>
      <c r="Q6" s="30">
        <f>IF('SERIES_DB-MetaData'!$F6="US",'SERIES_DB-MetaData'!Q6*25.4,'SERIES_DB-MetaData'!Q6)</f>
        <v>150</v>
      </c>
      <c r="R6" s="30">
        <f>IF('SERIES_DB-MetaData'!$F6="US",'SERIES_DB-MetaData'!R6*25.4,'SERIES_DB-MetaData'!R6)</f>
        <v>2000</v>
      </c>
      <c r="S6" s="30">
        <f>IF('SERIES_DB-MetaData'!$F6="US",'SERIES_DB-MetaData'!S6*25.4,'SERIES_DB-MetaData'!S6)</f>
        <v>2000</v>
      </c>
      <c r="T6" s="32" t="str">
        <f>'SERIES_DB-MetaData'!T6</f>
        <v>C</v>
      </c>
      <c r="U6" s="32">
        <f>IF((H6="R"),(N6*P6),(N6*O6+Q6*(P6-2*O6)))</f>
        <v>210000</v>
      </c>
      <c r="V6" s="30">
        <f>IF('SERIES_DB-MetaData'!$F6="US",'SERIES_DB-MetaData'!V6*25.4,'SERIES_DB-MetaData'!V6)</f>
        <v>25</v>
      </c>
      <c r="W6" s="30">
        <f>IF('SERIES_DB-MetaData'!$F6="US",'SERIES_DB-MetaData'!W6*25.4,'SERIES_DB-MetaData'!W6)</f>
        <v>0</v>
      </c>
      <c r="X6" s="30">
        <f>IF('SERIES_DB-MetaData'!$F6="US",'SERIES_DB-MetaData'!X6*25.4,'SERIES_DB-MetaData'!X6)</f>
        <v>0</v>
      </c>
      <c r="Y6" s="108">
        <f>'SERIES_DB-MetaData'!Y6</f>
        <v>2</v>
      </c>
      <c r="Z6" s="30">
        <f>IF('SERIES_DB-MetaData'!$F6="US",'SERIES_DB-MetaData'!Z6*25.4,'SERIES_DB-MetaData'!Z6)</f>
        <v>0</v>
      </c>
      <c r="AA6" s="108">
        <f>'SERIES_DB-MetaData'!AA6</f>
        <v>0</v>
      </c>
      <c r="AB6" s="30">
        <f>IF('SERIES_DB-MetaData'!$F6="US",'SERIES_DB-MetaData'!AB6*25.4,'SERIES_DB-MetaData'!AB6)</f>
        <v>0</v>
      </c>
      <c r="AC6" s="108">
        <f>'SERIES_DB-MetaData'!AC6</f>
        <v>0</v>
      </c>
      <c r="AD6" s="108">
        <f>'SERIES_DB-MetaData'!AD6</f>
        <v>0</v>
      </c>
      <c r="AE6" s="31">
        <f>IF('SERIES_DB-MetaData'!$F6="US",'SERIES_DB-MetaData'!AE6*25.4,'SERIES_DB-MetaData'!AE6)</f>
        <v>0</v>
      </c>
      <c r="AF6" s="32" t="str">
        <f>'SERIES_DB-MetaData'!AF6</f>
        <v>Ribbed</v>
      </c>
      <c r="AG6" s="23">
        <f>((Y6-AA6-AC6)*PI()*V6^2/4+AA6*PI()*X6^2/4+AC6*PI()*W6^2/4)/U6*100</f>
        <v>0.46749890678419542</v>
      </c>
      <c r="AH6" s="30">
        <f>IF('SERIES_DB-MetaData'!$F6="US",'SERIES_DB-MetaData'!AH6*25.4,'SERIES_DB-MetaData'!AH6)</f>
        <v>0</v>
      </c>
      <c r="AI6" s="31">
        <f>IF('SERIES_DB-MetaData'!$F6="US",'SERIES_DB-MetaData'!AI6*6.89476,'SERIES_DB-MetaData'!AI6)</f>
        <v>598</v>
      </c>
      <c r="AJ6" s="31">
        <f>IF('SERIES_DB-MetaData'!$F6="US",'SERIES_DB-MetaData'!AJ6*6.89476,'SERIES_DB-MetaData'!AJ6)</f>
        <v>0</v>
      </c>
      <c r="AK6" s="31">
        <f>IF('SERIES_DB-MetaData'!$F6="US",'SERIES_DB-MetaData'!AK6*6.89476,'SERIES_DB-MetaData'!AK6)</f>
        <v>0</v>
      </c>
      <c r="AL6" s="31">
        <f>IF('SERIES_DB-MetaData'!$F6="US",'SERIES_DB-MetaData'!AL6*6.89476,'SERIES_DB-MetaData'!AL6)</f>
        <v>0</v>
      </c>
      <c r="AM6" s="31">
        <f>IF('SERIES_DB-MetaData'!$F6="US",'SERIES_DB-MetaData'!AM6*6.89476,'SERIES_DB-MetaData'!AM6)</f>
        <v>0</v>
      </c>
      <c r="AN6" s="31">
        <f>IF('SERIES_DB-MetaData'!$F6="US",'SERIES_DB-MetaData'!AN6*6.89476,'SERIES_DB-MetaData'!AN6)</f>
        <v>0</v>
      </c>
      <c r="AO6" s="108">
        <f>'SERIES_DB-MetaData'!AO6</f>
        <v>0</v>
      </c>
      <c r="AP6" s="24">
        <f>'SERIES_DB-MetaData'!AP6</f>
        <v>0</v>
      </c>
      <c r="AQ6" s="20">
        <f>'SERIES_DB-MetaData'!AQ6</f>
        <v>2</v>
      </c>
      <c r="AR6" s="24" t="str">
        <f>'SERIES_DB-MetaData'!AR6</f>
        <v>Ribbed</v>
      </c>
      <c r="AS6" s="30">
        <f>IF('SERIES_DB-MetaData'!$F6="US",'SERIES_DB-MetaData'!AS6*25.4,'SERIES_DB-MetaData'!AS6)</f>
        <v>9.5</v>
      </c>
      <c r="AT6" s="20">
        <f>'SERIES_DB-MetaData'!AT6</f>
        <v>0</v>
      </c>
      <c r="AU6" s="31">
        <f>IF('SERIES_DB-MetaData'!$F6="US",'SERIES_DB-MetaData'!AU6*25.4,'SERIES_DB-MetaData'!AU6)</f>
        <v>200</v>
      </c>
      <c r="AV6" s="30">
        <f>IF('SERIES_DB-MetaData'!$F6="US",'SERIES_DB-MetaData'!AV6*25.4,'SERIES_DB-MetaData'!AV6)</f>
        <v>0</v>
      </c>
      <c r="AW6" s="109">
        <f>'SERIES_DB-MetaData'!AW6</f>
        <v>0</v>
      </c>
      <c r="AX6" s="30">
        <f>IF('SERIES_DB-MetaData'!$F6="US",'SERIES_DB-MetaData'!AX6*25.4,'SERIES_DB-MetaData'!AX6)</f>
        <v>0</v>
      </c>
      <c r="AY6" s="23">
        <f>AQ6*PI()*AS6^2/4/N6/AU6*100</f>
        <v>0.47254789497746469</v>
      </c>
      <c r="AZ6" s="23"/>
      <c r="BA6" s="31">
        <f>IF('SERIES_DB-MetaData'!$F6="US",'SERIES_DB-MetaData'!BA6*6.89476,'SERIES_DB-MetaData'!BA6)</f>
        <v>490</v>
      </c>
      <c r="BB6" s="31">
        <f>IF('SERIES_DB-MetaData'!$F6="US",'SERIES_DB-MetaData'!BB44*6.89476,'SERIES_DB-MetaData'!BB44)</f>
        <v>505.90169999999995</v>
      </c>
      <c r="BC6" s="24">
        <f>'SERIES_DB-MetaData'!BC6</f>
        <v>0</v>
      </c>
      <c r="BD6" s="30">
        <f>IF('SERIES_DB-MetaData'!$F6="US",'SERIES_DB-MetaData'!BD6*25.4,'SERIES_DB-MetaData'!BD6)</f>
        <v>10</v>
      </c>
      <c r="BE6" s="30">
        <f>IF('SERIES_DB-MetaData'!$F6="US",'SERIES_DB-MetaData'!BE44*25.4,'SERIES_DB-MetaData'!BE44)</f>
        <v>25</v>
      </c>
      <c r="BF6" s="24">
        <f>'SERIES_DB-MetaData'!BF44</f>
        <v>1</v>
      </c>
      <c r="BG6" s="22">
        <f>BF6*PI()*BD6^2/4/Q6/BE6*100</f>
        <v>2.0943951023931957</v>
      </c>
      <c r="BH6" s="30">
        <f>IF('SERIES_DB-MetaData'!$F6="US",'SERIES_DB-MetaData'!BH6*25.4,'SERIES_DB-MetaData'!BH6)</f>
        <v>0</v>
      </c>
      <c r="BI6" s="31">
        <f>IF('SERIES_DB-MetaData'!$F6="US",'SERIES_DB-MetaData'!BI6*6.89476,'SERIES_DB-MetaData'!BI6)</f>
        <v>490</v>
      </c>
      <c r="BJ6" s="31">
        <f>IF('SERIES_DB-MetaData'!$F6="US",'SERIES_DB-MetaData'!BJ6*6.89476,'SERIES_DB-MetaData'!BJ6)</f>
        <v>0</v>
      </c>
      <c r="BK6" s="109">
        <f>'SERIES_DB-MetaData'!BK6</f>
        <v>0</v>
      </c>
      <c r="BL6" s="30">
        <f>IF('SERIES_DB-MetaData'!$F6="US",'SERIES_DB-MetaData'!BL6*25.4,'SERIES_DB-MetaData'!BL6)</f>
        <v>10</v>
      </c>
      <c r="BM6" s="30">
        <f>IF('SERIES_DB-MetaData'!$F6="US",'SERIES_DB-MetaData'!BM6*25.4,'SERIES_DB-MetaData'!BM6)</f>
        <v>200</v>
      </c>
      <c r="BN6" s="25">
        <f>'SERIES_DB-MetaData'!$BN$6</f>
        <v>2</v>
      </c>
      <c r="BO6" s="22">
        <f>BN6*PI()*BL6^2/4/Q6/BM6*100</f>
        <v>0.52359877559829893</v>
      </c>
      <c r="BP6" s="31">
        <f>IF('SERIES_DB-MetaData'!$F6="US",'SERIES_DB-MetaData'!BP6*6.89476,'SERIES_DB-MetaData'!BP6)</f>
        <v>490</v>
      </c>
      <c r="BQ6" s="31">
        <f>IF('SERIES_DB-MetaData'!$F6="US",'SERIES_DB-MetaData'!BQ6*6.89476,'SERIES_DB-MetaData'!BQ6)</f>
        <v>0</v>
      </c>
      <c r="BR6" s="20">
        <f>'SERIES_DB-MetaData'!BR6</f>
        <v>0</v>
      </c>
      <c r="BS6" s="30">
        <f>IF('SERIES_DB-MetaData'!$F6="US",'SERIES_DB-MetaData'!BS6*25.4,'SERIES_DB-MetaData'!BS6)</f>
        <v>0</v>
      </c>
      <c r="BT6" s="20">
        <f>'SERIES_DB-MetaData'!BT6</f>
        <v>0</v>
      </c>
      <c r="BU6" s="22">
        <f>BT6*PI()*BS6^2/4/U6*100</f>
        <v>0</v>
      </c>
      <c r="BV6" s="31">
        <f>IF('SERIES_DB-MetaData'!$F6="US",'SERIES_DB-MetaData'!BV6*6.89476,'SERIES_DB-MetaData'!BV6)</f>
        <v>0</v>
      </c>
      <c r="BW6" s="20">
        <f>'SERIES_DB-MetaData'!BW6</f>
        <v>0</v>
      </c>
      <c r="BX6" s="20">
        <f>'SERIES_DB-MetaData'!BX6</f>
        <v>1</v>
      </c>
    </row>
    <row r="7" spans="1:76">
      <c r="A7" s="84">
        <f>'SERIES_DB-MetaData'!A7</f>
        <v>2</v>
      </c>
      <c r="B7" s="84">
        <f>'SERIES_DB-MetaData'!B7</f>
        <v>0</v>
      </c>
      <c r="C7" s="84">
        <f>'SERIES_DB-MetaData'!C7</f>
        <v>2</v>
      </c>
      <c r="D7" s="105" t="str">
        <f>'SERIES_DB-MetaData'!D7</f>
        <v>RCW3</v>
      </c>
      <c r="E7" s="105" t="str">
        <f>'SERIES_DB-MetaData'!E7</f>
        <v>Adajar et al. 1995</v>
      </c>
      <c r="F7" s="20" t="s">
        <v>8</v>
      </c>
      <c r="G7" s="87" t="str">
        <f>'SERIES_DB-MetaData'!G7</f>
        <v>C</v>
      </c>
      <c r="H7" s="87" t="str">
        <f>'SERIES_DB-MetaData'!H7</f>
        <v>R</v>
      </c>
      <c r="I7" s="31">
        <f>IF('SERIES_DB-MetaData'!$F7="US",'SERIES_DB-MetaData'!I7*6.89476,'SERIES_DB-MetaData'!I7)</f>
        <v>46.6</v>
      </c>
      <c r="J7" s="31">
        <f>IF('SERIES_DB-MetaData'!$F7="US",'SERIES_DB-MetaData'!J7*6.89476,'SERIES_DB-MetaData'!J7)</f>
        <v>0</v>
      </c>
      <c r="K7" s="31">
        <f>IF('SERIES_DB-MetaData'!$F7="US",'SERIES_DB-MetaData'!K7*6.89476,'SERIES_DB-MetaData'!K7)</f>
        <v>0</v>
      </c>
      <c r="L7" s="31">
        <f>IF('SERIES_DB-MetaData'!$F7="US",'SERIES_DB-MetaData'!L7*4.448221615,'SERIES_DB-MetaData'!L7)</f>
        <v>97.860000000000014</v>
      </c>
      <c r="M7" s="20" t="str">
        <f>'SERIES_DB-MetaData'!M7</f>
        <v>III</v>
      </c>
      <c r="N7" s="30">
        <f>IF('SERIES_DB-MetaData'!$F7="US",'SERIES_DB-MetaData'!N7*25.4,'SERIES_DB-MetaData'!N7)</f>
        <v>150</v>
      </c>
      <c r="O7" s="30">
        <f>IF('SERIES_DB-MetaData'!$F7="US",'SERIES_DB-MetaData'!O7*25.4,'SERIES_DB-MetaData'!O7)</f>
        <v>300</v>
      </c>
      <c r="P7" s="30">
        <f>IF('SERIES_DB-MetaData'!$F7="US",'SERIES_DB-MetaData'!P7*25.4,'SERIES_DB-MetaData'!P7)</f>
        <v>1400</v>
      </c>
      <c r="Q7" s="30">
        <f>IF('SERIES_DB-MetaData'!$F7="US",'SERIES_DB-MetaData'!Q7*25.4,'SERIES_DB-MetaData'!Q7)</f>
        <v>150</v>
      </c>
      <c r="R7" s="30">
        <f>IF('SERIES_DB-MetaData'!$F7="US",'SERIES_DB-MetaData'!R7*25.4,'SERIES_DB-MetaData'!R7)</f>
        <v>2000</v>
      </c>
      <c r="S7" s="30">
        <f>IF('SERIES_DB-MetaData'!$F7="US",'SERIES_DB-MetaData'!S7*25.4,'SERIES_DB-MetaData'!S7)</f>
        <v>2000</v>
      </c>
      <c r="T7" s="32" t="str">
        <f>'SERIES_DB-MetaData'!T7</f>
        <v>C</v>
      </c>
      <c r="U7" s="32">
        <f t="shared" ref="U7:U50" si="0">IF((H7="R"),(N7*P7),(N7*O7+Q7*(P7-2*O7)))</f>
        <v>210000</v>
      </c>
      <c r="V7" s="30">
        <f>IF('SERIES_DB-MetaData'!$F7="US",'SERIES_DB-MetaData'!V7*25.4,'SERIES_DB-MetaData'!V7)</f>
        <v>25</v>
      </c>
      <c r="W7" s="30">
        <f>IF('SERIES_DB-MetaData'!$F7="US",'SERIES_DB-MetaData'!W7*25.4,'SERIES_DB-MetaData'!W7)</f>
        <v>0</v>
      </c>
      <c r="X7" s="30">
        <f>IF('SERIES_DB-MetaData'!$F7="US",'SERIES_DB-MetaData'!X7*25.4,'SERIES_DB-MetaData'!X7)</f>
        <v>0</v>
      </c>
      <c r="Y7" s="108">
        <f>'SERIES_DB-MetaData'!Y7</f>
        <v>4</v>
      </c>
      <c r="Z7" s="30">
        <f>IF('SERIES_DB-MetaData'!$F7="US",'SERIES_DB-MetaData'!Z7*25.4,'SERIES_DB-MetaData'!Z7)</f>
        <v>0</v>
      </c>
      <c r="AA7" s="108">
        <f>'SERIES_DB-MetaData'!AA7</f>
        <v>0</v>
      </c>
      <c r="AB7" s="30">
        <f>IF('SERIES_DB-MetaData'!$F7="US",'SERIES_DB-MetaData'!AB7*25.4,'SERIES_DB-MetaData'!AB7)</f>
        <v>0</v>
      </c>
      <c r="AC7" s="108">
        <f>'SERIES_DB-MetaData'!AC7</f>
        <v>0</v>
      </c>
      <c r="AD7" s="108">
        <f>'SERIES_DB-MetaData'!AD7</f>
        <v>0</v>
      </c>
      <c r="AE7" s="31">
        <f>IF('SERIES_DB-MetaData'!$F7="US",'SERIES_DB-MetaData'!AE7*25.4,'SERIES_DB-MetaData'!AE7)</f>
        <v>0</v>
      </c>
      <c r="AF7" s="32" t="str">
        <f>'SERIES_DB-MetaData'!AF7</f>
        <v>Ribbed</v>
      </c>
      <c r="AG7" s="23">
        <f t="shared" ref="AG7:AG50" si="1">((Y7-AA7-AC7)*PI()*V7^2/4+AA7*PI()*X7^2/4+AC7*PI()*W7^2/4)/U7*100</f>
        <v>0.93499781356839085</v>
      </c>
      <c r="AH7" s="30">
        <f>IF('SERIES_DB-MetaData'!$F7="US",'SERIES_DB-MetaData'!AH7*25.4,'SERIES_DB-MetaData'!AH7)</f>
        <v>0</v>
      </c>
      <c r="AI7" s="31">
        <f>IF('SERIES_DB-MetaData'!$F7="US",'SERIES_DB-MetaData'!AI7*6.89476,'SERIES_DB-MetaData'!AI7)</f>
        <v>598</v>
      </c>
      <c r="AJ7" s="31">
        <f>IF('SERIES_DB-MetaData'!$F7="US",'SERIES_DB-MetaData'!AJ7*6.89476,'SERIES_DB-MetaData'!AJ7)</f>
        <v>0</v>
      </c>
      <c r="AK7" s="31">
        <f>IF('SERIES_DB-MetaData'!$F7="US",'SERIES_DB-MetaData'!AK7*6.89476,'SERIES_DB-MetaData'!AK7)</f>
        <v>0</v>
      </c>
      <c r="AL7" s="31">
        <f>IF('SERIES_DB-MetaData'!$F7="US",'SERIES_DB-MetaData'!AL7*6.89476,'SERIES_DB-MetaData'!AL7)</f>
        <v>0</v>
      </c>
      <c r="AM7" s="31">
        <f>IF('SERIES_DB-MetaData'!$F7="US",'SERIES_DB-MetaData'!AM7*6.89476,'SERIES_DB-MetaData'!AM7)</f>
        <v>0</v>
      </c>
      <c r="AN7" s="31">
        <f>IF('SERIES_DB-MetaData'!$F7="US",'SERIES_DB-MetaData'!AN7*6.89476,'SERIES_DB-MetaData'!AN7)</f>
        <v>0</v>
      </c>
      <c r="AO7" s="108">
        <f>'SERIES_DB-MetaData'!AO7</f>
        <v>0</v>
      </c>
      <c r="AP7" s="24">
        <f>'SERIES_DB-MetaData'!AP7</f>
        <v>0</v>
      </c>
      <c r="AQ7" s="20">
        <f>'SERIES_DB-MetaData'!AQ7</f>
        <v>2</v>
      </c>
      <c r="AR7" s="24" t="str">
        <f>'SERIES_DB-MetaData'!AR7</f>
        <v>Ribbed</v>
      </c>
      <c r="AS7" s="30">
        <f>IF('SERIES_DB-MetaData'!$F7="US",'SERIES_DB-MetaData'!AS7*25.4,'SERIES_DB-MetaData'!AS7)</f>
        <v>9.5</v>
      </c>
      <c r="AT7" s="20">
        <f>'SERIES_DB-MetaData'!AT7</f>
        <v>0</v>
      </c>
      <c r="AU7" s="31">
        <f>IF('SERIES_DB-MetaData'!$F7="US",'SERIES_DB-MetaData'!AU7*25.4,'SERIES_DB-MetaData'!AU7)</f>
        <v>200</v>
      </c>
      <c r="AV7" s="30">
        <f>IF('SERIES_DB-MetaData'!$F7="US",'SERIES_DB-MetaData'!AV7*25.4,'SERIES_DB-MetaData'!AV7)</f>
        <v>0</v>
      </c>
      <c r="AW7" s="109">
        <f>'SERIES_DB-MetaData'!AW7</f>
        <v>0</v>
      </c>
      <c r="AX7" s="30">
        <f>IF('SERIES_DB-MetaData'!$F7="US",'SERIES_DB-MetaData'!AX7*25.4,'SERIES_DB-MetaData'!AX7)</f>
        <v>0</v>
      </c>
      <c r="AY7" s="23">
        <f t="shared" ref="AY7:AY50" si="2">AQ7*PI()*AS7^2/4/N7/AU7*100</f>
        <v>0.47254789497746469</v>
      </c>
      <c r="AZ7" s="23"/>
      <c r="BA7" s="31">
        <f>IF('SERIES_DB-MetaData'!$F7="US",'SERIES_DB-MetaData'!BA7*6.89476,'SERIES_DB-MetaData'!BA7)</f>
        <v>490</v>
      </c>
      <c r="BB7" s="31">
        <f>IF('SERIES_DB-MetaData'!$F7="US",'SERIES_DB-MetaData'!BB45*6.89476,'SERIES_DB-MetaData'!BB45)</f>
        <v>552</v>
      </c>
      <c r="BC7" s="24">
        <f>'SERIES_DB-MetaData'!BC7</f>
        <v>0</v>
      </c>
      <c r="BD7" s="30">
        <f>IF('SERIES_DB-MetaData'!$F7="US",'SERIES_DB-MetaData'!BD7*25.4,'SERIES_DB-MetaData'!BD7)</f>
        <v>10</v>
      </c>
      <c r="BE7" s="30">
        <f>IF('SERIES_DB-MetaData'!$F7="US",'SERIES_DB-MetaData'!BE45*25.4,'SERIES_DB-MetaData'!BE45)</f>
        <v>161.69999999999999</v>
      </c>
      <c r="BF7" s="24">
        <f>'SERIES_DB-MetaData'!BF45</f>
        <v>2</v>
      </c>
      <c r="BG7" s="22">
        <f t="shared" ref="BG7:BG50" si="3">BF7*PI()*BD7^2/4/Q7/BE7*100</f>
        <v>0.64761753320754356</v>
      </c>
      <c r="BH7" s="30">
        <f>IF('SERIES_DB-MetaData'!$F7="US",'SERIES_DB-MetaData'!BH7*25.4,'SERIES_DB-MetaData'!BH7)</f>
        <v>0</v>
      </c>
      <c r="BI7" s="31">
        <f>IF('SERIES_DB-MetaData'!$F7="US",'SERIES_DB-MetaData'!BI7*6.89476,'SERIES_DB-MetaData'!BI7)</f>
        <v>490</v>
      </c>
      <c r="BJ7" s="31">
        <f>IF('SERIES_DB-MetaData'!$F7="US",'SERIES_DB-MetaData'!BJ7*6.89476,'SERIES_DB-MetaData'!BJ7)</f>
        <v>0</v>
      </c>
      <c r="BK7" s="109">
        <f>'SERIES_DB-MetaData'!BK7</f>
        <v>0</v>
      </c>
      <c r="BL7" s="30">
        <f>IF('SERIES_DB-MetaData'!$F7="US",'SERIES_DB-MetaData'!BL7*25.4,'SERIES_DB-MetaData'!BL7)</f>
        <v>10</v>
      </c>
      <c r="BM7" s="30">
        <f>IF('SERIES_DB-MetaData'!$F7="US",'SERIES_DB-MetaData'!BM7*25.4,'SERIES_DB-MetaData'!BM7)</f>
        <v>200</v>
      </c>
      <c r="BN7" s="25">
        <f>'SERIES_DB-MetaData'!$BN$6</f>
        <v>2</v>
      </c>
      <c r="BO7" s="22">
        <f t="shared" ref="BO7:BO50" si="4">BN7*PI()*BL7^2/4/Q7/BM7*100</f>
        <v>0.52359877559829893</v>
      </c>
      <c r="BP7" s="31">
        <f>IF('SERIES_DB-MetaData'!$F7="US",'SERIES_DB-MetaData'!BP7*6.89476,'SERIES_DB-MetaData'!BP7)</f>
        <v>490</v>
      </c>
      <c r="BQ7" s="31">
        <f>IF('SERIES_DB-MetaData'!$F7="US",'SERIES_DB-MetaData'!BQ7*6.89476,'SERIES_DB-MetaData'!BQ7)</f>
        <v>0</v>
      </c>
      <c r="BR7" s="20">
        <f>'SERIES_DB-MetaData'!BR7</f>
        <v>0</v>
      </c>
      <c r="BS7" s="30">
        <f>IF('SERIES_DB-MetaData'!$F7="US",'SERIES_DB-MetaData'!BS7*25.4,'SERIES_DB-MetaData'!BS7)</f>
        <v>0</v>
      </c>
      <c r="BT7" s="20">
        <f>'SERIES_DB-MetaData'!BT7</f>
        <v>0</v>
      </c>
      <c r="BU7" s="22">
        <f t="shared" ref="BU7:BU50" si="5">BT7*PI()*BS7^2/4/U7*100</f>
        <v>0</v>
      </c>
      <c r="BV7" s="31">
        <f>IF('SERIES_DB-MetaData'!$F7="US",'SERIES_DB-MetaData'!BV7*6.89476,'SERIES_DB-MetaData'!BV7)</f>
        <v>0</v>
      </c>
      <c r="BW7" s="20">
        <f>'SERIES_DB-MetaData'!BW7</f>
        <v>0</v>
      </c>
      <c r="BX7" s="20">
        <f>'SERIES_DB-MetaData'!BX7</f>
        <v>2</v>
      </c>
    </row>
    <row r="8" spans="1:76">
      <c r="A8" s="84">
        <f>'SERIES_DB-MetaData'!A8</f>
        <v>3</v>
      </c>
      <c r="B8" s="84">
        <f>'SERIES_DB-MetaData'!B8</f>
        <v>0</v>
      </c>
      <c r="C8" s="84">
        <f>'SERIES_DB-MetaData'!C8</f>
        <v>2</v>
      </c>
      <c r="D8" s="105" t="str">
        <f>'SERIES_DB-MetaData'!D8</f>
        <v>P2015</v>
      </c>
      <c r="E8" s="105" t="str">
        <f>'SERIES_DB-MetaData'!E8</f>
        <v>Aoyama et al. 1984</v>
      </c>
      <c r="F8" s="20" t="s">
        <v>8</v>
      </c>
      <c r="G8" s="87" t="str">
        <f>'SERIES_DB-MetaData'!G8</f>
        <v>C</v>
      </c>
      <c r="H8" s="87" t="str">
        <f>'SERIES_DB-MetaData'!H8</f>
        <v>B</v>
      </c>
      <c r="I8" s="31">
        <f>IF('SERIES_DB-MetaData'!$F8="US",'SERIES_DB-MetaData'!I8*6.89476,'SERIES_DB-MetaData'!I8)</f>
        <v>29.7</v>
      </c>
      <c r="J8" s="31">
        <f>IF('SERIES_DB-MetaData'!$F8="US",'SERIES_DB-MetaData'!J8*6.89476,'SERIES_DB-MetaData'!J8)</f>
        <v>0</v>
      </c>
      <c r="K8" s="31">
        <f>IF('SERIES_DB-MetaData'!$F8="US",'SERIES_DB-MetaData'!K8*6.89476,'SERIES_DB-MetaData'!K8)</f>
        <v>0</v>
      </c>
      <c r="L8" s="31">
        <f>IF('SERIES_DB-MetaData'!$F8="US",'SERIES_DB-MetaData'!L8*4.448221615,'SERIES_DB-MetaData'!L8)</f>
        <v>239.99999999999997</v>
      </c>
      <c r="M8" s="20" t="str">
        <f>'SERIES_DB-MetaData'!M8</f>
        <v>III</v>
      </c>
      <c r="N8" s="30">
        <f>IF('SERIES_DB-MetaData'!$F8="US",'SERIES_DB-MetaData'!N8*25.4,'SERIES_DB-MetaData'!N8)</f>
        <v>200</v>
      </c>
      <c r="O8" s="30">
        <f>IF('SERIES_DB-MetaData'!$F8="US",'SERIES_DB-MetaData'!O8*25.4,'SERIES_DB-MetaData'!O8)</f>
        <v>200</v>
      </c>
      <c r="P8" s="30">
        <f>IF('SERIES_DB-MetaData'!$F8="US",'SERIES_DB-MetaData'!P8*25.4,'SERIES_DB-MetaData'!P8)</f>
        <v>2200</v>
      </c>
      <c r="Q8" s="30">
        <f>IF('SERIES_DB-MetaData'!$F8="US",'SERIES_DB-MetaData'!Q8*25.4,'SERIES_DB-MetaData'!Q8)</f>
        <v>100</v>
      </c>
      <c r="R8" s="30">
        <f>IF('SERIES_DB-MetaData'!$F8="US",'SERIES_DB-MetaData'!R8*25.4,'SERIES_DB-MetaData'!R8)</f>
        <v>1100</v>
      </c>
      <c r="S8" s="30">
        <f>IF('SERIES_DB-MetaData'!$F8="US",'SERIES_DB-MetaData'!S8*25.4,'SERIES_DB-MetaData'!S8)</f>
        <v>1100</v>
      </c>
      <c r="T8" s="32" t="str">
        <f>'SERIES_DB-MetaData'!T8</f>
        <v>C</v>
      </c>
      <c r="U8" s="32">
        <f t="shared" si="0"/>
        <v>220000</v>
      </c>
      <c r="V8" s="30">
        <f>IF('SERIES_DB-MetaData'!$F8="US",'SERIES_DB-MetaData'!V8*25.4,'SERIES_DB-MetaData'!V8)</f>
        <v>12.7</v>
      </c>
      <c r="W8" s="30">
        <f>IF('SERIES_DB-MetaData'!$F8="US",'SERIES_DB-MetaData'!W8*25.4,'SERIES_DB-MetaData'!W8)</f>
        <v>12.7</v>
      </c>
      <c r="X8" s="30">
        <f>IF('SERIES_DB-MetaData'!$F8="US",'SERIES_DB-MetaData'!X8*25.4,'SERIES_DB-MetaData'!X8)</f>
        <v>12.7</v>
      </c>
      <c r="Y8" s="108">
        <f>'SERIES_DB-MetaData'!Y8</f>
        <v>12</v>
      </c>
      <c r="Z8" s="30">
        <f>IF('SERIES_DB-MetaData'!$F8="US",'SERIES_DB-MetaData'!Z8*25.4,'SERIES_DB-MetaData'!Z8)</f>
        <v>0</v>
      </c>
      <c r="AA8" s="108">
        <f>'SERIES_DB-MetaData'!AA8</f>
        <v>2</v>
      </c>
      <c r="AB8" s="30">
        <f>IF('SERIES_DB-MetaData'!$F8="US",'SERIES_DB-MetaData'!AB8*25.4,'SERIES_DB-MetaData'!AB8)</f>
        <v>0</v>
      </c>
      <c r="AC8" s="108">
        <f>'SERIES_DB-MetaData'!AC8</f>
        <v>2</v>
      </c>
      <c r="AD8" s="108" t="str">
        <f>'SERIES_DB-MetaData'!AD8</f>
        <v>STRAIGHT</v>
      </c>
      <c r="AE8" s="31">
        <f>IF('SERIES_DB-MetaData'!$F8="US",'SERIES_DB-MetaData'!AE8*25.4,'SERIES_DB-MetaData'!AE8)</f>
        <v>500</v>
      </c>
      <c r="AF8" s="32" t="str">
        <f>'SERIES_DB-MetaData'!AF8</f>
        <v>Ribbed</v>
      </c>
      <c r="AG8" s="23">
        <f t="shared" si="1"/>
        <v>0.69096474422386045</v>
      </c>
      <c r="AH8" s="30">
        <f>IF('SERIES_DB-MetaData'!$F8="US",'SERIES_DB-MetaData'!AH8*25.4,'SERIES_DB-MetaData'!AH8)</f>
        <v>0</v>
      </c>
      <c r="AI8" s="31">
        <f>IF('SERIES_DB-MetaData'!$F8="US",'SERIES_DB-MetaData'!AI8*6.89476,'SERIES_DB-MetaData'!AI8)</f>
        <v>368</v>
      </c>
      <c r="AJ8" s="31">
        <f>IF('SERIES_DB-MetaData'!$F8="US",'SERIES_DB-MetaData'!AJ8*6.89476,'SERIES_DB-MetaData'!AJ8)</f>
        <v>0</v>
      </c>
      <c r="AK8" s="31">
        <f>IF('SERIES_DB-MetaData'!$F8="US",'SERIES_DB-MetaData'!AK8*6.89476,'SERIES_DB-MetaData'!AK8)</f>
        <v>368</v>
      </c>
      <c r="AL8" s="31">
        <f>IF('SERIES_DB-MetaData'!$F8="US",'SERIES_DB-MetaData'!AL8*6.89476,'SERIES_DB-MetaData'!AL8)</f>
        <v>368</v>
      </c>
      <c r="AM8" s="31">
        <f>IF('SERIES_DB-MetaData'!$F8="US",'SERIES_DB-MetaData'!AM8*6.89476,'SERIES_DB-MetaData'!AM8)</f>
        <v>0</v>
      </c>
      <c r="AN8" s="31">
        <f>IF('SERIES_DB-MetaData'!$F8="US",'SERIES_DB-MetaData'!AN8*6.89476,'SERIES_DB-MetaData'!AN8)</f>
        <v>0</v>
      </c>
      <c r="AO8" s="108">
        <f>'SERIES_DB-MetaData'!AO8</f>
        <v>0</v>
      </c>
      <c r="AP8" s="24" t="str">
        <f>'SERIES_DB-MetaData'!AP8</f>
        <v>R</v>
      </c>
      <c r="AQ8" s="20">
        <f>'SERIES_DB-MetaData'!AQ8</f>
        <v>2</v>
      </c>
      <c r="AR8" s="24" t="str">
        <f>'SERIES_DB-MetaData'!AR8</f>
        <v>Ribbed</v>
      </c>
      <c r="AS8" s="30">
        <f>IF('SERIES_DB-MetaData'!$F8="US",'SERIES_DB-MetaData'!AS8*25.4,'SERIES_DB-MetaData'!AS8)</f>
        <v>6</v>
      </c>
      <c r="AT8" s="20">
        <f>'SERIES_DB-MetaData'!AT8</f>
        <v>22</v>
      </c>
      <c r="AU8" s="31">
        <f>IF('SERIES_DB-MetaData'!$F8="US",'SERIES_DB-MetaData'!AU8*25.4,'SERIES_DB-MetaData'!AU8)</f>
        <v>50</v>
      </c>
      <c r="AV8" s="30">
        <f>IF('SERIES_DB-MetaData'!$F8="US",'SERIES_DB-MetaData'!AV8*25.4,'SERIES_DB-MetaData'!AV8)</f>
        <v>0</v>
      </c>
      <c r="AW8" s="109">
        <f>'SERIES_DB-MetaData'!AW8</f>
        <v>0</v>
      </c>
      <c r="AX8" s="30">
        <f>IF('SERIES_DB-MetaData'!$F8="US",'SERIES_DB-MetaData'!AX8*25.4,'SERIES_DB-MetaData'!AX8)</f>
        <v>0</v>
      </c>
      <c r="AY8" s="23">
        <f t="shared" si="2"/>
        <v>0.56548667764616278</v>
      </c>
      <c r="AZ8" s="23"/>
      <c r="BA8" s="31">
        <f>IF('SERIES_DB-MetaData'!$F8="US",'SERIES_DB-MetaData'!BA8*6.89476,'SERIES_DB-MetaData'!BA8)</f>
        <v>362</v>
      </c>
      <c r="BB8" s="31">
        <f>IF('SERIES_DB-MetaData'!$F8="US",'SERIES_DB-MetaData'!BB8*6.89476,'SERIES_DB-MetaData'!BB8)</f>
        <v>0</v>
      </c>
      <c r="BC8" s="24">
        <f>'SERIES_DB-MetaData'!BC8</f>
        <v>0</v>
      </c>
      <c r="BD8" s="30">
        <f>IF('SERIES_DB-MetaData'!$F8="US",'SERIES_DB-MetaData'!BD8*25.4,'SERIES_DB-MetaData'!BD8)</f>
        <v>6</v>
      </c>
      <c r="BE8" s="30">
        <f>IF('SERIES_DB-MetaData'!$F8="US",'SERIES_DB-MetaData'!BE8*25.4,'SERIES_DB-MetaData'!BE8)</f>
        <v>75</v>
      </c>
      <c r="BF8" s="24">
        <f>'SERIES_DB-MetaData'!BF8</f>
        <v>2</v>
      </c>
      <c r="BG8" s="22">
        <f t="shared" si="3"/>
        <v>0.7539822368615503</v>
      </c>
      <c r="BH8" s="30">
        <f>IF('SERIES_DB-MetaData'!$F8="US",'SERIES_DB-MetaData'!BH8*25.4,'SERIES_DB-MetaData'!BH8)</f>
        <v>0</v>
      </c>
      <c r="BI8" s="31">
        <f>IF('SERIES_DB-MetaData'!$F8="US",'SERIES_DB-MetaData'!BI8*6.89476,'SERIES_DB-MetaData'!BI8)</f>
        <v>362</v>
      </c>
      <c r="BJ8" s="31">
        <f>IF('SERIES_DB-MetaData'!$F8="US",'SERIES_DB-MetaData'!BJ8*6.89476,'SERIES_DB-MetaData'!BJ8)</f>
        <v>0</v>
      </c>
      <c r="BK8" s="109">
        <f>'SERIES_DB-MetaData'!BK8</f>
        <v>0</v>
      </c>
      <c r="BL8" s="30">
        <f>IF('SERIES_DB-MetaData'!$F8="US",'SERIES_DB-MetaData'!BL8*25.4,'SERIES_DB-MetaData'!BL8)</f>
        <v>6</v>
      </c>
      <c r="BM8" s="30">
        <f>IF('SERIES_DB-MetaData'!$F8="US",'SERIES_DB-MetaData'!BM8*25.4,'SERIES_DB-MetaData'!BM8)</f>
        <v>75</v>
      </c>
      <c r="BN8" s="25">
        <f>'SERIES_DB-MetaData'!$BN$6</f>
        <v>2</v>
      </c>
      <c r="BO8" s="22">
        <f t="shared" si="4"/>
        <v>0.7539822368615503</v>
      </c>
      <c r="BP8" s="31">
        <f>IF('SERIES_DB-MetaData'!$F8="US",'SERIES_DB-MetaData'!BP8*6.89476,'SERIES_DB-MetaData'!BP8)</f>
        <v>362</v>
      </c>
      <c r="BQ8" s="31">
        <f>IF('SERIES_DB-MetaData'!$F8="US",'SERIES_DB-MetaData'!BQ8*6.89476,'SERIES_DB-MetaData'!BQ8)</f>
        <v>0</v>
      </c>
      <c r="BR8" s="20">
        <f>'SERIES_DB-MetaData'!BR8</f>
        <v>0</v>
      </c>
      <c r="BS8" s="30">
        <f>IF('SERIES_DB-MetaData'!$F8="US",'SERIES_DB-MetaData'!BS8*25.4,'SERIES_DB-MetaData'!BS8)</f>
        <v>0</v>
      </c>
      <c r="BT8" s="20">
        <f>'SERIES_DB-MetaData'!BT8</f>
        <v>0</v>
      </c>
      <c r="BU8" s="22">
        <f t="shared" si="5"/>
        <v>0</v>
      </c>
      <c r="BV8" s="31">
        <f>IF('SERIES_DB-MetaData'!$F8="US",'SERIES_DB-MetaData'!BV8*6.89476,'SERIES_DB-MetaData'!BV8)</f>
        <v>0</v>
      </c>
      <c r="BW8" s="20">
        <f>'SERIES_DB-MetaData'!BW8</f>
        <v>0</v>
      </c>
      <c r="BX8" s="20">
        <f>'SERIES_DB-MetaData'!BX8</f>
        <v>2</v>
      </c>
    </row>
    <row r="9" spans="1:76">
      <c r="A9" s="84">
        <f>'SERIES_DB-MetaData'!A9</f>
        <v>4</v>
      </c>
      <c r="B9" s="84">
        <f>'SERIES_DB-MetaData'!B9</f>
        <v>0</v>
      </c>
      <c r="C9" s="84">
        <f>'SERIES_DB-MetaData'!C9</f>
        <v>1</v>
      </c>
      <c r="D9" s="105" t="str">
        <f>'SERIES_DB-MetaData'!D9</f>
        <v>WSH2</v>
      </c>
      <c r="E9" s="105" t="str">
        <f>'SERIES_DB-MetaData'!E9</f>
        <v>Belmouden, Lestuzzi (2006)</v>
      </c>
      <c r="F9" s="20" t="s">
        <v>8</v>
      </c>
      <c r="G9" s="87" t="str">
        <f>'SERIES_DB-MetaData'!G9</f>
        <v>C</v>
      </c>
      <c r="H9" s="87" t="str">
        <f>'SERIES_DB-MetaData'!H9</f>
        <v>R</v>
      </c>
      <c r="I9" s="31">
        <f>IF('SERIES_DB-MetaData'!$F9="US",'SERIES_DB-MetaData'!I9*6.89476,'SERIES_DB-MetaData'!I9)</f>
        <v>48.03</v>
      </c>
      <c r="J9" s="31">
        <f>IF('SERIES_DB-MetaData'!$F9="US",'SERIES_DB-MetaData'!J9*6.89476,'SERIES_DB-MetaData'!J9)</f>
        <v>0</v>
      </c>
      <c r="K9" s="31">
        <f>IF('SERIES_DB-MetaData'!$F9="US",'SERIES_DB-MetaData'!K9*6.89476,'SERIES_DB-MetaData'!K9)</f>
        <v>0</v>
      </c>
      <c r="L9" s="31">
        <f>IF('SERIES_DB-MetaData'!$F9="US",'SERIES_DB-MetaData'!L9*4.448221615,'SERIES_DB-MetaData'!L9)</f>
        <v>630.00000000000011</v>
      </c>
      <c r="M9" s="20" t="str">
        <f>'SERIES_DB-MetaData'!M9</f>
        <v>IV</v>
      </c>
      <c r="N9" s="30">
        <f>IF('SERIES_DB-MetaData'!$F9="US",'SERIES_DB-MetaData'!N9*25.4,'SERIES_DB-MetaData'!N9)</f>
        <v>150</v>
      </c>
      <c r="O9" s="30">
        <f>IF('SERIES_DB-MetaData'!$F9="US",'SERIES_DB-MetaData'!O9*25.4,'SERIES_DB-MetaData'!O9)</f>
        <v>175</v>
      </c>
      <c r="P9" s="30">
        <f>IF('SERIES_DB-MetaData'!$F9="US",'SERIES_DB-MetaData'!P9*25.4,'SERIES_DB-MetaData'!P9)</f>
        <v>2000</v>
      </c>
      <c r="Q9" s="30">
        <f>IF('SERIES_DB-MetaData'!$F9="US",'SERIES_DB-MetaData'!Q9*25.4,'SERIES_DB-MetaData'!Q9)</f>
        <v>150</v>
      </c>
      <c r="R9" s="30">
        <f>IF('SERIES_DB-MetaData'!$F9="US",'SERIES_DB-MetaData'!R9*25.4,'SERIES_DB-MetaData'!R9)</f>
        <v>4560</v>
      </c>
      <c r="S9" s="30">
        <f>IF('SERIES_DB-MetaData'!$F9="US",'SERIES_DB-MetaData'!S9*25.4,'SERIES_DB-MetaData'!S9)</f>
        <v>4560</v>
      </c>
      <c r="T9" s="32" t="str">
        <f>'SERIES_DB-MetaData'!T9</f>
        <v>C</v>
      </c>
      <c r="U9" s="32">
        <f t="shared" si="0"/>
        <v>300000</v>
      </c>
      <c r="V9" s="30">
        <f>IF('SERIES_DB-MetaData'!$F9="US",'SERIES_DB-MetaData'!V9*25.4,'SERIES_DB-MetaData'!V9)</f>
        <v>10</v>
      </c>
      <c r="W9" s="30">
        <f>IF('SERIES_DB-MetaData'!$F9="US",'SERIES_DB-MetaData'!W9*25.4,'SERIES_DB-MetaData'!W9)</f>
        <v>10</v>
      </c>
      <c r="X9" s="30">
        <f>IF('SERIES_DB-MetaData'!$F9="US",'SERIES_DB-MetaData'!X9*25.4,'SERIES_DB-MetaData'!X9)</f>
        <v>0</v>
      </c>
      <c r="Y9" s="108">
        <f>'SERIES_DB-MetaData'!Y9</f>
        <v>6</v>
      </c>
      <c r="Z9" s="30">
        <f>IF('SERIES_DB-MetaData'!$F9="US",'SERIES_DB-MetaData'!Z9*25.4,'SERIES_DB-MetaData'!Z9)</f>
        <v>25</v>
      </c>
      <c r="AA9" s="108">
        <f>'SERIES_DB-MetaData'!AA9</f>
        <v>0</v>
      </c>
      <c r="AB9" s="30">
        <f>IF('SERIES_DB-MetaData'!$F9="US",'SERIES_DB-MetaData'!AB9*25.4,'SERIES_DB-MetaData'!AB9)</f>
        <v>0</v>
      </c>
      <c r="AC9" s="108">
        <f>'SERIES_DB-MetaData'!AC9</f>
        <v>1</v>
      </c>
      <c r="AD9" s="108">
        <f>'SERIES_DB-MetaData'!AD9</f>
        <v>0</v>
      </c>
      <c r="AE9" s="31">
        <f>IF('SERIES_DB-MetaData'!$F9="US",'SERIES_DB-MetaData'!AE9*25.4,'SERIES_DB-MetaData'!AE9)</f>
        <v>0</v>
      </c>
      <c r="AF9" s="32" t="str">
        <f>'SERIES_DB-MetaData'!AF9</f>
        <v>Ribbed</v>
      </c>
      <c r="AG9" s="23">
        <f t="shared" si="1"/>
        <v>0.15707963267948966</v>
      </c>
      <c r="AH9" s="30">
        <f>IF('SERIES_DB-MetaData'!$F9="US",'SERIES_DB-MetaData'!AH9*25.4,'SERIES_DB-MetaData'!AH9)</f>
        <v>0</v>
      </c>
      <c r="AI9" s="31">
        <f>IF('SERIES_DB-MetaData'!$F9="US",'SERIES_DB-MetaData'!AI9*6.89476,'SERIES_DB-MetaData'!AI9)</f>
        <v>580</v>
      </c>
      <c r="AJ9" s="31">
        <f>IF('SERIES_DB-MetaData'!$F9="US",'SERIES_DB-MetaData'!AJ9*6.89476,'SERIES_DB-MetaData'!AJ9)</f>
        <v>0</v>
      </c>
      <c r="AK9" s="31">
        <f>IF('SERIES_DB-MetaData'!$F9="US",'SERIES_DB-MetaData'!AK9*6.89476,'SERIES_DB-MetaData'!AK9)</f>
        <v>580</v>
      </c>
      <c r="AL9" s="31">
        <f>IF('SERIES_DB-MetaData'!$F9="US",'SERIES_DB-MetaData'!AL9*6.89476,'SERIES_DB-MetaData'!AL9)</f>
        <v>0</v>
      </c>
      <c r="AM9" s="31">
        <f>IF('SERIES_DB-MetaData'!$F9="US",'SERIES_DB-MetaData'!AM9*6.89476,'SERIES_DB-MetaData'!AM9)</f>
        <v>0</v>
      </c>
      <c r="AN9" s="31">
        <f>IF('SERIES_DB-MetaData'!$F9="US",'SERIES_DB-MetaData'!AN9*6.89476,'SERIES_DB-MetaData'!AN9)</f>
        <v>0</v>
      </c>
      <c r="AO9" s="108">
        <f>'SERIES_DB-MetaData'!AO9</f>
        <v>0</v>
      </c>
      <c r="AP9" s="24" t="str">
        <f>'SERIES_DB-MetaData'!AP9</f>
        <v>R</v>
      </c>
      <c r="AQ9" s="20">
        <f>'SERIES_DB-MetaData'!AQ9</f>
        <v>2</v>
      </c>
      <c r="AR9" s="24" t="str">
        <f>'SERIES_DB-MetaData'!AR9</f>
        <v>Ribbed</v>
      </c>
      <c r="AS9" s="30">
        <f>IF('SERIES_DB-MetaData'!$F9="US",'SERIES_DB-MetaData'!AS9*25.4,'SERIES_DB-MetaData'!AS9)</f>
        <v>6</v>
      </c>
      <c r="AT9" s="20">
        <f>'SERIES_DB-MetaData'!AT9</f>
        <v>16</v>
      </c>
      <c r="AU9" s="31">
        <f>IF('SERIES_DB-MetaData'!$F9="US",'SERIES_DB-MetaData'!AU9*25.4,'SERIES_DB-MetaData'!AU9)</f>
        <v>75</v>
      </c>
      <c r="AV9" s="30">
        <f>IF('SERIES_DB-MetaData'!$F9="US",'SERIES_DB-MetaData'!AV9*25.4,'SERIES_DB-MetaData'!AV9)</f>
        <v>0</v>
      </c>
      <c r="AW9" s="109">
        <f>'SERIES_DB-MetaData'!AW9</f>
        <v>0</v>
      </c>
      <c r="AX9" s="30">
        <f>IF('SERIES_DB-MetaData'!$F9="US",'SERIES_DB-MetaData'!AX9*25.4,'SERIES_DB-MetaData'!AX9)</f>
        <v>0</v>
      </c>
      <c r="AY9" s="23">
        <f t="shared" si="2"/>
        <v>0.50265482457436694</v>
      </c>
      <c r="AZ9" s="23"/>
      <c r="BA9" s="31">
        <f>IF('SERIES_DB-MetaData'!$F9="US",'SERIES_DB-MetaData'!BA9*6.89476,'SERIES_DB-MetaData'!BA9)</f>
        <v>494.1</v>
      </c>
      <c r="BB9" s="31">
        <f>IF('SERIES_DB-MetaData'!$F9="US",'SERIES_DB-MetaData'!BB9*6.89476,'SERIES_DB-MetaData'!BB9)</f>
        <v>0</v>
      </c>
      <c r="BC9" s="24">
        <f>'SERIES_DB-MetaData'!BC9</f>
        <v>0</v>
      </c>
      <c r="BD9" s="30">
        <f>IF('SERIES_DB-MetaData'!$F9="US",'SERIES_DB-MetaData'!BD9*25.4,'SERIES_DB-MetaData'!BD9)</f>
        <v>6</v>
      </c>
      <c r="BE9" s="30">
        <f>IF('SERIES_DB-MetaData'!$F9="US",'SERIES_DB-MetaData'!BE9*25.4,'SERIES_DB-MetaData'!BE9)</f>
        <v>125</v>
      </c>
      <c r="BF9" s="24">
        <f>'SERIES_DB-MetaData'!BF9</f>
        <v>2</v>
      </c>
      <c r="BG9" s="22">
        <f t="shared" si="3"/>
        <v>0.30159289474462009</v>
      </c>
      <c r="BH9" s="30">
        <f>IF('SERIES_DB-MetaData'!$F9="US",'SERIES_DB-MetaData'!BH9*25.4,'SERIES_DB-MetaData'!BH9)</f>
        <v>0</v>
      </c>
      <c r="BI9" s="31">
        <f>IF('SERIES_DB-MetaData'!$F9="US",'SERIES_DB-MetaData'!BI9*6.89476,'SERIES_DB-MetaData'!BI9)</f>
        <v>494.1</v>
      </c>
      <c r="BJ9" s="31">
        <f>IF('SERIES_DB-MetaData'!$F9="US",'SERIES_DB-MetaData'!BJ9*6.89476,'SERIES_DB-MetaData'!BJ9)</f>
        <v>0</v>
      </c>
      <c r="BK9" s="109">
        <f>'SERIES_DB-MetaData'!BK9</f>
        <v>0</v>
      </c>
      <c r="BL9" s="30">
        <f>IF('SERIES_DB-MetaData'!$F9="US",'SERIES_DB-MetaData'!BL9*25.4,'SERIES_DB-MetaData'!BL9)</f>
        <v>6</v>
      </c>
      <c r="BM9" s="30">
        <f>IF('SERIES_DB-MetaData'!$F9="US",'SERIES_DB-MetaData'!BM9*25.4,'SERIES_DB-MetaData'!BM9)</f>
        <v>150</v>
      </c>
      <c r="BN9" s="25">
        <f>'SERIES_DB-MetaData'!$BN$6</f>
        <v>2</v>
      </c>
      <c r="BO9" s="22">
        <f t="shared" si="4"/>
        <v>0.25132741228718347</v>
      </c>
      <c r="BP9" s="31">
        <f>IF('SERIES_DB-MetaData'!$F9="US",'SERIES_DB-MetaData'!BP9*6.89476,'SERIES_DB-MetaData'!BP9)</f>
        <v>498</v>
      </c>
      <c r="BQ9" s="31">
        <f>IF('SERIES_DB-MetaData'!$F9="US",'SERIES_DB-MetaData'!BQ9*6.89476,'SERIES_DB-MetaData'!BQ9)</f>
        <v>0</v>
      </c>
      <c r="BR9" s="20">
        <f>'SERIES_DB-MetaData'!BR9</f>
        <v>0</v>
      </c>
      <c r="BS9" s="30">
        <f>IF('SERIES_DB-MetaData'!$F9="US",'SERIES_DB-MetaData'!BS9*25.4,'SERIES_DB-MetaData'!BS9)</f>
        <v>0</v>
      </c>
      <c r="BT9" s="20">
        <f>'SERIES_DB-MetaData'!BT9</f>
        <v>0</v>
      </c>
      <c r="BU9" s="22">
        <f t="shared" si="5"/>
        <v>0</v>
      </c>
      <c r="BV9" s="31">
        <f>IF('SERIES_DB-MetaData'!$F9="US",'SERIES_DB-MetaData'!BV9*6.89476,'SERIES_DB-MetaData'!BV9)</f>
        <v>0</v>
      </c>
      <c r="BW9" s="20">
        <f>'SERIES_DB-MetaData'!BW9</f>
        <v>0</v>
      </c>
      <c r="BX9" s="20">
        <f>'SERIES_DB-MetaData'!BX9</f>
        <v>1</v>
      </c>
    </row>
    <row r="10" spans="1:76">
      <c r="A10" s="84">
        <f>'SERIES_DB-MetaData'!A10</f>
        <v>5</v>
      </c>
      <c r="B10" s="84">
        <f>'SERIES_DB-MetaData'!B10</f>
        <v>0</v>
      </c>
      <c r="C10" s="84">
        <f>'SERIES_DB-MetaData'!C10</f>
        <v>2</v>
      </c>
      <c r="D10" s="105" t="str">
        <f>'SERIES_DB-MetaData'!D10</f>
        <v>WSH3</v>
      </c>
      <c r="E10" s="105" t="str">
        <f>'SERIES_DB-MetaData'!E10</f>
        <v>Belmouden, Lestuzzi (2006)</v>
      </c>
      <c r="F10" s="20" t="s">
        <v>8</v>
      </c>
      <c r="G10" s="87" t="str">
        <f>'SERIES_DB-MetaData'!G10</f>
        <v>C</v>
      </c>
      <c r="H10" s="87" t="str">
        <f>'SERIES_DB-MetaData'!H10</f>
        <v>R</v>
      </c>
      <c r="I10" s="31">
        <f>IF('SERIES_DB-MetaData'!$F10="US",'SERIES_DB-MetaData'!I10*6.89476,'SERIES_DB-MetaData'!I10)</f>
        <v>48.01</v>
      </c>
      <c r="J10" s="31">
        <f>IF('SERIES_DB-MetaData'!$F10="US",'SERIES_DB-MetaData'!J10*6.89476,'SERIES_DB-MetaData'!J10)</f>
        <v>0</v>
      </c>
      <c r="K10" s="31">
        <f>IF('SERIES_DB-MetaData'!$F10="US",'SERIES_DB-MetaData'!K10*6.89476,'SERIES_DB-MetaData'!K10)</f>
        <v>0</v>
      </c>
      <c r="L10" s="31">
        <f>IF('SERIES_DB-MetaData'!$F10="US",'SERIES_DB-MetaData'!L10*4.448221615,'SERIES_DB-MetaData'!L10)</f>
        <v>630</v>
      </c>
      <c r="M10" s="20" t="str">
        <f>'SERIES_DB-MetaData'!M10</f>
        <v>IV</v>
      </c>
      <c r="N10" s="30">
        <f>IF('SERIES_DB-MetaData'!$F10="US",'SERIES_DB-MetaData'!N10*25.4,'SERIES_DB-MetaData'!N10)</f>
        <v>150</v>
      </c>
      <c r="O10" s="30">
        <f>IF('SERIES_DB-MetaData'!$F10="US",'SERIES_DB-MetaData'!O10*25.4,'SERIES_DB-MetaData'!O10)</f>
        <v>230</v>
      </c>
      <c r="P10" s="30">
        <f>IF('SERIES_DB-MetaData'!$F10="US",'SERIES_DB-MetaData'!P10*25.4,'SERIES_DB-MetaData'!P10)</f>
        <v>2000</v>
      </c>
      <c r="Q10" s="30">
        <f>IF('SERIES_DB-MetaData'!$F10="US",'SERIES_DB-MetaData'!Q10*25.4,'SERIES_DB-MetaData'!Q10)</f>
        <v>150</v>
      </c>
      <c r="R10" s="30">
        <f>IF('SERIES_DB-MetaData'!$F10="US",'SERIES_DB-MetaData'!R10*25.4,'SERIES_DB-MetaData'!R10)</f>
        <v>4560</v>
      </c>
      <c r="S10" s="30">
        <f>IF('SERIES_DB-MetaData'!$F10="US",'SERIES_DB-MetaData'!S10*25.4,'SERIES_DB-MetaData'!S10)</f>
        <v>4560</v>
      </c>
      <c r="T10" s="32" t="str">
        <f>'SERIES_DB-MetaData'!T10</f>
        <v>C</v>
      </c>
      <c r="U10" s="32">
        <f t="shared" si="0"/>
        <v>300000</v>
      </c>
      <c r="V10" s="30">
        <f>IF('SERIES_DB-MetaData'!$F10="US",'SERIES_DB-MetaData'!V10*25.4,'SERIES_DB-MetaData'!V10)</f>
        <v>12</v>
      </c>
      <c r="W10" s="30">
        <f>IF('SERIES_DB-MetaData'!$F10="US",'SERIES_DB-MetaData'!W10*25.4,'SERIES_DB-MetaData'!W10)</f>
        <v>12</v>
      </c>
      <c r="X10" s="30">
        <f>IF('SERIES_DB-MetaData'!$F10="US",'SERIES_DB-MetaData'!X10*25.4,'SERIES_DB-MetaData'!X10)</f>
        <v>0</v>
      </c>
      <c r="Y10" s="108">
        <f>'SERIES_DB-MetaData'!Y10</f>
        <v>6</v>
      </c>
      <c r="Z10" s="30">
        <f>IF('SERIES_DB-MetaData'!$F10="US",'SERIES_DB-MetaData'!Z10*25.4,'SERIES_DB-MetaData'!Z10)</f>
        <v>30</v>
      </c>
      <c r="AA10" s="108">
        <f>'SERIES_DB-MetaData'!AA10</f>
        <v>0</v>
      </c>
      <c r="AB10" s="30">
        <f>IF('SERIES_DB-MetaData'!$F10="US",'SERIES_DB-MetaData'!AB10*25.4,'SERIES_DB-MetaData'!AB10)</f>
        <v>0</v>
      </c>
      <c r="AC10" s="108">
        <f>'SERIES_DB-MetaData'!AC10</f>
        <v>1</v>
      </c>
      <c r="AD10" s="108">
        <f>'SERIES_DB-MetaData'!AD10</f>
        <v>0</v>
      </c>
      <c r="AE10" s="31">
        <f>IF('SERIES_DB-MetaData'!$F10="US",'SERIES_DB-MetaData'!AE10*25.4,'SERIES_DB-MetaData'!AE10)</f>
        <v>0</v>
      </c>
      <c r="AF10" s="32" t="str">
        <f>'SERIES_DB-MetaData'!AF10</f>
        <v>Ribbed</v>
      </c>
      <c r="AG10" s="23">
        <f t="shared" si="1"/>
        <v>0.22619467105846508</v>
      </c>
      <c r="AH10" s="30">
        <f>IF('SERIES_DB-MetaData'!$F10="US",'SERIES_DB-MetaData'!AH10*25.4,'SERIES_DB-MetaData'!AH10)</f>
        <v>0</v>
      </c>
      <c r="AI10" s="31">
        <f>IF('SERIES_DB-MetaData'!$F10="US",'SERIES_DB-MetaData'!AI10*6.89476,'SERIES_DB-MetaData'!AI10)</f>
        <v>577.79999999999995</v>
      </c>
      <c r="AJ10" s="31">
        <f>IF('SERIES_DB-MetaData'!$F10="US",'SERIES_DB-MetaData'!AJ10*6.89476,'SERIES_DB-MetaData'!AJ10)</f>
        <v>0</v>
      </c>
      <c r="AK10" s="31">
        <f>IF('SERIES_DB-MetaData'!$F10="US",'SERIES_DB-MetaData'!AK10*6.89476,'SERIES_DB-MetaData'!AK10)</f>
        <v>577.79999999999995</v>
      </c>
      <c r="AL10" s="31">
        <f>IF('SERIES_DB-MetaData'!$F10="US",'SERIES_DB-MetaData'!AL10*6.89476,'SERIES_DB-MetaData'!AL10)</f>
        <v>0</v>
      </c>
      <c r="AM10" s="31">
        <f>IF('SERIES_DB-MetaData'!$F10="US",'SERIES_DB-MetaData'!AM10*6.89476,'SERIES_DB-MetaData'!AM10)</f>
        <v>0</v>
      </c>
      <c r="AN10" s="31">
        <f>IF('SERIES_DB-MetaData'!$F10="US",'SERIES_DB-MetaData'!AN10*6.89476,'SERIES_DB-MetaData'!AN10)</f>
        <v>0</v>
      </c>
      <c r="AO10" s="108">
        <f>'SERIES_DB-MetaData'!AO10</f>
        <v>0</v>
      </c>
      <c r="AP10" s="24" t="str">
        <f>'SERIES_DB-MetaData'!AP10</f>
        <v>R</v>
      </c>
      <c r="AQ10" s="20">
        <f>'SERIES_DB-MetaData'!AQ10</f>
        <v>2</v>
      </c>
      <c r="AR10" s="24" t="str">
        <f>'SERIES_DB-MetaData'!AR10</f>
        <v>Ribbed</v>
      </c>
      <c r="AS10" s="30">
        <f>IF('SERIES_DB-MetaData'!$F10="US",'SERIES_DB-MetaData'!AS10*25.4,'SERIES_DB-MetaData'!AS10)</f>
        <v>6</v>
      </c>
      <c r="AT10" s="20">
        <f>'SERIES_DB-MetaData'!AT10</f>
        <v>16</v>
      </c>
      <c r="AU10" s="31">
        <f>IF('SERIES_DB-MetaData'!$F10="US",'SERIES_DB-MetaData'!AU10*25.4,'SERIES_DB-MetaData'!AU10)</f>
        <v>75</v>
      </c>
      <c r="AV10" s="30">
        <f>IF('SERIES_DB-MetaData'!$F10="US",'SERIES_DB-MetaData'!AV10*25.4,'SERIES_DB-MetaData'!AV10)</f>
        <v>0</v>
      </c>
      <c r="AW10" s="109">
        <f>'SERIES_DB-MetaData'!AW10</f>
        <v>0</v>
      </c>
      <c r="AX10" s="30">
        <f>IF('SERIES_DB-MetaData'!$F10="US",'SERIES_DB-MetaData'!AX10*25.4,'SERIES_DB-MetaData'!AX10)</f>
        <v>0</v>
      </c>
      <c r="AY10" s="23">
        <f t="shared" si="2"/>
        <v>0.50265482457436694</v>
      </c>
      <c r="AZ10" s="23"/>
      <c r="BA10" s="31">
        <f>IF('SERIES_DB-MetaData'!$F10="US",'SERIES_DB-MetaData'!BA10*6.89476,'SERIES_DB-MetaData'!BA10)</f>
        <v>494.1</v>
      </c>
      <c r="BB10" s="31">
        <f>IF('SERIES_DB-MetaData'!$F10="US",'SERIES_DB-MetaData'!BB10*6.89476,'SERIES_DB-MetaData'!BB10)</f>
        <v>0</v>
      </c>
      <c r="BC10" s="24">
        <f>'SERIES_DB-MetaData'!BC10</f>
        <v>0</v>
      </c>
      <c r="BD10" s="30">
        <f>IF('SERIES_DB-MetaData'!$F10="US",'SERIES_DB-MetaData'!BD10*25.4,'SERIES_DB-MetaData'!BD10)</f>
        <v>8</v>
      </c>
      <c r="BE10" s="30">
        <f>IF('SERIES_DB-MetaData'!$F10="US",'SERIES_DB-MetaData'!BE10*25.4,'SERIES_DB-MetaData'!BE10)</f>
        <v>125</v>
      </c>
      <c r="BF10" s="24">
        <f>'SERIES_DB-MetaData'!BF10</f>
        <v>2</v>
      </c>
      <c r="BG10" s="22">
        <f t="shared" si="3"/>
        <v>0.53616514621265798</v>
      </c>
      <c r="BH10" s="30">
        <f>IF('SERIES_DB-MetaData'!$F10="US",'SERIES_DB-MetaData'!BH10*25.4,'SERIES_DB-MetaData'!BH10)</f>
        <v>0</v>
      </c>
      <c r="BI10" s="31">
        <f>IF('SERIES_DB-MetaData'!$F10="US",'SERIES_DB-MetaData'!BI10*6.89476,'SERIES_DB-MetaData'!BI10)</f>
        <v>519</v>
      </c>
      <c r="BJ10" s="31">
        <f>IF('SERIES_DB-MetaData'!$F10="US",'SERIES_DB-MetaData'!BJ10*6.89476,'SERIES_DB-MetaData'!BJ10)</f>
        <v>0</v>
      </c>
      <c r="BK10" s="109">
        <f>'SERIES_DB-MetaData'!BK10</f>
        <v>0</v>
      </c>
      <c r="BL10" s="30">
        <f>IF('SERIES_DB-MetaData'!$F10="US",'SERIES_DB-MetaData'!BL10*25.4,'SERIES_DB-MetaData'!BL10)</f>
        <v>6</v>
      </c>
      <c r="BM10" s="30">
        <f>IF('SERIES_DB-MetaData'!$F10="US",'SERIES_DB-MetaData'!BM10*25.4,'SERIES_DB-MetaData'!BM10)</f>
        <v>150</v>
      </c>
      <c r="BN10" s="25">
        <f>'SERIES_DB-MetaData'!$BN$6</f>
        <v>2</v>
      </c>
      <c r="BO10" s="22">
        <f t="shared" si="4"/>
        <v>0.25132741228718347</v>
      </c>
      <c r="BP10" s="31">
        <f>IF('SERIES_DB-MetaData'!$F10="US",'SERIES_DB-MetaData'!BP10*6.89476,'SERIES_DB-MetaData'!BP10)</f>
        <v>494.8</v>
      </c>
      <c r="BQ10" s="31">
        <f>IF('SERIES_DB-MetaData'!$F10="US",'SERIES_DB-MetaData'!BQ10*6.89476,'SERIES_DB-MetaData'!BQ10)</f>
        <v>0</v>
      </c>
      <c r="BR10" s="20">
        <f>'SERIES_DB-MetaData'!BR10</f>
        <v>0</v>
      </c>
      <c r="BS10" s="30">
        <f>IF('SERIES_DB-MetaData'!$F10="US",'SERIES_DB-MetaData'!BS10*25.4,'SERIES_DB-MetaData'!BS10)</f>
        <v>0</v>
      </c>
      <c r="BT10" s="20">
        <f>'SERIES_DB-MetaData'!BT10</f>
        <v>0</v>
      </c>
      <c r="BU10" s="22">
        <f t="shared" si="5"/>
        <v>0</v>
      </c>
      <c r="BV10" s="31">
        <f>IF('SERIES_DB-MetaData'!$F10="US",'SERIES_DB-MetaData'!BV10*6.89476,'SERIES_DB-MetaData'!BV10)</f>
        <v>0</v>
      </c>
      <c r="BW10" s="20">
        <f>'SERIES_DB-MetaData'!BW10</f>
        <v>0</v>
      </c>
      <c r="BX10" s="20">
        <f>'SERIES_DB-MetaData'!BX10</f>
        <v>1</v>
      </c>
    </row>
    <row r="11" spans="1:76">
      <c r="A11" s="84">
        <f>'SERIES_DB-MetaData'!A11</f>
        <v>6</v>
      </c>
      <c r="B11" s="84">
        <f>'SERIES_DB-MetaData'!B11</f>
        <v>0</v>
      </c>
      <c r="C11" s="84">
        <f>'SERIES_DB-MetaData'!C11</f>
        <v>3</v>
      </c>
      <c r="D11" s="105" t="str">
        <f>'SERIES_DB-MetaData'!D11</f>
        <v>WSH4</v>
      </c>
      <c r="E11" s="105" t="str">
        <f>'SERIES_DB-MetaData'!E11</f>
        <v>Belmouden, Lestuzzi (2006)</v>
      </c>
      <c r="F11" s="20" t="s">
        <v>8</v>
      </c>
      <c r="G11" s="87" t="str">
        <f>'SERIES_DB-MetaData'!G11</f>
        <v>C</v>
      </c>
      <c r="H11" s="87" t="str">
        <f>'SERIES_DB-MetaData'!H11</f>
        <v>R</v>
      </c>
      <c r="I11" s="31">
        <f>IF('SERIES_DB-MetaData'!$F11="US",'SERIES_DB-MetaData'!I11*6.89476,'SERIES_DB-MetaData'!I11)</f>
        <v>48.01</v>
      </c>
      <c r="J11" s="31">
        <f>IF('SERIES_DB-MetaData'!$F11="US",'SERIES_DB-MetaData'!J11*6.89476,'SERIES_DB-MetaData'!J11)</f>
        <v>0</v>
      </c>
      <c r="K11" s="31">
        <f>IF('SERIES_DB-MetaData'!$F11="US",'SERIES_DB-MetaData'!K11*6.89476,'SERIES_DB-MetaData'!K11)</f>
        <v>0</v>
      </c>
      <c r="L11" s="31">
        <f>IF('SERIES_DB-MetaData'!$F11="US",'SERIES_DB-MetaData'!L11*4.448221615,'SERIES_DB-MetaData'!L11)</f>
        <v>630</v>
      </c>
      <c r="M11" s="20" t="str">
        <f>'SERIES_DB-MetaData'!M11</f>
        <v>IV</v>
      </c>
      <c r="N11" s="30">
        <f>IF('SERIES_DB-MetaData'!$F11="US",'SERIES_DB-MetaData'!N11*25.4,'SERIES_DB-MetaData'!N11)</f>
        <v>150</v>
      </c>
      <c r="O11" s="30">
        <f>IF('SERIES_DB-MetaData'!$F11="US",'SERIES_DB-MetaData'!O11*25.4,'SERIES_DB-MetaData'!O11)</f>
        <v>230</v>
      </c>
      <c r="P11" s="30">
        <f>IF('SERIES_DB-MetaData'!$F11="US",'SERIES_DB-MetaData'!P11*25.4,'SERIES_DB-MetaData'!P11)</f>
        <v>2000</v>
      </c>
      <c r="Q11" s="30">
        <f>IF('SERIES_DB-MetaData'!$F11="US",'SERIES_DB-MetaData'!Q11*25.4,'SERIES_DB-MetaData'!Q11)</f>
        <v>150</v>
      </c>
      <c r="R11" s="30">
        <f>IF('SERIES_DB-MetaData'!$F11="US",'SERIES_DB-MetaData'!R11*25.4,'SERIES_DB-MetaData'!R11)</f>
        <v>4560</v>
      </c>
      <c r="S11" s="30">
        <f>IF('SERIES_DB-MetaData'!$F11="US",'SERIES_DB-MetaData'!S11*25.4,'SERIES_DB-MetaData'!S11)</f>
        <v>4560</v>
      </c>
      <c r="T11" s="32" t="str">
        <f>'SERIES_DB-MetaData'!T11</f>
        <v>C</v>
      </c>
      <c r="U11" s="32">
        <f t="shared" si="0"/>
        <v>300000</v>
      </c>
      <c r="V11" s="30">
        <f>IF('SERIES_DB-MetaData'!$F11="US",'SERIES_DB-MetaData'!V11*25.4,'SERIES_DB-MetaData'!V11)</f>
        <v>12</v>
      </c>
      <c r="W11" s="30">
        <f>IF('SERIES_DB-MetaData'!$F11="US",'SERIES_DB-MetaData'!W11*25.4,'SERIES_DB-MetaData'!W11)</f>
        <v>12</v>
      </c>
      <c r="X11" s="30">
        <f>IF('SERIES_DB-MetaData'!$F11="US",'SERIES_DB-MetaData'!X11*25.4,'SERIES_DB-MetaData'!X11)</f>
        <v>0</v>
      </c>
      <c r="Y11" s="108">
        <f>'SERIES_DB-MetaData'!Y11</f>
        <v>6</v>
      </c>
      <c r="Z11" s="30">
        <f>IF('SERIES_DB-MetaData'!$F11="US",'SERIES_DB-MetaData'!Z11*25.4,'SERIES_DB-MetaData'!Z11)</f>
        <v>30</v>
      </c>
      <c r="AA11" s="108">
        <f>'SERIES_DB-MetaData'!AA11</f>
        <v>0</v>
      </c>
      <c r="AB11" s="30">
        <f>IF('SERIES_DB-MetaData'!$F11="US",'SERIES_DB-MetaData'!AB11*25.4,'SERIES_DB-MetaData'!AB11)</f>
        <v>0</v>
      </c>
      <c r="AC11" s="108">
        <f>'SERIES_DB-MetaData'!AC11</f>
        <v>1</v>
      </c>
      <c r="AD11" s="108">
        <f>'SERIES_DB-MetaData'!AD11</f>
        <v>0</v>
      </c>
      <c r="AE11" s="31">
        <f>IF('SERIES_DB-MetaData'!$F11="US",'SERIES_DB-MetaData'!AE11*25.4,'SERIES_DB-MetaData'!AE11)</f>
        <v>0</v>
      </c>
      <c r="AF11" s="32" t="str">
        <f>'SERIES_DB-MetaData'!AF11</f>
        <v>Ribbed</v>
      </c>
      <c r="AG11" s="23">
        <f t="shared" si="1"/>
        <v>0.22619467105846508</v>
      </c>
      <c r="AH11" s="30">
        <f>IF('SERIES_DB-MetaData'!$F11="US",'SERIES_DB-MetaData'!AH11*25.4,'SERIES_DB-MetaData'!AH11)</f>
        <v>0</v>
      </c>
      <c r="AI11" s="31">
        <f>IF('SERIES_DB-MetaData'!$F11="US",'SERIES_DB-MetaData'!AI11*6.89476,'SERIES_DB-MetaData'!AI11)</f>
        <v>577.79999999999995</v>
      </c>
      <c r="AJ11" s="31">
        <f>IF('SERIES_DB-MetaData'!$F11="US",'SERIES_DB-MetaData'!AJ11*6.89476,'SERIES_DB-MetaData'!AJ11)</f>
        <v>0</v>
      </c>
      <c r="AK11" s="31">
        <f>IF('SERIES_DB-MetaData'!$F11="US",'SERIES_DB-MetaData'!AK11*6.89476,'SERIES_DB-MetaData'!AK11)</f>
        <v>577.79999999999995</v>
      </c>
      <c r="AL11" s="31">
        <f>IF('SERIES_DB-MetaData'!$F11="US",'SERIES_DB-MetaData'!AL11*6.89476,'SERIES_DB-MetaData'!AL11)</f>
        <v>0</v>
      </c>
      <c r="AM11" s="31">
        <f>IF('SERIES_DB-MetaData'!$F11="US",'SERIES_DB-MetaData'!AM11*6.89476,'SERIES_DB-MetaData'!AM11)</f>
        <v>0</v>
      </c>
      <c r="AN11" s="31">
        <f>IF('SERIES_DB-MetaData'!$F11="US",'SERIES_DB-MetaData'!AN11*6.89476,'SERIES_DB-MetaData'!AN11)</f>
        <v>0</v>
      </c>
      <c r="AO11" s="108">
        <f>'SERIES_DB-MetaData'!AO11</f>
        <v>0</v>
      </c>
      <c r="AP11" s="24" t="str">
        <f>'SERIES_DB-MetaData'!AP11</f>
        <v>R</v>
      </c>
      <c r="AQ11" s="20">
        <f>'SERIES_DB-MetaData'!AQ11</f>
        <v>2</v>
      </c>
      <c r="AR11" s="24" t="str">
        <f>'SERIES_DB-MetaData'!AR11</f>
        <v>Ribbed</v>
      </c>
      <c r="AS11" s="30">
        <f>IF('SERIES_DB-MetaData'!$F11="US",'SERIES_DB-MetaData'!AS11*25.4,'SERIES_DB-MetaData'!AS11)</f>
        <v>6</v>
      </c>
      <c r="AT11" s="20">
        <f>'SERIES_DB-MetaData'!AT11</f>
        <v>16</v>
      </c>
      <c r="AU11" s="31">
        <f>IF('SERIES_DB-MetaData'!$F11="US",'SERIES_DB-MetaData'!AU11*25.4,'SERIES_DB-MetaData'!AU11)</f>
        <v>150</v>
      </c>
      <c r="AV11" s="30">
        <f>IF('SERIES_DB-MetaData'!$F11="US",'SERIES_DB-MetaData'!AV11*25.4,'SERIES_DB-MetaData'!AV11)</f>
        <v>0</v>
      </c>
      <c r="AW11" s="109">
        <f>'SERIES_DB-MetaData'!AW11</f>
        <v>0</v>
      </c>
      <c r="AX11" s="30">
        <f>IF('SERIES_DB-MetaData'!$F11="US",'SERIES_DB-MetaData'!AX11*25.4,'SERIES_DB-MetaData'!AX11)</f>
        <v>0</v>
      </c>
      <c r="AY11" s="23">
        <f t="shared" si="2"/>
        <v>0.25132741228718347</v>
      </c>
      <c r="AZ11" s="23"/>
      <c r="BA11" s="31">
        <f>IF('SERIES_DB-MetaData'!$F11="US",'SERIES_DB-MetaData'!BA11*6.89476,'SERIES_DB-MetaData'!BA11)</f>
        <v>494.1</v>
      </c>
      <c r="BB11" s="31">
        <f>IF('SERIES_DB-MetaData'!$F11="US",'SERIES_DB-MetaData'!BB11*6.89476,'SERIES_DB-MetaData'!BB11)</f>
        <v>0</v>
      </c>
      <c r="BC11" s="24">
        <f>'SERIES_DB-MetaData'!BC11</f>
        <v>0</v>
      </c>
      <c r="BD11" s="30">
        <f>IF('SERIES_DB-MetaData'!$F11="US",'SERIES_DB-MetaData'!BD11*25.4,'SERIES_DB-MetaData'!BD11)</f>
        <v>8</v>
      </c>
      <c r="BE11" s="30">
        <f>IF('SERIES_DB-MetaData'!$F11="US",'SERIES_DB-MetaData'!BE11*25.4,'SERIES_DB-MetaData'!BE11)</f>
        <v>125</v>
      </c>
      <c r="BF11" s="24">
        <f>'SERIES_DB-MetaData'!BF11</f>
        <v>2</v>
      </c>
      <c r="BG11" s="22">
        <f t="shared" si="3"/>
        <v>0.53616514621265798</v>
      </c>
      <c r="BH11" s="30">
        <f>IF('SERIES_DB-MetaData'!$F11="US",'SERIES_DB-MetaData'!BH11*25.4,'SERIES_DB-MetaData'!BH11)</f>
        <v>0</v>
      </c>
      <c r="BI11" s="31">
        <f>IF('SERIES_DB-MetaData'!$F11="US",'SERIES_DB-MetaData'!BI11*6.89476,'SERIES_DB-MetaData'!BI11)</f>
        <v>574.1</v>
      </c>
      <c r="BJ11" s="31">
        <f>IF('SERIES_DB-MetaData'!$F11="US",'SERIES_DB-MetaData'!BJ11*6.89476,'SERIES_DB-MetaData'!BJ11)</f>
        <v>0</v>
      </c>
      <c r="BK11" s="109">
        <f>'SERIES_DB-MetaData'!BK11</f>
        <v>0</v>
      </c>
      <c r="BL11" s="30">
        <f>IF('SERIES_DB-MetaData'!$F11="US",'SERIES_DB-MetaData'!BL11*25.4,'SERIES_DB-MetaData'!BL11)</f>
        <v>6</v>
      </c>
      <c r="BM11" s="30">
        <f>IF('SERIES_DB-MetaData'!$F11="US",'SERIES_DB-MetaData'!BM11*25.4,'SERIES_DB-MetaData'!BM11)</f>
        <v>150</v>
      </c>
      <c r="BN11" s="25">
        <f>'SERIES_DB-MetaData'!$BN$6</f>
        <v>2</v>
      </c>
      <c r="BO11" s="22">
        <f t="shared" si="4"/>
        <v>0.25132741228718347</v>
      </c>
      <c r="BP11" s="31">
        <f>IF('SERIES_DB-MetaData'!$F11="US",'SERIES_DB-MetaData'!BP11*6.89476,'SERIES_DB-MetaData'!BP11)</f>
        <v>494.1</v>
      </c>
      <c r="BQ11" s="31">
        <f>IF('SERIES_DB-MetaData'!$F11="US",'SERIES_DB-MetaData'!BQ11*6.89476,'SERIES_DB-MetaData'!BQ11)</f>
        <v>0</v>
      </c>
      <c r="BR11" s="20">
        <f>'SERIES_DB-MetaData'!BR11</f>
        <v>0</v>
      </c>
      <c r="BS11" s="30">
        <f>IF('SERIES_DB-MetaData'!$F11="US",'SERIES_DB-MetaData'!BS11*25.4,'SERIES_DB-MetaData'!BS11)</f>
        <v>0</v>
      </c>
      <c r="BT11" s="20">
        <f>'SERIES_DB-MetaData'!BT11</f>
        <v>0</v>
      </c>
      <c r="BU11" s="22">
        <f t="shared" si="5"/>
        <v>0</v>
      </c>
      <c r="BV11" s="31">
        <f>IF('SERIES_DB-MetaData'!$F11="US",'SERIES_DB-MetaData'!BV11*6.89476,'SERIES_DB-MetaData'!BV11)</f>
        <v>0</v>
      </c>
      <c r="BW11" s="20">
        <f>'SERIES_DB-MetaData'!BW11</f>
        <v>0</v>
      </c>
      <c r="BX11" s="20">
        <f>'SERIES_DB-MetaData'!BX11</f>
        <v>1</v>
      </c>
    </row>
    <row r="12" spans="1:76">
      <c r="A12" s="84">
        <f>'SERIES_DB-MetaData'!A12</f>
        <v>7</v>
      </c>
      <c r="B12" s="84">
        <f>'SERIES_DB-MetaData'!B12</f>
        <v>0</v>
      </c>
      <c r="C12" s="84">
        <f>'SERIES_DB-MetaData'!C12</f>
        <v>4</v>
      </c>
      <c r="D12" s="105" t="str">
        <f>'SERIES_DB-MetaData'!D12</f>
        <v>WSH6</v>
      </c>
      <c r="E12" s="105" t="str">
        <f>'SERIES_DB-MetaData'!E12</f>
        <v>Belmouden, Lestuzzi (2006)</v>
      </c>
      <c r="F12" s="20" t="s">
        <v>8</v>
      </c>
      <c r="G12" s="87" t="str">
        <f>'SERIES_DB-MetaData'!G12</f>
        <v>C</v>
      </c>
      <c r="H12" s="87" t="str">
        <f>'SERIES_DB-MetaData'!H12</f>
        <v>R</v>
      </c>
      <c r="I12" s="31">
        <f>IF('SERIES_DB-MetaData'!$F12="US",'SERIES_DB-MetaData'!I12*6.89476,'SERIES_DB-MetaData'!I12)</f>
        <v>51</v>
      </c>
      <c r="J12" s="31">
        <f>IF('SERIES_DB-MetaData'!$F12="US",'SERIES_DB-MetaData'!J12*6.89476,'SERIES_DB-MetaData'!J12)</f>
        <v>0</v>
      </c>
      <c r="K12" s="31">
        <f>IF('SERIES_DB-MetaData'!$F12="US",'SERIES_DB-MetaData'!K12*6.89476,'SERIES_DB-MetaData'!K12)</f>
        <v>0</v>
      </c>
      <c r="L12" s="31">
        <f>IF('SERIES_DB-MetaData'!$F12="US",'SERIES_DB-MetaData'!L12*4.448221615,'SERIES_DB-MetaData'!L12)</f>
        <v>1419.9999999999998</v>
      </c>
      <c r="M12" s="20" t="str">
        <f>'SERIES_DB-MetaData'!M12</f>
        <v>IV</v>
      </c>
      <c r="N12" s="30">
        <f>IF('SERIES_DB-MetaData'!$F12="US",'SERIES_DB-MetaData'!N12*25.4,'SERIES_DB-MetaData'!N12)</f>
        <v>150</v>
      </c>
      <c r="O12" s="30">
        <f>IF('SERIES_DB-MetaData'!$F12="US",'SERIES_DB-MetaData'!O12*25.4,'SERIES_DB-MetaData'!O12)</f>
        <v>355</v>
      </c>
      <c r="P12" s="30">
        <f>IF('SERIES_DB-MetaData'!$F12="US",'SERIES_DB-MetaData'!P12*25.4,'SERIES_DB-MetaData'!P12)</f>
        <v>2000</v>
      </c>
      <c r="Q12" s="30">
        <f>IF('SERIES_DB-MetaData'!$F12="US",'SERIES_DB-MetaData'!Q12*25.4,'SERIES_DB-MetaData'!Q12)</f>
        <v>150</v>
      </c>
      <c r="R12" s="30">
        <f>IF('SERIES_DB-MetaData'!$F12="US",'SERIES_DB-MetaData'!R12*25.4,'SERIES_DB-MetaData'!R12)</f>
        <v>4520</v>
      </c>
      <c r="S12" s="30">
        <f>IF('SERIES_DB-MetaData'!$F12="US",'SERIES_DB-MetaData'!S12*25.4,'SERIES_DB-MetaData'!S12)</f>
        <v>4520</v>
      </c>
      <c r="T12" s="32" t="str">
        <f>'SERIES_DB-MetaData'!T12</f>
        <v>C</v>
      </c>
      <c r="U12" s="32">
        <f t="shared" si="0"/>
        <v>300000</v>
      </c>
      <c r="V12" s="30">
        <f>IF('SERIES_DB-MetaData'!$F12="US",'SERIES_DB-MetaData'!V12*25.4,'SERIES_DB-MetaData'!V12)</f>
        <v>12</v>
      </c>
      <c r="W12" s="30">
        <f>IF('SERIES_DB-MetaData'!$F12="US",'SERIES_DB-MetaData'!W12*25.4,'SERIES_DB-MetaData'!W12)</f>
        <v>12</v>
      </c>
      <c r="X12" s="30">
        <f>IF('SERIES_DB-MetaData'!$F12="US",'SERIES_DB-MetaData'!X12*25.4,'SERIES_DB-MetaData'!X12)</f>
        <v>0</v>
      </c>
      <c r="Y12" s="108">
        <f>'SERIES_DB-MetaData'!Y12</f>
        <v>8</v>
      </c>
      <c r="Z12" s="30">
        <f>IF('SERIES_DB-MetaData'!$F12="US",'SERIES_DB-MetaData'!Z12*25.4,'SERIES_DB-MetaData'!Z12)</f>
        <v>30</v>
      </c>
      <c r="AA12" s="108">
        <f>'SERIES_DB-MetaData'!AA12</f>
        <v>0</v>
      </c>
      <c r="AB12" s="30">
        <f>IF('SERIES_DB-MetaData'!$F12="US",'SERIES_DB-MetaData'!AB12*25.4,'SERIES_DB-MetaData'!AB12)</f>
        <v>0</v>
      </c>
      <c r="AC12" s="108">
        <f>'SERIES_DB-MetaData'!AC12</f>
        <v>2</v>
      </c>
      <c r="AD12" s="108">
        <f>'SERIES_DB-MetaData'!AD12</f>
        <v>0</v>
      </c>
      <c r="AE12" s="31">
        <f>IF('SERIES_DB-MetaData'!$F12="US",'SERIES_DB-MetaData'!AE12*25.4,'SERIES_DB-MetaData'!AE12)</f>
        <v>0</v>
      </c>
      <c r="AF12" s="32" t="str">
        <f>'SERIES_DB-MetaData'!AF12</f>
        <v>Ribbed</v>
      </c>
      <c r="AG12" s="23">
        <f t="shared" si="1"/>
        <v>0.30159289474462014</v>
      </c>
      <c r="AH12" s="30">
        <f>IF('SERIES_DB-MetaData'!$F12="US",'SERIES_DB-MetaData'!AH12*25.4,'SERIES_DB-MetaData'!AH12)</f>
        <v>0</v>
      </c>
      <c r="AI12" s="31">
        <f>IF('SERIES_DB-MetaData'!$F12="US",'SERIES_DB-MetaData'!AI12*6.89476,'SERIES_DB-MetaData'!AI12)</f>
        <v>579.1</v>
      </c>
      <c r="AJ12" s="31">
        <f>IF('SERIES_DB-MetaData'!$F12="US",'SERIES_DB-MetaData'!AJ12*6.89476,'SERIES_DB-MetaData'!AJ12)</f>
        <v>0</v>
      </c>
      <c r="AK12" s="31">
        <f>IF('SERIES_DB-MetaData'!$F12="US",'SERIES_DB-MetaData'!AK12*6.89476,'SERIES_DB-MetaData'!AK12)</f>
        <v>579.1</v>
      </c>
      <c r="AL12" s="31">
        <f>IF('SERIES_DB-MetaData'!$F12="US",'SERIES_DB-MetaData'!AL12*6.89476,'SERIES_DB-MetaData'!AL12)</f>
        <v>0</v>
      </c>
      <c r="AM12" s="31">
        <f>IF('SERIES_DB-MetaData'!$F12="US",'SERIES_DB-MetaData'!AM12*6.89476,'SERIES_DB-MetaData'!AM12)</f>
        <v>0</v>
      </c>
      <c r="AN12" s="31">
        <f>IF('SERIES_DB-MetaData'!$F12="US",'SERIES_DB-MetaData'!AN12*6.89476,'SERIES_DB-MetaData'!AN12)</f>
        <v>0</v>
      </c>
      <c r="AO12" s="108">
        <f>'SERIES_DB-MetaData'!AO12</f>
        <v>0</v>
      </c>
      <c r="AP12" s="24" t="str">
        <f>'SERIES_DB-MetaData'!AP12</f>
        <v>R</v>
      </c>
      <c r="AQ12" s="20">
        <f>'SERIES_DB-MetaData'!AQ12</f>
        <v>2</v>
      </c>
      <c r="AR12" s="24" t="str">
        <f>'SERIES_DB-MetaData'!AR12</f>
        <v>Ribbed</v>
      </c>
      <c r="AS12" s="30">
        <f>IF('SERIES_DB-MetaData'!$F12="US",'SERIES_DB-MetaData'!AS12*25.4,'SERIES_DB-MetaData'!AS12)</f>
        <v>6</v>
      </c>
      <c r="AT12" s="20">
        <f>'SERIES_DB-MetaData'!AT12</f>
        <v>16</v>
      </c>
      <c r="AU12" s="31">
        <f>IF('SERIES_DB-MetaData'!$F12="US",'SERIES_DB-MetaData'!AU12*25.4,'SERIES_DB-MetaData'!AU12)</f>
        <v>50</v>
      </c>
      <c r="AV12" s="30">
        <f>IF('SERIES_DB-MetaData'!$F12="US",'SERIES_DB-MetaData'!AV12*25.4,'SERIES_DB-MetaData'!AV12)</f>
        <v>0</v>
      </c>
      <c r="AW12" s="109">
        <f>'SERIES_DB-MetaData'!AW12</f>
        <v>0</v>
      </c>
      <c r="AX12" s="30">
        <f>IF('SERIES_DB-MetaData'!$F12="US",'SERIES_DB-MetaData'!AX12*25.4,'SERIES_DB-MetaData'!AX12)</f>
        <v>0</v>
      </c>
      <c r="AY12" s="23">
        <f t="shared" si="2"/>
        <v>0.7539822368615503</v>
      </c>
      <c r="AZ12" s="23"/>
      <c r="BA12" s="31">
        <f>IF('SERIES_DB-MetaData'!$F12="US",'SERIES_DB-MetaData'!BA12*6.89476,'SERIES_DB-MetaData'!BA12)</f>
        <v>494.1</v>
      </c>
      <c r="BB12" s="31">
        <f>IF('SERIES_DB-MetaData'!$F12="US",'SERIES_DB-MetaData'!BB12*6.89476,'SERIES_DB-MetaData'!BB12)</f>
        <v>0</v>
      </c>
      <c r="BC12" s="24">
        <f>'SERIES_DB-MetaData'!BC12</f>
        <v>0</v>
      </c>
      <c r="BD12" s="30">
        <f>IF('SERIES_DB-MetaData'!$F12="US",'SERIES_DB-MetaData'!BD12*25.4,'SERIES_DB-MetaData'!BD12)</f>
        <v>8</v>
      </c>
      <c r="BE12" s="30">
        <f>IF('SERIES_DB-MetaData'!$F12="US",'SERIES_DB-MetaData'!BE12*25.4,'SERIES_DB-MetaData'!BE12)</f>
        <v>125</v>
      </c>
      <c r="BF12" s="24">
        <f>'SERIES_DB-MetaData'!BF12</f>
        <v>2</v>
      </c>
      <c r="BG12" s="22">
        <f t="shared" si="3"/>
        <v>0.53616514621265798</v>
      </c>
      <c r="BH12" s="30">
        <f>IF('SERIES_DB-MetaData'!$F12="US",'SERIES_DB-MetaData'!BH12*25.4,'SERIES_DB-MetaData'!BH12)</f>
        <v>0</v>
      </c>
      <c r="BI12" s="31">
        <f>IF('SERIES_DB-MetaData'!$F12="US",'SERIES_DB-MetaData'!BI12*6.89476,'SERIES_DB-MetaData'!BI12)</f>
        <v>574.1</v>
      </c>
      <c r="BJ12" s="31">
        <f>IF('SERIES_DB-MetaData'!$F12="US",'SERIES_DB-MetaData'!BJ12*6.89476,'SERIES_DB-MetaData'!BJ12)</f>
        <v>0</v>
      </c>
      <c r="BK12" s="109">
        <f>'SERIES_DB-MetaData'!BK12</f>
        <v>0</v>
      </c>
      <c r="BL12" s="30">
        <f>IF('SERIES_DB-MetaData'!$F12="US",'SERIES_DB-MetaData'!BL12*25.4,'SERIES_DB-MetaData'!BL12)</f>
        <v>6</v>
      </c>
      <c r="BM12" s="30">
        <f>IF('SERIES_DB-MetaData'!$F12="US",'SERIES_DB-MetaData'!BM12*25.4,'SERIES_DB-MetaData'!BM12)</f>
        <v>150</v>
      </c>
      <c r="BN12" s="25">
        <f>'SERIES_DB-MetaData'!$BN$6</f>
        <v>2</v>
      </c>
      <c r="BO12" s="22">
        <f t="shared" si="4"/>
        <v>0.25132741228718347</v>
      </c>
      <c r="BP12" s="31">
        <f>IF('SERIES_DB-MetaData'!$F12="US",'SERIES_DB-MetaData'!BP12*6.89476,'SERIES_DB-MetaData'!BP12)</f>
        <v>531.9</v>
      </c>
      <c r="BQ12" s="31">
        <f>IF('SERIES_DB-MetaData'!$F12="US",'SERIES_DB-MetaData'!BQ12*6.89476,'SERIES_DB-MetaData'!BQ12)</f>
        <v>0</v>
      </c>
      <c r="BR12" s="20">
        <f>'SERIES_DB-MetaData'!BR12</f>
        <v>0</v>
      </c>
      <c r="BS12" s="30">
        <f>IF('SERIES_DB-MetaData'!$F12="US",'SERIES_DB-MetaData'!BS12*25.4,'SERIES_DB-MetaData'!BS12)</f>
        <v>0</v>
      </c>
      <c r="BT12" s="20">
        <f>'SERIES_DB-MetaData'!BT12</f>
        <v>0</v>
      </c>
      <c r="BU12" s="22">
        <f t="shared" si="5"/>
        <v>0</v>
      </c>
      <c r="BV12" s="31">
        <f>IF('SERIES_DB-MetaData'!$F12="US",'SERIES_DB-MetaData'!BV12*6.89476,'SERIES_DB-MetaData'!BV12)</f>
        <v>0</v>
      </c>
      <c r="BW12" s="20">
        <f>'SERIES_DB-MetaData'!BW12</f>
        <v>0</v>
      </c>
      <c r="BX12" s="20">
        <f>'SERIES_DB-MetaData'!BX12</f>
        <v>1</v>
      </c>
    </row>
    <row r="13" spans="1:76">
      <c r="A13" s="84">
        <f>'SERIES_DB-MetaData'!A13</f>
        <v>8</v>
      </c>
      <c r="B13" s="84">
        <f>'SERIES_DB-MetaData'!B13</f>
        <v>0</v>
      </c>
      <c r="C13" s="84">
        <f>'SERIES_DB-MetaData'!C13</f>
        <v>1</v>
      </c>
      <c r="D13" s="105" t="str">
        <f>'SERIES_DB-MetaData'!D13</f>
        <v>PW1</v>
      </c>
      <c r="E13" s="105" t="str">
        <f>'SERIES_DB-MetaData'!E13</f>
        <v>Birely, Lehman (2008)</v>
      </c>
      <c r="F13" s="20" t="s">
        <v>8</v>
      </c>
      <c r="G13" s="87" t="str">
        <f>'SERIES_DB-MetaData'!G13</f>
        <v>C</v>
      </c>
      <c r="H13" s="87" t="str">
        <f>'SERIES_DB-MetaData'!H13</f>
        <v>R</v>
      </c>
      <c r="I13" s="31">
        <f>IF('SERIES_DB-MetaData'!$F13="US",'SERIES_DB-MetaData'!I13*6.89476,'SERIES_DB-MetaData'!I13)</f>
        <v>36</v>
      </c>
      <c r="J13" s="31">
        <f>IF('SERIES_DB-MetaData'!$F13="US",'SERIES_DB-MetaData'!J13*6.89476,'SERIES_DB-MetaData'!J13)</f>
        <v>0</v>
      </c>
      <c r="K13" s="31">
        <f>IF('SERIES_DB-MetaData'!$F13="US",'SERIES_DB-MetaData'!K13*6.89476,'SERIES_DB-MetaData'!K13)</f>
        <v>0</v>
      </c>
      <c r="L13" s="31">
        <f>IF('SERIES_DB-MetaData'!$F13="US",'SERIES_DB-MetaData'!L13*4.448221615,'SERIES_DB-MetaData'!L13)</f>
        <v>159.69999999999999</v>
      </c>
      <c r="M13" s="20" t="str">
        <f>'SERIES_DB-MetaData'!M13</f>
        <v>III</v>
      </c>
      <c r="N13" s="30">
        <f>IF('SERIES_DB-MetaData'!$F13="US",'SERIES_DB-MetaData'!N13*25.4,'SERIES_DB-MetaData'!N13)</f>
        <v>152</v>
      </c>
      <c r="O13" s="30">
        <f>IF('SERIES_DB-MetaData'!$F13="US",'SERIES_DB-MetaData'!O13*25.4,'SERIES_DB-MetaData'!O13)</f>
        <v>457.5</v>
      </c>
      <c r="P13" s="30">
        <f>IF('SERIES_DB-MetaData'!$F13="US",'SERIES_DB-MetaData'!P13*25.4,'SERIES_DB-MetaData'!P13)</f>
        <v>3048</v>
      </c>
      <c r="Q13" s="30">
        <f>IF('SERIES_DB-MetaData'!$F13="US",'SERIES_DB-MetaData'!Q13*25.4,'SERIES_DB-MetaData'!Q13)</f>
        <v>152.4</v>
      </c>
      <c r="R13" s="30">
        <f>IF('SERIES_DB-MetaData'!$F13="US",'SERIES_DB-MetaData'!R13*25.4,'SERIES_DB-MetaData'!R13)</f>
        <v>3660</v>
      </c>
      <c r="S13" s="30">
        <f>IF('SERIES_DB-MetaData'!$F13="US",'SERIES_DB-MetaData'!S13*25.4,'SERIES_DB-MetaData'!S13)</f>
        <v>3660</v>
      </c>
      <c r="T13" s="32" t="str">
        <f>'SERIES_DB-MetaData'!T13</f>
        <v>C</v>
      </c>
      <c r="U13" s="32">
        <f t="shared" si="0"/>
        <v>463296</v>
      </c>
      <c r="V13" s="30">
        <f>IF('SERIES_DB-MetaData'!$F13="US",'SERIES_DB-MetaData'!V13*25.4,'SERIES_DB-MetaData'!V13)</f>
        <v>12.7</v>
      </c>
      <c r="W13" s="30">
        <f>IF('SERIES_DB-MetaData'!$F13="US",'SERIES_DB-MetaData'!W13*25.4,'SERIES_DB-MetaData'!W13)</f>
        <v>12.7</v>
      </c>
      <c r="X13" s="30">
        <f>IF('SERIES_DB-MetaData'!$F13="US",'SERIES_DB-MetaData'!X13*25.4,'SERIES_DB-MetaData'!X13)</f>
        <v>12.7</v>
      </c>
      <c r="Y13" s="108">
        <f>'SERIES_DB-MetaData'!Y13</f>
        <v>21</v>
      </c>
      <c r="Z13" s="30">
        <f>IF('SERIES_DB-MetaData'!$F13="US",'SERIES_DB-MetaData'!Z13*25.4,'SERIES_DB-MetaData'!Z13)</f>
        <v>0</v>
      </c>
      <c r="AA13" s="108">
        <f>'SERIES_DB-MetaData'!AA13</f>
        <v>1</v>
      </c>
      <c r="AB13" s="30">
        <f>IF('SERIES_DB-MetaData'!$F13="US",'SERIES_DB-MetaData'!AB13*25.4,'SERIES_DB-MetaData'!AB13)</f>
        <v>0</v>
      </c>
      <c r="AC13" s="108">
        <f>'SERIES_DB-MetaData'!AC13</f>
        <v>5</v>
      </c>
      <c r="AD13" s="108" t="str">
        <f>'SERIES_DB-MetaData'!AD13</f>
        <v xml:space="preserve">STRAIGHT </v>
      </c>
      <c r="AE13" s="31">
        <f>IF('SERIES_DB-MetaData'!$F13="US",'SERIES_DB-MetaData'!AE13*25.4,'SERIES_DB-MetaData'!AE13)</f>
        <v>178</v>
      </c>
      <c r="AF13" s="32" t="str">
        <f>'SERIES_DB-MetaData'!AF13</f>
        <v>Ribbed</v>
      </c>
      <c r="AG13" s="23">
        <f t="shared" si="1"/>
        <v>0.57419322965487773</v>
      </c>
      <c r="AH13" s="30">
        <f>IF('SERIES_DB-MetaData'!$F13="US",'SERIES_DB-MetaData'!AH13*25.4,'SERIES_DB-MetaData'!AH13)</f>
        <v>610</v>
      </c>
      <c r="AI13" s="31">
        <f>IF('SERIES_DB-MetaData'!$F13="US",'SERIES_DB-MetaData'!AI13*6.89476,'SERIES_DB-MetaData'!AI13)</f>
        <v>579</v>
      </c>
      <c r="AJ13" s="31">
        <f>IF('SERIES_DB-MetaData'!$F13="US",'SERIES_DB-MetaData'!AJ13*6.89476,'SERIES_DB-MetaData'!AJ13)</f>
        <v>694</v>
      </c>
      <c r="AK13" s="31">
        <f>IF('SERIES_DB-MetaData'!$F13="US",'SERIES_DB-MetaData'!AK13*6.89476,'SERIES_DB-MetaData'!AK13)</f>
        <v>579</v>
      </c>
      <c r="AL13" s="31">
        <f>IF('SERIES_DB-MetaData'!$F13="US",'SERIES_DB-MetaData'!AL13*6.89476,'SERIES_DB-MetaData'!AL13)</f>
        <v>579</v>
      </c>
      <c r="AM13" s="31">
        <f>IF('SERIES_DB-MetaData'!$F13="US",'SERIES_DB-MetaData'!AM13*6.89476,'SERIES_DB-MetaData'!AM13)</f>
        <v>694</v>
      </c>
      <c r="AN13" s="31">
        <f>IF('SERIES_DB-MetaData'!$F13="US",'SERIES_DB-MetaData'!AN13*6.89476,'SERIES_DB-MetaData'!AN13)</f>
        <v>694</v>
      </c>
      <c r="AO13" s="108">
        <f>'SERIES_DB-MetaData'!AO13</f>
        <v>0</v>
      </c>
      <c r="AP13" s="24" t="str">
        <f>'SERIES_DB-MetaData'!AP13</f>
        <v>R</v>
      </c>
      <c r="AQ13" s="20">
        <f>'SERIES_DB-MetaData'!AQ13</f>
        <v>4</v>
      </c>
      <c r="AR13" s="24" t="str">
        <f>'SERIES_DB-MetaData'!AR13</f>
        <v>Ribbed</v>
      </c>
      <c r="AS13" s="30">
        <f>IF('SERIES_DB-MetaData'!$F13="US",'SERIES_DB-MetaData'!AS13*25.4,'SERIES_DB-MetaData'!AS13)</f>
        <v>6.35</v>
      </c>
      <c r="AT13" s="20">
        <f>'SERIES_DB-MetaData'!AT13</f>
        <v>72</v>
      </c>
      <c r="AU13" s="31">
        <f>IF('SERIES_DB-MetaData'!$F13="US",'SERIES_DB-MetaData'!AU13*25.4,'SERIES_DB-MetaData'!AU13)</f>
        <v>50.83</v>
      </c>
      <c r="AV13" s="30">
        <f>IF('SERIES_DB-MetaData'!$F13="US",'SERIES_DB-MetaData'!AV13*25.4,'SERIES_DB-MetaData'!AV13)</f>
        <v>0</v>
      </c>
      <c r="AW13" s="109">
        <f>'SERIES_DB-MetaData'!AW13</f>
        <v>0</v>
      </c>
      <c r="AX13" s="30">
        <f>IF('SERIES_DB-MetaData'!$F13="US",'SERIES_DB-MetaData'!AX13*25.4,'SERIES_DB-MetaData'!AX13)</f>
        <v>0</v>
      </c>
      <c r="AY13" s="23">
        <f t="shared" si="2"/>
        <v>1.6395838265629297</v>
      </c>
      <c r="AZ13" s="23"/>
      <c r="BA13" s="31">
        <f>IF('SERIES_DB-MetaData'!$F13="US",'SERIES_DB-MetaData'!BA13*6.89476,'SERIES_DB-MetaData'!BA13)</f>
        <v>522</v>
      </c>
      <c r="BB13" s="31">
        <f>IF('SERIES_DB-MetaData'!$F13="US",'SERIES_DB-MetaData'!BB13*6.89476,'SERIES_DB-MetaData'!BB13)</f>
        <v>583</v>
      </c>
      <c r="BC13" s="24">
        <f>'SERIES_DB-MetaData'!BC13</f>
        <v>0</v>
      </c>
      <c r="BD13" s="30">
        <f>IF('SERIES_DB-MetaData'!$F13="US",'SERIES_DB-MetaData'!BD13*25.4,'SERIES_DB-MetaData'!BD13)</f>
        <v>6.35</v>
      </c>
      <c r="BE13" s="30">
        <f>IF('SERIES_DB-MetaData'!$F13="US",'SERIES_DB-MetaData'!BE13*25.4,'SERIES_DB-MetaData'!BE13)</f>
        <v>152.5</v>
      </c>
      <c r="BF13" s="24">
        <f>'SERIES_DB-MetaData'!BF13</f>
        <v>2</v>
      </c>
      <c r="BG13" s="22">
        <f t="shared" si="3"/>
        <v>0.27252887090567196</v>
      </c>
      <c r="BH13" s="30">
        <f>IF('SERIES_DB-MetaData'!$F13="US",'SERIES_DB-MetaData'!BH13*25.4,'SERIES_DB-MetaData'!BH13)</f>
        <v>228.75</v>
      </c>
      <c r="BI13" s="31">
        <f>IF('SERIES_DB-MetaData'!$F13="US",'SERIES_DB-MetaData'!BI13*6.89476,'SERIES_DB-MetaData'!BI13)</f>
        <v>522</v>
      </c>
      <c r="BJ13" s="31">
        <f>IF('SERIES_DB-MetaData'!$F13="US",'SERIES_DB-MetaData'!BJ13*6.89476,'SERIES_DB-MetaData'!BJ13)</f>
        <v>583</v>
      </c>
      <c r="BK13" s="109">
        <f>'SERIES_DB-MetaData'!BK13</f>
        <v>0</v>
      </c>
      <c r="BL13" s="30">
        <f>IF('SERIES_DB-MetaData'!$F13="US",'SERIES_DB-MetaData'!BL13*25.4,'SERIES_DB-MetaData'!BL13)</f>
        <v>6.35</v>
      </c>
      <c r="BM13" s="30">
        <f>IF('SERIES_DB-MetaData'!$F13="US",'SERIES_DB-MetaData'!BM13*25.4,'SERIES_DB-MetaData'!BM13)</f>
        <v>152.4</v>
      </c>
      <c r="BN13" s="25">
        <f>'SERIES_DB-MetaData'!$BN$6</f>
        <v>2</v>
      </c>
      <c r="BO13" s="22">
        <f t="shared" si="4"/>
        <v>0.27270769562411395</v>
      </c>
      <c r="BP13" s="31">
        <f>IF('SERIES_DB-MetaData'!$F13="US",'SERIES_DB-MetaData'!BP13*6.89476,'SERIES_DB-MetaData'!BP13)</f>
        <v>522</v>
      </c>
      <c r="BQ13" s="31">
        <f>IF('SERIES_DB-MetaData'!$F13="US",'SERIES_DB-MetaData'!BQ13*6.89476,'SERIES_DB-MetaData'!BQ13)</f>
        <v>583</v>
      </c>
      <c r="BR13" s="20">
        <f>'SERIES_DB-MetaData'!BR13</f>
        <v>0</v>
      </c>
      <c r="BS13" s="30">
        <f>IF('SERIES_DB-MetaData'!$F13="US",'SERIES_DB-MetaData'!BS13*25.4,'SERIES_DB-MetaData'!BS13)</f>
        <v>0</v>
      </c>
      <c r="BT13" s="20">
        <f>'SERIES_DB-MetaData'!BT13</f>
        <v>0</v>
      </c>
      <c r="BU13" s="22">
        <f t="shared" si="5"/>
        <v>0</v>
      </c>
      <c r="BV13" s="31">
        <f>IF('SERIES_DB-MetaData'!$F13="US",'SERIES_DB-MetaData'!BV13*6.89476,'SERIES_DB-MetaData'!BV13)</f>
        <v>0</v>
      </c>
      <c r="BW13" s="20">
        <f>'SERIES_DB-MetaData'!BW13</f>
        <v>0</v>
      </c>
      <c r="BX13" s="20">
        <f>'SERIES_DB-MetaData'!BX13</f>
        <v>1</v>
      </c>
    </row>
    <row r="14" spans="1:76">
      <c r="A14" s="84">
        <f>'SERIES_DB-MetaData'!A14</f>
        <v>9</v>
      </c>
      <c r="B14" s="84">
        <f>'SERIES_DB-MetaData'!B14</f>
        <v>0</v>
      </c>
      <c r="C14" s="84">
        <f>'SERIES_DB-MetaData'!C14</f>
        <v>2</v>
      </c>
      <c r="D14" s="105" t="str">
        <f>'SERIES_DB-MetaData'!D14</f>
        <v>PW2</v>
      </c>
      <c r="E14" s="105" t="str">
        <f>'SERIES_DB-MetaData'!E14</f>
        <v>Birely, Lehman (2008)</v>
      </c>
      <c r="F14" s="20" t="s">
        <v>8</v>
      </c>
      <c r="G14" s="87" t="str">
        <f>'SERIES_DB-MetaData'!G14</f>
        <v>C</v>
      </c>
      <c r="H14" s="87" t="str">
        <f>'SERIES_DB-MetaData'!H14</f>
        <v>R</v>
      </c>
      <c r="I14" s="31">
        <f>IF('SERIES_DB-MetaData'!$F14="US",'SERIES_DB-MetaData'!I14*6.89476,'SERIES_DB-MetaData'!I14)</f>
        <v>40.299999999999997</v>
      </c>
      <c r="J14" s="31">
        <f>IF('SERIES_DB-MetaData'!$F14="US",'SERIES_DB-MetaData'!J14*6.89476,'SERIES_DB-MetaData'!J14)</f>
        <v>0</v>
      </c>
      <c r="K14" s="31">
        <f>IF('SERIES_DB-MetaData'!$F14="US",'SERIES_DB-MetaData'!K14*6.89476,'SERIES_DB-MetaData'!K14)</f>
        <v>0</v>
      </c>
      <c r="L14" s="31">
        <f>IF('SERIES_DB-MetaData'!$F14="US",'SERIES_DB-MetaData'!L14*4.448221615,'SERIES_DB-MetaData'!L14)</f>
        <v>242.90000000000003</v>
      </c>
      <c r="M14" s="20" t="str">
        <f>'SERIES_DB-MetaData'!M14</f>
        <v>III</v>
      </c>
      <c r="N14" s="30">
        <f>IF('SERIES_DB-MetaData'!$F14="US",'SERIES_DB-MetaData'!N14*25.4,'SERIES_DB-MetaData'!N14)</f>
        <v>152</v>
      </c>
      <c r="O14" s="30">
        <f>IF('SERIES_DB-MetaData'!$F14="US",'SERIES_DB-MetaData'!O14*25.4,'SERIES_DB-MetaData'!O14)</f>
        <v>457.5</v>
      </c>
      <c r="P14" s="30">
        <f>IF('SERIES_DB-MetaData'!$F14="US",'SERIES_DB-MetaData'!P14*25.4,'SERIES_DB-MetaData'!P14)</f>
        <v>3048</v>
      </c>
      <c r="Q14" s="30">
        <f>IF('SERIES_DB-MetaData'!$F14="US",'SERIES_DB-MetaData'!Q14*25.4,'SERIES_DB-MetaData'!Q14)</f>
        <v>152.4</v>
      </c>
      <c r="R14" s="30">
        <f>IF('SERIES_DB-MetaData'!$F14="US",'SERIES_DB-MetaData'!R14*25.4,'SERIES_DB-MetaData'!R14)</f>
        <v>3660</v>
      </c>
      <c r="S14" s="30">
        <f>IF('SERIES_DB-MetaData'!$F14="US",'SERIES_DB-MetaData'!S14*25.4,'SERIES_DB-MetaData'!S14)</f>
        <v>3660</v>
      </c>
      <c r="T14" s="32" t="str">
        <f>'SERIES_DB-MetaData'!T14</f>
        <v>C</v>
      </c>
      <c r="U14" s="32">
        <f t="shared" si="0"/>
        <v>463296</v>
      </c>
      <c r="V14" s="30">
        <f>IF('SERIES_DB-MetaData'!$F14="US",'SERIES_DB-MetaData'!V14*25.4,'SERIES_DB-MetaData'!V14)</f>
        <v>12.7</v>
      </c>
      <c r="W14" s="30">
        <f>IF('SERIES_DB-MetaData'!$F14="US",'SERIES_DB-MetaData'!W14*25.4,'SERIES_DB-MetaData'!W14)</f>
        <v>12.7</v>
      </c>
      <c r="X14" s="30">
        <f>IF('SERIES_DB-MetaData'!$F14="US",'SERIES_DB-MetaData'!X14*25.4,'SERIES_DB-MetaData'!X14)</f>
        <v>12.7</v>
      </c>
      <c r="Y14" s="108">
        <f>'SERIES_DB-MetaData'!Y14</f>
        <v>21</v>
      </c>
      <c r="Z14" s="30">
        <f>IF('SERIES_DB-MetaData'!$F14="US",'SERIES_DB-MetaData'!Z14*25.4,'SERIES_DB-MetaData'!Z14)</f>
        <v>0</v>
      </c>
      <c r="AA14" s="108">
        <f>'SERIES_DB-MetaData'!AA14</f>
        <v>1</v>
      </c>
      <c r="AB14" s="30">
        <f>IF('SERIES_DB-MetaData'!$F14="US",'SERIES_DB-MetaData'!AB14*25.4,'SERIES_DB-MetaData'!AB14)</f>
        <v>0</v>
      </c>
      <c r="AC14" s="108">
        <f>'SERIES_DB-MetaData'!AC14</f>
        <v>5</v>
      </c>
      <c r="AD14" s="108" t="str">
        <f>'SERIES_DB-MetaData'!AD14</f>
        <v xml:space="preserve">STRAIGHT </v>
      </c>
      <c r="AE14" s="31">
        <f>IF('SERIES_DB-MetaData'!$F14="US",'SERIES_DB-MetaData'!AE14*25.4,'SERIES_DB-MetaData'!AE14)</f>
        <v>178</v>
      </c>
      <c r="AF14" s="32" t="str">
        <f>'SERIES_DB-MetaData'!AF14</f>
        <v>Ribbed</v>
      </c>
      <c r="AG14" s="23">
        <f t="shared" si="1"/>
        <v>0.57419322965487773</v>
      </c>
      <c r="AH14" s="30">
        <f>IF('SERIES_DB-MetaData'!$F14="US",'SERIES_DB-MetaData'!AH14*25.4,'SERIES_DB-MetaData'!AH14)</f>
        <v>610</v>
      </c>
      <c r="AI14" s="31">
        <f>IF('SERIES_DB-MetaData'!$F14="US",'SERIES_DB-MetaData'!AI14*6.89476,'SERIES_DB-MetaData'!AI14)</f>
        <v>579</v>
      </c>
      <c r="AJ14" s="31">
        <f>IF('SERIES_DB-MetaData'!$F14="US",'SERIES_DB-MetaData'!AJ14*6.89476,'SERIES_DB-MetaData'!AJ14)</f>
        <v>694</v>
      </c>
      <c r="AK14" s="31">
        <f>IF('SERIES_DB-MetaData'!$F14="US",'SERIES_DB-MetaData'!AK14*6.89476,'SERIES_DB-MetaData'!AK14)</f>
        <v>579</v>
      </c>
      <c r="AL14" s="31">
        <f>IF('SERIES_DB-MetaData'!$F14="US",'SERIES_DB-MetaData'!AL14*6.89476,'SERIES_DB-MetaData'!AL14)</f>
        <v>579</v>
      </c>
      <c r="AM14" s="31">
        <f>IF('SERIES_DB-MetaData'!$F14="US",'SERIES_DB-MetaData'!AM14*6.89476,'SERIES_DB-MetaData'!AM14)</f>
        <v>694</v>
      </c>
      <c r="AN14" s="31">
        <f>IF('SERIES_DB-MetaData'!$F14="US",'SERIES_DB-MetaData'!AN14*6.89476,'SERIES_DB-MetaData'!AN14)</f>
        <v>694</v>
      </c>
      <c r="AO14" s="108">
        <f>'SERIES_DB-MetaData'!AO14</f>
        <v>0</v>
      </c>
      <c r="AP14" s="24" t="str">
        <f>'SERIES_DB-MetaData'!AP14</f>
        <v>R</v>
      </c>
      <c r="AQ14" s="20">
        <f>'SERIES_DB-MetaData'!AQ14</f>
        <v>4</v>
      </c>
      <c r="AR14" s="24" t="str">
        <f>'SERIES_DB-MetaData'!AR14</f>
        <v>Ribbed</v>
      </c>
      <c r="AS14" s="30">
        <f>IF('SERIES_DB-MetaData'!$F14="US",'SERIES_DB-MetaData'!AS14*25.4,'SERIES_DB-MetaData'!AS14)</f>
        <v>6.35</v>
      </c>
      <c r="AT14" s="20">
        <f>'SERIES_DB-MetaData'!AT14</f>
        <v>72</v>
      </c>
      <c r="AU14" s="31">
        <f>IF('SERIES_DB-MetaData'!$F14="US",'SERIES_DB-MetaData'!AU14*25.4,'SERIES_DB-MetaData'!AU14)</f>
        <v>50.83</v>
      </c>
      <c r="AV14" s="30">
        <f>IF('SERIES_DB-MetaData'!$F14="US",'SERIES_DB-MetaData'!AV14*25.4,'SERIES_DB-MetaData'!AV14)</f>
        <v>0</v>
      </c>
      <c r="AW14" s="109">
        <f>'SERIES_DB-MetaData'!AW14</f>
        <v>0</v>
      </c>
      <c r="AX14" s="30">
        <f>IF('SERIES_DB-MetaData'!$F14="US",'SERIES_DB-MetaData'!AX14*25.4,'SERIES_DB-MetaData'!AX14)</f>
        <v>0</v>
      </c>
      <c r="AY14" s="23">
        <f t="shared" si="2"/>
        <v>1.6395838265629297</v>
      </c>
      <c r="AZ14" s="23"/>
      <c r="BA14" s="31">
        <f>IF('SERIES_DB-MetaData'!$F14="US",'SERIES_DB-MetaData'!BA14*6.89476,'SERIES_DB-MetaData'!BA14)</f>
        <v>522</v>
      </c>
      <c r="BB14" s="31">
        <f>IF('SERIES_DB-MetaData'!$F14="US",'SERIES_DB-MetaData'!BB14*6.89476,'SERIES_DB-MetaData'!BB14)</f>
        <v>583</v>
      </c>
      <c r="BC14" s="24">
        <f>'SERIES_DB-MetaData'!BC14</f>
        <v>0</v>
      </c>
      <c r="BD14" s="30">
        <f>IF('SERIES_DB-MetaData'!$F14="US",'SERIES_DB-MetaData'!BD14*25.4,'SERIES_DB-MetaData'!BD14)</f>
        <v>6.35</v>
      </c>
      <c r="BE14" s="30">
        <f>IF('SERIES_DB-MetaData'!$F14="US",'SERIES_DB-MetaData'!BE14*25.4,'SERIES_DB-MetaData'!BE14)</f>
        <v>152.5</v>
      </c>
      <c r="BF14" s="24">
        <f>'SERIES_DB-MetaData'!BF14</f>
        <v>2</v>
      </c>
      <c r="BG14" s="22">
        <f t="shared" si="3"/>
        <v>0.27252887090567196</v>
      </c>
      <c r="BH14" s="30">
        <f>IF('SERIES_DB-MetaData'!$F14="US",'SERIES_DB-MetaData'!BH14*25.4,'SERIES_DB-MetaData'!BH14)</f>
        <v>228.75</v>
      </c>
      <c r="BI14" s="31">
        <f>IF('SERIES_DB-MetaData'!$F14="US",'SERIES_DB-MetaData'!BI14*6.89476,'SERIES_DB-MetaData'!BI14)</f>
        <v>522</v>
      </c>
      <c r="BJ14" s="31">
        <f>IF('SERIES_DB-MetaData'!$F14="US",'SERIES_DB-MetaData'!BJ14*6.89476,'SERIES_DB-MetaData'!BJ14)</f>
        <v>583</v>
      </c>
      <c r="BK14" s="109">
        <f>'SERIES_DB-MetaData'!BK14</f>
        <v>0</v>
      </c>
      <c r="BL14" s="30">
        <f>IF('SERIES_DB-MetaData'!$F14="US",'SERIES_DB-MetaData'!BL14*25.4,'SERIES_DB-MetaData'!BL14)</f>
        <v>6.35</v>
      </c>
      <c r="BM14" s="30">
        <f>IF('SERIES_DB-MetaData'!$F14="US",'SERIES_DB-MetaData'!BM14*25.4,'SERIES_DB-MetaData'!BM14)</f>
        <v>152.4</v>
      </c>
      <c r="BN14" s="25">
        <f>'SERIES_DB-MetaData'!$BN$6</f>
        <v>2</v>
      </c>
      <c r="BO14" s="22">
        <f t="shared" si="4"/>
        <v>0.27270769562411395</v>
      </c>
      <c r="BP14" s="31">
        <f>IF('SERIES_DB-MetaData'!$F14="US",'SERIES_DB-MetaData'!BP14*6.89476,'SERIES_DB-MetaData'!BP14)</f>
        <v>522</v>
      </c>
      <c r="BQ14" s="31">
        <f>IF('SERIES_DB-MetaData'!$F14="US",'SERIES_DB-MetaData'!BQ14*6.89476,'SERIES_DB-MetaData'!BQ14)</f>
        <v>583</v>
      </c>
      <c r="BR14" s="20">
        <f>'SERIES_DB-MetaData'!BR14</f>
        <v>0</v>
      </c>
      <c r="BS14" s="30">
        <f>IF('SERIES_DB-MetaData'!$F14="US",'SERIES_DB-MetaData'!BS14*25.4,'SERIES_DB-MetaData'!BS14)</f>
        <v>0</v>
      </c>
      <c r="BT14" s="20">
        <f>'SERIES_DB-MetaData'!BT14</f>
        <v>0</v>
      </c>
      <c r="BU14" s="22">
        <f t="shared" si="5"/>
        <v>0</v>
      </c>
      <c r="BV14" s="31">
        <f>IF('SERIES_DB-MetaData'!$F14="US",'SERIES_DB-MetaData'!BV14*6.89476,'SERIES_DB-MetaData'!BV14)</f>
        <v>0</v>
      </c>
      <c r="BW14" s="20">
        <f>'SERIES_DB-MetaData'!BW14</f>
        <v>0</v>
      </c>
      <c r="BX14" s="20">
        <f>'SERIES_DB-MetaData'!BX14</f>
        <v>1</v>
      </c>
    </row>
    <row r="15" spans="1:76">
      <c r="A15" s="84">
        <f>'SERIES_DB-MetaData'!A15</f>
        <v>10</v>
      </c>
      <c r="B15" s="84">
        <f>'SERIES_DB-MetaData'!B15</f>
        <v>0</v>
      </c>
      <c r="C15" s="84">
        <f>'SERIES_DB-MetaData'!C15</f>
        <v>3</v>
      </c>
      <c r="D15" s="105" t="str">
        <f>'SERIES_DB-MetaData'!D15</f>
        <v>PW3</v>
      </c>
      <c r="E15" s="105" t="str">
        <f>'SERIES_DB-MetaData'!E15</f>
        <v>Birely, Lehman (2008)</v>
      </c>
      <c r="F15" s="20" t="s">
        <v>8</v>
      </c>
      <c r="G15" s="87" t="str">
        <f>'SERIES_DB-MetaData'!G15</f>
        <v>C</v>
      </c>
      <c r="H15" s="87" t="str">
        <f>'SERIES_DB-MetaData'!H15</f>
        <v>R</v>
      </c>
      <c r="I15" s="31">
        <f>IF('SERIES_DB-MetaData'!$F15="US",'SERIES_DB-MetaData'!I15*6.89476,'SERIES_DB-MetaData'!I15)</f>
        <v>34.299999999999997</v>
      </c>
      <c r="J15" s="31">
        <f>IF('SERIES_DB-MetaData'!$F15="US",'SERIES_DB-MetaData'!J15*6.89476,'SERIES_DB-MetaData'!J15)</f>
        <v>0</v>
      </c>
      <c r="K15" s="31">
        <f>IF('SERIES_DB-MetaData'!$F15="US",'SERIES_DB-MetaData'!K15*6.89476,'SERIES_DB-MetaData'!K15)</f>
        <v>0</v>
      </c>
      <c r="L15" s="31">
        <f>IF('SERIES_DB-MetaData'!$F15="US",'SERIES_DB-MetaData'!L15*4.448221615,'SERIES_DB-MetaData'!L15)</f>
        <v>160.09999999999997</v>
      </c>
      <c r="M15" s="20" t="str">
        <f>'SERIES_DB-MetaData'!M15</f>
        <v>III</v>
      </c>
      <c r="N15" s="30">
        <f>IF('SERIES_DB-MetaData'!$F15="US",'SERIES_DB-MetaData'!N15*25.4,'SERIES_DB-MetaData'!N15)</f>
        <v>152</v>
      </c>
      <c r="O15" s="30">
        <f>IF('SERIES_DB-MetaData'!$F15="US",'SERIES_DB-MetaData'!O15*25.4,'SERIES_DB-MetaData'!O15)</f>
        <v>38.125</v>
      </c>
      <c r="P15" s="30">
        <f>IF('SERIES_DB-MetaData'!$F15="US",'SERIES_DB-MetaData'!P15*25.4,'SERIES_DB-MetaData'!P15)</f>
        <v>3048</v>
      </c>
      <c r="Q15" s="30">
        <f>IF('SERIES_DB-MetaData'!$F15="US",'SERIES_DB-MetaData'!Q15*25.4,'SERIES_DB-MetaData'!Q15)</f>
        <v>152.4</v>
      </c>
      <c r="R15" s="30">
        <f>IF('SERIES_DB-MetaData'!$F15="US",'SERIES_DB-MetaData'!R15*25.4,'SERIES_DB-MetaData'!R15)</f>
        <v>3660</v>
      </c>
      <c r="S15" s="30">
        <f>IF('SERIES_DB-MetaData'!$F15="US",'SERIES_DB-MetaData'!S15*25.4,'SERIES_DB-MetaData'!S15)</f>
        <v>3660</v>
      </c>
      <c r="T15" s="32" t="str">
        <f>'SERIES_DB-MetaData'!T15</f>
        <v>C</v>
      </c>
      <c r="U15" s="32">
        <f t="shared" si="0"/>
        <v>463296</v>
      </c>
      <c r="V15" s="30">
        <f>IF('SERIES_DB-MetaData'!$F15="US",'SERIES_DB-MetaData'!V15*25.4,'SERIES_DB-MetaData'!V15)</f>
        <v>12.7</v>
      </c>
      <c r="W15" s="30">
        <f>IF('SERIES_DB-MetaData'!$F15="US",'SERIES_DB-MetaData'!W15*25.4,'SERIES_DB-MetaData'!W15)</f>
        <v>0</v>
      </c>
      <c r="X15" s="30">
        <f>IF('SERIES_DB-MetaData'!$F15="US",'SERIES_DB-MetaData'!X15*25.4,'SERIES_DB-MetaData'!X15)</f>
        <v>0</v>
      </c>
      <c r="Y15" s="108">
        <f>'SERIES_DB-MetaData'!Y15</f>
        <v>21</v>
      </c>
      <c r="Z15" s="30">
        <f>IF('SERIES_DB-MetaData'!$F15="US",'SERIES_DB-MetaData'!Z15*25.4,'SERIES_DB-MetaData'!Z15)</f>
        <v>0</v>
      </c>
      <c r="AA15" s="108">
        <f>'SERIES_DB-MetaData'!AA15</f>
        <v>0</v>
      </c>
      <c r="AB15" s="30">
        <f>IF('SERIES_DB-MetaData'!$F15="US",'SERIES_DB-MetaData'!AB15*25.4,'SERIES_DB-MetaData'!AB15)</f>
        <v>0</v>
      </c>
      <c r="AC15" s="108">
        <f>'SERIES_DB-MetaData'!AC15</f>
        <v>0</v>
      </c>
      <c r="AD15" s="108" t="str">
        <f>'SERIES_DB-MetaData'!AD15</f>
        <v xml:space="preserve">STRAIGHT </v>
      </c>
      <c r="AE15" s="31">
        <f>IF('SERIES_DB-MetaData'!$F15="US",'SERIES_DB-MetaData'!AE15*25.4,'SERIES_DB-MetaData'!AE15)</f>
        <v>178</v>
      </c>
      <c r="AF15" s="32" t="str">
        <f>'SERIES_DB-MetaData'!AF15</f>
        <v>Ribbed</v>
      </c>
      <c r="AG15" s="23">
        <f t="shared" si="1"/>
        <v>0.57419322965487796</v>
      </c>
      <c r="AH15" s="30">
        <f>IF('SERIES_DB-MetaData'!$F15="US",'SERIES_DB-MetaData'!AH15*25.4,'SERIES_DB-MetaData'!AH15)</f>
        <v>610</v>
      </c>
      <c r="AI15" s="31">
        <f>IF('SERIES_DB-MetaData'!$F15="US",'SERIES_DB-MetaData'!AI15*6.89476,'SERIES_DB-MetaData'!AI15)</f>
        <v>353</v>
      </c>
      <c r="AJ15" s="31">
        <f>IF('SERIES_DB-MetaData'!$F15="US",'SERIES_DB-MetaData'!AJ15*6.89476,'SERIES_DB-MetaData'!AJ15)</f>
        <v>537</v>
      </c>
      <c r="AK15" s="31">
        <f>IF('SERIES_DB-MetaData'!$F15="US",'SERIES_DB-MetaData'!AK15*6.89476,'SERIES_DB-MetaData'!AK15)</f>
        <v>0</v>
      </c>
      <c r="AL15" s="31">
        <f>IF('SERIES_DB-MetaData'!$F15="US",'SERIES_DB-MetaData'!AL15*6.89476,'SERIES_DB-MetaData'!AL15)</f>
        <v>0</v>
      </c>
      <c r="AM15" s="31">
        <f>IF('SERIES_DB-MetaData'!$F15="US",'SERIES_DB-MetaData'!AM15*6.89476,'SERIES_DB-MetaData'!AM15)</f>
        <v>0</v>
      </c>
      <c r="AN15" s="31">
        <f>IF('SERIES_DB-MetaData'!$F15="US",'SERIES_DB-MetaData'!AN15*6.89476,'SERIES_DB-MetaData'!AN15)</f>
        <v>0</v>
      </c>
      <c r="AO15" s="108">
        <f>'SERIES_DB-MetaData'!AO15</f>
        <v>0</v>
      </c>
      <c r="AP15" s="24" t="str">
        <f>'SERIES_DB-MetaData'!AP15</f>
        <v>R</v>
      </c>
      <c r="AQ15" s="20">
        <f>'SERIES_DB-MetaData'!AQ15</f>
        <v>4</v>
      </c>
      <c r="AR15" s="24" t="str">
        <f>'SERIES_DB-MetaData'!AR15</f>
        <v>Ribbed</v>
      </c>
      <c r="AS15" s="30">
        <f>IF('SERIES_DB-MetaData'!$F15="US",'SERIES_DB-MetaData'!AS15*25.4,'SERIES_DB-MetaData'!AS15)</f>
        <v>6.35</v>
      </c>
      <c r="AT15" s="20">
        <f>'SERIES_DB-MetaData'!AT15</f>
        <v>82</v>
      </c>
      <c r="AU15" s="31">
        <f>IF('SERIES_DB-MetaData'!$F15="US",'SERIES_DB-MetaData'!AU15*25.4,'SERIES_DB-MetaData'!AU15)</f>
        <v>44.5</v>
      </c>
      <c r="AV15" s="30">
        <f>IF('SERIES_DB-MetaData'!$F15="US",'SERIES_DB-MetaData'!AV15*25.4,'SERIES_DB-MetaData'!AV15)</f>
        <v>0</v>
      </c>
      <c r="AW15" s="109">
        <f>'SERIES_DB-MetaData'!AW15</f>
        <v>0</v>
      </c>
      <c r="AX15" s="30">
        <f>IF('SERIES_DB-MetaData'!$F15="US",'SERIES_DB-MetaData'!AX15*25.4,'SERIES_DB-MetaData'!AX15)</f>
        <v>0</v>
      </c>
      <c r="AY15" s="23">
        <f t="shared" si="2"/>
        <v>1.8728100203189597</v>
      </c>
      <c r="AZ15" s="23"/>
      <c r="BA15" s="31">
        <f>IF('SERIES_DB-MetaData'!$F15="US",'SERIES_DB-MetaData'!BA15*6.89476,'SERIES_DB-MetaData'!BA15)</f>
        <v>522</v>
      </c>
      <c r="BB15" s="31">
        <f>IF('SERIES_DB-MetaData'!$F15="US",'SERIES_DB-MetaData'!BB15*6.89476,'SERIES_DB-MetaData'!BB15)</f>
        <v>583</v>
      </c>
      <c r="BC15" s="24">
        <f>'SERIES_DB-MetaData'!BC15</f>
        <v>0</v>
      </c>
      <c r="BD15" s="30">
        <f>IF('SERIES_DB-MetaData'!$F15="US",'SERIES_DB-MetaData'!BD15*25.4,'SERIES_DB-MetaData'!BD15)</f>
        <v>12.7</v>
      </c>
      <c r="BE15" s="30">
        <f>IF('SERIES_DB-MetaData'!$F15="US",'SERIES_DB-MetaData'!BE15*25.4,'SERIES_DB-MetaData'!BE15)</f>
        <v>152.5</v>
      </c>
      <c r="BF15" s="24">
        <f>'SERIES_DB-MetaData'!BF15</f>
        <v>2</v>
      </c>
      <c r="BG15" s="22">
        <f t="shared" si="3"/>
        <v>1.0901154836226878</v>
      </c>
      <c r="BH15" s="30">
        <f>IF('SERIES_DB-MetaData'!$F15="US",'SERIES_DB-MetaData'!BH15*25.4,'SERIES_DB-MetaData'!BH15)</f>
        <v>228.75</v>
      </c>
      <c r="BI15" s="31">
        <f>IF('SERIES_DB-MetaData'!$F15="US",'SERIES_DB-MetaData'!BI15*6.89476,'SERIES_DB-MetaData'!BI15)</f>
        <v>353</v>
      </c>
      <c r="BJ15" s="31">
        <f>IF('SERIES_DB-MetaData'!$F15="US",'SERIES_DB-MetaData'!BJ15*6.89476,'SERIES_DB-MetaData'!BJ15)</f>
        <v>583</v>
      </c>
      <c r="BK15" s="109">
        <f>'SERIES_DB-MetaData'!BK15</f>
        <v>0</v>
      </c>
      <c r="BL15" s="30">
        <f>IF('SERIES_DB-MetaData'!$F15="US",'SERIES_DB-MetaData'!BL15*25.4,'SERIES_DB-MetaData'!BL15)</f>
        <v>6.35</v>
      </c>
      <c r="BM15" s="30">
        <f>IF('SERIES_DB-MetaData'!$F15="US",'SERIES_DB-MetaData'!BM15*25.4,'SERIES_DB-MetaData'!BM15)</f>
        <v>152.4</v>
      </c>
      <c r="BN15" s="25">
        <f>'SERIES_DB-MetaData'!$BN$6</f>
        <v>2</v>
      </c>
      <c r="BO15" s="22">
        <f t="shared" si="4"/>
        <v>0.27270769562411395</v>
      </c>
      <c r="BP15" s="31">
        <f>IF('SERIES_DB-MetaData'!$F15="US",'SERIES_DB-MetaData'!BP15*6.89476,'SERIES_DB-MetaData'!BP15)</f>
        <v>522</v>
      </c>
      <c r="BQ15" s="31">
        <f>IF('SERIES_DB-MetaData'!$F15="US",'SERIES_DB-MetaData'!BQ15*6.89476,'SERIES_DB-MetaData'!BQ15)</f>
        <v>583</v>
      </c>
      <c r="BR15" s="20">
        <f>'SERIES_DB-MetaData'!BR15</f>
        <v>0</v>
      </c>
      <c r="BS15" s="30">
        <f>IF('SERIES_DB-MetaData'!$F15="US",'SERIES_DB-MetaData'!BS15*25.4,'SERIES_DB-MetaData'!BS15)</f>
        <v>0</v>
      </c>
      <c r="BT15" s="20">
        <f>'SERIES_DB-MetaData'!BT15</f>
        <v>0</v>
      </c>
      <c r="BU15" s="22">
        <f t="shared" si="5"/>
        <v>0</v>
      </c>
      <c r="BV15" s="31">
        <f>IF('SERIES_DB-MetaData'!$F15="US",'SERIES_DB-MetaData'!BV15*6.89476,'SERIES_DB-MetaData'!BV15)</f>
        <v>0</v>
      </c>
      <c r="BW15" s="20">
        <f>'SERIES_DB-MetaData'!BW15</f>
        <v>0</v>
      </c>
      <c r="BX15" s="20">
        <f>'SERIES_DB-MetaData'!BX15</f>
        <v>1</v>
      </c>
    </row>
    <row r="16" spans="1:76">
      <c r="A16" s="84">
        <f>'SERIES_DB-MetaData'!A16</f>
        <v>11</v>
      </c>
      <c r="B16" s="84">
        <f>'SERIES_DB-MetaData'!B16</f>
        <v>0</v>
      </c>
      <c r="C16" s="84">
        <f>'SERIES_DB-MetaData'!C16</f>
        <v>4</v>
      </c>
      <c r="D16" s="105" t="str">
        <f>'SERIES_DB-MetaData'!D16</f>
        <v>PW4</v>
      </c>
      <c r="E16" s="105" t="str">
        <f>'SERIES_DB-MetaData'!E16</f>
        <v>Birely, Lehman (2008)</v>
      </c>
      <c r="F16" s="20" t="s">
        <v>8</v>
      </c>
      <c r="G16" s="87" t="str">
        <f>'SERIES_DB-MetaData'!G16</f>
        <v>C</v>
      </c>
      <c r="H16" s="87" t="str">
        <f>'SERIES_DB-MetaData'!H16</f>
        <v>R</v>
      </c>
      <c r="I16" s="31">
        <f>IF('SERIES_DB-MetaData'!$F16="US",'SERIES_DB-MetaData'!I16*6.89476,'SERIES_DB-MetaData'!I16)</f>
        <v>29.4</v>
      </c>
      <c r="J16" s="31">
        <f>IF('SERIES_DB-MetaData'!$F16="US",'SERIES_DB-MetaData'!J16*6.89476,'SERIES_DB-MetaData'!J16)</f>
        <v>0</v>
      </c>
      <c r="K16" s="31">
        <f>IF('SERIES_DB-MetaData'!$F16="US",'SERIES_DB-MetaData'!K16*6.89476,'SERIES_DB-MetaData'!K16)</f>
        <v>0</v>
      </c>
      <c r="L16" s="31">
        <f>IF('SERIES_DB-MetaData'!$F16="US",'SERIES_DB-MetaData'!L16*4.448221615,'SERIES_DB-MetaData'!L16)</f>
        <v>160.09999999999997</v>
      </c>
      <c r="M16" s="20" t="str">
        <f>'SERIES_DB-MetaData'!M16</f>
        <v>III</v>
      </c>
      <c r="N16" s="30">
        <f>IF('SERIES_DB-MetaData'!$F16="US",'SERIES_DB-MetaData'!N16*25.4,'SERIES_DB-MetaData'!N16)</f>
        <v>152</v>
      </c>
      <c r="O16" s="30">
        <f>IF('SERIES_DB-MetaData'!$F16="US",'SERIES_DB-MetaData'!O16*25.4,'SERIES_DB-MetaData'!O16)</f>
        <v>38.125</v>
      </c>
      <c r="P16" s="30">
        <f>IF('SERIES_DB-MetaData'!$F16="US",'SERIES_DB-MetaData'!P16*25.4,'SERIES_DB-MetaData'!P16)</f>
        <v>3048</v>
      </c>
      <c r="Q16" s="30">
        <f>IF('SERIES_DB-MetaData'!$F16="US",'SERIES_DB-MetaData'!Q16*25.4,'SERIES_DB-MetaData'!Q16)</f>
        <v>152.4</v>
      </c>
      <c r="R16" s="30">
        <f>IF('SERIES_DB-MetaData'!$F16="US",'SERIES_DB-MetaData'!R16*25.4,'SERIES_DB-MetaData'!R16)</f>
        <v>3660</v>
      </c>
      <c r="S16" s="30">
        <f>IF('SERIES_DB-MetaData'!$F16="US",'SERIES_DB-MetaData'!S16*25.4,'SERIES_DB-MetaData'!S16)</f>
        <v>3660</v>
      </c>
      <c r="T16" s="32" t="str">
        <f>'SERIES_DB-MetaData'!T16</f>
        <v>C</v>
      </c>
      <c r="U16" s="32">
        <f t="shared" si="0"/>
        <v>463296</v>
      </c>
      <c r="V16" s="30">
        <f>IF('SERIES_DB-MetaData'!$F16="US",'SERIES_DB-MetaData'!V16*25.4,'SERIES_DB-MetaData'!V16)</f>
        <v>12.7</v>
      </c>
      <c r="W16" s="30">
        <f>IF('SERIES_DB-MetaData'!$F16="US",'SERIES_DB-MetaData'!W16*25.4,'SERIES_DB-MetaData'!W16)</f>
        <v>0</v>
      </c>
      <c r="X16" s="30">
        <f>IF('SERIES_DB-MetaData'!$F16="US",'SERIES_DB-MetaData'!X16*25.4,'SERIES_DB-MetaData'!X16)</f>
        <v>0</v>
      </c>
      <c r="Y16" s="108">
        <f>'SERIES_DB-MetaData'!Y16</f>
        <v>14</v>
      </c>
      <c r="Z16" s="30">
        <f>IF('SERIES_DB-MetaData'!$F16="US",'SERIES_DB-MetaData'!Z16*25.4,'SERIES_DB-MetaData'!Z16)</f>
        <v>0</v>
      </c>
      <c r="AA16" s="108">
        <f>'SERIES_DB-MetaData'!AA16</f>
        <v>0</v>
      </c>
      <c r="AB16" s="30">
        <f>IF('SERIES_DB-MetaData'!$F16="US",'SERIES_DB-MetaData'!AB16*25.4,'SERIES_DB-MetaData'!AB16)</f>
        <v>0</v>
      </c>
      <c r="AC16" s="108">
        <f>'SERIES_DB-MetaData'!AC16</f>
        <v>0</v>
      </c>
      <c r="AD16" s="108" t="str">
        <f>'SERIES_DB-MetaData'!AD16</f>
        <v xml:space="preserve">STRAIGHT </v>
      </c>
      <c r="AE16" s="31">
        <f>IF('SERIES_DB-MetaData'!$F16="US",'SERIES_DB-MetaData'!AE16*25.4,'SERIES_DB-MetaData'!AE16)</f>
        <v>178</v>
      </c>
      <c r="AF16" s="32" t="str">
        <f>'SERIES_DB-MetaData'!AF16</f>
        <v>Ribbed</v>
      </c>
      <c r="AG16" s="23">
        <f t="shared" si="1"/>
        <v>0.38279548643658523</v>
      </c>
      <c r="AH16" s="30">
        <f>IF('SERIES_DB-MetaData'!$F16="US",'SERIES_DB-MetaData'!AH16*25.4,'SERIES_DB-MetaData'!AH16)</f>
        <v>0</v>
      </c>
      <c r="AI16" s="31">
        <f>IF('SERIES_DB-MetaData'!$F16="US",'SERIES_DB-MetaData'!AI16*6.89476,'SERIES_DB-MetaData'!AI16)</f>
        <v>462</v>
      </c>
      <c r="AJ16" s="31">
        <f>IF('SERIES_DB-MetaData'!$F16="US",'SERIES_DB-MetaData'!AJ16*6.89476,'SERIES_DB-MetaData'!AJ16)</f>
        <v>754</v>
      </c>
      <c r="AK16" s="31">
        <f>IF('SERIES_DB-MetaData'!$F16="US",'SERIES_DB-MetaData'!AK16*6.89476,'SERIES_DB-MetaData'!AK16)</f>
        <v>0</v>
      </c>
      <c r="AL16" s="31">
        <f>IF('SERIES_DB-MetaData'!$F16="US",'SERIES_DB-MetaData'!AL16*6.89476,'SERIES_DB-MetaData'!AL16)</f>
        <v>0</v>
      </c>
      <c r="AM16" s="31">
        <f>IF('SERIES_DB-MetaData'!$F16="US",'SERIES_DB-MetaData'!AM16*6.89476,'SERIES_DB-MetaData'!AM16)</f>
        <v>0</v>
      </c>
      <c r="AN16" s="31">
        <f>IF('SERIES_DB-MetaData'!$F16="US",'SERIES_DB-MetaData'!AN16*6.89476,'SERIES_DB-MetaData'!AN16)</f>
        <v>0</v>
      </c>
      <c r="AO16" s="108">
        <f>'SERIES_DB-MetaData'!AO16</f>
        <v>0</v>
      </c>
      <c r="AP16" s="24" t="str">
        <f>'SERIES_DB-MetaData'!AP16</f>
        <v>R</v>
      </c>
      <c r="AQ16" s="20">
        <f>'SERIES_DB-MetaData'!AQ16</f>
        <v>4</v>
      </c>
      <c r="AR16" s="24" t="str">
        <f>'SERIES_DB-MetaData'!AR16</f>
        <v>Ribbed</v>
      </c>
      <c r="AS16" s="30">
        <f>IF('SERIES_DB-MetaData'!$F16="US",'SERIES_DB-MetaData'!AS16*25.4,'SERIES_DB-MetaData'!AS16)</f>
        <v>6.35</v>
      </c>
      <c r="AT16" s="20">
        <f>'SERIES_DB-MetaData'!AT16</f>
        <v>72</v>
      </c>
      <c r="AU16" s="31">
        <f>IF('SERIES_DB-MetaData'!$F16="US",'SERIES_DB-MetaData'!AU16*25.4,'SERIES_DB-MetaData'!AU16)</f>
        <v>50.83</v>
      </c>
      <c r="AV16" s="30">
        <f>IF('SERIES_DB-MetaData'!$F16="US",'SERIES_DB-MetaData'!AV16*25.4,'SERIES_DB-MetaData'!AV16)</f>
        <v>0</v>
      </c>
      <c r="AW16" s="109">
        <f>'SERIES_DB-MetaData'!AW16</f>
        <v>0</v>
      </c>
      <c r="AX16" s="30">
        <f>IF('SERIES_DB-MetaData'!$F16="US",'SERIES_DB-MetaData'!AX16*25.4,'SERIES_DB-MetaData'!AX16)</f>
        <v>0</v>
      </c>
      <c r="AY16" s="23">
        <f t="shared" si="2"/>
        <v>1.6395838265629297</v>
      </c>
      <c r="AZ16" s="23"/>
      <c r="BA16" s="31">
        <f>IF('SERIES_DB-MetaData'!$F16="US",'SERIES_DB-MetaData'!BA16*6.89476,'SERIES_DB-MetaData'!BA16)</f>
        <v>522</v>
      </c>
      <c r="BB16" s="31">
        <f>IF('SERIES_DB-MetaData'!$F16="US",'SERIES_DB-MetaData'!BB16*6.89476,'SERIES_DB-MetaData'!BB16)</f>
        <v>583</v>
      </c>
      <c r="BC16" s="24">
        <f>'SERIES_DB-MetaData'!BC16</f>
        <v>0</v>
      </c>
      <c r="BD16" s="30">
        <f>IF('SERIES_DB-MetaData'!$F16="US",'SERIES_DB-MetaData'!BD16*25.4,'SERIES_DB-MetaData'!BD16)</f>
        <v>6.35</v>
      </c>
      <c r="BE16" s="30">
        <f>IF('SERIES_DB-MetaData'!$F16="US",'SERIES_DB-MetaData'!BE16*25.4,'SERIES_DB-MetaData'!BE16)</f>
        <v>152.5</v>
      </c>
      <c r="BF16" s="24">
        <f>'SERIES_DB-MetaData'!BF16</f>
        <v>2</v>
      </c>
      <c r="BG16" s="22">
        <f t="shared" si="3"/>
        <v>0.27252887090567196</v>
      </c>
      <c r="BH16" s="30">
        <f>IF('SERIES_DB-MetaData'!$F16="US",'SERIES_DB-MetaData'!BH16*25.4,'SERIES_DB-MetaData'!BH16)</f>
        <v>228.75</v>
      </c>
      <c r="BI16" s="31">
        <f>IF('SERIES_DB-MetaData'!$F16="US",'SERIES_DB-MetaData'!BI16*6.89476,'SERIES_DB-MetaData'!BI16)</f>
        <v>522</v>
      </c>
      <c r="BJ16" s="31">
        <f>IF('SERIES_DB-MetaData'!$F16="US",'SERIES_DB-MetaData'!BJ16*6.89476,'SERIES_DB-MetaData'!BJ16)</f>
        <v>583</v>
      </c>
      <c r="BK16" s="109">
        <f>'SERIES_DB-MetaData'!BK16</f>
        <v>0</v>
      </c>
      <c r="BL16" s="30">
        <f>IF('SERIES_DB-MetaData'!$F16="US",'SERIES_DB-MetaData'!BL16*25.4,'SERIES_DB-MetaData'!BL16)</f>
        <v>6.35</v>
      </c>
      <c r="BM16" s="30">
        <f>IF('SERIES_DB-MetaData'!$F16="US",'SERIES_DB-MetaData'!BM16*25.4,'SERIES_DB-MetaData'!BM16)</f>
        <v>152.4</v>
      </c>
      <c r="BN16" s="25">
        <f>'SERIES_DB-MetaData'!$BN$6</f>
        <v>2</v>
      </c>
      <c r="BO16" s="22">
        <f t="shared" si="4"/>
        <v>0.27270769562411395</v>
      </c>
      <c r="BP16" s="31">
        <f>IF('SERIES_DB-MetaData'!$F16="US",'SERIES_DB-MetaData'!BP16*6.89476,'SERIES_DB-MetaData'!BP16)</f>
        <v>522</v>
      </c>
      <c r="BQ16" s="31">
        <f>IF('SERIES_DB-MetaData'!$F16="US",'SERIES_DB-MetaData'!BQ16*6.89476,'SERIES_DB-MetaData'!BQ16)</f>
        <v>583</v>
      </c>
      <c r="BR16" s="20">
        <f>'SERIES_DB-MetaData'!BR16</f>
        <v>0</v>
      </c>
      <c r="BS16" s="30">
        <f>IF('SERIES_DB-MetaData'!$F16="US",'SERIES_DB-MetaData'!BS16*25.4,'SERIES_DB-MetaData'!BS16)</f>
        <v>0</v>
      </c>
      <c r="BT16" s="20">
        <f>'SERIES_DB-MetaData'!BT16</f>
        <v>0</v>
      </c>
      <c r="BU16" s="22">
        <f t="shared" si="5"/>
        <v>0</v>
      </c>
      <c r="BV16" s="31">
        <f>IF('SERIES_DB-MetaData'!$F16="US",'SERIES_DB-MetaData'!BV16*6.89476,'SERIES_DB-MetaData'!BV16)</f>
        <v>0</v>
      </c>
      <c r="BW16" s="20">
        <f>'SERIES_DB-MetaData'!BW16</f>
        <v>0</v>
      </c>
      <c r="BX16" s="20">
        <f>'SERIES_DB-MetaData'!BX16</f>
        <v>1</v>
      </c>
    </row>
    <row r="17" spans="1:76">
      <c r="A17" s="84">
        <f>'SERIES_DB-MetaData'!A17</f>
        <v>12</v>
      </c>
      <c r="B17" s="84">
        <f>'SERIES_DB-MetaData'!B17</f>
        <v>0</v>
      </c>
      <c r="C17" s="84">
        <f>'SERIES_DB-MetaData'!C17</f>
        <v>1</v>
      </c>
      <c r="D17" s="105" t="str">
        <f>'SERIES_DB-MetaData'!D17</f>
        <v>Chen_CW1</v>
      </c>
      <c r="E17" s="105" t="str">
        <f>'SERIES_DB-MetaData'!E17</f>
        <v>Chen, 2002 (from Lu et al., 2010, NEES Database)</v>
      </c>
      <c r="F17" s="20" t="s">
        <v>8</v>
      </c>
      <c r="G17" s="87" t="str">
        <f>'SERIES_DB-MetaData'!G17</f>
        <v>C</v>
      </c>
      <c r="H17" s="87" t="str">
        <f>'SERIES_DB-MetaData'!H17</f>
        <v>R</v>
      </c>
      <c r="I17" s="31">
        <f>IF('SERIES_DB-MetaData'!$F17="US",'SERIES_DB-MetaData'!I17*6.89476,'SERIES_DB-MetaData'!I17)</f>
        <v>27.6</v>
      </c>
      <c r="J17" s="31">
        <f>IF('SERIES_DB-MetaData'!$F17="US",'SERIES_DB-MetaData'!J17*6.89476,'SERIES_DB-MetaData'!J17)</f>
        <v>0</v>
      </c>
      <c r="K17" s="31">
        <f>IF('SERIES_DB-MetaData'!$F17="US",'SERIES_DB-MetaData'!K17*6.89476,'SERIES_DB-MetaData'!K17)</f>
        <v>0</v>
      </c>
      <c r="L17" s="31">
        <f>IF('SERIES_DB-MetaData'!$F17="US",'SERIES_DB-MetaData'!L17*4.448221615,'SERIES_DB-MetaData'!L17)</f>
        <v>200</v>
      </c>
      <c r="M17" s="20" t="str">
        <f>'SERIES_DB-MetaData'!M17</f>
        <v>III</v>
      </c>
      <c r="N17" s="30">
        <f>IF('SERIES_DB-MetaData'!$F17="US",'SERIES_DB-MetaData'!N17*25.4,'SERIES_DB-MetaData'!N17)</f>
        <v>70</v>
      </c>
      <c r="O17" s="30">
        <f>IF('SERIES_DB-MetaData'!$F17="US",'SERIES_DB-MetaData'!O17*25.4,'SERIES_DB-MetaData'!O17)</f>
        <v>100</v>
      </c>
      <c r="P17" s="30">
        <f>IF('SERIES_DB-MetaData'!$F17="US",'SERIES_DB-MetaData'!P17*25.4,'SERIES_DB-MetaData'!P17)</f>
        <v>600</v>
      </c>
      <c r="Q17" s="30">
        <f>IF('SERIES_DB-MetaData'!$F17="US",'SERIES_DB-MetaData'!Q17*25.4,'SERIES_DB-MetaData'!Q17)</f>
        <v>70</v>
      </c>
      <c r="R17" s="30">
        <f>IF('SERIES_DB-MetaData'!$F17="US",'SERIES_DB-MetaData'!R17*25.4,'SERIES_DB-MetaData'!R17)</f>
        <v>3500</v>
      </c>
      <c r="S17" s="30">
        <f>IF('SERIES_DB-MetaData'!$F17="US",'SERIES_DB-MetaData'!S17*25.4,'SERIES_DB-MetaData'!S17)</f>
        <v>700</v>
      </c>
      <c r="T17" s="32" t="str">
        <f>'SERIES_DB-MetaData'!T17</f>
        <v>2-point loading</v>
      </c>
      <c r="U17" s="32">
        <f t="shared" si="0"/>
        <v>42000</v>
      </c>
      <c r="V17" s="30">
        <f>IF('SERIES_DB-MetaData'!$F17="US",'SERIES_DB-MetaData'!V17*25.4,'SERIES_DB-MetaData'!V17)</f>
        <v>6</v>
      </c>
      <c r="W17" s="30">
        <f>IF('SERIES_DB-MetaData'!$F17="US",'SERIES_DB-MetaData'!W17*25.4,'SERIES_DB-MetaData'!W17)</f>
        <v>6</v>
      </c>
      <c r="X17" s="30">
        <f>IF('SERIES_DB-MetaData'!$F17="US",'SERIES_DB-MetaData'!X17*25.4,'SERIES_DB-MetaData'!X17)</f>
        <v>0</v>
      </c>
      <c r="Y17" s="108">
        <f>'SERIES_DB-MetaData'!Y17</f>
        <v>6</v>
      </c>
      <c r="Z17" s="30">
        <f>IF('SERIES_DB-MetaData'!$F17="US",'SERIES_DB-MetaData'!Z17*25.4,'SERIES_DB-MetaData'!Z17)</f>
        <v>40</v>
      </c>
      <c r="AA17" s="108">
        <f>'SERIES_DB-MetaData'!AA17</f>
        <v>0</v>
      </c>
      <c r="AB17" s="30">
        <f>IF('SERIES_DB-MetaData'!$F17="US",'SERIES_DB-MetaData'!AB17*25.4,'SERIES_DB-MetaData'!AB17)</f>
        <v>40</v>
      </c>
      <c r="AC17" s="108">
        <f>'SERIES_DB-MetaData'!AC17</f>
        <v>1</v>
      </c>
      <c r="AD17" s="108" t="str">
        <f>'SERIES_DB-MetaData'!AD17</f>
        <v>STRAIGHT</v>
      </c>
      <c r="AE17" s="31">
        <f>IF('SERIES_DB-MetaData'!$F17="US",'SERIES_DB-MetaData'!AE17*25.4,'SERIES_DB-MetaData'!AE17)</f>
        <v>300</v>
      </c>
      <c r="AF17" s="32" t="str">
        <f>'SERIES_DB-MetaData'!AF17</f>
        <v>Ribbed</v>
      </c>
      <c r="AG17" s="23">
        <f t="shared" si="1"/>
        <v>0.40391905546154477</v>
      </c>
      <c r="AH17" s="30">
        <f>IF('SERIES_DB-MetaData'!$F17="US",'SERIES_DB-MetaData'!AH17*25.4,'SERIES_DB-MetaData'!AH17)</f>
        <v>0</v>
      </c>
      <c r="AI17" s="31">
        <f>IF('SERIES_DB-MetaData'!$F17="US",'SERIES_DB-MetaData'!AI17*6.89476,'SERIES_DB-MetaData'!AI17)</f>
        <v>311.3</v>
      </c>
      <c r="AJ17" s="31">
        <f>IF('SERIES_DB-MetaData'!$F17="US",'SERIES_DB-MetaData'!AJ17*6.89476,'SERIES_DB-MetaData'!AJ17)</f>
        <v>0</v>
      </c>
      <c r="AK17" s="31">
        <f>IF('SERIES_DB-MetaData'!$F17="US",'SERIES_DB-MetaData'!AK17*6.89476,'SERIES_DB-MetaData'!AK17)</f>
        <v>0</v>
      </c>
      <c r="AL17" s="31">
        <f>IF('SERIES_DB-MetaData'!$F17="US",'SERIES_DB-MetaData'!AL17*6.89476,'SERIES_DB-MetaData'!AL17)</f>
        <v>311.3</v>
      </c>
      <c r="AM17" s="31">
        <f>IF('SERIES_DB-MetaData'!$F17="US",'SERIES_DB-MetaData'!AM17*6.89476,'SERIES_DB-MetaData'!AM17)</f>
        <v>0</v>
      </c>
      <c r="AN17" s="31">
        <f>IF('SERIES_DB-MetaData'!$F17="US",'SERIES_DB-MetaData'!AN17*6.89476,'SERIES_DB-MetaData'!AN17)</f>
        <v>0</v>
      </c>
      <c r="AO17" s="108">
        <f>'SERIES_DB-MetaData'!AO17</f>
        <v>0</v>
      </c>
      <c r="AP17" s="24" t="str">
        <f>'SERIES_DB-MetaData'!AP17</f>
        <v>R</v>
      </c>
      <c r="AQ17" s="20">
        <f>'SERIES_DB-MetaData'!AQ17</f>
        <v>2</v>
      </c>
      <c r="AR17" s="24" t="str">
        <f>'SERIES_DB-MetaData'!AR17</f>
        <v>Ribbed</v>
      </c>
      <c r="AS17" s="30">
        <f>IF('SERIES_DB-MetaData'!$F17="US",'SERIES_DB-MetaData'!AS17*25.4,'SERIES_DB-MetaData'!AS17)</f>
        <v>6</v>
      </c>
      <c r="AT17" s="20">
        <f>'SERIES_DB-MetaData'!AT17</f>
        <v>39</v>
      </c>
      <c r="AU17" s="31">
        <f>IF('SERIES_DB-MetaData'!$F17="US",'SERIES_DB-MetaData'!AU17*25.4,'SERIES_DB-MetaData'!AU17)</f>
        <v>90</v>
      </c>
      <c r="AV17" s="30">
        <f>IF('SERIES_DB-MetaData'!$F17="US",'SERIES_DB-MetaData'!AV17*25.4,'SERIES_DB-MetaData'!AV17)</f>
        <v>0</v>
      </c>
      <c r="AW17" s="109">
        <f>'SERIES_DB-MetaData'!AW17</f>
        <v>0</v>
      </c>
      <c r="AX17" s="30">
        <f>IF('SERIES_DB-MetaData'!$F17="US",'SERIES_DB-MetaData'!AX17*25.4,'SERIES_DB-MetaData'!AX17)</f>
        <v>0</v>
      </c>
      <c r="AY17" s="23">
        <f t="shared" si="2"/>
        <v>0.89759790102565506</v>
      </c>
      <c r="AZ17" s="23"/>
      <c r="BA17" s="31">
        <f>IF('SERIES_DB-MetaData'!$F17="US",'SERIES_DB-MetaData'!BA17*6.89476,'SERIES_DB-MetaData'!BA17)</f>
        <v>311.3</v>
      </c>
      <c r="BB17" s="31">
        <f>IF('SERIES_DB-MetaData'!$F17="US",'SERIES_DB-MetaData'!BB17*6.89476,'SERIES_DB-MetaData'!BB17)</f>
        <v>0</v>
      </c>
      <c r="BC17" s="24">
        <f>'SERIES_DB-MetaData'!BC17</f>
        <v>0</v>
      </c>
      <c r="BD17" s="30">
        <f>IF('SERIES_DB-MetaData'!$F17="US",'SERIES_DB-MetaData'!BD17*25.4,'SERIES_DB-MetaData'!BD17)</f>
        <v>6</v>
      </c>
      <c r="BE17" s="30">
        <f>IF('SERIES_DB-MetaData'!$F17="US",'SERIES_DB-MetaData'!BE17*25.4,'SERIES_DB-MetaData'!BE17)</f>
        <v>80</v>
      </c>
      <c r="BF17" s="24">
        <f>'SERIES_DB-MetaData'!BF17</f>
        <v>2</v>
      </c>
      <c r="BG17" s="22">
        <f t="shared" si="3"/>
        <v>1.0097976386538621</v>
      </c>
      <c r="BH17" s="30">
        <f>IF('SERIES_DB-MetaData'!$F17="US",'SERIES_DB-MetaData'!BH17*25.4,'SERIES_DB-MetaData'!BH17)</f>
        <v>0</v>
      </c>
      <c r="BI17" s="31">
        <f>IF('SERIES_DB-MetaData'!$F17="US",'SERIES_DB-MetaData'!BI17*6.89476,'SERIES_DB-MetaData'!BI17)</f>
        <v>311.3</v>
      </c>
      <c r="BJ17" s="31">
        <f>IF('SERIES_DB-MetaData'!$F17="US",'SERIES_DB-MetaData'!BJ17*6.89476,'SERIES_DB-MetaData'!BJ17)</f>
        <v>0</v>
      </c>
      <c r="BK17" s="109">
        <f>'SERIES_DB-MetaData'!BK17</f>
        <v>0</v>
      </c>
      <c r="BL17" s="30">
        <f>IF('SERIES_DB-MetaData'!$F17="US",'SERIES_DB-MetaData'!BL17*25.4,'SERIES_DB-MetaData'!BL17)</f>
        <v>6</v>
      </c>
      <c r="BM17" s="30">
        <f>IF('SERIES_DB-MetaData'!$F17="US",'SERIES_DB-MetaData'!BM17*25.4,'SERIES_DB-MetaData'!BM17)</f>
        <v>90</v>
      </c>
      <c r="BN17" s="25">
        <f>'SERIES_DB-MetaData'!$BN$6</f>
        <v>2</v>
      </c>
      <c r="BO17" s="22">
        <f t="shared" si="4"/>
        <v>0.89759790102565506</v>
      </c>
      <c r="BP17" s="31">
        <f>IF('SERIES_DB-MetaData'!$F17="US",'SERIES_DB-MetaData'!BP17*6.89476,'SERIES_DB-MetaData'!BP17)</f>
        <v>311.3</v>
      </c>
      <c r="BQ17" s="31">
        <f>IF('SERIES_DB-MetaData'!$F17="US",'SERIES_DB-MetaData'!BQ17*6.89476,'SERIES_DB-MetaData'!BQ17)</f>
        <v>0</v>
      </c>
      <c r="BR17" s="20">
        <f>'SERIES_DB-MetaData'!BR17</f>
        <v>60</v>
      </c>
      <c r="BS17" s="30">
        <f>IF('SERIES_DB-MetaData'!$F17="US",'SERIES_DB-MetaData'!BS17*25.4,'SERIES_DB-MetaData'!BS17)</f>
        <v>0</v>
      </c>
      <c r="BT17" s="20">
        <f>'SERIES_DB-MetaData'!BT17</f>
        <v>0</v>
      </c>
      <c r="BU17" s="22">
        <f t="shared" si="5"/>
        <v>0</v>
      </c>
      <c r="BV17" s="31">
        <f>IF('SERIES_DB-MetaData'!$F17="US",'SERIES_DB-MetaData'!BV17*6.89476,'SERIES_DB-MetaData'!BV17)</f>
        <v>0</v>
      </c>
      <c r="BW17" s="20">
        <f>'SERIES_DB-MetaData'!BW17</f>
        <v>0</v>
      </c>
      <c r="BX17" s="20">
        <f>'SERIES_DB-MetaData'!BX17</f>
        <v>9</v>
      </c>
    </row>
    <row r="18" spans="1:76">
      <c r="A18" s="84">
        <f>'SERIES_DB-MetaData'!A18</f>
        <v>13</v>
      </c>
      <c r="B18" s="84">
        <f>'SERIES_DB-MetaData'!B18</f>
        <v>0</v>
      </c>
      <c r="C18" s="84">
        <f>'SERIES_DB-MetaData'!C18</f>
        <v>2</v>
      </c>
      <c r="D18" s="105" t="str">
        <f>'SERIES_DB-MetaData'!D18</f>
        <v>Chen_CW2</v>
      </c>
      <c r="E18" s="105" t="str">
        <f>'SERIES_DB-MetaData'!E18</f>
        <v>Chen, 2002 (from Lu et al., 2010, NEES Database)</v>
      </c>
      <c r="F18" s="20" t="s">
        <v>8</v>
      </c>
      <c r="G18" s="87" t="str">
        <f>'SERIES_DB-MetaData'!G18</f>
        <v>C</v>
      </c>
      <c r="H18" s="87" t="str">
        <f>'SERIES_DB-MetaData'!H18</f>
        <v>R</v>
      </c>
      <c r="I18" s="31">
        <f>IF('SERIES_DB-MetaData'!$F18="US",'SERIES_DB-MetaData'!I18*6.89476,'SERIES_DB-MetaData'!I18)</f>
        <v>27.6</v>
      </c>
      <c r="J18" s="31">
        <f>IF('SERIES_DB-MetaData'!$F18="US",'SERIES_DB-MetaData'!J18*6.89476,'SERIES_DB-MetaData'!J18)</f>
        <v>0</v>
      </c>
      <c r="K18" s="31">
        <f>IF('SERIES_DB-MetaData'!$F18="US",'SERIES_DB-MetaData'!K18*6.89476,'SERIES_DB-MetaData'!K18)</f>
        <v>0</v>
      </c>
      <c r="L18" s="31">
        <f>IF('SERIES_DB-MetaData'!$F18="US",'SERIES_DB-MetaData'!L18*4.448221615,'SERIES_DB-MetaData'!L18)</f>
        <v>200</v>
      </c>
      <c r="M18" s="20" t="str">
        <f>'SERIES_DB-MetaData'!M18</f>
        <v>III</v>
      </c>
      <c r="N18" s="30">
        <f>IF('SERIES_DB-MetaData'!$F18="US",'SERIES_DB-MetaData'!N18*25.4,'SERIES_DB-MetaData'!N18)</f>
        <v>70</v>
      </c>
      <c r="O18" s="30">
        <f>IF('SERIES_DB-MetaData'!$F18="US",'SERIES_DB-MetaData'!O18*25.4,'SERIES_DB-MetaData'!O18)</f>
        <v>100</v>
      </c>
      <c r="P18" s="30">
        <f>IF('SERIES_DB-MetaData'!$F18="US",'SERIES_DB-MetaData'!P18*25.4,'SERIES_DB-MetaData'!P18)</f>
        <v>600</v>
      </c>
      <c r="Q18" s="30">
        <f>IF('SERIES_DB-MetaData'!$F18="US",'SERIES_DB-MetaData'!Q18*25.4,'SERIES_DB-MetaData'!Q18)</f>
        <v>70</v>
      </c>
      <c r="R18" s="30">
        <f>IF('SERIES_DB-MetaData'!$F18="US",'SERIES_DB-MetaData'!R18*25.4,'SERIES_DB-MetaData'!R18)</f>
        <v>3500</v>
      </c>
      <c r="S18" s="30">
        <f>IF('SERIES_DB-MetaData'!$F18="US",'SERIES_DB-MetaData'!S18*25.4,'SERIES_DB-MetaData'!S18)</f>
        <v>700</v>
      </c>
      <c r="T18" s="32" t="str">
        <f>'SERIES_DB-MetaData'!T18</f>
        <v>2-point loading</v>
      </c>
      <c r="U18" s="32">
        <f t="shared" si="0"/>
        <v>42000</v>
      </c>
      <c r="V18" s="30">
        <f>IF('SERIES_DB-MetaData'!$F18="US",'SERIES_DB-MetaData'!V18*25.4,'SERIES_DB-MetaData'!V18)</f>
        <v>6</v>
      </c>
      <c r="W18" s="30">
        <f>IF('SERIES_DB-MetaData'!$F18="US",'SERIES_DB-MetaData'!W18*25.4,'SERIES_DB-MetaData'!W18)</f>
        <v>6</v>
      </c>
      <c r="X18" s="30">
        <f>IF('SERIES_DB-MetaData'!$F18="US",'SERIES_DB-MetaData'!X18*25.4,'SERIES_DB-MetaData'!X18)</f>
        <v>0</v>
      </c>
      <c r="Y18" s="108">
        <f>'SERIES_DB-MetaData'!Y18</f>
        <v>6</v>
      </c>
      <c r="Z18" s="30">
        <f>IF('SERIES_DB-MetaData'!$F18="US",'SERIES_DB-MetaData'!Z18*25.4,'SERIES_DB-MetaData'!Z18)</f>
        <v>40</v>
      </c>
      <c r="AA18" s="108">
        <f>'SERIES_DB-MetaData'!AA18</f>
        <v>0</v>
      </c>
      <c r="AB18" s="30">
        <f>IF('SERIES_DB-MetaData'!$F18="US",'SERIES_DB-MetaData'!AB18*25.4,'SERIES_DB-MetaData'!AB18)</f>
        <v>40</v>
      </c>
      <c r="AC18" s="108">
        <f>'SERIES_DB-MetaData'!AC18</f>
        <v>1</v>
      </c>
      <c r="AD18" s="108" t="str">
        <f>'SERIES_DB-MetaData'!AD18</f>
        <v>STRAIGHT</v>
      </c>
      <c r="AE18" s="31">
        <f>IF('SERIES_DB-MetaData'!$F18="US",'SERIES_DB-MetaData'!AE18*25.4,'SERIES_DB-MetaData'!AE18)</f>
        <v>300</v>
      </c>
      <c r="AF18" s="32" t="str">
        <f>'SERIES_DB-MetaData'!AF18</f>
        <v>Ribbed</v>
      </c>
      <c r="AG18" s="23">
        <f t="shared" si="1"/>
        <v>0.40391905546154477</v>
      </c>
      <c r="AH18" s="30">
        <f>IF('SERIES_DB-MetaData'!$F18="US",'SERIES_DB-MetaData'!AH18*25.4,'SERIES_DB-MetaData'!AH18)</f>
        <v>0</v>
      </c>
      <c r="AI18" s="31">
        <f>IF('SERIES_DB-MetaData'!$F18="US",'SERIES_DB-MetaData'!AI18*6.89476,'SERIES_DB-MetaData'!AI18)</f>
        <v>311.3</v>
      </c>
      <c r="AJ18" s="31">
        <f>IF('SERIES_DB-MetaData'!$F18="US",'SERIES_DB-MetaData'!AJ18*6.89476,'SERIES_DB-MetaData'!AJ18)</f>
        <v>0</v>
      </c>
      <c r="AK18" s="31">
        <f>IF('SERIES_DB-MetaData'!$F18="US",'SERIES_DB-MetaData'!AK18*6.89476,'SERIES_DB-MetaData'!AK18)</f>
        <v>0</v>
      </c>
      <c r="AL18" s="31">
        <f>IF('SERIES_DB-MetaData'!$F18="US",'SERIES_DB-MetaData'!AL18*6.89476,'SERIES_DB-MetaData'!AL18)</f>
        <v>311.3</v>
      </c>
      <c r="AM18" s="31">
        <f>IF('SERIES_DB-MetaData'!$F18="US",'SERIES_DB-MetaData'!AM18*6.89476,'SERIES_DB-MetaData'!AM18)</f>
        <v>0</v>
      </c>
      <c r="AN18" s="31">
        <f>IF('SERIES_DB-MetaData'!$F18="US",'SERIES_DB-MetaData'!AN18*6.89476,'SERIES_DB-MetaData'!AN18)</f>
        <v>0</v>
      </c>
      <c r="AO18" s="108">
        <f>'SERIES_DB-MetaData'!AO18</f>
        <v>0</v>
      </c>
      <c r="AP18" s="24" t="str">
        <f>'SERIES_DB-MetaData'!AP18</f>
        <v>R</v>
      </c>
      <c r="AQ18" s="20">
        <f>'SERIES_DB-MetaData'!AQ18</f>
        <v>2</v>
      </c>
      <c r="AR18" s="24" t="str">
        <f>'SERIES_DB-MetaData'!AR18</f>
        <v>Ribbed</v>
      </c>
      <c r="AS18" s="30">
        <f>IF('SERIES_DB-MetaData'!$F18="US",'SERIES_DB-MetaData'!AS18*25.4,'SERIES_DB-MetaData'!AS18)</f>
        <v>6</v>
      </c>
      <c r="AT18" s="20">
        <f>'SERIES_DB-MetaData'!AT18</f>
        <v>39</v>
      </c>
      <c r="AU18" s="31">
        <f>IF('SERIES_DB-MetaData'!$F18="US",'SERIES_DB-MetaData'!AU18*25.4,'SERIES_DB-MetaData'!AU18)</f>
        <v>90</v>
      </c>
      <c r="AV18" s="30">
        <f>IF('SERIES_DB-MetaData'!$F18="US",'SERIES_DB-MetaData'!AV18*25.4,'SERIES_DB-MetaData'!AV18)</f>
        <v>0</v>
      </c>
      <c r="AW18" s="109">
        <f>'SERIES_DB-MetaData'!AW18</f>
        <v>0</v>
      </c>
      <c r="AX18" s="30">
        <f>IF('SERIES_DB-MetaData'!$F18="US",'SERIES_DB-MetaData'!AX18*25.4,'SERIES_DB-MetaData'!AX18)</f>
        <v>0</v>
      </c>
      <c r="AY18" s="23">
        <f t="shared" si="2"/>
        <v>0.89759790102565506</v>
      </c>
      <c r="AZ18" s="23"/>
      <c r="BA18" s="31">
        <f>IF('SERIES_DB-MetaData'!$F18="US",'SERIES_DB-MetaData'!BA18*6.89476,'SERIES_DB-MetaData'!BA18)</f>
        <v>311.3</v>
      </c>
      <c r="BB18" s="31">
        <f>IF('SERIES_DB-MetaData'!$F18="US",'SERIES_DB-MetaData'!BB18*6.89476,'SERIES_DB-MetaData'!BB18)</f>
        <v>0</v>
      </c>
      <c r="BC18" s="24">
        <f>'SERIES_DB-MetaData'!BC18</f>
        <v>0</v>
      </c>
      <c r="BD18" s="30">
        <f>IF('SERIES_DB-MetaData'!$F18="US",'SERIES_DB-MetaData'!BD18*25.4,'SERIES_DB-MetaData'!BD18)</f>
        <v>6</v>
      </c>
      <c r="BE18" s="30">
        <f>IF('SERIES_DB-MetaData'!$F18="US",'SERIES_DB-MetaData'!BE18*25.4,'SERIES_DB-MetaData'!BE18)</f>
        <v>80</v>
      </c>
      <c r="BF18" s="24">
        <f>'SERIES_DB-MetaData'!BF18</f>
        <v>2</v>
      </c>
      <c r="BG18" s="22">
        <f t="shared" si="3"/>
        <v>1.0097976386538621</v>
      </c>
      <c r="BH18" s="30">
        <f>IF('SERIES_DB-MetaData'!$F18="US",'SERIES_DB-MetaData'!BH18*25.4,'SERIES_DB-MetaData'!BH18)</f>
        <v>0</v>
      </c>
      <c r="BI18" s="31">
        <f>IF('SERIES_DB-MetaData'!$F18="US",'SERIES_DB-MetaData'!BI18*6.89476,'SERIES_DB-MetaData'!BI18)</f>
        <v>311.3</v>
      </c>
      <c r="BJ18" s="31">
        <f>IF('SERIES_DB-MetaData'!$F18="US",'SERIES_DB-MetaData'!BJ18*6.89476,'SERIES_DB-MetaData'!BJ18)</f>
        <v>0</v>
      </c>
      <c r="BK18" s="109">
        <f>'SERIES_DB-MetaData'!BK18</f>
        <v>0</v>
      </c>
      <c r="BL18" s="30">
        <f>IF('SERIES_DB-MetaData'!$F18="US",'SERIES_DB-MetaData'!BL18*25.4,'SERIES_DB-MetaData'!BL18)</f>
        <v>6</v>
      </c>
      <c r="BM18" s="30">
        <f>IF('SERIES_DB-MetaData'!$F18="US",'SERIES_DB-MetaData'!BM18*25.4,'SERIES_DB-MetaData'!BM18)</f>
        <v>90</v>
      </c>
      <c r="BN18" s="25">
        <f>'SERIES_DB-MetaData'!$BN$6</f>
        <v>2</v>
      </c>
      <c r="BO18" s="22">
        <f t="shared" si="4"/>
        <v>0.89759790102565506</v>
      </c>
      <c r="BP18" s="31">
        <f>IF('SERIES_DB-MetaData'!$F18="US",'SERIES_DB-MetaData'!BP18*6.89476,'SERIES_DB-MetaData'!BP18)</f>
        <v>311.3</v>
      </c>
      <c r="BQ18" s="31">
        <f>IF('SERIES_DB-MetaData'!$F18="US",'SERIES_DB-MetaData'!BQ18*6.89476,'SERIES_DB-MetaData'!BQ18)</f>
        <v>0</v>
      </c>
      <c r="BR18" s="20">
        <f>'SERIES_DB-MetaData'!BR18</f>
        <v>60</v>
      </c>
      <c r="BS18" s="30">
        <f>IF('SERIES_DB-MetaData'!$F18="US",'SERIES_DB-MetaData'!BS18*25.4,'SERIES_DB-MetaData'!BS18)</f>
        <v>0</v>
      </c>
      <c r="BT18" s="20">
        <f>'SERIES_DB-MetaData'!BT18</f>
        <v>0</v>
      </c>
      <c r="BU18" s="22">
        <f t="shared" si="5"/>
        <v>0</v>
      </c>
      <c r="BV18" s="31">
        <f>IF('SERIES_DB-MetaData'!$F18="US",'SERIES_DB-MetaData'!BV18*6.89476,'SERIES_DB-MetaData'!BV18)</f>
        <v>0</v>
      </c>
      <c r="BW18" s="20">
        <f>'SERIES_DB-MetaData'!BW18</f>
        <v>0</v>
      </c>
      <c r="BX18" s="20">
        <f>'SERIES_DB-MetaData'!BX18</f>
        <v>1</v>
      </c>
    </row>
    <row r="19" spans="1:76">
      <c r="A19" s="84">
        <f>'SERIES_DB-MetaData'!A19</f>
        <v>14</v>
      </c>
      <c r="B19" s="84">
        <f>'SERIES_DB-MetaData'!B19</f>
        <v>0</v>
      </c>
      <c r="C19" s="84">
        <f>'SERIES_DB-MetaData'!C19</f>
        <v>3</v>
      </c>
      <c r="D19" s="105" t="str">
        <f>'SERIES_DB-MetaData'!D19</f>
        <v>Chen_CW3</v>
      </c>
      <c r="E19" s="105" t="str">
        <f>'SERIES_DB-MetaData'!E19</f>
        <v>Chen, 2002 (from Lu et al., 2010, NEES Database)</v>
      </c>
      <c r="F19" s="20" t="s">
        <v>8</v>
      </c>
      <c r="G19" s="87" t="str">
        <f>'SERIES_DB-MetaData'!G19</f>
        <v>C</v>
      </c>
      <c r="H19" s="87" t="str">
        <f>'SERIES_DB-MetaData'!H19</f>
        <v>R</v>
      </c>
      <c r="I19" s="31">
        <f>IF('SERIES_DB-MetaData'!$F19="US",'SERIES_DB-MetaData'!I19*6.89476,'SERIES_DB-MetaData'!I19)</f>
        <v>27.6</v>
      </c>
      <c r="J19" s="31">
        <f>IF('SERIES_DB-MetaData'!$F19="US",'SERIES_DB-MetaData'!J19*6.89476,'SERIES_DB-MetaData'!J19)</f>
        <v>0</v>
      </c>
      <c r="K19" s="31">
        <f>IF('SERIES_DB-MetaData'!$F19="US",'SERIES_DB-MetaData'!K19*6.89476,'SERIES_DB-MetaData'!K19)</f>
        <v>0</v>
      </c>
      <c r="L19" s="31">
        <f>IF('SERIES_DB-MetaData'!$F19="US",'SERIES_DB-MetaData'!L19*4.448221615,'SERIES_DB-MetaData'!L19)</f>
        <v>200</v>
      </c>
      <c r="M19" s="20" t="str">
        <f>'SERIES_DB-MetaData'!M19</f>
        <v>III</v>
      </c>
      <c r="N19" s="30">
        <f>IF('SERIES_DB-MetaData'!$F19="US",'SERIES_DB-MetaData'!N19*25.4,'SERIES_DB-MetaData'!N19)</f>
        <v>70</v>
      </c>
      <c r="O19" s="30">
        <f>IF('SERIES_DB-MetaData'!$F19="US",'SERIES_DB-MetaData'!O19*25.4,'SERIES_DB-MetaData'!O19)</f>
        <v>100</v>
      </c>
      <c r="P19" s="30">
        <f>IF('SERIES_DB-MetaData'!$F19="US",'SERIES_DB-MetaData'!P19*25.4,'SERIES_DB-MetaData'!P19)</f>
        <v>600</v>
      </c>
      <c r="Q19" s="30">
        <f>IF('SERIES_DB-MetaData'!$F19="US",'SERIES_DB-MetaData'!Q19*25.4,'SERIES_DB-MetaData'!Q19)</f>
        <v>70</v>
      </c>
      <c r="R19" s="30">
        <f>IF('SERIES_DB-MetaData'!$F19="US",'SERIES_DB-MetaData'!R19*25.4,'SERIES_DB-MetaData'!R19)</f>
        <v>3500</v>
      </c>
      <c r="S19" s="30">
        <f>IF('SERIES_DB-MetaData'!$F19="US",'SERIES_DB-MetaData'!S19*25.4,'SERIES_DB-MetaData'!S19)</f>
        <v>700</v>
      </c>
      <c r="T19" s="32" t="str">
        <f>'SERIES_DB-MetaData'!T19</f>
        <v>2-point loading</v>
      </c>
      <c r="U19" s="32">
        <f t="shared" si="0"/>
        <v>42000</v>
      </c>
      <c r="V19" s="30">
        <f>IF('SERIES_DB-MetaData'!$F19="US",'SERIES_DB-MetaData'!V19*25.4,'SERIES_DB-MetaData'!V19)</f>
        <v>6</v>
      </c>
      <c r="W19" s="30">
        <f>IF('SERIES_DB-MetaData'!$F19="US",'SERIES_DB-MetaData'!W19*25.4,'SERIES_DB-MetaData'!W19)</f>
        <v>6</v>
      </c>
      <c r="X19" s="30">
        <f>IF('SERIES_DB-MetaData'!$F19="US",'SERIES_DB-MetaData'!X19*25.4,'SERIES_DB-MetaData'!X19)</f>
        <v>0</v>
      </c>
      <c r="Y19" s="108">
        <f>'SERIES_DB-MetaData'!Y19</f>
        <v>6</v>
      </c>
      <c r="Z19" s="30">
        <f>IF('SERIES_DB-MetaData'!$F19="US",'SERIES_DB-MetaData'!Z19*25.4,'SERIES_DB-MetaData'!Z19)</f>
        <v>40</v>
      </c>
      <c r="AA19" s="108">
        <f>'SERIES_DB-MetaData'!AA19</f>
        <v>0</v>
      </c>
      <c r="AB19" s="30">
        <f>IF('SERIES_DB-MetaData'!$F19="US",'SERIES_DB-MetaData'!AB19*25.4,'SERIES_DB-MetaData'!AB19)</f>
        <v>40</v>
      </c>
      <c r="AC19" s="108">
        <f>'SERIES_DB-MetaData'!AC19</f>
        <v>1</v>
      </c>
      <c r="AD19" s="108" t="str">
        <f>'SERIES_DB-MetaData'!AD19</f>
        <v>STRAIGHT</v>
      </c>
      <c r="AE19" s="31">
        <f>IF('SERIES_DB-MetaData'!$F19="US",'SERIES_DB-MetaData'!AE19*25.4,'SERIES_DB-MetaData'!AE19)</f>
        <v>300</v>
      </c>
      <c r="AF19" s="32" t="str">
        <f>'SERIES_DB-MetaData'!AF19</f>
        <v>Ribbed</v>
      </c>
      <c r="AG19" s="23">
        <f t="shared" si="1"/>
        <v>0.40391905546154477</v>
      </c>
      <c r="AH19" s="30">
        <f>IF('SERIES_DB-MetaData'!$F19="US",'SERIES_DB-MetaData'!AH19*25.4,'SERIES_DB-MetaData'!AH19)</f>
        <v>0</v>
      </c>
      <c r="AI19" s="31">
        <f>IF('SERIES_DB-MetaData'!$F19="US",'SERIES_DB-MetaData'!AI19*6.89476,'SERIES_DB-MetaData'!AI19)</f>
        <v>311.3</v>
      </c>
      <c r="AJ19" s="31">
        <f>IF('SERIES_DB-MetaData'!$F19="US",'SERIES_DB-MetaData'!AJ19*6.89476,'SERIES_DB-MetaData'!AJ19)</f>
        <v>0</v>
      </c>
      <c r="AK19" s="31">
        <f>IF('SERIES_DB-MetaData'!$F19="US",'SERIES_DB-MetaData'!AK19*6.89476,'SERIES_DB-MetaData'!AK19)</f>
        <v>0</v>
      </c>
      <c r="AL19" s="31">
        <f>IF('SERIES_DB-MetaData'!$F19="US",'SERIES_DB-MetaData'!AL19*6.89476,'SERIES_DB-MetaData'!AL19)</f>
        <v>311.3</v>
      </c>
      <c r="AM19" s="31">
        <f>IF('SERIES_DB-MetaData'!$F19="US",'SERIES_DB-MetaData'!AM19*6.89476,'SERIES_DB-MetaData'!AM19)</f>
        <v>0</v>
      </c>
      <c r="AN19" s="31">
        <f>IF('SERIES_DB-MetaData'!$F19="US",'SERIES_DB-MetaData'!AN19*6.89476,'SERIES_DB-MetaData'!AN19)</f>
        <v>0</v>
      </c>
      <c r="AO19" s="108">
        <f>'SERIES_DB-MetaData'!AO19</f>
        <v>0</v>
      </c>
      <c r="AP19" s="24" t="str">
        <f>'SERIES_DB-MetaData'!AP19</f>
        <v>R</v>
      </c>
      <c r="AQ19" s="20">
        <f>'SERIES_DB-MetaData'!AQ19</f>
        <v>2</v>
      </c>
      <c r="AR19" s="24" t="str">
        <f>'SERIES_DB-MetaData'!AR19</f>
        <v>Ribbed</v>
      </c>
      <c r="AS19" s="30">
        <f>IF('SERIES_DB-MetaData'!$F19="US",'SERIES_DB-MetaData'!AS19*25.4,'SERIES_DB-MetaData'!AS19)</f>
        <v>6</v>
      </c>
      <c r="AT19" s="20">
        <f>'SERIES_DB-MetaData'!AT19</f>
        <v>39</v>
      </c>
      <c r="AU19" s="31">
        <f>IF('SERIES_DB-MetaData'!$F19="US",'SERIES_DB-MetaData'!AU19*25.4,'SERIES_DB-MetaData'!AU19)</f>
        <v>90</v>
      </c>
      <c r="AV19" s="30">
        <f>IF('SERIES_DB-MetaData'!$F19="US",'SERIES_DB-MetaData'!AV19*25.4,'SERIES_DB-MetaData'!AV19)</f>
        <v>0</v>
      </c>
      <c r="AW19" s="109">
        <f>'SERIES_DB-MetaData'!AW19</f>
        <v>0</v>
      </c>
      <c r="AX19" s="30">
        <f>IF('SERIES_DB-MetaData'!$F19="US",'SERIES_DB-MetaData'!AX19*25.4,'SERIES_DB-MetaData'!AX19)</f>
        <v>0</v>
      </c>
      <c r="AY19" s="23">
        <f t="shared" si="2"/>
        <v>0.89759790102565506</v>
      </c>
      <c r="AZ19" s="23"/>
      <c r="BA19" s="31">
        <f>IF('SERIES_DB-MetaData'!$F19="US",'SERIES_DB-MetaData'!BA19*6.89476,'SERIES_DB-MetaData'!BA19)</f>
        <v>311.3</v>
      </c>
      <c r="BB19" s="31">
        <f>IF('SERIES_DB-MetaData'!$F19="US",'SERIES_DB-MetaData'!BB19*6.89476,'SERIES_DB-MetaData'!BB19)</f>
        <v>0</v>
      </c>
      <c r="BC19" s="24">
        <f>'SERIES_DB-MetaData'!BC19</f>
        <v>0</v>
      </c>
      <c r="BD19" s="30">
        <f>IF('SERIES_DB-MetaData'!$F19="US",'SERIES_DB-MetaData'!BD19*25.4,'SERIES_DB-MetaData'!BD19)</f>
        <v>6</v>
      </c>
      <c r="BE19" s="30">
        <f>IF('SERIES_DB-MetaData'!$F19="US",'SERIES_DB-MetaData'!BE19*25.4,'SERIES_DB-MetaData'!BE19)</f>
        <v>80</v>
      </c>
      <c r="BF19" s="24">
        <f>'SERIES_DB-MetaData'!BF19</f>
        <v>2</v>
      </c>
      <c r="BG19" s="22">
        <f t="shared" si="3"/>
        <v>1.0097976386538621</v>
      </c>
      <c r="BH19" s="30">
        <f>IF('SERIES_DB-MetaData'!$F19="US",'SERIES_DB-MetaData'!BH19*25.4,'SERIES_DB-MetaData'!BH19)</f>
        <v>0</v>
      </c>
      <c r="BI19" s="31">
        <f>IF('SERIES_DB-MetaData'!$F19="US",'SERIES_DB-MetaData'!BI19*6.89476,'SERIES_DB-MetaData'!BI19)</f>
        <v>311.3</v>
      </c>
      <c r="BJ19" s="31">
        <f>IF('SERIES_DB-MetaData'!$F19="US",'SERIES_DB-MetaData'!BJ19*6.89476,'SERIES_DB-MetaData'!BJ19)</f>
        <v>0</v>
      </c>
      <c r="BK19" s="109">
        <f>'SERIES_DB-MetaData'!BK19</f>
        <v>0</v>
      </c>
      <c r="BL19" s="30">
        <f>IF('SERIES_DB-MetaData'!$F19="US",'SERIES_DB-MetaData'!BL19*25.4,'SERIES_DB-MetaData'!BL19)</f>
        <v>6</v>
      </c>
      <c r="BM19" s="30">
        <f>IF('SERIES_DB-MetaData'!$F19="US",'SERIES_DB-MetaData'!BM19*25.4,'SERIES_DB-MetaData'!BM19)</f>
        <v>90</v>
      </c>
      <c r="BN19" s="25">
        <f>'SERIES_DB-MetaData'!$BN$6</f>
        <v>2</v>
      </c>
      <c r="BO19" s="22">
        <f t="shared" si="4"/>
        <v>0.89759790102565506</v>
      </c>
      <c r="BP19" s="31">
        <f>IF('SERIES_DB-MetaData'!$F19="US",'SERIES_DB-MetaData'!BP19*6.89476,'SERIES_DB-MetaData'!BP19)</f>
        <v>311.3</v>
      </c>
      <c r="BQ19" s="31">
        <f>IF('SERIES_DB-MetaData'!$F19="US",'SERIES_DB-MetaData'!BQ19*6.89476,'SERIES_DB-MetaData'!BQ19)</f>
        <v>0</v>
      </c>
      <c r="BR19" s="20">
        <f>'SERIES_DB-MetaData'!BR19</f>
        <v>60</v>
      </c>
      <c r="BS19" s="30">
        <f>IF('SERIES_DB-MetaData'!$F19="US",'SERIES_DB-MetaData'!BS19*25.4,'SERIES_DB-MetaData'!BS19)</f>
        <v>0</v>
      </c>
      <c r="BT19" s="20">
        <f>'SERIES_DB-MetaData'!BT19</f>
        <v>0</v>
      </c>
      <c r="BU19" s="22">
        <f t="shared" si="5"/>
        <v>0</v>
      </c>
      <c r="BV19" s="31">
        <f>IF('SERIES_DB-MetaData'!$F19="US",'SERIES_DB-MetaData'!BV19*6.89476,'SERIES_DB-MetaData'!BV19)</f>
        <v>0</v>
      </c>
      <c r="BW19" s="20">
        <f>'SERIES_DB-MetaData'!BW19</f>
        <v>0</v>
      </c>
      <c r="BX19" s="20">
        <f>'SERIES_DB-MetaData'!BX19</f>
        <v>1</v>
      </c>
    </row>
    <row r="20" spans="1:76">
      <c r="A20" s="84">
        <f>'SERIES_DB-MetaData'!A20</f>
        <v>15</v>
      </c>
      <c r="B20" s="84">
        <f>'SERIES_DB-MetaData'!B20</f>
        <v>0</v>
      </c>
      <c r="C20" s="84">
        <f>'SERIES_DB-MetaData'!C20</f>
        <v>3</v>
      </c>
      <c r="D20" s="105" t="str">
        <f>'SERIES_DB-MetaData'!D20</f>
        <v>LWFD1</v>
      </c>
      <c r="E20" s="105" t="str">
        <f>'SERIES_DB-MetaData'!E20</f>
        <v>Chiou et al. 2004</v>
      </c>
      <c r="F20" s="20" t="s">
        <v>8</v>
      </c>
      <c r="G20" s="87" t="str">
        <f>'SERIES_DB-MetaData'!G20</f>
        <v>C</v>
      </c>
      <c r="H20" s="87" t="str">
        <f>'SERIES_DB-MetaData'!H20</f>
        <v>B</v>
      </c>
      <c r="I20" s="31">
        <f>IF('SERIES_DB-MetaData'!$F20="US",'SERIES_DB-MetaData'!I20*6.89476,'SERIES_DB-MetaData'!I20)</f>
        <v>19.899999999999999</v>
      </c>
      <c r="J20" s="31">
        <f>IF('SERIES_DB-MetaData'!$F20="US",'SERIES_DB-MetaData'!J20*6.89476,'SERIES_DB-MetaData'!J20)</f>
        <v>0</v>
      </c>
      <c r="K20" s="31">
        <f>IF('SERIES_DB-MetaData'!$F20="US",'SERIES_DB-MetaData'!K20*6.89476,'SERIES_DB-MetaData'!K20)</f>
        <v>0</v>
      </c>
      <c r="L20" s="31">
        <f>IF('SERIES_DB-MetaData'!$F20="US",'SERIES_DB-MetaData'!L20*4.448221615,'SERIES_DB-MetaData'!L20)</f>
        <v>0</v>
      </c>
      <c r="M20" s="20">
        <f>'SERIES_DB-MetaData'!M20</f>
        <v>0</v>
      </c>
      <c r="N20" s="30">
        <f>IF('SERIES_DB-MetaData'!$F20="US",'SERIES_DB-MetaData'!N20*25.4,'SERIES_DB-MetaData'!N20)</f>
        <v>250</v>
      </c>
      <c r="O20" s="30">
        <f>IF('SERIES_DB-MetaData'!$F20="US",'SERIES_DB-MetaData'!O20*25.4,'SERIES_DB-MetaData'!O20)</f>
        <v>250</v>
      </c>
      <c r="P20" s="30">
        <f>IF('SERIES_DB-MetaData'!$F20="US",'SERIES_DB-MetaData'!P20*25.4,'SERIES_DB-MetaData'!P20)</f>
        <v>3200</v>
      </c>
      <c r="Q20" s="30">
        <f>IF('SERIES_DB-MetaData'!$F20="US",'SERIES_DB-MetaData'!Q20*25.4,'SERIES_DB-MetaData'!Q20)</f>
        <v>120</v>
      </c>
      <c r="R20" s="30">
        <f>IF('SERIES_DB-MetaData'!$F20="US",'SERIES_DB-MetaData'!R20*25.4,'SERIES_DB-MetaData'!R20)</f>
        <v>2200</v>
      </c>
      <c r="S20" s="30">
        <f>IF('SERIES_DB-MetaData'!$F20="US",'SERIES_DB-MetaData'!S20*25.4,'SERIES_DB-MetaData'!S20)</f>
        <v>2200</v>
      </c>
      <c r="T20" s="32" t="str">
        <f>'SERIES_DB-MetaData'!T20</f>
        <v>C</v>
      </c>
      <c r="U20" s="32">
        <f t="shared" si="0"/>
        <v>386500</v>
      </c>
      <c r="V20" s="30">
        <f>IF('SERIES_DB-MetaData'!$F20="US",'SERIES_DB-MetaData'!V20*25.4,'SERIES_DB-MetaData'!V20)</f>
        <v>16</v>
      </c>
      <c r="W20" s="30">
        <f>IF('SERIES_DB-MetaData'!$F20="US",'SERIES_DB-MetaData'!W20*25.4,'SERIES_DB-MetaData'!W20)</f>
        <v>0</v>
      </c>
      <c r="X20" s="30">
        <f>IF('SERIES_DB-MetaData'!$F20="US",'SERIES_DB-MetaData'!X20*25.4,'SERIES_DB-MetaData'!X20)</f>
        <v>0</v>
      </c>
      <c r="Y20" s="108">
        <f>'SERIES_DB-MetaData'!Y20</f>
        <v>5</v>
      </c>
      <c r="Z20" s="30">
        <f>IF('SERIES_DB-MetaData'!$F20="US",'SERIES_DB-MetaData'!Z20*25.4,'SERIES_DB-MetaData'!Z20)</f>
        <v>0</v>
      </c>
      <c r="AA20" s="108">
        <f>'SERIES_DB-MetaData'!AA20</f>
        <v>0</v>
      </c>
      <c r="AB20" s="30">
        <f>IF('SERIES_DB-MetaData'!$F20="US",'SERIES_DB-MetaData'!AB20*25.4,'SERIES_DB-MetaData'!AB20)</f>
        <v>0</v>
      </c>
      <c r="AC20" s="108">
        <f>'SERIES_DB-MetaData'!AC20</f>
        <v>0</v>
      </c>
      <c r="AD20" s="108" t="str">
        <f>'SERIES_DB-MetaData'!AD20</f>
        <v>H</v>
      </c>
      <c r="AE20" s="31">
        <f>IF('SERIES_DB-MetaData'!$F20="US",'SERIES_DB-MetaData'!AE20*25.4,'SERIES_DB-MetaData'!AE20)</f>
        <v>900</v>
      </c>
      <c r="AF20" s="32" t="str">
        <f>'SERIES_DB-MetaData'!AF20</f>
        <v>Ribbed</v>
      </c>
      <c r="AG20" s="23">
        <f t="shared" si="1"/>
        <v>0.26010598943046154</v>
      </c>
      <c r="AH20" s="30">
        <f>IF('SERIES_DB-MetaData'!$F20="US",'SERIES_DB-MetaData'!AH20*25.4,'SERIES_DB-MetaData'!AH20)</f>
        <v>0</v>
      </c>
      <c r="AI20" s="31">
        <f>IF('SERIES_DB-MetaData'!$F20="US",'SERIES_DB-MetaData'!AI20*6.89476,'SERIES_DB-MetaData'!AI20)</f>
        <v>414</v>
      </c>
      <c r="AJ20" s="31">
        <f>IF('SERIES_DB-MetaData'!$F20="US",'SERIES_DB-MetaData'!AJ20*6.89476,'SERIES_DB-MetaData'!AJ20)</f>
        <v>0</v>
      </c>
      <c r="AK20" s="31">
        <f>IF('SERIES_DB-MetaData'!$F20="US",'SERIES_DB-MetaData'!AK20*6.89476,'SERIES_DB-MetaData'!AK20)</f>
        <v>0</v>
      </c>
      <c r="AL20" s="31">
        <f>IF('SERIES_DB-MetaData'!$F20="US",'SERIES_DB-MetaData'!AL20*6.89476,'SERIES_DB-MetaData'!AL20)</f>
        <v>0</v>
      </c>
      <c r="AM20" s="31">
        <f>IF('SERIES_DB-MetaData'!$F20="US",'SERIES_DB-MetaData'!AM20*6.89476,'SERIES_DB-MetaData'!AM20)</f>
        <v>0</v>
      </c>
      <c r="AN20" s="31">
        <f>IF('SERIES_DB-MetaData'!$F20="US",'SERIES_DB-MetaData'!AN20*6.89476,'SERIES_DB-MetaData'!AN20)</f>
        <v>0</v>
      </c>
      <c r="AO20" s="108">
        <f>'SERIES_DB-MetaData'!AO20</f>
        <v>0</v>
      </c>
      <c r="AP20" s="24" t="str">
        <f>'SERIES_DB-MetaData'!AP20</f>
        <v>R</v>
      </c>
      <c r="AQ20" s="20">
        <f>'SERIES_DB-MetaData'!AQ20</f>
        <v>2</v>
      </c>
      <c r="AR20" s="24" t="str">
        <f>'SERIES_DB-MetaData'!AR20</f>
        <v>Ribbed</v>
      </c>
      <c r="AS20" s="30">
        <f>IF('SERIES_DB-MetaData'!$F20="US",'SERIES_DB-MetaData'!AS20*25.4,'SERIES_DB-MetaData'!AS20)</f>
        <v>9.5</v>
      </c>
      <c r="AT20" s="20">
        <f>'SERIES_DB-MetaData'!AT20</f>
        <v>22</v>
      </c>
      <c r="AU20" s="31">
        <f>IF('SERIES_DB-MetaData'!$F20="US",'SERIES_DB-MetaData'!AU20*25.4,'SERIES_DB-MetaData'!AU20)</f>
        <v>100</v>
      </c>
      <c r="AV20" s="30">
        <f>IF('SERIES_DB-MetaData'!$F20="US",'SERIES_DB-MetaData'!AV20*25.4,'SERIES_DB-MetaData'!AV20)</f>
        <v>0</v>
      </c>
      <c r="AW20" s="109">
        <f>'SERIES_DB-MetaData'!AW20</f>
        <v>0</v>
      </c>
      <c r="AX20" s="30">
        <f>IF('SERIES_DB-MetaData'!$F20="US",'SERIES_DB-MetaData'!AX20*25.4,'SERIES_DB-MetaData'!AX20)</f>
        <v>0</v>
      </c>
      <c r="AY20" s="23">
        <f t="shared" si="2"/>
        <v>0.56705747397295758</v>
      </c>
      <c r="AZ20" s="23"/>
      <c r="BA20" s="31">
        <f>IF('SERIES_DB-MetaData'!$F20="US",'SERIES_DB-MetaData'!BA20*6.89476,'SERIES_DB-MetaData'!BA20)</f>
        <v>428.4</v>
      </c>
      <c r="BB20" s="31">
        <f>IF('SERIES_DB-MetaData'!$F20="US",'SERIES_DB-MetaData'!BB20*6.89476,'SERIES_DB-MetaData'!BB20)</f>
        <v>0</v>
      </c>
      <c r="BC20" s="24">
        <f>'SERIES_DB-MetaData'!BC20</f>
        <v>0</v>
      </c>
      <c r="BD20" s="30">
        <f>IF('SERIES_DB-MetaData'!$F20="US",'SERIES_DB-MetaData'!BD20*25.4,'SERIES_DB-MetaData'!BD20)</f>
        <v>10</v>
      </c>
      <c r="BE20" s="30">
        <f>IF('SERIES_DB-MetaData'!$F20="US",'SERIES_DB-MetaData'!BE20*25.4,'SERIES_DB-MetaData'!BE20)</f>
        <v>170</v>
      </c>
      <c r="BF20" s="24">
        <f>'SERIES_DB-MetaData'!BF20</f>
        <v>1</v>
      </c>
      <c r="BG20" s="22">
        <f t="shared" si="3"/>
        <v>0.38499909970463153</v>
      </c>
      <c r="BH20" s="30">
        <f>IF('SERIES_DB-MetaData'!$F20="US",'SERIES_DB-MetaData'!BH20*25.4,'SERIES_DB-MetaData'!BH20)</f>
        <v>0</v>
      </c>
      <c r="BI20" s="31">
        <f>IF('SERIES_DB-MetaData'!$F20="US",'SERIES_DB-MetaData'!BI20*6.89476,'SERIES_DB-MetaData'!BI20)</f>
        <v>428.4</v>
      </c>
      <c r="BJ20" s="31">
        <f>IF('SERIES_DB-MetaData'!$F20="US",'SERIES_DB-MetaData'!BJ20*6.89476,'SERIES_DB-MetaData'!BJ20)</f>
        <v>0</v>
      </c>
      <c r="BK20" s="109">
        <f>'SERIES_DB-MetaData'!BK20</f>
        <v>0</v>
      </c>
      <c r="BL20" s="30">
        <f>IF('SERIES_DB-MetaData'!$F20="US",'SERIES_DB-MetaData'!BL20*25.4,'SERIES_DB-MetaData'!BL20)</f>
        <v>9.5</v>
      </c>
      <c r="BM20" s="30">
        <f>IF('SERIES_DB-MetaData'!$F20="US",'SERIES_DB-MetaData'!BM20*25.4,'SERIES_DB-MetaData'!BM20)</f>
        <v>230</v>
      </c>
      <c r="BN20" s="25">
        <f>'SERIES_DB-MetaData'!$BN$6</f>
        <v>2</v>
      </c>
      <c r="BO20" s="22">
        <f t="shared" si="4"/>
        <v>0.51363901627985287</v>
      </c>
      <c r="BP20" s="31">
        <f>IF('SERIES_DB-MetaData'!$F20="US",'SERIES_DB-MetaData'!BP20*6.89476,'SERIES_DB-MetaData'!BP20)</f>
        <v>428.4</v>
      </c>
      <c r="BQ20" s="31">
        <f>IF('SERIES_DB-MetaData'!$F20="US",'SERIES_DB-MetaData'!BQ20*6.89476,'SERIES_DB-MetaData'!BQ20)</f>
        <v>0</v>
      </c>
      <c r="BR20" s="20">
        <f>'SERIES_DB-MetaData'!BR20</f>
        <v>0</v>
      </c>
      <c r="BS20" s="30">
        <f>IF('SERIES_DB-MetaData'!$F20="US",'SERIES_DB-MetaData'!BS20*25.4,'SERIES_DB-MetaData'!BS20)</f>
        <v>0</v>
      </c>
      <c r="BT20" s="20">
        <f>'SERIES_DB-MetaData'!BT20</f>
        <v>0</v>
      </c>
      <c r="BU20" s="22">
        <f t="shared" si="5"/>
        <v>0</v>
      </c>
      <c r="BV20" s="31">
        <f>IF('SERIES_DB-MetaData'!$F20="US",'SERIES_DB-MetaData'!BV20*6.89476,'SERIES_DB-MetaData'!BV20)</f>
        <v>0</v>
      </c>
      <c r="BW20" s="20">
        <f>'SERIES_DB-MetaData'!BW20</f>
        <v>0</v>
      </c>
      <c r="BX20" s="20">
        <f>'SERIES_DB-MetaData'!BX20</f>
        <v>2</v>
      </c>
    </row>
    <row r="21" spans="1:76">
      <c r="A21" s="84">
        <f>'SERIES_DB-MetaData'!A21</f>
        <v>16</v>
      </c>
      <c r="B21" s="84">
        <f>'SERIES_DB-MetaData'!B21</f>
        <v>0</v>
      </c>
      <c r="C21" s="84">
        <f>'SERIES_DB-MetaData'!C21</f>
        <v>4</v>
      </c>
      <c r="D21" s="105" t="str">
        <f>'SERIES_DB-MetaData'!D21</f>
        <v>LWFD2</v>
      </c>
      <c r="E21" s="105" t="str">
        <f>'SERIES_DB-MetaData'!E21</f>
        <v>Chiou et al. 2004</v>
      </c>
      <c r="F21" s="20" t="s">
        <v>8</v>
      </c>
      <c r="G21" s="87" t="str">
        <f>'SERIES_DB-MetaData'!G21</f>
        <v>C</v>
      </c>
      <c r="H21" s="87" t="str">
        <f>'SERIES_DB-MetaData'!H21</f>
        <v>B</v>
      </c>
      <c r="I21" s="31">
        <f>IF('SERIES_DB-MetaData'!$F21="US",'SERIES_DB-MetaData'!I21*6.89476,'SERIES_DB-MetaData'!I21)</f>
        <v>19.899999999999999</v>
      </c>
      <c r="J21" s="31">
        <f>IF('SERIES_DB-MetaData'!$F21="US",'SERIES_DB-MetaData'!J21*6.89476,'SERIES_DB-MetaData'!J21)</f>
        <v>0</v>
      </c>
      <c r="K21" s="31">
        <f>IF('SERIES_DB-MetaData'!$F21="US",'SERIES_DB-MetaData'!K21*6.89476,'SERIES_DB-MetaData'!K21)</f>
        <v>0</v>
      </c>
      <c r="L21" s="31">
        <f>IF('SERIES_DB-MetaData'!$F21="US",'SERIES_DB-MetaData'!L21*4.448221615,'SERIES_DB-MetaData'!L21)</f>
        <v>0</v>
      </c>
      <c r="M21" s="20">
        <f>'SERIES_DB-MetaData'!M21</f>
        <v>0</v>
      </c>
      <c r="N21" s="30">
        <f>IF('SERIES_DB-MetaData'!$F21="US",'SERIES_DB-MetaData'!N21*25.4,'SERIES_DB-MetaData'!N21)</f>
        <v>250</v>
      </c>
      <c r="O21" s="30">
        <f>IF('SERIES_DB-MetaData'!$F21="US",'SERIES_DB-MetaData'!O21*25.4,'SERIES_DB-MetaData'!O21)</f>
        <v>250</v>
      </c>
      <c r="P21" s="30">
        <f>IF('SERIES_DB-MetaData'!$F21="US",'SERIES_DB-MetaData'!P21*25.4,'SERIES_DB-MetaData'!P21)</f>
        <v>3200</v>
      </c>
      <c r="Q21" s="30">
        <f>IF('SERIES_DB-MetaData'!$F21="US",'SERIES_DB-MetaData'!Q21*25.4,'SERIES_DB-MetaData'!Q21)</f>
        <v>120</v>
      </c>
      <c r="R21" s="30">
        <f>IF('SERIES_DB-MetaData'!$F21="US",'SERIES_DB-MetaData'!R21*25.4,'SERIES_DB-MetaData'!R21)</f>
        <v>2200</v>
      </c>
      <c r="S21" s="30">
        <f>IF('SERIES_DB-MetaData'!$F21="US",'SERIES_DB-MetaData'!S21*25.4,'SERIES_DB-MetaData'!S21)</f>
        <v>2200</v>
      </c>
      <c r="T21" s="32" t="str">
        <f>'SERIES_DB-MetaData'!T21</f>
        <v>C</v>
      </c>
      <c r="U21" s="32">
        <f t="shared" si="0"/>
        <v>386500</v>
      </c>
      <c r="V21" s="30">
        <f>IF('SERIES_DB-MetaData'!$F21="US",'SERIES_DB-MetaData'!V21*25.4,'SERIES_DB-MetaData'!V21)</f>
        <v>16</v>
      </c>
      <c r="W21" s="30">
        <f>IF('SERIES_DB-MetaData'!$F21="US",'SERIES_DB-MetaData'!W21*25.4,'SERIES_DB-MetaData'!W21)</f>
        <v>0</v>
      </c>
      <c r="X21" s="30">
        <f>IF('SERIES_DB-MetaData'!$F21="US",'SERIES_DB-MetaData'!X21*25.4,'SERIES_DB-MetaData'!X21)</f>
        <v>0</v>
      </c>
      <c r="Y21" s="108">
        <f>'SERIES_DB-MetaData'!Y21</f>
        <v>4</v>
      </c>
      <c r="Z21" s="30">
        <f>IF('SERIES_DB-MetaData'!$F21="US",'SERIES_DB-MetaData'!Z21*25.4,'SERIES_DB-MetaData'!Z21)</f>
        <v>0</v>
      </c>
      <c r="AA21" s="108">
        <f>'SERIES_DB-MetaData'!AA21</f>
        <v>0</v>
      </c>
      <c r="AB21" s="30">
        <f>IF('SERIES_DB-MetaData'!$F21="US",'SERIES_DB-MetaData'!AB21*25.4,'SERIES_DB-MetaData'!AB21)</f>
        <v>0</v>
      </c>
      <c r="AC21" s="108">
        <f>'SERIES_DB-MetaData'!AC21</f>
        <v>0</v>
      </c>
      <c r="AD21" s="108" t="str">
        <f>'SERIES_DB-MetaData'!AD21</f>
        <v>H</v>
      </c>
      <c r="AE21" s="31">
        <f>IF('SERIES_DB-MetaData'!$F21="US",'SERIES_DB-MetaData'!AE21*25.4,'SERIES_DB-MetaData'!AE21)</f>
        <v>900</v>
      </c>
      <c r="AF21" s="32" t="str">
        <f>'SERIES_DB-MetaData'!AF21</f>
        <v>Ribbed</v>
      </c>
      <c r="AG21" s="23">
        <f t="shared" si="1"/>
        <v>0.20808479154436921</v>
      </c>
      <c r="AH21" s="30">
        <f>IF('SERIES_DB-MetaData'!$F21="US",'SERIES_DB-MetaData'!AH21*25.4,'SERIES_DB-MetaData'!AH21)</f>
        <v>0</v>
      </c>
      <c r="AI21" s="31">
        <f>IF('SERIES_DB-MetaData'!$F21="US",'SERIES_DB-MetaData'!AI21*6.89476,'SERIES_DB-MetaData'!AI21)</f>
        <v>435</v>
      </c>
      <c r="AJ21" s="31">
        <f>IF('SERIES_DB-MetaData'!$F21="US",'SERIES_DB-MetaData'!AJ21*6.89476,'SERIES_DB-MetaData'!AJ21)</f>
        <v>0</v>
      </c>
      <c r="AK21" s="31">
        <f>IF('SERIES_DB-MetaData'!$F21="US",'SERIES_DB-MetaData'!AK21*6.89476,'SERIES_DB-MetaData'!AK21)</f>
        <v>0</v>
      </c>
      <c r="AL21" s="31">
        <f>IF('SERIES_DB-MetaData'!$F21="US",'SERIES_DB-MetaData'!AL21*6.89476,'SERIES_DB-MetaData'!AL21)</f>
        <v>0</v>
      </c>
      <c r="AM21" s="31">
        <f>IF('SERIES_DB-MetaData'!$F21="US",'SERIES_DB-MetaData'!AM21*6.89476,'SERIES_DB-MetaData'!AM21)</f>
        <v>0</v>
      </c>
      <c r="AN21" s="31">
        <f>IF('SERIES_DB-MetaData'!$F21="US",'SERIES_DB-MetaData'!AN21*6.89476,'SERIES_DB-MetaData'!AN21)</f>
        <v>0</v>
      </c>
      <c r="AO21" s="108">
        <f>'SERIES_DB-MetaData'!AO21</f>
        <v>0</v>
      </c>
      <c r="AP21" s="24" t="str">
        <f>'SERIES_DB-MetaData'!AP21</f>
        <v>R</v>
      </c>
      <c r="AQ21" s="20">
        <f>'SERIES_DB-MetaData'!AQ21</f>
        <v>2</v>
      </c>
      <c r="AR21" s="24" t="str">
        <f>'SERIES_DB-MetaData'!AR21</f>
        <v>Ribbed</v>
      </c>
      <c r="AS21" s="30">
        <f>IF('SERIES_DB-MetaData'!$F21="US",'SERIES_DB-MetaData'!AS21*25.4,'SERIES_DB-MetaData'!AS21)</f>
        <v>9.5</v>
      </c>
      <c r="AT21" s="20">
        <f>'SERIES_DB-MetaData'!AT21</f>
        <v>22</v>
      </c>
      <c r="AU21" s="31">
        <f>IF('SERIES_DB-MetaData'!$F21="US",'SERIES_DB-MetaData'!AU21*25.4,'SERIES_DB-MetaData'!AU21)</f>
        <v>100</v>
      </c>
      <c r="AV21" s="30">
        <f>IF('SERIES_DB-MetaData'!$F21="US",'SERIES_DB-MetaData'!AV21*25.4,'SERIES_DB-MetaData'!AV21)</f>
        <v>0</v>
      </c>
      <c r="AW21" s="109">
        <f>'SERIES_DB-MetaData'!AW21</f>
        <v>0</v>
      </c>
      <c r="AX21" s="30">
        <f>IF('SERIES_DB-MetaData'!$F21="US",'SERIES_DB-MetaData'!AX21*25.4,'SERIES_DB-MetaData'!AX21)</f>
        <v>0</v>
      </c>
      <c r="AY21" s="23">
        <f t="shared" si="2"/>
        <v>0.56705747397295758</v>
      </c>
      <c r="AZ21" s="23"/>
      <c r="BA21" s="31">
        <f>IF('SERIES_DB-MetaData'!$F21="US",'SERIES_DB-MetaData'!BA21*6.89476,'SERIES_DB-MetaData'!BA21)</f>
        <v>428.4</v>
      </c>
      <c r="BB21" s="31">
        <f>IF('SERIES_DB-MetaData'!$F21="US",'SERIES_DB-MetaData'!BB21*6.89476,'SERIES_DB-MetaData'!BB21)</f>
        <v>0</v>
      </c>
      <c r="BC21" s="24">
        <f>'SERIES_DB-MetaData'!BC21</f>
        <v>0</v>
      </c>
      <c r="BD21" s="30">
        <f>IF('SERIES_DB-MetaData'!$F21="US",'SERIES_DB-MetaData'!BD21*25.4,'SERIES_DB-MetaData'!BD21)</f>
        <v>10</v>
      </c>
      <c r="BE21" s="30">
        <f>IF('SERIES_DB-MetaData'!$F21="US",'SERIES_DB-MetaData'!BE21*25.4,'SERIES_DB-MetaData'!BE21)</f>
        <v>170</v>
      </c>
      <c r="BF21" s="24">
        <f>'SERIES_DB-MetaData'!BF21</f>
        <v>1</v>
      </c>
      <c r="BG21" s="22">
        <f t="shared" si="3"/>
        <v>0.38499909970463153</v>
      </c>
      <c r="BH21" s="30">
        <f>IF('SERIES_DB-MetaData'!$F21="US",'SERIES_DB-MetaData'!BH21*25.4,'SERIES_DB-MetaData'!BH21)</f>
        <v>0</v>
      </c>
      <c r="BI21" s="31">
        <f>IF('SERIES_DB-MetaData'!$F21="US",'SERIES_DB-MetaData'!BI21*6.89476,'SERIES_DB-MetaData'!BI21)</f>
        <v>428.4</v>
      </c>
      <c r="BJ21" s="31">
        <f>IF('SERIES_DB-MetaData'!$F21="US",'SERIES_DB-MetaData'!BJ21*6.89476,'SERIES_DB-MetaData'!BJ21)</f>
        <v>0</v>
      </c>
      <c r="BK21" s="109">
        <f>'SERIES_DB-MetaData'!BK21</f>
        <v>0</v>
      </c>
      <c r="BL21" s="30">
        <f>IF('SERIES_DB-MetaData'!$F21="US",'SERIES_DB-MetaData'!BL21*25.4,'SERIES_DB-MetaData'!BL21)</f>
        <v>9.5</v>
      </c>
      <c r="BM21" s="30">
        <f>IF('SERIES_DB-MetaData'!$F21="US",'SERIES_DB-MetaData'!BM21*25.4,'SERIES_DB-MetaData'!BM21)</f>
        <v>230</v>
      </c>
      <c r="BN21" s="25">
        <f>'SERIES_DB-MetaData'!$BN$6</f>
        <v>2</v>
      </c>
      <c r="BO21" s="22">
        <f t="shared" si="4"/>
        <v>0.51363901627985287</v>
      </c>
      <c r="BP21" s="31">
        <f>IF('SERIES_DB-MetaData'!$F21="US",'SERIES_DB-MetaData'!BP21*6.89476,'SERIES_DB-MetaData'!BP21)</f>
        <v>428.4</v>
      </c>
      <c r="BQ21" s="31">
        <f>IF('SERIES_DB-MetaData'!$F21="US",'SERIES_DB-MetaData'!BQ21*6.89476,'SERIES_DB-MetaData'!BQ21)</f>
        <v>0</v>
      </c>
      <c r="BR21" s="20">
        <f>'SERIES_DB-MetaData'!BR21</f>
        <v>0</v>
      </c>
      <c r="BS21" s="30">
        <f>IF('SERIES_DB-MetaData'!$F21="US",'SERIES_DB-MetaData'!BS21*25.4,'SERIES_DB-MetaData'!BS21)</f>
        <v>0</v>
      </c>
      <c r="BT21" s="20">
        <f>'SERIES_DB-MetaData'!BT21</f>
        <v>0</v>
      </c>
      <c r="BU21" s="22">
        <f t="shared" si="5"/>
        <v>0</v>
      </c>
      <c r="BV21" s="31">
        <f>IF('SERIES_DB-MetaData'!$F21="US",'SERIES_DB-MetaData'!BV21*6.89476,'SERIES_DB-MetaData'!BV21)</f>
        <v>0</v>
      </c>
      <c r="BW21" s="20">
        <f>'SERIES_DB-MetaData'!BW21</f>
        <v>0</v>
      </c>
      <c r="BX21" s="20">
        <f>'SERIES_DB-MetaData'!BX21</f>
        <v>2</v>
      </c>
    </row>
    <row r="22" spans="1:76">
      <c r="A22" s="84">
        <f>'SERIES_DB-MetaData'!A22</f>
        <v>17</v>
      </c>
      <c r="B22" s="84">
        <f>'SERIES_DB-MetaData'!B22</f>
        <v>0</v>
      </c>
      <c r="C22" s="84">
        <f>'SERIES_DB-MetaData'!C22</f>
        <v>7</v>
      </c>
      <c r="D22" s="105" t="str">
        <f>'SERIES_DB-MetaData'!D22</f>
        <v>MWFD1</v>
      </c>
      <c r="E22" s="105" t="str">
        <f>'SERIES_DB-MetaData'!E22</f>
        <v>Chiou et al. 2004</v>
      </c>
      <c r="F22" s="20" t="s">
        <v>8</v>
      </c>
      <c r="G22" s="87" t="str">
        <f>'SERIES_DB-MetaData'!G22</f>
        <v>C</v>
      </c>
      <c r="H22" s="87" t="str">
        <f>'SERIES_DB-MetaData'!H22</f>
        <v>B</v>
      </c>
      <c r="I22" s="31">
        <f>IF('SERIES_DB-MetaData'!$F22="US",'SERIES_DB-MetaData'!I22*6.89476,'SERIES_DB-MetaData'!I22)</f>
        <v>20.8</v>
      </c>
      <c r="J22" s="31">
        <f>IF('SERIES_DB-MetaData'!$F22="US",'SERIES_DB-MetaData'!J22*6.89476,'SERIES_DB-MetaData'!J22)</f>
        <v>0</v>
      </c>
      <c r="K22" s="31">
        <f>IF('SERIES_DB-MetaData'!$F22="US",'SERIES_DB-MetaData'!K22*6.89476,'SERIES_DB-MetaData'!K22)</f>
        <v>0</v>
      </c>
      <c r="L22" s="31">
        <f>IF('SERIES_DB-MetaData'!$F22="US",'SERIES_DB-MetaData'!L22*4.448221615,'SERIES_DB-MetaData'!L22)</f>
        <v>0</v>
      </c>
      <c r="M22" s="20">
        <f>'SERIES_DB-MetaData'!M22</f>
        <v>0</v>
      </c>
      <c r="N22" s="30">
        <f>IF('SERIES_DB-MetaData'!$F22="US",'SERIES_DB-MetaData'!N22*25.4,'SERIES_DB-MetaData'!N22)</f>
        <v>250</v>
      </c>
      <c r="O22" s="30">
        <f>IF('SERIES_DB-MetaData'!$F22="US",'SERIES_DB-MetaData'!O22*25.4,'SERIES_DB-MetaData'!O22)</f>
        <v>250</v>
      </c>
      <c r="P22" s="30">
        <f>IF('SERIES_DB-MetaData'!$F22="US",'SERIES_DB-MetaData'!P22*25.4,'SERIES_DB-MetaData'!P22)</f>
        <v>2500</v>
      </c>
      <c r="Q22" s="30">
        <f>IF('SERIES_DB-MetaData'!$F22="US",'SERIES_DB-MetaData'!Q22*25.4,'SERIES_DB-MetaData'!Q22)</f>
        <v>120</v>
      </c>
      <c r="R22" s="30">
        <f>IF('SERIES_DB-MetaData'!$F22="US",'SERIES_DB-MetaData'!R22*25.4,'SERIES_DB-MetaData'!R22)</f>
        <v>2200</v>
      </c>
      <c r="S22" s="30">
        <f>IF('SERIES_DB-MetaData'!$F22="US",'SERIES_DB-MetaData'!S22*25.4,'SERIES_DB-MetaData'!S22)</f>
        <v>2200</v>
      </c>
      <c r="T22" s="32" t="str">
        <f>'SERIES_DB-MetaData'!T22</f>
        <v>C</v>
      </c>
      <c r="U22" s="32">
        <f t="shared" si="0"/>
        <v>302500</v>
      </c>
      <c r="V22" s="30">
        <f>IF('SERIES_DB-MetaData'!$F22="US",'SERIES_DB-MetaData'!V22*25.4,'SERIES_DB-MetaData'!V22)</f>
        <v>16</v>
      </c>
      <c r="W22" s="30">
        <f>IF('SERIES_DB-MetaData'!$F22="US",'SERIES_DB-MetaData'!W22*25.4,'SERIES_DB-MetaData'!W22)</f>
        <v>0</v>
      </c>
      <c r="X22" s="30">
        <f>IF('SERIES_DB-MetaData'!$F22="US",'SERIES_DB-MetaData'!X22*25.4,'SERIES_DB-MetaData'!X22)</f>
        <v>0</v>
      </c>
      <c r="Y22" s="108">
        <f>'SERIES_DB-MetaData'!Y22</f>
        <v>4</v>
      </c>
      <c r="Z22" s="30">
        <f>IF('SERIES_DB-MetaData'!$F22="US",'SERIES_DB-MetaData'!Z22*25.4,'SERIES_DB-MetaData'!Z22)</f>
        <v>0</v>
      </c>
      <c r="AA22" s="108">
        <f>'SERIES_DB-MetaData'!AA22</f>
        <v>0</v>
      </c>
      <c r="AB22" s="30">
        <f>IF('SERIES_DB-MetaData'!$F22="US",'SERIES_DB-MetaData'!AB22*25.4,'SERIES_DB-MetaData'!AB22)</f>
        <v>0</v>
      </c>
      <c r="AC22" s="108">
        <f>'SERIES_DB-MetaData'!AC22</f>
        <v>0</v>
      </c>
      <c r="AD22" s="108" t="str">
        <f>'SERIES_DB-MetaData'!AD22</f>
        <v>H</v>
      </c>
      <c r="AE22" s="31">
        <f>IF('SERIES_DB-MetaData'!$F22="US",'SERIES_DB-MetaData'!AE22*25.4,'SERIES_DB-MetaData'!AE22)</f>
        <v>900</v>
      </c>
      <c r="AF22" s="32" t="str">
        <f>'SERIES_DB-MetaData'!AF22</f>
        <v>Ribbed</v>
      </c>
      <c r="AG22" s="23">
        <f t="shared" si="1"/>
        <v>0.26586701465090479</v>
      </c>
      <c r="AH22" s="30">
        <f>IF('SERIES_DB-MetaData'!$F22="US",'SERIES_DB-MetaData'!AH22*25.4,'SERIES_DB-MetaData'!AH22)</f>
        <v>0</v>
      </c>
      <c r="AI22" s="31">
        <f>IF('SERIES_DB-MetaData'!$F22="US",'SERIES_DB-MetaData'!AI22*6.89476,'SERIES_DB-MetaData'!AI22)</f>
        <v>311.3</v>
      </c>
      <c r="AJ22" s="31">
        <f>IF('SERIES_DB-MetaData'!$F22="US",'SERIES_DB-MetaData'!AJ22*6.89476,'SERIES_DB-MetaData'!AJ22)</f>
        <v>0</v>
      </c>
      <c r="AK22" s="31">
        <f>IF('SERIES_DB-MetaData'!$F22="US",'SERIES_DB-MetaData'!AK22*6.89476,'SERIES_DB-MetaData'!AK22)</f>
        <v>0</v>
      </c>
      <c r="AL22" s="31">
        <f>IF('SERIES_DB-MetaData'!$F22="US",'SERIES_DB-MetaData'!AL22*6.89476,'SERIES_DB-MetaData'!AL22)</f>
        <v>0</v>
      </c>
      <c r="AM22" s="31">
        <f>IF('SERIES_DB-MetaData'!$F22="US",'SERIES_DB-MetaData'!AM22*6.89476,'SERIES_DB-MetaData'!AM22)</f>
        <v>0</v>
      </c>
      <c r="AN22" s="31">
        <f>IF('SERIES_DB-MetaData'!$F22="US",'SERIES_DB-MetaData'!AN22*6.89476,'SERIES_DB-MetaData'!AN22)</f>
        <v>0</v>
      </c>
      <c r="AO22" s="108">
        <f>'SERIES_DB-MetaData'!AO22</f>
        <v>0</v>
      </c>
      <c r="AP22" s="24" t="str">
        <f>'SERIES_DB-MetaData'!AP22</f>
        <v>R</v>
      </c>
      <c r="AQ22" s="20">
        <f>'SERIES_DB-MetaData'!AQ22</f>
        <v>2</v>
      </c>
      <c r="AR22" s="24" t="str">
        <f>'SERIES_DB-MetaData'!AR22</f>
        <v>Ribbed</v>
      </c>
      <c r="AS22" s="30">
        <f>IF('SERIES_DB-MetaData'!$F22="US",'SERIES_DB-MetaData'!AS22*25.4,'SERIES_DB-MetaData'!AS22)</f>
        <v>9.5</v>
      </c>
      <c r="AT22" s="20">
        <f>'SERIES_DB-MetaData'!AT22</f>
        <v>22</v>
      </c>
      <c r="AU22" s="31">
        <f>IF('SERIES_DB-MetaData'!$F22="US",'SERIES_DB-MetaData'!AU22*25.4,'SERIES_DB-MetaData'!AU22)</f>
        <v>100</v>
      </c>
      <c r="AV22" s="30">
        <f>IF('SERIES_DB-MetaData'!$F22="US",'SERIES_DB-MetaData'!AV22*25.4,'SERIES_DB-MetaData'!AV22)</f>
        <v>0</v>
      </c>
      <c r="AW22" s="109">
        <f>'SERIES_DB-MetaData'!AW22</f>
        <v>0</v>
      </c>
      <c r="AX22" s="30">
        <f>IF('SERIES_DB-MetaData'!$F22="US",'SERIES_DB-MetaData'!AX22*25.4,'SERIES_DB-MetaData'!AX22)</f>
        <v>0</v>
      </c>
      <c r="AY22" s="23">
        <f t="shared" si="2"/>
        <v>0.56705747397295758</v>
      </c>
      <c r="AZ22" s="23"/>
      <c r="BA22" s="31">
        <f>IF('SERIES_DB-MetaData'!$F22="US",'SERIES_DB-MetaData'!BA22*6.89476,'SERIES_DB-MetaData'!BA22)</f>
        <v>428.4</v>
      </c>
      <c r="BB22" s="31">
        <f>IF('SERIES_DB-MetaData'!$F22="US",'SERIES_DB-MetaData'!BB22*6.89476,'SERIES_DB-MetaData'!BB22)</f>
        <v>0</v>
      </c>
      <c r="BC22" s="24">
        <f>'SERIES_DB-MetaData'!BC22</f>
        <v>0</v>
      </c>
      <c r="BD22" s="30">
        <f>IF('SERIES_DB-MetaData'!$F22="US",'SERIES_DB-MetaData'!BD22*25.4,'SERIES_DB-MetaData'!BD22)</f>
        <v>10</v>
      </c>
      <c r="BE22" s="30">
        <f>IF('SERIES_DB-MetaData'!$F22="US",'SERIES_DB-MetaData'!BE22*25.4,'SERIES_DB-MetaData'!BE22)</f>
        <v>170</v>
      </c>
      <c r="BF22" s="24">
        <f>'SERIES_DB-MetaData'!BF22</f>
        <v>1</v>
      </c>
      <c r="BG22" s="22">
        <f t="shared" si="3"/>
        <v>0.38499909970463153</v>
      </c>
      <c r="BH22" s="30">
        <f>IF('SERIES_DB-MetaData'!$F22="US",'SERIES_DB-MetaData'!BH22*25.4,'SERIES_DB-MetaData'!BH22)</f>
        <v>0</v>
      </c>
      <c r="BI22" s="31">
        <f>IF('SERIES_DB-MetaData'!$F22="US",'SERIES_DB-MetaData'!BI22*6.89476,'SERIES_DB-MetaData'!BI22)</f>
        <v>428.4</v>
      </c>
      <c r="BJ22" s="31">
        <f>IF('SERIES_DB-MetaData'!$F22="US",'SERIES_DB-MetaData'!BJ22*6.89476,'SERIES_DB-MetaData'!BJ22)</f>
        <v>0</v>
      </c>
      <c r="BK22" s="109">
        <f>'SERIES_DB-MetaData'!BK22</f>
        <v>0</v>
      </c>
      <c r="BL22" s="30">
        <f>IF('SERIES_DB-MetaData'!$F22="US",'SERIES_DB-MetaData'!BL22*25.4,'SERIES_DB-MetaData'!BL22)</f>
        <v>9.5</v>
      </c>
      <c r="BM22" s="30">
        <f>IF('SERIES_DB-MetaData'!$F22="US",'SERIES_DB-MetaData'!BM22*25.4,'SERIES_DB-MetaData'!BM22)</f>
        <v>230</v>
      </c>
      <c r="BN22" s="25">
        <f>'SERIES_DB-MetaData'!$BN$6</f>
        <v>2</v>
      </c>
      <c r="BO22" s="22">
        <f t="shared" si="4"/>
        <v>0.51363901627985287</v>
      </c>
      <c r="BP22" s="31">
        <f>IF('SERIES_DB-MetaData'!$F22="US",'SERIES_DB-MetaData'!BP22*6.89476,'SERIES_DB-MetaData'!BP22)</f>
        <v>428.4</v>
      </c>
      <c r="BQ22" s="31">
        <f>IF('SERIES_DB-MetaData'!$F22="US",'SERIES_DB-MetaData'!BQ22*6.89476,'SERIES_DB-MetaData'!BQ22)</f>
        <v>0</v>
      </c>
      <c r="BR22" s="20">
        <f>'SERIES_DB-MetaData'!BR22</f>
        <v>0</v>
      </c>
      <c r="BS22" s="30">
        <f>IF('SERIES_DB-MetaData'!$F22="US",'SERIES_DB-MetaData'!BS22*25.4,'SERIES_DB-MetaData'!BS22)</f>
        <v>0</v>
      </c>
      <c r="BT22" s="20">
        <f>'SERIES_DB-MetaData'!BT22</f>
        <v>0</v>
      </c>
      <c r="BU22" s="22">
        <f t="shared" si="5"/>
        <v>0</v>
      </c>
      <c r="BV22" s="31">
        <f>IF('SERIES_DB-MetaData'!$F22="US",'SERIES_DB-MetaData'!BV22*6.89476,'SERIES_DB-MetaData'!BV22)</f>
        <v>0</v>
      </c>
      <c r="BW22" s="20">
        <f>'SERIES_DB-MetaData'!BW22</f>
        <v>0</v>
      </c>
      <c r="BX22" s="20">
        <f>'SERIES_DB-MetaData'!BX22</f>
        <v>4</v>
      </c>
    </row>
    <row r="23" spans="1:76">
      <c r="A23" s="84">
        <f>'SERIES_DB-MetaData'!A23</f>
        <v>18</v>
      </c>
      <c r="B23" s="84">
        <f>'SERIES_DB-MetaData'!B23</f>
        <v>0</v>
      </c>
      <c r="C23" s="84">
        <f>'SERIES_DB-MetaData'!C23</f>
        <v>8</v>
      </c>
      <c r="D23" s="105" t="str">
        <f>'SERIES_DB-MetaData'!D23</f>
        <v>MWFD2</v>
      </c>
      <c r="E23" s="105" t="str">
        <f>'SERIES_DB-MetaData'!E23</f>
        <v>Chiou et al. 2004</v>
      </c>
      <c r="F23" s="20" t="s">
        <v>8</v>
      </c>
      <c r="G23" s="87" t="str">
        <f>'SERIES_DB-MetaData'!G23</f>
        <v>C</v>
      </c>
      <c r="H23" s="87" t="str">
        <f>'SERIES_DB-MetaData'!H23</f>
        <v>B</v>
      </c>
      <c r="I23" s="31">
        <f>IF('SERIES_DB-MetaData'!$F23="US",'SERIES_DB-MetaData'!I23*6.89476,'SERIES_DB-MetaData'!I23)</f>
        <v>20.8</v>
      </c>
      <c r="J23" s="31">
        <f>IF('SERIES_DB-MetaData'!$F23="US",'SERIES_DB-MetaData'!J23*6.89476,'SERIES_DB-MetaData'!J23)</f>
        <v>0</v>
      </c>
      <c r="K23" s="31">
        <f>IF('SERIES_DB-MetaData'!$F23="US",'SERIES_DB-MetaData'!K23*6.89476,'SERIES_DB-MetaData'!K23)</f>
        <v>0</v>
      </c>
      <c r="L23" s="31">
        <f>IF('SERIES_DB-MetaData'!$F23="US",'SERIES_DB-MetaData'!L23*4.448221615,'SERIES_DB-MetaData'!L23)</f>
        <v>0</v>
      </c>
      <c r="M23" s="20">
        <f>'SERIES_DB-MetaData'!M23</f>
        <v>0</v>
      </c>
      <c r="N23" s="30">
        <f>IF('SERIES_DB-MetaData'!$F23="US",'SERIES_DB-MetaData'!N23*25.4,'SERIES_DB-MetaData'!N23)</f>
        <v>250</v>
      </c>
      <c r="O23" s="30">
        <f>IF('SERIES_DB-MetaData'!$F23="US",'SERIES_DB-MetaData'!O23*25.4,'SERIES_DB-MetaData'!O23)</f>
        <v>250</v>
      </c>
      <c r="P23" s="30">
        <f>IF('SERIES_DB-MetaData'!$F23="US",'SERIES_DB-MetaData'!P23*25.4,'SERIES_DB-MetaData'!P23)</f>
        <v>2500</v>
      </c>
      <c r="Q23" s="30">
        <f>IF('SERIES_DB-MetaData'!$F23="US",'SERIES_DB-MetaData'!Q23*25.4,'SERIES_DB-MetaData'!Q23)</f>
        <v>120</v>
      </c>
      <c r="R23" s="30">
        <f>IF('SERIES_DB-MetaData'!$F23="US",'SERIES_DB-MetaData'!R23*25.4,'SERIES_DB-MetaData'!R23)</f>
        <v>2200</v>
      </c>
      <c r="S23" s="30">
        <f>IF('SERIES_DB-MetaData'!$F23="US",'SERIES_DB-MetaData'!S23*25.4,'SERIES_DB-MetaData'!S23)</f>
        <v>2200</v>
      </c>
      <c r="T23" s="32" t="str">
        <f>'SERIES_DB-MetaData'!T23</f>
        <v>C</v>
      </c>
      <c r="U23" s="32">
        <f t="shared" si="0"/>
        <v>302500</v>
      </c>
      <c r="V23" s="30">
        <f>IF('SERIES_DB-MetaData'!$F23="US",'SERIES_DB-MetaData'!V23*25.4,'SERIES_DB-MetaData'!V23)</f>
        <v>16</v>
      </c>
      <c r="W23" s="30">
        <f>IF('SERIES_DB-MetaData'!$F23="US",'SERIES_DB-MetaData'!W23*25.4,'SERIES_DB-MetaData'!W23)</f>
        <v>0</v>
      </c>
      <c r="X23" s="30">
        <f>IF('SERIES_DB-MetaData'!$F23="US",'SERIES_DB-MetaData'!X23*25.4,'SERIES_DB-MetaData'!X23)</f>
        <v>0</v>
      </c>
      <c r="Y23" s="108">
        <f>'SERIES_DB-MetaData'!Y23</f>
        <v>8</v>
      </c>
      <c r="Z23" s="30">
        <f>IF('SERIES_DB-MetaData'!$F23="US",'SERIES_DB-MetaData'!Z23*25.4,'SERIES_DB-MetaData'!Z23)</f>
        <v>0</v>
      </c>
      <c r="AA23" s="108">
        <f>'SERIES_DB-MetaData'!AA23</f>
        <v>0</v>
      </c>
      <c r="AB23" s="30">
        <f>IF('SERIES_DB-MetaData'!$F23="US",'SERIES_DB-MetaData'!AB23*25.4,'SERIES_DB-MetaData'!AB23)</f>
        <v>0</v>
      </c>
      <c r="AC23" s="108">
        <f>'SERIES_DB-MetaData'!AC23</f>
        <v>0</v>
      </c>
      <c r="AD23" s="108" t="str">
        <f>'SERIES_DB-MetaData'!AD23</f>
        <v>H</v>
      </c>
      <c r="AE23" s="31">
        <f>IF('SERIES_DB-MetaData'!$F23="US",'SERIES_DB-MetaData'!AE23*25.4,'SERIES_DB-MetaData'!AE23)</f>
        <v>900</v>
      </c>
      <c r="AF23" s="32" t="str">
        <f>'SERIES_DB-MetaData'!AF23</f>
        <v>Ribbed</v>
      </c>
      <c r="AG23" s="23">
        <f t="shared" si="1"/>
        <v>0.53173402930180957</v>
      </c>
      <c r="AH23" s="30">
        <f>IF('SERIES_DB-MetaData'!$F23="US",'SERIES_DB-MetaData'!AH23*25.4,'SERIES_DB-MetaData'!AH23)</f>
        <v>0</v>
      </c>
      <c r="AI23" s="31">
        <f>IF('SERIES_DB-MetaData'!$F23="US",'SERIES_DB-MetaData'!AI23*6.89476,'SERIES_DB-MetaData'!AI23)</f>
        <v>311.3</v>
      </c>
      <c r="AJ23" s="31">
        <f>IF('SERIES_DB-MetaData'!$F23="US",'SERIES_DB-MetaData'!AJ23*6.89476,'SERIES_DB-MetaData'!AJ23)</f>
        <v>0</v>
      </c>
      <c r="AK23" s="31">
        <f>IF('SERIES_DB-MetaData'!$F23="US",'SERIES_DB-MetaData'!AK23*6.89476,'SERIES_DB-MetaData'!AK23)</f>
        <v>0</v>
      </c>
      <c r="AL23" s="31">
        <f>IF('SERIES_DB-MetaData'!$F23="US",'SERIES_DB-MetaData'!AL23*6.89476,'SERIES_DB-MetaData'!AL23)</f>
        <v>0</v>
      </c>
      <c r="AM23" s="31">
        <f>IF('SERIES_DB-MetaData'!$F23="US",'SERIES_DB-MetaData'!AM23*6.89476,'SERIES_DB-MetaData'!AM23)</f>
        <v>0</v>
      </c>
      <c r="AN23" s="31">
        <f>IF('SERIES_DB-MetaData'!$F23="US",'SERIES_DB-MetaData'!AN23*6.89476,'SERIES_DB-MetaData'!AN23)</f>
        <v>0</v>
      </c>
      <c r="AO23" s="108">
        <f>'SERIES_DB-MetaData'!AO23</f>
        <v>0</v>
      </c>
      <c r="AP23" s="24" t="str">
        <f>'SERIES_DB-MetaData'!AP23</f>
        <v>R</v>
      </c>
      <c r="AQ23" s="20">
        <f>'SERIES_DB-MetaData'!AQ23</f>
        <v>2</v>
      </c>
      <c r="AR23" s="24" t="str">
        <f>'SERIES_DB-MetaData'!AR23</f>
        <v>Ribbed</v>
      </c>
      <c r="AS23" s="30">
        <f>IF('SERIES_DB-MetaData'!$F23="US",'SERIES_DB-MetaData'!AS23*25.4,'SERIES_DB-MetaData'!AS23)</f>
        <v>9.5</v>
      </c>
      <c r="AT23" s="20">
        <f>'SERIES_DB-MetaData'!AT23</f>
        <v>22</v>
      </c>
      <c r="AU23" s="31">
        <f>IF('SERIES_DB-MetaData'!$F23="US",'SERIES_DB-MetaData'!AU23*25.4,'SERIES_DB-MetaData'!AU23)</f>
        <v>100</v>
      </c>
      <c r="AV23" s="30">
        <f>IF('SERIES_DB-MetaData'!$F23="US",'SERIES_DB-MetaData'!AV23*25.4,'SERIES_DB-MetaData'!AV23)</f>
        <v>0</v>
      </c>
      <c r="AW23" s="109">
        <f>'SERIES_DB-MetaData'!AW23</f>
        <v>0</v>
      </c>
      <c r="AX23" s="30">
        <f>IF('SERIES_DB-MetaData'!$F23="US",'SERIES_DB-MetaData'!AX23*25.4,'SERIES_DB-MetaData'!AX23)</f>
        <v>0</v>
      </c>
      <c r="AY23" s="23">
        <f t="shared" si="2"/>
        <v>0.56705747397295758</v>
      </c>
      <c r="AZ23" s="23"/>
      <c r="BA23" s="31">
        <f>IF('SERIES_DB-MetaData'!$F23="US",'SERIES_DB-MetaData'!BA23*6.89476,'SERIES_DB-MetaData'!BA23)</f>
        <v>428.4</v>
      </c>
      <c r="BB23" s="31">
        <f>IF('SERIES_DB-MetaData'!$F23="US",'SERIES_DB-MetaData'!BB23*6.89476,'SERIES_DB-MetaData'!BB23)</f>
        <v>0</v>
      </c>
      <c r="BC23" s="24">
        <f>'SERIES_DB-MetaData'!BC23</f>
        <v>0</v>
      </c>
      <c r="BD23" s="30">
        <f>IF('SERIES_DB-MetaData'!$F23="US",'SERIES_DB-MetaData'!BD23*25.4,'SERIES_DB-MetaData'!BD23)</f>
        <v>10</v>
      </c>
      <c r="BE23" s="30">
        <f>IF('SERIES_DB-MetaData'!$F23="US",'SERIES_DB-MetaData'!BE23*25.4,'SERIES_DB-MetaData'!BE23)</f>
        <v>170</v>
      </c>
      <c r="BF23" s="24">
        <f>'SERIES_DB-MetaData'!BF23</f>
        <v>1</v>
      </c>
      <c r="BG23" s="22">
        <f t="shared" si="3"/>
        <v>0.38499909970463153</v>
      </c>
      <c r="BH23" s="30">
        <f>IF('SERIES_DB-MetaData'!$F23="US",'SERIES_DB-MetaData'!BH23*25.4,'SERIES_DB-MetaData'!BH23)</f>
        <v>0</v>
      </c>
      <c r="BI23" s="31">
        <f>IF('SERIES_DB-MetaData'!$F23="US",'SERIES_DB-MetaData'!BI23*6.89476,'SERIES_DB-MetaData'!BI23)</f>
        <v>428.4</v>
      </c>
      <c r="BJ23" s="31">
        <f>IF('SERIES_DB-MetaData'!$F23="US",'SERIES_DB-MetaData'!BJ23*6.89476,'SERIES_DB-MetaData'!BJ23)</f>
        <v>0</v>
      </c>
      <c r="BK23" s="109">
        <f>'SERIES_DB-MetaData'!BK23</f>
        <v>0</v>
      </c>
      <c r="BL23" s="30">
        <f>IF('SERIES_DB-MetaData'!$F23="US",'SERIES_DB-MetaData'!BL23*25.4,'SERIES_DB-MetaData'!BL23)</f>
        <v>9.5</v>
      </c>
      <c r="BM23" s="30">
        <f>IF('SERIES_DB-MetaData'!$F23="US",'SERIES_DB-MetaData'!BM23*25.4,'SERIES_DB-MetaData'!BM23)</f>
        <v>230</v>
      </c>
      <c r="BN23" s="25">
        <f>'SERIES_DB-MetaData'!$BN$6</f>
        <v>2</v>
      </c>
      <c r="BO23" s="22">
        <f t="shared" si="4"/>
        <v>0.51363901627985287</v>
      </c>
      <c r="BP23" s="31">
        <f>IF('SERIES_DB-MetaData'!$F23="US",'SERIES_DB-MetaData'!BP23*6.89476,'SERIES_DB-MetaData'!BP23)</f>
        <v>428.4</v>
      </c>
      <c r="BQ23" s="31">
        <f>IF('SERIES_DB-MetaData'!$F23="US",'SERIES_DB-MetaData'!BQ23*6.89476,'SERIES_DB-MetaData'!BQ23)</f>
        <v>0</v>
      </c>
      <c r="BR23" s="20">
        <f>'SERIES_DB-MetaData'!BR23</f>
        <v>0</v>
      </c>
      <c r="BS23" s="30">
        <f>IF('SERIES_DB-MetaData'!$F23="US",'SERIES_DB-MetaData'!BS23*25.4,'SERIES_DB-MetaData'!BS23)</f>
        <v>0</v>
      </c>
      <c r="BT23" s="20">
        <f>'SERIES_DB-MetaData'!BT23</f>
        <v>0</v>
      </c>
      <c r="BU23" s="22">
        <f t="shared" si="5"/>
        <v>0</v>
      </c>
      <c r="BV23" s="31">
        <f>IF('SERIES_DB-MetaData'!$F23="US",'SERIES_DB-MetaData'!BV23*6.89476,'SERIES_DB-MetaData'!BV23)</f>
        <v>0</v>
      </c>
      <c r="BW23" s="20">
        <f>'SERIES_DB-MetaData'!BW23</f>
        <v>0</v>
      </c>
      <c r="BX23" s="20">
        <f>'SERIES_DB-MetaData'!BX23</f>
        <v>4</v>
      </c>
    </row>
    <row r="24" spans="1:76">
      <c r="A24" s="84">
        <f>'SERIES_DB-MetaData'!A24</f>
        <v>19</v>
      </c>
      <c r="B24" s="84">
        <f>'SERIES_DB-MetaData'!B24</f>
        <v>0</v>
      </c>
      <c r="C24" s="84">
        <f>'SERIES_DB-MetaData'!C24</f>
        <v>1</v>
      </c>
      <c r="D24" s="105" t="str">
        <f>'SERIES_DB-MetaData'!D24</f>
        <v>W3</v>
      </c>
      <c r="E24" s="105" t="str">
        <f>'SERIES_DB-MetaData'!E24</f>
        <v>Cho et al. 2004</v>
      </c>
      <c r="F24" s="20" t="s">
        <v>8</v>
      </c>
      <c r="G24" s="87" t="str">
        <f>'SERIES_DB-MetaData'!G24</f>
        <v>C</v>
      </c>
      <c r="H24" s="87" t="str">
        <f>'SERIES_DB-MetaData'!H24</f>
        <v>R</v>
      </c>
      <c r="I24" s="31">
        <f>IF('SERIES_DB-MetaData'!$F24="US",'SERIES_DB-MetaData'!I24*6.89476,'SERIES_DB-MetaData'!I24)</f>
        <v>38.700000000000003</v>
      </c>
      <c r="J24" s="31">
        <f>IF('SERIES_DB-MetaData'!$F24="US",'SERIES_DB-MetaData'!J24*6.89476,'SERIES_DB-MetaData'!J24)</f>
        <v>0</v>
      </c>
      <c r="K24" s="31">
        <f>IF('SERIES_DB-MetaData'!$F24="US",'SERIES_DB-MetaData'!K24*6.89476,'SERIES_DB-MetaData'!K24)</f>
        <v>0</v>
      </c>
      <c r="L24" s="31">
        <f>IF('SERIES_DB-MetaData'!$F24="US",'SERIES_DB-MetaData'!L24*4.448221615,'SERIES_DB-MetaData'!L24)</f>
        <v>588.24000000000012</v>
      </c>
      <c r="M24" s="20" t="str">
        <f>'SERIES_DB-MetaData'!M24</f>
        <v>III</v>
      </c>
      <c r="N24" s="30">
        <f>IF('SERIES_DB-MetaData'!$F24="US",'SERIES_DB-MetaData'!N24*25.4,'SERIES_DB-MetaData'!N24)</f>
        <v>152</v>
      </c>
      <c r="O24" s="30">
        <f>IF('SERIES_DB-MetaData'!$F24="US",'SERIES_DB-MetaData'!O24*25.4,'SERIES_DB-MetaData'!O24)</f>
        <v>228</v>
      </c>
      <c r="P24" s="30">
        <f>IF('SERIES_DB-MetaData'!$F24="US",'SERIES_DB-MetaData'!P24*25.4,'SERIES_DB-MetaData'!P24)</f>
        <v>1000</v>
      </c>
      <c r="Q24" s="30">
        <f>IF('SERIES_DB-MetaData'!$F24="US",'SERIES_DB-MetaData'!Q24*25.4,'SERIES_DB-MetaData'!Q24)</f>
        <v>152</v>
      </c>
      <c r="R24" s="30">
        <f>IF('SERIES_DB-MetaData'!$F24="US",'SERIES_DB-MetaData'!R24*25.4,'SERIES_DB-MetaData'!R24)</f>
        <v>3750</v>
      </c>
      <c r="S24" s="30">
        <f>IF('SERIES_DB-MetaData'!$F24="US",'SERIES_DB-MetaData'!S24*25.4,'SERIES_DB-MetaData'!S24)</f>
        <v>3750</v>
      </c>
      <c r="T24" s="32" t="str">
        <f>'SERIES_DB-MetaData'!T24</f>
        <v>C</v>
      </c>
      <c r="U24" s="32">
        <f t="shared" si="0"/>
        <v>152000</v>
      </c>
      <c r="V24" s="30">
        <f>IF('SERIES_DB-MetaData'!$F24="US",'SERIES_DB-MetaData'!V24*25.4,'SERIES_DB-MetaData'!V24)</f>
        <v>19.5</v>
      </c>
      <c r="W24" s="30">
        <f>IF('SERIES_DB-MetaData'!$F24="US",'SERIES_DB-MetaData'!W24*25.4,'SERIES_DB-MetaData'!W24)</f>
        <v>0</v>
      </c>
      <c r="X24" s="30">
        <f>IF('SERIES_DB-MetaData'!$F24="US",'SERIES_DB-MetaData'!X24*25.4,'SERIES_DB-MetaData'!X24)</f>
        <v>0</v>
      </c>
      <c r="Y24" s="108">
        <f>'SERIES_DB-MetaData'!Y24</f>
        <v>5</v>
      </c>
      <c r="Z24" s="30">
        <f>IF('SERIES_DB-MetaData'!$F24="US",'SERIES_DB-MetaData'!Z24*25.4,'SERIES_DB-MetaData'!Z24)</f>
        <v>0</v>
      </c>
      <c r="AA24" s="108">
        <f>'SERIES_DB-MetaData'!AA24</f>
        <v>1</v>
      </c>
      <c r="AB24" s="30">
        <f>IF('SERIES_DB-MetaData'!$F24="US",'SERIES_DB-MetaData'!AB24*25.4,'SERIES_DB-MetaData'!AB24)</f>
        <v>0</v>
      </c>
      <c r="AC24" s="108">
        <f>'SERIES_DB-MetaData'!AC24</f>
        <v>1</v>
      </c>
      <c r="AD24" s="108" t="str">
        <f>'SERIES_DB-MetaData'!AD24</f>
        <v>STRAIGHT</v>
      </c>
      <c r="AE24" s="31">
        <f>IF('SERIES_DB-MetaData'!$F24="US",'SERIES_DB-MetaData'!AE24*25.4,'SERIES_DB-MetaData'!AE24)</f>
        <v>2500</v>
      </c>
      <c r="AF24" s="32" t="str">
        <f>'SERIES_DB-MetaData'!AF24</f>
        <v>Ribbed</v>
      </c>
      <c r="AG24" s="23">
        <f t="shared" si="1"/>
        <v>0.5894361545366047</v>
      </c>
      <c r="AH24" s="30">
        <f>IF('SERIES_DB-MetaData'!$F24="US",'SERIES_DB-MetaData'!AH24*25.4,'SERIES_DB-MetaData'!AH24)</f>
        <v>0</v>
      </c>
      <c r="AI24" s="31">
        <f>IF('SERIES_DB-MetaData'!$F24="US",'SERIES_DB-MetaData'!AI24*6.89476,'SERIES_DB-MetaData'!AI24)</f>
        <v>450</v>
      </c>
      <c r="AJ24" s="31">
        <f>IF('SERIES_DB-MetaData'!$F24="US",'SERIES_DB-MetaData'!AJ24*6.89476,'SERIES_DB-MetaData'!AJ24)</f>
        <v>610</v>
      </c>
      <c r="AK24" s="31">
        <f>IF('SERIES_DB-MetaData'!$F24="US",'SERIES_DB-MetaData'!AK24*6.89476,'SERIES_DB-MetaData'!AK24)</f>
        <v>450</v>
      </c>
      <c r="AL24" s="31">
        <f>IF('SERIES_DB-MetaData'!$F24="US",'SERIES_DB-MetaData'!AL24*6.89476,'SERIES_DB-MetaData'!AL24)</f>
        <v>450</v>
      </c>
      <c r="AM24" s="31">
        <f>IF('SERIES_DB-MetaData'!$F24="US",'SERIES_DB-MetaData'!AM24*6.89476,'SERIES_DB-MetaData'!AM24)</f>
        <v>610</v>
      </c>
      <c r="AN24" s="31">
        <f>IF('SERIES_DB-MetaData'!$F24="US",'SERIES_DB-MetaData'!AN24*6.89476,'SERIES_DB-MetaData'!AN24)</f>
        <v>610</v>
      </c>
      <c r="AO24" s="108">
        <f>'SERIES_DB-MetaData'!AO24</f>
        <v>400</v>
      </c>
      <c r="AP24" s="24" t="str">
        <f>'SERIES_DB-MetaData'!AP24</f>
        <v>R</v>
      </c>
      <c r="AQ24" s="20">
        <f>'SERIES_DB-MetaData'!AQ24</f>
        <v>2</v>
      </c>
      <c r="AR24" s="24" t="str">
        <f>'SERIES_DB-MetaData'!AR24</f>
        <v>Ribbed</v>
      </c>
      <c r="AS24" s="30">
        <f>IF('SERIES_DB-MetaData'!$F24="US",'SERIES_DB-MetaData'!AS24*25.4,'SERIES_DB-MetaData'!AS24)</f>
        <v>6</v>
      </c>
      <c r="AT24" s="20">
        <f>'SERIES_DB-MetaData'!AT24</f>
        <v>11</v>
      </c>
      <c r="AU24" s="31">
        <f>IF('SERIES_DB-MetaData'!$F24="US",'SERIES_DB-MetaData'!AU24*25.4,'SERIES_DB-MetaData'!AU24)</f>
        <v>76</v>
      </c>
      <c r="AV24" s="30">
        <f>IF('SERIES_DB-MetaData'!$F24="US",'SERIES_DB-MetaData'!AV24*25.4,'SERIES_DB-MetaData'!AV24)</f>
        <v>6</v>
      </c>
      <c r="AW24" s="109">
        <f>'SERIES_DB-MetaData'!AW24</f>
        <v>18</v>
      </c>
      <c r="AX24" s="30">
        <f>IF('SERIES_DB-MetaData'!$F24="US",'SERIES_DB-MetaData'!AX24*25.4,'SERIES_DB-MetaData'!AX24)</f>
        <v>152</v>
      </c>
      <c r="AY24" s="23">
        <f t="shared" si="2"/>
        <v>0.48951409076018243</v>
      </c>
      <c r="AZ24" s="23">
        <f t="shared" ref="AZ24:AZ44" si="6">AQ24*PI()*AV24^2/4/N24/AX24*100</f>
        <v>0.24475704538009121</v>
      </c>
      <c r="BA24" s="31">
        <f>IF('SERIES_DB-MetaData'!$F24="US",'SERIES_DB-MetaData'!BA24*6.89476,'SERIES_DB-MetaData'!BA24)</f>
        <v>381</v>
      </c>
      <c r="BB24" s="31">
        <f>IF('SERIES_DB-MetaData'!$F24="US",'SERIES_DB-MetaData'!BB24*6.89476,'SERIES_DB-MetaData'!BB24)</f>
        <v>445</v>
      </c>
      <c r="BC24" s="24">
        <f>'SERIES_DB-MetaData'!BC24</f>
        <v>400</v>
      </c>
      <c r="BD24" s="30">
        <f>IF('SERIES_DB-MetaData'!$F24="US",'SERIES_DB-MetaData'!BD24*25.4,'SERIES_DB-MetaData'!BD24)</f>
        <v>11.2</v>
      </c>
      <c r="BE24" s="30">
        <f>IF('SERIES_DB-MetaData'!$F24="US",'SERIES_DB-MetaData'!BE24*25.4,'SERIES_DB-MetaData'!BE24)</f>
        <v>215</v>
      </c>
      <c r="BF24" s="24">
        <f>'SERIES_DB-MetaData'!BF24</f>
        <v>2</v>
      </c>
      <c r="BG24" s="22">
        <f t="shared" si="3"/>
        <v>0.60293969165591133</v>
      </c>
      <c r="BH24" s="30">
        <f>IF('SERIES_DB-MetaData'!$F24="US",'SERIES_DB-MetaData'!BH24*25.4,'SERIES_DB-MetaData'!BH24)</f>
        <v>0</v>
      </c>
      <c r="BI24" s="31">
        <f>IF('SERIES_DB-MetaData'!$F24="US",'SERIES_DB-MetaData'!BI24*6.89476,'SERIES_DB-MetaData'!BI24)</f>
        <v>488</v>
      </c>
      <c r="BJ24" s="31">
        <f>IF('SERIES_DB-MetaData'!$F24="US",'SERIES_DB-MetaData'!BJ24*6.89476,'SERIES_DB-MetaData'!BJ24)</f>
        <v>598</v>
      </c>
      <c r="BK24" s="109">
        <f>'SERIES_DB-MetaData'!BK24</f>
        <v>400</v>
      </c>
      <c r="BL24" s="30">
        <f>IF('SERIES_DB-MetaData'!$F24="US",'SERIES_DB-MetaData'!BL24*25.4,'SERIES_DB-MetaData'!BL24)</f>
        <v>11.2</v>
      </c>
      <c r="BM24" s="30">
        <f>IF('SERIES_DB-MetaData'!$F24="US",'SERIES_DB-MetaData'!BM24*25.4,'SERIES_DB-MetaData'!BM24)</f>
        <v>215</v>
      </c>
      <c r="BN24" s="25">
        <f>'SERIES_DB-MetaData'!$BN$6</f>
        <v>2</v>
      </c>
      <c r="BO24" s="22">
        <f t="shared" si="4"/>
        <v>0.60293969165591133</v>
      </c>
      <c r="BP24" s="31">
        <f>IF('SERIES_DB-MetaData'!$F24="US",'SERIES_DB-MetaData'!BP24*6.89476,'SERIES_DB-MetaData'!BP24)</f>
        <v>488</v>
      </c>
      <c r="BQ24" s="31">
        <f>IF('SERIES_DB-MetaData'!$F24="US",'SERIES_DB-MetaData'!BQ24*6.89476,'SERIES_DB-MetaData'!BQ24)</f>
        <v>598</v>
      </c>
      <c r="BR24" s="20">
        <f>'SERIES_DB-MetaData'!BR24</f>
        <v>400</v>
      </c>
      <c r="BS24" s="30">
        <f>IF('SERIES_DB-MetaData'!$F24="US",'SERIES_DB-MetaData'!BS24*25.4,'SERIES_DB-MetaData'!BS24)</f>
        <v>0</v>
      </c>
      <c r="BT24" s="20">
        <f>'SERIES_DB-MetaData'!BT24</f>
        <v>0</v>
      </c>
      <c r="BU24" s="22">
        <f t="shared" si="5"/>
        <v>0</v>
      </c>
      <c r="BV24" s="31">
        <f>IF('SERIES_DB-MetaData'!$F24="US",'SERIES_DB-MetaData'!BV24*6.89476,'SERIES_DB-MetaData'!BV24)</f>
        <v>0</v>
      </c>
      <c r="BW24" s="20">
        <f>'SERIES_DB-MetaData'!BW24</f>
        <v>0</v>
      </c>
      <c r="BX24" s="20">
        <f>'SERIES_DB-MetaData'!BX24</f>
        <v>1</v>
      </c>
    </row>
    <row r="25" spans="1:76">
      <c r="A25" s="84">
        <f>'SERIES_DB-MetaData'!A25</f>
        <v>20</v>
      </c>
      <c r="B25" s="84">
        <f>'SERIES_DB-MetaData'!B25</f>
        <v>0</v>
      </c>
      <c r="C25" s="84">
        <f>'SERIES_DB-MetaData'!C25</f>
        <v>1</v>
      </c>
      <c r="D25" s="105" t="str">
        <f>'SERIES_DB-MetaData'!D25</f>
        <v>C1i</v>
      </c>
      <c r="E25" s="105" t="str">
        <f>'SERIES_DB-MetaData'!E25</f>
        <v>Daniel, Shiu and Corley (1986)</v>
      </c>
      <c r="F25" s="20" t="s">
        <v>8</v>
      </c>
      <c r="G25" s="87" t="str">
        <f>'SERIES_DB-MetaData'!G25</f>
        <v>C</v>
      </c>
      <c r="H25" s="87" t="str">
        <f>'SERIES_DB-MetaData'!H25</f>
        <v>R</v>
      </c>
      <c r="I25" s="31">
        <f>IF('SERIES_DB-MetaData'!$F25="US",'SERIES_DB-MetaData'!I25*6.89476,'SERIES_DB-MetaData'!I25)</f>
        <v>23.27</v>
      </c>
      <c r="J25" s="31">
        <f>IF('SERIES_DB-MetaData'!$F25="US",'SERIES_DB-MetaData'!J25*6.89476,'SERIES_DB-MetaData'!J25)</f>
        <v>0</v>
      </c>
      <c r="K25" s="31">
        <f>IF('SERIES_DB-MetaData'!$F25="US",'SERIES_DB-MetaData'!K25*6.89476,'SERIES_DB-MetaData'!K25)</f>
        <v>0</v>
      </c>
      <c r="L25" s="31">
        <f>IF('SERIES_DB-MetaData'!$F25="US",'SERIES_DB-MetaData'!L25*4.448221615,'SERIES_DB-MetaData'!L25)</f>
        <v>0</v>
      </c>
      <c r="M25" s="20">
        <f>'SERIES_DB-MetaData'!M25</f>
        <v>0</v>
      </c>
      <c r="N25" s="30">
        <f>IF('SERIES_DB-MetaData'!$F25="US",'SERIES_DB-MetaData'!N25*25.4,'SERIES_DB-MetaData'!N25)</f>
        <v>101.6</v>
      </c>
      <c r="O25" s="30">
        <f>IF('SERIES_DB-MetaData'!$F25="US",'SERIES_DB-MetaData'!O25*25.4,'SERIES_DB-MetaData'!O25)</f>
        <v>247.6</v>
      </c>
      <c r="P25" s="30">
        <f>IF('SERIES_DB-MetaData'!$F25="US",'SERIES_DB-MetaData'!P25*25.4,'SERIES_DB-MetaData'!P25)</f>
        <v>1905</v>
      </c>
      <c r="Q25" s="30">
        <f>IF('SERIES_DB-MetaData'!$F25="US",'SERIES_DB-MetaData'!Q25*25.4,'SERIES_DB-MetaData'!Q25)</f>
        <v>101.6</v>
      </c>
      <c r="R25" s="30">
        <f>IF('SERIES_DB-MetaData'!$F25="US",'SERIES_DB-MetaData'!R25*25.4,'SERIES_DB-MetaData'!R25)</f>
        <v>5486.4</v>
      </c>
      <c r="S25" s="30">
        <f>IF('SERIES_DB-MetaData'!$F25="US",'SERIES_DB-MetaData'!S25*25.4,'SERIES_DB-MetaData'!S25)</f>
        <v>5486.4</v>
      </c>
      <c r="T25" s="32" t="str">
        <f>'SERIES_DB-MetaData'!T25</f>
        <v>C</v>
      </c>
      <c r="U25" s="32">
        <f t="shared" si="0"/>
        <v>193548</v>
      </c>
      <c r="V25" s="30">
        <f>IF('SERIES_DB-MetaData'!$F25="US",'SERIES_DB-MetaData'!V25*25.4,'SERIES_DB-MetaData'!V25)</f>
        <v>12.7</v>
      </c>
      <c r="W25" s="30">
        <f>IF('SERIES_DB-MetaData'!$F25="US",'SERIES_DB-MetaData'!W25*25.4,'SERIES_DB-MetaData'!W25)</f>
        <v>12.7</v>
      </c>
      <c r="X25" s="30">
        <f>IF('SERIES_DB-MetaData'!$F25="US",'SERIES_DB-MetaData'!X25*25.4,'SERIES_DB-MetaData'!X25)</f>
        <v>0</v>
      </c>
      <c r="Y25" s="108">
        <f>'SERIES_DB-MetaData'!Y25</f>
        <v>6</v>
      </c>
      <c r="Z25" s="30">
        <f>IF('SERIES_DB-MetaData'!$F25="US",'SERIES_DB-MetaData'!Z25*25.4,'SERIES_DB-MetaData'!Z25)</f>
        <v>0</v>
      </c>
      <c r="AA25" s="108">
        <f>'SERIES_DB-MetaData'!AA25</f>
        <v>0</v>
      </c>
      <c r="AB25" s="30">
        <f>IF('SERIES_DB-MetaData'!$F25="US",'SERIES_DB-MetaData'!AB25*25.4,'SERIES_DB-MetaData'!AB25)</f>
        <v>0</v>
      </c>
      <c r="AC25" s="108">
        <f>'SERIES_DB-MetaData'!AC25</f>
        <v>4</v>
      </c>
      <c r="AD25" s="108" t="str">
        <f>'SERIES_DB-MetaData'!AD25</f>
        <v>STRAIGHT</v>
      </c>
      <c r="AE25" s="31">
        <f>IF('SERIES_DB-MetaData'!$F25="US",'SERIES_DB-MetaData'!AE25*25.4,'SERIES_DB-MetaData'!AE25)</f>
        <v>609.6</v>
      </c>
      <c r="AF25" s="32" t="str">
        <f>'SERIES_DB-MetaData'!AF25</f>
        <v>Ribbed</v>
      </c>
      <c r="AG25" s="23">
        <f t="shared" si="1"/>
        <v>0.39269908169872408</v>
      </c>
      <c r="AH25" s="30">
        <f>IF('SERIES_DB-MetaData'!$F25="US",'SERIES_DB-MetaData'!AH25*25.4,'SERIES_DB-MetaData'!AH25)</f>
        <v>0</v>
      </c>
      <c r="AI25" s="31">
        <f>IF('SERIES_DB-MetaData'!$F25="US",'SERIES_DB-MetaData'!AI25*6.89476,'SERIES_DB-MetaData'!AI25)</f>
        <v>476</v>
      </c>
      <c r="AJ25" s="31">
        <f>IF('SERIES_DB-MetaData'!$F25="US",'SERIES_DB-MetaData'!AJ25*6.89476,'SERIES_DB-MetaData'!AJ25)</f>
        <v>696.9</v>
      </c>
      <c r="AK25" s="31">
        <f>IF('SERIES_DB-MetaData'!$F25="US",'SERIES_DB-MetaData'!AK25*6.89476,'SERIES_DB-MetaData'!AK25)</f>
        <v>476</v>
      </c>
      <c r="AL25" s="31">
        <f>IF('SERIES_DB-MetaData'!$F25="US",'SERIES_DB-MetaData'!AL25*6.89476,'SERIES_DB-MetaData'!AL25)</f>
        <v>0</v>
      </c>
      <c r="AM25" s="31">
        <f>IF('SERIES_DB-MetaData'!$F25="US",'SERIES_DB-MetaData'!AM25*6.89476,'SERIES_DB-MetaData'!AM25)</f>
        <v>696.9</v>
      </c>
      <c r="AN25" s="31">
        <f>IF('SERIES_DB-MetaData'!$F25="US",'SERIES_DB-MetaData'!AN25*6.89476,'SERIES_DB-MetaData'!AN25)</f>
        <v>0</v>
      </c>
      <c r="AO25" s="108">
        <f>'SERIES_DB-MetaData'!AO25</f>
        <v>60</v>
      </c>
      <c r="AP25" s="24" t="str">
        <f>'SERIES_DB-MetaData'!AP25</f>
        <v>R</v>
      </c>
      <c r="AQ25" s="20">
        <f>'SERIES_DB-MetaData'!AQ25</f>
        <v>2</v>
      </c>
      <c r="AR25" s="24" t="str">
        <f>'SERIES_DB-MetaData'!AR25</f>
        <v>Ribbed</v>
      </c>
      <c r="AS25" s="30">
        <f>IF('SERIES_DB-MetaData'!$F25="US",'SERIES_DB-MetaData'!AS25*25.4,'SERIES_DB-MetaData'!AS25)</f>
        <v>6</v>
      </c>
      <c r="AT25" s="20">
        <f>'SERIES_DB-MetaData'!AT25</f>
        <v>0</v>
      </c>
      <c r="AU25" s="31">
        <f>IF('SERIES_DB-MetaData'!$F25="US",'SERIES_DB-MetaData'!AU25*25.4,'SERIES_DB-MetaData'!AU25)</f>
        <v>152.4</v>
      </c>
      <c r="AV25" s="30">
        <f>IF('SERIES_DB-MetaData'!$F25="US",'SERIES_DB-MetaData'!AV25*25.4,'SERIES_DB-MetaData'!AV25)</f>
        <v>0</v>
      </c>
      <c r="AW25" s="109">
        <f>'SERIES_DB-MetaData'!AW25</f>
        <v>0</v>
      </c>
      <c r="AX25" s="30">
        <f>IF('SERIES_DB-MetaData'!$F25="US",'SERIES_DB-MetaData'!AX25*25.4,'SERIES_DB-MetaData'!AX25)</f>
        <v>0</v>
      </c>
      <c r="AY25" s="23">
        <f t="shared" si="2"/>
        <v>0.36521087640156624</v>
      </c>
      <c r="AZ25" s="23"/>
      <c r="BA25" s="31">
        <f>IF('SERIES_DB-MetaData'!$F25="US",'SERIES_DB-MetaData'!BA25*6.89476,'SERIES_DB-MetaData'!BA25)</f>
        <v>473</v>
      </c>
      <c r="BB25" s="31">
        <f>IF('SERIES_DB-MetaData'!$F25="US",'SERIES_DB-MetaData'!BB25*6.89476,'SERIES_DB-MetaData'!BB25)</f>
        <v>0</v>
      </c>
      <c r="BC25" s="24">
        <f>'SERIES_DB-MetaData'!BC25</f>
        <v>60</v>
      </c>
      <c r="BD25" s="30">
        <f>IF('SERIES_DB-MetaData'!$F25="US",'SERIES_DB-MetaData'!BD25*25.4,'SERIES_DB-MetaData'!BD25)</f>
        <v>6</v>
      </c>
      <c r="BE25" s="30">
        <f>IF('SERIES_DB-MetaData'!$F25="US",'SERIES_DB-MetaData'!BE25*25.4,'SERIES_DB-MetaData'!BE25)</f>
        <v>102</v>
      </c>
      <c r="BF25" s="24">
        <f>'SERIES_DB-MetaData'!BF25</f>
        <v>2</v>
      </c>
      <c r="BG25" s="22">
        <f t="shared" si="3"/>
        <v>0.54566801532939901</v>
      </c>
      <c r="BH25" s="30">
        <f>IF('SERIES_DB-MetaData'!$F25="US",'SERIES_DB-MetaData'!BH25*25.4,'SERIES_DB-MetaData'!BH25)</f>
        <v>0</v>
      </c>
      <c r="BI25" s="31">
        <f>IF('SERIES_DB-MetaData'!$F25="US",'SERIES_DB-MetaData'!BI25*6.89476,'SERIES_DB-MetaData'!BI25)</f>
        <v>476</v>
      </c>
      <c r="BJ25" s="31">
        <f>IF('SERIES_DB-MetaData'!$F25="US",'SERIES_DB-MetaData'!BJ25*6.89476,'SERIES_DB-MetaData'!BJ25)</f>
        <v>710.7</v>
      </c>
      <c r="BK25" s="109">
        <f>'SERIES_DB-MetaData'!BK25</f>
        <v>60</v>
      </c>
      <c r="BL25" s="30">
        <f>IF('SERIES_DB-MetaData'!$F25="US",'SERIES_DB-MetaData'!BL25*25.4,'SERIES_DB-MetaData'!BL25)</f>
        <v>6</v>
      </c>
      <c r="BM25" s="30">
        <f>IF('SERIES_DB-MetaData'!$F25="US",'SERIES_DB-MetaData'!BM25*25.4,'SERIES_DB-MetaData'!BM25)</f>
        <v>102</v>
      </c>
      <c r="BN25" s="25">
        <f>'SERIES_DB-MetaData'!$BN$6</f>
        <v>2</v>
      </c>
      <c r="BO25" s="22">
        <f t="shared" si="4"/>
        <v>0.54566801532939901</v>
      </c>
      <c r="BP25" s="31">
        <f>IF('SERIES_DB-MetaData'!$F25="US",'SERIES_DB-MetaData'!BP25*6.89476,'SERIES_DB-MetaData'!BP25)</f>
        <v>476</v>
      </c>
      <c r="BQ25" s="31">
        <f>IF('SERIES_DB-MetaData'!$F25="US",'SERIES_DB-MetaData'!BQ25*6.89476,'SERIES_DB-MetaData'!BQ25)</f>
        <v>710.7</v>
      </c>
      <c r="BR25" s="20">
        <f>'SERIES_DB-MetaData'!BR25</f>
        <v>60</v>
      </c>
      <c r="BS25" s="30">
        <f>IF('SERIES_DB-MetaData'!$F25="US",'SERIES_DB-MetaData'!BS25*25.4,'SERIES_DB-MetaData'!BS25)</f>
        <v>0</v>
      </c>
      <c r="BT25" s="20">
        <f>'SERIES_DB-MetaData'!BT25</f>
        <v>0</v>
      </c>
      <c r="BU25" s="22">
        <f t="shared" si="5"/>
        <v>0</v>
      </c>
      <c r="BV25" s="31">
        <f>IF('SERIES_DB-MetaData'!$F25="US",'SERIES_DB-MetaData'!BV25*6.89476,'SERIES_DB-MetaData'!BV25)</f>
        <v>0</v>
      </c>
      <c r="BW25" s="20">
        <f>'SERIES_DB-MetaData'!BW25</f>
        <v>0</v>
      </c>
      <c r="BX25" s="20">
        <f>'SERIES_DB-MetaData'!BX25</f>
        <v>8</v>
      </c>
    </row>
    <row r="26" spans="1:76">
      <c r="A26" s="84">
        <f>'SERIES_DB-MetaData'!A26</f>
        <v>21</v>
      </c>
      <c r="B26" s="84">
        <f>'SERIES_DB-MetaData'!B26</f>
        <v>0</v>
      </c>
      <c r="C26" s="84">
        <f>'SERIES_DB-MetaData'!C26</f>
        <v>1</v>
      </c>
      <c r="D26" s="105" t="str">
        <f>'SERIES_DB-MetaData'!D26</f>
        <v>WSH1</v>
      </c>
      <c r="E26" s="105" t="str">
        <f>'SERIES_DB-MetaData'!E26</f>
        <v>Dazio, Wenk and Bachmann (1999)</v>
      </c>
      <c r="F26" s="20" t="s">
        <v>8</v>
      </c>
      <c r="G26" s="87" t="str">
        <f>'SERIES_DB-MetaData'!G26</f>
        <v>C</v>
      </c>
      <c r="H26" s="87" t="str">
        <f>'SERIES_DB-MetaData'!H26</f>
        <v>R</v>
      </c>
      <c r="I26" s="31">
        <f>IF('SERIES_DB-MetaData'!$F26="US",'SERIES_DB-MetaData'!I26*6.89476,'SERIES_DB-MetaData'!I26)</f>
        <v>45</v>
      </c>
      <c r="J26" s="31">
        <f>IF('SERIES_DB-MetaData'!$F26="US",'SERIES_DB-MetaData'!J26*6.89476,'SERIES_DB-MetaData'!J26)</f>
        <v>0</v>
      </c>
      <c r="K26" s="31">
        <f>IF('SERIES_DB-MetaData'!$F26="US",'SERIES_DB-MetaData'!K26*6.89476,'SERIES_DB-MetaData'!K26)</f>
        <v>0</v>
      </c>
      <c r="L26" s="31">
        <f>IF('SERIES_DB-MetaData'!$F26="US",'SERIES_DB-MetaData'!L26*4.448221615,'SERIES_DB-MetaData'!L26)</f>
        <v>688.5</v>
      </c>
      <c r="M26" s="20" t="str">
        <f>'SERIES_DB-MetaData'!M26</f>
        <v>IV</v>
      </c>
      <c r="N26" s="30">
        <f>IF('SERIES_DB-MetaData'!$F26="US",'SERIES_DB-MetaData'!N26*25.4,'SERIES_DB-MetaData'!N26)</f>
        <v>150</v>
      </c>
      <c r="O26" s="30">
        <f>IF('SERIES_DB-MetaData'!$F26="US",'SERIES_DB-MetaData'!O26*25.4,'SERIES_DB-MetaData'!O26)</f>
        <v>175</v>
      </c>
      <c r="P26" s="30">
        <f>IF('SERIES_DB-MetaData'!$F26="US",'SERIES_DB-MetaData'!P26*25.4,'SERIES_DB-MetaData'!P26)</f>
        <v>2000</v>
      </c>
      <c r="Q26" s="30">
        <f>IF('SERIES_DB-MetaData'!$F26="US",'SERIES_DB-MetaData'!Q26*25.4,'SERIES_DB-MetaData'!Q26)</f>
        <v>150</v>
      </c>
      <c r="R26" s="30">
        <f>IF('SERIES_DB-MetaData'!$F26="US",'SERIES_DB-MetaData'!R26*25.4,'SERIES_DB-MetaData'!R26)</f>
        <v>4560</v>
      </c>
      <c r="S26" s="30">
        <f>IF('SERIES_DB-MetaData'!$F26="US",'SERIES_DB-MetaData'!S26*25.4,'SERIES_DB-MetaData'!S26)</f>
        <v>4560</v>
      </c>
      <c r="T26" s="32" t="str">
        <f>'SERIES_DB-MetaData'!T26</f>
        <v>C</v>
      </c>
      <c r="U26" s="32">
        <f t="shared" si="0"/>
        <v>300000</v>
      </c>
      <c r="V26" s="30">
        <f>IF('SERIES_DB-MetaData'!$F26="US",'SERIES_DB-MetaData'!V26*25.4,'SERIES_DB-MetaData'!V26)</f>
        <v>10</v>
      </c>
      <c r="W26" s="30">
        <f>IF('SERIES_DB-MetaData'!$F26="US",'SERIES_DB-MetaData'!W26*25.4,'SERIES_DB-MetaData'!W26)</f>
        <v>10</v>
      </c>
      <c r="X26" s="30">
        <f>IF('SERIES_DB-MetaData'!$F26="US",'SERIES_DB-MetaData'!X26*25.4,'SERIES_DB-MetaData'!X26)</f>
        <v>0</v>
      </c>
      <c r="Y26" s="108">
        <f>'SERIES_DB-MetaData'!Y26</f>
        <v>6</v>
      </c>
      <c r="Z26" s="30">
        <f>IF('SERIES_DB-MetaData'!$F26="US",'SERIES_DB-MetaData'!Z26*25.4,'SERIES_DB-MetaData'!Z26)</f>
        <v>0</v>
      </c>
      <c r="AA26" s="108">
        <f>'SERIES_DB-MetaData'!AA26</f>
        <v>0</v>
      </c>
      <c r="AB26" s="30">
        <f>IF('SERIES_DB-MetaData'!$F26="US",'SERIES_DB-MetaData'!AB26*25.4,'SERIES_DB-MetaData'!AB26)</f>
        <v>25</v>
      </c>
      <c r="AC26" s="108">
        <f>'SERIES_DB-MetaData'!AC26</f>
        <v>1</v>
      </c>
      <c r="AD26" s="108" t="str">
        <f>'SERIES_DB-MetaData'!AD26</f>
        <v>STRAIGHT</v>
      </c>
      <c r="AE26" s="31">
        <f>IF('SERIES_DB-MetaData'!$F26="US",'SERIES_DB-MetaData'!AE26*25.4,'SERIES_DB-MetaData'!AE26)</f>
        <v>600</v>
      </c>
      <c r="AF26" s="32" t="str">
        <f>'SERIES_DB-MetaData'!AF26</f>
        <v>Ribbed</v>
      </c>
      <c r="AG26" s="23">
        <f t="shared" si="1"/>
        <v>0.15707963267948966</v>
      </c>
      <c r="AH26" s="30">
        <f>IF('SERIES_DB-MetaData'!$F26="US",'SERIES_DB-MetaData'!AH26*25.4,'SERIES_DB-MetaData'!AH26)</f>
        <v>0</v>
      </c>
      <c r="AI26" s="31">
        <f>IF('SERIES_DB-MetaData'!$F26="US",'SERIES_DB-MetaData'!AI26*6.89476,'SERIES_DB-MetaData'!AI26)</f>
        <v>547.29999999999995</v>
      </c>
      <c r="AJ26" s="31">
        <f>IF('SERIES_DB-MetaData'!$F26="US",'SERIES_DB-MetaData'!AJ26*6.89476,'SERIES_DB-MetaData'!AJ26)</f>
        <v>619.9</v>
      </c>
      <c r="AK26" s="31">
        <f>IF('SERIES_DB-MetaData'!$F26="US",'SERIES_DB-MetaData'!AK26*6.89476,'SERIES_DB-MetaData'!AK26)</f>
        <v>547.29999999999995</v>
      </c>
      <c r="AL26" s="31">
        <f>IF('SERIES_DB-MetaData'!$F26="US",'SERIES_DB-MetaData'!AM26*6.89476,'SERIES_DB-MetaData'!AM26)</f>
        <v>619.9</v>
      </c>
      <c r="AM26" s="31" t="e">
        <f>IF('SERIES_DB-MetaData'!$F26="US",'SERIES_DB-MetaData'!#REF!*6.89476,'SERIES_DB-MetaData'!#REF!)</f>
        <v>#REF!</v>
      </c>
      <c r="AN26" s="31">
        <f>IF('SERIES_DB-MetaData'!$F26="US",'SERIES_DB-MetaData'!AN26*6.89476,'SERIES_DB-MetaData'!AN26)</f>
        <v>619.9</v>
      </c>
      <c r="AO26" s="108">
        <f>'SERIES_DB-MetaData'!AO26</f>
        <v>0</v>
      </c>
      <c r="AP26" s="24" t="str">
        <f>'SERIES_DB-MetaData'!AP26</f>
        <v>R</v>
      </c>
      <c r="AQ26" s="20">
        <f>'SERIES_DB-MetaData'!AQ26</f>
        <v>2</v>
      </c>
      <c r="AR26" s="24" t="str">
        <f>'SERIES_DB-MetaData'!AR26</f>
        <v>Ribbed</v>
      </c>
      <c r="AS26" s="30">
        <f>IF('SERIES_DB-MetaData'!$F26="US",'SERIES_DB-MetaData'!AS26*25.4,'SERIES_DB-MetaData'!AS26)</f>
        <v>6</v>
      </c>
      <c r="AT26" s="20">
        <f>'SERIES_DB-MetaData'!AT26</f>
        <v>53</v>
      </c>
      <c r="AU26" s="31">
        <f>IF('SERIES_DB-MetaData'!$F26="US",'SERIES_DB-MetaData'!AU26*25.4,'SERIES_DB-MetaData'!AU26)</f>
        <v>75</v>
      </c>
      <c r="AV26" s="30">
        <f>IF('SERIES_DB-MetaData'!$F26="US",'SERIES_DB-MetaData'!AV26*25.4,'SERIES_DB-MetaData'!AV26)</f>
        <v>0</v>
      </c>
      <c r="AW26" s="109">
        <f>'SERIES_DB-MetaData'!AW26</f>
        <v>0</v>
      </c>
      <c r="AX26" s="30">
        <f>IF('SERIES_DB-MetaData'!$F26="US",'SERIES_DB-MetaData'!AX26*25.4,'SERIES_DB-MetaData'!AX26)</f>
        <v>0</v>
      </c>
      <c r="AY26" s="23">
        <f t="shared" si="2"/>
        <v>0.50265482457436694</v>
      </c>
      <c r="AZ26" s="23"/>
      <c r="BA26" s="31">
        <f>IF('SERIES_DB-MetaData'!$F26="US",'SERIES_DB-MetaData'!BA26*6.89476,'SERIES_DB-MetaData'!BA26)</f>
        <v>583.6</v>
      </c>
      <c r="BB26" s="31">
        <f>IF('SERIES_DB-MetaData'!$F26="US",'SERIES_DB-MetaData'!BB26*6.89476,'SERIES_DB-MetaData'!BB26)</f>
        <v>600.70000000000005</v>
      </c>
      <c r="BC26" s="24">
        <f>'SERIES_DB-MetaData'!BC26</f>
        <v>0</v>
      </c>
      <c r="BD26" s="30">
        <f>IF('SERIES_DB-MetaData'!$F26="US",'SERIES_DB-MetaData'!BD26*25.4,'SERIES_DB-MetaData'!BD26)</f>
        <v>6</v>
      </c>
      <c r="BE26" s="30">
        <f>IF('SERIES_DB-MetaData'!$F26="US",'SERIES_DB-MetaData'!BE26*25.4,'SERIES_DB-MetaData'!BE26)</f>
        <v>125</v>
      </c>
      <c r="BF26" s="24">
        <f>'SERIES_DB-MetaData'!BF26</f>
        <v>2</v>
      </c>
      <c r="BG26" s="22">
        <f t="shared" si="3"/>
        <v>0.30159289474462009</v>
      </c>
      <c r="BH26" s="30">
        <f>IF('SERIES_DB-MetaData'!$F26="US",'SERIES_DB-MetaData'!BH26*25.4,'SERIES_DB-MetaData'!BH26)</f>
        <v>0</v>
      </c>
      <c r="BI26" s="31">
        <f>IF('SERIES_DB-MetaData'!$F26="US",'SERIES_DB-MetaData'!BI26*6.89476,'SERIES_DB-MetaData'!BI26)</f>
        <v>583.6</v>
      </c>
      <c r="BJ26" s="31">
        <f>IF('SERIES_DB-MetaData'!$F26="US",'SERIES_DB-MetaData'!BJ26*6.89476,'SERIES_DB-MetaData'!BJ26)</f>
        <v>600.70000000000005</v>
      </c>
      <c r="BK26" s="109">
        <f>'SERIES_DB-MetaData'!BK26</f>
        <v>0</v>
      </c>
      <c r="BL26" s="30">
        <f>IF('SERIES_DB-MetaData'!$F26="US",'SERIES_DB-MetaData'!BL26*25.4,'SERIES_DB-MetaData'!BL26)</f>
        <v>6</v>
      </c>
      <c r="BM26" s="30">
        <f>IF('SERIES_DB-MetaData'!$F26="US",'SERIES_DB-MetaData'!BM26*25.4,'SERIES_DB-MetaData'!BM26)</f>
        <v>150</v>
      </c>
      <c r="BN26" s="25">
        <f>'SERIES_DB-MetaData'!$BN$6</f>
        <v>2</v>
      </c>
      <c r="BO26" s="22">
        <f t="shared" si="4"/>
        <v>0.25132741228718347</v>
      </c>
      <c r="BP26" s="31">
        <f>IF('SERIES_DB-MetaData'!$F26="US",'SERIES_DB-MetaData'!BP26*6.89476,'SERIES_DB-MetaData'!BP26)</f>
        <v>583.6</v>
      </c>
      <c r="BQ26" s="31">
        <f>IF('SERIES_DB-MetaData'!$F26="US",'SERIES_DB-MetaData'!BQ26*6.89476,'SERIES_DB-MetaData'!BQ26)</f>
        <v>600.70000000000005</v>
      </c>
      <c r="BR26" s="20">
        <f>'SERIES_DB-MetaData'!BR26</f>
        <v>0</v>
      </c>
      <c r="BS26" s="30">
        <f>IF('SERIES_DB-MetaData'!$F26="US",'SERIES_DB-MetaData'!BS26*25.4,'SERIES_DB-MetaData'!BS26)</f>
        <v>0</v>
      </c>
      <c r="BT26" s="20">
        <f>'SERIES_DB-MetaData'!BT26</f>
        <v>0</v>
      </c>
      <c r="BU26" s="22">
        <f t="shared" si="5"/>
        <v>0</v>
      </c>
      <c r="BV26" s="31">
        <f>IF('SERIES_DB-MetaData'!$F26="US",'SERIES_DB-MetaData'!BV26*6.89476,'SERIES_DB-MetaData'!BV26)</f>
        <v>0</v>
      </c>
      <c r="BW26" s="20">
        <f>'SERIES_DB-MetaData'!BW26</f>
        <v>0</v>
      </c>
      <c r="BX26" s="20">
        <f>'SERIES_DB-MetaData'!BX26</f>
        <v>1</v>
      </c>
    </row>
    <row r="27" spans="1:76">
      <c r="A27" s="84">
        <f>'SERIES_DB-MetaData'!A27</f>
        <v>22</v>
      </c>
      <c r="B27" s="84">
        <f>'SERIES_DB-MetaData'!B27</f>
        <v>0</v>
      </c>
      <c r="C27" s="84">
        <f>'SERIES_DB-MetaData'!C27</f>
        <v>2</v>
      </c>
      <c r="D27" s="105" t="str">
        <f>'SERIES_DB-MetaData'!D27</f>
        <v>WSH2</v>
      </c>
      <c r="E27" s="105" t="str">
        <f>'SERIES_DB-MetaData'!E27</f>
        <v>Dazio, Wenk and Bachmann (1999)</v>
      </c>
      <c r="F27" s="20" t="s">
        <v>8</v>
      </c>
      <c r="G27" s="87" t="str">
        <f>'SERIES_DB-MetaData'!G27</f>
        <v>C</v>
      </c>
      <c r="H27" s="87" t="str">
        <f>'SERIES_DB-MetaData'!H27</f>
        <v>R</v>
      </c>
      <c r="I27" s="31">
        <f>IF('SERIES_DB-MetaData'!$F27="US",'SERIES_DB-MetaData'!I27*6.89476,'SERIES_DB-MetaData'!I27)</f>
        <v>40.5</v>
      </c>
      <c r="J27" s="31">
        <f>IF('SERIES_DB-MetaData'!$F27="US",'SERIES_DB-MetaData'!J27*6.89476,'SERIES_DB-MetaData'!J27)</f>
        <v>0</v>
      </c>
      <c r="K27" s="31">
        <f>IF('SERIES_DB-MetaData'!$F27="US",'SERIES_DB-MetaData'!K27*6.89476,'SERIES_DB-MetaData'!K27)</f>
        <v>0</v>
      </c>
      <c r="L27" s="31">
        <f>IF('SERIES_DB-MetaData'!$F27="US",'SERIES_DB-MetaData'!L27*4.448221615,'SERIES_DB-MetaData'!L27)</f>
        <v>692.55</v>
      </c>
      <c r="M27" s="20" t="str">
        <f>'SERIES_DB-MetaData'!M27</f>
        <v>IV</v>
      </c>
      <c r="N27" s="30">
        <f>IF('SERIES_DB-MetaData'!$F27="US",'SERIES_DB-MetaData'!N27*25.4,'SERIES_DB-MetaData'!N27)</f>
        <v>150</v>
      </c>
      <c r="O27" s="30">
        <f>IF('SERIES_DB-MetaData'!$F27="US",'SERIES_DB-MetaData'!O27*25.4,'SERIES_DB-MetaData'!O27)</f>
        <v>175</v>
      </c>
      <c r="P27" s="30">
        <f>IF('SERIES_DB-MetaData'!$F27="US",'SERIES_DB-MetaData'!P27*25.4,'SERIES_DB-MetaData'!P27)</f>
        <v>2000</v>
      </c>
      <c r="Q27" s="30">
        <f>IF('SERIES_DB-MetaData'!$F27="US",'SERIES_DB-MetaData'!Q27*25.4,'SERIES_DB-MetaData'!Q27)</f>
        <v>150</v>
      </c>
      <c r="R27" s="30">
        <f>IF('SERIES_DB-MetaData'!$F27="US",'SERIES_DB-MetaData'!R27*25.4,'SERIES_DB-MetaData'!R27)</f>
        <v>4560</v>
      </c>
      <c r="S27" s="30">
        <f>IF('SERIES_DB-MetaData'!$F27="US",'SERIES_DB-MetaData'!S27*25.4,'SERIES_DB-MetaData'!S27)</f>
        <v>4560</v>
      </c>
      <c r="T27" s="32" t="str">
        <f>'SERIES_DB-MetaData'!T27</f>
        <v>C</v>
      </c>
      <c r="U27" s="32">
        <f t="shared" si="0"/>
        <v>300000</v>
      </c>
      <c r="V27" s="30">
        <f>IF('SERIES_DB-MetaData'!$F27="US",'SERIES_DB-MetaData'!V27*25.4,'SERIES_DB-MetaData'!V27)</f>
        <v>10</v>
      </c>
      <c r="W27" s="30">
        <f>IF('SERIES_DB-MetaData'!$F27="US",'SERIES_DB-MetaData'!W27*25.4,'SERIES_DB-MetaData'!W27)</f>
        <v>10</v>
      </c>
      <c r="X27" s="30">
        <f>IF('SERIES_DB-MetaData'!$F27="US",'SERIES_DB-MetaData'!X27*25.4,'SERIES_DB-MetaData'!X27)</f>
        <v>0</v>
      </c>
      <c r="Y27" s="108">
        <f>'SERIES_DB-MetaData'!Y27</f>
        <v>5</v>
      </c>
      <c r="Z27" s="30">
        <f>IF('SERIES_DB-MetaData'!$F27="US",'SERIES_DB-MetaData'!Z27*25.4,'SERIES_DB-MetaData'!Z27)</f>
        <v>0</v>
      </c>
      <c r="AA27" s="108">
        <f>'SERIES_DB-MetaData'!AA27</f>
        <v>0</v>
      </c>
      <c r="AB27" s="30">
        <f>IF('SERIES_DB-MetaData'!$F27="US",'SERIES_DB-MetaData'!AB27*25.4,'SERIES_DB-MetaData'!AB27)</f>
        <v>25</v>
      </c>
      <c r="AC27" s="108">
        <f>'SERIES_DB-MetaData'!AC27</f>
        <v>1</v>
      </c>
      <c r="AD27" s="108" t="str">
        <f>'SERIES_DB-MetaData'!AD27</f>
        <v>STRAIGHT</v>
      </c>
      <c r="AE27" s="31">
        <f>IF('SERIES_DB-MetaData'!$F27="US",'SERIES_DB-MetaData'!AE27*25.4,'SERIES_DB-MetaData'!AE27)</f>
        <v>600</v>
      </c>
      <c r="AF27" s="32" t="str">
        <f>'SERIES_DB-MetaData'!AF27</f>
        <v>Ribbed</v>
      </c>
      <c r="AG27" s="23">
        <f t="shared" si="1"/>
        <v>0.13089969389957473</v>
      </c>
      <c r="AH27" s="30">
        <f>IF('SERIES_DB-MetaData'!$F27="US",'SERIES_DB-MetaData'!AH27*25.4,'SERIES_DB-MetaData'!AH27)</f>
        <v>0</v>
      </c>
      <c r="AI27" s="31">
        <f>IF('SERIES_DB-MetaData'!$F27="US",'SERIES_DB-MetaData'!AI27*6.89476,'SERIES_DB-MetaData'!AI27)</f>
        <v>583.1</v>
      </c>
      <c r="AJ27" s="31">
        <f>IF('SERIES_DB-MetaData'!$F27="US",'SERIES_DB-MetaData'!AJ27*6.89476,'SERIES_DB-MetaData'!AJ27)</f>
        <v>747.4</v>
      </c>
      <c r="AK27" s="31">
        <f>IF('SERIES_DB-MetaData'!$F27="US",'SERIES_DB-MetaData'!AK27*6.89476,'SERIES_DB-MetaData'!AK27)</f>
        <v>583.1</v>
      </c>
      <c r="AL27" s="31">
        <f>IF('SERIES_DB-MetaData'!$F27="US",'SERIES_DB-MetaData'!AM27*6.89476,'SERIES_DB-MetaData'!AM27)</f>
        <v>747.4</v>
      </c>
      <c r="AM27" s="31" t="e">
        <f>IF('SERIES_DB-MetaData'!$F27="US",'SERIES_DB-MetaData'!#REF!*6.89476,'SERIES_DB-MetaData'!#REF!)</f>
        <v>#REF!</v>
      </c>
      <c r="AN27" s="31">
        <f>IF('SERIES_DB-MetaData'!$F27="US",'SERIES_DB-MetaData'!AN27*6.89476,'SERIES_DB-MetaData'!AN27)</f>
        <v>747.4</v>
      </c>
      <c r="AO27" s="108">
        <f>'SERIES_DB-MetaData'!AO27</f>
        <v>0</v>
      </c>
      <c r="AP27" s="24" t="str">
        <f>'SERIES_DB-MetaData'!AP27</f>
        <v>R</v>
      </c>
      <c r="AQ27" s="20">
        <f>'SERIES_DB-MetaData'!AQ27</f>
        <v>2</v>
      </c>
      <c r="AR27" s="24" t="str">
        <f>'SERIES_DB-MetaData'!AR27</f>
        <v>Ribbed</v>
      </c>
      <c r="AS27" s="30">
        <f>IF('SERIES_DB-MetaData'!$F27="US",'SERIES_DB-MetaData'!AS27*25.4,'SERIES_DB-MetaData'!AS27)</f>
        <v>6</v>
      </c>
      <c r="AT27" s="20">
        <f>'SERIES_DB-MetaData'!AT27</f>
        <v>53</v>
      </c>
      <c r="AU27" s="31">
        <f>IF('SERIES_DB-MetaData'!$F27="US",'SERIES_DB-MetaData'!AU27*25.4,'SERIES_DB-MetaData'!AU27)</f>
        <v>75</v>
      </c>
      <c r="AV27" s="30">
        <f>IF('SERIES_DB-MetaData'!$F27="US",'SERIES_DB-MetaData'!AV27*25.4,'SERIES_DB-MetaData'!AV27)</f>
        <v>0</v>
      </c>
      <c r="AW27" s="109">
        <f>'SERIES_DB-MetaData'!AW27</f>
        <v>0</v>
      </c>
      <c r="AX27" s="30">
        <f>IF('SERIES_DB-MetaData'!$F27="US",'SERIES_DB-MetaData'!AX27*25.4,'SERIES_DB-MetaData'!AX27)</f>
        <v>0</v>
      </c>
      <c r="AY27" s="23">
        <f t="shared" si="2"/>
        <v>0.50265482457436694</v>
      </c>
      <c r="AZ27" s="23"/>
      <c r="BA27" s="31">
        <f>IF('SERIES_DB-MetaData'!$F27="US",'SERIES_DB-MetaData'!BA27*6.89476,'SERIES_DB-MetaData'!BA27)</f>
        <v>484.9</v>
      </c>
      <c r="BB27" s="31">
        <f>IF('SERIES_DB-MetaData'!$F27="US",'SERIES_DB-MetaData'!BB27*6.89476,'SERIES_DB-MetaData'!BB27)</f>
        <v>534.5</v>
      </c>
      <c r="BC27" s="24">
        <f>'SERIES_DB-MetaData'!BC27</f>
        <v>0</v>
      </c>
      <c r="BD27" s="30">
        <f>IF('SERIES_DB-MetaData'!$F27="US",'SERIES_DB-MetaData'!BD27*25.4,'SERIES_DB-MetaData'!BD27)</f>
        <v>6</v>
      </c>
      <c r="BE27" s="30">
        <f>IF('SERIES_DB-MetaData'!$F27="US",'SERIES_DB-MetaData'!BE27*25.4,'SERIES_DB-MetaData'!BE27)</f>
        <v>125</v>
      </c>
      <c r="BF27" s="24">
        <f>'SERIES_DB-MetaData'!BF27</f>
        <v>2</v>
      </c>
      <c r="BG27" s="22">
        <f t="shared" si="3"/>
        <v>0.30159289474462009</v>
      </c>
      <c r="BH27" s="30">
        <f>IF('SERIES_DB-MetaData'!$F27="US",'SERIES_DB-MetaData'!BH27*25.4,'SERIES_DB-MetaData'!BH27)</f>
        <v>0</v>
      </c>
      <c r="BI27" s="31">
        <f>IF('SERIES_DB-MetaData'!$F27="US",'SERIES_DB-MetaData'!BI27*6.89476,'SERIES_DB-MetaData'!BI27)</f>
        <v>484.9</v>
      </c>
      <c r="BJ27" s="31">
        <f>IF('SERIES_DB-MetaData'!$F27="US",'SERIES_DB-MetaData'!BJ27*6.89476,'SERIES_DB-MetaData'!BJ27)</f>
        <v>534.5</v>
      </c>
      <c r="BK27" s="109">
        <f>'SERIES_DB-MetaData'!BK27</f>
        <v>0</v>
      </c>
      <c r="BL27" s="30">
        <f>IF('SERIES_DB-MetaData'!$F27="US",'SERIES_DB-MetaData'!BL27*25.4,'SERIES_DB-MetaData'!BL27)</f>
        <v>6</v>
      </c>
      <c r="BM27" s="30">
        <f>IF('SERIES_DB-MetaData'!$F27="US",'SERIES_DB-MetaData'!BM27*25.4,'SERIES_DB-MetaData'!BM27)</f>
        <v>150</v>
      </c>
      <c r="BN27" s="25">
        <f>'SERIES_DB-MetaData'!$BN$6</f>
        <v>2</v>
      </c>
      <c r="BO27" s="22">
        <f t="shared" si="4"/>
        <v>0.25132741228718347</v>
      </c>
      <c r="BP27" s="31">
        <f>IF('SERIES_DB-MetaData'!$F27="US",'SERIES_DB-MetaData'!BP27*6.89476,'SERIES_DB-MetaData'!BP27)</f>
        <v>484.9</v>
      </c>
      <c r="BQ27" s="31">
        <f>IF('SERIES_DB-MetaData'!$F27="US",'SERIES_DB-MetaData'!BQ27*6.89476,'SERIES_DB-MetaData'!BQ27)</f>
        <v>534.5</v>
      </c>
      <c r="BR27" s="20">
        <f>'SERIES_DB-MetaData'!BR27</f>
        <v>0</v>
      </c>
      <c r="BS27" s="30">
        <f>IF('SERIES_DB-MetaData'!$F27="US",'SERIES_DB-MetaData'!BS27*25.4,'SERIES_DB-MetaData'!BS27)</f>
        <v>0</v>
      </c>
      <c r="BT27" s="20">
        <f>'SERIES_DB-MetaData'!BT27</f>
        <v>0</v>
      </c>
      <c r="BU27" s="22">
        <f t="shared" si="5"/>
        <v>0</v>
      </c>
      <c r="BV27" s="31">
        <f>IF('SERIES_DB-MetaData'!$F27="US",'SERIES_DB-MetaData'!BV27*6.89476,'SERIES_DB-MetaData'!BV27)</f>
        <v>0</v>
      </c>
      <c r="BW27" s="20">
        <f>'SERIES_DB-MetaData'!BW27</f>
        <v>0</v>
      </c>
      <c r="BX27" s="20">
        <f>'SERIES_DB-MetaData'!BX27</f>
        <v>1</v>
      </c>
    </row>
    <row r="28" spans="1:76">
      <c r="A28" s="84">
        <f>'SERIES_DB-MetaData'!A28</f>
        <v>23</v>
      </c>
      <c r="B28" s="84">
        <f>'SERIES_DB-MetaData'!B28</f>
        <v>0</v>
      </c>
      <c r="C28" s="84">
        <f>'SERIES_DB-MetaData'!C28</f>
        <v>3</v>
      </c>
      <c r="D28" s="105" t="str">
        <f>'SERIES_DB-MetaData'!D28</f>
        <v>WSH3</v>
      </c>
      <c r="E28" s="105" t="str">
        <f>'SERIES_DB-MetaData'!E28</f>
        <v>Dazio, Wenk and Bachmann (1999)</v>
      </c>
      <c r="F28" s="20" t="s">
        <v>8</v>
      </c>
      <c r="G28" s="87" t="str">
        <f>'SERIES_DB-MetaData'!G28</f>
        <v>C</v>
      </c>
      <c r="H28" s="87" t="str">
        <f>'SERIES_DB-MetaData'!H28</f>
        <v>R</v>
      </c>
      <c r="I28" s="31">
        <f>IF('SERIES_DB-MetaData'!$F28="US",'SERIES_DB-MetaData'!I28*6.89476,'SERIES_DB-MetaData'!I28)</f>
        <v>39.200000000000003</v>
      </c>
      <c r="J28" s="31">
        <f>IF('SERIES_DB-MetaData'!$F28="US",'SERIES_DB-MetaData'!J28*6.89476,'SERIES_DB-MetaData'!J28)</f>
        <v>0</v>
      </c>
      <c r="K28" s="31">
        <f>IF('SERIES_DB-MetaData'!$F28="US",'SERIES_DB-MetaData'!K28*6.89476,'SERIES_DB-MetaData'!K28)</f>
        <v>0</v>
      </c>
      <c r="L28" s="31">
        <f>IF('SERIES_DB-MetaData'!$F28="US",'SERIES_DB-MetaData'!L28*4.448221615,'SERIES_DB-MetaData'!L28)</f>
        <v>682.08</v>
      </c>
      <c r="M28" s="20" t="str">
        <f>'SERIES_DB-MetaData'!M28</f>
        <v>IV</v>
      </c>
      <c r="N28" s="30">
        <f>IF('SERIES_DB-MetaData'!$F28="US",'SERIES_DB-MetaData'!N28*25.4,'SERIES_DB-MetaData'!N28)</f>
        <v>150</v>
      </c>
      <c r="O28" s="30">
        <f>IF('SERIES_DB-MetaData'!$F28="US",'SERIES_DB-MetaData'!O28*25.4,'SERIES_DB-MetaData'!O28)</f>
        <v>230</v>
      </c>
      <c r="P28" s="30">
        <f>IF('SERIES_DB-MetaData'!$F28="US",'SERIES_DB-MetaData'!P28*25.4,'SERIES_DB-MetaData'!P28)</f>
        <v>2000</v>
      </c>
      <c r="Q28" s="30">
        <f>IF('SERIES_DB-MetaData'!$F28="US",'SERIES_DB-MetaData'!Q28*25.4,'SERIES_DB-MetaData'!Q28)</f>
        <v>150</v>
      </c>
      <c r="R28" s="30">
        <f>IF('SERIES_DB-MetaData'!$F28="US",'SERIES_DB-MetaData'!R28*25.4,'SERIES_DB-MetaData'!R28)</f>
        <v>4560</v>
      </c>
      <c r="S28" s="30">
        <f>IF('SERIES_DB-MetaData'!$F28="US",'SERIES_DB-MetaData'!S28*25.4,'SERIES_DB-MetaData'!S28)</f>
        <v>4560</v>
      </c>
      <c r="T28" s="32" t="str">
        <f>'SERIES_DB-MetaData'!T28</f>
        <v>C</v>
      </c>
      <c r="U28" s="32">
        <f t="shared" si="0"/>
        <v>300000</v>
      </c>
      <c r="V28" s="30">
        <f>IF('SERIES_DB-MetaData'!$F28="US",'SERIES_DB-MetaData'!V28*25.4,'SERIES_DB-MetaData'!V28)</f>
        <v>12</v>
      </c>
      <c r="W28" s="30">
        <f>IF('SERIES_DB-MetaData'!$F28="US",'SERIES_DB-MetaData'!W28*25.4,'SERIES_DB-MetaData'!W28)</f>
        <v>12</v>
      </c>
      <c r="X28" s="30">
        <f>IF('SERIES_DB-MetaData'!$F28="US",'SERIES_DB-MetaData'!X28*25.4,'SERIES_DB-MetaData'!X28)</f>
        <v>0</v>
      </c>
      <c r="Y28" s="108">
        <f>'SERIES_DB-MetaData'!Y28</f>
        <v>5</v>
      </c>
      <c r="Z28" s="30">
        <f>IF('SERIES_DB-MetaData'!$F28="US",'SERIES_DB-MetaData'!Z28*25.4,'SERIES_DB-MetaData'!Z28)</f>
        <v>0</v>
      </c>
      <c r="AA28" s="108">
        <f>'SERIES_DB-MetaData'!AA28</f>
        <v>0</v>
      </c>
      <c r="AB28" s="30">
        <f>IF('SERIES_DB-MetaData'!$F28="US",'SERIES_DB-MetaData'!AB28*25.4,'SERIES_DB-MetaData'!AB28)</f>
        <v>30</v>
      </c>
      <c r="AC28" s="108">
        <f>'SERIES_DB-MetaData'!AC28</f>
        <v>1</v>
      </c>
      <c r="AD28" s="108" t="str">
        <f>'SERIES_DB-MetaData'!AD28</f>
        <v>STRAIGHT</v>
      </c>
      <c r="AE28" s="31">
        <f>IF('SERIES_DB-MetaData'!$F28="US",'SERIES_DB-MetaData'!AE28*25.4,'SERIES_DB-MetaData'!AE28)</f>
        <v>600</v>
      </c>
      <c r="AF28" s="32" t="str">
        <f>'SERIES_DB-MetaData'!AF28</f>
        <v>Ribbed</v>
      </c>
      <c r="AG28" s="23">
        <f t="shared" si="1"/>
        <v>0.18849555921538758</v>
      </c>
      <c r="AH28" s="30">
        <f>IF('SERIES_DB-MetaData'!$F28="US",'SERIES_DB-MetaData'!AH28*25.4,'SERIES_DB-MetaData'!AH28)</f>
        <v>0</v>
      </c>
      <c r="AI28" s="31">
        <f>IF('SERIES_DB-MetaData'!$F28="US",'SERIES_DB-MetaData'!AI28*6.89476,'SERIES_DB-MetaData'!AI28)</f>
        <v>601</v>
      </c>
      <c r="AJ28" s="31">
        <f>IF('SERIES_DB-MetaData'!$F28="US",'SERIES_DB-MetaData'!AJ28*6.89476,'SERIES_DB-MetaData'!AJ28)</f>
        <v>725.5</v>
      </c>
      <c r="AK28" s="31">
        <f>IF('SERIES_DB-MetaData'!$F28="US",'SERIES_DB-MetaData'!AK28*6.89476,'SERIES_DB-MetaData'!AK28)</f>
        <v>601</v>
      </c>
      <c r="AL28" s="31">
        <f>IF('SERIES_DB-MetaData'!$F28="US",'SERIES_DB-MetaData'!AM28*6.89476,'SERIES_DB-MetaData'!AM28)</f>
        <v>725.5</v>
      </c>
      <c r="AM28" s="31" t="e">
        <f>IF('SERIES_DB-MetaData'!$F28="US",'SERIES_DB-MetaData'!#REF!*6.89476,'SERIES_DB-MetaData'!#REF!)</f>
        <v>#REF!</v>
      </c>
      <c r="AN28" s="31">
        <f>IF('SERIES_DB-MetaData'!$F28="US",'SERIES_DB-MetaData'!AN28*6.89476,'SERIES_DB-MetaData'!AN28)</f>
        <v>725.5</v>
      </c>
      <c r="AO28" s="108">
        <f>'SERIES_DB-MetaData'!AO28</f>
        <v>0</v>
      </c>
      <c r="AP28" s="24" t="str">
        <f>'SERIES_DB-MetaData'!AP28</f>
        <v>R</v>
      </c>
      <c r="AQ28" s="20">
        <f>'SERIES_DB-MetaData'!AQ28</f>
        <v>2</v>
      </c>
      <c r="AR28" s="24" t="str">
        <f>'SERIES_DB-MetaData'!AR28</f>
        <v>Ribbed</v>
      </c>
      <c r="AS28" s="30">
        <f>IF('SERIES_DB-MetaData'!$F28="US",'SERIES_DB-MetaData'!AS28*25.4,'SERIES_DB-MetaData'!AS28)</f>
        <v>6</v>
      </c>
      <c r="AT28" s="20">
        <f>'SERIES_DB-MetaData'!AT28</f>
        <v>53</v>
      </c>
      <c r="AU28" s="31">
        <f>IF('SERIES_DB-MetaData'!$F28="US",'SERIES_DB-MetaData'!AU28*25.4,'SERIES_DB-MetaData'!AU28)</f>
        <v>75</v>
      </c>
      <c r="AV28" s="30">
        <f>IF('SERIES_DB-MetaData'!$F28="US",'SERIES_DB-MetaData'!AV28*25.4,'SERIES_DB-MetaData'!AV28)</f>
        <v>0</v>
      </c>
      <c r="AW28" s="109">
        <f>'SERIES_DB-MetaData'!AW28</f>
        <v>0</v>
      </c>
      <c r="AX28" s="30">
        <f>IF('SERIES_DB-MetaData'!$F28="US",'SERIES_DB-MetaData'!AX28*25.4,'SERIES_DB-MetaData'!AX28)</f>
        <v>0</v>
      </c>
      <c r="AY28" s="23">
        <f t="shared" si="2"/>
        <v>0.50265482457436694</v>
      </c>
      <c r="AZ28" s="23"/>
      <c r="BA28" s="31">
        <f>IF('SERIES_DB-MetaData'!$F28="US",'SERIES_DB-MetaData'!BA28*6.89476,'SERIES_DB-MetaData'!BA28)</f>
        <v>489</v>
      </c>
      <c r="BB28" s="31">
        <f>IF('SERIES_DB-MetaData'!$F28="US",'SERIES_DB-MetaData'!BB28*6.89476,'SERIES_DB-MetaData'!BB28)</f>
        <v>552.20000000000005</v>
      </c>
      <c r="BC28" s="24">
        <f>'SERIES_DB-MetaData'!BC28</f>
        <v>0</v>
      </c>
      <c r="BD28" s="30">
        <f>IF('SERIES_DB-MetaData'!$F28="US",'SERIES_DB-MetaData'!BD28*25.4,'SERIES_DB-MetaData'!BD28)</f>
        <v>8</v>
      </c>
      <c r="BE28" s="30">
        <f>IF('SERIES_DB-MetaData'!$F28="US",'SERIES_DB-MetaData'!BE28*25.4,'SERIES_DB-MetaData'!BE28)</f>
        <v>125</v>
      </c>
      <c r="BF28" s="24">
        <f>'SERIES_DB-MetaData'!BF28</f>
        <v>2</v>
      </c>
      <c r="BG28" s="22">
        <f t="shared" si="3"/>
        <v>0.53616514621265798</v>
      </c>
      <c r="BH28" s="30">
        <f>IF('SERIES_DB-MetaData'!$F28="US",'SERIES_DB-MetaData'!BH28*25.4,'SERIES_DB-MetaData'!BH28)</f>
        <v>0</v>
      </c>
      <c r="BI28" s="31">
        <f>IF('SERIES_DB-MetaData'!$F28="US",'SERIES_DB-MetaData'!BI28*6.89476,'SERIES_DB-MetaData'!BI28)</f>
        <v>489</v>
      </c>
      <c r="BJ28" s="31">
        <f>IF('SERIES_DB-MetaData'!$F28="US",'SERIES_DB-MetaData'!BJ28*6.89476,'SERIES_DB-MetaData'!BJ28)</f>
        <v>552.20000000000005</v>
      </c>
      <c r="BK28" s="109">
        <f>'SERIES_DB-MetaData'!BK28</f>
        <v>0</v>
      </c>
      <c r="BL28" s="30">
        <f>IF('SERIES_DB-MetaData'!$F28="US",'SERIES_DB-MetaData'!BL28*25.4,'SERIES_DB-MetaData'!BL28)</f>
        <v>6</v>
      </c>
      <c r="BM28" s="30">
        <f>IF('SERIES_DB-MetaData'!$F28="US",'SERIES_DB-MetaData'!BM28*25.4,'SERIES_DB-MetaData'!BM28)</f>
        <v>150</v>
      </c>
      <c r="BN28" s="25">
        <f>'SERIES_DB-MetaData'!$BN$6</f>
        <v>2</v>
      </c>
      <c r="BO28" s="22">
        <f t="shared" si="4"/>
        <v>0.25132741228718347</v>
      </c>
      <c r="BP28" s="31">
        <f>IF('SERIES_DB-MetaData'!$F28="US",'SERIES_DB-MetaData'!BP28*6.89476,'SERIES_DB-MetaData'!BP28)</f>
        <v>489</v>
      </c>
      <c r="BQ28" s="31">
        <f>IF('SERIES_DB-MetaData'!$F28="US",'SERIES_DB-MetaData'!BQ28*6.89476,'SERIES_DB-MetaData'!BQ28)</f>
        <v>552.20000000000005</v>
      </c>
      <c r="BR28" s="20">
        <f>'SERIES_DB-MetaData'!BR28</f>
        <v>0</v>
      </c>
      <c r="BS28" s="30">
        <f>IF('SERIES_DB-MetaData'!$F28="US",'SERIES_DB-MetaData'!BS28*25.4,'SERIES_DB-MetaData'!BS28)</f>
        <v>0</v>
      </c>
      <c r="BT28" s="20">
        <f>'SERIES_DB-MetaData'!BT28</f>
        <v>0</v>
      </c>
      <c r="BU28" s="22">
        <f t="shared" si="5"/>
        <v>0</v>
      </c>
      <c r="BV28" s="31">
        <f>IF('SERIES_DB-MetaData'!$F28="US",'SERIES_DB-MetaData'!BV28*6.89476,'SERIES_DB-MetaData'!BV28)</f>
        <v>0</v>
      </c>
      <c r="BW28" s="20">
        <f>'SERIES_DB-MetaData'!BW28</f>
        <v>0</v>
      </c>
      <c r="BX28" s="20">
        <f>'SERIES_DB-MetaData'!BX28</f>
        <v>1</v>
      </c>
    </row>
    <row r="29" spans="1:76">
      <c r="A29" s="84">
        <f>'SERIES_DB-MetaData'!A29</f>
        <v>24</v>
      </c>
      <c r="B29" s="84">
        <f>'SERIES_DB-MetaData'!B29</f>
        <v>0</v>
      </c>
      <c r="C29" s="84">
        <f>'SERIES_DB-MetaData'!C29</f>
        <v>4</v>
      </c>
      <c r="D29" s="105" t="str">
        <f>'SERIES_DB-MetaData'!D29</f>
        <v>WSH4</v>
      </c>
      <c r="E29" s="105" t="str">
        <f>'SERIES_DB-MetaData'!E29</f>
        <v>Dazio, Wenk and Bachmann (1999)</v>
      </c>
      <c r="F29" s="20" t="s">
        <v>8</v>
      </c>
      <c r="G29" s="87" t="str">
        <f>'SERIES_DB-MetaData'!G29</f>
        <v>C</v>
      </c>
      <c r="H29" s="87" t="str">
        <f>'SERIES_DB-MetaData'!H29</f>
        <v>R</v>
      </c>
      <c r="I29" s="31">
        <f>IF('SERIES_DB-MetaData'!$F29="US",'SERIES_DB-MetaData'!I29*6.89476,'SERIES_DB-MetaData'!I29)</f>
        <v>40.9</v>
      </c>
      <c r="J29" s="31">
        <f>IF('SERIES_DB-MetaData'!$F29="US",'SERIES_DB-MetaData'!J29*6.89476,'SERIES_DB-MetaData'!J29)</f>
        <v>0</v>
      </c>
      <c r="K29" s="31">
        <f>IF('SERIES_DB-MetaData'!$F29="US",'SERIES_DB-MetaData'!K29*6.89476,'SERIES_DB-MetaData'!K29)</f>
        <v>0</v>
      </c>
      <c r="L29" s="31">
        <f>IF('SERIES_DB-MetaData'!$F29="US",'SERIES_DB-MetaData'!L29*4.448221615,'SERIES_DB-MetaData'!L29)</f>
        <v>699.3900000000001</v>
      </c>
      <c r="M29" s="20" t="str">
        <f>'SERIES_DB-MetaData'!M29</f>
        <v>IV</v>
      </c>
      <c r="N29" s="30">
        <f>IF('SERIES_DB-MetaData'!$F29="US",'SERIES_DB-MetaData'!N29*25.4,'SERIES_DB-MetaData'!N29)</f>
        <v>150</v>
      </c>
      <c r="O29" s="30">
        <f>IF('SERIES_DB-MetaData'!$F29="US",'SERIES_DB-MetaData'!O29*25.4,'SERIES_DB-MetaData'!O29)</f>
        <v>230</v>
      </c>
      <c r="P29" s="30">
        <f>IF('SERIES_DB-MetaData'!$F29="US",'SERIES_DB-MetaData'!P29*25.4,'SERIES_DB-MetaData'!P29)</f>
        <v>2000</v>
      </c>
      <c r="Q29" s="30">
        <f>IF('SERIES_DB-MetaData'!$F29="US",'SERIES_DB-MetaData'!Q29*25.4,'SERIES_DB-MetaData'!Q29)</f>
        <v>150</v>
      </c>
      <c r="R29" s="30">
        <f>IF('SERIES_DB-MetaData'!$F29="US",'SERIES_DB-MetaData'!R29*25.4,'SERIES_DB-MetaData'!R29)</f>
        <v>4560</v>
      </c>
      <c r="S29" s="30">
        <f>IF('SERIES_DB-MetaData'!$F29="US",'SERIES_DB-MetaData'!S29*25.4,'SERIES_DB-MetaData'!S29)</f>
        <v>4560</v>
      </c>
      <c r="T29" s="32" t="str">
        <f>'SERIES_DB-MetaData'!T29</f>
        <v>C</v>
      </c>
      <c r="U29" s="32">
        <f t="shared" si="0"/>
        <v>300000</v>
      </c>
      <c r="V29" s="30">
        <f>IF('SERIES_DB-MetaData'!$F29="US",'SERIES_DB-MetaData'!V29*25.4,'SERIES_DB-MetaData'!V29)</f>
        <v>12</v>
      </c>
      <c r="W29" s="30">
        <f>IF('SERIES_DB-MetaData'!$F29="US",'SERIES_DB-MetaData'!W29*25.4,'SERIES_DB-MetaData'!W29)</f>
        <v>0</v>
      </c>
      <c r="X29" s="30">
        <f>IF('SERIES_DB-MetaData'!$F29="US",'SERIES_DB-MetaData'!X29*25.4,'SERIES_DB-MetaData'!X29)</f>
        <v>0</v>
      </c>
      <c r="Y29" s="108">
        <f>'SERIES_DB-MetaData'!Y29</f>
        <v>5</v>
      </c>
      <c r="Z29" s="30">
        <f>IF('SERIES_DB-MetaData'!$F29="US",'SERIES_DB-MetaData'!Z29*25.4,'SERIES_DB-MetaData'!Z29)</f>
        <v>0</v>
      </c>
      <c r="AA29" s="108">
        <f>'SERIES_DB-MetaData'!AA29</f>
        <v>0</v>
      </c>
      <c r="AB29" s="30">
        <f>IF('SERIES_DB-MetaData'!$F29="US",'SERIES_DB-MetaData'!AB29*25.4,'SERIES_DB-MetaData'!AB29)</f>
        <v>30</v>
      </c>
      <c r="AC29" s="108">
        <f>'SERIES_DB-MetaData'!AC29</f>
        <v>0</v>
      </c>
      <c r="AD29" s="108" t="str">
        <f>'SERIES_DB-MetaData'!AD29</f>
        <v>STRAIGHT</v>
      </c>
      <c r="AE29" s="31">
        <f>IF('SERIES_DB-MetaData'!$F29="US",'SERIES_DB-MetaData'!AE29*25.4,'SERIES_DB-MetaData'!AE29)</f>
        <v>600</v>
      </c>
      <c r="AF29" s="32" t="str">
        <f>'SERIES_DB-MetaData'!AF29</f>
        <v>Ribbed</v>
      </c>
      <c r="AG29" s="23">
        <f t="shared" si="1"/>
        <v>0.18849555921538758</v>
      </c>
      <c r="AH29" s="30">
        <f>IF('SERIES_DB-MetaData'!$F29="US",'SERIES_DB-MetaData'!AH29*25.4,'SERIES_DB-MetaData'!AH29)</f>
        <v>0</v>
      </c>
      <c r="AI29" s="31">
        <f>IF('SERIES_DB-MetaData'!$F29="US",'SERIES_DB-MetaData'!AI29*6.89476,'SERIES_DB-MetaData'!AI29)</f>
        <v>576</v>
      </c>
      <c r="AJ29" s="31">
        <f>IF('SERIES_DB-MetaData'!$F29="US",'SERIES_DB-MetaData'!AJ29*6.89476,'SERIES_DB-MetaData'!AJ29)</f>
        <v>674.9</v>
      </c>
      <c r="AK29" s="31">
        <f>IF('SERIES_DB-MetaData'!$F29="US",'SERIES_DB-MetaData'!AK29*6.89476,'SERIES_DB-MetaData'!AK29)</f>
        <v>0</v>
      </c>
      <c r="AL29" s="31">
        <f>IF('SERIES_DB-MetaData'!$F29="US",'SERIES_DB-MetaData'!AM29*6.89476,'SERIES_DB-MetaData'!AM29)</f>
        <v>0</v>
      </c>
      <c r="AM29" s="31" t="e">
        <f>IF('SERIES_DB-MetaData'!$F29="US",'SERIES_DB-MetaData'!#REF!*6.89476,'SERIES_DB-MetaData'!#REF!)</f>
        <v>#REF!</v>
      </c>
      <c r="AN29" s="31">
        <f>IF('SERIES_DB-MetaData'!$F29="US",'SERIES_DB-MetaData'!AN29*6.89476,'SERIES_DB-MetaData'!AN29)</f>
        <v>0</v>
      </c>
      <c r="AO29" s="108">
        <f>'SERIES_DB-MetaData'!AO29</f>
        <v>0</v>
      </c>
      <c r="AP29" s="24" t="str">
        <f>'SERIES_DB-MetaData'!AP29</f>
        <v>R</v>
      </c>
      <c r="AQ29" s="20">
        <f>'SERIES_DB-MetaData'!AQ29</f>
        <v>2</v>
      </c>
      <c r="AR29" s="24" t="str">
        <f>'SERIES_DB-MetaData'!AR29</f>
        <v>Ribbed</v>
      </c>
      <c r="AS29" s="30">
        <f>IF('SERIES_DB-MetaData'!$F29="US",'SERIES_DB-MetaData'!AS29*25.4,'SERIES_DB-MetaData'!AS29)</f>
        <v>6</v>
      </c>
      <c r="AT29" s="20">
        <f>'SERIES_DB-MetaData'!AT29</f>
        <v>26</v>
      </c>
      <c r="AU29" s="31">
        <f>IF('SERIES_DB-MetaData'!$F29="US",'SERIES_DB-MetaData'!AU29*25.4,'SERIES_DB-MetaData'!AU29)</f>
        <v>150</v>
      </c>
      <c r="AV29" s="30">
        <f>IF('SERIES_DB-MetaData'!$F29="US",'SERIES_DB-MetaData'!AV29*25.4,'SERIES_DB-MetaData'!AV29)</f>
        <v>0</v>
      </c>
      <c r="AW29" s="109">
        <f>'SERIES_DB-MetaData'!AW29</f>
        <v>0</v>
      </c>
      <c r="AX29" s="30">
        <f>IF('SERIES_DB-MetaData'!$F29="US",'SERIES_DB-MetaData'!AX29*25.4,'SERIES_DB-MetaData'!AX29)</f>
        <v>0</v>
      </c>
      <c r="AY29" s="23">
        <f t="shared" si="2"/>
        <v>0.25132741228718347</v>
      </c>
      <c r="AZ29" s="23"/>
      <c r="BA29" s="31">
        <f>IF('SERIES_DB-MetaData'!$F29="US",'SERIES_DB-MetaData'!BA29*6.89476,'SERIES_DB-MetaData'!BA29)</f>
        <v>518.9</v>
      </c>
      <c r="BB29" s="31">
        <f>IF('SERIES_DB-MetaData'!$F29="US",'SERIES_DB-MetaData'!BB29*6.89476,'SERIES_DB-MetaData'!BB29)</f>
        <v>558.70000000000005</v>
      </c>
      <c r="BC29" s="24">
        <f>'SERIES_DB-MetaData'!BC29</f>
        <v>0</v>
      </c>
      <c r="BD29" s="30">
        <f>IF('SERIES_DB-MetaData'!$F29="US",'SERIES_DB-MetaData'!BD29*25.4,'SERIES_DB-MetaData'!BD29)</f>
        <v>8</v>
      </c>
      <c r="BE29" s="30">
        <f>IF('SERIES_DB-MetaData'!$F29="US",'SERIES_DB-MetaData'!BE29*25.4,'SERIES_DB-MetaData'!BE29)</f>
        <v>125</v>
      </c>
      <c r="BF29" s="24">
        <f>'SERIES_DB-MetaData'!BF29</f>
        <v>2</v>
      </c>
      <c r="BG29" s="22">
        <f t="shared" si="3"/>
        <v>0.53616514621265798</v>
      </c>
      <c r="BH29" s="30">
        <f>IF('SERIES_DB-MetaData'!$F29="US",'SERIES_DB-MetaData'!BH29*25.4,'SERIES_DB-MetaData'!BH29)</f>
        <v>0</v>
      </c>
      <c r="BI29" s="31">
        <f>IF('SERIES_DB-MetaData'!$F29="US",'SERIES_DB-MetaData'!BI29*6.89476,'SERIES_DB-MetaData'!BI29)</f>
        <v>583.70000000000005</v>
      </c>
      <c r="BJ29" s="31">
        <f>IF('SERIES_DB-MetaData'!$F29="US",'SERIES_DB-MetaData'!BJ29*6.89476,'SERIES_DB-MetaData'!BJ29)</f>
        <v>714.4</v>
      </c>
      <c r="BK29" s="109">
        <f>'SERIES_DB-MetaData'!BK29</f>
        <v>0</v>
      </c>
      <c r="BL29" s="30">
        <f>IF('SERIES_DB-MetaData'!$F29="US",'SERIES_DB-MetaData'!BL29*25.4,'SERIES_DB-MetaData'!BL29)</f>
        <v>6</v>
      </c>
      <c r="BM29" s="30">
        <f>IF('SERIES_DB-MetaData'!$F29="US",'SERIES_DB-MetaData'!BM29*25.4,'SERIES_DB-MetaData'!BM29)</f>
        <v>150</v>
      </c>
      <c r="BN29" s="25">
        <f>'SERIES_DB-MetaData'!$BN$6</f>
        <v>2</v>
      </c>
      <c r="BO29" s="22">
        <f t="shared" si="4"/>
        <v>0.25132741228718347</v>
      </c>
      <c r="BP29" s="31">
        <f>IF('SERIES_DB-MetaData'!$F29="US",'SERIES_DB-MetaData'!BP29*6.89476,'SERIES_DB-MetaData'!BP29)</f>
        <v>518.9</v>
      </c>
      <c r="BQ29" s="31">
        <f>IF('SERIES_DB-MetaData'!$F29="US",'SERIES_DB-MetaData'!BQ29*6.89476,'SERIES_DB-MetaData'!BQ29)</f>
        <v>558.70000000000005</v>
      </c>
      <c r="BR29" s="20">
        <f>'SERIES_DB-MetaData'!BR29</f>
        <v>0</v>
      </c>
      <c r="BS29" s="30">
        <f>IF('SERIES_DB-MetaData'!$F29="US",'SERIES_DB-MetaData'!BS29*25.4,'SERIES_DB-MetaData'!BS29)</f>
        <v>0</v>
      </c>
      <c r="BT29" s="20">
        <f>'SERIES_DB-MetaData'!BT29</f>
        <v>0</v>
      </c>
      <c r="BU29" s="22">
        <f t="shared" si="5"/>
        <v>0</v>
      </c>
      <c r="BV29" s="31">
        <f>IF('SERIES_DB-MetaData'!$F29="US",'SERIES_DB-MetaData'!BV29*6.89476,'SERIES_DB-MetaData'!BV29)</f>
        <v>0</v>
      </c>
      <c r="BW29" s="20">
        <f>'SERIES_DB-MetaData'!BW29</f>
        <v>0</v>
      </c>
      <c r="BX29" s="20">
        <f>'SERIES_DB-MetaData'!BX29</f>
        <v>1</v>
      </c>
    </row>
    <row r="30" spans="1:76">
      <c r="A30" s="84">
        <f>'SERIES_DB-MetaData'!A30</f>
        <v>25</v>
      </c>
      <c r="B30" s="84">
        <f>'SERIES_DB-MetaData'!B30</f>
        <v>0</v>
      </c>
      <c r="C30" s="84">
        <f>'SERIES_DB-MetaData'!C30</f>
        <v>5</v>
      </c>
      <c r="D30" s="105" t="str">
        <f>'SERIES_DB-MetaData'!D30</f>
        <v>WSH5</v>
      </c>
      <c r="E30" s="105" t="str">
        <f>'SERIES_DB-MetaData'!E30</f>
        <v>Dazio, Wenk and Bachmann (1999)</v>
      </c>
      <c r="F30" s="20" t="s">
        <v>8</v>
      </c>
      <c r="G30" s="87" t="str">
        <f>'SERIES_DB-MetaData'!G30</f>
        <v>C</v>
      </c>
      <c r="H30" s="87" t="str">
        <f>'SERIES_DB-MetaData'!H30</f>
        <v>R</v>
      </c>
      <c r="I30" s="31">
        <f>IF('SERIES_DB-MetaData'!$F30="US",'SERIES_DB-MetaData'!I30*6.89476,'SERIES_DB-MetaData'!I30)</f>
        <v>38.299999999999997</v>
      </c>
      <c r="J30" s="31">
        <f>IF('SERIES_DB-MetaData'!$F30="US",'SERIES_DB-MetaData'!J30*6.89476,'SERIES_DB-MetaData'!J30)</f>
        <v>0</v>
      </c>
      <c r="K30" s="31">
        <f>IF('SERIES_DB-MetaData'!$F30="US",'SERIES_DB-MetaData'!K30*6.89476,'SERIES_DB-MetaData'!K30)</f>
        <v>0</v>
      </c>
      <c r="L30" s="31">
        <f>IF('SERIES_DB-MetaData'!$F30="US",'SERIES_DB-MetaData'!L30*4.448221615,'SERIES_DB-MetaData'!L30)</f>
        <v>1470.72</v>
      </c>
      <c r="M30" s="20" t="str">
        <f>'SERIES_DB-MetaData'!M30</f>
        <v>IV</v>
      </c>
      <c r="N30" s="30">
        <f>IF('SERIES_DB-MetaData'!$F30="US",'SERIES_DB-MetaData'!N30*25.4,'SERIES_DB-MetaData'!N30)</f>
        <v>150</v>
      </c>
      <c r="O30" s="30">
        <f>IF('SERIES_DB-MetaData'!$F30="US",'SERIES_DB-MetaData'!O30*25.4,'SERIES_DB-MetaData'!O30)</f>
        <v>230</v>
      </c>
      <c r="P30" s="30">
        <f>IF('SERIES_DB-MetaData'!$F30="US",'SERIES_DB-MetaData'!P30*25.4,'SERIES_DB-MetaData'!P30)</f>
        <v>2000</v>
      </c>
      <c r="Q30" s="30">
        <f>IF('SERIES_DB-MetaData'!$F30="US",'SERIES_DB-MetaData'!Q30*25.4,'SERIES_DB-MetaData'!Q30)</f>
        <v>150</v>
      </c>
      <c r="R30" s="30">
        <f>IF('SERIES_DB-MetaData'!$F30="US",'SERIES_DB-MetaData'!R30*25.4,'SERIES_DB-MetaData'!R30)</f>
        <v>4560</v>
      </c>
      <c r="S30" s="30">
        <f>IF('SERIES_DB-MetaData'!$F30="US",'SERIES_DB-MetaData'!S30*25.4,'SERIES_DB-MetaData'!S30)</f>
        <v>4560</v>
      </c>
      <c r="T30" s="32" t="str">
        <f>'SERIES_DB-MetaData'!T30</f>
        <v>C</v>
      </c>
      <c r="U30" s="32">
        <f t="shared" si="0"/>
        <v>300000</v>
      </c>
      <c r="V30" s="30">
        <f>IF('SERIES_DB-MetaData'!$F30="US",'SERIES_DB-MetaData'!V30*25.4,'SERIES_DB-MetaData'!V30)</f>
        <v>8</v>
      </c>
      <c r="W30" s="30">
        <f>IF('SERIES_DB-MetaData'!$F30="US",'SERIES_DB-MetaData'!W30*25.4,'SERIES_DB-MetaData'!W30)</f>
        <v>8</v>
      </c>
      <c r="X30" s="30">
        <f>IF('SERIES_DB-MetaData'!$F30="US",'SERIES_DB-MetaData'!X30*25.4,'SERIES_DB-MetaData'!X30)</f>
        <v>0</v>
      </c>
      <c r="Y30" s="108">
        <f>'SERIES_DB-MetaData'!Y30</f>
        <v>6</v>
      </c>
      <c r="Z30" s="30">
        <f>IF('SERIES_DB-MetaData'!$F30="US",'SERIES_DB-MetaData'!Z30*25.4,'SERIES_DB-MetaData'!Z30)</f>
        <v>0</v>
      </c>
      <c r="AA30" s="108">
        <f>'SERIES_DB-MetaData'!AA30</f>
        <v>0</v>
      </c>
      <c r="AB30" s="30">
        <f>IF('SERIES_DB-MetaData'!$F30="US",'SERIES_DB-MetaData'!AB30*25.4,'SERIES_DB-MetaData'!AB30)</f>
        <v>30</v>
      </c>
      <c r="AC30" s="108">
        <f>'SERIES_DB-MetaData'!AC30</f>
        <v>1</v>
      </c>
      <c r="AD30" s="108" t="str">
        <f>'SERIES_DB-MetaData'!AD30</f>
        <v>STRAIGHT</v>
      </c>
      <c r="AE30" s="31">
        <f>IF('SERIES_DB-MetaData'!$F30="US",'SERIES_DB-MetaData'!AE30*25.4,'SERIES_DB-MetaData'!AE30)</f>
        <v>600</v>
      </c>
      <c r="AF30" s="32" t="str">
        <f>'SERIES_DB-MetaData'!AF30</f>
        <v>Ribbed</v>
      </c>
      <c r="AG30" s="23">
        <f t="shared" si="1"/>
        <v>0.10053096491487337</v>
      </c>
      <c r="AH30" s="30">
        <f>IF('SERIES_DB-MetaData'!$F30="US",'SERIES_DB-MetaData'!AH30*25.4,'SERIES_DB-MetaData'!AH30)</f>
        <v>0</v>
      </c>
      <c r="AI30" s="31">
        <f>IF('SERIES_DB-MetaData'!$F30="US",'SERIES_DB-MetaData'!AI30*6.89476,'SERIES_DB-MetaData'!AI30)</f>
        <v>583.70000000000005</v>
      </c>
      <c r="AJ30" s="31">
        <f>IF('SERIES_DB-MetaData'!$F30="US",'SERIES_DB-MetaData'!AJ30*6.89476,'SERIES_DB-MetaData'!AJ30)</f>
        <v>700.2</v>
      </c>
      <c r="AK30" s="31">
        <f>IF('SERIES_DB-MetaData'!$F30="US",'SERIES_DB-MetaData'!AK30*6.89476,'SERIES_DB-MetaData'!AK30)</f>
        <v>583.70000000000005</v>
      </c>
      <c r="AL30" s="31">
        <f>IF('SERIES_DB-MetaData'!$F30="US",'SERIES_DB-MetaData'!AM30*6.89476,'SERIES_DB-MetaData'!AM30)</f>
        <v>700.2</v>
      </c>
      <c r="AM30" s="31" t="e">
        <f>IF('SERIES_DB-MetaData'!$F30="US",'SERIES_DB-MetaData'!#REF!*6.89476,'SERIES_DB-MetaData'!#REF!)</f>
        <v>#REF!</v>
      </c>
      <c r="AN30" s="31">
        <f>IF('SERIES_DB-MetaData'!$F30="US",'SERIES_DB-MetaData'!AN30*6.89476,'SERIES_DB-MetaData'!AN30)</f>
        <v>700.2</v>
      </c>
      <c r="AO30" s="108">
        <f>'SERIES_DB-MetaData'!AO30</f>
        <v>0</v>
      </c>
      <c r="AP30" s="24" t="str">
        <f>'SERIES_DB-MetaData'!AP30</f>
        <v>R</v>
      </c>
      <c r="AQ30" s="20">
        <f>'SERIES_DB-MetaData'!AQ30</f>
        <v>2</v>
      </c>
      <c r="AR30" s="24" t="str">
        <f>'SERIES_DB-MetaData'!AR30</f>
        <v>Ribbed</v>
      </c>
      <c r="AS30" s="30">
        <f>IF('SERIES_DB-MetaData'!$F30="US",'SERIES_DB-MetaData'!AS30*25.4,'SERIES_DB-MetaData'!AS30)</f>
        <v>4.2</v>
      </c>
      <c r="AT30" s="20">
        <f>'SERIES_DB-MetaData'!AT30</f>
        <v>80</v>
      </c>
      <c r="AU30" s="31">
        <f>IF('SERIES_DB-MetaData'!$F30="US",'SERIES_DB-MetaData'!AU30*25.4,'SERIES_DB-MetaData'!AU30)</f>
        <v>50</v>
      </c>
      <c r="AV30" s="30">
        <f>IF('SERIES_DB-MetaData'!$F30="US",'SERIES_DB-MetaData'!AV30*25.4,'SERIES_DB-MetaData'!AV30)</f>
        <v>0</v>
      </c>
      <c r="AW30" s="109">
        <f>'SERIES_DB-MetaData'!AW30</f>
        <v>0</v>
      </c>
      <c r="AX30" s="30">
        <f>IF('SERIES_DB-MetaData'!$F30="US",'SERIES_DB-MetaData'!AX30*25.4,'SERIES_DB-MetaData'!AX30)</f>
        <v>0</v>
      </c>
      <c r="AY30" s="23">
        <f t="shared" si="2"/>
        <v>0.36945129606215965</v>
      </c>
      <c r="AZ30" s="23"/>
      <c r="BA30" s="31">
        <f>IF('SERIES_DB-MetaData'!$F30="US",'SERIES_DB-MetaData'!BA30*6.89476,'SERIES_DB-MetaData'!BA30)</f>
        <v>562.20000000000005</v>
      </c>
      <c r="BB30" s="31">
        <f>IF('SERIES_DB-MetaData'!$F30="US",'SERIES_DB-MetaData'!BB30*6.89476,'SERIES_DB-MetaData'!BB30)</f>
        <v>615</v>
      </c>
      <c r="BC30" s="24">
        <f>'SERIES_DB-MetaData'!BC30</f>
        <v>0</v>
      </c>
      <c r="BD30" s="30">
        <f>IF('SERIES_DB-MetaData'!$F30="US",'SERIES_DB-MetaData'!BD30*25.4,'SERIES_DB-MetaData'!BD30)</f>
        <v>6</v>
      </c>
      <c r="BE30" s="30">
        <f>IF('SERIES_DB-MetaData'!$F30="US",'SERIES_DB-MetaData'!BE30*25.4,'SERIES_DB-MetaData'!BE30)</f>
        <v>140</v>
      </c>
      <c r="BF30" s="24">
        <f>'SERIES_DB-MetaData'!BF30</f>
        <v>2</v>
      </c>
      <c r="BG30" s="22">
        <f t="shared" si="3"/>
        <v>0.26927937030769655</v>
      </c>
      <c r="BH30" s="30">
        <f>IF('SERIES_DB-MetaData'!$F30="US",'SERIES_DB-MetaData'!BH30*25.4,'SERIES_DB-MetaData'!BH30)</f>
        <v>0</v>
      </c>
      <c r="BI30" s="31">
        <f>IF('SERIES_DB-MetaData'!$F30="US",'SERIES_DB-MetaData'!BI30*6.89476,'SERIES_DB-MetaData'!BI30)</f>
        <v>518.9</v>
      </c>
      <c r="BJ30" s="31">
        <f>IF('SERIES_DB-MetaData'!$F30="US",'SERIES_DB-MetaData'!BJ30*6.89476,'SERIES_DB-MetaData'!BJ30)</f>
        <v>558.70000000000005</v>
      </c>
      <c r="BK30" s="109">
        <f>'SERIES_DB-MetaData'!BK30</f>
        <v>0</v>
      </c>
      <c r="BL30" s="30">
        <f>IF('SERIES_DB-MetaData'!$F30="US",'SERIES_DB-MetaData'!BL30*25.4,'SERIES_DB-MetaData'!BL30)</f>
        <v>6</v>
      </c>
      <c r="BM30" s="30">
        <f>IF('SERIES_DB-MetaData'!$F30="US",'SERIES_DB-MetaData'!BM30*25.4,'SERIES_DB-MetaData'!BM30)</f>
        <v>150</v>
      </c>
      <c r="BN30" s="25">
        <f>'SERIES_DB-MetaData'!$BN$6</f>
        <v>2</v>
      </c>
      <c r="BO30" s="22">
        <f t="shared" si="4"/>
        <v>0.25132741228718347</v>
      </c>
      <c r="BP30" s="31">
        <f>IF('SERIES_DB-MetaData'!$F30="US",'SERIES_DB-MetaData'!BP30*6.89476,'SERIES_DB-MetaData'!BP30)</f>
        <v>518.9</v>
      </c>
      <c r="BQ30" s="31">
        <f>IF('SERIES_DB-MetaData'!$F30="US",'SERIES_DB-MetaData'!BQ30*6.89476,'SERIES_DB-MetaData'!BQ30)</f>
        <v>558.70000000000005</v>
      </c>
      <c r="BR30" s="20">
        <f>'SERIES_DB-MetaData'!BR30</f>
        <v>0</v>
      </c>
      <c r="BS30" s="30">
        <f>IF('SERIES_DB-MetaData'!$F30="US",'SERIES_DB-MetaData'!BS30*25.4,'SERIES_DB-MetaData'!BS30)</f>
        <v>0</v>
      </c>
      <c r="BT30" s="20">
        <f>'SERIES_DB-MetaData'!BT30</f>
        <v>0</v>
      </c>
      <c r="BU30" s="22">
        <f t="shared" si="5"/>
        <v>0</v>
      </c>
      <c r="BV30" s="31">
        <f>IF('SERIES_DB-MetaData'!$F30="US",'SERIES_DB-MetaData'!BV30*6.89476,'SERIES_DB-MetaData'!BV30)</f>
        <v>0</v>
      </c>
      <c r="BW30" s="20">
        <f>'SERIES_DB-MetaData'!BW30</f>
        <v>0</v>
      </c>
      <c r="BX30" s="20">
        <f>'SERIES_DB-MetaData'!BX30</f>
        <v>1</v>
      </c>
    </row>
    <row r="31" spans="1:76">
      <c r="A31" s="84">
        <f>'SERIES_DB-MetaData'!A31</f>
        <v>26</v>
      </c>
      <c r="B31" s="84">
        <f>'SERIES_DB-MetaData'!B31</f>
        <v>0</v>
      </c>
      <c r="C31" s="84">
        <f>'SERIES_DB-MetaData'!C31</f>
        <v>6</v>
      </c>
      <c r="D31" s="105" t="str">
        <f>'SERIES_DB-MetaData'!D31</f>
        <v>WSH6</v>
      </c>
      <c r="E31" s="105" t="str">
        <f>'SERIES_DB-MetaData'!E31</f>
        <v>Dazio, Wenk and Bachmann (1999)</v>
      </c>
      <c r="F31" s="20" t="s">
        <v>8</v>
      </c>
      <c r="G31" s="87" t="str">
        <f>'SERIES_DB-MetaData'!G31</f>
        <v>C</v>
      </c>
      <c r="H31" s="87" t="str">
        <f>'SERIES_DB-MetaData'!H31</f>
        <v>R</v>
      </c>
      <c r="I31" s="31">
        <f>IF('SERIES_DB-MetaData'!$F31="US",'SERIES_DB-MetaData'!I31*6.89476,'SERIES_DB-MetaData'!I31)</f>
        <v>45.6</v>
      </c>
      <c r="J31" s="31">
        <f>IF('SERIES_DB-MetaData'!$F31="US",'SERIES_DB-MetaData'!J31*6.89476,'SERIES_DB-MetaData'!J31)</f>
        <v>0</v>
      </c>
      <c r="K31" s="31">
        <f>IF('SERIES_DB-MetaData'!$F31="US",'SERIES_DB-MetaData'!K31*6.89476,'SERIES_DB-MetaData'!K31)</f>
        <v>0</v>
      </c>
      <c r="L31" s="31">
        <f>IF('SERIES_DB-MetaData'!$F31="US",'SERIES_DB-MetaData'!L31*4.448221615,'SERIES_DB-MetaData'!L31)</f>
        <v>1477.44</v>
      </c>
      <c r="M31" s="20" t="str">
        <f>'SERIES_DB-MetaData'!M31</f>
        <v>IV</v>
      </c>
      <c r="N31" s="30">
        <f>IF('SERIES_DB-MetaData'!$F31="US",'SERIES_DB-MetaData'!N31*25.4,'SERIES_DB-MetaData'!N31)</f>
        <v>150</v>
      </c>
      <c r="O31" s="30">
        <f>IF('SERIES_DB-MetaData'!$F31="US",'SERIES_DB-MetaData'!O31*25.4,'SERIES_DB-MetaData'!O31)</f>
        <v>230</v>
      </c>
      <c r="P31" s="30">
        <f>IF('SERIES_DB-MetaData'!$F31="US",'SERIES_DB-MetaData'!P31*25.4,'SERIES_DB-MetaData'!P31)</f>
        <v>2000</v>
      </c>
      <c r="Q31" s="30">
        <f>IF('SERIES_DB-MetaData'!$F31="US",'SERIES_DB-MetaData'!Q31*25.4,'SERIES_DB-MetaData'!Q31)</f>
        <v>150</v>
      </c>
      <c r="R31" s="30">
        <f>IF('SERIES_DB-MetaData'!$F31="US",'SERIES_DB-MetaData'!R31*25.4,'SERIES_DB-MetaData'!R31)</f>
        <v>4520</v>
      </c>
      <c r="S31" s="30">
        <f>IF('SERIES_DB-MetaData'!$F31="US",'SERIES_DB-MetaData'!S31*25.4,'SERIES_DB-MetaData'!S31)</f>
        <v>4520</v>
      </c>
      <c r="T31" s="32" t="str">
        <f>'SERIES_DB-MetaData'!T31</f>
        <v>C</v>
      </c>
      <c r="U31" s="32">
        <f t="shared" si="0"/>
        <v>300000</v>
      </c>
      <c r="V31" s="30">
        <f>IF('SERIES_DB-MetaData'!$F31="US",'SERIES_DB-MetaData'!V31*25.4,'SERIES_DB-MetaData'!V31)</f>
        <v>12</v>
      </c>
      <c r="W31" s="30">
        <f>IF('SERIES_DB-MetaData'!$F31="US",'SERIES_DB-MetaData'!W31*25.4,'SERIES_DB-MetaData'!W31)</f>
        <v>12</v>
      </c>
      <c r="X31" s="30">
        <f>IF('SERIES_DB-MetaData'!$F31="US",'SERIES_DB-MetaData'!X31*25.4,'SERIES_DB-MetaData'!X31)</f>
        <v>0</v>
      </c>
      <c r="Y31" s="108">
        <f>'SERIES_DB-MetaData'!Y31</f>
        <v>6</v>
      </c>
      <c r="Z31" s="30">
        <f>IF('SERIES_DB-MetaData'!$F31="US",'SERIES_DB-MetaData'!Z31*25.4,'SERIES_DB-MetaData'!Z31)</f>
        <v>0</v>
      </c>
      <c r="AA31" s="108">
        <f>'SERIES_DB-MetaData'!AA31</f>
        <v>0</v>
      </c>
      <c r="AB31" s="30">
        <f>IF('SERIES_DB-MetaData'!$F31="US",'SERIES_DB-MetaData'!AB31*25.4,'SERIES_DB-MetaData'!AB31)</f>
        <v>30</v>
      </c>
      <c r="AC31" s="108">
        <f>'SERIES_DB-MetaData'!AC31</f>
        <v>2</v>
      </c>
      <c r="AD31" s="108" t="str">
        <f>'SERIES_DB-MetaData'!AD31</f>
        <v>STRAIGHT</v>
      </c>
      <c r="AE31" s="31">
        <f>IF('SERIES_DB-MetaData'!$F31="US",'SERIES_DB-MetaData'!AE31*25.4,'SERIES_DB-MetaData'!AE31)</f>
        <v>600</v>
      </c>
      <c r="AF31" s="32" t="str">
        <f>'SERIES_DB-MetaData'!AF31</f>
        <v>Ribbed</v>
      </c>
      <c r="AG31" s="23">
        <f t="shared" si="1"/>
        <v>0.22619467105846508</v>
      </c>
      <c r="AH31" s="30">
        <f>IF('SERIES_DB-MetaData'!$F31="US",'SERIES_DB-MetaData'!AH31*25.4,'SERIES_DB-MetaData'!AH31)</f>
        <v>0</v>
      </c>
      <c r="AI31" s="31">
        <f>IF('SERIES_DB-MetaData'!$F31="US",'SERIES_DB-MetaData'!AI31*6.89476,'SERIES_DB-MetaData'!AI31)</f>
        <v>576</v>
      </c>
      <c r="AJ31" s="31">
        <f>IF('SERIES_DB-MetaData'!$F31="US",'SERIES_DB-MetaData'!AJ31*6.89476,'SERIES_DB-MetaData'!AJ31)</f>
        <v>674.9</v>
      </c>
      <c r="AK31" s="31">
        <f>IF('SERIES_DB-MetaData'!$F31="US",'SERIES_DB-MetaData'!AK31*6.89476,'SERIES_DB-MetaData'!AK31)</f>
        <v>576</v>
      </c>
      <c r="AL31" s="31">
        <f>IF('SERIES_DB-MetaData'!$F31="US",'SERIES_DB-MetaData'!AM31*6.89476,'SERIES_DB-MetaData'!AM31)</f>
        <v>674.9</v>
      </c>
      <c r="AM31" s="31" t="e">
        <f>IF('SERIES_DB-MetaData'!$F31="US",'SERIES_DB-MetaData'!#REF!*6.89476,'SERIES_DB-MetaData'!#REF!)</f>
        <v>#REF!</v>
      </c>
      <c r="AN31" s="31">
        <f>IF('SERIES_DB-MetaData'!$F31="US",'SERIES_DB-MetaData'!AN31*6.89476,'SERIES_DB-MetaData'!AN31)</f>
        <v>674.9</v>
      </c>
      <c r="AO31" s="108">
        <f>'SERIES_DB-MetaData'!AO31</f>
        <v>0</v>
      </c>
      <c r="AP31" s="24" t="str">
        <f>'SERIES_DB-MetaData'!AP31</f>
        <v>R</v>
      </c>
      <c r="AQ31" s="20">
        <f>'SERIES_DB-MetaData'!AQ31</f>
        <v>2</v>
      </c>
      <c r="AR31" s="24" t="str">
        <f>'SERIES_DB-MetaData'!AR31</f>
        <v>Ribbed</v>
      </c>
      <c r="AS31" s="30">
        <f>IF('SERIES_DB-MetaData'!$F31="US",'SERIES_DB-MetaData'!AS31*25.4,'SERIES_DB-MetaData'!AS31)</f>
        <v>6</v>
      </c>
      <c r="AT31" s="20">
        <f>'SERIES_DB-MetaData'!AT31</f>
        <v>80</v>
      </c>
      <c r="AU31" s="31">
        <f>IF('SERIES_DB-MetaData'!$F31="US",'SERIES_DB-MetaData'!AU31*25.4,'SERIES_DB-MetaData'!AU31)</f>
        <v>50</v>
      </c>
      <c r="AV31" s="30">
        <f>IF('SERIES_DB-MetaData'!$F31="US",'SERIES_DB-MetaData'!AV31*25.4,'SERIES_DB-MetaData'!AV31)</f>
        <v>0</v>
      </c>
      <c r="AW31" s="109">
        <f>'SERIES_DB-MetaData'!AW31</f>
        <v>0</v>
      </c>
      <c r="AX31" s="30">
        <f>IF('SERIES_DB-MetaData'!$F31="US",'SERIES_DB-MetaData'!AX31*25.4,'SERIES_DB-MetaData'!AX31)</f>
        <v>0</v>
      </c>
      <c r="AY31" s="23">
        <f t="shared" si="2"/>
        <v>0.7539822368615503</v>
      </c>
      <c r="AZ31" s="23"/>
      <c r="BA31" s="31">
        <f>IF('SERIES_DB-MetaData'!$F31="US",'SERIES_DB-MetaData'!BA31*6.89476,'SERIES_DB-MetaData'!BA31)</f>
        <v>518.9</v>
      </c>
      <c r="BB31" s="31">
        <f>IF('SERIES_DB-MetaData'!$F31="US",'SERIES_DB-MetaData'!BB31*6.89476,'SERIES_DB-MetaData'!BB31)</f>
        <v>558.70000000000005</v>
      </c>
      <c r="BC31" s="24">
        <f>'SERIES_DB-MetaData'!BC31</f>
        <v>0</v>
      </c>
      <c r="BD31" s="30">
        <f>IF('SERIES_DB-MetaData'!$F31="US",'SERIES_DB-MetaData'!BD31*25.4,'SERIES_DB-MetaData'!BD31)</f>
        <v>8</v>
      </c>
      <c r="BE31" s="30">
        <f>IF('SERIES_DB-MetaData'!$F31="US",'SERIES_DB-MetaData'!BE31*25.4,'SERIES_DB-MetaData'!BE31)</f>
        <v>125</v>
      </c>
      <c r="BF31" s="24">
        <f>'SERIES_DB-MetaData'!BF31</f>
        <v>2</v>
      </c>
      <c r="BG31" s="22">
        <f t="shared" si="3"/>
        <v>0.53616514621265798</v>
      </c>
      <c r="BH31" s="30">
        <f>IF('SERIES_DB-MetaData'!$F31="US",'SERIES_DB-MetaData'!BH31*25.4,'SERIES_DB-MetaData'!BH31)</f>
        <v>0</v>
      </c>
      <c r="BI31" s="31">
        <f>IF('SERIES_DB-MetaData'!$F31="US",'SERIES_DB-MetaData'!BI31*6.89476,'SERIES_DB-MetaData'!BI31)</f>
        <v>583.70000000000005</v>
      </c>
      <c r="BJ31" s="31">
        <f>IF('SERIES_DB-MetaData'!$F31="US",'SERIES_DB-MetaData'!BJ31*6.89476,'SERIES_DB-MetaData'!BJ31)</f>
        <v>714.4</v>
      </c>
      <c r="BK31" s="109">
        <f>'SERIES_DB-MetaData'!BK31</f>
        <v>0</v>
      </c>
      <c r="BL31" s="30">
        <f>IF('SERIES_DB-MetaData'!$F31="US",'SERIES_DB-MetaData'!BL31*25.4,'SERIES_DB-MetaData'!BL31)</f>
        <v>6</v>
      </c>
      <c r="BM31" s="30">
        <f>IF('SERIES_DB-MetaData'!$F31="US",'SERIES_DB-MetaData'!BM31*25.4,'SERIES_DB-MetaData'!BM31)</f>
        <v>150</v>
      </c>
      <c r="BN31" s="25">
        <f>'SERIES_DB-MetaData'!$BN$6</f>
        <v>2</v>
      </c>
      <c r="BO31" s="22">
        <f t="shared" si="4"/>
        <v>0.25132741228718347</v>
      </c>
      <c r="BP31" s="31">
        <f>IF('SERIES_DB-MetaData'!$F31="US",'SERIES_DB-MetaData'!BP31*6.89476,'SERIES_DB-MetaData'!BP31)</f>
        <v>518.9</v>
      </c>
      <c r="BQ31" s="31">
        <f>IF('SERIES_DB-MetaData'!$F31="US",'SERIES_DB-MetaData'!BQ31*6.89476,'SERIES_DB-MetaData'!BQ31)</f>
        <v>558.70000000000005</v>
      </c>
      <c r="BR31" s="20">
        <f>'SERIES_DB-MetaData'!BR31</f>
        <v>0</v>
      </c>
      <c r="BS31" s="30">
        <f>IF('SERIES_DB-MetaData'!$F31="US",'SERIES_DB-MetaData'!BS31*25.4,'SERIES_DB-MetaData'!BS31)</f>
        <v>0</v>
      </c>
      <c r="BT31" s="20">
        <f>'SERIES_DB-MetaData'!BT31</f>
        <v>0</v>
      </c>
      <c r="BU31" s="22">
        <f t="shared" si="5"/>
        <v>0</v>
      </c>
      <c r="BV31" s="31">
        <f>IF('SERIES_DB-MetaData'!$F31="US",'SERIES_DB-MetaData'!BV31*6.89476,'SERIES_DB-MetaData'!BV31)</f>
        <v>0</v>
      </c>
      <c r="BW31" s="20">
        <f>'SERIES_DB-MetaData'!BW31</f>
        <v>0</v>
      </c>
      <c r="BX31" s="20">
        <f>'SERIES_DB-MetaData'!BX31</f>
        <v>4</v>
      </c>
    </row>
    <row r="32" spans="1:76">
      <c r="A32" s="84">
        <f>'SERIES_DB-MetaData'!A32</f>
        <v>27</v>
      </c>
      <c r="B32" s="84">
        <f>'SERIES_DB-MetaData'!B32</f>
        <v>0</v>
      </c>
      <c r="C32" s="84">
        <f>'SERIES_DB-MetaData'!C32</f>
        <v>1</v>
      </c>
      <c r="D32" s="105" t="str">
        <f>'SERIES_DB-MetaData'!D32</f>
        <v>HPCW-01</v>
      </c>
      <c r="E32" s="105" t="str">
        <f>'SERIES_DB-MetaData'!E32</f>
        <v>Deng, Liang, Yang (2008)</v>
      </c>
      <c r="F32" s="20" t="s">
        <v>8</v>
      </c>
      <c r="G32" s="87" t="str">
        <f>'SERIES_DB-MetaData'!G32</f>
        <v>C</v>
      </c>
      <c r="H32" s="87" t="str">
        <f>'SERIES_DB-MetaData'!H32</f>
        <v>R</v>
      </c>
      <c r="I32" s="31">
        <f>IF('SERIES_DB-MetaData'!$F32="US",'SERIES_DB-MetaData'!I32*6.89476,'SERIES_DB-MetaData'!I32)</f>
        <v>61.43</v>
      </c>
      <c r="J32" s="31">
        <f>IF('SERIES_DB-MetaData'!$F32="US",'SERIES_DB-MetaData'!J32*6.89476,'SERIES_DB-MetaData'!J32)</f>
        <v>0</v>
      </c>
      <c r="K32" s="31">
        <f>IF('SERIES_DB-MetaData'!$F32="US",'SERIES_DB-MetaData'!K32*6.89476,'SERIES_DB-MetaData'!K32)</f>
        <v>0</v>
      </c>
      <c r="L32" s="31">
        <f>IF('SERIES_DB-MetaData'!$F32="US",'SERIES_DB-MetaData'!L32*4.448221615,'SERIES_DB-MetaData'!L32)</f>
        <v>1003.9999999999999</v>
      </c>
      <c r="M32" s="20" t="str">
        <f>'SERIES_DB-MetaData'!M32</f>
        <v>III</v>
      </c>
      <c r="N32" s="30">
        <f>IF('SERIES_DB-MetaData'!$F32="US",'SERIES_DB-MetaData'!N32*25.4,'SERIES_DB-MetaData'!N32)</f>
        <v>100</v>
      </c>
      <c r="O32" s="30">
        <f>IF('SERIES_DB-MetaData'!$F32="US",'SERIES_DB-MetaData'!O32*25.4,'SERIES_DB-MetaData'!O32)</f>
        <v>170</v>
      </c>
      <c r="P32" s="30">
        <f>IF('SERIES_DB-MetaData'!$F32="US",'SERIES_DB-MetaData'!P32*25.4,'SERIES_DB-MetaData'!P32)</f>
        <v>1000</v>
      </c>
      <c r="Q32" s="30">
        <f>IF('SERIES_DB-MetaData'!$F32="US",'SERIES_DB-MetaData'!Q32*25.4,'SERIES_DB-MetaData'!Q32)</f>
        <v>100</v>
      </c>
      <c r="R32" s="30">
        <f>IF('SERIES_DB-MetaData'!$F32="US",'SERIES_DB-MetaData'!R32*25.4,'SERIES_DB-MetaData'!R32)</f>
        <v>2100</v>
      </c>
      <c r="S32" s="30">
        <f>IF('SERIES_DB-MetaData'!$F32="US",'SERIES_DB-MetaData'!S32*25.4,'SERIES_DB-MetaData'!S32)</f>
        <v>2100</v>
      </c>
      <c r="T32" s="32" t="str">
        <f>'SERIES_DB-MetaData'!T32</f>
        <v>C</v>
      </c>
      <c r="U32" s="32">
        <f t="shared" si="0"/>
        <v>100000</v>
      </c>
      <c r="V32" s="30">
        <f>IF('SERIES_DB-MetaData'!$F32="US",'SERIES_DB-MetaData'!V32*25.4,'SERIES_DB-MetaData'!V32)</f>
        <v>10.492060490358094</v>
      </c>
      <c r="W32" s="30">
        <f>IF('SERIES_DB-MetaData'!$F32="US",'SERIES_DB-MetaData'!W32*25.4,'SERIES_DB-MetaData'!W32)</f>
        <v>6.5</v>
      </c>
      <c r="X32" s="30">
        <f>IF('SERIES_DB-MetaData'!$F32="US",'SERIES_DB-MetaData'!X32*25.4,'SERIES_DB-MetaData'!X32)</f>
        <v>0</v>
      </c>
      <c r="Y32" s="108">
        <f>'SERIES_DB-MetaData'!Y32</f>
        <v>8</v>
      </c>
      <c r="Z32" s="30">
        <f>IF('SERIES_DB-MetaData'!$F32="US",'SERIES_DB-MetaData'!Z32*25.4,'SERIES_DB-MetaData'!Z32)</f>
        <v>10</v>
      </c>
      <c r="AA32" s="108">
        <f>'SERIES_DB-MetaData'!AA32</f>
        <v>0</v>
      </c>
      <c r="AB32" s="30">
        <f>IF('SERIES_DB-MetaData'!$F32="US",'SERIES_DB-MetaData'!AB32*25.4,'SERIES_DB-MetaData'!AB32)</f>
        <v>10</v>
      </c>
      <c r="AC32" s="108">
        <f>'SERIES_DB-MetaData'!AC32</f>
        <v>1</v>
      </c>
      <c r="AD32" s="108" t="str">
        <f>'SERIES_DB-MetaData'!AD32</f>
        <v xml:space="preserve">STRAIGHT </v>
      </c>
      <c r="AE32" s="31">
        <f>IF('SERIES_DB-MetaData'!$F32="US",'SERIES_DB-MetaData'!AE32*25.4,'SERIES_DB-MetaData'!AE32)</f>
        <v>500</v>
      </c>
      <c r="AF32" s="32" t="str">
        <f>'SERIES_DB-MetaData'!AF32</f>
        <v>Ribbed</v>
      </c>
      <c r="AG32" s="23">
        <f t="shared" si="1"/>
        <v>0.63839780714822592</v>
      </c>
      <c r="AH32" s="30">
        <f>IF('SERIES_DB-MetaData'!$F32="US",'SERIES_DB-MetaData'!AH32*25.4,'SERIES_DB-MetaData'!AH32)</f>
        <v>0</v>
      </c>
      <c r="AI32" s="31">
        <f>IF('SERIES_DB-MetaData'!$F32="US",'SERIES_DB-MetaData'!AI32*6.89476,'SERIES_DB-MetaData'!AI32)</f>
        <v>436</v>
      </c>
      <c r="AJ32" s="31">
        <f>IF('SERIES_DB-MetaData'!$F32="US",'SERIES_DB-MetaData'!AJ32*6.89476,'SERIES_DB-MetaData'!AJ32)</f>
        <v>636.6</v>
      </c>
      <c r="AK32" s="31">
        <f>IF('SERIES_DB-MetaData'!$F32="US",'SERIES_DB-MetaData'!AK32*6.89476,'SERIES_DB-MetaData'!AK32)</f>
        <v>433.3</v>
      </c>
      <c r="AL32" s="31">
        <f>IF('SERIES_DB-MetaData'!$F32="US",'SERIES_DB-MetaData'!AL32*6.89476,'SERIES_DB-MetaData'!AL32)</f>
        <v>0</v>
      </c>
      <c r="AM32" s="31">
        <f>IF('SERIES_DB-MetaData'!$F32="US",'SERIES_DB-MetaData'!AM32*6.89476,'SERIES_DB-MetaData'!AM32)</f>
        <v>636.6</v>
      </c>
      <c r="AN32" s="31">
        <f>IF('SERIES_DB-MetaData'!$F32="US",'SERIES_DB-MetaData'!AN32*6.89476,'SERIES_DB-MetaData'!AN32)</f>
        <v>0</v>
      </c>
      <c r="AO32" s="108">
        <f>'SERIES_DB-MetaData'!AO32</f>
        <v>0</v>
      </c>
      <c r="AP32" s="24" t="str">
        <f>'SERIES_DB-MetaData'!AP32</f>
        <v>R</v>
      </c>
      <c r="AQ32" s="20">
        <f>'SERIES_DB-MetaData'!AQ32</f>
        <v>2</v>
      </c>
      <c r="AR32" s="24" t="str">
        <f>'SERIES_DB-MetaData'!AR32</f>
        <v>Ribbed</v>
      </c>
      <c r="AS32" s="30">
        <f>IF('SERIES_DB-MetaData'!$F32="US",'SERIES_DB-MetaData'!AS32*25.4,'SERIES_DB-MetaData'!AS32)</f>
        <v>4</v>
      </c>
      <c r="AT32" s="20">
        <f>'SERIES_DB-MetaData'!AT32</f>
        <v>35</v>
      </c>
      <c r="AU32" s="31">
        <f>IF('SERIES_DB-MetaData'!$F32="US",'SERIES_DB-MetaData'!AU32*25.4,'SERIES_DB-MetaData'!AU32)</f>
        <v>60</v>
      </c>
      <c r="AV32" s="30">
        <f>IF('SERIES_DB-MetaData'!$F32="US",'SERIES_DB-MetaData'!AV32*25.4,'SERIES_DB-MetaData'!AV32)</f>
        <v>0</v>
      </c>
      <c r="AW32" s="109">
        <f>'SERIES_DB-MetaData'!AW32</f>
        <v>0</v>
      </c>
      <c r="AX32" s="30">
        <f>IF('SERIES_DB-MetaData'!$F32="US",'SERIES_DB-MetaData'!AX32*25.4,'SERIES_DB-MetaData'!AX32)</f>
        <v>0</v>
      </c>
      <c r="AY32" s="23">
        <f t="shared" si="2"/>
        <v>0.41887902047863912</v>
      </c>
      <c r="AZ32" s="23"/>
      <c r="BA32" s="31">
        <f>IF('SERIES_DB-MetaData'!$F32="US",'SERIES_DB-MetaData'!BA32*6.89476,'SERIES_DB-MetaData'!BA32)</f>
        <v>836</v>
      </c>
      <c r="BB32" s="31">
        <f>IF('SERIES_DB-MetaData'!$F32="US",'SERIES_DB-MetaData'!BB32*6.89476,'SERIES_DB-MetaData'!BB32)</f>
        <v>836</v>
      </c>
      <c r="BC32" s="24">
        <f>'SERIES_DB-MetaData'!BC32</f>
        <v>0</v>
      </c>
      <c r="BD32" s="30">
        <f>IF('SERIES_DB-MetaData'!$F32="US",'SERIES_DB-MetaData'!BD32*25.4,'SERIES_DB-MetaData'!BD32)</f>
        <v>4</v>
      </c>
      <c r="BE32" s="30">
        <f>IF('SERIES_DB-MetaData'!$F32="US",'SERIES_DB-MetaData'!BE32*25.4,'SERIES_DB-MetaData'!BE32)</f>
        <v>100</v>
      </c>
      <c r="BF32" s="24">
        <f>'SERIES_DB-MetaData'!BF32</f>
        <v>2</v>
      </c>
      <c r="BG32" s="22">
        <f t="shared" si="3"/>
        <v>0.25132741228718347</v>
      </c>
      <c r="BH32" s="30">
        <f>IF('SERIES_DB-MetaData'!$F32="US",'SERIES_DB-MetaData'!BH32*25.4,'SERIES_DB-MetaData'!BH32)</f>
        <v>0</v>
      </c>
      <c r="BI32" s="31">
        <f>IF('SERIES_DB-MetaData'!$F32="US",'SERIES_DB-MetaData'!BI32*6.89476,'SERIES_DB-MetaData'!BI32)</f>
        <v>361.6</v>
      </c>
      <c r="BJ32" s="31">
        <f>IF('SERIES_DB-MetaData'!$F32="US",'SERIES_DB-MetaData'!BJ32*6.89476,'SERIES_DB-MetaData'!BJ32)</f>
        <v>506.3</v>
      </c>
      <c r="BK32" s="109">
        <f>'SERIES_DB-MetaData'!BK32</f>
        <v>0</v>
      </c>
      <c r="BL32" s="30">
        <f>IF('SERIES_DB-MetaData'!$F32="US",'SERIES_DB-MetaData'!BL32*25.4,'SERIES_DB-MetaData'!BL32)</f>
        <v>6.5</v>
      </c>
      <c r="BM32" s="30">
        <f>IF('SERIES_DB-MetaData'!$F32="US",'SERIES_DB-MetaData'!BM32*25.4,'SERIES_DB-MetaData'!BM32)</f>
        <v>100</v>
      </c>
      <c r="BN32" s="25">
        <f>'SERIES_DB-MetaData'!$BN$6</f>
        <v>2</v>
      </c>
      <c r="BO32" s="22">
        <f t="shared" si="4"/>
        <v>0.66366144807084382</v>
      </c>
      <c r="BP32" s="31">
        <f>IF('SERIES_DB-MetaData'!$F32="US",'SERIES_DB-MetaData'!BP32*6.89476,'SERIES_DB-MetaData'!BP32)</f>
        <v>361.6</v>
      </c>
      <c r="BQ32" s="31">
        <f>IF('SERIES_DB-MetaData'!$F32="US",'SERIES_DB-MetaData'!BQ32*6.89476,'SERIES_DB-MetaData'!BQ32)</f>
        <v>506.3</v>
      </c>
      <c r="BR32" s="20">
        <f>'SERIES_DB-MetaData'!BR32</f>
        <v>0</v>
      </c>
      <c r="BS32" s="30">
        <f>IF('SERIES_DB-MetaData'!$F32="US",'SERIES_DB-MetaData'!BS32*25.4,'SERIES_DB-MetaData'!BS32)</f>
        <v>0</v>
      </c>
      <c r="BT32" s="20">
        <f>'SERIES_DB-MetaData'!BT32</f>
        <v>0</v>
      </c>
      <c r="BU32" s="22">
        <f t="shared" si="5"/>
        <v>0</v>
      </c>
      <c r="BV32" s="31">
        <f>IF('SERIES_DB-MetaData'!$F32="US",'SERIES_DB-MetaData'!BV32*6.89476,'SERIES_DB-MetaData'!BV32)</f>
        <v>0</v>
      </c>
      <c r="BW32" s="20">
        <f>'SERIES_DB-MetaData'!BW32</f>
        <v>0</v>
      </c>
      <c r="BX32" s="20">
        <f>'SERIES_DB-MetaData'!BX32</f>
        <v>1</v>
      </c>
    </row>
    <row r="33" spans="1:76">
      <c r="A33" s="84">
        <f>'SERIES_DB-MetaData'!A33</f>
        <v>28</v>
      </c>
      <c r="B33" s="84">
        <f>'SERIES_DB-MetaData'!B33</f>
        <v>0</v>
      </c>
      <c r="C33" s="84">
        <f>'SERIES_DB-MetaData'!C33</f>
        <v>2</v>
      </c>
      <c r="D33" s="105" t="str">
        <f>'SERIES_DB-MetaData'!D33</f>
        <v>HPCW-02</v>
      </c>
      <c r="E33" s="105" t="str">
        <f>'SERIES_DB-MetaData'!E33</f>
        <v>Deng, Liang, Yang (2008)</v>
      </c>
      <c r="F33" s="20" t="s">
        <v>8</v>
      </c>
      <c r="G33" s="87" t="str">
        <f>'SERIES_DB-MetaData'!G33</f>
        <v>C</v>
      </c>
      <c r="H33" s="87" t="str">
        <f>'SERIES_DB-MetaData'!H33</f>
        <v>R</v>
      </c>
      <c r="I33" s="31">
        <f>IF('SERIES_DB-MetaData'!$F33="US",'SERIES_DB-MetaData'!I33*6.89476,'SERIES_DB-MetaData'!I33)</f>
        <v>73.56</v>
      </c>
      <c r="J33" s="31">
        <f>IF('SERIES_DB-MetaData'!$F33="US",'SERIES_DB-MetaData'!J33*6.89476,'SERIES_DB-MetaData'!J33)</f>
        <v>0</v>
      </c>
      <c r="K33" s="31">
        <f>IF('SERIES_DB-MetaData'!$F33="US",'SERIES_DB-MetaData'!K33*6.89476,'SERIES_DB-MetaData'!K33)</f>
        <v>0</v>
      </c>
      <c r="L33" s="31">
        <f>IF('SERIES_DB-MetaData'!$F33="US",'SERIES_DB-MetaData'!L33*4.448221615,'SERIES_DB-MetaData'!L33)</f>
        <v>1003.9999999999999</v>
      </c>
      <c r="M33" s="20" t="str">
        <f>'SERIES_DB-MetaData'!M33</f>
        <v>III</v>
      </c>
      <c r="N33" s="30">
        <f>IF('SERIES_DB-MetaData'!$F33="US",'SERIES_DB-MetaData'!N33*25.4,'SERIES_DB-MetaData'!N33)</f>
        <v>100</v>
      </c>
      <c r="O33" s="30">
        <f>IF('SERIES_DB-MetaData'!$F33="US",'SERIES_DB-MetaData'!O33*25.4,'SERIES_DB-MetaData'!O33)</f>
        <v>250</v>
      </c>
      <c r="P33" s="30">
        <f>IF('SERIES_DB-MetaData'!$F33="US",'SERIES_DB-MetaData'!P33*25.4,'SERIES_DB-MetaData'!P33)</f>
        <v>1000</v>
      </c>
      <c r="Q33" s="30">
        <f>IF('SERIES_DB-MetaData'!$F33="US",'SERIES_DB-MetaData'!Q33*25.4,'SERIES_DB-MetaData'!Q33)</f>
        <v>100</v>
      </c>
      <c r="R33" s="30">
        <f>IF('SERIES_DB-MetaData'!$F33="US",'SERIES_DB-MetaData'!R33*25.4,'SERIES_DB-MetaData'!R33)</f>
        <v>2100</v>
      </c>
      <c r="S33" s="30">
        <f>IF('SERIES_DB-MetaData'!$F33="US",'SERIES_DB-MetaData'!S33*25.4,'SERIES_DB-MetaData'!S33)</f>
        <v>2100</v>
      </c>
      <c r="T33" s="32" t="str">
        <f>'SERIES_DB-MetaData'!T33</f>
        <v>C</v>
      </c>
      <c r="U33" s="32">
        <f t="shared" si="0"/>
        <v>100000</v>
      </c>
      <c r="V33" s="30">
        <f>IF('SERIES_DB-MetaData'!$F33="US",'SERIES_DB-MetaData'!V33*25.4,'SERIES_DB-MetaData'!V33)</f>
        <v>9.650129532809391</v>
      </c>
      <c r="W33" s="30">
        <f>IF('SERIES_DB-MetaData'!$F33="US",'SERIES_DB-MetaData'!W33*25.4,'SERIES_DB-MetaData'!W33)</f>
        <v>6.5</v>
      </c>
      <c r="X33" s="30">
        <f>IF('SERIES_DB-MetaData'!$F33="US",'SERIES_DB-MetaData'!X33*25.4,'SERIES_DB-MetaData'!X33)</f>
        <v>0</v>
      </c>
      <c r="Y33" s="108">
        <f>'SERIES_DB-MetaData'!Y33</f>
        <v>8</v>
      </c>
      <c r="Z33" s="30">
        <f>IF('SERIES_DB-MetaData'!$F33="US",'SERIES_DB-MetaData'!Z33*25.4,'SERIES_DB-MetaData'!Z33)</f>
        <v>10</v>
      </c>
      <c r="AA33" s="108">
        <f>'SERIES_DB-MetaData'!AA33</f>
        <v>0</v>
      </c>
      <c r="AB33" s="30">
        <f>IF('SERIES_DB-MetaData'!$F33="US",'SERIES_DB-MetaData'!AB33*25.4,'SERIES_DB-MetaData'!AB33)</f>
        <v>10</v>
      </c>
      <c r="AC33" s="108">
        <f>'SERIES_DB-MetaData'!AC33</f>
        <v>2</v>
      </c>
      <c r="AD33" s="108" t="str">
        <f>'SERIES_DB-MetaData'!AD33</f>
        <v xml:space="preserve">STRAIGHT </v>
      </c>
      <c r="AE33" s="31">
        <f>IF('SERIES_DB-MetaData'!$F33="US",'SERIES_DB-MetaData'!AE33*25.4,'SERIES_DB-MetaData'!AE33)</f>
        <v>500</v>
      </c>
      <c r="AF33" s="32" t="str">
        <f>'SERIES_DB-MetaData'!AF33</f>
        <v>Ribbed</v>
      </c>
      <c r="AG33" s="23">
        <f t="shared" si="1"/>
        <v>0.5052073686054086</v>
      </c>
      <c r="AH33" s="30">
        <f>IF('SERIES_DB-MetaData'!$F33="US",'SERIES_DB-MetaData'!AH33*25.4,'SERIES_DB-MetaData'!AH33)</f>
        <v>0</v>
      </c>
      <c r="AI33" s="31">
        <f>IF('SERIES_DB-MetaData'!$F33="US",'SERIES_DB-MetaData'!AI33*6.89476,'SERIES_DB-MetaData'!AI33)</f>
        <v>436</v>
      </c>
      <c r="AJ33" s="31">
        <f>IF('SERIES_DB-MetaData'!$F33="US",'SERIES_DB-MetaData'!AJ33*6.89476,'SERIES_DB-MetaData'!AJ33)</f>
        <v>636.6</v>
      </c>
      <c r="AK33" s="31">
        <f>IF('SERIES_DB-MetaData'!$F33="US",'SERIES_DB-MetaData'!AK33*6.89476,'SERIES_DB-MetaData'!AK33)</f>
        <v>433.3</v>
      </c>
      <c r="AL33" s="31">
        <f>IF('SERIES_DB-MetaData'!$F33="US",'SERIES_DB-MetaData'!AL33*6.89476,'SERIES_DB-MetaData'!AL33)</f>
        <v>0</v>
      </c>
      <c r="AM33" s="31">
        <f>IF('SERIES_DB-MetaData'!$F33="US",'SERIES_DB-MetaData'!AM33*6.89476,'SERIES_DB-MetaData'!AM33)</f>
        <v>636.6</v>
      </c>
      <c r="AN33" s="31">
        <f>IF('SERIES_DB-MetaData'!$F33="US",'SERIES_DB-MetaData'!AN33*6.89476,'SERIES_DB-MetaData'!AN33)</f>
        <v>0</v>
      </c>
      <c r="AO33" s="108">
        <f>'SERIES_DB-MetaData'!AO33</f>
        <v>0</v>
      </c>
      <c r="AP33" s="24" t="str">
        <f>'SERIES_DB-MetaData'!AP33</f>
        <v>R</v>
      </c>
      <c r="AQ33" s="20">
        <f>'SERIES_DB-MetaData'!AQ33</f>
        <v>2</v>
      </c>
      <c r="AR33" s="24" t="str">
        <f>'SERIES_DB-MetaData'!AR33</f>
        <v>Ribbed</v>
      </c>
      <c r="AS33" s="30">
        <f>IF('SERIES_DB-MetaData'!$F33="US",'SERIES_DB-MetaData'!AS33*25.4,'SERIES_DB-MetaData'!AS33)</f>
        <v>5</v>
      </c>
      <c r="AT33" s="20">
        <f>'SERIES_DB-MetaData'!AT33</f>
        <v>35</v>
      </c>
      <c r="AU33" s="31">
        <f>IF('SERIES_DB-MetaData'!$F33="US",'SERIES_DB-MetaData'!AU33*25.4,'SERIES_DB-MetaData'!AU33)</f>
        <v>60</v>
      </c>
      <c r="AV33" s="30">
        <f>IF('SERIES_DB-MetaData'!$F33="US",'SERIES_DB-MetaData'!AV33*25.4,'SERIES_DB-MetaData'!AV33)</f>
        <v>0</v>
      </c>
      <c r="AW33" s="109">
        <f>'SERIES_DB-MetaData'!AW33</f>
        <v>0</v>
      </c>
      <c r="AX33" s="30">
        <f>IF('SERIES_DB-MetaData'!$F33="US",'SERIES_DB-MetaData'!AX33*25.4,'SERIES_DB-MetaData'!AX33)</f>
        <v>0</v>
      </c>
      <c r="AY33" s="23">
        <f t="shared" si="2"/>
        <v>0.65449846949787349</v>
      </c>
      <c r="AZ33" s="23"/>
      <c r="BA33" s="31">
        <f>IF('SERIES_DB-MetaData'!$F33="US",'SERIES_DB-MetaData'!BA33*6.89476,'SERIES_DB-MetaData'!BA33)</f>
        <v>713</v>
      </c>
      <c r="BB33" s="31">
        <f>IF('SERIES_DB-MetaData'!$F33="US",'SERIES_DB-MetaData'!BB33*6.89476,'SERIES_DB-MetaData'!BB33)</f>
        <v>713</v>
      </c>
      <c r="BC33" s="24">
        <f>'SERIES_DB-MetaData'!BC33</f>
        <v>0</v>
      </c>
      <c r="BD33" s="30">
        <f>IF('SERIES_DB-MetaData'!$F33="US",'SERIES_DB-MetaData'!BD33*25.4,'SERIES_DB-MetaData'!BD33)</f>
        <v>4</v>
      </c>
      <c r="BE33" s="30">
        <f>IF('SERIES_DB-MetaData'!$F33="US",'SERIES_DB-MetaData'!BE33*25.4,'SERIES_DB-MetaData'!BE33)</f>
        <v>100</v>
      </c>
      <c r="BF33" s="24">
        <f>'SERIES_DB-MetaData'!BF33</f>
        <v>2</v>
      </c>
      <c r="BG33" s="22">
        <f t="shared" si="3"/>
        <v>0.25132741228718347</v>
      </c>
      <c r="BH33" s="30">
        <f>IF('SERIES_DB-MetaData'!$F33="US",'SERIES_DB-MetaData'!BH33*25.4,'SERIES_DB-MetaData'!BH33)</f>
        <v>0</v>
      </c>
      <c r="BI33" s="31">
        <f>IF('SERIES_DB-MetaData'!$F33="US",'SERIES_DB-MetaData'!BI33*6.89476,'SERIES_DB-MetaData'!BI33)</f>
        <v>361.6</v>
      </c>
      <c r="BJ33" s="31">
        <f>IF('SERIES_DB-MetaData'!$F33="US",'SERIES_DB-MetaData'!BJ33*6.89476,'SERIES_DB-MetaData'!BJ33)</f>
        <v>506.3</v>
      </c>
      <c r="BK33" s="109">
        <f>'SERIES_DB-MetaData'!BK33</f>
        <v>0</v>
      </c>
      <c r="BL33" s="30">
        <f>IF('SERIES_DB-MetaData'!$F33="US",'SERIES_DB-MetaData'!BL33*25.4,'SERIES_DB-MetaData'!BL33)</f>
        <v>6.5</v>
      </c>
      <c r="BM33" s="30">
        <f>IF('SERIES_DB-MetaData'!$F33="US",'SERIES_DB-MetaData'!BM33*25.4,'SERIES_DB-MetaData'!BM33)</f>
        <v>100</v>
      </c>
      <c r="BN33" s="25">
        <f>'SERIES_DB-MetaData'!$BN$6</f>
        <v>2</v>
      </c>
      <c r="BO33" s="22">
        <f t="shared" si="4"/>
        <v>0.66366144807084382</v>
      </c>
      <c r="BP33" s="31">
        <f>IF('SERIES_DB-MetaData'!$F33="US",'SERIES_DB-MetaData'!BP33*6.89476,'SERIES_DB-MetaData'!BP33)</f>
        <v>361.6</v>
      </c>
      <c r="BQ33" s="31">
        <f>IF('SERIES_DB-MetaData'!$F33="US",'SERIES_DB-MetaData'!BQ33*6.89476,'SERIES_DB-MetaData'!BQ33)</f>
        <v>506.3</v>
      </c>
      <c r="BR33" s="20">
        <f>'SERIES_DB-MetaData'!BR33</f>
        <v>0</v>
      </c>
      <c r="BS33" s="30">
        <f>IF('SERIES_DB-MetaData'!$F33="US",'SERIES_DB-MetaData'!BS33*25.4,'SERIES_DB-MetaData'!BS33)</f>
        <v>0</v>
      </c>
      <c r="BT33" s="20">
        <f>'SERIES_DB-MetaData'!BT33</f>
        <v>0</v>
      </c>
      <c r="BU33" s="22">
        <f t="shared" si="5"/>
        <v>0</v>
      </c>
      <c r="BV33" s="31">
        <f>IF('SERIES_DB-MetaData'!$F33="US",'SERIES_DB-MetaData'!BV33*6.89476,'SERIES_DB-MetaData'!BV33)</f>
        <v>0</v>
      </c>
      <c r="BW33" s="20">
        <f>'SERIES_DB-MetaData'!BW33</f>
        <v>0</v>
      </c>
      <c r="BX33" s="20">
        <f>'SERIES_DB-MetaData'!BX33</f>
        <v>1</v>
      </c>
    </row>
    <row r="34" spans="1:76">
      <c r="A34" s="84">
        <f>'SERIES_DB-MetaData'!A34</f>
        <v>29</v>
      </c>
      <c r="B34" s="84">
        <f>'SERIES_DB-MetaData'!B34</f>
        <v>0</v>
      </c>
      <c r="C34" s="84">
        <f>'SERIES_DB-MetaData'!C34</f>
        <v>3</v>
      </c>
      <c r="D34" s="105" t="str">
        <f>'SERIES_DB-MetaData'!D34</f>
        <v>HPCW-03</v>
      </c>
      <c r="E34" s="105" t="str">
        <f>'SERIES_DB-MetaData'!E34</f>
        <v>Deng, Liang, Yang (2008)</v>
      </c>
      <c r="F34" s="20" t="s">
        <v>8</v>
      </c>
      <c r="G34" s="87" t="str">
        <f>'SERIES_DB-MetaData'!G34</f>
        <v>C</v>
      </c>
      <c r="H34" s="87" t="str">
        <f>'SERIES_DB-MetaData'!H34</f>
        <v>R</v>
      </c>
      <c r="I34" s="31">
        <f>IF('SERIES_DB-MetaData'!$F34="US",'SERIES_DB-MetaData'!I34*6.89476,'SERIES_DB-MetaData'!I34)</f>
        <v>75.319999999999993</v>
      </c>
      <c r="J34" s="31">
        <f>IF('SERIES_DB-MetaData'!$F34="US",'SERIES_DB-MetaData'!J34*6.89476,'SERIES_DB-MetaData'!J34)</f>
        <v>0</v>
      </c>
      <c r="K34" s="31">
        <f>IF('SERIES_DB-MetaData'!$F34="US",'SERIES_DB-MetaData'!K34*6.89476,'SERIES_DB-MetaData'!K34)</f>
        <v>0</v>
      </c>
      <c r="L34" s="31">
        <f>IF('SERIES_DB-MetaData'!$F34="US",'SERIES_DB-MetaData'!L34*4.448221615,'SERIES_DB-MetaData'!L34)</f>
        <v>1003.9999999999999</v>
      </c>
      <c r="M34" s="20" t="str">
        <f>'SERIES_DB-MetaData'!M34</f>
        <v>III</v>
      </c>
      <c r="N34" s="30">
        <f>IF('SERIES_DB-MetaData'!$F34="US",'SERIES_DB-MetaData'!N34*25.4,'SERIES_DB-MetaData'!N34)</f>
        <v>100</v>
      </c>
      <c r="O34" s="30">
        <f>IF('SERIES_DB-MetaData'!$F34="US",'SERIES_DB-MetaData'!O34*25.4,'SERIES_DB-MetaData'!O34)</f>
        <v>250</v>
      </c>
      <c r="P34" s="30">
        <f>IF('SERIES_DB-MetaData'!$F34="US",'SERIES_DB-MetaData'!P34*25.4,'SERIES_DB-MetaData'!P34)</f>
        <v>1000</v>
      </c>
      <c r="Q34" s="30">
        <f>IF('SERIES_DB-MetaData'!$F34="US",'SERIES_DB-MetaData'!Q34*25.4,'SERIES_DB-MetaData'!Q34)</f>
        <v>100</v>
      </c>
      <c r="R34" s="30">
        <f>IF('SERIES_DB-MetaData'!$F34="US",'SERIES_DB-MetaData'!R34*25.4,'SERIES_DB-MetaData'!R34)</f>
        <v>2100</v>
      </c>
      <c r="S34" s="30">
        <f>IF('SERIES_DB-MetaData'!$F34="US",'SERIES_DB-MetaData'!S34*25.4,'SERIES_DB-MetaData'!S34)</f>
        <v>2100</v>
      </c>
      <c r="T34" s="32" t="str">
        <f>'SERIES_DB-MetaData'!T34</f>
        <v>C</v>
      </c>
      <c r="U34" s="32">
        <f t="shared" si="0"/>
        <v>100000</v>
      </c>
      <c r="V34" s="30">
        <f>IF('SERIES_DB-MetaData'!$F34="US",'SERIES_DB-MetaData'!V34*25.4,'SERIES_DB-MetaData'!V34)</f>
        <v>10.888640870191283</v>
      </c>
      <c r="W34" s="30">
        <f>IF('SERIES_DB-MetaData'!$F34="US",'SERIES_DB-MetaData'!W34*25.4,'SERIES_DB-MetaData'!W34)</f>
        <v>6.5</v>
      </c>
      <c r="X34" s="30">
        <f>IF('SERIES_DB-MetaData'!$F34="US",'SERIES_DB-MetaData'!X34*25.4,'SERIES_DB-MetaData'!X34)</f>
        <v>0</v>
      </c>
      <c r="Y34" s="108">
        <f>'SERIES_DB-MetaData'!Y34</f>
        <v>11</v>
      </c>
      <c r="Z34" s="30">
        <f>IF('SERIES_DB-MetaData'!$F34="US",'SERIES_DB-MetaData'!Z34*25.4,'SERIES_DB-MetaData'!Z34)</f>
        <v>10</v>
      </c>
      <c r="AA34" s="108">
        <f>'SERIES_DB-MetaData'!AA34</f>
        <v>0</v>
      </c>
      <c r="AB34" s="30">
        <f>IF('SERIES_DB-MetaData'!$F34="US",'SERIES_DB-MetaData'!AB34*25.4,'SERIES_DB-MetaData'!AB34)</f>
        <v>10</v>
      </c>
      <c r="AC34" s="108">
        <f>'SERIES_DB-MetaData'!AC34</f>
        <v>1</v>
      </c>
      <c r="AD34" s="108" t="str">
        <f>'SERIES_DB-MetaData'!AD34</f>
        <v xml:space="preserve">STRAIGHT </v>
      </c>
      <c r="AE34" s="31">
        <f>IF('SERIES_DB-MetaData'!$F34="US",'SERIES_DB-MetaData'!AE34*25.4,'SERIES_DB-MetaData'!AE34)</f>
        <v>500</v>
      </c>
      <c r="AF34" s="32" t="str">
        <f>'SERIES_DB-MetaData'!AF34</f>
        <v>Ribbed</v>
      </c>
      <c r="AG34" s="23">
        <f t="shared" si="1"/>
        <v>0.96437076988164161</v>
      </c>
      <c r="AH34" s="30">
        <f>IF('SERIES_DB-MetaData'!$F34="US",'SERIES_DB-MetaData'!AH34*25.4,'SERIES_DB-MetaData'!AH34)</f>
        <v>0</v>
      </c>
      <c r="AI34" s="31">
        <f>IF('SERIES_DB-MetaData'!$F34="US",'SERIES_DB-MetaData'!AI34*6.89476,'SERIES_DB-MetaData'!AI34)</f>
        <v>426.91238798102268</v>
      </c>
      <c r="AJ34" s="31">
        <f>IF('SERIES_DB-MetaData'!$F34="US",'SERIES_DB-MetaData'!AJ34*6.89476,'SERIES_DB-MetaData'!AJ34)</f>
        <v>636.6</v>
      </c>
      <c r="AK34" s="31">
        <f>IF('SERIES_DB-MetaData'!$F34="US",'SERIES_DB-MetaData'!AK34*6.89476,'SERIES_DB-MetaData'!AK34)</f>
        <v>433.3</v>
      </c>
      <c r="AL34" s="31">
        <f>IF('SERIES_DB-MetaData'!$F34="US",'SERIES_DB-MetaData'!AL34*6.89476,'SERIES_DB-MetaData'!AL34)</f>
        <v>0</v>
      </c>
      <c r="AM34" s="31">
        <f>IF('SERIES_DB-MetaData'!$F34="US",'SERIES_DB-MetaData'!AM34*6.89476,'SERIES_DB-MetaData'!AM34)</f>
        <v>636.6</v>
      </c>
      <c r="AN34" s="31">
        <f>IF('SERIES_DB-MetaData'!$F34="US",'SERIES_DB-MetaData'!AN34*6.89476,'SERIES_DB-MetaData'!AN34)</f>
        <v>0</v>
      </c>
      <c r="AO34" s="108">
        <f>'SERIES_DB-MetaData'!AO34</f>
        <v>0</v>
      </c>
      <c r="AP34" s="24" t="str">
        <f>'SERIES_DB-MetaData'!AP34</f>
        <v>R</v>
      </c>
      <c r="AQ34" s="20">
        <f>'SERIES_DB-MetaData'!AQ34</f>
        <v>2</v>
      </c>
      <c r="AR34" s="24" t="str">
        <f>'SERIES_DB-MetaData'!AR34</f>
        <v>Ribbed</v>
      </c>
      <c r="AS34" s="30">
        <f>IF('SERIES_DB-MetaData'!$F34="US",'SERIES_DB-MetaData'!AS34*25.4,'SERIES_DB-MetaData'!AS34)</f>
        <v>5</v>
      </c>
      <c r="AT34" s="20">
        <f>'SERIES_DB-MetaData'!AT34</f>
        <v>53</v>
      </c>
      <c r="AU34" s="31">
        <f>IF('SERIES_DB-MetaData'!$F34="US",'SERIES_DB-MetaData'!AU34*25.4,'SERIES_DB-MetaData'!AU34)</f>
        <v>40</v>
      </c>
      <c r="AV34" s="30">
        <f>IF('SERIES_DB-MetaData'!$F34="US",'SERIES_DB-MetaData'!AV34*25.4,'SERIES_DB-MetaData'!AV34)</f>
        <v>0</v>
      </c>
      <c r="AW34" s="109">
        <f>'SERIES_DB-MetaData'!AW34</f>
        <v>0</v>
      </c>
      <c r="AX34" s="30">
        <f>IF('SERIES_DB-MetaData'!$F34="US",'SERIES_DB-MetaData'!AX34*25.4,'SERIES_DB-MetaData'!AX34)</f>
        <v>0</v>
      </c>
      <c r="AY34" s="23">
        <f t="shared" si="2"/>
        <v>0.98174770424681035</v>
      </c>
      <c r="AZ34" s="23"/>
      <c r="BA34" s="31">
        <f>IF('SERIES_DB-MetaData'!$F34="US",'SERIES_DB-MetaData'!BA34*6.89476,'SERIES_DB-MetaData'!BA34)</f>
        <v>713</v>
      </c>
      <c r="BB34" s="31">
        <f>IF('SERIES_DB-MetaData'!$F34="US",'SERIES_DB-MetaData'!BB34*6.89476,'SERIES_DB-MetaData'!BB34)</f>
        <v>713</v>
      </c>
      <c r="BC34" s="24">
        <f>'SERIES_DB-MetaData'!BC34</f>
        <v>0</v>
      </c>
      <c r="BD34" s="30">
        <f>IF('SERIES_DB-MetaData'!$F34="US",'SERIES_DB-MetaData'!BD34*25.4,'SERIES_DB-MetaData'!BD34)</f>
        <v>4</v>
      </c>
      <c r="BE34" s="30">
        <f>IF('SERIES_DB-MetaData'!$F34="US",'SERIES_DB-MetaData'!BE34*25.4,'SERIES_DB-MetaData'!BE34)</f>
        <v>100</v>
      </c>
      <c r="BF34" s="24">
        <f>'SERIES_DB-MetaData'!BF34</f>
        <v>2</v>
      </c>
      <c r="BG34" s="22">
        <f t="shared" si="3"/>
        <v>0.25132741228718347</v>
      </c>
      <c r="BH34" s="30">
        <f>IF('SERIES_DB-MetaData'!$F34="US",'SERIES_DB-MetaData'!BH34*25.4,'SERIES_DB-MetaData'!BH34)</f>
        <v>0</v>
      </c>
      <c r="BI34" s="31">
        <f>IF('SERIES_DB-MetaData'!$F34="US",'SERIES_DB-MetaData'!BI34*6.89476,'SERIES_DB-MetaData'!BI34)</f>
        <v>361.6</v>
      </c>
      <c r="BJ34" s="31">
        <f>IF('SERIES_DB-MetaData'!$F34="US",'SERIES_DB-MetaData'!BJ34*6.89476,'SERIES_DB-MetaData'!BJ34)</f>
        <v>506.3</v>
      </c>
      <c r="BK34" s="109">
        <f>'SERIES_DB-MetaData'!BK34</f>
        <v>0</v>
      </c>
      <c r="BL34" s="30">
        <f>IF('SERIES_DB-MetaData'!$F34="US",'SERIES_DB-MetaData'!BL34*25.4,'SERIES_DB-MetaData'!BL34)</f>
        <v>8</v>
      </c>
      <c r="BM34" s="30">
        <f>IF('SERIES_DB-MetaData'!$F34="US",'SERIES_DB-MetaData'!BM34*25.4,'SERIES_DB-MetaData'!BM34)</f>
        <v>100</v>
      </c>
      <c r="BN34" s="25">
        <f>'SERIES_DB-MetaData'!$BN$6</f>
        <v>2</v>
      </c>
      <c r="BO34" s="22">
        <f t="shared" si="4"/>
        <v>1.0053096491487339</v>
      </c>
      <c r="BP34" s="31">
        <f>IF('SERIES_DB-MetaData'!$F34="US",'SERIES_DB-MetaData'!BP34*6.89476,'SERIES_DB-MetaData'!BP34)</f>
        <v>361.6</v>
      </c>
      <c r="BQ34" s="31">
        <f>IF('SERIES_DB-MetaData'!$F34="US",'SERIES_DB-MetaData'!BQ34*6.89476,'SERIES_DB-MetaData'!BQ34)</f>
        <v>506.3</v>
      </c>
      <c r="BR34" s="20">
        <f>'SERIES_DB-MetaData'!BR34</f>
        <v>0</v>
      </c>
      <c r="BS34" s="30">
        <f>IF('SERIES_DB-MetaData'!$F34="US",'SERIES_DB-MetaData'!BS34*25.4,'SERIES_DB-MetaData'!BS34)</f>
        <v>0</v>
      </c>
      <c r="BT34" s="20">
        <f>'SERIES_DB-MetaData'!BT34</f>
        <v>0</v>
      </c>
      <c r="BU34" s="22">
        <f t="shared" si="5"/>
        <v>0</v>
      </c>
      <c r="BV34" s="31">
        <f>IF('SERIES_DB-MetaData'!$F34="US",'SERIES_DB-MetaData'!BV34*6.89476,'SERIES_DB-MetaData'!BV34)</f>
        <v>0</v>
      </c>
      <c r="BW34" s="20">
        <f>'SERIES_DB-MetaData'!BW34</f>
        <v>0</v>
      </c>
      <c r="BX34" s="20">
        <f>'SERIES_DB-MetaData'!BX34</f>
        <v>1</v>
      </c>
    </row>
    <row r="35" spans="1:76">
      <c r="A35" s="84">
        <f>'SERIES_DB-MetaData'!A35</f>
        <v>30</v>
      </c>
      <c r="B35" s="84">
        <f>'SERIES_DB-MetaData'!B35</f>
        <v>0</v>
      </c>
      <c r="C35" s="84">
        <f>'SERIES_DB-MetaData'!C35</f>
        <v>4</v>
      </c>
      <c r="D35" s="105" t="str">
        <f>'SERIES_DB-MetaData'!D35</f>
        <v>HPCW-04</v>
      </c>
      <c r="E35" s="105" t="str">
        <f>'SERIES_DB-MetaData'!E35</f>
        <v>Deng, Liang, Yang (2008)</v>
      </c>
      <c r="F35" s="20" t="s">
        <v>8</v>
      </c>
      <c r="G35" s="87" t="str">
        <f>'SERIES_DB-MetaData'!G35</f>
        <v>C</v>
      </c>
      <c r="H35" s="87" t="str">
        <f>'SERIES_DB-MetaData'!H35</f>
        <v>R</v>
      </c>
      <c r="I35" s="31">
        <f>IF('SERIES_DB-MetaData'!$F35="US",'SERIES_DB-MetaData'!I35*6.89476,'SERIES_DB-MetaData'!I35)</f>
        <v>86.02</v>
      </c>
      <c r="J35" s="31">
        <f>IF('SERIES_DB-MetaData'!$F35="US",'SERIES_DB-MetaData'!J35*6.89476,'SERIES_DB-MetaData'!J35)</f>
        <v>0</v>
      </c>
      <c r="K35" s="31">
        <f>IF('SERIES_DB-MetaData'!$F35="US",'SERIES_DB-MetaData'!K35*6.89476,'SERIES_DB-MetaData'!K35)</f>
        <v>0</v>
      </c>
      <c r="L35" s="31">
        <f>IF('SERIES_DB-MetaData'!$F35="US",'SERIES_DB-MetaData'!L35*4.448221615,'SERIES_DB-MetaData'!L35)</f>
        <v>1003.9999999999999</v>
      </c>
      <c r="M35" s="20" t="str">
        <f>'SERIES_DB-MetaData'!M35</f>
        <v>III</v>
      </c>
      <c r="N35" s="30">
        <f>IF('SERIES_DB-MetaData'!$F35="US",'SERIES_DB-MetaData'!N35*25.4,'SERIES_DB-MetaData'!N35)</f>
        <v>100</v>
      </c>
      <c r="O35" s="30">
        <f>IF('SERIES_DB-MetaData'!$F35="US",'SERIES_DB-MetaData'!O35*25.4,'SERIES_DB-MetaData'!O35)</f>
        <v>330</v>
      </c>
      <c r="P35" s="30">
        <f>IF('SERIES_DB-MetaData'!$F35="US",'SERIES_DB-MetaData'!P35*25.4,'SERIES_DB-MetaData'!P35)</f>
        <v>1000</v>
      </c>
      <c r="Q35" s="30">
        <f>IF('SERIES_DB-MetaData'!$F35="US",'SERIES_DB-MetaData'!Q35*25.4,'SERIES_DB-MetaData'!Q35)</f>
        <v>100</v>
      </c>
      <c r="R35" s="30">
        <f>IF('SERIES_DB-MetaData'!$F35="US",'SERIES_DB-MetaData'!R35*25.4,'SERIES_DB-MetaData'!R35)</f>
        <v>2100</v>
      </c>
      <c r="S35" s="30">
        <f>IF('SERIES_DB-MetaData'!$F35="US",'SERIES_DB-MetaData'!S35*25.4,'SERIES_DB-MetaData'!S35)</f>
        <v>2100</v>
      </c>
      <c r="T35" s="32" t="str">
        <f>'SERIES_DB-MetaData'!T35</f>
        <v>C</v>
      </c>
      <c r="U35" s="32">
        <f t="shared" si="0"/>
        <v>100000</v>
      </c>
      <c r="V35" s="30">
        <f>IF('SERIES_DB-MetaData'!$F35="US",'SERIES_DB-MetaData'!V35*25.4,'SERIES_DB-MetaData'!V35)</f>
        <v>9.4074438611133893</v>
      </c>
      <c r="W35" s="30">
        <f>IF('SERIES_DB-MetaData'!$F35="US",'SERIES_DB-MetaData'!W35*25.4,'SERIES_DB-MetaData'!W35)</f>
        <v>6.5</v>
      </c>
      <c r="X35" s="30">
        <f>IF('SERIES_DB-MetaData'!$F35="US",'SERIES_DB-MetaData'!X35*25.4,'SERIES_DB-MetaData'!X35)</f>
        <v>0</v>
      </c>
      <c r="Y35" s="108">
        <f>'SERIES_DB-MetaData'!Y35</f>
        <v>4</v>
      </c>
      <c r="Z35" s="30">
        <f>IF('SERIES_DB-MetaData'!$F35="US",'SERIES_DB-MetaData'!Z35*25.4,'SERIES_DB-MetaData'!Z35)</f>
        <v>10</v>
      </c>
      <c r="AA35" s="108">
        <f>'SERIES_DB-MetaData'!AA35</f>
        <v>0</v>
      </c>
      <c r="AB35" s="30">
        <f>IF('SERIES_DB-MetaData'!$F35="US",'SERIES_DB-MetaData'!AB35*25.4,'SERIES_DB-MetaData'!AB35)</f>
        <v>10</v>
      </c>
      <c r="AC35" s="108">
        <f>'SERIES_DB-MetaData'!AC35</f>
        <v>3</v>
      </c>
      <c r="AD35" s="108" t="str">
        <f>'SERIES_DB-MetaData'!AD35</f>
        <v xml:space="preserve">STRAIGHT </v>
      </c>
      <c r="AE35" s="31">
        <f>IF('SERIES_DB-MetaData'!$F35="US",'SERIES_DB-MetaData'!AE35*25.4,'SERIES_DB-MetaData'!AE35)</f>
        <v>500</v>
      </c>
      <c r="AF35" s="32" t="str">
        <f>'SERIES_DB-MetaData'!AF35</f>
        <v>Ribbed</v>
      </c>
      <c r="AG35" s="23">
        <f t="shared" si="1"/>
        <v>0.16905695467130075</v>
      </c>
      <c r="AH35" s="30">
        <f>IF('SERIES_DB-MetaData'!$F35="US",'SERIES_DB-MetaData'!AH35*25.4,'SERIES_DB-MetaData'!AH35)</f>
        <v>0</v>
      </c>
      <c r="AI35" s="31">
        <f>IF('SERIES_DB-MetaData'!$F35="US",'SERIES_DB-MetaData'!AI35*6.89476,'SERIES_DB-MetaData'!AI35)</f>
        <v>414.62927580893682</v>
      </c>
      <c r="AJ35" s="31">
        <f>IF('SERIES_DB-MetaData'!$F35="US",'SERIES_DB-MetaData'!AJ35*6.89476,'SERIES_DB-MetaData'!AJ35)</f>
        <v>636.6</v>
      </c>
      <c r="AK35" s="31">
        <f>IF('SERIES_DB-MetaData'!$F35="US",'SERIES_DB-MetaData'!AK35*6.89476,'SERIES_DB-MetaData'!AK35)</f>
        <v>433.3</v>
      </c>
      <c r="AL35" s="31">
        <f>IF('SERIES_DB-MetaData'!$F35="US",'SERIES_DB-MetaData'!AL35*6.89476,'SERIES_DB-MetaData'!AL35)</f>
        <v>0</v>
      </c>
      <c r="AM35" s="31">
        <f>IF('SERIES_DB-MetaData'!$F35="US",'SERIES_DB-MetaData'!AM35*6.89476,'SERIES_DB-MetaData'!AM35)</f>
        <v>636.6</v>
      </c>
      <c r="AN35" s="31">
        <f>IF('SERIES_DB-MetaData'!$F35="US",'SERIES_DB-MetaData'!AN35*6.89476,'SERIES_DB-MetaData'!AN35)</f>
        <v>0</v>
      </c>
      <c r="AO35" s="108">
        <f>'SERIES_DB-MetaData'!AO35</f>
        <v>0</v>
      </c>
      <c r="AP35" s="24" t="str">
        <f>'SERIES_DB-MetaData'!AP35</f>
        <v>R</v>
      </c>
      <c r="AQ35" s="20">
        <f>'SERIES_DB-MetaData'!AQ35</f>
        <v>2</v>
      </c>
      <c r="AR35" s="24" t="str">
        <f>'SERIES_DB-MetaData'!AR35</f>
        <v>Ribbed</v>
      </c>
      <c r="AS35" s="30">
        <f>IF('SERIES_DB-MetaData'!$F35="US",'SERIES_DB-MetaData'!AS35*25.4,'SERIES_DB-MetaData'!AS35)</f>
        <v>6</v>
      </c>
      <c r="AT35" s="20">
        <f>'SERIES_DB-MetaData'!AT35</f>
        <v>53</v>
      </c>
      <c r="AU35" s="31">
        <f>IF('SERIES_DB-MetaData'!$F35="US",'SERIES_DB-MetaData'!AU35*25.4,'SERIES_DB-MetaData'!AU35)</f>
        <v>40</v>
      </c>
      <c r="AV35" s="30">
        <f>IF('SERIES_DB-MetaData'!$F35="US",'SERIES_DB-MetaData'!AV35*25.4,'SERIES_DB-MetaData'!AV35)</f>
        <v>0</v>
      </c>
      <c r="AW35" s="109">
        <f>'SERIES_DB-MetaData'!AW35</f>
        <v>0</v>
      </c>
      <c r="AX35" s="30">
        <f>IF('SERIES_DB-MetaData'!$F35="US",'SERIES_DB-MetaData'!AX35*25.4,'SERIES_DB-MetaData'!AX35)</f>
        <v>0</v>
      </c>
      <c r="AY35" s="23">
        <f t="shared" si="2"/>
        <v>1.4137166941154069</v>
      </c>
      <c r="AZ35" s="23"/>
      <c r="BA35" s="31">
        <f>IF('SERIES_DB-MetaData'!$F35="US",'SERIES_DB-MetaData'!BA35*6.89476,'SERIES_DB-MetaData'!BA35)</f>
        <v>601</v>
      </c>
      <c r="BB35" s="31">
        <f>IF('SERIES_DB-MetaData'!$F35="US",'SERIES_DB-MetaData'!BB35*6.89476,'SERIES_DB-MetaData'!BB35)</f>
        <v>601</v>
      </c>
      <c r="BC35" s="24">
        <f>'SERIES_DB-MetaData'!BC35</f>
        <v>0</v>
      </c>
      <c r="BD35" s="30">
        <f>IF('SERIES_DB-MetaData'!$F35="US",'SERIES_DB-MetaData'!BD35*25.4,'SERIES_DB-MetaData'!BD35)</f>
        <v>4</v>
      </c>
      <c r="BE35" s="30">
        <f>IF('SERIES_DB-MetaData'!$F35="US",'SERIES_DB-MetaData'!BE35*25.4,'SERIES_DB-MetaData'!BE35)</f>
        <v>100</v>
      </c>
      <c r="BF35" s="24">
        <f>'SERIES_DB-MetaData'!BF35</f>
        <v>2</v>
      </c>
      <c r="BG35" s="22">
        <f t="shared" si="3"/>
        <v>0.25132741228718347</v>
      </c>
      <c r="BH35" s="30">
        <f>IF('SERIES_DB-MetaData'!$F35="US",'SERIES_DB-MetaData'!BH35*25.4,'SERIES_DB-MetaData'!BH35)</f>
        <v>0</v>
      </c>
      <c r="BI35" s="31">
        <f>IF('SERIES_DB-MetaData'!$F35="US",'SERIES_DB-MetaData'!BI35*6.89476,'SERIES_DB-MetaData'!BI35)</f>
        <v>361.6</v>
      </c>
      <c r="BJ35" s="31">
        <f>IF('SERIES_DB-MetaData'!$F35="US",'SERIES_DB-MetaData'!BJ35*6.89476,'SERIES_DB-MetaData'!BJ35)</f>
        <v>506.3</v>
      </c>
      <c r="BK35" s="109">
        <f>'SERIES_DB-MetaData'!BK35</f>
        <v>0</v>
      </c>
      <c r="BL35" s="30">
        <f>IF('SERIES_DB-MetaData'!$F35="US",'SERIES_DB-MetaData'!BL35*25.4,'SERIES_DB-MetaData'!BL35)</f>
        <v>8</v>
      </c>
      <c r="BM35" s="30">
        <f>IF('SERIES_DB-MetaData'!$F35="US",'SERIES_DB-MetaData'!BM35*25.4,'SERIES_DB-MetaData'!BM35)</f>
        <v>100</v>
      </c>
      <c r="BN35" s="25">
        <f>'SERIES_DB-MetaData'!$BN$6</f>
        <v>2</v>
      </c>
      <c r="BO35" s="22">
        <f t="shared" si="4"/>
        <v>1.0053096491487339</v>
      </c>
      <c r="BP35" s="31">
        <f>IF('SERIES_DB-MetaData'!$F35="US",'SERIES_DB-MetaData'!BP35*6.89476,'SERIES_DB-MetaData'!BP35)</f>
        <v>361.6</v>
      </c>
      <c r="BQ35" s="31">
        <f>IF('SERIES_DB-MetaData'!$F35="US",'SERIES_DB-MetaData'!BQ35*6.89476,'SERIES_DB-MetaData'!BQ35)</f>
        <v>506.3</v>
      </c>
      <c r="BR35" s="20">
        <f>'SERIES_DB-MetaData'!BR35</f>
        <v>0</v>
      </c>
      <c r="BS35" s="30">
        <f>IF('SERIES_DB-MetaData'!$F35="US",'SERIES_DB-MetaData'!BS35*25.4,'SERIES_DB-MetaData'!BS35)</f>
        <v>0</v>
      </c>
      <c r="BT35" s="20">
        <f>'SERIES_DB-MetaData'!BT35</f>
        <v>0</v>
      </c>
      <c r="BU35" s="22">
        <f t="shared" si="5"/>
        <v>0</v>
      </c>
      <c r="BV35" s="31">
        <f>IF('SERIES_DB-MetaData'!$F35="US",'SERIES_DB-MetaData'!BV35*6.89476,'SERIES_DB-MetaData'!BV35)</f>
        <v>0</v>
      </c>
      <c r="BW35" s="20">
        <f>'SERIES_DB-MetaData'!BW35</f>
        <v>0</v>
      </c>
      <c r="BX35" s="20">
        <f>'SERIES_DB-MetaData'!BX35</f>
        <v>1</v>
      </c>
    </row>
    <row r="36" spans="1:76">
      <c r="A36" s="84">
        <f>'SERIES_DB-MetaData'!A36</f>
        <v>31</v>
      </c>
      <c r="B36" s="84">
        <f>'SERIES_DB-MetaData'!B36</f>
        <v>0</v>
      </c>
      <c r="C36" s="84">
        <f>'SERIES_DB-MetaData'!C36</f>
        <v>1</v>
      </c>
      <c r="D36" s="105" t="str">
        <f>'SERIES_DB-MetaData'!D36</f>
        <v>original</v>
      </c>
      <c r="E36" s="105" t="str">
        <f>'SERIES_DB-MetaData'!E36</f>
        <v>Elnashai&amp;Pinho 1998</v>
      </c>
      <c r="F36" s="20" t="s">
        <v>8</v>
      </c>
      <c r="G36" s="87" t="str">
        <f>'SERIES_DB-MetaData'!G36</f>
        <v>C</v>
      </c>
      <c r="H36" s="87">
        <f>'SERIES_DB-MetaData'!H36</f>
        <v>0</v>
      </c>
      <c r="I36" s="31">
        <f>IF('SERIES_DB-MetaData'!$F36="US",'SERIES_DB-MetaData'!I36*6.89476,'SERIES_DB-MetaData'!I36)</f>
        <v>48.4</v>
      </c>
      <c r="J36" s="31">
        <f>IF('SERIES_DB-MetaData'!$F36="US",'SERIES_DB-MetaData'!J36*6.89476,'SERIES_DB-MetaData'!J36)</f>
        <v>0</v>
      </c>
      <c r="K36" s="31">
        <f>IF('SERIES_DB-MetaData'!$F36="US",'SERIES_DB-MetaData'!K36*6.89476,'SERIES_DB-MetaData'!K36)</f>
        <v>0</v>
      </c>
      <c r="L36" s="31">
        <f>IF('SERIES_DB-MetaData'!$F36="US",'SERIES_DB-MetaData'!L36*4.448221615,'SERIES_DB-MetaData'!L36)</f>
        <v>0</v>
      </c>
      <c r="M36" s="20">
        <f>'SERIES_DB-MetaData'!M36</f>
        <v>0</v>
      </c>
      <c r="N36" s="30">
        <f>IF('SERIES_DB-MetaData'!$F36="US",'SERIES_DB-MetaData'!N36*25.4,'SERIES_DB-MetaData'!N36)</f>
        <v>60</v>
      </c>
      <c r="O36" s="30">
        <f>IF('SERIES_DB-MetaData'!$F36="US",'SERIES_DB-MetaData'!O36*25.4,'SERIES_DB-MetaData'!O36)</f>
        <v>0</v>
      </c>
      <c r="P36" s="30">
        <f>IF('SERIES_DB-MetaData'!$F36="US",'SERIES_DB-MetaData'!P36*25.4,'SERIES_DB-MetaData'!P36)</f>
        <v>600</v>
      </c>
      <c r="Q36" s="30">
        <f>IF('SERIES_DB-MetaData'!$F36="US",'SERIES_DB-MetaData'!Q36*25.4,'SERIES_DB-MetaData'!Q36)</f>
        <v>60</v>
      </c>
      <c r="R36" s="30">
        <f>IF('SERIES_DB-MetaData'!$F36="US",'SERIES_DB-MetaData'!R36*25.4,'SERIES_DB-MetaData'!R36)</f>
        <v>1200</v>
      </c>
      <c r="S36" s="30">
        <f>IF('SERIES_DB-MetaData'!$F36="US",'SERIES_DB-MetaData'!S36*25.4,'SERIES_DB-MetaData'!S36)</f>
        <v>1200</v>
      </c>
      <c r="T36" s="32">
        <f>'SERIES_DB-MetaData'!T36</f>
        <v>0</v>
      </c>
      <c r="U36" s="32">
        <f t="shared" si="0"/>
        <v>36000</v>
      </c>
      <c r="V36" s="30">
        <f>IF('SERIES_DB-MetaData'!$F36="US",'SERIES_DB-MetaData'!V36*25.4,'SERIES_DB-MetaData'!V36)</f>
        <v>8</v>
      </c>
      <c r="W36" s="30">
        <f>IF('SERIES_DB-MetaData'!$F36="US",'SERIES_DB-MetaData'!W36*25.4,'SERIES_DB-MetaData'!W36)</f>
        <v>0</v>
      </c>
      <c r="X36" s="30">
        <f>IF('SERIES_DB-MetaData'!$F36="US",'SERIES_DB-MetaData'!X36*25.4,'SERIES_DB-MetaData'!X36)</f>
        <v>0</v>
      </c>
      <c r="Y36" s="108">
        <f>'SERIES_DB-MetaData'!Y36</f>
        <v>4</v>
      </c>
      <c r="Z36" s="30">
        <f>IF('SERIES_DB-MetaData'!$F36="US",'SERIES_DB-MetaData'!Z36*25.4,'SERIES_DB-MetaData'!Z36)</f>
        <v>0</v>
      </c>
      <c r="AA36" s="108">
        <f>'SERIES_DB-MetaData'!AA36</f>
        <v>0</v>
      </c>
      <c r="AB36" s="30">
        <f>IF('SERIES_DB-MetaData'!$F36="US",'SERIES_DB-MetaData'!AB36*25.4,'SERIES_DB-MetaData'!AB36)</f>
        <v>0</v>
      </c>
      <c r="AC36" s="108">
        <f>'SERIES_DB-MetaData'!AC36</f>
        <v>0</v>
      </c>
      <c r="AD36" s="108">
        <f>'SERIES_DB-MetaData'!AD36</f>
        <v>0</v>
      </c>
      <c r="AE36" s="31">
        <f>IF('SERIES_DB-MetaData'!$F36="US",'SERIES_DB-MetaData'!AE36*25.4,'SERIES_DB-MetaData'!AE36)</f>
        <v>0</v>
      </c>
      <c r="AF36" s="32">
        <f>'SERIES_DB-MetaData'!AF36</f>
        <v>0</v>
      </c>
      <c r="AG36" s="23">
        <f t="shared" si="1"/>
        <v>0.55850536063818534</v>
      </c>
      <c r="AH36" s="30">
        <f>IF('SERIES_DB-MetaData'!$F36="US",'SERIES_DB-MetaData'!AH36*25.4,'SERIES_DB-MetaData'!AH36)</f>
        <v>0</v>
      </c>
      <c r="AI36" s="31">
        <f>IF('SERIES_DB-MetaData'!$F36="US",'SERIES_DB-MetaData'!AI36*6.89476,'SERIES_DB-MetaData'!AI36)</f>
        <v>450</v>
      </c>
      <c r="AJ36" s="31">
        <f>IF('SERIES_DB-MetaData'!$F36="US",'SERIES_DB-MetaData'!AJ36*6.89476,'SERIES_DB-MetaData'!AJ36)</f>
        <v>0</v>
      </c>
      <c r="AK36" s="31">
        <f>IF('SERIES_DB-MetaData'!$F36="US",'SERIES_DB-MetaData'!AK36*6.89476,'SERIES_DB-MetaData'!AK36)</f>
        <v>0</v>
      </c>
      <c r="AL36" s="31">
        <f>IF('SERIES_DB-MetaData'!$F36="US",'SERIES_DB-MetaData'!AL36*6.89476,'SERIES_DB-MetaData'!AL36)</f>
        <v>0</v>
      </c>
      <c r="AM36" s="31">
        <f>IF('SERIES_DB-MetaData'!$F36="US",'SERIES_DB-MetaData'!AM36*6.89476,'SERIES_DB-MetaData'!AM36)</f>
        <v>0</v>
      </c>
      <c r="AN36" s="31">
        <f>IF('SERIES_DB-MetaData'!$F36="US",'SERIES_DB-MetaData'!AN36*6.89476,'SERIES_DB-MetaData'!AN36)</f>
        <v>0</v>
      </c>
      <c r="AO36" s="108">
        <f>'SERIES_DB-MetaData'!AO36</f>
        <v>0</v>
      </c>
      <c r="AP36" s="24">
        <f>'SERIES_DB-MetaData'!AP36</f>
        <v>0</v>
      </c>
      <c r="AQ36" s="20">
        <f>'SERIES_DB-MetaData'!AQ36</f>
        <v>5</v>
      </c>
      <c r="AR36" s="24">
        <f>'SERIES_DB-MetaData'!AR36</f>
        <v>0</v>
      </c>
      <c r="AS36" s="30">
        <f>IF('SERIES_DB-MetaData'!$F36="US",'SERIES_DB-MetaData'!AS36*25.4,'SERIES_DB-MetaData'!AS36)</f>
        <v>5</v>
      </c>
      <c r="AT36" s="20">
        <f>'SERIES_DB-MetaData'!AT36</f>
        <v>0</v>
      </c>
      <c r="AU36" s="31">
        <f>IF('SERIES_DB-MetaData'!$F36="US",'SERIES_DB-MetaData'!AU36*25.4,'SERIES_DB-MetaData'!AU36)</f>
        <v>60</v>
      </c>
      <c r="AV36" s="30">
        <f>IF('SERIES_DB-MetaData'!$F36="US",'SERIES_DB-MetaData'!AV36*25.4,'SERIES_DB-MetaData'!AV36)</f>
        <v>0</v>
      </c>
      <c r="AW36" s="109">
        <f>'SERIES_DB-MetaData'!AW36</f>
        <v>0</v>
      </c>
      <c r="AX36" s="30">
        <f>IF('SERIES_DB-MetaData'!$F36="US",'SERIES_DB-MetaData'!AX36*25.4,'SERIES_DB-MetaData'!AX36)</f>
        <v>0</v>
      </c>
      <c r="AY36" s="23">
        <f t="shared" si="2"/>
        <v>2.7270769562411399</v>
      </c>
      <c r="AZ36" s="23"/>
      <c r="BA36" s="31">
        <f>IF('SERIES_DB-MetaData'!$F36="US",'SERIES_DB-MetaData'!BA36*6.89476,'SERIES_DB-MetaData'!BA36)</f>
        <v>450</v>
      </c>
      <c r="BB36" s="31">
        <f>IF('SERIES_DB-MetaData'!$F36="US",'SERIES_DB-MetaData'!BB36*6.89476,'SERIES_DB-MetaData'!BB36)</f>
        <v>0</v>
      </c>
      <c r="BC36" s="24">
        <f>'SERIES_DB-MetaData'!BC36</f>
        <v>0</v>
      </c>
      <c r="BD36" s="30">
        <f>IF('SERIES_DB-MetaData'!$F36="US",'SERIES_DB-MetaData'!BD36*25.4,'SERIES_DB-MetaData'!BD36)</f>
        <v>6</v>
      </c>
      <c r="BE36" s="30">
        <f>IF('SERIES_DB-MetaData'!$F36="US",'SERIES_DB-MetaData'!BE36*25.4,'SERIES_DB-MetaData'!BE36)</f>
        <v>0</v>
      </c>
      <c r="BF36" s="24">
        <f>'SERIES_DB-MetaData'!BF36</f>
        <v>0</v>
      </c>
      <c r="BG36" s="22"/>
      <c r="BH36" s="30">
        <f>IF('SERIES_DB-MetaData'!$F36="US",'SERIES_DB-MetaData'!BH36*25.4,'SERIES_DB-MetaData'!BH36)</f>
        <v>0</v>
      </c>
      <c r="BI36" s="31">
        <f>IF('SERIES_DB-MetaData'!$F36="US",'SERIES_DB-MetaData'!BI36*6.89476,'SERIES_DB-MetaData'!BI36)</f>
        <v>450</v>
      </c>
      <c r="BJ36" s="31">
        <f>IF('SERIES_DB-MetaData'!$F36="US",'SERIES_DB-MetaData'!BJ36*6.89476,'SERIES_DB-MetaData'!BJ36)</f>
        <v>0</v>
      </c>
      <c r="BK36" s="109">
        <f>'SERIES_DB-MetaData'!BK36</f>
        <v>0</v>
      </c>
      <c r="BL36" s="30">
        <f>IF('SERIES_DB-MetaData'!$F36="US",'SERIES_DB-MetaData'!BL36*25.4,'SERIES_DB-MetaData'!BL36)</f>
        <v>0</v>
      </c>
      <c r="BM36" s="30">
        <f>IF('SERIES_DB-MetaData'!$F36="US",'SERIES_DB-MetaData'!BM36*25.4,'SERIES_DB-MetaData'!BM36)</f>
        <v>0</v>
      </c>
      <c r="BN36" s="25">
        <f>'SERIES_DB-MetaData'!$BN$6</f>
        <v>2</v>
      </c>
      <c r="BO36" s="22"/>
      <c r="BP36" s="31">
        <f>IF('SERIES_DB-MetaData'!$F36="US",'SERIES_DB-MetaData'!BP36*6.89476,'SERIES_DB-MetaData'!BP36)</f>
        <v>0</v>
      </c>
      <c r="BQ36" s="31">
        <f>IF('SERIES_DB-MetaData'!$F36="US",'SERIES_DB-MetaData'!BQ36*6.89476,'SERIES_DB-MetaData'!BQ36)</f>
        <v>0</v>
      </c>
      <c r="BR36" s="20">
        <f>'SERIES_DB-MetaData'!BR36</f>
        <v>0</v>
      </c>
      <c r="BS36" s="30">
        <f>IF('SERIES_DB-MetaData'!$F36="US",'SERIES_DB-MetaData'!BS36*25.4,'SERIES_DB-MetaData'!BS36)</f>
        <v>0</v>
      </c>
      <c r="BT36" s="20">
        <f>'SERIES_DB-MetaData'!BT36</f>
        <v>0</v>
      </c>
      <c r="BU36" s="22">
        <f t="shared" si="5"/>
        <v>0</v>
      </c>
      <c r="BV36" s="31">
        <f>IF('SERIES_DB-MetaData'!$F36="US",'SERIES_DB-MetaData'!BV36*6.89476,'SERIES_DB-MetaData'!BV36)</f>
        <v>0</v>
      </c>
      <c r="BW36" s="20">
        <f>'SERIES_DB-MetaData'!BW36</f>
        <v>0</v>
      </c>
      <c r="BX36" s="20">
        <f>'SERIES_DB-MetaData'!BX36</f>
        <v>9</v>
      </c>
    </row>
    <row r="37" spans="1:76">
      <c r="A37" s="84">
        <f>'SERIES_DB-MetaData'!A37</f>
        <v>32</v>
      </c>
      <c r="B37" s="84">
        <f>'SERIES_DB-MetaData'!B37</f>
        <v>0</v>
      </c>
      <c r="C37" s="84">
        <f>'SERIES_DB-MetaData'!C37</f>
        <v>1</v>
      </c>
      <c r="D37" s="105" t="str">
        <f>'SERIES_DB-MetaData'!D37</f>
        <v>W7101</v>
      </c>
      <c r="E37" s="105" t="str">
        <f>'SERIES_DB-MetaData'!E37</f>
        <v>Endo (from Lu et al., 2010, NEES Database)</v>
      </c>
      <c r="F37" s="20" t="s">
        <v>8</v>
      </c>
      <c r="G37" s="87" t="str">
        <f>'SERIES_DB-MetaData'!G37</f>
        <v>C</v>
      </c>
      <c r="H37" s="87" t="str">
        <f>'SERIES_DB-MetaData'!H37</f>
        <v>B</v>
      </c>
      <c r="I37" s="31">
        <f>IF('SERIES_DB-MetaData'!$F37="US",'SERIES_DB-MetaData'!I37*6.89476,'SERIES_DB-MetaData'!I37)</f>
        <v>26</v>
      </c>
      <c r="J37" s="31">
        <f>IF('SERIES_DB-MetaData'!$F37="US",'SERIES_DB-MetaData'!J37*6.89476,'SERIES_DB-MetaData'!J37)</f>
        <v>0</v>
      </c>
      <c r="K37" s="31">
        <f>IF('SERIES_DB-MetaData'!$F37="US",'SERIES_DB-MetaData'!K37*6.89476,'SERIES_DB-MetaData'!K37)</f>
        <v>0</v>
      </c>
      <c r="L37" s="31">
        <f>IF('SERIES_DB-MetaData'!$F37="US",'SERIES_DB-MetaData'!L37*4.448221615,'SERIES_DB-MetaData'!L37)</f>
        <v>374.98500000000001</v>
      </c>
      <c r="M37" s="20">
        <f>'SERIES_DB-MetaData'!M37</f>
        <v>0</v>
      </c>
      <c r="N37" s="30">
        <f>IF('SERIES_DB-MetaData'!$F37="US",'SERIES_DB-MetaData'!N37*25.4,'SERIES_DB-MetaData'!N37)</f>
        <v>250</v>
      </c>
      <c r="O37" s="30">
        <f>IF('SERIES_DB-MetaData'!$F37="US",'SERIES_DB-MetaData'!O37*25.4,'SERIES_DB-MetaData'!O37)</f>
        <v>250</v>
      </c>
      <c r="P37" s="30">
        <f>IF('SERIES_DB-MetaData'!$F37="US",'SERIES_DB-MetaData'!P37*25.4,'SERIES_DB-MetaData'!P37)</f>
        <v>2250</v>
      </c>
      <c r="Q37" s="30">
        <f>IF('SERIES_DB-MetaData'!$F37="US",'SERIES_DB-MetaData'!Q37*25.4,'SERIES_DB-MetaData'!Q37)</f>
        <v>80</v>
      </c>
      <c r="R37" s="30">
        <f>IF('SERIES_DB-MetaData'!$F37="US",'SERIES_DB-MetaData'!R37*25.4,'SERIES_DB-MetaData'!R37)</f>
        <v>1875</v>
      </c>
      <c r="S37" s="30">
        <f>IF('SERIES_DB-MetaData'!$F37="US",'SERIES_DB-MetaData'!S37*25.4,'SERIES_DB-MetaData'!S37)</f>
        <v>1875</v>
      </c>
      <c r="T37" s="32" t="str">
        <f>'SERIES_DB-MetaData'!T37</f>
        <v>2-point loading</v>
      </c>
      <c r="U37" s="32">
        <f t="shared" si="0"/>
        <v>202500</v>
      </c>
      <c r="V37" s="30">
        <f>IF('SERIES_DB-MetaData'!$F37="US",'SERIES_DB-MetaData'!V37*25.4,'SERIES_DB-MetaData'!V37)</f>
        <v>12.7</v>
      </c>
      <c r="W37" s="30">
        <f>IF('SERIES_DB-MetaData'!$F37="US",'SERIES_DB-MetaData'!W37*25.4,'SERIES_DB-MetaData'!W37)</f>
        <v>0</v>
      </c>
      <c r="X37" s="30">
        <f>IF('SERIES_DB-MetaData'!$F37="US",'SERIES_DB-MetaData'!X37*25.4,'SERIES_DB-MetaData'!X37)</f>
        <v>0</v>
      </c>
      <c r="Y37" s="108">
        <f>'SERIES_DB-MetaData'!Y37</f>
        <v>4</v>
      </c>
      <c r="Z37" s="30">
        <f>IF('SERIES_DB-MetaData'!$F37="US",'SERIES_DB-MetaData'!Z37*25.4,'SERIES_DB-MetaData'!Z37)</f>
        <v>0</v>
      </c>
      <c r="AA37" s="108">
        <f>'SERIES_DB-MetaData'!AA37</f>
        <v>0</v>
      </c>
      <c r="AB37" s="30">
        <f>IF('SERIES_DB-MetaData'!$F37="US",'SERIES_DB-MetaData'!AB37*25.4,'SERIES_DB-MetaData'!AB37)</f>
        <v>0</v>
      </c>
      <c r="AC37" s="108">
        <f>'SERIES_DB-MetaData'!AC37</f>
        <v>0</v>
      </c>
      <c r="AD37" s="108">
        <f>'SERIES_DB-MetaData'!AD37</f>
        <v>0</v>
      </c>
      <c r="AE37" s="31">
        <f>IF('SERIES_DB-MetaData'!$F37="US",'SERIES_DB-MetaData'!AE37*25.4,'SERIES_DB-MetaData'!AE37)</f>
        <v>0</v>
      </c>
      <c r="AF37" s="32" t="str">
        <f>'SERIES_DB-MetaData'!AF37</f>
        <v>Ribbed</v>
      </c>
      <c r="AG37" s="23">
        <f t="shared" si="1"/>
        <v>0.25022591560370255</v>
      </c>
      <c r="AH37" s="30">
        <f>IF('SERIES_DB-MetaData'!$F37="US",'SERIES_DB-MetaData'!AH37*25.4,'SERIES_DB-MetaData'!AH37)</f>
        <v>0</v>
      </c>
      <c r="AI37" s="31">
        <f>IF('SERIES_DB-MetaData'!$F37="US",'SERIES_DB-MetaData'!AI37*6.89476,'SERIES_DB-MetaData'!AI37)</f>
        <v>358.7</v>
      </c>
      <c r="AJ37" s="31">
        <f>IF('SERIES_DB-MetaData'!$F37="US",'SERIES_DB-MetaData'!AJ37*6.89476,'SERIES_DB-MetaData'!AJ37)</f>
        <v>0</v>
      </c>
      <c r="AK37" s="31">
        <f>IF('SERIES_DB-MetaData'!$F37="US",'SERIES_DB-MetaData'!AK37*6.89476,'SERIES_DB-MetaData'!AK37)</f>
        <v>0</v>
      </c>
      <c r="AL37" s="31">
        <f>IF('SERIES_DB-MetaData'!$F37="US",'SERIES_DB-MetaData'!AL37*6.89476,'SERIES_DB-MetaData'!AL37)</f>
        <v>0</v>
      </c>
      <c r="AM37" s="31">
        <f>IF('SERIES_DB-MetaData'!$F37="US",'SERIES_DB-MetaData'!AM37*6.89476,'SERIES_DB-MetaData'!AM37)</f>
        <v>0</v>
      </c>
      <c r="AN37" s="31">
        <f>IF('SERIES_DB-MetaData'!$F37="US",'SERIES_DB-MetaData'!AN37*6.89476,'SERIES_DB-MetaData'!AN37)</f>
        <v>0</v>
      </c>
      <c r="AO37" s="108">
        <f>'SERIES_DB-MetaData'!AO37</f>
        <v>0</v>
      </c>
      <c r="AP37" s="24">
        <f>'SERIES_DB-MetaData'!AP37</f>
        <v>0</v>
      </c>
      <c r="AQ37" s="20">
        <f>'SERIES_DB-MetaData'!AQ37</f>
        <v>2</v>
      </c>
      <c r="AR37" s="24" t="str">
        <f>'SERIES_DB-MetaData'!AR37</f>
        <v>Ribbed</v>
      </c>
      <c r="AS37" s="30">
        <f>IF('SERIES_DB-MetaData'!$F37="US",'SERIES_DB-MetaData'!AS37*25.4,'SERIES_DB-MetaData'!AS37)</f>
        <v>9</v>
      </c>
      <c r="AT37" s="20">
        <f>'SERIES_DB-MetaData'!AT37</f>
        <v>38</v>
      </c>
      <c r="AU37" s="31">
        <f>IF('SERIES_DB-MetaData'!$F37="US",'SERIES_DB-MetaData'!AU37*25.4,'SERIES_DB-MetaData'!AU37)</f>
        <v>50</v>
      </c>
      <c r="AV37" s="30">
        <f>IF('SERIES_DB-MetaData'!$F37="US",'SERIES_DB-MetaData'!AV37*25.4,'SERIES_DB-MetaData'!AV37)</f>
        <v>0</v>
      </c>
      <c r="AW37" s="109">
        <f>'SERIES_DB-MetaData'!AW37</f>
        <v>0</v>
      </c>
      <c r="AX37" s="30">
        <f>IF('SERIES_DB-MetaData'!$F37="US",'SERIES_DB-MetaData'!AX37*25.4,'SERIES_DB-MetaData'!AX37)</f>
        <v>0</v>
      </c>
      <c r="AY37" s="23">
        <f t="shared" si="2"/>
        <v>1.0178760197630929</v>
      </c>
      <c r="AZ37" s="23"/>
      <c r="BA37" s="31">
        <f>IF('SERIES_DB-MetaData'!$F37="US",'SERIES_DB-MetaData'!BA37*6.89476,'SERIES_DB-MetaData'!BA37)</f>
        <v>356.7</v>
      </c>
      <c r="BB37" s="31">
        <f>IF('SERIES_DB-MetaData'!$F37="US",'SERIES_DB-MetaData'!BB37*6.89476,'SERIES_DB-MetaData'!BB37)</f>
        <v>0</v>
      </c>
      <c r="BC37" s="24">
        <f>'SERIES_DB-MetaData'!BC37</f>
        <v>0</v>
      </c>
      <c r="BD37" s="30">
        <f>IF('SERIES_DB-MetaData'!$F37="US",'SERIES_DB-MetaData'!BD37*25.4,'SERIES_DB-MetaData'!BD37)</f>
        <v>6</v>
      </c>
      <c r="BE37" s="30">
        <f>IF('SERIES_DB-MetaData'!$F37="US",'SERIES_DB-MetaData'!BE37*25.4,'SERIES_DB-MetaData'!BE37)</f>
        <v>50</v>
      </c>
      <c r="BF37" s="24">
        <f>'SERIES_DB-MetaData'!BF37</f>
        <v>1</v>
      </c>
      <c r="BG37" s="22">
        <f t="shared" si="3"/>
        <v>0.70685834705770345</v>
      </c>
      <c r="BH37" s="30">
        <f>IF('SERIES_DB-MetaData'!$F37="US",'SERIES_DB-MetaData'!BH37*25.4,'SERIES_DB-MetaData'!BH37)</f>
        <v>0</v>
      </c>
      <c r="BI37" s="31">
        <f>IF('SERIES_DB-MetaData'!$F37="US",'SERIES_DB-MetaData'!BI37*6.89476,'SERIES_DB-MetaData'!BI37)</f>
        <v>623.29999999999995</v>
      </c>
      <c r="BJ37" s="31">
        <f>IF('SERIES_DB-MetaData'!$F37="US",'SERIES_DB-MetaData'!BJ37*6.89476,'SERIES_DB-MetaData'!BJ37)</f>
        <v>0</v>
      </c>
      <c r="BK37" s="109">
        <f>'SERIES_DB-MetaData'!BK37</f>
        <v>0</v>
      </c>
      <c r="BL37" s="30">
        <f>IF('SERIES_DB-MetaData'!$F37="US",'SERIES_DB-MetaData'!BL37*25.4,'SERIES_DB-MetaData'!BL37)</f>
        <v>6</v>
      </c>
      <c r="BM37" s="30">
        <f>IF('SERIES_DB-MetaData'!$F37="US",'SERIES_DB-MetaData'!BM37*25.4,'SERIES_DB-MetaData'!BM37)</f>
        <v>50</v>
      </c>
      <c r="BN37" s="25">
        <f>'SERIES_DB-MetaData'!$BN$6</f>
        <v>2</v>
      </c>
      <c r="BO37" s="22">
        <f t="shared" si="4"/>
        <v>1.4137166941154069</v>
      </c>
      <c r="BP37" s="31">
        <f>IF('SERIES_DB-MetaData'!$F37="US",'SERIES_DB-MetaData'!BP37*6.89476,'SERIES_DB-MetaData'!BP37)</f>
        <v>623.28</v>
      </c>
      <c r="BQ37" s="31">
        <f>IF('SERIES_DB-MetaData'!$F37="US",'SERIES_DB-MetaData'!BQ37*6.89476,'SERIES_DB-MetaData'!BQ37)</f>
        <v>0</v>
      </c>
      <c r="BR37" s="20">
        <f>'SERIES_DB-MetaData'!BR37</f>
        <v>0</v>
      </c>
      <c r="BS37" s="30">
        <f>IF('SERIES_DB-MetaData'!$F37="US",'SERIES_DB-MetaData'!BS37*25.4,'SERIES_DB-MetaData'!BS37)</f>
        <v>0</v>
      </c>
      <c r="BT37" s="20">
        <f>'SERIES_DB-MetaData'!BT37</f>
        <v>0</v>
      </c>
      <c r="BU37" s="22">
        <f t="shared" si="5"/>
        <v>0</v>
      </c>
      <c r="BV37" s="31">
        <f>IF('SERIES_DB-MetaData'!$F37="US",'SERIES_DB-MetaData'!BV37*6.89476,'SERIES_DB-MetaData'!BV37)</f>
        <v>0</v>
      </c>
      <c r="BW37" s="20">
        <f>'SERIES_DB-MetaData'!BW37</f>
        <v>0</v>
      </c>
      <c r="BX37" s="20">
        <f>'SERIES_DB-MetaData'!BX37</f>
        <v>4</v>
      </c>
    </row>
    <row r="38" spans="1:76">
      <c r="A38" s="84">
        <f>'SERIES_DB-MetaData'!A38</f>
        <v>33</v>
      </c>
      <c r="B38" s="84">
        <f>'SERIES_DB-MetaData'!B38</f>
        <v>0</v>
      </c>
      <c r="C38" s="84">
        <f>'SERIES_DB-MetaData'!C38</f>
        <v>2</v>
      </c>
      <c r="D38" s="105" t="str">
        <f>'SERIES_DB-MetaData'!D38</f>
        <v>W7102</v>
      </c>
      <c r="E38" s="105" t="str">
        <f>'SERIES_DB-MetaData'!E38</f>
        <v>Endo (from Lu et al., 2010, NEES Database)</v>
      </c>
      <c r="F38" s="20" t="s">
        <v>8</v>
      </c>
      <c r="G38" s="87" t="str">
        <f>'SERIES_DB-MetaData'!G38</f>
        <v>C</v>
      </c>
      <c r="H38" s="87" t="str">
        <f>'SERIES_DB-MetaData'!H38</f>
        <v>B</v>
      </c>
      <c r="I38" s="31">
        <f>IF('SERIES_DB-MetaData'!$F38="US",'SERIES_DB-MetaData'!I38*6.89476,'SERIES_DB-MetaData'!I38)</f>
        <v>24.6</v>
      </c>
      <c r="J38" s="31">
        <f>IF('SERIES_DB-MetaData'!$F38="US",'SERIES_DB-MetaData'!J38*6.89476,'SERIES_DB-MetaData'!J38)</f>
        <v>0</v>
      </c>
      <c r="K38" s="31">
        <f>IF('SERIES_DB-MetaData'!$F38="US",'SERIES_DB-MetaData'!K38*6.89476,'SERIES_DB-MetaData'!K38)</f>
        <v>0</v>
      </c>
      <c r="L38" s="31">
        <f>IF('SERIES_DB-MetaData'!$F38="US",'SERIES_DB-MetaData'!L38*4.448221615,'SERIES_DB-MetaData'!L38)</f>
        <v>374.99625000000003</v>
      </c>
      <c r="M38" s="20">
        <f>'SERIES_DB-MetaData'!M38</f>
        <v>0</v>
      </c>
      <c r="N38" s="30">
        <f>IF('SERIES_DB-MetaData'!$F38="US",'SERIES_DB-MetaData'!N38*25.4,'SERIES_DB-MetaData'!N38)</f>
        <v>250</v>
      </c>
      <c r="O38" s="30">
        <f>IF('SERIES_DB-MetaData'!$F38="US",'SERIES_DB-MetaData'!O38*25.4,'SERIES_DB-MetaData'!O38)</f>
        <v>250</v>
      </c>
      <c r="P38" s="30">
        <f>IF('SERIES_DB-MetaData'!$F38="US",'SERIES_DB-MetaData'!P38*25.4,'SERIES_DB-MetaData'!P38)</f>
        <v>2250</v>
      </c>
      <c r="Q38" s="30">
        <f>IF('SERIES_DB-MetaData'!$F38="US",'SERIES_DB-MetaData'!Q38*25.4,'SERIES_DB-MetaData'!Q38)</f>
        <v>80</v>
      </c>
      <c r="R38" s="30">
        <f>IF('SERIES_DB-MetaData'!$F38="US",'SERIES_DB-MetaData'!R38*25.4,'SERIES_DB-MetaData'!R38)</f>
        <v>1875</v>
      </c>
      <c r="S38" s="30">
        <f>IF('SERIES_DB-MetaData'!$F38="US",'SERIES_DB-MetaData'!S38*25.4,'SERIES_DB-MetaData'!S38)</f>
        <v>1875</v>
      </c>
      <c r="T38" s="32" t="str">
        <f>'SERIES_DB-MetaData'!T38</f>
        <v>2-point loading</v>
      </c>
      <c r="U38" s="32">
        <f t="shared" si="0"/>
        <v>202500</v>
      </c>
      <c r="V38" s="30">
        <f>IF('SERIES_DB-MetaData'!$F38="US",'SERIES_DB-MetaData'!V38*25.4,'SERIES_DB-MetaData'!V38)</f>
        <v>12.7</v>
      </c>
      <c r="W38" s="30">
        <f>IF('SERIES_DB-MetaData'!$F38="US",'SERIES_DB-MetaData'!W38*25.4,'SERIES_DB-MetaData'!W38)</f>
        <v>0</v>
      </c>
      <c r="X38" s="30">
        <f>IF('SERIES_DB-MetaData'!$F38="US",'SERIES_DB-MetaData'!X38*25.4,'SERIES_DB-MetaData'!X38)</f>
        <v>0</v>
      </c>
      <c r="Y38" s="108">
        <f>'SERIES_DB-MetaData'!Y38</f>
        <v>4</v>
      </c>
      <c r="Z38" s="30">
        <f>IF('SERIES_DB-MetaData'!$F38="US",'SERIES_DB-MetaData'!Z38*25.4,'SERIES_DB-MetaData'!Z38)</f>
        <v>0</v>
      </c>
      <c r="AA38" s="108">
        <f>'SERIES_DB-MetaData'!AA38</f>
        <v>0</v>
      </c>
      <c r="AB38" s="30">
        <f>IF('SERIES_DB-MetaData'!$F38="US",'SERIES_DB-MetaData'!AB38*25.4,'SERIES_DB-MetaData'!AB38)</f>
        <v>0</v>
      </c>
      <c r="AC38" s="108">
        <f>'SERIES_DB-MetaData'!AC38</f>
        <v>0</v>
      </c>
      <c r="AD38" s="108">
        <f>'SERIES_DB-MetaData'!AD38</f>
        <v>0</v>
      </c>
      <c r="AE38" s="31">
        <f>IF('SERIES_DB-MetaData'!$F38="US",'SERIES_DB-MetaData'!AE38*25.4,'SERIES_DB-MetaData'!AE38)</f>
        <v>0</v>
      </c>
      <c r="AF38" s="32" t="str">
        <f>'SERIES_DB-MetaData'!AF38</f>
        <v>Ribbed</v>
      </c>
      <c r="AG38" s="23">
        <f t="shared" si="1"/>
        <v>0.25022591560370255</v>
      </c>
      <c r="AH38" s="30">
        <f>IF('SERIES_DB-MetaData'!$F38="US",'SERIES_DB-MetaData'!AH38*25.4,'SERIES_DB-MetaData'!AH38)</f>
        <v>0</v>
      </c>
      <c r="AI38" s="31">
        <f>IF('SERIES_DB-MetaData'!$F38="US",'SERIES_DB-MetaData'!AI38*6.89476,'SERIES_DB-MetaData'!AI38)</f>
        <v>358.7</v>
      </c>
      <c r="AJ38" s="31">
        <f>IF('SERIES_DB-MetaData'!$F38="US",'SERIES_DB-MetaData'!AJ38*6.89476,'SERIES_DB-MetaData'!AJ38)</f>
        <v>0</v>
      </c>
      <c r="AK38" s="31">
        <f>IF('SERIES_DB-MetaData'!$F38="US",'SERIES_DB-MetaData'!AK38*6.89476,'SERIES_DB-MetaData'!AK38)</f>
        <v>0</v>
      </c>
      <c r="AL38" s="31">
        <f>IF('SERIES_DB-MetaData'!$F38="US",'SERIES_DB-MetaData'!AL38*6.89476,'SERIES_DB-MetaData'!AL38)</f>
        <v>0</v>
      </c>
      <c r="AM38" s="31">
        <f>IF('SERIES_DB-MetaData'!$F38="US",'SERIES_DB-MetaData'!AM38*6.89476,'SERIES_DB-MetaData'!AM38)</f>
        <v>0</v>
      </c>
      <c r="AN38" s="31">
        <f>IF('SERIES_DB-MetaData'!$F38="US",'SERIES_DB-MetaData'!AN38*6.89476,'SERIES_DB-MetaData'!AN38)</f>
        <v>0</v>
      </c>
      <c r="AO38" s="108">
        <f>'SERIES_DB-MetaData'!AO38</f>
        <v>0</v>
      </c>
      <c r="AP38" s="24">
        <f>'SERIES_DB-MetaData'!AP38</f>
        <v>0</v>
      </c>
      <c r="AQ38" s="20">
        <f>'SERIES_DB-MetaData'!AQ38</f>
        <v>2</v>
      </c>
      <c r="AR38" s="24" t="str">
        <f>'SERIES_DB-MetaData'!AR38</f>
        <v>Ribbed</v>
      </c>
      <c r="AS38" s="30">
        <f>IF('SERIES_DB-MetaData'!$F38="US",'SERIES_DB-MetaData'!AS38*25.4,'SERIES_DB-MetaData'!AS38)</f>
        <v>6</v>
      </c>
      <c r="AT38" s="20">
        <f>'SERIES_DB-MetaData'!AT38</f>
        <v>19</v>
      </c>
      <c r="AU38" s="31">
        <f>IF('SERIES_DB-MetaData'!$F38="US",'SERIES_DB-MetaData'!AU38*25.4,'SERIES_DB-MetaData'!AU38)</f>
        <v>100</v>
      </c>
      <c r="AV38" s="30">
        <f>IF('SERIES_DB-MetaData'!$F38="US",'SERIES_DB-MetaData'!AV38*25.4,'SERIES_DB-MetaData'!AV38)</f>
        <v>0</v>
      </c>
      <c r="AW38" s="109">
        <f>'SERIES_DB-MetaData'!AW38</f>
        <v>0</v>
      </c>
      <c r="AX38" s="30">
        <f>IF('SERIES_DB-MetaData'!$F38="US",'SERIES_DB-MetaData'!AX38*25.4,'SERIES_DB-MetaData'!AX38)</f>
        <v>0</v>
      </c>
      <c r="AY38" s="23">
        <f t="shared" si="2"/>
        <v>0.22619467105846508</v>
      </c>
      <c r="AZ38" s="23"/>
      <c r="BA38" s="31">
        <f>IF('SERIES_DB-MetaData'!$F38="US",'SERIES_DB-MetaData'!BA38*6.89476,'SERIES_DB-MetaData'!BA38)</f>
        <v>623.29999999999995</v>
      </c>
      <c r="BB38" s="31">
        <f>IF('SERIES_DB-MetaData'!$F38="US",'SERIES_DB-MetaData'!BB38*6.89476,'SERIES_DB-MetaData'!BB38)</f>
        <v>0</v>
      </c>
      <c r="BC38" s="24">
        <f>'SERIES_DB-MetaData'!BC38</f>
        <v>0</v>
      </c>
      <c r="BD38" s="30">
        <f>IF('SERIES_DB-MetaData'!$F38="US",'SERIES_DB-MetaData'!BD38*25.4,'SERIES_DB-MetaData'!BD38)</f>
        <v>6</v>
      </c>
      <c r="BE38" s="30">
        <f>IF('SERIES_DB-MetaData'!$F38="US",'SERIES_DB-MetaData'!BE38*25.4,'SERIES_DB-MetaData'!BE38)</f>
        <v>150</v>
      </c>
      <c r="BF38" s="24">
        <f>'SERIES_DB-MetaData'!BF38</f>
        <v>1</v>
      </c>
      <c r="BG38" s="22">
        <f t="shared" si="3"/>
        <v>0.23561944901923448</v>
      </c>
      <c r="BH38" s="30">
        <f>IF('SERIES_DB-MetaData'!$F38="US",'SERIES_DB-MetaData'!BH38*25.4,'SERIES_DB-MetaData'!BH38)</f>
        <v>0</v>
      </c>
      <c r="BI38" s="31">
        <f>IF('SERIES_DB-MetaData'!$F38="US",'SERIES_DB-MetaData'!BI38*6.89476,'SERIES_DB-MetaData'!BI38)</f>
        <v>623.29999999999995</v>
      </c>
      <c r="BJ38" s="31">
        <f>IF('SERIES_DB-MetaData'!$F38="US",'SERIES_DB-MetaData'!BJ38*6.89476,'SERIES_DB-MetaData'!BJ38)</f>
        <v>0</v>
      </c>
      <c r="BK38" s="109">
        <f>'SERIES_DB-MetaData'!BK38</f>
        <v>0</v>
      </c>
      <c r="BL38" s="30">
        <f>IF('SERIES_DB-MetaData'!$F38="US",'SERIES_DB-MetaData'!BL38*25.4,'SERIES_DB-MetaData'!BL38)</f>
        <v>6</v>
      </c>
      <c r="BM38" s="30">
        <f>IF('SERIES_DB-MetaData'!$F38="US",'SERIES_DB-MetaData'!BM38*25.4,'SERIES_DB-MetaData'!BM38)</f>
        <v>150</v>
      </c>
      <c r="BN38" s="25">
        <f>'SERIES_DB-MetaData'!$BN$6</f>
        <v>2</v>
      </c>
      <c r="BO38" s="22">
        <f t="shared" si="4"/>
        <v>0.47123889803846897</v>
      </c>
      <c r="BP38" s="31">
        <f>IF('SERIES_DB-MetaData'!$F38="US",'SERIES_DB-MetaData'!BP38*6.89476,'SERIES_DB-MetaData'!BP38)</f>
        <v>623.28</v>
      </c>
      <c r="BQ38" s="31">
        <f>IF('SERIES_DB-MetaData'!$F38="US",'SERIES_DB-MetaData'!BQ38*6.89476,'SERIES_DB-MetaData'!BQ38)</f>
        <v>0</v>
      </c>
      <c r="BR38" s="20">
        <f>'SERIES_DB-MetaData'!BR38</f>
        <v>0</v>
      </c>
      <c r="BS38" s="30">
        <f>IF('SERIES_DB-MetaData'!$F38="US",'SERIES_DB-MetaData'!BS38*25.4,'SERIES_DB-MetaData'!BS38)</f>
        <v>0</v>
      </c>
      <c r="BT38" s="20">
        <f>'SERIES_DB-MetaData'!BT38</f>
        <v>0</v>
      </c>
      <c r="BU38" s="22">
        <f t="shared" si="5"/>
        <v>0</v>
      </c>
      <c r="BV38" s="31">
        <f>IF('SERIES_DB-MetaData'!$F38="US",'SERIES_DB-MetaData'!BV38*6.89476,'SERIES_DB-MetaData'!BV38)</f>
        <v>0</v>
      </c>
      <c r="BW38" s="20">
        <f>'SERIES_DB-MetaData'!BW38</f>
        <v>0</v>
      </c>
      <c r="BX38" s="20">
        <f>'SERIES_DB-MetaData'!BX38</f>
        <v>4</v>
      </c>
    </row>
    <row r="39" spans="1:76">
      <c r="A39" s="84">
        <f>'SERIES_DB-MetaData'!A39</f>
        <v>34</v>
      </c>
      <c r="B39" s="84">
        <f>'SERIES_DB-MetaData'!B39</f>
        <v>0</v>
      </c>
      <c r="C39" s="84">
        <f>'SERIES_DB-MetaData'!C39</f>
        <v>3</v>
      </c>
      <c r="D39" s="105" t="str">
        <f>'SERIES_DB-MetaData'!D39</f>
        <v>W7103</v>
      </c>
      <c r="E39" s="105" t="str">
        <f>'SERIES_DB-MetaData'!E39</f>
        <v>Endo (from Lu et al., 2010, NEES Database)</v>
      </c>
      <c r="F39" s="20" t="s">
        <v>8</v>
      </c>
      <c r="G39" s="87" t="str">
        <f>'SERIES_DB-MetaData'!G39</f>
        <v>C</v>
      </c>
      <c r="H39" s="87" t="str">
        <f>'SERIES_DB-MetaData'!H39</f>
        <v>B</v>
      </c>
      <c r="I39" s="31">
        <f>IF('SERIES_DB-MetaData'!$F39="US",'SERIES_DB-MetaData'!I39*6.89476,'SERIES_DB-MetaData'!I39)</f>
        <v>26</v>
      </c>
      <c r="J39" s="31">
        <f>IF('SERIES_DB-MetaData'!$F39="US",'SERIES_DB-MetaData'!J39*6.89476,'SERIES_DB-MetaData'!J39)</f>
        <v>0</v>
      </c>
      <c r="K39" s="31">
        <f>IF('SERIES_DB-MetaData'!$F39="US",'SERIES_DB-MetaData'!K39*6.89476,'SERIES_DB-MetaData'!K39)</f>
        <v>0</v>
      </c>
      <c r="L39" s="31">
        <f>IF('SERIES_DB-MetaData'!$F39="US",'SERIES_DB-MetaData'!L39*4.448221615,'SERIES_DB-MetaData'!L39)</f>
        <v>374.98500000000001</v>
      </c>
      <c r="M39" s="20">
        <f>'SERIES_DB-MetaData'!M39</f>
        <v>0</v>
      </c>
      <c r="N39" s="30">
        <f>IF('SERIES_DB-MetaData'!$F39="US",'SERIES_DB-MetaData'!N39*25.4,'SERIES_DB-MetaData'!N39)</f>
        <v>250</v>
      </c>
      <c r="O39" s="30">
        <f>IF('SERIES_DB-MetaData'!$F39="US",'SERIES_DB-MetaData'!O39*25.4,'SERIES_DB-MetaData'!O39)</f>
        <v>250</v>
      </c>
      <c r="P39" s="30">
        <f>IF('SERIES_DB-MetaData'!$F39="US",'SERIES_DB-MetaData'!P39*25.4,'SERIES_DB-MetaData'!P39)</f>
        <v>2250</v>
      </c>
      <c r="Q39" s="30">
        <f>IF('SERIES_DB-MetaData'!$F39="US",'SERIES_DB-MetaData'!Q39*25.4,'SERIES_DB-MetaData'!Q39)</f>
        <v>80</v>
      </c>
      <c r="R39" s="30">
        <f>IF('SERIES_DB-MetaData'!$F39="US",'SERIES_DB-MetaData'!R39*25.4,'SERIES_DB-MetaData'!R39)</f>
        <v>1875</v>
      </c>
      <c r="S39" s="30">
        <f>IF('SERIES_DB-MetaData'!$F39="US",'SERIES_DB-MetaData'!S39*25.4,'SERIES_DB-MetaData'!S39)</f>
        <v>1875</v>
      </c>
      <c r="T39" s="32" t="str">
        <f>'SERIES_DB-MetaData'!T39</f>
        <v>2-point loading</v>
      </c>
      <c r="U39" s="32">
        <f t="shared" si="0"/>
        <v>202500</v>
      </c>
      <c r="V39" s="30">
        <f>IF('SERIES_DB-MetaData'!$F39="US",'SERIES_DB-MetaData'!V39*25.4,'SERIES_DB-MetaData'!V39)</f>
        <v>12.7</v>
      </c>
      <c r="W39" s="30">
        <f>IF('SERIES_DB-MetaData'!$F39="US",'SERIES_DB-MetaData'!W39*25.4,'SERIES_DB-MetaData'!W39)</f>
        <v>0</v>
      </c>
      <c r="X39" s="30">
        <f>IF('SERIES_DB-MetaData'!$F39="US",'SERIES_DB-MetaData'!X39*25.4,'SERIES_DB-MetaData'!X39)</f>
        <v>0</v>
      </c>
      <c r="Y39" s="108">
        <f>'SERIES_DB-MetaData'!Y39</f>
        <v>4</v>
      </c>
      <c r="Z39" s="30">
        <f>IF('SERIES_DB-MetaData'!$F39="US",'SERIES_DB-MetaData'!Z39*25.4,'SERIES_DB-MetaData'!Z39)</f>
        <v>0</v>
      </c>
      <c r="AA39" s="108">
        <f>'SERIES_DB-MetaData'!AA39</f>
        <v>0</v>
      </c>
      <c r="AB39" s="30">
        <f>IF('SERIES_DB-MetaData'!$F39="US",'SERIES_DB-MetaData'!AB39*25.4,'SERIES_DB-MetaData'!AB39)</f>
        <v>0</v>
      </c>
      <c r="AC39" s="108">
        <f>'SERIES_DB-MetaData'!AC39</f>
        <v>0</v>
      </c>
      <c r="AD39" s="108">
        <f>'SERIES_DB-MetaData'!AD39</f>
        <v>0</v>
      </c>
      <c r="AE39" s="31">
        <f>IF('SERIES_DB-MetaData'!$F39="US",'SERIES_DB-MetaData'!AE39*25.4,'SERIES_DB-MetaData'!AE39)</f>
        <v>0</v>
      </c>
      <c r="AF39" s="32" t="str">
        <f>'SERIES_DB-MetaData'!AF39</f>
        <v>Ribbed</v>
      </c>
      <c r="AG39" s="23">
        <f t="shared" si="1"/>
        <v>0.25022591560370255</v>
      </c>
      <c r="AH39" s="30">
        <f>IF('SERIES_DB-MetaData'!$F39="US",'SERIES_DB-MetaData'!AH39*25.4,'SERIES_DB-MetaData'!AH39)</f>
        <v>0</v>
      </c>
      <c r="AI39" s="31">
        <f>IF('SERIES_DB-MetaData'!$F39="US",'SERIES_DB-MetaData'!AI39*6.89476,'SERIES_DB-MetaData'!AI39)</f>
        <v>358.7</v>
      </c>
      <c r="AJ39" s="31">
        <f>IF('SERIES_DB-MetaData'!$F39="US",'SERIES_DB-MetaData'!AJ39*6.89476,'SERIES_DB-MetaData'!AJ39)</f>
        <v>0</v>
      </c>
      <c r="AK39" s="31">
        <f>IF('SERIES_DB-MetaData'!$F39="US",'SERIES_DB-MetaData'!AK39*6.89476,'SERIES_DB-MetaData'!AK39)</f>
        <v>0</v>
      </c>
      <c r="AL39" s="31">
        <f>IF('SERIES_DB-MetaData'!$F39="US",'SERIES_DB-MetaData'!AL39*6.89476,'SERIES_DB-MetaData'!AL39)</f>
        <v>0</v>
      </c>
      <c r="AM39" s="31">
        <f>IF('SERIES_DB-MetaData'!$F39="US",'SERIES_DB-MetaData'!AM39*6.89476,'SERIES_DB-MetaData'!AM39)</f>
        <v>0</v>
      </c>
      <c r="AN39" s="31">
        <f>IF('SERIES_DB-MetaData'!$F39="US",'SERIES_DB-MetaData'!AN39*6.89476,'SERIES_DB-MetaData'!AN39)</f>
        <v>0</v>
      </c>
      <c r="AO39" s="108">
        <f>'SERIES_DB-MetaData'!AO39</f>
        <v>0</v>
      </c>
      <c r="AP39" s="24">
        <f>'SERIES_DB-MetaData'!AP39</f>
        <v>0</v>
      </c>
      <c r="AQ39" s="20">
        <f>'SERIES_DB-MetaData'!AQ39</f>
        <v>2</v>
      </c>
      <c r="AR39" s="24" t="str">
        <f>'SERIES_DB-MetaData'!AR39</f>
        <v>Ribbed</v>
      </c>
      <c r="AS39" s="30">
        <f>IF('SERIES_DB-MetaData'!$F39="US",'SERIES_DB-MetaData'!AS39*25.4,'SERIES_DB-MetaData'!AS39)</f>
        <v>6</v>
      </c>
      <c r="AT39" s="20">
        <f>'SERIES_DB-MetaData'!AT39</f>
        <v>19</v>
      </c>
      <c r="AU39" s="31">
        <f>IF('SERIES_DB-MetaData'!$F39="US",'SERIES_DB-MetaData'!AU39*25.4,'SERIES_DB-MetaData'!AU39)</f>
        <v>100</v>
      </c>
      <c r="AV39" s="30">
        <f>IF('SERIES_DB-MetaData'!$F39="US",'SERIES_DB-MetaData'!AV39*25.4,'SERIES_DB-MetaData'!AV39)</f>
        <v>0</v>
      </c>
      <c r="AW39" s="109">
        <f>'SERIES_DB-MetaData'!AW39</f>
        <v>0</v>
      </c>
      <c r="AX39" s="30">
        <f>IF('SERIES_DB-MetaData'!$F39="US",'SERIES_DB-MetaData'!AX39*25.4,'SERIES_DB-MetaData'!AX39)</f>
        <v>0</v>
      </c>
      <c r="AY39" s="23">
        <f t="shared" si="2"/>
        <v>0.22619467105846508</v>
      </c>
      <c r="AZ39" s="23"/>
      <c r="BA39" s="31">
        <f>IF('SERIES_DB-MetaData'!$F39="US",'SERIES_DB-MetaData'!BA39*6.89476,'SERIES_DB-MetaData'!BA39)</f>
        <v>623.29999999999995</v>
      </c>
      <c r="BB39" s="31">
        <f>IF('SERIES_DB-MetaData'!$F39="US",'SERIES_DB-MetaData'!BB39*6.89476,'SERIES_DB-MetaData'!BB39)</f>
        <v>0</v>
      </c>
      <c r="BC39" s="24">
        <f>'SERIES_DB-MetaData'!BC39</f>
        <v>0</v>
      </c>
      <c r="BD39" s="30">
        <f>IF('SERIES_DB-MetaData'!$F39="US",'SERIES_DB-MetaData'!BD39*25.4,'SERIES_DB-MetaData'!BD39)</f>
        <v>6</v>
      </c>
      <c r="BE39" s="30">
        <f>IF('SERIES_DB-MetaData'!$F39="US",'SERIES_DB-MetaData'!BE39*25.4,'SERIES_DB-MetaData'!BE39)</f>
        <v>150</v>
      </c>
      <c r="BF39" s="24">
        <f>'SERIES_DB-MetaData'!BF39</f>
        <v>1</v>
      </c>
      <c r="BG39" s="22">
        <f t="shared" si="3"/>
        <v>0.23561944901923448</v>
      </c>
      <c r="BH39" s="30">
        <f>IF('SERIES_DB-MetaData'!$F39="US",'SERIES_DB-MetaData'!BH39*25.4,'SERIES_DB-MetaData'!BH39)</f>
        <v>0</v>
      </c>
      <c r="BI39" s="31">
        <f>IF('SERIES_DB-MetaData'!$F39="US",'SERIES_DB-MetaData'!BI39*6.89476,'SERIES_DB-MetaData'!BI39)</f>
        <v>623.29999999999995</v>
      </c>
      <c r="BJ39" s="31">
        <f>IF('SERIES_DB-MetaData'!$F39="US",'SERIES_DB-MetaData'!BJ39*6.89476,'SERIES_DB-MetaData'!BJ39)</f>
        <v>0</v>
      </c>
      <c r="BK39" s="109">
        <f>'SERIES_DB-MetaData'!BK39</f>
        <v>0</v>
      </c>
      <c r="BL39" s="30">
        <f>IF('SERIES_DB-MetaData'!$F39="US",'SERIES_DB-MetaData'!BL39*25.4,'SERIES_DB-MetaData'!BL39)</f>
        <v>6</v>
      </c>
      <c r="BM39" s="30">
        <f>IF('SERIES_DB-MetaData'!$F39="US",'SERIES_DB-MetaData'!BM39*25.4,'SERIES_DB-MetaData'!BM39)</f>
        <v>150</v>
      </c>
      <c r="BN39" s="25">
        <f>'SERIES_DB-MetaData'!$BN$6</f>
        <v>2</v>
      </c>
      <c r="BO39" s="22">
        <f t="shared" si="4"/>
        <v>0.47123889803846897</v>
      </c>
      <c r="BP39" s="31">
        <f>IF('SERIES_DB-MetaData'!$F39="US",'SERIES_DB-MetaData'!BP39*6.89476,'SERIES_DB-MetaData'!BP39)</f>
        <v>623.28</v>
      </c>
      <c r="BQ39" s="31">
        <f>IF('SERIES_DB-MetaData'!$F39="US",'SERIES_DB-MetaData'!BQ39*6.89476,'SERIES_DB-MetaData'!BQ39)</f>
        <v>0</v>
      </c>
      <c r="BR39" s="20">
        <f>'SERIES_DB-MetaData'!BR39</f>
        <v>0</v>
      </c>
      <c r="BS39" s="30">
        <f>IF('SERIES_DB-MetaData'!$F39="US",'SERIES_DB-MetaData'!BS39*25.4,'SERIES_DB-MetaData'!BS39)</f>
        <v>0</v>
      </c>
      <c r="BT39" s="20">
        <f>'SERIES_DB-MetaData'!BT39</f>
        <v>0</v>
      </c>
      <c r="BU39" s="22">
        <f t="shared" si="5"/>
        <v>0</v>
      </c>
      <c r="BV39" s="31">
        <f>IF('SERIES_DB-MetaData'!$F39="US",'SERIES_DB-MetaData'!BV39*6.89476,'SERIES_DB-MetaData'!BV39)</f>
        <v>0</v>
      </c>
      <c r="BW39" s="20">
        <f>'SERIES_DB-MetaData'!BW39</f>
        <v>0</v>
      </c>
      <c r="BX39" s="20">
        <f>'SERIES_DB-MetaData'!BX39</f>
        <v>4</v>
      </c>
    </row>
    <row r="40" spans="1:76">
      <c r="A40" s="84">
        <f>'SERIES_DB-MetaData'!A40</f>
        <v>35</v>
      </c>
      <c r="B40" s="84">
        <f>'SERIES_DB-MetaData'!B40</f>
        <v>0</v>
      </c>
      <c r="C40" s="84">
        <f>'SERIES_DB-MetaData'!C40</f>
        <v>4</v>
      </c>
      <c r="D40" s="105" t="str">
        <f>'SERIES_DB-MetaData'!D40</f>
        <v>W7104</v>
      </c>
      <c r="E40" s="105" t="str">
        <f>'SERIES_DB-MetaData'!E40</f>
        <v>Endo (from Lu et al., 2010, NEES Database)</v>
      </c>
      <c r="F40" s="20" t="s">
        <v>8</v>
      </c>
      <c r="G40" s="87" t="str">
        <f>'SERIES_DB-MetaData'!G40</f>
        <v>C</v>
      </c>
      <c r="H40" s="87" t="str">
        <f>'SERIES_DB-MetaData'!H40</f>
        <v>B</v>
      </c>
      <c r="I40" s="31">
        <f>IF('SERIES_DB-MetaData'!$F40="US",'SERIES_DB-MetaData'!I40*6.89476,'SERIES_DB-MetaData'!I40)</f>
        <v>24.6</v>
      </c>
      <c r="J40" s="31">
        <f>IF('SERIES_DB-MetaData'!$F40="US",'SERIES_DB-MetaData'!J40*6.89476,'SERIES_DB-MetaData'!J40)</f>
        <v>0</v>
      </c>
      <c r="K40" s="31">
        <f>IF('SERIES_DB-MetaData'!$F40="US",'SERIES_DB-MetaData'!K40*6.89476,'SERIES_DB-MetaData'!K40)</f>
        <v>0</v>
      </c>
      <c r="L40" s="31">
        <f>IF('SERIES_DB-MetaData'!$F40="US",'SERIES_DB-MetaData'!L40*4.448221615,'SERIES_DB-MetaData'!L40)</f>
        <v>374.99625000000003</v>
      </c>
      <c r="M40" s="20">
        <f>'SERIES_DB-MetaData'!M40</f>
        <v>0</v>
      </c>
      <c r="N40" s="30">
        <f>IF('SERIES_DB-MetaData'!$F40="US",'SERIES_DB-MetaData'!N40*25.4,'SERIES_DB-MetaData'!N40)</f>
        <v>250</v>
      </c>
      <c r="O40" s="30">
        <f>IF('SERIES_DB-MetaData'!$F40="US",'SERIES_DB-MetaData'!O40*25.4,'SERIES_DB-MetaData'!O40)</f>
        <v>250</v>
      </c>
      <c r="P40" s="30">
        <f>IF('SERIES_DB-MetaData'!$F40="US",'SERIES_DB-MetaData'!P40*25.4,'SERIES_DB-MetaData'!P40)</f>
        <v>2250</v>
      </c>
      <c r="Q40" s="30">
        <f>IF('SERIES_DB-MetaData'!$F40="US",'SERIES_DB-MetaData'!Q40*25.4,'SERIES_DB-MetaData'!Q40)</f>
        <v>50</v>
      </c>
      <c r="R40" s="30">
        <f>IF('SERIES_DB-MetaData'!$F40="US",'SERIES_DB-MetaData'!R40*25.4,'SERIES_DB-MetaData'!R40)</f>
        <v>1875</v>
      </c>
      <c r="S40" s="30">
        <f>IF('SERIES_DB-MetaData'!$F40="US",'SERIES_DB-MetaData'!S40*25.4,'SERIES_DB-MetaData'!S40)</f>
        <v>1875</v>
      </c>
      <c r="T40" s="32" t="str">
        <f>'SERIES_DB-MetaData'!T40</f>
        <v>2-point loading</v>
      </c>
      <c r="U40" s="32">
        <f t="shared" si="0"/>
        <v>150000</v>
      </c>
      <c r="V40" s="30">
        <f>IF('SERIES_DB-MetaData'!$F40="US",'SERIES_DB-MetaData'!V40*25.4,'SERIES_DB-MetaData'!V40)</f>
        <v>12.7</v>
      </c>
      <c r="W40" s="30">
        <f>IF('SERIES_DB-MetaData'!$F40="US",'SERIES_DB-MetaData'!W40*25.4,'SERIES_DB-MetaData'!W40)</f>
        <v>0</v>
      </c>
      <c r="X40" s="30">
        <f>IF('SERIES_DB-MetaData'!$F40="US",'SERIES_DB-MetaData'!X40*25.4,'SERIES_DB-MetaData'!X40)</f>
        <v>0</v>
      </c>
      <c r="Y40" s="108">
        <f>'SERIES_DB-MetaData'!Y40</f>
        <v>4</v>
      </c>
      <c r="Z40" s="30">
        <f>IF('SERIES_DB-MetaData'!$F40="US",'SERIES_DB-MetaData'!Z40*25.4,'SERIES_DB-MetaData'!Z40)</f>
        <v>0</v>
      </c>
      <c r="AA40" s="108">
        <f>'SERIES_DB-MetaData'!AA40</f>
        <v>0</v>
      </c>
      <c r="AB40" s="30">
        <f>IF('SERIES_DB-MetaData'!$F40="US",'SERIES_DB-MetaData'!AB40*25.4,'SERIES_DB-MetaData'!AB40)</f>
        <v>0</v>
      </c>
      <c r="AC40" s="108">
        <f>'SERIES_DB-MetaData'!AC40</f>
        <v>0</v>
      </c>
      <c r="AD40" s="108">
        <f>'SERIES_DB-MetaData'!AD40</f>
        <v>0</v>
      </c>
      <c r="AE40" s="31">
        <f>IF('SERIES_DB-MetaData'!$F40="US",'SERIES_DB-MetaData'!AE40*25.4,'SERIES_DB-MetaData'!AE40)</f>
        <v>0</v>
      </c>
      <c r="AF40" s="32" t="str">
        <f>'SERIES_DB-MetaData'!AF40</f>
        <v>Ribbed</v>
      </c>
      <c r="AG40" s="23">
        <f t="shared" si="1"/>
        <v>0.33780498606499848</v>
      </c>
      <c r="AH40" s="30">
        <f>IF('SERIES_DB-MetaData'!$F40="US",'SERIES_DB-MetaData'!AH40*25.4,'SERIES_DB-MetaData'!AH40)</f>
        <v>0</v>
      </c>
      <c r="AI40" s="31">
        <f>IF('SERIES_DB-MetaData'!$F40="US",'SERIES_DB-MetaData'!AI40*6.89476,'SERIES_DB-MetaData'!AI40)</f>
        <v>358.7</v>
      </c>
      <c r="AJ40" s="31">
        <f>IF('SERIES_DB-MetaData'!$F40="US",'SERIES_DB-MetaData'!AJ40*6.89476,'SERIES_DB-MetaData'!AJ40)</f>
        <v>0</v>
      </c>
      <c r="AK40" s="31">
        <f>IF('SERIES_DB-MetaData'!$F40="US",'SERIES_DB-MetaData'!AK40*6.89476,'SERIES_DB-MetaData'!AK40)</f>
        <v>0</v>
      </c>
      <c r="AL40" s="31">
        <f>IF('SERIES_DB-MetaData'!$F40="US",'SERIES_DB-MetaData'!AL40*6.89476,'SERIES_DB-MetaData'!AL40)</f>
        <v>0</v>
      </c>
      <c r="AM40" s="31">
        <f>IF('SERIES_DB-MetaData'!$F40="US",'SERIES_DB-MetaData'!AM40*6.89476,'SERIES_DB-MetaData'!AM40)</f>
        <v>0</v>
      </c>
      <c r="AN40" s="31">
        <f>IF('SERIES_DB-MetaData'!$F40="US",'SERIES_DB-MetaData'!AN40*6.89476,'SERIES_DB-MetaData'!AN40)</f>
        <v>0</v>
      </c>
      <c r="AO40" s="108">
        <f>'SERIES_DB-MetaData'!AO40</f>
        <v>0</v>
      </c>
      <c r="AP40" s="24">
        <f>'SERIES_DB-MetaData'!AP40</f>
        <v>0</v>
      </c>
      <c r="AQ40" s="20">
        <f>'SERIES_DB-MetaData'!AQ40</f>
        <v>2</v>
      </c>
      <c r="AR40" s="24" t="str">
        <f>'SERIES_DB-MetaData'!AR40</f>
        <v>Ribbed</v>
      </c>
      <c r="AS40" s="30">
        <f>IF('SERIES_DB-MetaData'!$F40="US",'SERIES_DB-MetaData'!AS40*25.4,'SERIES_DB-MetaData'!AS40)</f>
        <v>6</v>
      </c>
      <c r="AT40" s="20">
        <f>'SERIES_DB-MetaData'!AT40</f>
        <v>19</v>
      </c>
      <c r="AU40" s="31">
        <f>IF('SERIES_DB-MetaData'!$F40="US",'SERIES_DB-MetaData'!AU40*25.4,'SERIES_DB-MetaData'!AU40)</f>
        <v>100</v>
      </c>
      <c r="AV40" s="30">
        <f>IF('SERIES_DB-MetaData'!$F40="US",'SERIES_DB-MetaData'!AV40*25.4,'SERIES_DB-MetaData'!AV40)</f>
        <v>0</v>
      </c>
      <c r="AW40" s="109">
        <f>'SERIES_DB-MetaData'!AW40</f>
        <v>0</v>
      </c>
      <c r="AX40" s="30">
        <f>IF('SERIES_DB-MetaData'!$F40="US",'SERIES_DB-MetaData'!AX40*25.4,'SERIES_DB-MetaData'!AX40)</f>
        <v>0</v>
      </c>
      <c r="AY40" s="23">
        <f t="shared" si="2"/>
        <v>0.22619467105846508</v>
      </c>
      <c r="AZ40" s="23"/>
      <c r="BA40" s="31">
        <f>IF('SERIES_DB-MetaData'!$F40="US",'SERIES_DB-MetaData'!BA40*6.89476,'SERIES_DB-MetaData'!BA40)</f>
        <v>623.29999999999995</v>
      </c>
      <c r="BB40" s="31">
        <f>IF('SERIES_DB-MetaData'!$F40="US",'SERIES_DB-MetaData'!BB40*6.89476,'SERIES_DB-MetaData'!BB40)</f>
        <v>0</v>
      </c>
      <c r="BC40" s="24">
        <f>'SERIES_DB-MetaData'!BC40</f>
        <v>0</v>
      </c>
      <c r="BD40" s="30">
        <f>IF('SERIES_DB-MetaData'!$F40="US",'SERIES_DB-MetaData'!BD40*25.4,'SERIES_DB-MetaData'!BD40)</f>
        <v>6</v>
      </c>
      <c r="BE40" s="30">
        <f>IF('SERIES_DB-MetaData'!$F40="US",'SERIES_DB-MetaData'!BE40*25.4,'SERIES_DB-MetaData'!BE40)</f>
        <v>150</v>
      </c>
      <c r="BF40" s="24">
        <f>'SERIES_DB-MetaData'!BF40</f>
        <v>1</v>
      </c>
      <c r="BG40" s="22">
        <f t="shared" si="3"/>
        <v>0.37699111843077515</v>
      </c>
      <c r="BH40" s="30">
        <f>IF('SERIES_DB-MetaData'!$F40="US",'SERIES_DB-MetaData'!BH40*25.4,'SERIES_DB-MetaData'!BH40)</f>
        <v>0</v>
      </c>
      <c r="BI40" s="31">
        <f>IF('SERIES_DB-MetaData'!$F40="US",'SERIES_DB-MetaData'!BI40*6.89476,'SERIES_DB-MetaData'!BI40)</f>
        <v>623.29999999999995</v>
      </c>
      <c r="BJ40" s="31">
        <f>IF('SERIES_DB-MetaData'!$F40="US",'SERIES_DB-MetaData'!BJ40*6.89476,'SERIES_DB-MetaData'!BJ40)</f>
        <v>0</v>
      </c>
      <c r="BK40" s="109">
        <f>'SERIES_DB-MetaData'!BK40</f>
        <v>0</v>
      </c>
      <c r="BL40" s="30">
        <f>IF('SERIES_DB-MetaData'!$F40="US",'SERIES_DB-MetaData'!BL40*25.4,'SERIES_DB-MetaData'!BL40)</f>
        <v>6</v>
      </c>
      <c r="BM40" s="30">
        <f>IF('SERIES_DB-MetaData'!$F40="US",'SERIES_DB-MetaData'!BM40*25.4,'SERIES_DB-MetaData'!BM40)</f>
        <v>150</v>
      </c>
      <c r="BN40" s="25">
        <f>'SERIES_DB-MetaData'!$BN$6</f>
        <v>2</v>
      </c>
      <c r="BO40" s="22">
        <f t="shared" si="4"/>
        <v>0.7539822368615503</v>
      </c>
      <c r="BP40" s="31">
        <f>IF('SERIES_DB-MetaData'!$F40="US",'SERIES_DB-MetaData'!BP40*6.89476,'SERIES_DB-MetaData'!BP40)</f>
        <v>623.28</v>
      </c>
      <c r="BQ40" s="31">
        <f>IF('SERIES_DB-MetaData'!$F40="US",'SERIES_DB-MetaData'!BQ40*6.89476,'SERIES_DB-MetaData'!BQ40)</f>
        <v>0</v>
      </c>
      <c r="BR40" s="20">
        <f>'SERIES_DB-MetaData'!BR40</f>
        <v>0</v>
      </c>
      <c r="BS40" s="30">
        <f>IF('SERIES_DB-MetaData'!$F40="US",'SERIES_DB-MetaData'!BS40*25.4,'SERIES_DB-MetaData'!BS40)</f>
        <v>0</v>
      </c>
      <c r="BT40" s="20">
        <f>'SERIES_DB-MetaData'!BT40</f>
        <v>0</v>
      </c>
      <c r="BU40" s="22">
        <f t="shared" si="5"/>
        <v>0</v>
      </c>
      <c r="BV40" s="31">
        <f>IF('SERIES_DB-MetaData'!$F40="US",'SERIES_DB-MetaData'!BV40*6.89476,'SERIES_DB-MetaData'!BV40)</f>
        <v>0</v>
      </c>
      <c r="BW40" s="20">
        <f>'SERIES_DB-MetaData'!BW40</f>
        <v>0</v>
      </c>
      <c r="BX40" s="20">
        <f>'SERIES_DB-MetaData'!BX40</f>
        <v>1</v>
      </c>
    </row>
    <row r="41" spans="1:76">
      <c r="A41" s="84">
        <f>'SERIES_DB-MetaData'!A41</f>
        <v>36</v>
      </c>
      <c r="B41" s="84">
        <f>'SERIES_DB-MetaData'!B41</f>
        <v>0</v>
      </c>
      <c r="C41" s="84">
        <f>'SERIES_DB-MetaData'!C41</f>
        <v>5</v>
      </c>
      <c r="D41" s="105" t="str">
        <f>'SERIES_DB-MetaData'!D41</f>
        <v>W7105</v>
      </c>
      <c r="E41" s="105" t="str">
        <f>'SERIES_DB-MetaData'!E41</f>
        <v>Endo (from Lu et al., 2010, NEES Database)</v>
      </c>
      <c r="F41" s="20" t="s">
        <v>8</v>
      </c>
      <c r="G41" s="87" t="str">
        <f>'SERIES_DB-MetaData'!G41</f>
        <v>C</v>
      </c>
      <c r="H41" s="87" t="str">
        <f>'SERIES_DB-MetaData'!H41</f>
        <v>B</v>
      </c>
      <c r="I41" s="31">
        <f>IF('SERIES_DB-MetaData'!$F41="US",'SERIES_DB-MetaData'!I41*6.89476,'SERIES_DB-MetaData'!I41)</f>
        <v>26</v>
      </c>
      <c r="J41" s="31">
        <f>IF('SERIES_DB-MetaData'!$F41="US",'SERIES_DB-MetaData'!J41*6.89476,'SERIES_DB-MetaData'!J41)</f>
        <v>0</v>
      </c>
      <c r="K41" s="31">
        <f>IF('SERIES_DB-MetaData'!$F41="US",'SERIES_DB-MetaData'!K41*6.89476,'SERIES_DB-MetaData'!K41)</f>
        <v>0</v>
      </c>
      <c r="L41" s="31">
        <f>IF('SERIES_DB-MetaData'!$F41="US",'SERIES_DB-MetaData'!L41*4.448221615,'SERIES_DB-MetaData'!L41)</f>
        <v>374.98500000000001</v>
      </c>
      <c r="M41" s="20">
        <f>'SERIES_DB-MetaData'!M41</f>
        <v>0</v>
      </c>
      <c r="N41" s="30">
        <f>IF('SERIES_DB-MetaData'!$F41="US",'SERIES_DB-MetaData'!N41*25.4,'SERIES_DB-MetaData'!N41)</f>
        <v>250</v>
      </c>
      <c r="O41" s="30">
        <f>IF('SERIES_DB-MetaData'!$F41="US",'SERIES_DB-MetaData'!O41*25.4,'SERIES_DB-MetaData'!O41)</f>
        <v>250</v>
      </c>
      <c r="P41" s="30">
        <f>IF('SERIES_DB-MetaData'!$F41="US",'SERIES_DB-MetaData'!P41*25.4,'SERIES_DB-MetaData'!P41)</f>
        <v>2250</v>
      </c>
      <c r="Q41" s="30">
        <f>IF('SERIES_DB-MetaData'!$F41="US",'SERIES_DB-MetaData'!Q41*25.4,'SERIES_DB-MetaData'!Q41)</f>
        <v>50</v>
      </c>
      <c r="R41" s="30">
        <f>IF('SERIES_DB-MetaData'!$F41="US",'SERIES_DB-MetaData'!R41*25.4,'SERIES_DB-MetaData'!R41)</f>
        <v>875</v>
      </c>
      <c r="S41" s="30">
        <f>IF('SERIES_DB-MetaData'!$F41="US",'SERIES_DB-MetaData'!S41*25.4,'SERIES_DB-MetaData'!S41)</f>
        <v>875</v>
      </c>
      <c r="T41" s="32" t="str">
        <f>'SERIES_DB-MetaData'!T41</f>
        <v>2-point loading</v>
      </c>
      <c r="U41" s="32">
        <f t="shared" si="0"/>
        <v>150000</v>
      </c>
      <c r="V41" s="30">
        <f>IF('SERIES_DB-MetaData'!$F41="US",'SERIES_DB-MetaData'!V41*25.4,'SERIES_DB-MetaData'!V41)</f>
        <v>12.7</v>
      </c>
      <c r="W41" s="30">
        <f>IF('SERIES_DB-MetaData'!$F41="US",'SERIES_DB-MetaData'!W41*25.4,'SERIES_DB-MetaData'!W41)</f>
        <v>0</v>
      </c>
      <c r="X41" s="30">
        <f>IF('SERIES_DB-MetaData'!$F41="US",'SERIES_DB-MetaData'!X41*25.4,'SERIES_DB-MetaData'!X41)</f>
        <v>0</v>
      </c>
      <c r="Y41" s="108">
        <f>'SERIES_DB-MetaData'!Y41</f>
        <v>4</v>
      </c>
      <c r="Z41" s="30">
        <f>IF('SERIES_DB-MetaData'!$F41="US",'SERIES_DB-MetaData'!Z41*25.4,'SERIES_DB-MetaData'!Z41)</f>
        <v>0</v>
      </c>
      <c r="AA41" s="108">
        <f>'SERIES_DB-MetaData'!AA41</f>
        <v>0</v>
      </c>
      <c r="AB41" s="30">
        <f>IF('SERIES_DB-MetaData'!$F41="US",'SERIES_DB-MetaData'!AB41*25.4,'SERIES_DB-MetaData'!AB41)</f>
        <v>0</v>
      </c>
      <c r="AC41" s="108">
        <f>'SERIES_DB-MetaData'!AC41</f>
        <v>0</v>
      </c>
      <c r="AD41" s="108">
        <f>'SERIES_DB-MetaData'!AD41</f>
        <v>0</v>
      </c>
      <c r="AE41" s="31">
        <f>IF('SERIES_DB-MetaData'!$F41="US",'SERIES_DB-MetaData'!AE41*25.4,'SERIES_DB-MetaData'!AE41)</f>
        <v>0</v>
      </c>
      <c r="AF41" s="32" t="str">
        <f>'SERIES_DB-MetaData'!AF41</f>
        <v>Ribbed</v>
      </c>
      <c r="AG41" s="23">
        <f t="shared" si="1"/>
        <v>0.33780498606499848</v>
      </c>
      <c r="AH41" s="30">
        <f>IF('SERIES_DB-MetaData'!$F41="US",'SERIES_DB-MetaData'!AH41*25.4,'SERIES_DB-MetaData'!AH41)</f>
        <v>0</v>
      </c>
      <c r="AI41" s="31">
        <f>IF('SERIES_DB-MetaData'!$F41="US",'SERIES_DB-MetaData'!AI41*6.89476,'SERIES_DB-MetaData'!AI41)</f>
        <v>358.7</v>
      </c>
      <c r="AJ41" s="31">
        <f>IF('SERIES_DB-MetaData'!$F41="US",'SERIES_DB-MetaData'!AJ41*6.89476,'SERIES_DB-MetaData'!AJ41)</f>
        <v>0</v>
      </c>
      <c r="AK41" s="31">
        <f>IF('SERIES_DB-MetaData'!$F41="US",'SERIES_DB-MetaData'!AK41*6.89476,'SERIES_DB-MetaData'!AK41)</f>
        <v>0</v>
      </c>
      <c r="AL41" s="31">
        <f>IF('SERIES_DB-MetaData'!$F41="US",'SERIES_DB-MetaData'!AL41*6.89476,'SERIES_DB-MetaData'!AL41)</f>
        <v>0</v>
      </c>
      <c r="AM41" s="31">
        <f>IF('SERIES_DB-MetaData'!$F41="US",'SERIES_DB-MetaData'!AM41*6.89476,'SERIES_DB-MetaData'!AM41)</f>
        <v>0</v>
      </c>
      <c r="AN41" s="31">
        <f>IF('SERIES_DB-MetaData'!$F41="US",'SERIES_DB-MetaData'!AN41*6.89476,'SERIES_DB-MetaData'!AN41)</f>
        <v>0</v>
      </c>
      <c r="AO41" s="108">
        <f>'SERIES_DB-MetaData'!AO41</f>
        <v>0</v>
      </c>
      <c r="AP41" s="24">
        <f>'SERIES_DB-MetaData'!AP41</f>
        <v>0</v>
      </c>
      <c r="AQ41" s="20">
        <f>'SERIES_DB-MetaData'!AQ41</f>
        <v>2</v>
      </c>
      <c r="AR41" s="24" t="str">
        <f>'SERIES_DB-MetaData'!AR41</f>
        <v>Ribbed</v>
      </c>
      <c r="AS41" s="30">
        <f>IF('SERIES_DB-MetaData'!$F41="US",'SERIES_DB-MetaData'!AS41*25.4,'SERIES_DB-MetaData'!AS41)</f>
        <v>9</v>
      </c>
      <c r="AT41" s="20">
        <f>'SERIES_DB-MetaData'!AT41</f>
        <v>18</v>
      </c>
      <c r="AU41" s="31">
        <f>IF('SERIES_DB-MetaData'!$F41="US",'SERIES_DB-MetaData'!AU41*25.4,'SERIES_DB-MetaData'!AU41)</f>
        <v>50</v>
      </c>
      <c r="AV41" s="30">
        <f>IF('SERIES_DB-MetaData'!$F41="US",'SERIES_DB-MetaData'!AV41*25.4,'SERIES_DB-MetaData'!AV41)</f>
        <v>0</v>
      </c>
      <c r="AW41" s="109">
        <f>'SERIES_DB-MetaData'!AW41</f>
        <v>0</v>
      </c>
      <c r="AX41" s="30">
        <f>IF('SERIES_DB-MetaData'!$F41="US",'SERIES_DB-MetaData'!AX41*25.4,'SERIES_DB-MetaData'!AX41)</f>
        <v>0</v>
      </c>
      <c r="AY41" s="23">
        <f t="shared" si="2"/>
        <v>1.0178760197630929</v>
      </c>
      <c r="AZ41" s="23"/>
      <c r="BA41" s="31">
        <f>IF('SERIES_DB-MetaData'!$F41="US",'SERIES_DB-MetaData'!BA41*6.89476,'SERIES_DB-MetaData'!BA41)</f>
        <v>356.7</v>
      </c>
      <c r="BB41" s="31">
        <f>IF('SERIES_DB-MetaData'!$F41="US",'SERIES_DB-MetaData'!BB41*6.89476,'SERIES_DB-MetaData'!BB41)</f>
        <v>0</v>
      </c>
      <c r="BC41" s="24">
        <f>'SERIES_DB-MetaData'!BC41</f>
        <v>0</v>
      </c>
      <c r="BD41" s="30">
        <f>IF('SERIES_DB-MetaData'!$F41="US",'SERIES_DB-MetaData'!BD41*25.4,'SERIES_DB-MetaData'!BD41)</f>
        <v>6</v>
      </c>
      <c r="BE41" s="30">
        <f>IF('SERIES_DB-MetaData'!$F41="US",'SERIES_DB-MetaData'!BE41*25.4,'SERIES_DB-MetaData'!BE41)</f>
        <v>50</v>
      </c>
      <c r="BF41" s="24">
        <f>'SERIES_DB-MetaData'!BF41</f>
        <v>1</v>
      </c>
      <c r="BG41" s="22">
        <f t="shared" si="3"/>
        <v>1.1309733552923256</v>
      </c>
      <c r="BH41" s="30">
        <f>IF('SERIES_DB-MetaData'!$F41="US",'SERIES_DB-MetaData'!BH41*25.4,'SERIES_DB-MetaData'!BH41)</f>
        <v>0</v>
      </c>
      <c r="BI41" s="31">
        <f>IF('SERIES_DB-MetaData'!$F41="US",'SERIES_DB-MetaData'!BI41*6.89476,'SERIES_DB-MetaData'!BI41)</f>
        <v>623.29999999999995</v>
      </c>
      <c r="BJ41" s="31">
        <f>IF('SERIES_DB-MetaData'!$F41="US",'SERIES_DB-MetaData'!BJ41*6.89476,'SERIES_DB-MetaData'!BJ41)</f>
        <v>0</v>
      </c>
      <c r="BK41" s="109">
        <f>'SERIES_DB-MetaData'!BK41</f>
        <v>0</v>
      </c>
      <c r="BL41" s="30">
        <f>IF('SERIES_DB-MetaData'!$F41="US",'SERIES_DB-MetaData'!BL41*25.4,'SERIES_DB-MetaData'!BL41)</f>
        <v>6</v>
      </c>
      <c r="BM41" s="30">
        <f>IF('SERIES_DB-MetaData'!$F41="US",'SERIES_DB-MetaData'!BM41*25.4,'SERIES_DB-MetaData'!BM41)</f>
        <v>50</v>
      </c>
      <c r="BN41" s="25">
        <f>'SERIES_DB-MetaData'!$BN$6</f>
        <v>2</v>
      </c>
      <c r="BO41" s="22">
        <f t="shared" si="4"/>
        <v>2.2619467105846511</v>
      </c>
      <c r="BP41" s="31">
        <f>IF('SERIES_DB-MetaData'!$F41="US",'SERIES_DB-MetaData'!BP41*6.89476,'SERIES_DB-MetaData'!BP41)</f>
        <v>623.28</v>
      </c>
      <c r="BQ41" s="31">
        <f>IF('SERIES_DB-MetaData'!$F41="US",'SERIES_DB-MetaData'!BQ41*6.89476,'SERIES_DB-MetaData'!BQ41)</f>
        <v>0</v>
      </c>
      <c r="BR41" s="20">
        <f>'SERIES_DB-MetaData'!BR41</f>
        <v>0</v>
      </c>
      <c r="BS41" s="30">
        <f>IF('SERIES_DB-MetaData'!$F41="US",'SERIES_DB-MetaData'!BS41*25.4,'SERIES_DB-MetaData'!BS41)</f>
        <v>0</v>
      </c>
      <c r="BT41" s="20">
        <f>'SERIES_DB-MetaData'!BT41</f>
        <v>0</v>
      </c>
      <c r="BU41" s="22">
        <f t="shared" si="5"/>
        <v>0</v>
      </c>
      <c r="BV41" s="31">
        <f>IF('SERIES_DB-MetaData'!$F41="US",'SERIES_DB-MetaData'!BV41*6.89476,'SERIES_DB-MetaData'!BV41)</f>
        <v>0</v>
      </c>
      <c r="BW41" s="20">
        <f>'SERIES_DB-MetaData'!BW41</f>
        <v>0</v>
      </c>
      <c r="BX41" s="20">
        <f>'SERIES_DB-MetaData'!BX41</f>
        <v>1</v>
      </c>
    </row>
    <row r="42" spans="1:76">
      <c r="A42" s="84">
        <f>'SERIES_DB-MetaData'!A42</f>
        <v>37</v>
      </c>
      <c r="B42" s="84">
        <f>'SERIES_DB-MetaData'!B42</f>
        <v>0</v>
      </c>
      <c r="C42" s="84">
        <f>'SERIES_DB-MetaData'!C42</f>
        <v>1</v>
      </c>
      <c r="D42" s="105" t="str">
        <f>'SERIES_DB-MetaData'!D42</f>
        <v>H-1.4-N0.25</v>
      </c>
      <c r="E42" s="105" t="str">
        <f>'SERIES_DB-MetaData'!E42</f>
        <v>Esaki et al. 1994</v>
      </c>
      <c r="F42" s="20" t="s">
        <v>8</v>
      </c>
      <c r="G42" s="87" t="str">
        <f>'SERIES_DB-MetaData'!G42</f>
        <v>C</v>
      </c>
      <c r="H42" s="87" t="str">
        <f>'SERIES_DB-MetaData'!H42</f>
        <v>B</v>
      </c>
      <c r="I42" s="31">
        <f>IF('SERIES_DB-MetaData'!$F42="US",'SERIES_DB-MetaData'!I42*6.89476,'SERIES_DB-MetaData'!I42)</f>
        <v>21.7</v>
      </c>
      <c r="J42" s="31">
        <f>IF('SERIES_DB-MetaData'!$F42="US",'SERIES_DB-MetaData'!J42*6.89476,'SERIES_DB-MetaData'!J42)</f>
        <v>0</v>
      </c>
      <c r="K42" s="31">
        <f>IF('SERIES_DB-MetaData'!$F42="US",'SERIES_DB-MetaData'!K42*6.89476,'SERIES_DB-MetaData'!K42)</f>
        <v>0</v>
      </c>
      <c r="L42" s="31">
        <f>IF('SERIES_DB-MetaData'!$F42="US",'SERIES_DB-MetaData'!L42*4.448221615,'SERIES_DB-MetaData'!L42)</f>
        <v>158.62699999999998</v>
      </c>
      <c r="M42" s="20" t="str">
        <f>'SERIES_DB-MetaData'!M42</f>
        <v>I</v>
      </c>
      <c r="N42" s="30">
        <f>IF('SERIES_DB-MetaData'!$F42="US",'SERIES_DB-MetaData'!N42*25.4,'SERIES_DB-MetaData'!N42)</f>
        <v>100</v>
      </c>
      <c r="O42" s="30">
        <f>IF('SERIES_DB-MetaData'!$F42="US",'SERIES_DB-MetaData'!O42*25.4,'SERIES_DB-MetaData'!O42)</f>
        <v>100</v>
      </c>
      <c r="P42" s="30">
        <f>IF('SERIES_DB-MetaData'!$F42="US",'SERIES_DB-MetaData'!P42*25.4,'SERIES_DB-MetaData'!P42)</f>
        <v>850</v>
      </c>
      <c r="Q42" s="30">
        <f>IF('SERIES_DB-MetaData'!$F42="US",'SERIES_DB-MetaData'!Q42*25.4,'SERIES_DB-MetaData'!Q42)</f>
        <v>50</v>
      </c>
      <c r="R42" s="30">
        <f>IF('SERIES_DB-MetaData'!$F42="US",'SERIES_DB-MetaData'!R42*25.4,'SERIES_DB-MetaData'!R42)</f>
        <v>900</v>
      </c>
      <c r="S42" s="30">
        <f>IF('SERIES_DB-MetaData'!$F42="US",'SERIES_DB-MetaData'!S42*25.4,'SERIES_DB-MetaData'!S42)</f>
        <v>1190</v>
      </c>
      <c r="T42" s="32" t="str">
        <f>'SERIES_DB-MetaData'!T42</f>
        <v>C</v>
      </c>
      <c r="U42" s="32">
        <f t="shared" si="0"/>
        <v>42500</v>
      </c>
      <c r="V42" s="30">
        <f>IF('SERIES_DB-MetaData'!$F42="US",'SERIES_DB-MetaData'!V42*25.4,'SERIES_DB-MetaData'!V42)</f>
        <v>9.5</v>
      </c>
      <c r="W42" s="30">
        <f>IF('SERIES_DB-MetaData'!$F42="US",'SERIES_DB-MetaData'!W42*25.4,'SERIES_DB-MetaData'!W42)</f>
        <v>0</v>
      </c>
      <c r="X42" s="30">
        <f>IF('SERIES_DB-MetaData'!$F42="US",'SERIES_DB-MetaData'!X42*25.4,'SERIES_DB-MetaData'!X42)</f>
        <v>0</v>
      </c>
      <c r="Y42" s="108">
        <f>'SERIES_DB-MetaData'!Y42</f>
        <v>4</v>
      </c>
      <c r="Z42" s="30">
        <f>IF('SERIES_DB-MetaData'!$F42="US",'SERIES_DB-MetaData'!Z42*25.4,'SERIES_DB-MetaData'!Z42)</f>
        <v>0</v>
      </c>
      <c r="AA42" s="108">
        <f>'SERIES_DB-MetaData'!AA42</f>
        <v>0</v>
      </c>
      <c r="AB42" s="30">
        <f>IF('SERIES_DB-MetaData'!$F42="US",'SERIES_DB-MetaData'!AB42*25.4,'SERIES_DB-MetaData'!AB42)</f>
        <v>0</v>
      </c>
      <c r="AC42" s="108">
        <f>'SERIES_DB-MetaData'!AC42</f>
        <v>0</v>
      </c>
      <c r="AD42" s="108" t="str">
        <f>'SERIES_DB-MetaData'!AD42</f>
        <v>H</v>
      </c>
      <c r="AE42" s="31">
        <f>IF('SERIES_DB-MetaData'!$F42="US",'SERIES_DB-MetaData'!AE42*25.4,'SERIES_DB-MetaData'!AE42)</f>
        <v>0</v>
      </c>
      <c r="AF42" s="32" t="str">
        <f>'SERIES_DB-MetaData'!AF42</f>
        <v>Ribbed</v>
      </c>
      <c r="AG42" s="23">
        <f t="shared" si="1"/>
        <v>0.66712643996818544</v>
      </c>
      <c r="AH42" s="30">
        <f>IF('SERIES_DB-MetaData'!$F42="US",'SERIES_DB-MetaData'!AH42*25.4,'SERIES_DB-MetaData'!AH42)</f>
        <v>0</v>
      </c>
      <c r="AI42" s="31">
        <f>IF('SERIES_DB-MetaData'!$F42="US",'SERIES_DB-MetaData'!AI42*6.89476,'SERIES_DB-MetaData'!AI42)</f>
        <v>359</v>
      </c>
      <c r="AJ42" s="31">
        <f>IF('SERIES_DB-MetaData'!$F42="US",'SERIES_DB-MetaData'!AJ42*6.89476,'SERIES_DB-MetaData'!AJ42)</f>
        <v>505.90169999999995</v>
      </c>
      <c r="AK42" s="31">
        <f>IF('SERIES_DB-MetaData'!$F42="US",'SERIES_DB-MetaData'!AK42*6.89476,'SERIES_DB-MetaData'!AK42)</f>
        <v>0</v>
      </c>
      <c r="AL42" s="31">
        <f>IF('SERIES_DB-MetaData'!$F42="US",'SERIES_DB-MetaData'!AL42*6.89476,'SERIES_DB-MetaData'!AL42)</f>
        <v>0</v>
      </c>
      <c r="AM42" s="31">
        <f>IF('SERIES_DB-MetaData'!$F42="US",'SERIES_DB-MetaData'!AM42*6.89476,'SERIES_DB-MetaData'!AM42)</f>
        <v>0</v>
      </c>
      <c r="AN42" s="31">
        <f>IF('SERIES_DB-MetaData'!$F42="US",'SERIES_DB-MetaData'!AN42*6.89476,'SERIES_DB-MetaData'!AN42)</f>
        <v>0</v>
      </c>
      <c r="AO42" s="108">
        <f>'SERIES_DB-MetaData'!AO42</f>
        <v>0</v>
      </c>
      <c r="AP42" s="24" t="str">
        <f>'SERIES_DB-MetaData'!AP42</f>
        <v>R</v>
      </c>
      <c r="AQ42" s="20">
        <f>'SERIES_DB-MetaData'!AQ42</f>
        <v>2</v>
      </c>
      <c r="AR42" s="24" t="str">
        <f>'SERIES_DB-MetaData'!AR42</f>
        <v>Ribbed</v>
      </c>
      <c r="AS42" s="30">
        <f>IF('SERIES_DB-MetaData'!$F42="US",'SERIES_DB-MetaData'!AS42*25.4,'SERIES_DB-MetaData'!AS42)</f>
        <v>3.2</v>
      </c>
      <c r="AT42" s="20">
        <f>'SERIES_DB-MetaData'!AT42</f>
        <v>15</v>
      </c>
      <c r="AU42" s="31">
        <f>IF('SERIES_DB-MetaData'!$F42="US",'SERIES_DB-MetaData'!AU42*25.4,'SERIES_DB-MetaData'!AU42)</f>
        <v>15</v>
      </c>
      <c r="AV42" s="30">
        <f>IF('SERIES_DB-MetaData'!$F42="US",'SERIES_DB-MetaData'!AV42*25.4,'SERIES_DB-MetaData'!AV42)</f>
        <v>3.2</v>
      </c>
      <c r="AW42" s="109">
        <f>'SERIES_DB-MetaData'!AW42</f>
        <v>20</v>
      </c>
      <c r="AX42" s="30">
        <f>IF('SERIES_DB-MetaData'!$F42="US",'SERIES_DB-MetaData'!AX42*25.4,'SERIES_DB-MetaData'!AX42)</f>
        <v>25</v>
      </c>
      <c r="AY42" s="23">
        <f t="shared" si="2"/>
        <v>1.0723302924253162</v>
      </c>
      <c r="AZ42" s="23">
        <f t="shared" si="6"/>
        <v>0.64339817545518974</v>
      </c>
      <c r="BA42" s="31">
        <f>IF('SERIES_DB-MetaData'!$F42="US",'SERIES_DB-MetaData'!BA42*6.89476,'SERIES_DB-MetaData'!BA42)</f>
        <v>291</v>
      </c>
      <c r="BB42" s="31">
        <f>IF('SERIES_DB-MetaData'!$F42="US",'SERIES_DB-MetaData'!BB42*6.89476,'SERIES_DB-MetaData'!BB42)</f>
        <v>505.90169999999995</v>
      </c>
      <c r="BC42" s="24">
        <f>'SERIES_DB-MetaData'!BC42</f>
        <v>0</v>
      </c>
      <c r="BD42" s="30">
        <f>IF('SERIES_DB-MetaData'!$F42="US",'SERIES_DB-MetaData'!BD42*25.4,'SERIES_DB-MetaData'!BD42)</f>
        <v>2</v>
      </c>
      <c r="BE42" s="30">
        <f>IF('SERIES_DB-MetaData'!$F42="US",'SERIES_DB-MetaData'!BE42*25.4,'SERIES_DB-MetaData'!BE42)</f>
        <v>25</v>
      </c>
      <c r="BF42" s="24">
        <f>'SERIES_DB-MetaData'!BF42</f>
        <v>1</v>
      </c>
      <c r="BG42" s="22">
        <f t="shared" si="3"/>
        <v>0.25132741228718347</v>
      </c>
      <c r="BH42" s="30">
        <f>IF('SERIES_DB-MetaData'!$F42="US",'SERIES_DB-MetaData'!BH42*25.4,'SERIES_DB-MetaData'!BH42)</f>
        <v>0</v>
      </c>
      <c r="BI42" s="31">
        <f>IF('SERIES_DB-MetaData'!$F42="US",'SERIES_DB-MetaData'!BI42*6.89476,'SERIES_DB-MetaData'!BI42)</f>
        <v>291</v>
      </c>
      <c r="BJ42" s="31">
        <f>IF('SERIES_DB-MetaData'!$F42="US",'SERIES_DB-MetaData'!BJ42*6.89476,'SERIES_DB-MetaData'!BJ42)</f>
        <v>333.93239999999997</v>
      </c>
      <c r="BK42" s="109">
        <f>'SERIES_DB-MetaData'!BK42</f>
        <v>0</v>
      </c>
      <c r="BL42" s="30">
        <f>IF('SERIES_DB-MetaData'!$F42="US",'SERIES_DB-MetaData'!BL42*25.4,'SERIES_DB-MetaData'!BL42)</f>
        <v>2</v>
      </c>
      <c r="BM42" s="30">
        <f>IF('SERIES_DB-MetaData'!$F42="US",'SERIES_DB-MetaData'!BM42*25.4,'SERIES_DB-MetaData'!BM42)</f>
        <v>25</v>
      </c>
      <c r="BN42" s="25">
        <f>'SERIES_DB-MetaData'!$BN$6</f>
        <v>2</v>
      </c>
      <c r="BO42" s="22">
        <f t="shared" si="4"/>
        <v>0.50265482457436694</v>
      </c>
      <c r="BP42" s="31">
        <f>IF('SERIES_DB-MetaData'!$F42="US",'SERIES_DB-MetaData'!BP42*6.89476,'SERIES_DB-MetaData'!BP42)</f>
        <v>291</v>
      </c>
      <c r="BQ42" s="31">
        <f>IF('SERIES_DB-MetaData'!$F42="US",'SERIES_DB-MetaData'!BQ42*6.89476,'SERIES_DB-MetaData'!BQ42)</f>
        <v>333.93239999999997</v>
      </c>
      <c r="BR42" s="20">
        <f>'SERIES_DB-MetaData'!BR42</f>
        <v>0</v>
      </c>
      <c r="BS42" s="30">
        <f>IF('SERIES_DB-MetaData'!$F42="US",'SERIES_DB-MetaData'!BS42*25.4,'SERIES_DB-MetaData'!BS42)</f>
        <v>0</v>
      </c>
      <c r="BT42" s="20">
        <f>'SERIES_DB-MetaData'!BT42</f>
        <v>0</v>
      </c>
      <c r="BU42" s="22">
        <f t="shared" si="5"/>
        <v>0</v>
      </c>
      <c r="BV42" s="31">
        <f>IF('SERIES_DB-MetaData'!$F42="US",'SERIES_DB-MetaData'!BV42*6.89476,'SERIES_DB-MetaData'!BV42)</f>
        <v>0</v>
      </c>
      <c r="BW42" s="20">
        <f>'SERIES_DB-MetaData'!BW42</f>
        <v>0</v>
      </c>
      <c r="BX42" s="20">
        <f>'SERIES_DB-MetaData'!BX42</f>
        <v>2</v>
      </c>
    </row>
    <row r="43" spans="1:76">
      <c r="A43" s="84">
        <f>'SERIES_DB-MetaData'!A43</f>
        <v>38</v>
      </c>
      <c r="B43" s="84">
        <f>'SERIES_DB-MetaData'!B43</f>
        <v>0</v>
      </c>
      <c r="C43" s="84">
        <f>'SERIES_DB-MetaData'!C43</f>
        <v>2</v>
      </c>
      <c r="D43" s="105" t="str">
        <f>'SERIES_DB-MetaData'!D43</f>
        <v>H-1.4-N0.33</v>
      </c>
      <c r="E43" s="105" t="str">
        <f>'SERIES_DB-MetaData'!E43</f>
        <v>Esaki et al. 1994</v>
      </c>
      <c r="F43" s="20" t="s">
        <v>8</v>
      </c>
      <c r="G43" s="87" t="str">
        <f>'SERIES_DB-MetaData'!G43</f>
        <v>C</v>
      </c>
      <c r="H43" s="87" t="str">
        <f>'SERIES_DB-MetaData'!H43</f>
        <v>B</v>
      </c>
      <c r="I43" s="31">
        <f>IF('SERIES_DB-MetaData'!$F43="US",'SERIES_DB-MetaData'!I43*6.89476,'SERIES_DB-MetaData'!I43)</f>
        <v>24.2</v>
      </c>
      <c r="J43" s="31">
        <f>IF('SERIES_DB-MetaData'!$F43="US",'SERIES_DB-MetaData'!J43*6.89476,'SERIES_DB-MetaData'!J43)</f>
        <v>0</v>
      </c>
      <c r="K43" s="31">
        <f>IF('SERIES_DB-MetaData'!$F43="US",'SERIES_DB-MetaData'!K43*6.89476,'SERIES_DB-MetaData'!K43)</f>
        <v>0</v>
      </c>
      <c r="L43" s="31">
        <f>IF('SERIES_DB-MetaData'!$F43="US",'SERIES_DB-MetaData'!L43*4.448221615,'SERIES_DB-MetaData'!L43)</f>
        <v>230.38399999999996</v>
      </c>
      <c r="M43" s="20" t="str">
        <f>'SERIES_DB-MetaData'!M43</f>
        <v>I</v>
      </c>
      <c r="N43" s="30">
        <f>IF('SERIES_DB-MetaData'!$F43="US",'SERIES_DB-MetaData'!N43*25.4,'SERIES_DB-MetaData'!N43)</f>
        <v>100</v>
      </c>
      <c r="O43" s="30">
        <f>IF('SERIES_DB-MetaData'!$F43="US",'SERIES_DB-MetaData'!O43*25.4,'SERIES_DB-MetaData'!O43)</f>
        <v>100</v>
      </c>
      <c r="P43" s="30">
        <f>IF('SERIES_DB-MetaData'!$F43="US",'SERIES_DB-MetaData'!P43*25.4,'SERIES_DB-MetaData'!P43)</f>
        <v>850</v>
      </c>
      <c r="Q43" s="30">
        <f>IF('SERIES_DB-MetaData'!$F43="US",'SERIES_DB-MetaData'!Q43*25.4,'SERIES_DB-MetaData'!Q43)</f>
        <v>50</v>
      </c>
      <c r="R43" s="30">
        <f>IF('SERIES_DB-MetaData'!$F43="US",'SERIES_DB-MetaData'!R43*25.4,'SERIES_DB-MetaData'!R43)</f>
        <v>900</v>
      </c>
      <c r="S43" s="30">
        <f>IF('SERIES_DB-MetaData'!$F43="US",'SERIES_DB-MetaData'!S43*25.4,'SERIES_DB-MetaData'!S43)</f>
        <v>1190</v>
      </c>
      <c r="T43" s="32" t="str">
        <f>'SERIES_DB-MetaData'!T43</f>
        <v>C</v>
      </c>
      <c r="U43" s="32">
        <f t="shared" si="0"/>
        <v>42500</v>
      </c>
      <c r="V43" s="30">
        <f>IF('SERIES_DB-MetaData'!$F43="US",'SERIES_DB-MetaData'!V43*25.4,'SERIES_DB-MetaData'!V43)</f>
        <v>9.5</v>
      </c>
      <c r="W43" s="30">
        <f>IF('SERIES_DB-MetaData'!$F43="US",'SERIES_DB-MetaData'!W43*25.4,'SERIES_DB-MetaData'!W43)</f>
        <v>0</v>
      </c>
      <c r="X43" s="30">
        <f>IF('SERIES_DB-MetaData'!$F43="US",'SERIES_DB-MetaData'!X43*25.4,'SERIES_DB-MetaData'!X43)</f>
        <v>0</v>
      </c>
      <c r="Y43" s="108">
        <f>'SERIES_DB-MetaData'!Y43</f>
        <v>4</v>
      </c>
      <c r="Z43" s="30">
        <f>IF('SERIES_DB-MetaData'!$F43="US",'SERIES_DB-MetaData'!Z43*25.4,'SERIES_DB-MetaData'!Z43)</f>
        <v>0</v>
      </c>
      <c r="AA43" s="108">
        <f>'SERIES_DB-MetaData'!AA43</f>
        <v>0</v>
      </c>
      <c r="AB43" s="30">
        <f>IF('SERIES_DB-MetaData'!$F43="US",'SERIES_DB-MetaData'!AB43*25.4,'SERIES_DB-MetaData'!AB43)</f>
        <v>0</v>
      </c>
      <c r="AC43" s="108">
        <f>'SERIES_DB-MetaData'!AC43</f>
        <v>0</v>
      </c>
      <c r="AD43" s="108" t="str">
        <f>'SERIES_DB-MetaData'!AD43</f>
        <v>H</v>
      </c>
      <c r="AE43" s="31">
        <f>IF('SERIES_DB-MetaData'!$F43="US",'SERIES_DB-MetaData'!AE43*25.4,'SERIES_DB-MetaData'!AE43)</f>
        <v>0</v>
      </c>
      <c r="AF43" s="32" t="str">
        <f>'SERIES_DB-MetaData'!AF43</f>
        <v>Ribbed</v>
      </c>
      <c r="AG43" s="23">
        <f t="shared" si="1"/>
        <v>0.66712643996818544</v>
      </c>
      <c r="AH43" s="30">
        <f>IF('SERIES_DB-MetaData'!$F43="US",'SERIES_DB-MetaData'!AH43*25.4,'SERIES_DB-MetaData'!AH43)</f>
        <v>0</v>
      </c>
      <c r="AI43" s="31">
        <f>IF('SERIES_DB-MetaData'!$F43="US",'SERIES_DB-MetaData'!AI43*6.89476,'SERIES_DB-MetaData'!AI43)</f>
        <v>359</v>
      </c>
      <c r="AJ43" s="31">
        <f>IF('SERIES_DB-MetaData'!$F43="US",'SERIES_DB-MetaData'!AJ43*6.89476,'SERIES_DB-MetaData'!AJ43)</f>
        <v>505.90169999999995</v>
      </c>
      <c r="AK43" s="31">
        <f>IF('SERIES_DB-MetaData'!$F43="US",'SERIES_DB-MetaData'!AK43*6.89476,'SERIES_DB-MetaData'!AK43)</f>
        <v>0</v>
      </c>
      <c r="AL43" s="31">
        <f>IF('SERIES_DB-MetaData'!$F43="US",'SERIES_DB-MetaData'!AL43*6.89476,'SERIES_DB-MetaData'!AL43)</f>
        <v>0</v>
      </c>
      <c r="AM43" s="31">
        <f>IF('SERIES_DB-MetaData'!$F43="US",'SERIES_DB-MetaData'!AM43*6.89476,'SERIES_DB-MetaData'!AM43)</f>
        <v>0</v>
      </c>
      <c r="AN43" s="31">
        <f>IF('SERIES_DB-MetaData'!$F43="US",'SERIES_DB-MetaData'!AN43*6.89476,'SERIES_DB-MetaData'!AN43)</f>
        <v>0</v>
      </c>
      <c r="AO43" s="108">
        <f>'SERIES_DB-MetaData'!AO43</f>
        <v>0</v>
      </c>
      <c r="AP43" s="24" t="str">
        <f>'SERIES_DB-MetaData'!AP43</f>
        <v>R</v>
      </c>
      <c r="AQ43" s="20">
        <f>'SERIES_DB-MetaData'!AQ43</f>
        <v>2</v>
      </c>
      <c r="AR43" s="24" t="str">
        <f>'SERIES_DB-MetaData'!AR43</f>
        <v>Ribbed</v>
      </c>
      <c r="AS43" s="30">
        <f>IF('SERIES_DB-MetaData'!$F43="US",'SERIES_DB-MetaData'!AS43*25.4,'SERIES_DB-MetaData'!AS43)</f>
        <v>3.2</v>
      </c>
      <c r="AT43" s="20">
        <f>'SERIES_DB-MetaData'!AT43</f>
        <v>15</v>
      </c>
      <c r="AU43" s="31">
        <f>IF('SERIES_DB-MetaData'!$F43="US",'SERIES_DB-MetaData'!AU43*25.4,'SERIES_DB-MetaData'!AU43)</f>
        <v>15</v>
      </c>
      <c r="AV43" s="30">
        <f>IF('SERIES_DB-MetaData'!$F43="US",'SERIES_DB-MetaData'!AV43*25.4,'SERIES_DB-MetaData'!AV43)</f>
        <v>3.2</v>
      </c>
      <c r="AW43" s="109">
        <f>'SERIES_DB-MetaData'!AW43</f>
        <v>20</v>
      </c>
      <c r="AX43" s="30">
        <f>IF('SERIES_DB-MetaData'!$F43="US",'SERIES_DB-MetaData'!AX43*25.4,'SERIES_DB-MetaData'!AX43)</f>
        <v>25</v>
      </c>
      <c r="AY43" s="23">
        <f t="shared" si="2"/>
        <v>1.0723302924253162</v>
      </c>
      <c r="AZ43" s="23">
        <f t="shared" si="6"/>
        <v>0.64339817545518974</v>
      </c>
      <c r="BA43" s="31">
        <f>IF('SERIES_DB-MetaData'!$F43="US",'SERIES_DB-MetaData'!BA43*6.89476,'SERIES_DB-MetaData'!BA43)</f>
        <v>291</v>
      </c>
      <c r="BB43" s="31">
        <f>IF('SERIES_DB-MetaData'!$F43="US",'SERIES_DB-MetaData'!BB43*6.89476,'SERIES_DB-MetaData'!BB43)</f>
        <v>505.90169999999995</v>
      </c>
      <c r="BC43" s="24">
        <f>'SERIES_DB-MetaData'!BC43</f>
        <v>0</v>
      </c>
      <c r="BD43" s="30">
        <f>IF('SERIES_DB-MetaData'!$F43="US",'SERIES_DB-MetaData'!BD43*25.4,'SERIES_DB-MetaData'!BD43)</f>
        <v>2</v>
      </c>
      <c r="BE43" s="30">
        <f>IF('SERIES_DB-MetaData'!$F43="US",'SERIES_DB-MetaData'!BE43*25.4,'SERIES_DB-MetaData'!BE43)</f>
        <v>25</v>
      </c>
      <c r="BF43" s="24">
        <f>'SERIES_DB-MetaData'!BF43</f>
        <v>1</v>
      </c>
      <c r="BG43" s="22">
        <f t="shared" si="3"/>
        <v>0.25132741228718347</v>
      </c>
      <c r="BH43" s="30">
        <f>IF('SERIES_DB-MetaData'!$F43="US",'SERIES_DB-MetaData'!BH43*25.4,'SERIES_DB-MetaData'!BH43)</f>
        <v>0</v>
      </c>
      <c r="BI43" s="31">
        <f>IF('SERIES_DB-MetaData'!$F43="US",'SERIES_DB-MetaData'!BI43*6.89476,'SERIES_DB-MetaData'!BI43)</f>
        <v>291</v>
      </c>
      <c r="BJ43" s="31">
        <f>IF('SERIES_DB-MetaData'!$F43="US",'SERIES_DB-MetaData'!BJ43*6.89476,'SERIES_DB-MetaData'!BJ43)</f>
        <v>333.93239999999997</v>
      </c>
      <c r="BK43" s="109">
        <f>'SERIES_DB-MetaData'!BK43</f>
        <v>0</v>
      </c>
      <c r="BL43" s="30">
        <f>IF('SERIES_DB-MetaData'!$F43="US",'SERIES_DB-MetaData'!BL43*25.4,'SERIES_DB-MetaData'!BL43)</f>
        <v>2</v>
      </c>
      <c r="BM43" s="30">
        <f>IF('SERIES_DB-MetaData'!$F43="US",'SERIES_DB-MetaData'!BM43*25.4,'SERIES_DB-MetaData'!BM43)</f>
        <v>25</v>
      </c>
      <c r="BN43" s="25">
        <f>'SERIES_DB-MetaData'!$BN$6</f>
        <v>2</v>
      </c>
      <c r="BO43" s="22">
        <f t="shared" si="4"/>
        <v>0.50265482457436694</v>
      </c>
      <c r="BP43" s="31">
        <f>IF('SERIES_DB-MetaData'!$F43="US",'SERIES_DB-MetaData'!BP43*6.89476,'SERIES_DB-MetaData'!BP43)</f>
        <v>291</v>
      </c>
      <c r="BQ43" s="31">
        <f>IF('SERIES_DB-MetaData'!$F43="US",'SERIES_DB-MetaData'!BQ43*6.89476,'SERIES_DB-MetaData'!BQ43)</f>
        <v>333.93239999999997</v>
      </c>
      <c r="BR43" s="20">
        <f>'SERIES_DB-MetaData'!BR43</f>
        <v>0</v>
      </c>
      <c r="BS43" s="30">
        <f>IF('SERIES_DB-MetaData'!$F43="US",'SERIES_DB-MetaData'!BS43*25.4,'SERIES_DB-MetaData'!BS43)</f>
        <v>0</v>
      </c>
      <c r="BT43" s="20">
        <f>'SERIES_DB-MetaData'!BT43</f>
        <v>0</v>
      </c>
      <c r="BU43" s="22">
        <f t="shared" si="5"/>
        <v>0</v>
      </c>
      <c r="BV43" s="31">
        <f>IF('SERIES_DB-MetaData'!$F43="US",'SERIES_DB-MetaData'!BV43*6.89476,'SERIES_DB-MetaData'!BV43)</f>
        <v>0</v>
      </c>
      <c r="BW43" s="20">
        <f>'SERIES_DB-MetaData'!BW43</f>
        <v>0</v>
      </c>
      <c r="BX43" s="20">
        <f>'SERIES_DB-MetaData'!BX43</f>
        <v>4</v>
      </c>
    </row>
    <row r="44" spans="1:76">
      <c r="A44" s="84">
        <f>'SERIES_DB-MetaData'!A44</f>
        <v>39</v>
      </c>
      <c r="B44" s="84">
        <f>'SERIES_DB-MetaData'!B44</f>
        <v>0</v>
      </c>
      <c r="C44" s="84">
        <f>'SERIES_DB-MetaData'!C44</f>
        <v>3</v>
      </c>
      <c r="D44" s="105" t="str">
        <f>'SERIES_DB-MetaData'!D44</f>
        <v>H-2-N0.33</v>
      </c>
      <c r="E44" s="105" t="str">
        <f>'SERIES_DB-MetaData'!E44</f>
        <v>Esaki et al. 1994</v>
      </c>
      <c r="F44" s="20" t="s">
        <v>8</v>
      </c>
      <c r="G44" s="87" t="str">
        <f>'SERIES_DB-MetaData'!G44</f>
        <v>C</v>
      </c>
      <c r="H44" s="87" t="str">
        <f>'SERIES_DB-MetaData'!H44</f>
        <v>B</v>
      </c>
      <c r="I44" s="31">
        <f>IF('SERIES_DB-MetaData'!$F44="US",'SERIES_DB-MetaData'!I44*6.89476,'SERIES_DB-MetaData'!I44)</f>
        <v>18.7</v>
      </c>
      <c r="J44" s="31">
        <f>IF('SERIES_DB-MetaData'!$F44="US",'SERIES_DB-MetaData'!J44*6.89476,'SERIES_DB-MetaData'!J44)</f>
        <v>0</v>
      </c>
      <c r="K44" s="31">
        <f>IF('SERIES_DB-MetaData'!$F44="US",'SERIES_DB-MetaData'!K44*6.89476,'SERIES_DB-MetaData'!K44)</f>
        <v>0</v>
      </c>
      <c r="L44" s="31">
        <f>IF('SERIES_DB-MetaData'!$F44="US",'SERIES_DB-MetaData'!L44*4.448221615,'SERIES_DB-MetaData'!L44)</f>
        <v>178.02399999999997</v>
      </c>
      <c r="M44" s="20" t="str">
        <f>'SERIES_DB-MetaData'!M44</f>
        <v>I</v>
      </c>
      <c r="N44" s="30">
        <f>IF('SERIES_DB-MetaData'!$F44="US",'SERIES_DB-MetaData'!N44*25.4,'SERIES_DB-MetaData'!N44)</f>
        <v>100</v>
      </c>
      <c r="O44" s="30">
        <f>IF('SERIES_DB-MetaData'!$F44="US",'SERIES_DB-MetaData'!O44*25.4,'SERIES_DB-MetaData'!O44)</f>
        <v>100</v>
      </c>
      <c r="P44" s="30">
        <f>IF('SERIES_DB-MetaData'!$F44="US",'SERIES_DB-MetaData'!P44*25.4,'SERIES_DB-MetaData'!P44)</f>
        <v>850</v>
      </c>
      <c r="Q44" s="30">
        <f>IF('SERIES_DB-MetaData'!$F44="US",'SERIES_DB-MetaData'!Q44*25.4,'SERIES_DB-MetaData'!Q44)</f>
        <v>50</v>
      </c>
      <c r="R44" s="30">
        <f>IF('SERIES_DB-MetaData'!$F44="US",'SERIES_DB-MetaData'!R44*25.4,'SERIES_DB-MetaData'!R44)</f>
        <v>900</v>
      </c>
      <c r="S44" s="30">
        <f>IF('SERIES_DB-MetaData'!$F44="US",'SERIES_DB-MetaData'!S44*25.4,'SERIES_DB-MetaData'!S44)</f>
        <v>1700</v>
      </c>
      <c r="T44" s="32" t="str">
        <f>'SERIES_DB-MetaData'!T44</f>
        <v>C</v>
      </c>
      <c r="U44" s="32">
        <f t="shared" si="0"/>
        <v>42500</v>
      </c>
      <c r="V44" s="30">
        <f>IF('SERIES_DB-MetaData'!$F44="US",'SERIES_DB-MetaData'!V44*25.4,'SERIES_DB-MetaData'!V44)</f>
        <v>9.5</v>
      </c>
      <c r="W44" s="30">
        <f>IF('SERIES_DB-MetaData'!$F44="US",'SERIES_DB-MetaData'!W44*25.4,'SERIES_DB-MetaData'!W44)</f>
        <v>0</v>
      </c>
      <c r="X44" s="30">
        <f>IF('SERIES_DB-MetaData'!$F44="US",'SERIES_DB-MetaData'!X44*25.4,'SERIES_DB-MetaData'!X44)</f>
        <v>0</v>
      </c>
      <c r="Y44" s="108">
        <f>'SERIES_DB-MetaData'!Y44</f>
        <v>4</v>
      </c>
      <c r="Z44" s="30">
        <f>IF('SERIES_DB-MetaData'!$F44="US",'SERIES_DB-MetaData'!Z44*25.4,'SERIES_DB-MetaData'!Z44)</f>
        <v>0</v>
      </c>
      <c r="AA44" s="108">
        <f>'SERIES_DB-MetaData'!AA44</f>
        <v>0</v>
      </c>
      <c r="AB44" s="30">
        <f>IF('SERIES_DB-MetaData'!$F44="US",'SERIES_DB-MetaData'!AB44*25.4,'SERIES_DB-MetaData'!AB44)</f>
        <v>0</v>
      </c>
      <c r="AC44" s="108">
        <f>'SERIES_DB-MetaData'!AC44</f>
        <v>0</v>
      </c>
      <c r="AD44" s="108" t="str">
        <f>'SERIES_DB-MetaData'!AD44</f>
        <v>H</v>
      </c>
      <c r="AE44" s="31">
        <f>IF('SERIES_DB-MetaData'!$F44="US",'SERIES_DB-MetaData'!AE44*25.4,'SERIES_DB-MetaData'!AE44)</f>
        <v>0</v>
      </c>
      <c r="AF44" s="32" t="str">
        <f>'SERIES_DB-MetaData'!AF44</f>
        <v>Ribbed</v>
      </c>
      <c r="AG44" s="23">
        <f t="shared" si="1"/>
        <v>0.66712643996818544</v>
      </c>
      <c r="AH44" s="30">
        <f>IF('SERIES_DB-MetaData'!$F44="US",'SERIES_DB-MetaData'!AH44*25.4,'SERIES_DB-MetaData'!AH44)</f>
        <v>0</v>
      </c>
      <c r="AI44" s="31">
        <f>IF('SERIES_DB-MetaData'!$F44="US",'SERIES_DB-MetaData'!AI44*6.89476,'SERIES_DB-MetaData'!AI44)</f>
        <v>359</v>
      </c>
      <c r="AJ44" s="31">
        <f>IF('SERIES_DB-MetaData'!$F44="US",'SERIES_DB-MetaData'!AJ44*6.89476,'SERIES_DB-MetaData'!AJ44)</f>
        <v>505.90169999999995</v>
      </c>
      <c r="AK44" s="31">
        <f>IF('SERIES_DB-MetaData'!$F44="US",'SERIES_DB-MetaData'!AK44*6.89476,'SERIES_DB-MetaData'!AK44)</f>
        <v>0</v>
      </c>
      <c r="AL44" s="31">
        <f>IF('SERIES_DB-MetaData'!$F44="US",'SERIES_DB-MetaData'!AL44*6.89476,'SERIES_DB-MetaData'!AL44)</f>
        <v>0</v>
      </c>
      <c r="AM44" s="31">
        <f>IF('SERIES_DB-MetaData'!$F44="US",'SERIES_DB-MetaData'!AM44*6.89476,'SERIES_DB-MetaData'!AM44)</f>
        <v>0</v>
      </c>
      <c r="AN44" s="31">
        <f>IF('SERIES_DB-MetaData'!$F44="US",'SERIES_DB-MetaData'!AN44*6.89476,'SERIES_DB-MetaData'!AN44)</f>
        <v>0</v>
      </c>
      <c r="AO44" s="108">
        <f>'SERIES_DB-MetaData'!AO44</f>
        <v>0</v>
      </c>
      <c r="AP44" s="24" t="str">
        <f>'SERIES_DB-MetaData'!AP44</f>
        <v>R</v>
      </c>
      <c r="AQ44" s="20">
        <f>'SERIES_DB-MetaData'!AQ44</f>
        <v>2</v>
      </c>
      <c r="AR44" s="24" t="str">
        <f>'SERIES_DB-MetaData'!AR44</f>
        <v>Ribbed</v>
      </c>
      <c r="AS44" s="30">
        <f>IF('SERIES_DB-MetaData'!$F44="US",'SERIES_DB-MetaData'!AS44*25.4,'SERIES_DB-MetaData'!AS44)</f>
        <v>3.2</v>
      </c>
      <c r="AT44" s="20">
        <f>'SERIES_DB-MetaData'!AT44</f>
        <v>15</v>
      </c>
      <c r="AU44" s="31">
        <f>IF('SERIES_DB-MetaData'!$F44="US",'SERIES_DB-MetaData'!AU44*25.4,'SERIES_DB-MetaData'!AU44)</f>
        <v>15</v>
      </c>
      <c r="AV44" s="30">
        <f>IF('SERIES_DB-MetaData'!$F44="US",'SERIES_DB-MetaData'!AV44*25.4,'SERIES_DB-MetaData'!AV44)</f>
        <v>3.2</v>
      </c>
      <c r="AW44" s="109">
        <f>'SERIES_DB-MetaData'!AW44</f>
        <v>20</v>
      </c>
      <c r="AX44" s="30">
        <f>IF('SERIES_DB-MetaData'!$F44="US",'SERIES_DB-MetaData'!AX44*25.4,'SERIES_DB-MetaData'!AX44)</f>
        <v>25</v>
      </c>
      <c r="AY44" s="23">
        <f t="shared" si="2"/>
        <v>1.0723302924253162</v>
      </c>
      <c r="AZ44" s="23">
        <f t="shared" si="6"/>
        <v>0.64339817545518974</v>
      </c>
      <c r="BA44" s="31">
        <f>IF('SERIES_DB-MetaData'!$F44="US",'SERIES_DB-MetaData'!BA44*6.89476,'SERIES_DB-MetaData'!BA44)</f>
        <v>291</v>
      </c>
      <c r="BB44" s="31"/>
      <c r="BC44" s="24">
        <f>'SERIES_DB-MetaData'!BC44</f>
        <v>0</v>
      </c>
      <c r="BD44" s="30">
        <f>IF('SERIES_DB-MetaData'!$F44="US",'SERIES_DB-MetaData'!BD44*25.4,'SERIES_DB-MetaData'!BD44)</f>
        <v>2</v>
      </c>
      <c r="BE44" s="30"/>
      <c r="BF44" s="24"/>
      <c r="BG44" s="22"/>
      <c r="BH44" s="30">
        <f>IF('SERIES_DB-MetaData'!$F44="US",'SERIES_DB-MetaData'!BH44*25.4,'SERIES_DB-MetaData'!BH44)</f>
        <v>0</v>
      </c>
      <c r="BI44" s="31">
        <f>IF('SERIES_DB-MetaData'!$F44="US",'SERIES_DB-MetaData'!BI44*6.89476,'SERIES_DB-MetaData'!BI44)</f>
        <v>291</v>
      </c>
      <c r="BJ44" s="31">
        <f>IF('SERIES_DB-MetaData'!$F44="US",'SERIES_DB-MetaData'!BJ44*6.89476,'SERIES_DB-MetaData'!BJ44)</f>
        <v>333.93239999999997</v>
      </c>
      <c r="BK44" s="109">
        <f>'SERIES_DB-MetaData'!BK44</f>
        <v>0</v>
      </c>
      <c r="BL44" s="30">
        <f>IF('SERIES_DB-MetaData'!$F44="US",'SERIES_DB-MetaData'!BL44*25.4,'SERIES_DB-MetaData'!BL44)</f>
        <v>2</v>
      </c>
      <c r="BM44" s="30">
        <f>IF('SERIES_DB-MetaData'!$F44="US",'SERIES_DB-MetaData'!BM44*25.4,'SERIES_DB-MetaData'!BM44)</f>
        <v>25</v>
      </c>
      <c r="BN44" s="25">
        <f>'SERIES_DB-MetaData'!$BN$6</f>
        <v>2</v>
      </c>
      <c r="BO44" s="22">
        <f t="shared" si="4"/>
        <v>0.50265482457436694</v>
      </c>
      <c r="BP44" s="31">
        <f>IF('SERIES_DB-MetaData'!$F44="US",'SERIES_DB-MetaData'!BP44*6.89476,'SERIES_DB-MetaData'!BP44)</f>
        <v>291</v>
      </c>
      <c r="BQ44" s="31">
        <f>IF('SERIES_DB-MetaData'!$F44="US",'SERIES_DB-MetaData'!BQ44*6.89476,'SERIES_DB-MetaData'!BQ44)</f>
        <v>333.93239999999997</v>
      </c>
      <c r="BR44" s="20">
        <f>'SERIES_DB-MetaData'!BR44</f>
        <v>0</v>
      </c>
      <c r="BS44" s="30">
        <f>IF('SERIES_DB-MetaData'!$F44="US",'SERIES_DB-MetaData'!BS44*25.4,'SERIES_DB-MetaData'!BS44)</f>
        <v>0</v>
      </c>
      <c r="BT44" s="20">
        <f>'SERIES_DB-MetaData'!BT44</f>
        <v>0</v>
      </c>
      <c r="BU44" s="22">
        <f t="shared" si="5"/>
        <v>0</v>
      </c>
      <c r="BV44" s="31">
        <f>IF('SERIES_DB-MetaData'!$F44="US",'SERIES_DB-MetaData'!BV44*6.89476,'SERIES_DB-MetaData'!BV44)</f>
        <v>0</v>
      </c>
      <c r="BW44" s="20">
        <f>'SERIES_DB-MetaData'!BW44</f>
        <v>0</v>
      </c>
      <c r="BX44" s="20">
        <f>'SERIES_DB-MetaData'!BX44</f>
        <v>1</v>
      </c>
    </row>
    <row r="45" spans="1:76">
      <c r="A45" s="84">
        <f>'SERIES_DB-MetaData'!A45</f>
        <v>40</v>
      </c>
      <c r="B45" s="84">
        <f>'SERIES_DB-MetaData'!B45</f>
        <v>0</v>
      </c>
      <c r="C45" s="84">
        <f>'SERIES_DB-MetaData'!C45</f>
        <v>1</v>
      </c>
      <c r="D45" s="105" t="str">
        <f>'SERIES_DB-MetaData'!D45</f>
        <v>A1M_end-A</v>
      </c>
      <c r="E45" s="105" t="str">
        <f>'SERIES_DB-MetaData'!E45</f>
        <v>Ghorbani-Renani et al 2009</v>
      </c>
      <c r="F45" s="20" t="s">
        <v>8</v>
      </c>
      <c r="G45" s="87" t="str">
        <f>'SERIES_DB-MetaData'!G45</f>
        <v>M</v>
      </c>
      <c r="H45" s="87" t="str">
        <f>'SERIES_DB-MetaData'!H45</f>
        <v>R</v>
      </c>
      <c r="I45" s="31">
        <f>IF('SERIES_DB-MetaData'!$F45="US",'SERIES_DB-MetaData'!I45*6.89476,'SERIES_DB-MetaData'!I45)</f>
        <v>30</v>
      </c>
      <c r="J45" s="31">
        <f>IF('SERIES_DB-MetaData'!$F45="US",'SERIES_DB-MetaData'!J45*6.89476,'SERIES_DB-MetaData'!J45)</f>
        <v>0</v>
      </c>
      <c r="K45" s="31">
        <f>IF('SERIES_DB-MetaData'!$F45="US",'SERIES_DB-MetaData'!K45*6.89476,'SERIES_DB-MetaData'!K45)</f>
        <v>0</v>
      </c>
      <c r="L45" s="31">
        <f>IF('SERIES_DB-MetaData'!$F45="US",'SERIES_DB-MetaData'!L45*4.448221615,'SERIES_DB-MetaData'!L45)</f>
        <v>0</v>
      </c>
      <c r="M45" s="20">
        <f>'SERIES_DB-MetaData'!M45</f>
        <v>0</v>
      </c>
      <c r="N45" s="30">
        <f>IF('SERIES_DB-MetaData'!$F45="US",'SERIES_DB-MetaData'!N45*25.4,'SERIES_DB-MetaData'!N45)</f>
        <v>200</v>
      </c>
      <c r="O45" s="30">
        <f>IF('SERIES_DB-MetaData'!$F45="US",'SERIES_DB-MetaData'!O45*25.4,'SERIES_DB-MetaData'!O45)</f>
        <v>165</v>
      </c>
      <c r="P45" s="30">
        <f>IF('SERIES_DB-MetaData'!$F45="US",'SERIES_DB-MetaData'!P45*25.4,'SERIES_DB-MetaData'!P45)</f>
        <v>1300</v>
      </c>
      <c r="Q45" s="30">
        <f>IF('SERIES_DB-MetaData'!$F45="US",'SERIES_DB-MetaData'!Q45*25.4,'SERIES_DB-MetaData'!Q45)</f>
        <v>200</v>
      </c>
      <c r="R45" s="30">
        <f>IF('SERIES_DB-MetaData'!$F45="US",'SERIES_DB-MetaData'!R45*25.4,'SERIES_DB-MetaData'!R45)</f>
        <v>2700</v>
      </c>
      <c r="S45" s="30">
        <f>IF('SERIES_DB-MetaData'!$F45="US",'SERIES_DB-MetaData'!S45*25.4,'SERIES_DB-MetaData'!S45)</f>
        <v>2700</v>
      </c>
      <c r="T45" s="32" t="str">
        <f>'SERIES_DB-MetaData'!T45</f>
        <v>C</v>
      </c>
      <c r="U45" s="32">
        <f t="shared" si="0"/>
        <v>260000</v>
      </c>
      <c r="V45" s="30">
        <f>IF('SERIES_DB-MetaData'!$F45="US",'SERIES_DB-MetaData'!V45*25.4,'SERIES_DB-MetaData'!V45)</f>
        <v>25</v>
      </c>
      <c r="W45" s="30">
        <f>IF('SERIES_DB-MetaData'!$F45="US",'SERIES_DB-MetaData'!W45*25.4,'SERIES_DB-MetaData'!W45)</f>
        <v>0</v>
      </c>
      <c r="X45" s="30">
        <f>IF('SERIES_DB-MetaData'!$F45="US",'SERIES_DB-MetaData'!X45*25.4,'SERIES_DB-MetaData'!X45)</f>
        <v>0</v>
      </c>
      <c r="Y45" s="108">
        <f>'SERIES_DB-MetaData'!Y45</f>
        <v>4</v>
      </c>
      <c r="Z45" s="30">
        <f>IF('SERIES_DB-MetaData'!$F45="US",'SERIES_DB-MetaData'!Z45*25.4,'SERIES_DB-MetaData'!Z45)</f>
        <v>30</v>
      </c>
      <c r="AA45" s="108">
        <f>'SERIES_DB-MetaData'!AA45</f>
        <v>0</v>
      </c>
      <c r="AB45" s="30">
        <f>IF('SERIES_DB-MetaData'!$F45="US",'SERIES_DB-MetaData'!AB45*25.4,'SERIES_DB-MetaData'!AB45)</f>
        <v>30</v>
      </c>
      <c r="AC45" s="108">
        <f>'SERIES_DB-MetaData'!AC45</f>
        <v>0</v>
      </c>
      <c r="AD45" s="108" t="str">
        <f>'SERIES_DB-MetaData'!AD45</f>
        <v>STRAIGHT</v>
      </c>
      <c r="AE45" s="31">
        <f>IF('SERIES_DB-MetaData'!$F45="US",'SERIES_DB-MetaData'!AE45*25.4,'SERIES_DB-MetaData'!AE45)</f>
        <v>3000</v>
      </c>
      <c r="AF45" s="32" t="str">
        <f>'SERIES_DB-MetaData'!AF45</f>
        <v>Ribbed</v>
      </c>
      <c r="AG45" s="23">
        <f t="shared" si="1"/>
        <v>0.75519054172831568</v>
      </c>
      <c r="AH45" s="30">
        <f>IF('SERIES_DB-MetaData'!$F45="US",'SERIES_DB-MetaData'!AH45*25.4,'SERIES_DB-MetaData'!AH45)</f>
        <v>0</v>
      </c>
      <c r="AI45" s="31">
        <f>IF('SERIES_DB-MetaData'!$F45="US",'SERIES_DB-MetaData'!AI45*6.89476,'SERIES_DB-MetaData'!AI45)</f>
        <v>413</v>
      </c>
      <c r="AJ45" s="31">
        <f>IF('SERIES_DB-MetaData'!$F45="US",'SERIES_DB-MetaData'!AJ45*6.89476,'SERIES_DB-MetaData'!AJ45)</f>
        <v>552</v>
      </c>
      <c r="AK45" s="31">
        <f>IF('SERIES_DB-MetaData'!$F45="US",'SERIES_DB-MetaData'!AK45*6.89476,'SERIES_DB-MetaData'!AK45)</f>
        <v>0</v>
      </c>
      <c r="AL45" s="31">
        <f>IF('SERIES_DB-MetaData'!$F45="US",'SERIES_DB-MetaData'!AL45*6.89476,'SERIES_DB-MetaData'!AL45)</f>
        <v>0</v>
      </c>
      <c r="AM45" s="31">
        <f>IF('SERIES_DB-MetaData'!$F45="US",'SERIES_DB-MetaData'!AM45*6.89476,'SERIES_DB-MetaData'!AM45)</f>
        <v>0</v>
      </c>
      <c r="AN45" s="31">
        <f>IF('SERIES_DB-MetaData'!$F45="US",'SERIES_DB-MetaData'!AN45*6.89476,'SERIES_DB-MetaData'!AN45)</f>
        <v>0</v>
      </c>
      <c r="AO45" s="108">
        <f>'SERIES_DB-MetaData'!AO45</f>
        <v>60</v>
      </c>
      <c r="AP45" s="24" t="str">
        <f>'SERIES_DB-MetaData'!AP45</f>
        <v>R</v>
      </c>
      <c r="AQ45" s="20">
        <f>'SERIES_DB-MetaData'!AQ45</f>
        <v>2</v>
      </c>
      <c r="AR45" s="24" t="str">
        <f>'SERIES_DB-MetaData'!AR45</f>
        <v>Ribbed</v>
      </c>
      <c r="AS45" s="30">
        <f>IF('SERIES_DB-MetaData'!$F45="US",'SERIES_DB-MetaData'!AS45*25.4,'SERIES_DB-MetaData'!AS45)</f>
        <v>11.3</v>
      </c>
      <c r="AT45" s="20">
        <f>'SERIES_DB-MetaData'!AT45</f>
        <v>27</v>
      </c>
      <c r="AU45" s="31">
        <f>IF('SERIES_DB-MetaData'!$F45="US",'SERIES_DB-MetaData'!AU45*25.4,'SERIES_DB-MetaData'!AU45)</f>
        <v>100</v>
      </c>
      <c r="AV45" s="30">
        <f>IF('SERIES_DB-MetaData'!$F45="US",'SERIES_DB-MetaData'!AV45*25.4,'SERIES_DB-MetaData'!AV45)</f>
        <v>0</v>
      </c>
      <c r="AW45" s="109">
        <f>'SERIES_DB-MetaData'!AW45</f>
        <v>0</v>
      </c>
      <c r="AX45" s="30">
        <f>IF('SERIES_DB-MetaData'!$F45="US",'SERIES_DB-MetaData'!AX45*25.4,'SERIES_DB-MetaData'!AX45)</f>
        <v>0</v>
      </c>
      <c r="AY45" s="23">
        <f t="shared" si="2"/>
        <v>1.0028749148422018</v>
      </c>
      <c r="AZ45" s="23"/>
      <c r="BA45" s="31">
        <f>IF('SERIES_DB-MetaData'!$F45="US",'SERIES_DB-MetaData'!BA45*6.89476,'SERIES_DB-MetaData'!BA45)</f>
        <v>413</v>
      </c>
      <c r="BB45" s="31"/>
      <c r="BC45" s="24">
        <f>'SERIES_DB-MetaData'!BC45</f>
        <v>60</v>
      </c>
      <c r="BD45" s="30">
        <f>IF('SERIES_DB-MetaData'!$F45="US",'SERIES_DB-MetaData'!BD45*25.4,'SERIES_DB-MetaData'!BD45)</f>
        <v>16</v>
      </c>
      <c r="BE45" s="30"/>
      <c r="BF45" s="24"/>
      <c r="BG45" s="22"/>
      <c r="BH45" s="30">
        <f>IF('SERIES_DB-MetaData'!$F45="US",'SERIES_DB-MetaData'!BH45*25.4,'SERIES_DB-MetaData'!BH45)</f>
        <v>0</v>
      </c>
      <c r="BI45" s="31">
        <f>IF('SERIES_DB-MetaData'!$F45="US",'SERIES_DB-MetaData'!BI45*6.89476,'SERIES_DB-MetaData'!BI45)</f>
        <v>413</v>
      </c>
      <c r="BJ45" s="31">
        <f>IF('SERIES_DB-MetaData'!$F45="US",'SERIES_DB-MetaData'!BJ45*6.89476,'SERIES_DB-MetaData'!BJ45)</f>
        <v>552</v>
      </c>
      <c r="BK45" s="109">
        <f>'SERIES_DB-MetaData'!BK45</f>
        <v>60</v>
      </c>
      <c r="BL45" s="30">
        <f>IF('SERIES_DB-MetaData'!$F45="US",'SERIES_DB-MetaData'!BL45*25.4,'SERIES_DB-MetaData'!BL45)</f>
        <v>16</v>
      </c>
      <c r="BM45" s="30">
        <f>IF('SERIES_DB-MetaData'!$F45="US",'SERIES_DB-MetaData'!BM45*25.4,'SERIES_DB-MetaData'!BM45)</f>
        <v>300</v>
      </c>
      <c r="BN45" s="25">
        <f>'SERIES_DB-MetaData'!$BN$6</f>
        <v>2</v>
      </c>
      <c r="BO45" s="22">
        <f t="shared" si="4"/>
        <v>0.67020643276582259</v>
      </c>
      <c r="BP45" s="31">
        <f>IF('SERIES_DB-MetaData'!$F45="US",'SERIES_DB-MetaData'!BP45*6.89476,'SERIES_DB-MetaData'!BP45)</f>
        <v>413</v>
      </c>
      <c r="BQ45" s="31">
        <f>IF('SERIES_DB-MetaData'!$F45="US",'SERIES_DB-MetaData'!BQ45*6.89476,'SERIES_DB-MetaData'!BQ45)</f>
        <v>552</v>
      </c>
      <c r="BR45" s="20">
        <f>'SERIES_DB-MetaData'!BR45</f>
        <v>60</v>
      </c>
      <c r="BS45" s="30">
        <f>IF('SERIES_DB-MetaData'!$F45="US",'SERIES_DB-MetaData'!BS45*25.4,'SERIES_DB-MetaData'!BS45)</f>
        <v>0</v>
      </c>
      <c r="BT45" s="20">
        <f>'SERIES_DB-MetaData'!BT45</f>
        <v>0</v>
      </c>
      <c r="BU45" s="22">
        <f t="shared" si="5"/>
        <v>0</v>
      </c>
      <c r="BV45" s="31">
        <f>IF('SERIES_DB-MetaData'!$F45="US",'SERIES_DB-MetaData'!BV45*6.89476,'SERIES_DB-MetaData'!BV45)</f>
        <v>0</v>
      </c>
      <c r="BW45" s="20">
        <f>'SERIES_DB-MetaData'!BW45</f>
        <v>0</v>
      </c>
      <c r="BX45" s="20">
        <f>'SERIES_DB-MetaData'!BX45</f>
        <v>1</v>
      </c>
    </row>
    <row r="46" spans="1:76">
      <c r="A46" s="84">
        <f>'SERIES_DB-MetaData'!A46</f>
        <v>41</v>
      </c>
      <c r="B46" s="84">
        <f>'SERIES_DB-MetaData'!B46</f>
        <v>0</v>
      </c>
      <c r="C46" s="84">
        <f>'SERIES_DB-MetaData'!C46</f>
        <v>2</v>
      </c>
      <c r="D46" s="105" t="str">
        <f>'SERIES_DB-MetaData'!D46</f>
        <v>A2C_end-A</v>
      </c>
      <c r="E46" s="105" t="str">
        <f>'SERIES_DB-MetaData'!E46</f>
        <v>Ghorbani-Renani et al 2009</v>
      </c>
      <c r="F46" s="20" t="s">
        <v>8</v>
      </c>
      <c r="G46" s="87" t="str">
        <f>'SERIES_DB-MetaData'!G46</f>
        <v>C</v>
      </c>
      <c r="H46" s="87" t="str">
        <f>'SERIES_DB-MetaData'!H46</f>
        <v>R</v>
      </c>
      <c r="I46" s="31">
        <f>IF('SERIES_DB-MetaData'!$F46="US",'SERIES_DB-MetaData'!I46*6.89476,'SERIES_DB-MetaData'!I46)</f>
        <v>30</v>
      </c>
      <c r="J46" s="31">
        <f>IF('SERIES_DB-MetaData'!$F46="US",'SERIES_DB-MetaData'!J46*6.89476,'SERIES_DB-MetaData'!J46)</f>
        <v>0</v>
      </c>
      <c r="K46" s="31">
        <f>IF('SERIES_DB-MetaData'!$F46="US",'SERIES_DB-MetaData'!K46*6.89476,'SERIES_DB-MetaData'!K46)</f>
        <v>0</v>
      </c>
      <c r="L46" s="31">
        <f>IF('SERIES_DB-MetaData'!$F46="US",'SERIES_DB-MetaData'!L46*4.448221615,'SERIES_DB-MetaData'!L46)</f>
        <v>0</v>
      </c>
      <c r="M46" s="20">
        <f>'SERIES_DB-MetaData'!M46</f>
        <v>0</v>
      </c>
      <c r="N46" s="30">
        <f>IF('SERIES_DB-MetaData'!$F46="US",'SERIES_DB-MetaData'!N46*25.4,'SERIES_DB-MetaData'!N46)</f>
        <v>200</v>
      </c>
      <c r="O46" s="30">
        <f>IF('SERIES_DB-MetaData'!$F46="US",'SERIES_DB-MetaData'!O46*25.4,'SERIES_DB-MetaData'!O46)</f>
        <v>175</v>
      </c>
      <c r="P46" s="30">
        <f>IF('SERIES_DB-MetaData'!$F46="US",'SERIES_DB-MetaData'!P46*25.4,'SERIES_DB-MetaData'!P46)</f>
        <v>1300</v>
      </c>
      <c r="Q46" s="30">
        <f>IF('SERIES_DB-MetaData'!$F46="US",'SERIES_DB-MetaData'!Q46*25.4,'SERIES_DB-MetaData'!Q46)</f>
        <v>200</v>
      </c>
      <c r="R46" s="30">
        <f>IF('SERIES_DB-MetaData'!$F46="US",'SERIES_DB-MetaData'!R46*25.4,'SERIES_DB-MetaData'!R46)</f>
        <v>2700</v>
      </c>
      <c r="S46" s="30">
        <f>IF('SERIES_DB-MetaData'!$F46="US",'SERIES_DB-MetaData'!S46*25.4,'SERIES_DB-MetaData'!S46)</f>
        <v>2700</v>
      </c>
      <c r="T46" s="32" t="str">
        <f>'SERIES_DB-MetaData'!T46</f>
        <v>C</v>
      </c>
      <c r="U46" s="32">
        <f t="shared" si="0"/>
        <v>260000</v>
      </c>
      <c r="V46" s="30">
        <f>IF('SERIES_DB-MetaData'!$F46="US",'SERIES_DB-MetaData'!V46*25.4,'SERIES_DB-MetaData'!V46)</f>
        <v>25</v>
      </c>
      <c r="W46" s="30">
        <f>IF('SERIES_DB-MetaData'!$F46="US",'SERIES_DB-MetaData'!W46*25.4,'SERIES_DB-MetaData'!W46)</f>
        <v>0</v>
      </c>
      <c r="X46" s="30">
        <f>IF('SERIES_DB-MetaData'!$F46="US",'SERIES_DB-MetaData'!X46*25.4,'SERIES_DB-MetaData'!X46)</f>
        <v>0</v>
      </c>
      <c r="Y46" s="108">
        <f>'SERIES_DB-MetaData'!Y46</f>
        <v>4</v>
      </c>
      <c r="Z46" s="30">
        <f>IF('SERIES_DB-MetaData'!$F46="US",'SERIES_DB-MetaData'!Z46*25.4,'SERIES_DB-MetaData'!Z46)</f>
        <v>30</v>
      </c>
      <c r="AA46" s="108">
        <f>'SERIES_DB-MetaData'!AA46</f>
        <v>0</v>
      </c>
      <c r="AB46" s="30">
        <f>IF('SERIES_DB-MetaData'!$F46="US",'SERIES_DB-MetaData'!AB46*25.4,'SERIES_DB-MetaData'!AB46)</f>
        <v>30</v>
      </c>
      <c r="AC46" s="108">
        <f>'SERIES_DB-MetaData'!AC46</f>
        <v>0</v>
      </c>
      <c r="AD46" s="108" t="str">
        <f>'SERIES_DB-MetaData'!AD46</f>
        <v>STRAIGHT</v>
      </c>
      <c r="AE46" s="31">
        <f>IF('SERIES_DB-MetaData'!$F46="US",'SERIES_DB-MetaData'!AE46*25.4,'SERIES_DB-MetaData'!AE46)</f>
        <v>3000</v>
      </c>
      <c r="AF46" s="32" t="str">
        <f>'SERIES_DB-MetaData'!AF46</f>
        <v>Ribbed</v>
      </c>
      <c r="AG46" s="23">
        <f t="shared" si="1"/>
        <v>0.75519054172831568</v>
      </c>
      <c r="AH46" s="30">
        <f>IF('SERIES_DB-MetaData'!$F46="US",'SERIES_DB-MetaData'!AH46*25.4,'SERIES_DB-MetaData'!AH46)</f>
        <v>0</v>
      </c>
      <c r="AI46" s="31">
        <f>IF('SERIES_DB-MetaData'!$F46="US",'SERIES_DB-MetaData'!AI46*6.89476,'SERIES_DB-MetaData'!AI46)</f>
        <v>413</v>
      </c>
      <c r="AJ46" s="31">
        <f>IF('SERIES_DB-MetaData'!$F46="US",'SERIES_DB-MetaData'!AJ46*6.89476,'SERIES_DB-MetaData'!AJ46)</f>
        <v>552</v>
      </c>
      <c r="AK46" s="31">
        <f>IF('SERIES_DB-MetaData'!$F46="US",'SERIES_DB-MetaData'!AK46*6.89476,'SERIES_DB-MetaData'!AK46)</f>
        <v>0</v>
      </c>
      <c r="AL46" s="31">
        <f>IF('SERIES_DB-MetaData'!$F46="US",'SERIES_DB-MetaData'!AL46*6.89476,'SERIES_DB-MetaData'!AL46)</f>
        <v>0</v>
      </c>
      <c r="AM46" s="31">
        <f>IF('SERIES_DB-MetaData'!$F46="US",'SERIES_DB-MetaData'!AM46*6.89476,'SERIES_DB-MetaData'!AM46)</f>
        <v>0</v>
      </c>
      <c r="AN46" s="31">
        <f>IF('SERIES_DB-MetaData'!$F46="US",'SERIES_DB-MetaData'!AN46*6.89476,'SERIES_DB-MetaData'!AN46)</f>
        <v>0</v>
      </c>
      <c r="AO46" s="108">
        <f>'SERIES_DB-MetaData'!AO46</f>
        <v>60</v>
      </c>
      <c r="AP46" s="24" t="str">
        <f>'SERIES_DB-MetaData'!AP46</f>
        <v>R</v>
      </c>
      <c r="AQ46" s="20">
        <f>'SERIES_DB-MetaData'!AQ46</f>
        <v>2</v>
      </c>
      <c r="AR46" s="24" t="str">
        <f>'SERIES_DB-MetaData'!AR46</f>
        <v>Ribbed</v>
      </c>
      <c r="AS46" s="30">
        <f>IF('SERIES_DB-MetaData'!$F46="US",'SERIES_DB-MetaData'!AS46*25.4,'SERIES_DB-MetaData'!AS46)</f>
        <v>11.3</v>
      </c>
      <c r="AT46" s="20">
        <f>'SERIES_DB-MetaData'!AT46</f>
        <v>27</v>
      </c>
      <c r="AU46" s="31">
        <f>IF('SERIES_DB-MetaData'!$F46="US",'SERIES_DB-MetaData'!AU46*25.4,'SERIES_DB-MetaData'!AU46)</f>
        <v>100</v>
      </c>
      <c r="AV46" s="30">
        <f>IF('SERIES_DB-MetaData'!$F46="US",'SERIES_DB-MetaData'!AV46*25.4,'SERIES_DB-MetaData'!AV46)</f>
        <v>0</v>
      </c>
      <c r="AW46" s="109">
        <f>'SERIES_DB-MetaData'!AW46</f>
        <v>0</v>
      </c>
      <c r="AX46" s="30">
        <f>IF('SERIES_DB-MetaData'!$F46="US",'SERIES_DB-MetaData'!AX46*25.4,'SERIES_DB-MetaData'!AX46)</f>
        <v>0</v>
      </c>
      <c r="AY46" s="23">
        <f t="shared" si="2"/>
        <v>1.0028749148422018</v>
      </c>
      <c r="AZ46" s="23"/>
      <c r="BA46" s="31">
        <f>IF('SERIES_DB-MetaData'!$F46="US",'SERIES_DB-MetaData'!BA46*6.89476,'SERIES_DB-MetaData'!BA46)</f>
        <v>413</v>
      </c>
      <c r="BB46" s="31">
        <f>IF('SERIES_DB-MetaData'!$F46="US",'SERIES_DB-MetaData'!BB46*6.89476,'SERIES_DB-MetaData'!BB46)</f>
        <v>552</v>
      </c>
      <c r="BC46" s="24">
        <f>'SERIES_DB-MetaData'!BC46</f>
        <v>60</v>
      </c>
      <c r="BD46" s="30">
        <f>IF('SERIES_DB-MetaData'!$F46="US",'SERIES_DB-MetaData'!BD46*25.4,'SERIES_DB-MetaData'!BD46)</f>
        <v>16</v>
      </c>
      <c r="BE46" s="30">
        <f>IF('SERIES_DB-MetaData'!$F46="US",'SERIES_DB-MetaData'!BE46*25.4,'SERIES_DB-MetaData'!BE46)</f>
        <v>158.30000000000001</v>
      </c>
      <c r="BF46" s="24">
        <f>'SERIES_DB-MetaData'!BF46</f>
        <v>2</v>
      </c>
      <c r="BG46" s="22">
        <f t="shared" si="3"/>
        <v>1.2701322162333972</v>
      </c>
      <c r="BH46" s="30">
        <f>IF('SERIES_DB-MetaData'!$F46="US",'SERIES_DB-MetaData'!BH46*25.4,'SERIES_DB-MetaData'!BH46)</f>
        <v>0</v>
      </c>
      <c r="BI46" s="31">
        <f>IF('SERIES_DB-MetaData'!$F46="US",'SERIES_DB-MetaData'!BI46*6.89476,'SERIES_DB-MetaData'!BI46)</f>
        <v>413</v>
      </c>
      <c r="BJ46" s="31">
        <f>IF('SERIES_DB-MetaData'!$F46="US",'SERIES_DB-MetaData'!BJ46*6.89476,'SERIES_DB-MetaData'!BJ46)</f>
        <v>552</v>
      </c>
      <c r="BK46" s="109">
        <f>'SERIES_DB-MetaData'!BK46</f>
        <v>60</v>
      </c>
      <c r="BL46" s="30">
        <f>IF('SERIES_DB-MetaData'!$F46="US",'SERIES_DB-MetaData'!BL46*25.4,'SERIES_DB-MetaData'!BL46)</f>
        <v>16</v>
      </c>
      <c r="BM46" s="30">
        <f>IF('SERIES_DB-MetaData'!$F46="US",'SERIES_DB-MetaData'!BM46*25.4,'SERIES_DB-MetaData'!BM46)</f>
        <v>300</v>
      </c>
      <c r="BN46" s="25">
        <f>'SERIES_DB-MetaData'!$BN$6</f>
        <v>2</v>
      </c>
      <c r="BO46" s="22">
        <f t="shared" si="4"/>
        <v>0.67020643276582259</v>
      </c>
      <c r="BP46" s="31">
        <f>IF('SERIES_DB-MetaData'!$F46="US",'SERIES_DB-MetaData'!BP46*6.89476,'SERIES_DB-MetaData'!BP46)</f>
        <v>413</v>
      </c>
      <c r="BQ46" s="31">
        <f>IF('SERIES_DB-MetaData'!$F46="US",'SERIES_DB-MetaData'!BQ46*6.89476,'SERIES_DB-MetaData'!BQ46)</f>
        <v>552</v>
      </c>
      <c r="BR46" s="20">
        <f>'SERIES_DB-MetaData'!BR46</f>
        <v>60</v>
      </c>
      <c r="BS46" s="30">
        <f>IF('SERIES_DB-MetaData'!$F46="US",'SERIES_DB-MetaData'!BS46*25.4,'SERIES_DB-MetaData'!BS46)</f>
        <v>0</v>
      </c>
      <c r="BT46" s="20">
        <f>'SERIES_DB-MetaData'!BT46</f>
        <v>0</v>
      </c>
      <c r="BU46" s="22">
        <f t="shared" si="5"/>
        <v>0</v>
      </c>
      <c r="BV46" s="31">
        <f>IF('SERIES_DB-MetaData'!$F46="US",'SERIES_DB-MetaData'!BV46*6.89476,'SERIES_DB-MetaData'!BV46)</f>
        <v>0</v>
      </c>
      <c r="BW46" s="20">
        <f>'SERIES_DB-MetaData'!BW46</f>
        <v>0</v>
      </c>
      <c r="BX46" s="20">
        <f>'SERIES_DB-MetaData'!BX46</f>
        <v>8</v>
      </c>
    </row>
    <row r="47" spans="1:76">
      <c r="A47" s="84">
        <f>'SERIES_DB-MetaData'!A47</f>
        <v>42</v>
      </c>
      <c r="B47" s="84">
        <f>'SERIES_DB-MetaData'!B47</f>
        <v>0</v>
      </c>
      <c r="C47" s="84">
        <f>'SERIES_DB-MetaData'!C47</f>
        <v>4</v>
      </c>
      <c r="D47" s="105" t="str">
        <f>'SERIES_DB-MetaData'!D47</f>
        <v>B1M_end-A</v>
      </c>
      <c r="E47" s="105" t="str">
        <f>'SERIES_DB-MetaData'!E47</f>
        <v>Ghorbani-Renani et al 2009</v>
      </c>
      <c r="F47" s="20" t="s">
        <v>8</v>
      </c>
      <c r="G47" s="87" t="str">
        <f>'SERIES_DB-MetaData'!G47</f>
        <v>M</v>
      </c>
      <c r="H47" s="87" t="str">
        <f>'SERIES_DB-MetaData'!H47</f>
        <v>R</v>
      </c>
      <c r="I47" s="31">
        <f>IF('SERIES_DB-MetaData'!$F47="US",'SERIES_DB-MetaData'!I47*6.89476,'SERIES_DB-MetaData'!I47)</f>
        <v>30</v>
      </c>
      <c r="J47" s="31">
        <f>IF('SERIES_DB-MetaData'!$F47="US",'SERIES_DB-MetaData'!J47*6.89476,'SERIES_DB-MetaData'!J47)</f>
        <v>0</v>
      </c>
      <c r="K47" s="31">
        <f>IF('SERIES_DB-MetaData'!$F47="US",'SERIES_DB-MetaData'!K47*6.89476,'SERIES_DB-MetaData'!K47)</f>
        <v>0</v>
      </c>
      <c r="L47" s="31">
        <f>IF('SERIES_DB-MetaData'!$F47="US",'SERIES_DB-MetaData'!L47*4.448221615,'SERIES_DB-MetaData'!L47)</f>
        <v>0</v>
      </c>
      <c r="M47" s="20">
        <f>'SERIES_DB-MetaData'!M47</f>
        <v>0</v>
      </c>
      <c r="N47" s="30">
        <f>IF('SERIES_DB-MetaData'!$F47="US",'SERIES_DB-MetaData'!N47*25.4,'SERIES_DB-MetaData'!N47)</f>
        <v>84</v>
      </c>
      <c r="O47" s="30">
        <f>IF('SERIES_DB-MetaData'!$F47="US",'SERIES_DB-MetaData'!O47*25.4,'SERIES_DB-MetaData'!O47)</f>
        <v>90</v>
      </c>
      <c r="P47" s="30">
        <f>IF('SERIES_DB-MetaData'!$F47="US",'SERIES_DB-MetaData'!P47*25.4,'SERIES_DB-MetaData'!P47)</f>
        <v>548</v>
      </c>
      <c r="Q47" s="30">
        <f>IF('SERIES_DB-MetaData'!$F47="US",'SERIES_DB-MetaData'!Q47*25.4,'SERIES_DB-MetaData'!Q47)</f>
        <v>84</v>
      </c>
      <c r="R47" s="30">
        <f>IF('SERIES_DB-MetaData'!$F47="US",'SERIES_DB-MetaData'!R47*25.4,'SERIES_DB-MetaData'!R47)</f>
        <v>1140</v>
      </c>
      <c r="S47" s="30">
        <f>IF('SERIES_DB-MetaData'!$F47="US",'SERIES_DB-MetaData'!S47*25.4,'SERIES_DB-MetaData'!S47)</f>
        <v>1140</v>
      </c>
      <c r="T47" s="32" t="str">
        <f>'SERIES_DB-MetaData'!T47</f>
        <v>C</v>
      </c>
      <c r="U47" s="32">
        <f t="shared" si="0"/>
        <v>46032</v>
      </c>
      <c r="V47" s="30">
        <f>IF('SERIES_DB-MetaData'!$F47="US",'SERIES_DB-MetaData'!V47*25.4,'SERIES_DB-MetaData'!V47)</f>
        <v>9.5</v>
      </c>
      <c r="W47" s="30">
        <f>IF('SERIES_DB-MetaData'!$F47="US",'SERIES_DB-MetaData'!W47*25.4,'SERIES_DB-MetaData'!W47)</f>
        <v>0</v>
      </c>
      <c r="X47" s="30">
        <f>IF('SERIES_DB-MetaData'!$F47="US",'SERIES_DB-MetaData'!X47*25.4,'SERIES_DB-MetaData'!X47)</f>
        <v>0</v>
      </c>
      <c r="Y47" s="108">
        <f>'SERIES_DB-MetaData'!Y47</f>
        <v>4</v>
      </c>
      <c r="Z47" s="30">
        <f>IF('SERIES_DB-MetaData'!$F47="US",'SERIES_DB-MetaData'!Z47*25.4,'SERIES_DB-MetaData'!Z47)</f>
        <v>12</v>
      </c>
      <c r="AA47" s="108">
        <f>'SERIES_DB-MetaData'!AA47</f>
        <v>0</v>
      </c>
      <c r="AB47" s="30">
        <f>IF('SERIES_DB-MetaData'!$F47="US",'SERIES_DB-MetaData'!AB47*25.4,'SERIES_DB-MetaData'!AB47)</f>
        <v>12</v>
      </c>
      <c r="AC47" s="108">
        <f>'SERIES_DB-MetaData'!AC47</f>
        <v>0</v>
      </c>
      <c r="AD47" s="108" t="str">
        <f>'SERIES_DB-MetaData'!AD47</f>
        <v>STRAIGHT</v>
      </c>
      <c r="AE47" s="31">
        <f>IF('SERIES_DB-MetaData'!$F47="US",'SERIES_DB-MetaData'!AE47*25.4,'SERIES_DB-MetaData'!AE47)</f>
        <v>3000</v>
      </c>
      <c r="AF47" s="32" t="str">
        <f>'SERIES_DB-MetaData'!AF47</f>
        <v>Ribbed</v>
      </c>
      <c r="AG47" s="23">
        <f t="shared" si="1"/>
        <v>0.61593834069012598</v>
      </c>
      <c r="AH47" s="30">
        <f>IF('SERIES_DB-MetaData'!$F47="US",'SERIES_DB-MetaData'!AH47*25.4,'SERIES_DB-MetaData'!AH47)</f>
        <v>0</v>
      </c>
      <c r="AI47" s="31">
        <f>IF('SERIES_DB-MetaData'!$F47="US",'SERIES_DB-MetaData'!AI47*6.89476,'SERIES_DB-MetaData'!AI47)</f>
        <v>413</v>
      </c>
      <c r="AJ47" s="31">
        <f>IF('SERIES_DB-MetaData'!$F47="US",'SERIES_DB-MetaData'!AJ47*6.89476,'SERIES_DB-MetaData'!AJ47)</f>
        <v>552</v>
      </c>
      <c r="AK47" s="31">
        <f>IF('SERIES_DB-MetaData'!$F47="US",'SERIES_DB-MetaData'!AK47*6.89476,'SERIES_DB-MetaData'!AK47)</f>
        <v>0</v>
      </c>
      <c r="AL47" s="31">
        <f>IF('SERIES_DB-MetaData'!$F47="US",'SERIES_DB-MetaData'!AL47*6.89476,'SERIES_DB-MetaData'!AL47)</f>
        <v>0</v>
      </c>
      <c r="AM47" s="31">
        <f>IF('SERIES_DB-MetaData'!$F47="US",'SERIES_DB-MetaData'!AM47*6.89476,'SERIES_DB-MetaData'!AM47)</f>
        <v>0</v>
      </c>
      <c r="AN47" s="31">
        <f>IF('SERIES_DB-MetaData'!$F47="US",'SERIES_DB-MetaData'!AN47*6.89476,'SERIES_DB-MetaData'!AN47)</f>
        <v>0</v>
      </c>
      <c r="AO47" s="108">
        <f>'SERIES_DB-MetaData'!AO47</f>
        <v>60</v>
      </c>
      <c r="AP47" s="24" t="str">
        <f>'SERIES_DB-MetaData'!AP47</f>
        <v>R</v>
      </c>
      <c r="AQ47" s="20">
        <f>'SERIES_DB-MetaData'!AQ47</f>
        <v>2</v>
      </c>
      <c r="AR47" s="24" t="str">
        <f>'SERIES_DB-MetaData'!AR47</f>
        <v>Ribbed</v>
      </c>
      <c r="AS47" s="30">
        <f>IF('SERIES_DB-MetaData'!$F47="US",'SERIES_DB-MetaData'!AS47*25.4,'SERIES_DB-MetaData'!AS47)</f>
        <v>4.8</v>
      </c>
      <c r="AT47" s="20">
        <f>'SERIES_DB-MetaData'!AT47</f>
        <v>27</v>
      </c>
      <c r="AU47" s="31">
        <f>IF('SERIES_DB-MetaData'!$F47="US",'SERIES_DB-MetaData'!AU47*25.4,'SERIES_DB-MetaData'!AU47)</f>
        <v>42</v>
      </c>
      <c r="AV47" s="30">
        <f>IF('SERIES_DB-MetaData'!$F47="US",'SERIES_DB-MetaData'!AV47*25.4,'SERIES_DB-MetaData'!AV47)</f>
        <v>0</v>
      </c>
      <c r="AW47" s="109">
        <f>'SERIES_DB-MetaData'!AW47</f>
        <v>0</v>
      </c>
      <c r="AX47" s="30">
        <f>IF('SERIES_DB-MetaData'!$F47="US",'SERIES_DB-MetaData'!AX47*25.4,'SERIES_DB-MetaData'!AX47)</f>
        <v>0</v>
      </c>
      <c r="AY47" s="23">
        <f t="shared" si="2"/>
        <v>1.0258261726007487</v>
      </c>
      <c r="AZ47" s="23"/>
      <c r="BA47" s="31">
        <f>IF('SERIES_DB-MetaData'!$F47="US",'SERIES_DB-MetaData'!BA47*6.89476,'SERIES_DB-MetaData'!BA47)</f>
        <v>220</v>
      </c>
      <c r="BB47" s="31">
        <f>IF('SERIES_DB-MetaData'!$F47="US",'SERIES_DB-MetaData'!BB47*6.89476,'SERIES_DB-MetaData'!BB47)</f>
        <v>400</v>
      </c>
      <c r="BC47" s="24">
        <f>'SERIES_DB-MetaData'!BC47</f>
        <v>0</v>
      </c>
      <c r="BD47" s="30">
        <f>IF('SERIES_DB-MetaData'!$F47="US",'SERIES_DB-MetaData'!BD47*25.4,'SERIES_DB-MetaData'!BD47)</f>
        <v>9.5</v>
      </c>
      <c r="BE47" s="30">
        <f>IF('SERIES_DB-MetaData'!$F47="US",'SERIES_DB-MetaData'!BE47*25.4,'SERIES_DB-MetaData'!BE47)</f>
        <v>127</v>
      </c>
      <c r="BF47" s="24">
        <f>'SERIES_DB-MetaData'!BF47</f>
        <v>1</v>
      </c>
      <c r="BG47" s="22">
        <f t="shared" si="3"/>
        <v>0.66443742263423045</v>
      </c>
      <c r="BH47" s="30">
        <f>IF('SERIES_DB-MetaData'!$F47="US",'SERIES_DB-MetaData'!BH47*25.4,'SERIES_DB-MetaData'!BH47)</f>
        <v>0</v>
      </c>
      <c r="BI47" s="31">
        <f>IF('SERIES_DB-MetaData'!$F47="US",'SERIES_DB-MetaData'!BI47*6.89476,'SERIES_DB-MetaData'!BI47)</f>
        <v>413</v>
      </c>
      <c r="BJ47" s="31">
        <f>IF('SERIES_DB-MetaData'!$F47="US",'SERIES_DB-MetaData'!BJ47*6.89476,'SERIES_DB-MetaData'!BJ47)</f>
        <v>552</v>
      </c>
      <c r="BK47" s="109">
        <f>'SERIES_DB-MetaData'!BL47</f>
        <v>9.5</v>
      </c>
      <c r="BL47" s="30"/>
      <c r="BM47" s="30">
        <f>IF('SERIES_DB-MetaData'!$F47="US",'SERIES_DB-MetaData'!BM47*25.4,'SERIES_DB-MetaData'!BM47)</f>
        <v>127</v>
      </c>
      <c r="BN47" s="25">
        <f>'SERIES_DB-MetaData'!$BN$6</f>
        <v>2</v>
      </c>
      <c r="BO47" s="22"/>
      <c r="BP47" s="31">
        <f>IF('SERIES_DB-MetaData'!$F47="US",'SERIES_DB-MetaData'!BP47*6.89476,'SERIES_DB-MetaData'!BP47)</f>
        <v>413</v>
      </c>
      <c r="BQ47" s="31">
        <f>IF('SERIES_DB-MetaData'!$F47="US",'SERIES_DB-MetaData'!BQ47*6.89476,'SERIES_DB-MetaData'!BQ47)</f>
        <v>552</v>
      </c>
      <c r="BR47" s="20">
        <f>'SERIES_DB-MetaData'!BR47</f>
        <v>60</v>
      </c>
      <c r="BS47" s="30">
        <f>IF('SERIES_DB-MetaData'!$F47="US",'SERIES_DB-MetaData'!BS47*25.4,'SERIES_DB-MetaData'!BS47)</f>
        <v>0</v>
      </c>
      <c r="BT47" s="20">
        <f>'SERIES_DB-MetaData'!BT47</f>
        <v>0</v>
      </c>
      <c r="BU47" s="22">
        <f t="shared" si="5"/>
        <v>0</v>
      </c>
      <c r="BV47" s="31">
        <f>IF('SERIES_DB-MetaData'!$F47="US",'SERIES_DB-MetaData'!BV47*6.89476,'SERIES_DB-MetaData'!BV47)</f>
        <v>0</v>
      </c>
      <c r="BW47" s="20">
        <f>'SERIES_DB-MetaData'!BW47</f>
        <v>0</v>
      </c>
      <c r="BX47" s="20">
        <f>'SERIES_DB-MetaData'!BX47</f>
        <v>1</v>
      </c>
    </row>
    <row r="48" spans="1:76">
      <c r="A48" s="84">
        <f>'SERIES_DB-MetaData'!A48</f>
        <v>43</v>
      </c>
      <c r="B48" s="84">
        <f>'SERIES_DB-MetaData'!B48</f>
        <v>0</v>
      </c>
      <c r="C48" s="84">
        <f>'SERIES_DB-MetaData'!C48</f>
        <v>5</v>
      </c>
      <c r="D48" s="105" t="str">
        <f>'SERIES_DB-MetaData'!D48</f>
        <v>B2C_end-A</v>
      </c>
      <c r="E48" s="105" t="str">
        <f>'SERIES_DB-MetaData'!E48</f>
        <v>Ghorbani-Renani et al 2009</v>
      </c>
      <c r="F48" s="20" t="s">
        <v>8</v>
      </c>
      <c r="G48" s="87" t="str">
        <f>'SERIES_DB-MetaData'!G48</f>
        <v>C</v>
      </c>
      <c r="H48" s="87" t="str">
        <f>'SERIES_DB-MetaData'!H48</f>
        <v>R</v>
      </c>
      <c r="I48" s="31">
        <f>IF('SERIES_DB-MetaData'!$F48="US",'SERIES_DB-MetaData'!I48*6.89476,'SERIES_DB-MetaData'!I48)</f>
        <v>30</v>
      </c>
      <c r="J48" s="31">
        <f>IF('SERIES_DB-MetaData'!$F48="US",'SERIES_DB-MetaData'!J48*6.89476,'SERIES_DB-MetaData'!J48)</f>
        <v>0</v>
      </c>
      <c r="K48" s="31">
        <f>IF('SERIES_DB-MetaData'!$F48="US",'SERIES_DB-MetaData'!K48*6.89476,'SERIES_DB-MetaData'!K48)</f>
        <v>0</v>
      </c>
      <c r="L48" s="31">
        <f>IF('SERIES_DB-MetaData'!$F48="US",'SERIES_DB-MetaData'!L48*4.448221615,'SERIES_DB-MetaData'!L48)</f>
        <v>0</v>
      </c>
      <c r="M48" s="20">
        <f>'SERIES_DB-MetaData'!M48</f>
        <v>0</v>
      </c>
      <c r="N48" s="30">
        <f>IF('SERIES_DB-MetaData'!$F48="US",'SERIES_DB-MetaData'!N48*25.4,'SERIES_DB-MetaData'!N48)</f>
        <v>84</v>
      </c>
      <c r="O48" s="30">
        <f>IF('SERIES_DB-MetaData'!$F48="US",'SERIES_DB-MetaData'!O48*25.4,'SERIES_DB-MetaData'!O48)</f>
        <v>65</v>
      </c>
      <c r="P48" s="30">
        <f>IF('SERIES_DB-MetaData'!$F48="US",'SERIES_DB-MetaData'!P48*25.4,'SERIES_DB-MetaData'!P48)</f>
        <v>548</v>
      </c>
      <c r="Q48" s="30">
        <f>IF('SERIES_DB-MetaData'!$F48="US",'SERIES_DB-MetaData'!Q48*25.4,'SERIES_DB-MetaData'!Q48)</f>
        <v>84</v>
      </c>
      <c r="R48" s="30">
        <f>IF('SERIES_DB-MetaData'!$F48="US",'SERIES_DB-MetaData'!R48*25.4,'SERIES_DB-MetaData'!R48)</f>
        <v>1140</v>
      </c>
      <c r="S48" s="30">
        <f>IF('SERIES_DB-MetaData'!$F48="US",'SERIES_DB-MetaData'!S48*25.4,'SERIES_DB-MetaData'!S48)</f>
        <v>1140</v>
      </c>
      <c r="T48" s="32" t="str">
        <f>'SERIES_DB-MetaData'!T48</f>
        <v>C</v>
      </c>
      <c r="U48" s="32">
        <f t="shared" si="0"/>
        <v>46032</v>
      </c>
      <c r="V48" s="30">
        <f>IF('SERIES_DB-MetaData'!$F48="US",'SERIES_DB-MetaData'!V48*25.4,'SERIES_DB-MetaData'!V48)</f>
        <v>9.5</v>
      </c>
      <c r="W48" s="30">
        <f>IF('SERIES_DB-MetaData'!$F48="US",'SERIES_DB-MetaData'!W48*25.4,'SERIES_DB-MetaData'!W48)</f>
        <v>0</v>
      </c>
      <c r="X48" s="30">
        <f>IF('SERIES_DB-MetaData'!$F48="US",'SERIES_DB-MetaData'!X48*25.4,'SERIES_DB-MetaData'!X48)</f>
        <v>0</v>
      </c>
      <c r="Y48" s="108">
        <f>'SERIES_DB-MetaData'!Y48</f>
        <v>4</v>
      </c>
      <c r="Z48" s="30">
        <f>IF('SERIES_DB-MetaData'!$F48="US",'SERIES_DB-MetaData'!Z48*25.4,'SERIES_DB-MetaData'!Z48)</f>
        <v>12</v>
      </c>
      <c r="AA48" s="108">
        <f>'SERIES_DB-MetaData'!AA48</f>
        <v>0</v>
      </c>
      <c r="AB48" s="30">
        <f>IF('SERIES_DB-MetaData'!$F48="US",'SERIES_DB-MetaData'!AB48*25.4,'SERIES_DB-MetaData'!AB48)</f>
        <v>12</v>
      </c>
      <c r="AC48" s="108">
        <f>'SERIES_DB-MetaData'!AC48</f>
        <v>0</v>
      </c>
      <c r="AD48" s="108" t="str">
        <f>'SERIES_DB-MetaData'!AD48</f>
        <v>STRAIGHT</v>
      </c>
      <c r="AE48" s="31">
        <f>IF('SERIES_DB-MetaData'!$F48="US",'SERIES_DB-MetaData'!AE48*25.4,'SERIES_DB-MetaData'!AE48)</f>
        <v>3000</v>
      </c>
      <c r="AF48" s="32" t="str">
        <f>'SERIES_DB-MetaData'!AF48</f>
        <v>Ribbed</v>
      </c>
      <c r="AG48" s="23">
        <f t="shared" si="1"/>
        <v>0.61593834069012598</v>
      </c>
      <c r="AH48" s="30">
        <f>IF('SERIES_DB-MetaData'!$F48="US",'SERIES_DB-MetaData'!AH48*25.4,'SERIES_DB-MetaData'!AH48)</f>
        <v>0</v>
      </c>
      <c r="AI48" s="31">
        <f>IF('SERIES_DB-MetaData'!$F48="US",'SERIES_DB-MetaData'!AI48*6.89476,'SERIES_DB-MetaData'!AI48)</f>
        <v>413</v>
      </c>
      <c r="AJ48" s="31">
        <f>IF('SERIES_DB-MetaData'!$F48="US",'SERIES_DB-MetaData'!AJ48*6.89476,'SERIES_DB-MetaData'!AJ48)</f>
        <v>552</v>
      </c>
      <c r="AK48" s="31">
        <f>IF('SERIES_DB-MetaData'!$F48="US",'SERIES_DB-MetaData'!AK48*6.89476,'SERIES_DB-MetaData'!AK48)</f>
        <v>0</v>
      </c>
      <c r="AL48" s="31">
        <f>IF('SERIES_DB-MetaData'!$F48="US",'SERIES_DB-MetaData'!AL48*6.89476,'SERIES_DB-MetaData'!AL48)</f>
        <v>0</v>
      </c>
      <c r="AM48" s="31">
        <f>IF('SERIES_DB-MetaData'!$F48="US",'SERIES_DB-MetaData'!AM48*6.89476,'SERIES_DB-MetaData'!AM48)</f>
        <v>0</v>
      </c>
      <c r="AN48" s="31">
        <f>IF('SERIES_DB-MetaData'!$F48="US",'SERIES_DB-MetaData'!AN48*6.89476,'SERIES_DB-MetaData'!AN48)</f>
        <v>0</v>
      </c>
      <c r="AO48" s="108">
        <f>'SERIES_DB-MetaData'!AO48</f>
        <v>60</v>
      </c>
      <c r="AP48" s="24" t="str">
        <f>'SERIES_DB-MetaData'!AP48</f>
        <v>R</v>
      </c>
      <c r="AQ48" s="20">
        <f>'SERIES_DB-MetaData'!AQ48</f>
        <v>2</v>
      </c>
      <c r="AR48" s="24" t="str">
        <f>'SERIES_DB-MetaData'!AR48</f>
        <v>Ribbed</v>
      </c>
      <c r="AS48" s="30">
        <f>IF('SERIES_DB-MetaData'!$F48="US",'SERIES_DB-MetaData'!AS48*25.4,'SERIES_DB-MetaData'!AS48)</f>
        <v>4.8</v>
      </c>
      <c r="AT48" s="20">
        <f>'SERIES_DB-MetaData'!AT48</f>
        <v>27</v>
      </c>
      <c r="AU48" s="31">
        <f>IF('SERIES_DB-MetaData'!$F48="US",'SERIES_DB-MetaData'!AU48*25.4,'SERIES_DB-MetaData'!AU48)</f>
        <v>42</v>
      </c>
      <c r="AV48" s="30">
        <f>IF('SERIES_DB-MetaData'!$F48="US",'SERIES_DB-MetaData'!AV48*25.4,'SERIES_DB-MetaData'!AV48)</f>
        <v>0</v>
      </c>
      <c r="AW48" s="109">
        <f>'SERIES_DB-MetaData'!AW48</f>
        <v>0</v>
      </c>
      <c r="AX48" s="30">
        <f>IF('SERIES_DB-MetaData'!$F48="US",'SERIES_DB-MetaData'!AX48*25.4,'SERIES_DB-MetaData'!AX48)</f>
        <v>0</v>
      </c>
      <c r="AY48" s="23">
        <f t="shared" si="2"/>
        <v>1.0258261726007487</v>
      </c>
      <c r="AZ48" s="23"/>
      <c r="BA48" s="31">
        <f>IF('SERIES_DB-MetaData'!$F48="US",'SERIES_DB-MetaData'!BA48*6.89476,'SERIES_DB-MetaData'!BA48)</f>
        <v>220</v>
      </c>
      <c r="BB48" s="31">
        <f>IF('SERIES_DB-MetaData'!$F48="US",'SERIES_DB-MetaData'!BB48*6.89476,'SERIES_DB-MetaData'!BB48)</f>
        <v>400</v>
      </c>
      <c r="BC48" s="24">
        <f>'SERIES_DB-MetaData'!BC48</f>
        <v>0</v>
      </c>
      <c r="BD48" s="30">
        <f>IF('SERIES_DB-MetaData'!$F48="US",'SERIES_DB-MetaData'!BD48*25.4,'SERIES_DB-MetaData'!BD48)</f>
        <v>9.5</v>
      </c>
      <c r="BE48" s="30">
        <f>IF('SERIES_DB-MetaData'!$F48="US",'SERIES_DB-MetaData'!BE48*25.4,'SERIES_DB-MetaData'!BE48)</f>
        <v>127</v>
      </c>
      <c r="BF48" s="24">
        <f>'SERIES_DB-MetaData'!BF48</f>
        <v>1</v>
      </c>
      <c r="BG48" s="22">
        <f t="shared" si="3"/>
        <v>0.66443742263423045</v>
      </c>
      <c r="BH48" s="30">
        <f>IF('SERIES_DB-MetaData'!$F48="US",'SERIES_DB-MetaData'!BH48*25.4,'SERIES_DB-MetaData'!BH48)</f>
        <v>0</v>
      </c>
      <c r="BI48" s="31">
        <f>IF('SERIES_DB-MetaData'!$F48="US",'SERIES_DB-MetaData'!BI48*6.89476,'SERIES_DB-MetaData'!BI48)</f>
        <v>413</v>
      </c>
      <c r="BJ48" s="31">
        <f>IF('SERIES_DB-MetaData'!$F48="US",'SERIES_DB-MetaData'!BJ48*6.89476,'SERIES_DB-MetaData'!BJ48)</f>
        <v>552</v>
      </c>
      <c r="BK48" s="109">
        <f>'SERIES_DB-MetaData'!BL48</f>
        <v>9.5</v>
      </c>
      <c r="BL48" s="30"/>
      <c r="BM48" s="30">
        <f>IF('SERIES_DB-MetaData'!$F48="US",'SERIES_DB-MetaData'!BM48*25.4,'SERIES_DB-MetaData'!BM48)</f>
        <v>127</v>
      </c>
      <c r="BN48" s="25">
        <f>'SERIES_DB-MetaData'!$BN$6</f>
        <v>2</v>
      </c>
      <c r="BO48" s="22"/>
      <c r="BP48" s="31">
        <f>IF('SERIES_DB-MetaData'!$F48="US",'SERIES_DB-MetaData'!BP48*6.89476,'SERIES_DB-MetaData'!BP48)</f>
        <v>413</v>
      </c>
      <c r="BQ48" s="31">
        <f>IF('SERIES_DB-MetaData'!$F48="US",'SERIES_DB-MetaData'!BQ48*6.89476,'SERIES_DB-MetaData'!BQ48)</f>
        <v>552</v>
      </c>
      <c r="BR48" s="20">
        <f>'SERIES_DB-MetaData'!BR48</f>
        <v>60</v>
      </c>
      <c r="BS48" s="30">
        <f>IF('SERIES_DB-MetaData'!$F48="US",'SERIES_DB-MetaData'!BS48*25.4,'SERIES_DB-MetaData'!BS48)</f>
        <v>0</v>
      </c>
      <c r="BT48" s="20">
        <f>'SERIES_DB-MetaData'!BT48</f>
        <v>0</v>
      </c>
      <c r="BU48" s="22">
        <f t="shared" si="5"/>
        <v>0</v>
      </c>
      <c r="BV48" s="31">
        <f>IF('SERIES_DB-MetaData'!$F48="US",'SERIES_DB-MetaData'!BV48*6.89476,'SERIES_DB-MetaData'!BV48)</f>
        <v>0</v>
      </c>
      <c r="BW48" s="20">
        <f>'SERIES_DB-MetaData'!BW48</f>
        <v>0</v>
      </c>
      <c r="BX48" s="20">
        <f>'SERIES_DB-MetaData'!BX48</f>
        <v>1</v>
      </c>
    </row>
    <row r="49" spans="1:76">
      <c r="A49" s="84">
        <f>'SERIES_DB-MetaData'!A49</f>
        <v>44</v>
      </c>
      <c r="B49" s="84">
        <f>'SERIES_DB-MetaData'!B49</f>
        <v>0</v>
      </c>
      <c r="C49" s="84">
        <f>'SERIES_DB-MetaData'!C49</f>
        <v>1</v>
      </c>
      <c r="D49" s="105" t="str">
        <f>'SERIES_DB-MetaData'!D49</f>
        <v>M1</v>
      </c>
      <c r="E49" s="105" t="str">
        <f>'SERIES_DB-MetaData'!E49</f>
        <v>Greifenhagen&amp;Lestuzzi 2006</v>
      </c>
      <c r="F49" s="20" t="s">
        <v>8</v>
      </c>
      <c r="G49" s="87" t="str">
        <f>'SERIES_DB-MetaData'!G49</f>
        <v>C</v>
      </c>
      <c r="H49" s="87" t="str">
        <f>'SERIES_DB-MetaData'!H49</f>
        <v>R</v>
      </c>
      <c r="I49" s="31">
        <f>IF('SERIES_DB-MetaData'!$F49="US",'SERIES_DB-MetaData'!I49*6.89476,'SERIES_DB-MetaData'!I49)</f>
        <v>50.7</v>
      </c>
      <c r="J49" s="31">
        <f>IF('SERIES_DB-MetaData'!$F49="US",'SERIES_DB-MetaData'!J49*6.89476,'SERIES_DB-MetaData'!J49)</f>
        <v>0</v>
      </c>
      <c r="K49" s="31">
        <f>IF('SERIES_DB-MetaData'!$F49="US",'SERIES_DB-MetaData'!K49*6.89476,'SERIES_DB-MetaData'!K49)</f>
        <v>0</v>
      </c>
      <c r="L49" s="31">
        <f>IF('SERIES_DB-MetaData'!$F49="US",'SERIES_DB-MetaData'!L49*4.448221615,'SERIES_DB-MetaData'!L49)</f>
        <v>136</v>
      </c>
      <c r="M49" s="20">
        <f>'SERIES_DB-MetaData'!M49</f>
        <v>0</v>
      </c>
      <c r="N49" s="30">
        <f>IF('SERIES_DB-MetaData'!$F49="US",'SERIES_DB-MetaData'!N49*25.4,'SERIES_DB-MetaData'!N49)</f>
        <v>100</v>
      </c>
      <c r="O49" s="30">
        <f>IF('SERIES_DB-MetaData'!$F49="US",'SERIES_DB-MetaData'!O49*25.4,'SERIES_DB-MetaData'!O49)</f>
        <v>25</v>
      </c>
      <c r="P49" s="30">
        <f>IF('SERIES_DB-MetaData'!$F49="US",'SERIES_DB-MetaData'!P49*25.4,'SERIES_DB-MetaData'!P49)</f>
        <v>1000</v>
      </c>
      <c r="Q49" s="30">
        <f>IF('SERIES_DB-MetaData'!$F49="US",'SERIES_DB-MetaData'!Q49*25.4,'SERIES_DB-MetaData'!Q49)</f>
        <v>100</v>
      </c>
      <c r="R49" s="30">
        <f>IF('SERIES_DB-MetaData'!$F49="US",'SERIES_DB-MetaData'!R49*25.4,'SERIES_DB-MetaData'!R49)</f>
        <v>690</v>
      </c>
      <c r="S49" s="30">
        <f>IF('SERIES_DB-MetaData'!$F49="US",'SERIES_DB-MetaData'!S49*25.4,'SERIES_DB-MetaData'!S49)</f>
        <v>690</v>
      </c>
      <c r="T49" s="32" t="str">
        <f>'SERIES_DB-MetaData'!T49</f>
        <v>C</v>
      </c>
      <c r="U49" s="32">
        <f t="shared" si="0"/>
        <v>100000</v>
      </c>
      <c r="V49" s="30">
        <f>IF('SERIES_DB-MetaData'!$F49="US",'SERIES_DB-MetaData'!V49*25.4,'SERIES_DB-MetaData'!V49)</f>
        <v>6</v>
      </c>
      <c r="W49" s="30">
        <f>IF('SERIES_DB-MetaData'!$F49="US",'SERIES_DB-MetaData'!W49*25.4,'SERIES_DB-MetaData'!W49)</f>
        <v>0</v>
      </c>
      <c r="X49" s="30">
        <f>IF('SERIES_DB-MetaData'!$F49="US",'SERIES_DB-MetaData'!X49*25.4,'SERIES_DB-MetaData'!X49)</f>
        <v>0</v>
      </c>
      <c r="Y49" s="108">
        <f>'SERIES_DB-MetaData'!Y49</f>
        <v>2</v>
      </c>
      <c r="Z49" s="30">
        <f>IF('SERIES_DB-MetaData'!$F49="US",'SERIES_DB-MetaData'!Z49*25.4,'SERIES_DB-MetaData'!Z49)</f>
        <v>0</v>
      </c>
      <c r="AA49" s="108">
        <f>'SERIES_DB-MetaData'!AA49</f>
        <v>0</v>
      </c>
      <c r="AB49" s="30">
        <f>IF('SERIES_DB-MetaData'!$F49="US",'SERIES_DB-MetaData'!AB49*25.4,'SERIES_DB-MetaData'!AB49)</f>
        <v>0</v>
      </c>
      <c r="AC49" s="108">
        <f>'SERIES_DB-MetaData'!AC49</f>
        <v>0</v>
      </c>
      <c r="AD49" s="108" t="str">
        <f>'SERIES_DB-MetaData'!AD49</f>
        <v>STRAIGHT</v>
      </c>
      <c r="AE49" s="31">
        <f>IF('SERIES_DB-MetaData'!$F49="US",'SERIES_DB-MetaData'!AE49*25.4,'SERIES_DB-MetaData'!AE49)</f>
        <v>0</v>
      </c>
      <c r="AF49" s="32" t="str">
        <f>'SERIES_DB-MetaData'!AF49</f>
        <v>Ribbed</v>
      </c>
      <c r="AG49" s="23">
        <f t="shared" si="1"/>
        <v>5.654866776461627E-2</v>
      </c>
      <c r="AH49" s="30">
        <f>IF('SERIES_DB-MetaData'!$F49="US",'SERIES_DB-MetaData'!AH49*25.4,'SERIES_DB-MetaData'!AH49)</f>
        <v>0</v>
      </c>
      <c r="AI49" s="31">
        <f>IF('SERIES_DB-MetaData'!$F49="US",'SERIES_DB-MetaData'!AI49*6.89476,'SERIES_DB-MetaData'!AI49)</f>
        <v>504</v>
      </c>
      <c r="AJ49" s="31">
        <f>IF('SERIES_DB-MetaData'!$F49="US",'SERIES_DB-MetaData'!AJ49*6.89476,'SERIES_DB-MetaData'!AJ49)</f>
        <v>634</v>
      </c>
      <c r="AK49" s="31">
        <f>IF('SERIES_DB-MetaData'!$F49="US",'SERIES_DB-MetaData'!AK49*6.89476,'SERIES_DB-MetaData'!AK49)</f>
        <v>0</v>
      </c>
      <c r="AL49" s="31">
        <f>IF('SERIES_DB-MetaData'!$F49="US",'SERIES_DB-MetaData'!AL49*6.89476,'SERIES_DB-MetaData'!AL49)</f>
        <v>0</v>
      </c>
      <c r="AM49" s="31">
        <f>IF('SERIES_DB-MetaData'!$F49="US",'SERIES_DB-MetaData'!AM49*6.89476,'SERIES_DB-MetaData'!AM49)</f>
        <v>0</v>
      </c>
      <c r="AN49" s="31">
        <f>IF('SERIES_DB-MetaData'!$F49="US",'SERIES_DB-MetaData'!AN49*6.89476,'SERIES_DB-MetaData'!AN49)</f>
        <v>0</v>
      </c>
      <c r="AO49" s="108">
        <f>'SERIES_DB-MetaData'!AO49</f>
        <v>0</v>
      </c>
      <c r="AP49" s="24" t="str">
        <f>'SERIES_DB-MetaData'!AP49</f>
        <v>R</v>
      </c>
      <c r="AQ49" s="20">
        <f>'SERIES_DB-MetaData'!AQ49</f>
        <v>2</v>
      </c>
      <c r="AR49" s="24" t="str">
        <f>'SERIES_DB-MetaData'!AR49</f>
        <v>Ribbed</v>
      </c>
      <c r="AS49" s="30">
        <f>IF('SERIES_DB-MetaData'!$F49="US",'SERIES_DB-MetaData'!AS49*25.4,'SERIES_DB-MetaData'!AS49)</f>
        <v>6</v>
      </c>
      <c r="AT49" s="20">
        <f>'SERIES_DB-MetaData'!AT49</f>
        <v>4</v>
      </c>
      <c r="AU49" s="31">
        <f>IF('SERIES_DB-MetaData'!$F49="US",'SERIES_DB-MetaData'!AU49*25.4,'SERIES_DB-MetaData'!AU49)</f>
        <v>173.33</v>
      </c>
      <c r="AV49" s="30">
        <f>IF('SERIES_DB-MetaData'!$F49="US",'SERIES_DB-MetaData'!AV49*25.4,'SERIES_DB-MetaData'!AV49)</f>
        <v>0</v>
      </c>
      <c r="AW49" s="109">
        <f>'SERIES_DB-MetaData'!AW49</f>
        <v>0</v>
      </c>
      <c r="AX49" s="30">
        <f>IF('SERIES_DB-MetaData'!$F49="US",'SERIES_DB-MetaData'!AX49*25.4,'SERIES_DB-MetaData'!AX49)</f>
        <v>0</v>
      </c>
      <c r="AY49" s="23">
        <f t="shared" si="2"/>
        <v>0.32624858803794077</v>
      </c>
      <c r="AZ49" s="23"/>
      <c r="BA49" s="31">
        <f>IF('SERIES_DB-MetaData'!$F49="US",'SERIES_DB-MetaData'!BA49*6.89476,'SERIES_DB-MetaData'!BA49)</f>
        <v>504</v>
      </c>
      <c r="BB49" s="31">
        <f>IF('SERIES_DB-MetaData'!$F49="US",'SERIES_DB-MetaData'!BB49*6.89476,'SERIES_DB-MetaData'!BB49)</f>
        <v>634</v>
      </c>
      <c r="BC49" s="24">
        <f>'SERIES_DB-MetaData'!BC49</f>
        <v>0</v>
      </c>
      <c r="BD49" s="30">
        <f>IF('SERIES_DB-MetaData'!$F49="US",'SERIES_DB-MetaData'!BD49*25.4,'SERIES_DB-MetaData'!BD49)</f>
        <v>6</v>
      </c>
      <c r="BE49" s="30">
        <f>IF('SERIES_DB-MetaData'!$F49="US",'SERIES_DB-MetaData'!BE49*25.4,'SERIES_DB-MetaData'!BE49)</f>
        <v>190</v>
      </c>
      <c r="BF49" s="24">
        <f>'SERIES_DB-MetaData'!BF49</f>
        <v>2</v>
      </c>
      <c r="BG49" s="22">
        <f t="shared" si="3"/>
        <v>0.29762456718219094</v>
      </c>
      <c r="BH49" s="30">
        <f>IF('SERIES_DB-MetaData'!$F49="US",'SERIES_DB-MetaData'!BH49*25.4,'SERIES_DB-MetaData'!BH49)</f>
        <v>0</v>
      </c>
      <c r="BI49" s="31">
        <f>IF('SERIES_DB-MetaData'!$F49="US",'SERIES_DB-MetaData'!BI49*6.89476,'SERIES_DB-MetaData'!BI49)</f>
        <v>504</v>
      </c>
      <c r="BJ49" s="31">
        <f>IF('SERIES_DB-MetaData'!$F49="US",'SERIES_DB-MetaData'!BJ49*6.89476,'SERIES_DB-MetaData'!BJ49)</f>
        <v>634</v>
      </c>
      <c r="BK49" s="109">
        <f>'SERIES_DB-MetaData'!BK49</f>
        <v>0</v>
      </c>
      <c r="BL49" s="30">
        <f>IF('SERIES_DB-MetaData'!$F49="US",'SERIES_DB-MetaData'!BL49*25.4,'SERIES_DB-MetaData'!BL49)</f>
        <v>6</v>
      </c>
      <c r="BM49" s="30">
        <f>IF('SERIES_DB-MetaData'!$F49="US",'SERIES_DB-MetaData'!BM49*25.4,'SERIES_DB-MetaData'!BM49)</f>
        <v>175</v>
      </c>
      <c r="BN49" s="25">
        <f>'SERIES_DB-MetaData'!$BN$6</f>
        <v>2</v>
      </c>
      <c r="BO49" s="22">
        <f t="shared" si="4"/>
        <v>0.32313524436923585</v>
      </c>
      <c r="BP49" s="31">
        <f>IF('SERIES_DB-MetaData'!$F49="US",'SERIES_DB-MetaData'!BP49*6.89476,'SERIES_DB-MetaData'!BP49)</f>
        <v>504</v>
      </c>
      <c r="BQ49" s="31">
        <f>IF('SERIES_DB-MetaData'!$F49="US",'SERIES_DB-MetaData'!BQ49*6.89476,'SERIES_DB-MetaData'!BQ49)</f>
        <v>634</v>
      </c>
      <c r="BR49" s="20">
        <f>'SERIES_DB-MetaData'!BR49</f>
        <v>0</v>
      </c>
      <c r="BS49" s="30">
        <f>IF('SERIES_DB-MetaData'!$F49="US",'SERIES_DB-MetaData'!BS49*25.4,'SERIES_DB-MetaData'!BS49)</f>
        <v>0</v>
      </c>
      <c r="BT49" s="20">
        <f>'SERIES_DB-MetaData'!BT49</f>
        <v>0</v>
      </c>
      <c r="BU49" s="22">
        <f t="shared" si="5"/>
        <v>0</v>
      </c>
      <c r="BV49" s="31">
        <f>IF('SERIES_DB-MetaData'!$F49="US",'SERIES_DB-MetaData'!BV49*6.89476,'SERIES_DB-MetaData'!BV49)</f>
        <v>0</v>
      </c>
      <c r="BW49" s="20">
        <f>'SERIES_DB-MetaData'!BW49</f>
        <v>0</v>
      </c>
      <c r="BX49" s="20">
        <f>'SERIES_DB-MetaData'!BX49</f>
        <v>1</v>
      </c>
    </row>
    <row r="50" spans="1:76">
      <c r="A50" s="84">
        <f>'SERIES_DB-MetaData'!A50</f>
        <v>45</v>
      </c>
      <c r="B50" s="84">
        <f>'SERIES_DB-MetaData'!B50</f>
        <v>0</v>
      </c>
      <c r="C50" s="84">
        <f>'SERIES_DB-MetaData'!C50</f>
        <v>2</v>
      </c>
      <c r="D50" s="105" t="str">
        <f>'SERIES_DB-MetaData'!D50</f>
        <v>M2</v>
      </c>
      <c r="E50" s="105" t="str">
        <f>'SERIES_DB-MetaData'!E50</f>
        <v>Greifenhagen&amp;Lestuzzi 2006</v>
      </c>
      <c r="F50" s="20" t="s">
        <v>8</v>
      </c>
      <c r="G50" s="87" t="str">
        <f>'SERIES_DB-MetaData'!G50</f>
        <v>C</v>
      </c>
      <c r="H50" s="87" t="str">
        <f>'SERIES_DB-MetaData'!H50</f>
        <v>R</v>
      </c>
      <c r="I50" s="31">
        <f>IF('SERIES_DB-MetaData'!$F50="US",'SERIES_DB-MetaData'!I50*6.89476,'SERIES_DB-MetaData'!I50)</f>
        <v>51</v>
      </c>
      <c r="J50" s="31">
        <f>IF('SERIES_DB-MetaData'!$F50="US",'SERIES_DB-MetaData'!J50*6.89476,'SERIES_DB-MetaData'!J50)</f>
        <v>0</v>
      </c>
      <c r="K50" s="31">
        <f>IF('SERIES_DB-MetaData'!$F50="US",'SERIES_DB-MetaData'!K50*6.89476,'SERIES_DB-MetaData'!K50)</f>
        <v>0</v>
      </c>
      <c r="L50" s="31">
        <f>IF('SERIES_DB-MetaData'!$F50="US",'SERIES_DB-MetaData'!L50*4.448221615,'SERIES_DB-MetaData'!L50)</f>
        <v>136</v>
      </c>
      <c r="M50" s="20">
        <f>'SERIES_DB-MetaData'!M50</f>
        <v>0</v>
      </c>
      <c r="N50" s="30">
        <f>IF('SERIES_DB-MetaData'!$F50="US",'SERIES_DB-MetaData'!N50*25.4,'SERIES_DB-MetaData'!N50)</f>
        <v>100</v>
      </c>
      <c r="O50" s="30">
        <f>IF('SERIES_DB-MetaData'!$F50="US",'SERIES_DB-MetaData'!O50*25.4,'SERIES_DB-MetaData'!O50)</f>
        <v>25</v>
      </c>
      <c r="P50" s="30">
        <f>IF('SERIES_DB-MetaData'!$F50="US",'SERIES_DB-MetaData'!P50*25.4,'SERIES_DB-MetaData'!P50)</f>
        <v>1000</v>
      </c>
      <c r="Q50" s="30">
        <f>IF('SERIES_DB-MetaData'!$F50="US",'SERIES_DB-MetaData'!Q50*25.4,'SERIES_DB-MetaData'!Q50)</f>
        <v>100</v>
      </c>
      <c r="R50" s="30">
        <f>IF('SERIES_DB-MetaData'!$F50="US",'SERIES_DB-MetaData'!R50*25.4,'SERIES_DB-MetaData'!R50)</f>
        <v>690</v>
      </c>
      <c r="S50" s="30">
        <f>IF('SERIES_DB-MetaData'!$F50="US",'SERIES_DB-MetaData'!S50*25.4,'SERIES_DB-MetaData'!S50)</f>
        <v>690</v>
      </c>
      <c r="T50" s="32" t="str">
        <f>'SERIES_DB-MetaData'!T50</f>
        <v>C</v>
      </c>
      <c r="U50" s="32">
        <f t="shared" si="0"/>
        <v>100000</v>
      </c>
      <c r="V50" s="30">
        <f>IF('SERIES_DB-MetaData'!$F50="US",'SERIES_DB-MetaData'!V50*25.4,'SERIES_DB-MetaData'!V50)</f>
        <v>6</v>
      </c>
      <c r="W50" s="30">
        <f>IF('SERIES_DB-MetaData'!$F50="US",'SERIES_DB-MetaData'!W50*25.4,'SERIES_DB-MetaData'!W50)</f>
        <v>0</v>
      </c>
      <c r="X50" s="30">
        <f>IF('SERIES_DB-MetaData'!$F50="US",'SERIES_DB-MetaData'!X50*25.4,'SERIES_DB-MetaData'!X50)</f>
        <v>0</v>
      </c>
      <c r="Y50" s="108">
        <f>'SERIES_DB-MetaData'!Y50</f>
        <v>2</v>
      </c>
      <c r="Z50" s="30">
        <f>IF('SERIES_DB-MetaData'!$F50="US",'SERIES_DB-MetaData'!Z50*25.4,'SERIES_DB-MetaData'!Z50)</f>
        <v>0</v>
      </c>
      <c r="AA50" s="108">
        <f>'SERIES_DB-MetaData'!AA50</f>
        <v>0</v>
      </c>
      <c r="AB50" s="30">
        <f>IF('SERIES_DB-MetaData'!$F50="US",'SERIES_DB-MetaData'!AB50*25.4,'SERIES_DB-MetaData'!AB50)</f>
        <v>0</v>
      </c>
      <c r="AC50" s="108">
        <f>'SERIES_DB-MetaData'!AC50</f>
        <v>0</v>
      </c>
      <c r="AD50" s="108" t="str">
        <f>'SERIES_DB-MetaData'!AD50</f>
        <v>STRAIGHT</v>
      </c>
      <c r="AE50" s="31">
        <f>IF('SERIES_DB-MetaData'!$F50="US",'SERIES_DB-MetaData'!AE50*25.4,'SERIES_DB-MetaData'!AE50)</f>
        <v>0</v>
      </c>
      <c r="AF50" s="32" t="str">
        <f>'SERIES_DB-MetaData'!AF50</f>
        <v>Ribbed</v>
      </c>
      <c r="AG50" s="23">
        <f t="shared" si="1"/>
        <v>5.654866776461627E-2</v>
      </c>
      <c r="AH50" s="30">
        <f>IF('SERIES_DB-MetaData'!$F50="US",'SERIES_DB-MetaData'!AH50*25.4,'SERIES_DB-MetaData'!AH50)</f>
        <v>0</v>
      </c>
      <c r="AI50" s="31">
        <f>IF('SERIES_DB-MetaData'!$F50="US",'SERIES_DB-MetaData'!AI50*6.89476,'SERIES_DB-MetaData'!AI50)</f>
        <v>504</v>
      </c>
      <c r="AJ50" s="31">
        <f>IF('SERIES_DB-MetaData'!$F50="US",'SERIES_DB-MetaData'!AJ50*6.89476,'SERIES_DB-MetaData'!AJ50)</f>
        <v>634</v>
      </c>
      <c r="AK50" s="31">
        <f>IF('SERIES_DB-MetaData'!$F50="US",'SERIES_DB-MetaData'!AK50*6.89476,'SERIES_DB-MetaData'!AK50)</f>
        <v>0</v>
      </c>
      <c r="AL50" s="31">
        <f>IF('SERIES_DB-MetaData'!$F50="US",'SERIES_DB-MetaData'!AL50*6.89476,'SERIES_DB-MetaData'!AL50)</f>
        <v>0</v>
      </c>
      <c r="AM50" s="31">
        <f>IF('SERIES_DB-MetaData'!$F50="US",'SERIES_DB-MetaData'!AM50*6.89476,'SERIES_DB-MetaData'!AM50)</f>
        <v>0</v>
      </c>
      <c r="AN50" s="31">
        <f>IF('SERIES_DB-MetaData'!$F50="US",'SERIES_DB-MetaData'!AN50*6.89476,'SERIES_DB-MetaData'!AN50)</f>
        <v>0</v>
      </c>
      <c r="AO50" s="108">
        <f>'SERIES_DB-MetaData'!AO50</f>
        <v>0</v>
      </c>
      <c r="AP50" s="24" t="str">
        <f>'SERIES_DB-MetaData'!AP50</f>
        <v>R</v>
      </c>
      <c r="AQ50" s="20">
        <f>'SERIES_DB-MetaData'!AQ50</f>
        <v>2</v>
      </c>
      <c r="AR50" s="24" t="str">
        <f>'SERIES_DB-MetaData'!AR50</f>
        <v>Ribbed</v>
      </c>
      <c r="AS50" s="30">
        <f>IF('SERIES_DB-MetaData'!$F50="US",'SERIES_DB-MetaData'!AS50*25.4,'SERIES_DB-MetaData'!AS50)</f>
        <v>6</v>
      </c>
      <c r="AT50" s="20">
        <f>'SERIES_DB-MetaData'!AT50</f>
        <v>4</v>
      </c>
      <c r="AU50" s="31">
        <f>IF('SERIES_DB-MetaData'!$F50="US",'SERIES_DB-MetaData'!AU50*25.4,'SERIES_DB-MetaData'!AU50)</f>
        <v>173.33</v>
      </c>
      <c r="AV50" s="30">
        <f>IF('SERIES_DB-MetaData'!$F50="US",'SERIES_DB-MetaData'!AV50*25.4,'SERIES_DB-MetaData'!AV50)</f>
        <v>0</v>
      </c>
      <c r="AW50" s="109">
        <f>'SERIES_DB-MetaData'!AW50</f>
        <v>0</v>
      </c>
      <c r="AX50" s="30">
        <f>IF('SERIES_DB-MetaData'!$F50="US",'SERIES_DB-MetaData'!AX50*25.4,'SERIES_DB-MetaData'!AX50)</f>
        <v>0</v>
      </c>
      <c r="AY50" s="23">
        <f t="shared" si="2"/>
        <v>0.32624858803794077</v>
      </c>
      <c r="AZ50" s="23"/>
      <c r="BA50" s="31">
        <f>IF('SERIES_DB-MetaData'!$F50="US",'SERIES_DB-MetaData'!BA50*6.89476,'SERIES_DB-MetaData'!BA50)</f>
        <v>504</v>
      </c>
      <c r="BB50" s="31">
        <f>IF('SERIES_DB-MetaData'!$F50="US",'SERIES_DB-MetaData'!BB50*6.89476,'SERIES_DB-MetaData'!BB50)</f>
        <v>800</v>
      </c>
      <c r="BC50" s="24">
        <f>'SERIES_DB-MetaData'!BC50</f>
        <v>0</v>
      </c>
      <c r="BD50" s="30">
        <f>IF('SERIES_DB-MetaData'!$F50="US",'SERIES_DB-MetaData'!BD50*25.4,'SERIES_DB-MetaData'!BD50)</f>
        <v>6</v>
      </c>
      <c r="BE50" s="30">
        <f>IF('SERIES_DB-MetaData'!$F50="US",'SERIES_DB-MetaData'!BE50*25.4,'SERIES_DB-MetaData'!BE50)</f>
        <v>190</v>
      </c>
      <c r="BF50" s="24">
        <f>'SERIES_DB-MetaData'!BF50</f>
        <v>2</v>
      </c>
      <c r="BG50" s="22">
        <f t="shared" si="3"/>
        <v>0.29762456718219094</v>
      </c>
      <c r="BH50" s="30">
        <f>IF('SERIES_DB-MetaData'!$F50="US",'SERIES_DB-MetaData'!BH50*25.4,'SERIES_DB-MetaData'!BH50)</f>
        <v>0</v>
      </c>
      <c r="BI50" s="31">
        <f>IF('SERIES_DB-MetaData'!$F50="US",'SERIES_DB-MetaData'!BI50*6.89476,'SERIES_DB-MetaData'!BI50)</f>
        <v>504</v>
      </c>
      <c r="BJ50" s="31">
        <f>IF('SERIES_DB-MetaData'!$F50="US",'SERIES_DB-MetaData'!BJ50*6.89476,'SERIES_DB-MetaData'!BJ50)</f>
        <v>634</v>
      </c>
      <c r="BK50" s="109">
        <f>'SERIES_DB-MetaData'!BK50</f>
        <v>0</v>
      </c>
      <c r="BL50" s="30">
        <f>IF('SERIES_DB-MetaData'!$F50="US",'SERIES_DB-MetaData'!BL50*25.4,'SERIES_DB-MetaData'!BL50)</f>
        <v>4</v>
      </c>
      <c r="BM50" s="30">
        <f>IF('SERIES_DB-MetaData'!$F50="US",'SERIES_DB-MetaData'!BM50*25.4,'SERIES_DB-MetaData'!BM50)</f>
        <v>175</v>
      </c>
      <c r="BN50" s="25">
        <f>'SERIES_DB-MetaData'!$BN$6</f>
        <v>2</v>
      </c>
      <c r="BO50" s="22">
        <f t="shared" si="4"/>
        <v>0.14361566416410482</v>
      </c>
      <c r="BP50" s="31">
        <f>IF('SERIES_DB-MetaData'!$F50="US",'SERIES_DB-MetaData'!BP50*6.89476,'SERIES_DB-MetaData'!BP50)</f>
        <v>745</v>
      </c>
      <c r="BQ50" s="31">
        <f>IF('SERIES_DB-MetaData'!$F50="US",'SERIES_DB-MetaData'!BQ50*6.89476,'SERIES_DB-MetaData'!BQ50)</f>
        <v>800</v>
      </c>
      <c r="BR50" s="20">
        <f>'SERIES_DB-MetaData'!BR50</f>
        <v>0</v>
      </c>
      <c r="BS50" s="30">
        <f>IF('SERIES_DB-MetaData'!$F50="US",'SERIES_DB-MetaData'!BS50*25.4,'SERIES_DB-MetaData'!BS50)</f>
        <v>0</v>
      </c>
      <c r="BT50" s="20">
        <f>'SERIES_DB-MetaData'!BT50</f>
        <v>0</v>
      </c>
      <c r="BU50" s="22">
        <f t="shared" si="5"/>
        <v>0</v>
      </c>
      <c r="BV50" s="31">
        <f>IF('SERIES_DB-MetaData'!$F50="US",'SERIES_DB-MetaData'!BV50*6.89476,'SERIES_DB-MetaData'!BV50)</f>
        <v>0</v>
      </c>
      <c r="BW50" s="20">
        <f>'SERIES_DB-MetaData'!BW50</f>
        <v>0</v>
      </c>
      <c r="BX50" s="20">
        <f>'SERIES_DB-MetaData'!BX50</f>
        <v>1</v>
      </c>
    </row>
    <row r="51" spans="1:76">
      <c r="A51" s="84">
        <f>'SERIES_DB-MetaData'!A51</f>
        <v>46</v>
      </c>
      <c r="B51" s="84">
        <f>'SERIES_DB-MetaData'!B51</f>
        <v>0</v>
      </c>
      <c r="C51" s="84">
        <f>'SERIES_DB-MetaData'!C51</f>
        <v>3</v>
      </c>
      <c r="D51" s="105" t="str">
        <f>'SERIES_DB-MetaData'!D51</f>
        <v>M3</v>
      </c>
      <c r="E51" s="105" t="str">
        <f>'SERIES_DB-MetaData'!E51</f>
        <v>Greifenhagen&amp;Lestuzzi 2006</v>
      </c>
      <c r="F51" s="20" t="s">
        <v>8</v>
      </c>
      <c r="G51" s="87" t="str">
        <f>'SERIES_DB-MetaData'!G51</f>
        <v>C</v>
      </c>
      <c r="H51" s="87" t="str">
        <f>'SERIES_DB-MetaData'!H51</f>
        <v>R</v>
      </c>
      <c r="I51" s="31">
        <f>IF('SERIES_DB-MetaData'!$F51="US",'SERIES_DB-MetaData'!I51*6.89476,'SERIES_DB-MetaData'!I51)</f>
        <v>20.100000000000001</v>
      </c>
      <c r="J51" s="31">
        <f>IF('SERIES_DB-MetaData'!$F51="US",'SERIES_DB-MetaData'!J51*6.89476,'SERIES_DB-MetaData'!J51)</f>
        <v>0</v>
      </c>
      <c r="K51" s="31">
        <f>IF('SERIES_DB-MetaData'!$F51="US",'SERIES_DB-MetaData'!K51*6.89476,'SERIES_DB-MetaData'!K51)</f>
        <v>0</v>
      </c>
      <c r="L51" s="31">
        <f>IF('SERIES_DB-MetaData'!$F51="US",'SERIES_DB-MetaData'!L51*4.448221615,'SERIES_DB-MetaData'!L51)</f>
        <v>135.99999999999997</v>
      </c>
      <c r="M51" s="20">
        <f>'SERIES_DB-MetaData'!M51</f>
        <v>0</v>
      </c>
      <c r="N51" s="30">
        <f>IF('SERIES_DB-MetaData'!$F51="US",'SERIES_DB-MetaData'!N51*25.4,'SERIES_DB-MetaData'!N51)</f>
        <v>80</v>
      </c>
      <c r="O51" s="30">
        <f>IF('SERIES_DB-MetaData'!$F51="US",'SERIES_DB-MetaData'!O51*25.4,'SERIES_DB-MetaData'!O51)</f>
        <v>12</v>
      </c>
      <c r="P51" s="30">
        <f>IF('SERIES_DB-MetaData'!$F51="US",'SERIES_DB-MetaData'!P51*25.4,'SERIES_DB-MetaData'!P51)</f>
        <v>900</v>
      </c>
      <c r="Q51" s="30">
        <f>IF('SERIES_DB-MetaData'!$F51="US",'SERIES_DB-MetaData'!Q51*25.4,'SERIES_DB-MetaData'!Q51)</f>
        <v>80</v>
      </c>
      <c r="R51" s="30">
        <f>IF('SERIES_DB-MetaData'!$F51="US",'SERIES_DB-MetaData'!R51*25.4,'SERIES_DB-MetaData'!R51)</f>
        <v>690</v>
      </c>
      <c r="S51" s="30">
        <f>IF('SERIES_DB-MetaData'!$F51="US",'SERIES_DB-MetaData'!S51*25.4,'SERIES_DB-MetaData'!S51)</f>
        <v>690</v>
      </c>
      <c r="T51" s="32" t="str">
        <f>'SERIES_DB-MetaData'!T51</f>
        <v>C</v>
      </c>
      <c r="U51" s="32">
        <f t="shared" ref="U51:U96" si="7">IF((H51="R"),(N51*P51),(N51*O51+Q51*(P51-2*O51)))</f>
        <v>72000</v>
      </c>
      <c r="V51" s="30">
        <f>IF('SERIES_DB-MetaData'!$F51="US",'SERIES_DB-MetaData'!V51*25.4,'SERIES_DB-MetaData'!V51)</f>
        <v>6</v>
      </c>
      <c r="W51" s="30">
        <f>IF('SERIES_DB-MetaData'!$F51="US",'SERIES_DB-MetaData'!W51*25.4,'SERIES_DB-MetaData'!W51)</f>
        <v>0</v>
      </c>
      <c r="X51" s="30">
        <f>IF('SERIES_DB-MetaData'!$F51="US",'SERIES_DB-MetaData'!X51*25.4,'SERIES_DB-MetaData'!X51)</f>
        <v>0</v>
      </c>
      <c r="Y51" s="108">
        <f>'SERIES_DB-MetaData'!Y51</f>
        <v>2</v>
      </c>
      <c r="Z51" s="30">
        <f>IF('SERIES_DB-MetaData'!$F51="US",'SERIES_DB-MetaData'!Z51*25.4,'SERIES_DB-MetaData'!Z51)</f>
        <v>0</v>
      </c>
      <c r="AA51" s="108">
        <f>'SERIES_DB-MetaData'!AA51</f>
        <v>0</v>
      </c>
      <c r="AB51" s="30">
        <f>IF('SERIES_DB-MetaData'!$F51="US",'SERIES_DB-MetaData'!AB51*25.4,'SERIES_DB-MetaData'!AB51)</f>
        <v>0</v>
      </c>
      <c r="AC51" s="108">
        <f>'SERIES_DB-MetaData'!AC51</f>
        <v>0</v>
      </c>
      <c r="AD51" s="108" t="str">
        <f>'SERIES_DB-MetaData'!AD51</f>
        <v>STRAIGHT</v>
      </c>
      <c r="AE51" s="31">
        <f>IF('SERIES_DB-MetaData'!$F51="US",'SERIES_DB-MetaData'!AE51*25.4,'SERIES_DB-MetaData'!AE51)</f>
        <v>0</v>
      </c>
      <c r="AF51" s="32" t="str">
        <f>'SERIES_DB-MetaData'!AF51</f>
        <v>Ribbed</v>
      </c>
      <c r="AG51" s="23">
        <f t="shared" ref="AG51:AG96" si="8">((Y51-AA51-AC51)*PI()*V51^2/4+AA51*PI()*X51^2/4+AC51*PI()*W51^2/4)/U51*100</f>
        <v>7.8539816339744828E-2</v>
      </c>
      <c r="AH51" s="30">
        <f>IF('SERIES_DB-MetaData'!$F51="US",'SERIES_DB-MetaData'!AH51*25.4,'SERIES_DB-MetaData'!AH51)</f>
        <v>0</v>
      </c>
      <c r="AI51" s="31">
        <f>IF('SERIES_DB-MetaData'!$F51="US",'SERIES_DB-MetaData'!AI51*6.89476,'SERIES_DB-MetaData'!AI51)</f>
        <v>504</v>
      </c>
      <c r="AJ51" s="31">
        <f>IF('SERIES_DB-MetaData'!$F51="US",'SERIES_DB-MetaData'!AJ51*6.89476,'SERIES_DB-MetaData'!AJ51)</f>
        <v>634</v>
      </c>
      <c r="AK51" s="31">
        <f>IF('SERIES_DB-MetaData'!$F51="US",'SERIES_DB-MetaData'!AK51*6.89476,'SERIES_DB-MetaData'!AK51)</f>
        <v>0</v>
      </c>
      <c r="AL51" s="31">
        <f>IF('SERIES_DB-MetaData'!$F51="US",'SERIES_DB-MetaData'!AL51*6.89476,'SERIES_DB-MetaData'!AL51)</f>
        <v>0</v>
      </c>
      <c r="AM51" s="31">
        <f>IF('SERIES_DB-MetaData'!$F51="US",'SERIES_DB-MetaData'!AM51*6.89476,'SERIES_DB-MetaData'!AM51)</f>
        <v>0</v>
      </c>
      <c r="AN51" s="31">
        <f>IF('SERIES_DB-MetaData'!$F51="US",'SERIES_DB-MetaData'!AN51*6.89476,'SERIES_DB-MetaData'!AN51)</f>
        <v>0</v>
      </c>
      <c r="AO51" s="108">
        <f>'SERIES_DB-MetaData'!AO51</f>
        <v>0</v>
      </c>
      <c r="AP51" s="24" t="str">
        <f>'SERIES_DB-MetaData'!AP51</f>
        <v>R</v>
      </c>
      <c r="AQ51" s="20">
        <f>'SERIES_DB-MetaData'!AQ51</f>
        <v>2</v>
      </c>
      <c r="AR51" s="24" t="str">
        <f>'SERIES_DB-MetaData'!AR51</f>
        <v>Ribbed</v>
      </c>
      <c r="AS51" s="30">
        <f>IF('SERIES_DB-MetaData'!$F51="US",'SERIES_DB-MetaData'!AS51*25.4,'SERIES_DB-MetaData'!AS51)</f>
        <v>4</v>
      </c>
      <c r="AT51" s="20">
        <f>'SERIES_DB-MetaData'!AT51</f>
        <v>5</v>
      </c>
      <c r="AU51" s="31">
        <f>IF('SERIES_DB-MetaData'!$F51="US",'SERIES_DB-MetaData'!AU51*25.4,'SERIES_DB-MetaData'!AU51)</f>
        <v>122</v>
      </c>
      <c r="AV51" s="30">
        <f>IF('SERIES_DB-MetaData'!$F51="US",'SERIES_DB-MetaData'!AV51*25.4,'SERIES_DB-MetaData'!AV51)</f>
        <v>0</v>
      </c>
      <c r="AW51" s="109">
        <f>'SERIES_DB-MetaData'!AW51</f>
        <v>0</v>
      </c>
      <c r="AX51" s="30">
        <f>IF('SERIES_DB-MetaData'!$F51="US",'SERIES_DB-MetaData'!AX51*25.4,'SERIES_DB-MetaData'!AX51)</f>
        <v>0</v>
      </c>
      <c r="AY51" s="23">
        <f t="shared" ref="AY51:AY96" si="9">AQ51*PI()*AS51^2/4/N51/AU51*100</f>
        <v>0.25750759455654043</v>
      </c>
      <c r="AZ51" s="23"/>
      <c r="BA51" s="31">
        <f>IF('SERIES_DB-MetaData'!$F51="US",'SERIES_DB-MetaData'!BA51*6.89476,'SERIES_DB-MetaData'!BA51)</f>
        <v>745</v>
      </c>
      <c r="BB51" s="31">
        <f>IF('SERIES_DB-MetaData'!$F51="US",'SERIES_DB-MetaData'!BB51*6.89476,'SERIES_DB-MetaData'!BB51)</f>
        <v>800</v>
      </c>
      <c r="BC51" s="24">
        <f>'SERIES_DB-MetaData'!BC51</f>
        <v>0</v>
      </c>
      <c r="BD51" s="30">
        <f>IF('SERIES_DB-MetaData'!$F51="US",'SERIES_DB-MetaData'!BD51*25.4,'SERIES_DB-MetaData'!BD51)</f>
        <v>6</v>
      </c>
      <c r="BE51" s="30">
        <f>IF('SERIES_DB-MetaData'!$F51="US",'SERIES_DB-MetaData'!BE51*25.4,'SERIES_DB-MetaData'!BE51)</f>
        <v>219</v>
      </c>
      <c r="BF51" s="24">
        <f>'SERIES_DB-MetaData'!BF51</f>
        <v>2</v>
      </c>
      <c r="BG51" s="22">
        <f t="shared" ref="BG51:BG96" si="10">BF51*PI()*BD51^2/4/Q51/BE51*100</f>
        <v>0.32276636851949925</v>
      </c>
      <c r="BH51" s="30">
        <f>IF('SERIES_DB-MetaData'!$F51="US",'SERIES_DB-MetaData'!BH51*25.4,'SERIES_DB-MetaData'!BH51)</f>
        <v>0</v>
      </c>
      <c r="BI51" s="31">
        <f>IF('SERIES_DB-MetaData'!$F51="US",'SERIES_DB-MetaData'!BI51*6.89476,'SERIES_DB-MetaData'!BI51)</f>
        <v>504</v>
      </c>
      <c r="BJ51" s="31">
        <f>IF('SERIES_DB-MetaData'!$F51="US",'SERIES_DB-MetaData'!BJ51*6.89476,'SERIES_DB-MetaData'!BJ51)</f>
        <v>634</v>
      </c>
      <c r="BK51" s="109">
        <f>'SERIES_DB-MetaData'!BK51</f>
        <v>0</v>
      </c>
      <c r="BL51" s="30">
        <f>IF('SERIES_DB-MetaData'!$F51="US",'SERIES_DB-MetaData'!BL51*25.4,'SERIES_DB-MetaData'!BL51)</f>
        <v>4</v>
      </c>
      <c r="BM51" s="30">
        <f>IF('SERIES_DB-MetaData'!$F51="US",'SERIES_DB-MetaData'!BM51*25.4,'SERIES_DB-MetaData'!BM51)</f>
        <v>122</v>
      </c>
      <c r="BN51" s="25">
        <f>'SERIES_DB-MetaData'!$BN$6</f>
        <v>2</v>
      </c>
      <c r="BO51" s="22">
        <f t="shared" ref="BO51:BO96" si="11">BN51*PI()*BL51^2/4/Q51/BM51*100</f>
        <v>0.25750759455654043</v>
      </c>
      <c r="BP51" s="31">
        <f>IF('SERIES_DB-MetaData'!$F51="US",'SERIES_DB-MetaData'!BP51*6.89476,'SERIES_DB-MetaData'!BP51)</f>
        <v>745</v>
      </c>
      <c r="BQ51" s="31">
        <f>IF('SERIES_DB-MetaData'!$F51="US",'SERIES_DB-MetaData'!BQ51*6.89476,'SERIES_DB-MetaData'!BQ51)</f>
        <v>800</v>
      </c>
      <c r="BR51" s="20">
        <f>'SERIES_DB-MetaData'!BR51</f>
        <v>0</v>
      </c>
      <c r="BS51" s="30">
        <f>IF('SERIES_DB-MetaData'!$F51="US",'SERIES_DB-MetaData'!BS51*25.4,'SERIES_DB-MetaData'!BS51)</f>
        <v>0</v>
      </c>
      <c r="BT51" s="20">
        <f>'SERIES_DB-MetaData'!BT51</f>
        <v>0</v>
      </c>
      <c r="BU51" s="22">
        <f t="shared" ref="BU51:BU96" si="12">BT51*PI()*BS51^2/4/U51*100</f>
        <v>0</v>
      </c>
      <c r="BV51" s="31">
        <f>IF('SERIES_DB-MetaData'!$F51="US",'SERIES_DB-MetaData'!BV51*6.89476,'SERIES_DB-MetaData'!BV51)</f>
        <v>0</v>
      </c>
      <c r="BW51" s="20">
        <f>'SERIES_DB-MetaData'!BW51</f>
        <v>0</v>
      </c>
      <c r="BX51" s="20">
        <f>'SERIES_DB-MetaData'!BX51</f>
        <v>5</v>
      </c>
    </row>
    <row r="52" spans="1:76">
      <c r="A52" s="84">
        <f>'SERIES_DB-MetaData'!A52</f>
        <v>47</v>
      </c>
      <c r="B52" s="84">
        <f>'SERIES_DB-MetaData'!B52</f>
        <v>0</v>
      </c>
      <c r="C52" s="84">
        <f>'SERIES_DB-MetaData'!C52</f>
        <v>4</v>
      </c>
      <c r="D52" s="105" t="str">
        <f>'SERIES_DB-MetaData'!D52</f>
        <v>M4</v>
      </c>
      <c r="E52" s="105" t="str">
        <f>'SERIES_DB-MetaData'!E52</f>
        <v>Greifenhagen&amp;Lestuzzi 2006</v>
      </c>
      <c r="F52" s="20" t="s">
        <v>8</v>
      </c>
      <c r="G52" s="87" t="str">
        <f>'SERIES_DB-MetaData'!G52</f>
        <v>C</v>
      </c>
      <c r="H52" s="87" t="str">
        <f>'SERIES_DB-MetaData'!H52</f>
        <v>R</v>
      </c>
      <c r="I52" s="31">
        <f>IF('SERIES_DB-MetaData'!$F52="US",'SERIES_DB-MetaData'!I52*6.89476,'SERIES_DB-MetaData'!I52)</f>
        <v>24.4</v>
      </c>
      <c r="J52" s="31">
        <f>IF('SERIES_DB-MetaData'!$F52="US",'SERIES_DB-MetaData'!J52*6.89476,'SERIES_DB-MetaData'!J52)</f>
        <v>0</v>
      </c>
      <c r="K52" s="31">
        <f>IF('SERIES_DB-MetaData'!$F52="US",'SERIES_DB-MetaData'!K52*6.89476,'SERIES_DB-MetaData'!K52)</f>
        <v>0</v>
      </c>
      <c r="L52" s="31">
        <f>IF('SERIES_DB-MetaData'!$F52="US",'SERIES_DB-MetaData'!L52*4.448221615,'SERIES_DB-MetaData'!L52)</f>
        <v>135.99999999999997</v>
      </c>
      <c r="M52" s="20">
        <f>'SERIES_DB-MetaData'!M52</f>
        <v>0</v>
      </c>
      <c r="N52" s="30">
        <f>IF('SERIES_DB-MetaData'!$F52="US",'SERIES_DB-MetaData'!N52*25.4,'SERIES_DB-MetaData'!N52)</f>
        <v>80</v>
      </c>
      <c r="O52" s="30" t="e">
        <f>IF('SERIES_DB-MetaData'!$F52="US",'SERIES_DB-MetaData'!#REF!*25.4,'SERIES_DB-MetaData'!#REF!)</f>
        <v>#REF!</v>
      </c>
      <c r="P52" s="30">
        <f>IF('SERIES_DB-MetaData'!$F52="US",'SERIES_DB-MetaData'!P52*25.4,'SERIES_DB-MetaData'!P52)</f>
        <v>900</v>
      </c>
      <c r="Q52" s="30">
        <f>IF('SERIES_DB-MetaData'!$F52="US",'SERIES_DB-MetaData'!Q52*25.4,'SERIES_DB-MetaData'!Q52)</f>
        <v>80</v>
      </c>
      <c r="R52" s="30">
        <f>IF('SERIES_DB-MetaData'!$F52="US",'SERIES_DB-MetaData'!R52*25.4,'SERIES_DB-MetaData'!R52)</f>
        <v>690</v>
      </c>
      <c r="S52" s="30">
        <f>IF('SERIES_DB-MetaData'!$F52="US",'SERIES_DB-MetaData'!S52*25.4,'SERIES_DB-MetaData'!S52)</f>
        <v>690</v>
      </c>
      <c r="T52" s="32" t="str">
        <f>'SERIES_DB-MetaData'!T52</f>
        <v>C</v>
      </c>
      <c r="U52" s="32">
        <f t="shared" si="7"/>
        <v>72000</v>
      </c>
      <c r="V52" s="30">
        <f>IF('SERIES_DB-MetaData'!$F52="US",'SERIES_DB-MetaData'!V52*25.4,'SERIES_DB-MetaData'!V52)</f>
        <v>6</v>
      </c>
      <c r="W52" s="30">
        <f>IF('SERIES_DB-MetaData'!$F52="US",'SERIES_DB-MetaData'!W52*25.4,'SERIES_DB-MetaData'!W52)</f>
        <v>0</v>
      </c>
      <c r="X52" s="30">
        <f>IF('SERIES_DB-MetaData'!$F52="US",'SERIES_DB-MetaData'!X52*25.4,'SERIES_DB-MetaData'!X52)</f>
        <v>0</v>
      </c>
      <c r="Y52" s="108">
        <f>'SERIES_DB-MetaData'!Y52</f>
        <v>2</v>
      </c>
      <c r="Z52" s="30">
        <f>IF('SERIES_DB-MetaData'!$F52="US",'SERIES_DB-MetaData'!Z52*25.4,'SERIES_DB-MetaData'!Z52)</f>
        <v>0</v>
      </c>
      <c r="AA52" s="108">
        <f>'SERIES_DB-MetaData'!AA52</f>
        <v>0</v>
      </c>
      <c r="AB52" s="30">
        <f>IF('SERIES_DB-MetaData'!$F52="US",'SERIES_DB-MetaData'!AB52*25.4,'SERIES_DB-MetaData'!AB52)</f>
        <v>0</v>
      </c>
      <c r="AC52" s="108">
        <f>'SERIES_DB-MetaData'!AC52</f>
        <v>0</v>
      </c>
      <c r="AD52" s="108" t="str">
        <f>'SERIES_DB-MetaData'!AD52</f>
        <v>STRAIGHT</v>
      </c>
      <c r="AE52" s="31">
        <f>IF('SERIES_DB-MetaData'!$F52="US",'SERIES_DB-MetaData'!AE52*25.4,'SERIES_DB-MetaData'!AE52)</f>
        <v>0</v>
      </c>
      <c r="AF52" s="32" t="str">
        <f>'SERIES_DB-MetaData'!AF52</f>
        <v>Ribbed</v>
      </c>
      <c r="AG52" s="23">
        <f t="shared" si="8"/>
        <v>7.8539816339744828E-2</v>
      </c>
      <c r="AH52" s="30">
        <f>IF('SERIES_DB-MetaData'!$F52="US",'SERIES_DB-MetaData'!AH52*25.4,'SERIES_DB-MetaData'!AH52)</f>
        <v>0</v>
      </c>
      <c r="AI52" s="31">
        <f>IF('SERIES_DB-MetaData'!$F52="US",'SERIES_DB-MetaData'!AI52*6.89476,'SERIES_DB-MetaData'!AI52)</f>
        <v>504</v>
      </c>
      <c r="AJ52" s="31">
        <f>IF('SERIES_DB-MetaData'!$F52="US",'SERIES_DB-MetaData'!AJ52*6.89476,'SERIES_DB-MetaData'!AJ52)</f>
        <v>634</v>
      </c>
      <c r="AK52" s="31">
        <f>IF('SERIES_DB-MetaData'!$F52="US",'SERIES_DB-MetaData'!AK52*6.89476,'SERIES_DB-MetaData'!AK52)</f>
        <v>0</v>
      </c>
      <c r="AL52" s="31">
        <f>IF('SERIES_DB-MetaData'!$F52="US",'SERIES_DB-MetaData'!AL52*6.89476,'SERIES_DB-MetaData'!AL52)</f>
        <v>0</v>
      </c>
      <c r="AM52" s="31">
        <f>IF('SERIES_DB-MetaData'!$F52="US",'SERIES_DB-MetaData'!AM52*6.89476,'SERIES_DB-MetaData'!AM52)</f>
        <v>0</v>
      </c>
      <c r="AN52" s="31">
        <f>IF('SERIES_DB-MetaData'!$F52="US",'SERIES_DB-MetaData'!AN52*6.89476,'SERIES_DB-MetaData'!AN52)</f>
        <v>0</v>
      </c>
      <c r="AO52" s="108">
        <f>'SERIES_DB-MetaData'!AO52</f>
        <v>0</v>
      </c>
      <c r="AP52" s="24" t="str">
        <f>'SERIES_DB-MetaData'!AP52</f>
        <v>R</v>
      </c>
      <c r="AQ52" s="20">
        <f>'SERIES_DB-MetaData'!AQ52</f>
        <v>2</v>
      </c>
      <c r="AR52" s="24" t="str">
        <f>'SERIES_DB-MetaData'!AR52</f>
        <v>Ribbed</v>
      </c>
      <c r="AS52" s="30">
        <f>IF('SERIES_DB-MetaData'!$F52="US",'SERIES_DB-MetaData'!AS52*25.4,'SERIES_DB-MetaData'!AS52)</f>
        <v>4</v>
      </c>
      <c r="AT52" s="20">
        <f>'SERIES_DB-MetaData'!AT52</f>
        <v>5</v>
      </c>
      <c r="AU52" s="31">
        <f>IF('SERIES_DB-MetaData'!$F52="US",'SERIES_DB-MetaData'!AU52*25.4,'SERIES_DB-MetaData'!AU52)</f>
        <v>122</v>
      </c>
      <c r="AV52" s="30">
        <f>IF('SERIES_DB-MetaData'!$F52="US",'SERIES_DB-MetaData'!AV52*25.4,'SERIES_DB-MetaData'!AV52)</f>
        <v>0</v>
      </c>
      <c r="AW52" s="109">
        <f>'SERIES_DB-MetaData'!AW52</f>
        <v>0</v>
      </c>
      <c r="AX52" s="30">
        <f>IF('SERIES_DB-MetaData'!$F52="US",'SERIES_DB-MetaData'!AX52*25.4,'SERIES_DB-MetaData'!AX52)</f>
        <v>0</v>
      </c>
      <c r="AY52" s="23">
        <f t="shared" si="9"/>
        <v>0.25750759455654043</v>
      </c>
      <c r="AZ52" s="23"/>
      <c r="BA52" s="31">
        <f>IF('SERIES_DB-MetaData'!$F52="US",'SERIES_DB-MetaData'!BA52*6.89476,'SERIES_DB-MetaData'!BA52)</f>
        <v>745</v>
      </c>
      <c r="BB52" s="31">
        <f>IF('SERIES_DB-MetaData'!$F52="US",'SERIES_DB-MetaData'!BB52*6.89476,'SERIES_DB-MetaData'!BB52)</f>
        <v>800</v>
      </c>
      <c r="BC52" s="24">
        <f>'SERIES_DB-MetaData'!BC52</f>
        <v>0</v>
      </c>
      <c r="BD52" s="30">
        <f>IF('SERIES_DB-MetaData'!$F52="US",'SERIES_DB-MetaData'!BD52*25.4,'SERIES_DB-MetaData'!BD52)</f>
        <v>6</v>
      </c>
      <c r="BE52" s="30">
        <f>IF('SERIES_DB-MetaData'!$F52="US",'SERIES_DB-MetaData'!BE52*25.4,'SERIES_DB-MetaData'!BE52)</f>
        <v>219</v>
      </c>
      <c r="BF52" s="24">
        <f>'SERIES_DB-MetaData'!BF52</f>
        <v>2</v>
      </c>
      <c r="BG52" s="22">
        <f t="shared" si="10"/>
        <v>0.32276636851949925</v>
      </c>
      <c r="BH52" s="30">
        <f>IF('SERIES_DB-MetaData'!$F52="US",'SERIES_DB-MetaData'!BH52*25.4,'SERIES_DB-MetaData'!BH52)</f>
        <v>0</v>
      </c>
      <c r="BI52" s="31">
        <f>IF('SERIES_DB-MetaData'!$F52="US",'SERIES_DB-MetaData'!BI52*6.89476,'SERIES_DB-MetaData'!BI52)</f>
        <v>504</v>
      </c>
      <c r="BJ52" s="31">
        <f>IF('SERIES_DB-MetaData'!$F52="US",'SERIES_DB-MetaData'!BJ52*6.89476,'SERIES_DB-MetaData'!BJ52)</f>
        <v>634</v>
      </c>
      <c r="BK52" s="109">
        <f>'SERIES_DB-MetaData'!BK52</f>
        <v>0</v>
      </c>
      <c r="BL52" s="30">
        <f>IF('SERIES_DB-MetaData'!$F52="US",'SERIES_DB-MetaData'!BL52*25.4,'SERIES_DB-MetaData'!BL52)</f>
        <v>4</v>
      </c>
      <c r="BM52" s="30">
        <f>IF('SERIES_DB-MetaData'!$F52="US",'SERIES_DB-MetaData'!BM52*25.4,'SERIES_DB-MetaData'!BM52)</f>
        <v>122</v>
      </c>
      <c r="BN52" s="25">
        <f>'SERIES_DB-MetaData'!$BN$6</f>
        <v>2</v>
      </c>
      <c r="BO52" s="22">
        <f t="shared" si="11"/>
        <v>0.25750759455654043</v>
      </c>
      <c r="BP52" s="31">
        <f>IF('SERIES_DB-MetaData'!$F52="US",'SERIES_DB-MetaData'!BP52*6.89476,'SERIES_DB-MetaData'!BP52)</f>
        <v>745</v>
      </c>
      <c r="BQ52" s="31">
        <f>IF('SERIES_DB-MetaData'!$F52="US",'SERIES_DB-MetaData'!BQ52*6.89476,'SERIES_DB-MetaData'!BQ52)</f>
        <v>800</v>
      </c>
      <c r="BR52" s="20">
        <f>'SERIES_DB-MetaData'!BR52</f>
        <v>0</v>
      </c>
      <c r="BS52" s="30">
        <f>IF('SERIES_DB-MetaData'!$F52="US",'SERIES_DB-MetaData'!BS52*25.4,'SERIES_DB-MetaData'!BS52)</f>
        <v>0</v>
      </c>
      <c r="BT52" s="20">
        <f>'SERIES_DB-MetaData'!BT52</f>
        <v>0</v>
      </c>
      <c r="BU52" s="22">
        <f t="shared" si="12"/>
        <v>0</v>
      </c>
      <c r="BV52" s="31">
        <f>IF('SERIES_DB-MetaData'!$F52="US",'SERIES_DB-MetaData'!BV52*6.89476,'SERIES_DB-MetaData'!BV52)</f>
        <v>0</v>
      </c>
      <c r="BW52" s="20">
        <f>'SERIES_DB-MetaData'!BW52</f>
        <v>0</v>
      </c>
      <c r="BX52" s="20">
        <f>'SERIES_DB-MetaData'!BX52</f>
        <v>1</v>
      </c>
    </row>
    <row r="53" spans="1:76">
      <c r="A53" s="84">
        <f>'SERIES_DB-MetaData'!A53</f>
        <v>48</v>
      </c>
      <c r="B53" s="84">
        <f>'SERIES_DB-MetaData'!B53</f>
        <v>0</v>
      </c>
      <c r="C53" s="84">
        <f>'SERIES_DB-MetaData'!C53</f>
        <v>1</v>
      </c>
      <c r="D53" s="105" t="str">
        <f>'SERIES_DB-MetaData'!D53</f>
        <v>1A</v>
      </c>
      <c r="E53" s="105" t="str">
        <f>'SERIES_DB-MetaData'!E53</f>
        <v>Hines et al. 2004</v>
      </c>
      <c r="F53" s="20" t="s">
        <v>8</v>
      </c>
      <c r="G53" s="87" t="str">
        <f>'SERIES_DB-MetaData'!G53</f>
        <v>C</v>
      </c>
      <c r="H53" s="87" t="str">
        <f>'SERIES_DB-MetaData'!H53</f>
        <v>O</v>
      </c>
      <c r="I53" s="31">
        <f>IF('SERIES_DB-MetaData'!$F53="US",'SERIES_DB-MetaData'!I53*6.89476,'SERIES_DB-MetaData'!I53)</f>
        <v>38.1</v>
      </c>
      <c r="J53" s="31">
        <f>IF('SERIES_DB-MetaData'!$F53="US",'SERIES_DB-MetaData'!J53*6.89476,'SERIES_DB-MetaData'!J53)</f>
        <v>0</v>
      </c>
      <c r="K53" s="31">
        <f>IF('SERIES_DB-MetaData'!$F53="US",'SERIES_DB-MetaData'!K53*6.89476,'SERIES_DB-MetaData'!K53)</f>
        <v>0</v>
      </c>
      <c r="L53" s="31">
        <f>IF('SERIES_DB-MetaData'!$F53="US",'SERIES_DB-MetaData'!L53*4.448221615,'SERIES_DB-MetaData'!L53)</f>
        <v>878.25414899999998</v>
      </c>
      <c r="M53" s="20" t="str">
        <f>'SERIES_DB-MetaData'!M53</f>
        <v>II</v>
      </c>
      <c r="N53" s="30">
        <f>IF('SERIES_DB-MetaData'!$F53="US",'SERIES_DB-MetaData'!N53*25.4,'SERIES_DB-MetaData'!N53)</f>
        <v>305</v>
      </c>
      <c r="O53" s="30">
        <f>IF('SERIES_DB-MetaData'!$F53="US",'SERIES_DB-MetaData'!O53*25.4,'SERIES_DB-MetaData'!O53)</f>
        <v>305</v>
      </c>
      <c r="P53" s="30">
        <f>IF('SERIES_DB-MetaData'!$F53="US",'SERIES_DB-MetaData'!P53*25.4,'SERIES_DB-MetaData'!P53)</f>
        <v>1219</v>
      </c>
      <c r="Q53" s="30">
        <f>IF('SERIES_DB-MetaData'!$F53="US",'SERIES_DB-MetaData'!Q53*25.4,'SERIES_DB-MetaData'!Q53)</f>
        <v>152</v>
      </c>
      <c r="R53" s="30">
        <f>IF('SERIES_DB-MetaData'!$F53="US",'SERIES_DB-MetaData'!R53*25.4,'SERIES_DB-MetaData'!R53)</f>
        <v>4928</v>
      </c>
      <c r="S53" s="30">
        <f>IF('SERIES_DB-MetaData'!$F53="US",'SERIES_DB-MetaData'!S53*25.4,'SERIES_DB-MetaData'!S53)</f>
        <v>4928</v>
      </c>
      <c r="T53" s="32" t="str">
        <f>'SERIES_DB-MetaData'!T53</f>
        <v>C</v>
      </c>
      <c r="U53" s="32">
        <f t="shared" si="7"/>
        <v>185593</v>
      </c>
      <c r="V53" s="30">
        <f>IF('SERIES_DB-MetaData'!$F53="US",'SERIES_DB-MetaData'!V53*25.4,'SERIES_DB-MetaData'!V53)</f>
        <v>9</v>
      </c>
      <c r="W53" s="30">
        <f>IF('SERIES_DB-MetaData'!$F53="US",'SERIES_DB-MetaData'!W53*25.4,'SERIES_DB-MetaData'!W53)</f>
        <v>13</v>
      </c>
      <c r="X53" s="30">
        <f>IF('SERIES_DB-MetaData'!$F53="US",'SERIES_DB-MetaData'!X53*25.4,'SERIES_DB-MetaData'!X53)</f>
        <v>13</v>
      </c>
      <c r="Y53" s="108">
        <f>'SERIES_DB-MetaData'!Y53</f>
        <v>9</v>
      </c>
      <c r="Z53" s="30">
        <f>IF('SERIES_DB-MetaData'!$F53="US",'SERIES_DB-MetaData'!Z53*25.4,'SERIES_DB-MetaData'!Z53)</f>
        <v>13</v>
      </c>
      <c r="AA53" s="108">
        <f>'SERIES_DB-MetaData'!AA53</f>
        <v>2</v>
      </c>
      <c r="AB53" s="30">
        <f>IF('SERIES_DB-MetaData'!$F53="US",'SERIES_DB-MetaData'!AB53*25.4,'SERIES_DB-MetaData'!AB53)</f>
        <v>13</v>
      </c>
      <c r="AC53" s="108">
        <f>'SERIES_DB-MetaData'!AC53</f>
        <v>3</v>
      </c>
      <c r="AD53" s="108">
        <f>'SERIES_DB-MetaData'!AD53</f>
        <v>0</v>
      </c>
      <c r="AE53" s="31">
        <f>IF('SERIES_DB-MetaData'!$F53="US",'SERIES_DB-MetaData'!AE53*25.4,'SERIES_DB-MetaData'!AE53)</f>
        <v>0</v>
      </c>
      <c r="AF53" s="32" t="str">
        <f>'SERIES_DB-MetaData'!AF53</f>
        <v>Ribbed</v>
      </c>
      <c r="AG53" s="23">
        <f t="shared" si="8"/>
        <v>0.49470101405312533</v>
      </c>
      <c r="AH53" s="30">
        <f>IF('SERIES_DB-MetaData'!$F53="US",'SERIES_DB-MetaData'!AH53*25.4,'SERIES_DB-MetaData'!AH53)</f>
        <v>0</v>
      </c>
      <c r="AI53" s="31">
        <f>IF('SERIES_DB-MetaData'!$F53="US",'SERIES_DB-MetaData'!AI53*6.89476,'SERIES_DB-MetaData'!AI53)</f>
        <v>462</v>
      </c>
      <c r="AJ53" s="31">
        <f>IF('SERIES_DB-MetaData'!$F53="US",'SERIES_DB-MetaData'!AJ53*6.89476,'SERIES_DB-MetaData'!AJ53)</f>
        <v>0</v>
      </c>
      <c r="AK53" s="31">
        <f>IF('SERIES_DB-MetaData'!$F53="US",'SERIES_DB-MetaData'!AK53*6.89476,'SERIES_DB-MetaData'!AK53)</f>
        <v>462</v>
      </c>
      <c r="AL53" s="31">
        <f>IF('SERIES_DB-MetaData'!$F53="US",'SERIES_DB-MetaData'!AL53*6.89476,'SERIES_DB-MetaData'!AL53)</f>
        <v>462</v>
      </c>
      <c r="AM53" s="31">
        <f>IF('SERIES_DB-MetaData'!$F53="US",'SERIES_DB-MetaData'!AM53*6.89476,'SERIES_DB-MetaData'!AM53)</f>
        <v>690</v>
      </c>
      <c r="AN53" s="31">
        <f>IF('SERIES_DB-MetaData'!$F53="US",'SERIES_DB-MetaData'!AN53*6.89476,'SERIES_DB-MetaData'!AN53)</f>
        <v>690</v>
      </c>
      <c r="AO53" s="108">
        <f>'SERIES_DB-MetaData'!AO53</f>
        <v>0</v>
      </c>
      <c r="AP53" s="24" t="str">
        <f>'SERIES_DB-MetaData'!AP53</f>
        <v>R</v>
      </c>
      <c r="AQ53" s="20">
        <f>'SERIES_DB-MetaData'!AQ53</f>
        <v>2</v>
      </c>
      <c r="AR53" s="24" t="str">
        <f>'SERIES_DB-MetaData'!AR53</f>
        <v>Ribbed</v>
      </c>
      <c r="AS53" s="30">
        <f>IF('SERIES_DB-MetaData'!$F53="US",'SERIES_DB-MetaData'!AS53*25.4,'SERIES_DB-MetaData'!AS53)</f>
        <v>10</v>
      </c>
      <c r="AT53" s="20">
        <f>'SERIES_DB-MetaData'!AT53</f>
        <v>65</v>
      </c>
      <c r="AU53" s="31">
        <f>IF('SERIES_DB-MetaData'!$F53="US",'SERIES_DB-MetaData'!AU53*25.4,'SERIES_DB-MetaData'!AU53)</f>
        <v>76</v>
      </c>
      <c r="AV53" s="30">
        <f>IF('SERIES_DB-MetaData'!$F53="US",'SERIES_DB-MetaData'!AV53*25.4,'SERIES_DB-MetaData'!AV53)</f>
        <v>0</v>
      </c>
      <c r="AW53" s="109">
        <f>'SERIES_DB-MetaData'!AW53</f>
        <v>0</v>
      </c>
      <c r="AX53" s="30">
        <f>IF('SERIES_DB-MetaData'!$F53="US",'SERIES_DB-MetaData'!AX53*25.4,'SERIES_DB-MetaData'!AX53)</f>
        <v>0</v>
      </c>
      <c r="AY53" s="23">
        <f t="shared" si="9"/>
        <v>0.67765156462247489</v>
      </c>
      <c r="AZ53" s="23"/>
      <c r="BA53" s="31">
        <f>IF('SERIES_DB-MetaData'!$F53="US",'SERIES_DB-MetaData'!BA53*6.89476,'SERIES_DB-MetaData'!BA53)</f>
        <v>462</v>
      </c>
      <c r="BB53" s="31">
        <f>IF('SERIES_DB-MetaData'!$F53="US",'SERIES_DB-MetaData'!BB53*6.89476,'SERIES_DB-MetaData'!BB53)</f>
        <v>738</v>
      </c>
      <c r="BC53" s="24">
        <f>'SERIES_DB-MetaData'!BC53</f>
        <v>0</v>
      </c>
      <c r="BD53" s="30">
        <f>IF('SERIES_DB-MetaData'!$F53="US",'SERIES_DB-MetaData'!BD53*25.4,'SERIES_DB-MetaData'!BD53)</f>
        <v>13</v>
      </c>
      <c r="BE53" s="30">
        <f>IF('SERIES_DB-MetaData'!$F53="US",'SERIES_DB-MetaData'!BE53*25.4,'SERIES_DB-MetaData'!BE53)</f>
        <v>127</v>
      </c>
      <c r="BF53" s="24">
        <f>'SERIES_DB-MetaData'!BF53</f>
        <v>2</v>
      </c>
      <c r="BG53" s="22">
        <f t="shared" si="10"/>
        <v>1.3751791298608451</v>
      </c>
      <c r="BH53" s="30">
        <f>IF('SERIES_DB-MetaData'!$F53="US",'SERIES_DB-MetaData'!BH53*25.4,'SERIES_DB-MetaData'!BH53)</f>
        <v>0</v>
      </c>
      <c r="BI53" s="31">
        <f>IF('SERIES_DB-MetaData'!$F53="US",'SERIES_DB-MetaData'!BI53*6.89476,'SERIES_DB-MetaData'!BI53)</f>
        <v>462</v>
      </c>
      <c r="BJ53" s="31">
        <f>IF('SERIES_DB-MetaData'!$F53="US",'SERIES_DB-MetaData'!BJ53*6.89476,'SERIES_DB-MetaData'!BJ53)</f>
        <v>690</v>
      </c>
      <c r="BK53" s="109">
        <f>'SERIES_DB-MetaData'!BK53</f>
        <v>0</v>
      </c>
      <c r="BL53" s="30">
        <f>IF('SERIES_DB-MetaData'!$F53="US",'SERIES_DB-MetaData'!BL53*25.4,'SERIES_DB-MetaData'!BL53)</f>
        <v>10</v>
      </c>
      <c r="BM53" s="30">
        <f>IF('SERIES_DB-MetaData'!$F53="US",'SERIES_DB-MetaData'!BM53*25.4,'SERIES_DB-MetaData'!BM53)</f>
        <v>152</v>
      </c>
      <c r="BN53" s="25">
        <f>'SERIES_DB-MetaData'!$BN$6</f>
        <v>2</v>
      </c>
      <c r="BO53" s="22">
        <f t="shared" si="11"/>
        <v>0.6798806816113645</v>
      </c>
      <c r="BP53" s="31">
        <f>IF('SERIES_DB-MetaData'!$F53="US",'SERIES_DB-MetaData'!BP53*6.89476,'SERIES_DB-MetaData'!BP53)</f>
        <v>462</v>
      </c>
      <c r="BQ53" s="31">
        <f>IF('SERIES_DB-MetaData'!$F53="US",'SERIES_DB-MetaData'!BQ53*6.89476,'SERIES_DB-MetaData'!BQ53)</f>
        <v>745</v>
      </c>
      <c r="BR53" s="20">
        <f>'SERIES_DB-MetaData'!BR53</f>
        <v>0</v>
      </c>
      <c r="BS53" s="30">
        <f>IF('SERIES_DB-MetaData'!$F53="US",'SERIES_DB-MetaData'!BS53*25.4,'SERIES_DB-MetaData'!BS53)</f>
        <v>0</v>
      </c>
      <c r="BT53" s="20">
        <f>'SERIES_DB-MetaData'!BT53</f>
        <v>0</v>
      </c>
      <c r="BU53" s="22">
        <f t="shared" si="12"/>
        <v>0</v>
      </c>
      <c r="BV53" s="31">
        <f>IF('SERIES_DB-MetaData'!$F53="US",'SERIES_DB-MetaData'!BV53*6.89476,'SERIES_DB-MetaData'!BV53)</f>
        <v>0</v>
      </c>
      <c r="BW53" s="20">
        <f>'SERIES_DB-MetaData'!BW53</f>
        <v>0</v>
      </c>
      <c r="BX53" s="20">
        <f>'SERIES_DB-MetaData'!BX53</f>
        <v>1</v>
      </c>
    </row>
    <row r="54" spans="1:76">
      <c r="A54" s="84">
        <f>'SERIES_DB-MetaData'!A54</f>
        <v>49</v>
      </c>
      <c r="B54" s="84">
        <f>'SERIES_DB-MetaData'!B54</f>
        <v>0</v>
      </c>
      <c r="C54" s="84">
        <f>'SERIES_DB-MetaData'!C54</f>
        <v>2</v>
      </c>
      <c r="D54" s="105" t="str">
        <f>'SERIES_DB-MetaData'!D54</f>
        <v>2A</v>
      </c>
      <c r="E54" s="105" t="str">
        <f>'SERIES_DB-MetaData'!E54</f>
        <v>Hines et al. 2004</v>
      </c>
      <c r="F54" s="20" t="s">
        <v>8</v>
      </c>
      <c r="G54" s="87" t="str">
        <f>'SERIES_DB-MetaData'!G54</f>
        <v>C</v>
      </c>
      <c r="H54" s="87" t="str">
        <f>'SERIES_DB-MetaData'!H54</f>
        <v>O</v>
      </c>
      <c r="I54" s="31">
        <f>IF('SERIES_DB-MetaData'!$F54="US",'SERIES_DB-MetaData'!I54*6.89476,'SERIES_DB-MetaData'!I54)</f>
        <v>36.6</v>
      </c>
      <c r="J54" s="31">
        <f>IF('SERIES_DB-MetaData'!$F54="US",'SERIES_DB-MetaData'!J54*6.89476,'SERIES_DB-MetaData'!J54)</f>
        <v>0</v>
      </c>
      <c r="K54" s="31">
        <f>IF('SERIES_DB-MetaData'!$F54="US",'SERIES_DB-MetaData'!K54*6.89476,'SERIES_DB-MetaData'!K54)</f>
        <v>0</v>
      </c>
      <c r="L54" s="31">
        <f>IF('SERIES_DB-MetaData'!$F54="US",'SERIES_DB-MetaData'!L54*4.448221615,'SERIES_DB-MetaData'!L54)</f>
        <v>884.50030500000003</v>
      </c>
      <c r="M54" s="20" t="str">
        <f>'SERIES_DB-MetaData'!M54</f>
        <v>II</v>
      </c>
      <c r="N54" s="30">
        <f>IF('SERIES_DB-MetaData'!$F54="US",'SERIES_DB-MetaData'!N54*25.4,'SERIES_DB-MetaData'!N54)</f>
        <v>305</v>
      </c>
      <c r="O54" s="30">
        <f>IF('SERIES_DB-MetaData'!$F54="US",'SERIES_DB-MetaData'!O54*25.4,'SERIES_DB-MetaData'!O54)</f>
        <v>305</v>
      </c>
      <c r="P54" s="30">
        <f>IF('SERIES_DB-MetaData'!$F54="US",'SERIES_DB-MetaData'!P54*25.4,'SERIES_DB-MetaData'!P54)</f>
        <v>1219</v>
      </c>
      <c r="Q54" s="30">
        <f>IF('SERIES_DB-MetaData'!$F54="US",'SERIES_DB-MetaData'!Q54*25.4,'SERIES_DB-MetaData'!Q54)</f>
        <v>152</v>
      </c>
      <c r="R54" s="30">
        <f>IF('SERIES_DB-MetaData'!$F54="US",'SERIES_DB-MetaData'!R54*25.4,'SERIES_DB-MetaData'!R54)</f>
        <v>2438</v>
      </c>
      <c r="S54" s="30">
        <f>IF('SERIES_DB-MetaData'!$F54="US",'SERIES_DB-MetaData'!S54*25.4,'SERIES_DB-MetaData'!S54)</f>
        <v>2438</v>
      </c>
      <c r="T54" s="32" t="str">
        <f>'SERIES_DB-MetaData'!T54</f>
        <v>C</v>
      </c>
      <c r="U54" s="32">
        <f t="shared" si="7"/>
        <v>185593</v>
      </c>
      <c r="V54" s="30">
        <f>IF('SERIES_DB-MetaData'!$F54="US",'SERIES_DB-MetaData'!V54*25.4,'SERIES_DB-MetaData'!V54)</f>
        <v>13</v>
      </c>
      <c r="W54" s="30">
        <f>IF('SERIES_DB-MetaData'!$F54="US",'SERIES_DB-MetaData'!W54*25.4,'SERIES_DB-MetaData'!W54)</f>
        <v>13</v>
      </c>
      <c r="X54" s="30">
        <f>IF('SERIES_DB-MetaData'!$F54="US",'SERIES_DB-MetaData'!X54*25.4,'SERIES_DB-MetaData'!X54)</f>
        <v>13</v>
      </c>
      <c r="Y54" s="108">
        <f>'SERIES_DB-MetaData'!Y54</f>
        <v>9</v>
      </c>
      <c r="Z54" s="30">
        <f>IF('SERIES_DB-MetaData'!$F54="US",'SERIES_DB-MetaData'!Z54*25.4,'SERIES_DB-MetaData'!Z54)</f>
        <v>13</v>
      </c>
      <c r="AA54" s="108">
        <f>'SERIES_DB-MetaData'!AA54</f>
        <v>2</v>
      </c>
      <c r="AB54" s="30">
        <f>IF('SERIES_DB-MetaData'!$F54="US",'SERIES_DB-MetaData'!AB54*25.4,'SERIES_DB-MetaData'!AB54)</f>
        <v>13</v>
      </c>
      <c r="AC54" s="108">
        <f>'SERIES_DB-MetaData'!AC54</f>
        <v>3</v>
      </c>
      <c r="AD54" s="108">
        <f>'SERIES_DB-MetaData'!AD54</f>
        <v>0</v>
      </c>
      <c r="AE54" s="31">
        <f>IF('SERIES_DB-MetaData'!$F54="US",'SERIES_DB-MetaData'!AE54*25.4,'SERIES_DB-MetaData'!AE54)</f>
        <v>0</v>
      </c>
      <c r="AF54" s="32" t="str">
        <f>'SERIES_DB-MetaData'!AF54</f>
        <v>Ribbed</v>
      </c>
      <c r="AG54" s="23">
        <f t="shared" si="8"/>
        <v>0.64366145626587146</v>
      </c>
      <c r="AH54" s="30">
        <f>IF('SERIES_DB-MetaData'!$F54="US",'SERIES_DB-MetaData'!AH54*25.4,'SERIES_DB-MetaData'!AH54)</f>
        <v>0</v>
      </c>
      <c r="AI54" s="31">
        <f>IF('SERIES_DB-MetaData'!$F54="US",'SERIES_DB-MetaData'!AI54*6.89476,'SERIES_DB-MetaData'!AI54)</f>
        <v>455</v>
      </c>
      <c r="AJ54" s="31">
        <f>IF('SERIES_DB-MetaData'!$F54="US",'SERIES_DB-MetaData'!AJ54*6.89476,'SERIES_DB-MetaData'!AJ54)</f>
        <v>0</v>
      </c>
      <c r="AK54" s="31">
        <f>IF('SERIES_DB-MetaData'!$F54="US",'SERIES_DB-MetaData'!AK54*6.89476,'SERIES_DB-MetaData'!AK54)</f>
        <v>455</v>
      </c>
      <c r="AL54" s="31">
        <f>IF('SERIES_DB-MetaData'!$F54="US",'SERIES_DB-MetaData'!AL54*6.89476,'SERIES_DB-MetaData'!AL54)</f>
        <v>455</v>
      </c>
      <c r="AM54" s="31">
        <f>IF('SERIES_DB-MetaData'!$F54="US",'SERIES_DB-MetaData'!AM54*6.89476,'SERIES_DB-MetaData'!AM54)</f>
        <v>662</v>
      </c>
      <c r="AN54" s="31">
        <f>IF('SERIES_DB-MetaData'!$F54="US",'SERIES_DB-MetaData'!AN54*6.89476,'SERIES_DB-MetaData'!AN54)</f>
        <v>662</v>
      </c>
      <c r="AO54" s="108">
        <f>'SERIES_DB-MetaData'!AO54</f>
        <v>0</v>
      </c>
      <c r="AP54" s="24" t="str">
        <f>'SERIES_DB-MetaData'!AP54</f>
        <v>R</v>
      </c>
      <c r="AQ54" s="20">
        <f>'SERIES_DB-MetaData'!AQ54</f>
        <v>2</v>
      </c>
      <c r="AR54" s="24" t="str">
        <f>'SERIES_DB-MetaData'!AR54</f>
        <v>Ribbed</v>
      </c>
      <c r="AS54" s="30">
        <f>IF('SERIES_DB-MetaData'!$F54="US",'SERIES_DB-MetaData'!AS54*25.4,'SERIES_DB-MetaData'!AS54)</f>
        <v>10</v>
      </c>
      <c r="AT54" s="20">
        <f>'SERIES_DB-MetaData'!AT54</f>
        <v>32</v>
      </c>
      <c r="AU54" s="31">
        <f>IF('SERIES_DB-MetaData'!$F54="US",'SERIES_DB-MetaData'!AU54*25.4,'SERIES_DB-MetaData'!AU54)</f>
        <v>76</v>
      </c>
      <c r="AV54" s="30">
        <f>IF('SERIES_DB-MetaData'!$F54="US",'SERIES_DB-MetaData'!AV54*25.4,'SERIES_DB-MetaData'!AV54)</f>
        <v>0</v>
      </c>
      <c r="AW54" s="109">
        <f>'SERIES_DB-MetaData'!AW54</f>
        <v>0</v>
      </c>
      <c r="AX54" s="30">
        <f>IF('SERIES_DB-MetaData'!$F54="US",'SERIES_DB-MetaData'!AX54*25.4,'SERIES_DB-MetaData'!AX54)</f>
        <v>0</v>
      </c>
      <c r="AY54" s="23">
        <f t="shared" si="9"/>
        <v>0.67765156462247489</v>
      </c>
      <c r="AZ54" s="23"/>
      <c r="BA54" s="31">
        <f>IF('SERIES_DB-MetaData'!$F54="US",'SERIES_DB-MetaData'!BA54*6.89476,'SERIES_DB-MetaData'!BA54)</f>
        <v>503</v>
      </c>
      <c r="BB54" s="31">
        <f>IF('SERIES_DB-MetaData'!$F54="US",'SERIES_DB-MetaData'!BB54*6.89476,'SERIES_DB-MetaData'!BB54)</f>
        <v>745</v>
      </c>
      <c r="BC54" s="24">
        <f>'SERIES_DB-MetaData'!BC54</f>
        <v>0</v>
      </c>
      <c r="BD54" s="30">
        <f>IF('SERIES_DB-MetaData'!$F54="US",'SERIES_DB-MetaData'!BD54*25.4,'SERIES_DB-MetaData'!BD54)</f>
        <v>13</v>
      </c>
      <c r="BE54" s="30">
        <f>IF('SERIES_DB-MetaData'!$F54="US",'SERIES_DB-MetaData'!BE54*25.4,'SERIES_DB-MetaData'!BE54)</f>
        <v>127</v>
      </c>
      <c r="BF54" s="24">
        <f>'SERIES_DB-MetaData'!BF54</f>
        <v>2</v>
      </c>
      <c r="BG54" s="22">
        <f t="shared" si="10"/>
        <v>1.3751791298608451</v>
      </c>
      <c r="BH54" s="30">
        <f>IF('SERIES_DB-MetaData'!$F54="US",'SERIES_DB-MetaData'!BH54*25.4,'SERIES_DB-MetaData'!BH54)</f>
        <v>0</v>
      </c>
      <c r="BI54" s="31">
        <f>IF('SERIES_DB-MetaData'!$F54="US",'SERIES_DB-MetaData'!BI54*6.89476,'SERIES_DB-MetaData'!BI54)</f>
        <v>455</v>
      </c>
      <c r="BJ54" s="31">
        <f>IF('SERIES_DB-MetaData'!$F54="US",'SERIES_DB-MetaData'!BJ54*6.89476,'SERIES_DB-MetaData'!BJ54)</f>
        <v>662</v>
      </c>
      <c r="BK54" s="109">
        <f>'SERIES_DB-MetaData'!BK54</f>
        <v>0</v>
      </c>
      <c r="BL54" s="30">
        <f>IF('SERIES_DB-MetaData'!$F54="US",'SERIES_DB-MetaData'!BL54*25.4,'SERIES_DB-MetaData'!BL54)</f>
        <v>10</v>
      </c>
      <c r="BM54" s="30">
        <f>IF('SERIES_DB-MetaData'!$F54="US",'SERIES_DB-MetaData'!BM54*25.4,'SERIES_DB-MetaData'!BM54)</f>
        <v>152</v>
      </c>
      <c r="BN54" s="25">
        <f>'SERIES_DB-MetaData'!$BN$6</f>
        <v>2</v>
      </c>
      <c r="BO54" s="22">
        <f t="shared" si="11"/>
        <v>0.6798806816113645</v>
      </c>
      <c r="BP54" s="31">
        <f>IF('SERIES_DB-MetaData'!$F54="US",'SERIES_DB-MetaData'!BP54*6.89476,'SERIES_DB-MetaData'!BP54)</f>
        <v>455</v>
      </c>
      <c r="BQ54" s="31">
        <f>IF('SERIES_DB-MetaData'!$F54="US",'SERIES_DB-MetaData'!BQ54*6.89476,'SERIES_DB-MetaData'!BQ54)</f>
        <v>662</v>
      </c>
      <c r="BR54" s="20">
        <f>'SERIES_DB-MetaData'!BR54</f>
        <v>0</v>
      </c>
      <c r="BS54" s="30">
        <f>IF('SERIES_DB-MetaData'!$F54="US",'SERIES_DB-MetaData'!BS54*25.4,'SERIES_DB-MetaData'!BS54)</f>
        <v>0</v>
      </c>
      <c r="BT54" s="20">
        <f>'SERIES_DB-MetaData'!BT54</f>
        <v>0</v>
      </c>
      <c r="BU54" s="22">
        <f t="shared" si="12"/>
        <v>0</v>
      </c>
      <c r="BV54" s="31">
        <f>IF('SERIES_DB-MetaData'!$F54="US",'SERIES_DB-MetaData'!BV54*6.89476,'SERIES_DB-MetaData'!BV54)</f>
        <v>0</v>
      </c>
      <c r="BW54" s="20">
        <f>'SERIES_DB-MetaData'!BW54</f>
        <v>0</v>
      </c>
      <c r="BX54" s="20">
        <f>'SERIES_DB-MetaData'!BX54</f>
        <v>1</v>
      </c>
    </row>
    <row r="55" spans="1:76">
      <c r="A55" s="84">
        <f>'SERIES_DB-MetaData'!A55</f>
        <v>50</v>
      </c>
      <c r="B55" s="84">
        <f>'SERIES_DB-MetaData'!B55</f>
        <v>0</v>
      </c>
      <c r="C55" s="84">
        <f>'SERIES_DB-MetaData'!C55</f>
        <v>3</v>
      </c>
      <c r="D55" s="105" t="str">
        <f>'SERIES_DB-MetaData'!D55</f>
        <v>2C</v>
      </c>
      <c r="E55" s="105" t="str">
        <f>'SERIES_DB-MetaData'!E55</f>
        <v>Hines et al. 2004</v>
      </c>
      <c r="F55" s="20" t="s">
        <v>8</v>
      </c>
      <c r="G55" s="87" t="str">
        <f>'SERIES_DB-MetaData'!G55</f>
        <v>C</v>
      </c>
      <c r="H55" s="87" t="str">
        <f>'SERIES_DB-MetaData'!H55</f>
        <v>O</v>
      </c>
      <c r="I55" s="31">
        <f>IF('SERIES_DB-MetaData'!$F55="US",'SERIES_DB-MetaData'!I55*6.89476,'SERIES_DB-MetaData'!I55)</f>
        <v>31.1</v>
      </c>
      <c r="J55" s="31">
        <f>IF('SERIES_DB-MetaData'!$F55="US",'SERIES_DB-MetaData'!J55*6.89476,'SERIES_DB-MetaData'!J55)</f>
        <v>0</v>
      </c>
      <c r="K55" s="31">
        <f>IF('SERIES_DB-MetaData'!$F55="US",'SERIES_DB-MetaData'!K55*6.89476,'SERIES_DB-MetaData'!K55)</f>
        <v>0</v>
      </c>
      <c r="L55" s="31">
        <f>IF('SERIES_DB-MetaData'!$F55="US",'SERIES_DB-MetaData'!L55*4.448221615,'SERIES_DB-MetaData'!L55)</f>
        <v>761.00000000000023</v>
      </c>
      <c r="M55" s="20" t="str">
        <f>'SERIES_DB-MetaData'!M55</f>
        <v>II</v>
      </c>
      <c r="N55" s="30">
        <f>IF('SERIES_DB-MetaData'!$F55="US",'SERIES_DB-MetaData'!N55*25.4,'SERIES_DB-MetaData'!N55)</f>
        <v>304</v>
      </c>
      <c r="O55" s="30">
        <f>IF('SERIES_DB-MetaData'!$F55="US",'SERIES_DB-MetaData'!O55*25.4,'SERIES_DB-MetaData'!O55)</f>
        <v>305</v>
      </c>
      <c r="P55" s="30">
        <f>IF('SERIES_DB-MetaData'!$F55="US",'SERIES_DB-MetaData'!P55*25.4,'SERIES_DB-MetaData'!P55)</f>
        <v>1219</v>
      </c>
      <c r="Q55" s="30">
        <f>IF('SERIES_DB-MetaData'!$F55="US",'SERIES_DB-MetaData'!Q55*25.4,'SERIES_DB-MetaData'!Q55)</f>
        <v>102</v>
      </c>
      <c r="R55" s="30">
        <f>IF('SERIES_DB-MetaData'!$F55="US",'SERIES_DB-MetaData'!R55*25.4,'SERIES_DB-MetaData'!R55)</f>
        <v>2438</v>
      </c>
      <c r="S55" s="30">
        <f>IF('SERIES_DB-MetaData'!$F55="US",'SERIES_DB-MetaData'!S55*25.4,'SERIES_DB-MetaData'!S55)</f>
        <v>2438</v>
      </c>
      <c r="T55" s="32" t="str">
        <f>'SERIES_DB-MetaData'!T55</f>
        <v>C</v>
      </c>
      <c r="U55" s="32">
        <f t="shared" si="7"/>
        <v>154838</v>
      </c>
      <c r="V55" s="30">
        <f>IF('SERIES_DB-MetaData'!$F55="US",'SERIES_DB-MetaData'!V55*25.4,'SERIES_DB-MetaData'!V55)</f>
        <v>13</v>
      </c>
      <c r="W55" s="30">
        <f>IF('SERIES_DB-MetaData'!$F55="US",'SERIES_DB-MetaData'!W55*25.4,'SERIES_DB-MetaData'!W55)</f>
        <v>13</v>
      </c>
      <c r="X55" s="30">
        <f>IF('SERIES_DB-MetaData'!$F55="US",'SERIES_DB-MetaData'!X55*25.4,'SERIES_DB-MetaData'!X55)</f>
        <v>13</v>
      </c>
      <c r="Y55" s="108">
        <f>'SERIES_DB-MetaData'!Y55</f>
        <v>12</v>
      </c>
      <c r="Z55" s="30">
        <f>IF('SERIES_DB-MetaData'!$F55="US",'SERIES_DB-MetaData'!Z55*25.4,'SERIES_DB-MetaData'!Z55)</f>
        <v>13</v>
      </c>
      <c r="AA55" s="108">
        <f>'SERIES_DB-MetaData'!AA55</f>
        <v>3</v>
      </c>
      <c r="AB55" s="30">
        <f>IF('SERIES_DB-MetaData'!$F55="US",'SERIES_DB-MetaData'!AB55*25.4,'SERIES_DB-MetaData'!AB55)</f>
        <v>13</v>
      </c>
      <c r="AC55" s="108">
        <f>'SERIES_DB-MetaData'!AC55</f>
        <v>3</v>
      </c>
      <c r="AD55" s="108">
        <f>'SERIES_DB-MetaData'!AD55</f>
        <v>0</v>
      </c>
      <c r="AE55" s="31">
        <f>IF('SERIES_DB-MetaData'!$F55="US",'SERIES_DB-MetaData'!AE55*25.4,'SERIES_DB-MetaData'!AE55)</f>
        <v>0</v>
      </c>
      <c r="AF55" s="32" t="str">
        <f>'SERIES_DB-MetaData'!AF55</f>
        <v>Ribbed</v>
      </c>
      <c r="AG55" s="23">
        <f t="shared" si="8"/>
        <v>1.0286799592929547</v>
      </c>
      <c r="AH55" s="30">
        <f>IF('SERIES_DB-MetaData'!$F55="US",'SERIES_DB-MetaData'!AH55*25.4,'SERIES_DB-MetaData'!AH55)</f>
        <v>0</v>
      </c>
      <c r="AI55" s="31">
        <f>IF('SERIES_DB-MetaData'!$F55="US",'SERIES_DB-MetaData'!AI55*6.89476,'SERIES_DB-MetaData'!AI55)</f>
        <v>496</v>
      </c>
      <c r="AJ55" s="31">
        <f>IF('SERIES_DB-MetaData'!$F55="US",'SERIES_DB-MetaData'!AJ55*6.89476,'SERIES_DB-MetaData'!AJ55)</f>
        <v>0</v>
      </c>
      <c r="AK55" s="31">
        <f>IF('SERIES_DB-MetaData'!$F55="US",'SERIES_DB-MetaData'!AK55*6.89476,'SERIES_DB-MetaData'!AK55)</f>
        <v>496</v>
      </c>
      <c r="AL55" s="31">
        <f>IF('SERIES_DB-MetaData'!$F55="US",'SERIES_DB-MetaData'!AL55*6.89476,'SERIES_DB-MetaData'!AL55)</f>
        <v>496</v>
      </c>
      <c r="AM55" s="31">
        <f>IF('SERIES_DB-MetaData'!$F55="US",'SERIES_DB-MetaData'!AM55*6.89476,'SERIES_DB-MetaData'!AM55)</f>
        <v>724</v>
      </c>
      <c r="AN55" s="31">
        <f>IF('SERIES_DB-MetaData'!$F55="US",'SERIES_DB-MetaData'!AN55*6.89476,'SERIES_DB-MetaData'!AN55)</f>
        <v>724</v>
      </c>
      <c r="AO55" s="108">
        <f>'SERIES_DB-MetaData'!AO55</f>
        <v>0</v>
      </c>
      <c r="AP55" s="24" t="str">
        <f>'SERIES_DB-MetaData'!AP55</f>
        <v>R</v>
      </c>
      <c r="AQ55" s="20">
        <f>'SERIES_DB-MetaData'!AQ55</f>
        <v>2</v>
      </c>
      <c r="AR55" s="24" t="str">
        <f>'SERIES_DB-MetaData'!AR55</f>
        <v>Ribbed</v>
      </c>
      <c r="AS55" s="30">
        <f>IF('SERIES_DB-MetaData'!$F55="US",'SERIES_DB-MetaData'!AS55*25.4,'SERIES_DB-MetaData'!AS55)</f>
        <v>6</v>
      </c>
      <c r="AT55" s="20">
        <f>'SERIES_DB-MetaData'!AT55</f>
        <v>32</v>
      </c>
      <c r="AU55" s="31">
        <f>IF('SERIES_DB-MetaData'!$F55="US",'SERIES_DB-MetaData'!AU55*25.4,'SERIES_DB-MetaData'!AU55)</f>
        <v>76</v>
      </c>
      <c r="AV55" s="30">
        <f>IF('SERIES_DB-MetaData'!$F55="US",'SERIES_DB-MetaData'!AV55*25.4,'SERIES_DB-MetaData'!AV55)</f>
        <v>0</v>
      </c>
      <c r="AW55" s="109">
        <f>'SERIES_DB-MetaData'!AW55</f>
        <v>0</v>
      </c>
      <c r="AX55" s="30">
        <f>IF('SERIES_DB-MetaData'!$F55="US",'SERIES_DB-MetaData'!AX55*25.4,'SERIES_DB-MetaData'!AX55)</f>
        <v>0</v>
      </c>
      <c r="AY55" s="23">
        <f t="shared" si="9"/>
        <v>0.24475704538009121</v>
      </c>
      <c r="AZ55" s="23"/>
      <c r="BA55" s="31">
        <f>IF('SERIES_DB-MetaData'!$F55="US",'SERIES_DB-MetaData'!BA55*6.89476,'SERIES_DB-MetaData'!BA55)</f>
        <v>496</v>
      </c>
      <c r="BB55" s="31">
        <f>IF('SERIES_DB-MetaData'!$F55="US",'SERIES_DB-MetaData'!BB55*6.89476,'SERIES_DB-MetaData'!BB55)</f>
        <v>703</v>
      </c>
      <c r="BC55" s="24">
        <f>'SERIES_DB-MetaData'!BC55</f>
        <v>0</v>
      </c>
      <c r="BD55" s="30">
        <f>IF('SERIES_DB-MetaData'!$F55="US",'SERIES_DB-MetaData'!BD55*25.4,'SERIES_DB-MetaData'!BD55)</f>
        <v>13</v>
      </c>
      <c r="BE55" s="30">
        <f>IF('SERIES_DB-MetaData'!$F55="US",'SERIES_DB-MetaData'!BE55*25.4,'SERIES_DB-MetaData'!BE55)</f>
        <v>127</v>
      </c>
      <c r="BF55" s="24">
        <f>'SERIES_DB-MetaData'!BF55</f>
        <v>2</v>
      </c>
      <c r="BG55" s="22">
        <f t="shared" si="10"/>
        <v>2.0492865464592986</v>
      </c>
      <c r="BH55" s="30">
        <f>IF('SERIES_DB-MetaData'!$F55="US",'SERIES_DB-MetaData'!BH55*25.4,'SERIES_DB-MetaData'!BH55)</f>
        <v>0</v>
      </c>
      <c r="BI55" s="31">
        <f>IF('SERIES_DB-MetaData'!$F55="US",'SERIES_DB-MetaData'!BI55*6.89476,'SERIES_DB-MetaData'!BI55)</f>
        <v>496</v>
      </c>
      <c r="BJ55" s="31">
        <f>IF('SERIES_DB-MetaData'!$F55="US",'SERIES_DB-MetaData'!BJ55*6.89476,'SERIES_DB-MetaData'!BJ55)</f>
        <v>724</v>
      </c>
      <c r="BK55" s="109">
        <f>'SERIES_DB-MetaData'!BK55</f>
        <v>0</v>
      </c>
      <c r="BL55" s="30">
        <f>IF('SERIES_DB-MetaData'!$F55="US",'SERIES_DB-MetaData'!BL55*25.4,'SERIES_DB-MetaData'!BL55)</f>
        <v>6</v>
      </c>
      <c r="BM55" s="30">
        <f>IF('SERIES_DB-MetaData'!$F55="US",'SERIES_DB-MetaData'!BM55*25.4,'SERIES_DB-MetaData'!BM55)</f>
        <v>229</v>
      </c>
      <c r="BN55" s="25">
        <f>'SERIES_DB-MetaData'!$BN$6</f>
        <v>2</v>
      </c>
      <c r="BO55" s="22">
        <f t="shared" si="11"/>
        <v>0.24209550374439709</v>
      </c>
      <c r="BP55" s="31">
        <f>IF('SERIES_DB-MetaData'!$F55="US",'SERIES_DB-MetaData'!BP55*6.89476,'SERIES_DB-MetaData'!BP55)</f>
        <v>483</v>
      </c>
      <c r="BQ55" s="31">
        <f>IF('SERIES_DB-MetaData'!$F55="US",'SERIES_DB-MetaData'!BQ55*6.89476,'SERIES_DB-MetaData'!BQ55)</f>
        <v>724</v>
      </c>
      <c r="BR55" s="20">
        <f>'SERIES_DB-MetaData'!BR55</f>
        <v>0</v>
      </c>
      <c r="BS55" s="30">
        <f>IF('SERIES_DB-MetaData'!$F55="US",'SERIES_DB-MetaData'!BS55*25.4,'SERIES_DB-MetaData'!BS55)</f>
        <v>0</v>
      </c>
      <c r="BT55" s="20">
        <f>'SERIES_DB-MetaData'!BT55</f>
        <v>0</v>
      </c>
      <c r="BU55" s="22">
        <f t="shared" si="12"/>
        <v>0</v>
      </c>
      <c r="BV55" s="31">
        <f>IF('SERIES_DB-MetaData'!$F55="US",'SERIES_DB-MetaData'!BV55*6.89476,'SERIES_DB-MetaData'!BV55)</f>
        <v>0</v>
      </c>
      <c r="BW55" s="20">
        <f>'SERIES_DB-MetaData'!BW55</f>
        <v>0</v>
      </c>
      <c r="BX55" s="20">
        <f>'SERIES_DB-MetaData'!BX55</f>
        <v>1</v>
      </c>
    </row>
    <row r="56" spans="1:76">
      <c r="A56" s="84">
        <f>'SERIES_DB-MetaData'!A56</f>
        <v>51</v>
      </c>
      <c r="B56" s="84">
        <f>'SERIES_DB-MetaData'!B56</f>
        <v>0</v>
      </c>
      <c r="C56" s="84">
        <f>'SERIES_DB-MetaData'!C56</f>
        <v>4</v>
      </c>
      <c r="D56" s="105" t="str">
        <f>'SERIES_DB-MetaData'!D56</f>
        <v>3B</v>
      </c>
      <c r="E56" s="105" t="str">
        <f>'SERIES_DB-MetaData'!E56</f>
        <v>Hines et al. 2004</v>
      </c>
      <c r="F56" s="20" t="s">
        <v>8</v>
      </c>
      <c r="G56" s="87" t="str">
        <f>'SERIES_DB-MetaData'!G56</f>
        <v>C</v>
      </c>
      <c r="H56" s="87" t="str">
        <f>'SERIES_DB-MetaData'!H56</f>
        <v>O</v>
      </c>
      <c r="I56" s="31">
        <f>IF('SERIES_DB-MetaData'!$F56="US",'SERIES_DB-MetaData'!I56*6.89476,'SERIES_DB-MetaData'!I56)</f>
        <v>40.9</v>
      </c>
      <c r="J56" s="31">
        <f>IF('SERIES_DB-MetaData'!$F56="US",'SERIES_DB-MetaData'!J56*6.89476,'SERIES_DB-MetaData'!J56)</f>
        <v>0</v>
      </c>
      <c r="K56" s="31">
        <f>IF('SERIES_DB-MetaData'!$F56="US",'SERIES_DB-MetaData'!K56*6.89476,'SERIES_DB-MetaData'!K56)</f>
        <v>0</v>
      </c>
      <c r="L56" s="31">
        <f>IF('SERIES_DB-MetaData'!$F56="US",'SERIES_DB-MetaData'!L56*4.448221615,'SERIES_DB-MetaData'!L56)</f>
        <v>601</v>
      </c>
      <c r="M56" s="20" t="str">
        <f>'SERIES_DB-MetaData'!M56</f>
        <v>II</v>
      </c>
      <c r="N56" s="30">
        <f>IF('SERIES_DB-MetaData'!$F56="US",'SERIES_DB-MetaData'!N56*25.4,'SERIES_DB-MetaData'!N56)</f>
        <v>304</v>
      </c>
      <c r="O56" s="30">
        <f>IF('SERIES_DB-MetaData'!$F56="US",'SERIES_DB-MetaData'!O56*25.4,'SERIES_DB-MetaData'!O56)</f>
        <v>305</v>
      </c>
      <c r="P56" s="30">
        <f>IF('SERIES_DB-MetaData'!$F56="US",'SERIES_DB-MetaData'!P56*25.4,'SERIES_DB-MetaData'!P56)</f>
        <v>762</v>
      </c>
      <c r="Q56" s="30">
        <f>IF('SERIES_DB-MetaData'!$F56="US",'SERIES_DB-MetaData'!Q56*25.4,'SERIES_DB-MetaData'!Q56)</f>
        <v>102</v>
      </c>
      <c r="R56" s="30">
        <f>IF('SERIES_DB-MetaData'!$F56="US",'SERIES_DB-MetaData'!R56*25.4,'SERIES_DB-MetaData'!R56)</f>
        <v>1905</v>
      </c>
      <c r="S56" s="30">
        <f>IF('SERIES_DB-MetaData'!$F56="US",'SERIES_DB-MetaData'!S56*25.4,'SERIES_DB-MetaData'!S56)</f>
        <v>1905</v>
      </c>
      <c r="T56" s="32" t="str">
        <f>'SERIES_DB-MetaData'!T56</f>
        <v>C</v>
      </c>
      <c r="U56" s="32">
        <f t="shared" si="7"/>
        <v>108224</v>
      </c>
      <c r="V56" s="30">
        <f>IF('SERIES_DB-MetaData'!$F56="US",'SERIES_DB-MetaData'!V56*25.4,'SERIES_DB-MetaData'!V56)</f>
        <v>19</v>
      </c>
      <c r="W56" s="30">
        <f>IF('SERIES_DB-MetaData'!$F56="US",'SERIES_DB-MetaData'!W56*25.4,'SERIES_DB-MetaData'!W56)</f>
        <v>19</v>
      </c>
      <c r="X56" s="30">
        <f>IF('SERIES_DB-MetaData'!$F56="US",'SERIES_DB-MetaData'!X56*25.4,'SERIES_DB-MetaData'!X56)</f>
        <v>19</v>
      </c>
      <c r="Y56" s="108">
        <f>'SERIES_DB-MetaData'!Y56</f>
        <v>12</v>
      </c>
      <c r="Z56" s="30">
        <f>IF('SERIES_DB-MetaData'!$F56="US",'SERIES_DB-MetaData'!Z56*25.4,'SERIES_DB-MetaData'!Z56)</f>
        <v>13</v>
      </c>
      <c r="AA56" s="108">
        <f>'SERIES_DB-MetaData'!AA56</f>
        <v>3</v>
      </c>
      <c r="AB56" s="30">
        <f>IF('SERIES_DB-MetaData'!$F56="US",'SERIES_DB-MetaData'!AB56*25.4,'SERIES_DB-MetaData'!AB56)</f>
        <v>13</v>
      </c>
      <c r="AC56" s="108">
        <f>'SERIES_DB-MetaData'!AC56</f>
        <v>3</v>
      </c>
      <c r="AD56" s="108">
        <f>'SERIES_DB-MetaData'!AD56</f>
        <v>0</v>
      </c>
      <c r="AE56" s="31">
        <f>IF('SERIES_DB-MetaData'!$F56="US",'SERIES_DB-MetaData'!AE56*25.4,'SERIES_DB-MetaData'!AE56)</f>
        <v>0</v>
      </c>
      <c r="AF56" s="32" t="str">
        <f>'SERIES_DB-MetaData'!AF56</f>
        <v>Ribbed</v>
      </c>
      <c r="AG56" s="23">
        <f t="shared" si="8"/>
        <v>3.1437988282060778</v>
      </c>
      <c r="AH56" s="30">
        <f>IF('SERIES_DB-MetaData'!$F56="US",'SERIES_DB-MetaData'!AH56*25.4,'SERIES_DB-MetaData'!AH56)</f>
        <v>0</v>
      </c>
      <c r="AI56" s="31">
        <f>IF('SERIES_DB-MetaData'!$F56="US",'SERIES_DB-MetaData'!AI56*6.89476,'SERIES_DB-MetaData'!AI56)</f>
        <v>427</v>
      </c>
      <c r="AJ56" s="31">
        <f>IF('SERIES_DB-MetaData'!$F56="US",'SERIES_DB-MetaData'!AJ56*6.89476,'SERIES_DB-MetaData'!AJ56)</f>
        <v>0</v>
      </c>
      <c r="AK56" s="31">
        <f>IF('SERIES_DB-MetaData'!$F56="US",'SERIES_DB-MetaData'!AK56*6.89476,'SERIES_DB-MetaData'!AK56)</f>
        <v>427</v>
      </c>
      <c r="AL56" s="31">
        <f>IF('SERIES_DB-MetaData'!$F56="US",'SERIES_DB-MetaData'!AL56*6.89476,'SERIES_DB-MetaData'!AL56)</f>
        <v>427</v>
      </c>
      <c r="AM56" s="31">
        <f>IF('SERIES_DB-MetaData'!$F56="US",'SERIES_DB-MetaData'!AM56*6.89476,'SERIES_DB-MetaData'!AM56)</f>
        <v>624</v>
      </c>
      <c r="AN56" s="31">
        <f>IF('SERIES_DB-MetaData'!$F56="US",'SERIES_DB-MetaData'!AN56*6.89476,'SERIES_DB-MetaData'!AN56)</f>
        <v>624</v>
      </c>
      <c r="AO56" s="108">
        <f>'SERIES_DB-MetaData'!AO56</f>
        <v>0</v>
      </c>
      <c r="AP56" s="24" t="str">
        <f>'SERIES_DB-MetaData'!AP56</f>
        <v>R</v>
      </c>
      <c r="AQ56" s="20">
        <f>'SERIES_DB-MetaData'!AQ56</f>
        <v>2</v>
      </c>
      <c r="AR56" s="24" t="str">
        <f>'SERIES_DB-MetaData'!AR56</f>
        <v>Ribbed</v>
      </c>
      <c r="AS56" s="30">
        <f>IF('SERIES_DB-MetaData'!$F56="US",'SERIES_DB-MetaData'!AS56*25.4,'SERIES_DB-MetaData'!AS56)</f>
        <v>6</v>
      </c>
      <c r="AT56" s="20">
        <f>'SERIES_DB-MetaData'!AT56</f>
        <v>37</v>
      </c>
      <c r="AU56" s="31">
        <f>IF('SERIES_DB-MetaData'!$F56="US",'SERIES_DB-MetaData'!AU56*25.4,'SERIES_DB-MetaData'!AU56)</f>
        <v>51</v>
      </c>
      <c r="AV56" s="30">
        <f>IF('SERIES_DB-MetaData'!$F56="US",'SERIES_DB-MetaData'!AV56*25.4,'SERIES_DB-MetaData'!AV56)</f>
        <v>0</v>
      </c>
      <c r="AW56" s="109">
        <f>'SERIES_DB-MetaData'!AW56</f>
        <v>0</v>
      </c>
      <c r="AX56" s="30">
        <f>IF('SERIES_DB-MetaData'!$F56="US",'SERIES_DB-MetaData'!AX56*25.4,'SERIES_DB-MetaData'!AX56)</f>
        <v>0</v>
      </c>
      <c r="AY56" s="23">
        <f t="shared" si="9"/>
        <v>0.36473598919386141</v>
      </c>
      <c r="AZ56" s="23"/>
      <c r="BA56" s="31">
        <f>IF('SERIES_DB-MetaData'!$F56="US",'SERIES_DB-MetaData'!BA56*6.89476,'SERIES_DB-MetaData'!BA56)</f>
        <v>434</v>
      </c>
      <c r="BB56" s="31">
        <f>IF('SERIES_DB-MetaData'!$F56="US",'SERIES_DB-MetaData'!BB56*6.89476,'SERIES_DB-MetaData'!BB56)</f>
        <v>683</v>
      </c>
      <c r="BC56" s="24">
        <f>'SERIES_DB-MetaData'!BC56</f>
        <v>0</v>
      </c>
      <c r="BD56" s="30">
        <f>IF('SERIES_DB-MetaData'!$F56="US",'SERIES_DB-MetaData'!BD56*25.4,'SERIES_DB-MetaData'!BD56)</f>
        <v>6</v>
      </c>
      <c r="BE56" s="30">
        <f>IF('SERIES_DB-MetaData'!$F56="US",'SERIES_DB-MetaData'!BE56*25.4,'SERIES_DB-MetaData'!BE56)</f>
        <v>127</v>
      </c>
      <c r="BF56" s="24">
        <f>'SERIES_DB-MetaData'!BF56</f>
        <v>2</v>
      </c>
      <c r="BG56" s="22">
        <f t="shared" si="10"/>
        <v>0.43653441226351919</v>
      </c>
      <c r="BH56" s="30">
        <f>IF('SERIES_DB-MetaData'!$F56="US",'SERIES_DB-MetaData'!BH56*25.4,'SERIES_DB-MetaData'!BH56)</f>
        <v>0</v>
      </c>
      <c r="BI56" s="31">
        <f>IF('SERIES_DB-MetaData'!$F56="US",'SERIES_DB-MetaData'!BI56*6.89476,'SERIES_DB-MetaData'!BI56)</f>
        <v>434</v>
      </c>
      <c r="BJ56" s="31">
        <f>IF('SERIES_DB-MetaData'!$F56="US",'SERIES_DB-MetaData'!BJ56*6.89476,'SERIES_DB-MetaData'!BJ56)</f>
        <v>686</v>
      </c>
      <c r="BK56" s="109">
        <f>'SERIES_DB-MetaData'!BK56</f>
        <v>0</v>
      </c>
      <c r="BL56" s="30">
        <f>IF('SERIES_DB-MetaData'!$F56="US",'SERIES_DB-MetaData'!BL56*25.4,'SERIES_DB-MetaData'!BL56)</f>
        <v>6</v>
      </c>
      <c r="BM56" s="30">
        <f>IF('SERIES_DB-MetaData'!$F56="US",'SERIES_DB-MetaData'!BM56*25.4,'SERIES_DB-MetaData'!BM56)</f>
        <v>102</v>
      </c>
      <c r="BN56" s="25">
        <f>'SERIES_DB-MetaData'!$BN$6</f>
        <v>2</v>
      </c>
      <c r="BO56" s="22">
        <f t="shared" si="11"/>
        <v>0.54352814075947975</v>
      </c>
      <c r="BP56" s="31">
        <f>IF('SERIES_DB-MetaData'!$F56="US",'SERIES_DB-MetaData'!BP56*6.89476,'SERIES_DB-MetaData'!BP56)</f>
        <v>434</v>
      </c>
      <c r="BQ56" s="31">
        <f>IF('SERIES_DB-MetaData'!$F56="US",'SERIES_DB-MetaData'!BQ56*6.89476,'SERIES_DB-MetaData'!BQ56)</f>
        <v>686</v>
      </c>
      <c r="BR56" s="20">
        <f>'SERIES_DB-MetaData'!BR56</f>
        <v>0</v>
      </c>
      <c r="BS56" s="30">
        <f>IF('SERIES_DB-MetaData'!$F56="US",'SERIES_DB-MetaData'!BS56*25.4,'SERIES_DB-MetaData'!BS56)</f>
        <v>0</v>
      </c>
      <c r="BT56" s="20">
        <f>'SERIES_DB-MetaData'!BT56</f>
        <v>0</v>
      </c>
      <c r="BU56" s="22">
        <f t="shared" si="12"/>
        <v>0</v>
      </c>
      <c r="BV56" s="31">
        <f>IF('SERIES_DB-MetaData'!$F56="US",'SERIES_DB-MetaData'!BV56*6.89476,'SERIES_DB-MetaData'!BV56)</f>
        <v>0</v>
      </c>
      <c r="BW56" s="20">
        <f>'SERIES_DB-MetaData'!BW56</f>
        <v>0</v>
      </c>
      <c r="BX56" s="20">
        <f>'SERIES_DB-MetaData'!BX56</f>
        <v>1</v>
      </c>
    </row>
    <row r="57" spans="1:76">
      <c r="A57" s="84">
        <f>'SERIES_DB-MetaData'!A57</f>
        <v>52</v>
      </c>
      <c r="B57" s="84">
        <f>'SERIES_DB-MetaData'!B57</f>
        <v>0</v>
      </c>
      <c r="C57" s="84">
        <f>'SERIES_DB-MetaData'!C57</f>
        <v>5</v>
      </c>
      <c r="D57" s="105" t="str">
        <f>'SERIES_DB-MetaData'!D57</f>
        <v>3C</v>
      </c>
      <c r="E57" s="105" t="str">
        <f>'SERIES_DB-MetaData'!E57</f>
        <v>Hines et al. 2004</v>
      </c>
      <c r="F57" s="20" t="s">
        <v>8</v>
      </c>
      <c r="G57" s="87" t="str">
        <f>'SERIES_DB-MetaData'!G57</f>
        <v>C</v>
      </c>
      <c r="H57" s="87" t="str">
        <f>'SERIES_DB-MetaData'!H57</f>
        <v>O</v>
      </c>
      <c r="I57" s="31">
        <f>IF('SERIES_DB-MetaData'!$F57="US",'SERIES_DB-MetaData'!I57*6.89476,'SERIES_DB-MetaData'!I57)</f>
        <v>40.9</v>
      </c>
      <c r="J57" s="31">
        <f>IF('SERIES_DB-MetaData'!$F57="US",'SERIES_DB-MetaData'!J57*6.89476,'SERIES_DB-MetaData'!J57)</f>
        <v>0</v>
      </c>
      <c r="K57" s="31">
        <f>IF('SERIES_DB-MetaData'!$F57="US",'SERIES_DB-MetaData'!K57*6.89476,'SERIES_DB-MetaData'!K57)</f>
        <v>0</v>
      </c>
      <c r="L57" s="31">
        <f>IF('SERIES_DB-MetaData'!$F57="US",'SERIES_DB-MetaData'!L57*4.448221615,'SERIES_DB-MetaData'!L57)</f>
        <v>981.08200149999982</v>
      </c>
      <c r="M57" s="20" t="str">
        <f>'SERIES_DB-MetaData'!M57</f>
        <v>II</v>
      </c>
      <c r="N57" s="30">
        <f>IF('SERIES_DB-MetaData'!$F57="US",'SERIES_DB-MetaData'!N57*25.4,'SERIES_DB-MetaData'!N57)</f>
        <v>305</v>
      </c>
      <c r="O57" s="30">
        <f>IF('SERIES_DB-MetaData'!$F57="US",'SERIES_DB-MetaData'!O57*25.4,'SERIES_DB-MetaData'!O57)</f>
        <v>305</v>
      </c>
      <c r="P57" s="30">
        <f>IF('SERIES_DB-MetaData'!$F57="US",'SERIES_DB-MetaData'!P57*25.4,'SERIES_DB-MetaData'!P57)</f>
        <v>1829</v>
      </c>
      <c r="Q57" s="30">
        <f>IF('SERIES_DB-MetaData'!$F57="US",'SERIES_DB-MetaData'!Q57*25.4,'SERIES_DB-MetaData'!Q57)</f>
        <v>102</v>
      </c>
      <c r="R57" s="30">
        <f>IF('SERIES_DB-MetaData'!$F57="US",'SERIES_DB-MetaData'!R57*25.4,'SERIES_DB-MetaData'!R57)</f>
        <v>4572</v>
      </c>
      <c r="S57" s="30">
        <f>IF('SERIES_DB-MetaData'!$F57="US",'SERIES_DB-MetaData'!S57*25.4,'SERIES_DB-MetaData'!S57)</f>
        <v>4572</v>
      </c>
      <c r="T57" s="32" t="str">
        <f>'SERIES_DB-MetaData'!T57</f>
        <v>C</v>
      </c>
      <c r="U57" s="32">
        <f t="shared" si="7"/>
        <v>217363</v>
      </c>
      <c r="V57" s="30">
        <f>IF('SERIES_DB-MetaData'!$F57="US",'SERIES_DB-MetaData'!V57*25.4,'SERIES_DB-MetaData'!V57)</f>
        <v>19</v>
      </c>
      <c r="W57" s="30">
        <f>IF('SERIES_DB-MetaData'!$F57="US",'SERIES_DB-MetaData'!W57*25.4,'SERIES_DB-MetaData'!W57)</f>
        <v>19</v>
      </c>
      <c r="X57" s="30">
        <f>IF('SERIES_DB-MetaData'!$F57="US",'SERIES_DB-MetaData'!X57*25.4,'SERIES_DB-MetaData'!X57)</f>
        <v>19</v>
      </c>
      <c r="Y57" s="108">
        <f>'SERIES_DB-MetaData'!Y57</f>
        <v>12</v>
      </c>
      <c r="Z57" s="30">
        <f>IF('SERIES_DB-MetaData'!$F57="US",'SERIES_DB-MetaData'!Z57*25.4,'SERIES_DB-MetaData'!Z57)</f>
        <v>13</v>
      </c>
      <c r="AA57" s="108">
        <f>'SERIES_DB-MetaData'!AA57</f>
        <v>3</v>
      </c>
      <c r="AB57" s="30">
        <f>IF('SERIES_DB-MetaData'!$F57="US",'SERIES_DB-MetaData'!AB57*25.4,'SERIES_DB-MetaData'!AB57)</f>
        <v>13</v>
      </c>
      <c r="AC57" s="108">
        <f>'SERIES_DB-MetaData'!AC57</f>
        <v>3</v>
      </c>
      <c r="AD57" s="108">
        <f>'SERIES_DB-MetaData'!AD57</f>
        <v>0</v>
      </c>
      <c r="AE57" s="31">
        <f>IF('SERIES_DB-MetaData'!$F57="US",'SERIES_DB-MetaData'!AE57*25.4,'SERIES_DB-MetaData'!AE57)</f>
        <v>0</v>
      </c>
      <c r="AF57" s="32" t="str">
        <f>'SERIES_DB-MetaData'!AF57</f>
        <v>Ribbed</v>
      </c>
      <c r="AG57" s="23">
        <f t="shared" si="8"/>
        <v>1.5652824279374806</v>
      </c>
      <c r="AH57" s="30">
        <f>IF('SERIES_DB-MetaData'!$F57="US",'SERIES_DB-MetaData'!AH57*25.4,'SERIES_DB-MetaData'!AH57)</f>
        <v>0</v>
      </c>
      <c r="AI57" s="31">
        <f>IF('SERIES_DB-MetaData'!$F57="US",'SERIES_DB-MetaData'!AI57*6.89476,'SERIES_DB-MetaData'!AI57)</f>
        <v>427</v>
      </c>
      <c r="AJ57" s="31">
        <f>IF('SERIES_DB-MetaData'!$F57="US",'SERIES_DB-MetaData'!AJ57*6.89476,'SERIES_DB-MetaData'!AJ57)</f>
        <v>0</v>
      </c>
      <c r="AK57" s="31">
        <f>IF('SERIES_DB-MetaData'!$F57="US",'SERIES_DB-MetaData'!AK57*6.89476,'SERIES_DB-MetaData'!AK57)</f>
        <v>427</v>
      </c>
      <c r="AL57" s="31">
        <f>IF('SERIES_DB-MetaData'!$F57="US",'SERIES_DB-MetaData'!AL57*6.89476,'SERIES_DB-MetaData'!AL57)</f>
        <v>427</v>
      </c>
      <c r="AM57" s="31">
        <f>IF('SERIES_DB-MetaData'!$F57="US",'SERIES_DB-MetaData'!AM57*6.89476,'SERIES_DB-MetaData'!AM57)</f>
        <v>625</v>
      </c>
      <c r="AN57" s="31">
        <f>IF('SERIES_DB-MetaData'!$F57="US",'SERIES_DB-MetaData'!AN57*6.89476,'SERIES_DB-MetaData'!AN57)</f>
        <v>624</v>
      </c>
      <c r="AO57" s="108">
        <f>'SERIES_DB-MetaData'!AO57</f>
        <v>0</v>
      </c>
      <c r="AP57" s="24" t="str">
        <f>'SERIES_DB-MetaData'!AP57</f>
        <v>R</v>
      </c>
      <c r="AQ57" s="20">
        <f>'SERIES_DB-MetaData'!AQ57</f>
        <v>2</v>
      </c>
      <c r="AR57" s="24" t="str">
        <f>'SERIES_DB-MetaData'!AR57</f>
        <v>Ribbed</v>
      </c>
      <c r="AS57" s="30">
        <f>IF('SERIES_DB-MetaData'!$F57="US",'SERIES_DB-MetaData'!AS57*25.4,'SERIES_DB-MetaData'!AS57)</f>
        <v>6</v>
      </c>
      <c r="AT57" s="20">
        <f>'SERIES_DB-MetaData'!AT57</f>
        <v>90</v>
      </c>
      <c r="AU57" s="31">
        <f>IF('SERIES_DB-MetaData'!$F57="US",'SERIES_DB-MetaData'!AU57*25.4,'SERIES_DB-MetaData'!AU57)</f>
        <v>51</v>
      </c>
      <c r="AV57" s="30">
        <f>IF('SERIES_DB-MetaData'!$F57="US",'SERIES_DB-MetaData'!AV57*25.4,'SERIES_DB-MetaData'!AV57)</f>
        <v>0</v>
      </c>
      <c r="AW57" s="109">
        <f>'SERIES_DB-MetaData'!AW57</f>
        <v>0</v>
      </c>
      <c r="AX57" s="30">
        <f>IF('SERIES_DB-MetaData'!$F57="US",'SERIES_DB-MetaData'!AX57*25.4,'SERIES_DB-MetaData'!AX57)</f>
        <v>0</v>
      </c>
      <c r="AY57" s="23">
        <f t="shared" si="9"/>
        <v>0.36354013349158643</v>
      </c>
      <c r="AZ57" s="23"/>
      <c r="BA57" s="31">
        <f>IF('SERIES_DB-MetaData'!$F57="US",'SERIES_DB-MetaData'!BA57*6.89476,'SERIES_DB-MetaData'!BA57)</f>
        <v>434</v>
      </c>
      <c r="BB57" s="31">
        <f>IF('SERIES_DB-MetaData'!$F57="US",'SERIES_DB-MetaData'!BB57*6.89476,'SERIES_DB-MetaData'!BB57)</f>
        <v>683</v>
      </c>
      <c r="BC57" s="24">
        <f>'SERIES_DB-MetaData'!BC57</f>
        <v>0</v>
      </c>
      <c r="BD57" s="30">
        <f>IF('SERIES_DB-MetaData'!$F57="US",'SERIES_DB-MetaData'!BD57*25.4,'SERIES_DB-MetaData'!BD57)</f>
        <v>6</v>
      </c>
      <c r="BE57" s="30">
        <f>IF('SERIES_DB-MetaData'!$F57="US",'SERIES_DB-MetaData'!BE57*25.4,'SERIES_DB-MetaData'!BE57)</f>
        <v>127</v>
      </c>
      <c r="BF57" s="24">
        <f>'SERIES_DB-MetaData'!BF57</f>
        <v>2</v>
      </c>
      <c r="BG57" s="22">
        <f t="shared" si="10"/>
        <v>0.43653441226351919</v>
      </c>
      <c r="BH57" s="30">
        <f>IF('SERIES_DB-MetaData'!$F57="US",'SERIES_DB-MetaData'!BH57*25.4,'SERIES_DB-MetaData'!BH57)</f>
        <v>0</v>
      </c>
      <c r="BI57" s="31">
        <f>IF('SERIES_DB-MetaData'!$F57="US",'SERIES_DB-MetaData'!BI57*6.89476,'SERIES_DB-MetaData'!BI57)</f>
        <v>434</v>
      </c>
      <c r="BJ57" s="31">
        <f>IF('SERIES_DB-MetaData'!$F57="US",'SERIES_DB-MetaData'!BJ57*6.89476,'SERIES_DB-MetaData'!BJ57)</f>
        <v>686</v>
      </c>
      <c r="BK57" s="109">
        <f>'SERIES_DB-MetaData'!BK57</f>
        <v>0</v>
      </c>
      <c r="BL57" s="30">
        <f>IF('SERIES_DB-MetaData'!$F57="US",'SERIES_DB-MetaData'!BL57*25.4,'SERIES_DB-MetaData'!BL57)</f>
        <v>6</v>
      </c>
      <c r="BM57" s="30">
        <f>IF('SERIES_DB-MetaData'!$F57="US",'SERIES_DB-MetaData'!BM57*25.4,'SERIES_DB-MetaData'!BM57)</f>
        <v>102</v>
      </c>
      <c r="BN57" s="25">
        <f>'SERIES_DB-MetaData'!$BN$6</f>
        <v>2</v>
      </c>
      <c r="BO57" s="22">
        <f t="shared" si="11"/>
        <v>0.54352814075947975</v>
      </c>
      <c r="BP57" s="31">
        <f>IF('SERIES_DB-MetaData'!$F57="US",'SERIES_DB-MetaData'!BP57*6.89476,'SERIES_DB-MetaData'!BP57)</f>
        <v>434</v>
      </c>
      <c r="BQ57" s="31">
        <f>IF('SERIES_DB-MetaData'!$F57="US",'SERIES_DB-MetaData'!BQ57*6.89476,'SERIES_DB-MetaData'!BQ57)</f>
        <v>686</v>
      </c>
      <c r="BR57" s="20">
        <f>'SERIES_DB-MetaData'!BR57</f>
        <v>0</v>
      </c>
      <c r="BS57" s="30">
        <f>IF('SERIES_DB-MetaData'!$F57="US",'SERIES_DB-MetaData'!BS57*25.4,'SERIES_DB-MetaData'!BS57)</f>
        <v>0</v>
      </c>
      <c r="BT57" s="20">
        <f>'SERIES_DB-MetaData'!BT57</f>
        <v>0</v>
      </c>
      <c r="BU57" s="22">
        <f t="shared" si="12"/>
        <v>0</v>
      </c>
      <c r="BV57" s="31">
        <f>IF('SERIES_DB-MetaData'!$F57="US",'SERIES_DB-MetaData'!BV57*6.89476,'SERIES_DB-MetaData'!BV57)</f>
        <v>0</v>
      </c>
      <c r="BW57" s="20">
        <f>'SERIES_DB-MetaData'!BW57</f>
        <v>0</v>
      </c>
      <c r="BX57" s="20">
        <f>'SERIES_DB-MetaData'!BX57</f>
        <v>1</v>
      </c>
    </row>
    <row r="58" spans="1:76">
      <c r="A58" s="84">
        <f>'SERIES_DB-MetaData'!A58</f>
        <v>53</v>
      </c>
      <c r="B58" s="84">
        <f>'SERIES_DB-MetaData'!B58</f>
        <v>0</v>
      </c>
      <c r="C58" s="84">
        <f>'SERIES_DB-MetaData'!C58</f>
        <v>1</v>
      </c>
      <c r="D58" s="105" t="str">
        <f>'SERIES_DB-MetaData'!D58</f>
        <v>Hirosawa_7-1</v>
      </c>
      <c r="E58" s="105" t="str">
        <f>'SERIES_DB-MetaData'!E58</f>
        <v>Hirosawa, 1975 (from Lu et al., 2010, NEES Database)</v>
      </c>
      <c r="F58" s="20" t="s">
        <v>8</v>
      </c>
      <c r="G58" s="87" t="str">
        <f>'SERIES_DB-MetaData'!G58</f>
        <v>C</v>
      </c>
      <c r="H58" s="87" t="str">
        <f>'SERIES_DB-MetaData'!H58</f>
        <v>R</v>
      </c>
      <c r="I58" s="31">
        <f>IF('SERIES_DB-MetaData'!$F58="US",'SERIES_DB-MetaData'!I58*6.89476,'SERIES_DB-MetaData'!I58)</f>
        <v>17.2</v>
      </c>
      <c r="J58" s="31">
        <f>IF('SERIES_DB-MetaData'!$F58="US",'SERIES_DB-MetaData'!J58*6.89476,'SERIES_DB-MetaData'!J58)</f>
        <v>0</v>
      </c>
      <c r="K58" s="31">
        <f>IF('SERIES_DB-MetaData'!$F58="US",'SERIES_DB-MetaData'!K58*6.89476,'SERIES_DB-MetaData'!K58)</f>
        <v>0</v>
      </c>
      <c r="L58" s="31">
        <f>IF('SERIES_DB-MetaData'!$F58="US",'SERIES_DB-MetaData'!L58*4.448221615,'SERIES_DB-MetaData'!L58)</f>
        <v>544</v>
      </c>
      <c r="M58" s="20">
        <f>'SERIES_DB-MetaData'!M58</f>
        <v>0</v>
      </c>
      <c r="N58" s="30">
        <f>IF('SERIES_DB-MetaData'!$F58="US",'SERIES_DB-MetaData'!N58*25.4,'SERIES_DB-MetaData'!N58)</f>
        <v>160</v>
      </c>
      <c r="O58" s="30">
        <f>IF('SERIES_DB-MetaData'!$F58="US",'SERIES_DB-MetaData'!O58*25.4,'SERIES_DB-MetaData'!O58)</f>
        <v>160</v>
      </c>
      <c r="P58" s="30">
        <f>IF('SERIES_DB-MetaData'!$F58="US",'SERIES_DB-MetaData'!P58*25.4,'SERIES_DB-MetaData'!P58)</f>
        <v>1700</v>
      </c>
      <c r="Q58" s="30">
        <f>IF('SERIES_DB-MetaData'!$F58="US",'SERIES_DB-MetaData'!Q58*25.4,'SERIES_DB-MetaData'!Q58)</f>
        <v>160</v>
      </c>
      <c r="R58" s="30">
        <f>IF('SERIES_DB-MetaData'!$F58="US",'SERIES_DB-MetaData'!R58*25.4,'SERIES_DB-MetaData'!R58)</f>
        <v>1700</v>
      </c>
      <c r="S58" s="30">
        <f>IF('SERIES_DB-MetaData'!$F58="US",'SERIES_DB-MetaData'!S58*25.4,'SERIES_DB-MetaData'!S58)</f>
        <v>1700</v>
      </c>
      <c r="T58" s="32" t="str">
        <f>'SERIES_DB-MetaData'!T58</f>
        <v>C</v>
      </c>
      <c r="U58" s="32">
        <f t="shared" si="7"/>
        <v>272000</v>
      </c>
      <c r="V58" s="30">
        <f>IF('SERIES_DB-MetaData'!$F58="US",'SERIES_DB-MetaData'!V58*25.4,'SERIES_DB-MetaData'!V58)</f>
        <v>19.100000000000001</v>
      </c>
      <c r="W58" s="30">
        <f>IF('SERIES_DB-MetaData'!$F58="US",'SERIES_DB-MetaData'!W58*25.4,'SERIES_DB-MetaData'!W58)</f>
        <v>0</v>
      </c>
      <c r="X58" s="30">
        <f>IF('SERIES_DB-MetaData'!$F58="US",'SERIES_DB-MetaData'!X58*25.4,'SERIES_DB-MetaData'!X58)</f>
        <v>0</v>
      </c>
      <c r="Y58" s="108">
        <f>'SERIES_DB-MetaData'!Y58</f>
        <v>5</v>
      </c>
      <c r="Z58" s="30">
        <f>IF('SERIES_DB-MetaData'!$F58="US",'SERIES_DB-MetaData'!Z58*25.4,'SERIES_DB-MetaData'!Z58)</f>
        <v>0</v>
      </c>
      <c r="AA58" s="108">
        <f>'SERIES_DB-MetaData'!AA58</f>
        <v>0</v>
      </c>
      <c r="AB58" s="30">
        <f>IF('SERIES_DB-MetaData'!$F58="US",'SERIES_DB-MetaData'!AB58*25.4,'SERIES_DB-MetaData'!AB58)</f>
        <v>0</v>
      </c>
      <c r="AC58" s="108">
        <f>'SERIES_DB-MetaData'!AC58</f>
        <v>0</v>
      </c>
      <c r="AD58" s="108">
        <f>'SERIES_DB-MetaData'!AD58</f>
        <v>0</v>
      </c>
      <c r="AE58" s="31">
        <f>IF('SERIES_DB-MetaData'!$F58="US",'SERIES_DB-MetaData'!AE58*25.4,'SERIES_DB-MetaData'!AE58)</f>
        <v>0</v>
      </c>
      <c r="AF58" s="32">
        <f>'SERIES_DB-MetaData'!AF58</f>
        <v>0</v>
      </c>
      <c r="AG58" s="23">
        <f t="shared" si="8"/>
        <v>0.52669320586217494</v>
      </c>
      <c r="AH58" s="30">
        <f>IF('SERIES_DB-MetaData'!$F58="US",'SERIES_DB-MetaData'!AH58*25.4,'SERIES_DB-MetaData'!AH58)</f>
        <v>0</v>
      </c>
      <c r="AI58" s="31">
        <f>IF('SERIES_DB-MetaData'!$F58="US",'SERIES_DB-MetaData'!AI58*6.89476,'SERIES_DB-MetaData'!AI58)</f>
        <v>376.32</v>
      </c>
      <c r="AJ58" s="31">
        <f>IF('SERIES_DB-MetaData'!$F58="US",'SERIES_DB-MetaData'!AJ58*6.89476,'SERIES_DB-MetaData'!AJ58)</f>
        <v>0</v>
      </c>
      <c r="AK58" s="31">
        <f>IF('SERIES_DB-MetaData'!$F58="US",'SERIES_DB-MetaData'!AK58*6.89476,'SERIES_DB-MetaData'!AK58)</f>
        <v>0</v>
      </c>
      <c r="AL58" s="31">
        <f>IF('SERIES_DB-MetaData'!$F58="US",'SERIES_DB-MetaData'!AL58*6.89476,'SERIES_DB-MetaData'!AL58)</f>
        <v>0</v>
      </c>
      <c r="AM58" s="31">
        <f>IF('SERIES_DB-MetaData'!$F58="US",'SERIES_DB-MetaData'!AM58*6.89476,'SERIES_DB-MetaData'!AM58)</f>
        <v>0</v>
      </c>
      <c r="AN58" s="31">
        <f>IF('SERIES_DB-MetaData'!$F58="US",'SERIES_DB-MetaData'!AN58*6.89476,'SERIES_DB-MetaData'!AN58)</f>
        <v>0</v>
      </c>
      <c r="AO58" s="108">
        <f>'SERIES_DB-MetaData'!AO58</f>
        <v>0</v>
      </c>
      <c r="AP58" s="24">
        <f>'SERIES_DB-MetaData'!AP58</f>
        <v>0</v>
      </c>
      <c r="AQ58" s="20">
        <f>'SERIES_DB-MetaData'!AQ58</f>
        <v>2</v>
      </c>
      <c r="AR58" s="24" t="str">
        <f>'SERIES_DB-MetaData'!AR58</f>
        <v>Ribbed</v>
      </c>
      <c r="AS58" s="30">
        <f>IF('SERIES_DB-MetaData'!$F58="US",'SERIES_DB-MetaData'!AS58*25.4,'SERIES_DB-MetaData'!AS58)</f>
        <v>13</v>
      </c>
      <c r="AT58" s="20">
        <f>'SERIES_DB-MetaData'!AT58</f>
        <v>6</v>
      </c>
      <c r="AU58" s="31">
        <f>IF('SERIES_DB-MetaData'!$F58="US",'SERIES_DB-MetaData'!AU58*25.4,'SERIES_DB-MetaData'!AU58)</f>
        <v>264</v>
      </c>
      <c r="AV58" s="30">
        <f>IF('SERIES_DB-MetaData'!$F58="US",'SERIES_DB-MetaData'!AV58*25.4,'SERIES_DB-MetaData'!AV58)</f>
        <v>0</v>
      </c>
      <c r="AW58" s="109">
        <f>'SERIES_DB-MetaData'!AW58</f>
        <v>0</v>
      </c>
      <c r="AX58" s="30">
        <f>IF('SERIES_DB-MetaData'!$F58="US",'SERIES_DB-MetaData'!AX58*25.4,'SERIES_DB-MetaData'!AX58)</f>
        <v>0</v>
      </c>
      <c r="AY58" s="23">
        <f t="shared" si="9"/>
        <v>0.62846728037011723</v>
      </c>
      <c r="AZ58" s="23"/>
      <c r="BA58" s="31">
        <f>IF('SERIES_DB-MetaData'!$F58="US",'SERIES_DB-MetaData'!BA58*6.89476,'SERIES_DB-MetaData'!BA58)</f>
        <v>418.95</v>
      </c>
      <c r="BB58" s="31" t="str">
        <f>IF('SERIES_DB-MetaData'!$F58="US",'SERIES_DB-MetaData'!BB58*6.89476,'SERIES_DB-MetaData'!BB58)</f>
        <v>-</v>
      </c>
      <c r="BC58" s="24">
        <f>'SERIES_DB-MetaData'!BC58</f>
        <v>0</v>
      </c>
      <c r="BD58" s="30">
        <f>IF('SERIES_DB-MetaData'!$F58="US",'SERIES_DB-MetaData'!BD58*25.4,'SERIES_DB-MetaData'!BD58)</f>
        <v>9</v>
      </c>
      <c r="BE58" s="30">
        <f>IF('SERIES_DB-MetaData'!$F58="US",'SERIES_DB-MetaData'!BE58*25.4,'SERIES_DB-MetaData'!BE58)</f>
        <v>131</v>
      </c>
      <c r="BF58" s="24">
        <f>'SERIES_DB-MetaData'!BF58</f>
        <v>2</v>
      </c>
      <c r="BG58" s="22">
        <f t="shared" si="10"/>
        <v>0.60703484003047048</v>
      </c>
      <c r="BH58" s="30">
        <f>IF('SERIES_DB-MetaData'!$F58="US",'SERIES_DB-MetaData'!BH58*25.4,'SERIES_DB-MetaData'!BH58)</f>
        <v>0</v>
      </c>
      <c r="BI58" s="31">
        <f>IF('SERIES_DB-MetaData'!$F58="US",'SERIES_DB-MetaData'!BI58*6.89476,'SERIES_DB-MetaData'!BI58)</f>
        <v>406.7</v>
      </c>
      <c r="BJ58" s="31">
        <f>IF('SERIES_DB-MetaData'!$F58="US",'SERIES_DB-MetaData'!BJ58*6.89476,'SERIES_DB-MetaData'!BJ58)</f>
        <v>0</v>
      </c>
      <c r="BK58" s="109">
        <f>'SERIES_DB-MetaData'!BK58</f>
        <v>0</v>
      </c>
      <c r="BL58" s="30">
        <f>IF('SERIES_DB-MetaData'!$F58="US",'SERIES_DB-MetaData'!BL58*25.4,'SERIES_DB-MetaData'!BL58)</f>
        <v>13</v>
      </c>
      <c r="BM58" s="30">
        <f>IF('SERIES_DB-MetaData'!$F58="US",'SERIES_DB-MetaData'!BM58*25.4,'SERIES_DB-MetaData'!BM58)</f>
        <v>264</v>
      </c>
      <c r="BN58" s="25">
        <f>'SERIES_DB-MetaData'!$BN$6</f>
        <v>2</v>
      </c>
      <c r="BO58" s="22">
        <f t="shared" si="11"/>
        <v>0.62846728037011723</v>
      </c>
      <c r="BP58" s="31">
        <f>IF('SERIES_DB-MetaData'!$F58="US",'SERIES_DB-MetaData'!BP58*6.89476,'SERIES_DB-MetaData'!BP58)</f>
        <v>418.95</v>
      </c>
      <c r="BQ58" s="31">
        <f>IF('SERIES_DB-MetaData'!$F58="US",'SERIES_DB-MetaData'!BQ58*6.89476,'SERIES_DB-MetaData'!BQ58)</f>
        <v>0</v>
      </c>
      <c r="BR58" s="20">
        <f>'SERIES_DB-MetaData'!BR58</f>
        <v>0</v>
      </c>
      <c r="BS58" s="30">
        <f>IF('SERIES_DB-MetaData'!$F58="US",'SERIES_DB-MetaData'!BS58*25.4,'SERIES_DB-MetaData'!BS58)</f>
        <v>0</v>
      </c>
      <c r="BT58" s="20">
        <f>'SERIES_DB-MetaData'!BT58</f>
        <v>0</v>
      </c>
      <c r="BU58" s="22">
        <f t="shared" si="12"/>
        <v>0</v>
      </c>
      <c r="BV58" s="31">
        <f>IF('SERIES_DB-MetaData'!$F58="US",'SERIES_DB-MetaData'!BV58*6.89476,'SERIES_DB-MetaData'!BV58)</f>
        <v>0</v>
      </c>
      <c r="BW58" s="20">
        <f>'SERIES_DB-MetaData'!BW58</f>
        <v>0</v>
      </c>
      <c r="BX58" s="20">
        <f>'SERIES_DB-MetaData'!BX58</f>
        <v>5</v>
      </c>
    </row>
    <row r="59" spans="1:76">
      <c r="A59" s="84">
        <f>'SERIES_DB-MetaData'!A59</f>
        <v>54</v>
      </c>
      <c r="B59" s="84">
        <f>'SERIES_DB-MetaData'!B59</f>
        <v>0</v>
      </c>
      <c r="C59" s="84">
        <f>'SERIES_DB-MetaData'!C59</f>
        <v>2</v>
      </c>
      <c r="D59" s="105" t="str">
        <f>'SERIES_DB-MetaData'!D59</f>
        <v>Hirosawa_7-2</v>
      </c>
      <c r="E59" s="105" t="str">
        <f>'SERIES_DB-MetaData'!E59</f>
        <v>Hirosawa, 1975 (from Lu et al., 2010, NEES Database)</v>
      </c>
      <c r="F59" s="20" t="s">
        <v>8</v>
      </c>
      <c r="G59" s="87" t="str">
        <f>'SERIES_DB-MetaData'!G59</f>
        <v>C</v>
      </c>
      <c r="H59" s="87" t="str">
        <f>'SERIES_DB-MetaData'!H59</f>
        <v>R</v>
      </c>
      <c r="I59" s="31">
        <f>IF('SERIES_DB-MetaData'!$F59="US",'SERIES_DB-MetaData'!I59*6.89476,'SERIES_DB-MetaData'!I59)</f>
        <v>20.8</v>
      </c>
      <c r="J59" s="31">
        <f>IF('SERIES_DB-MetaData'!$F59="US",'SERIES_DB-MetaData'!J59*6.89476,'SERIES_DB-MetaData'!J59)</f>
        <v>0</v>
      </c>
      <c r="K59" s="31">
        <f>IF('SERIES_DB-MetaData'!$F59="US",'SERIES_DB-MetaData'!K59*6.89476,'SERIES_DB-MetaData'!K59)</f>
        <v>0</v>
      </c>
      <c r="L59" s="31">
        <f>IF('SERIES_DB-MetaData'!$F59="US",'SERIES_DB-MetaData'!L59*4.448221615,'SERIES_DB-MetaData'!L59)</f>
        <v>544</v>
      </c>
      <c r="M59" s="20">
        <f>'SERIES_DB-MetaData'!M59</f>
        <v>0</v>
      </c>
      <c r="N59" s="30">
        <f>IF('SERIES_DB-MetaData'!$F59="US",'SERIES_DB-MetaData'!N59*25.4,'SERIES_DB-MetaData'!N59)</f>
        <v>160</v>
      </c>
      <c r="O59" s="30">
        <f>IF('SERIES_DB-MetaData'!$F59="US",'SERIES_DB-MetaData'!O59*25.4,'SERIES_DB-MetaData'!O59)</f>
        <v>160</v>
      </c>
      <c r="P59" s="30">
        <f>IF('SERIES_DB-MetaData'!$F59="US",'SERIES_DB-MetaData'!P59*25.4,'SERIES_DB-MetaData'!P59)</f>
        <v>1700</v>
      </c>
      <c r="Q59" s="30">
        <f>IF('SERIES_DB-MetaData'!$F59="US",'SERIES_DB-MetaData'!Q59*25.4,'SERIES_DB-MetaData'!Q59)</f>
        <v>160</v>
      </c>
      <c r="R59" s="30">
        <f>IF('SERIES_DB-MetaData'!$F59="US",'SERIES_DB-MetaData'!R59*25.4,'SERIES_DB-MetaData'!R59)</f>
        <v>1700</v>
      </c>
      <c r="S59" s="30">
        <f>IF('SERIES_DB-MetaData'!$F59="US",'SERIES_DB-MetaData'!S59*25.4,'SERIES_DB-MetaData'!S59)</f>
        <v>1700</v>
      </c>
      <c r="T59" s="32" t="str">
        <f>'SERIES_DB-MetaData'!T59</f>
        <v>C</v>
      </c>
      <c r="U59" s="32">
        <f t="shared" si="7"/>
        <v>272000</v>
      </c>
      <c r="V59" s="30">
        <f>IF('SERIES_DB-MetaData'!$F59="US",'SERIES_DB-MetaData'!V59*25.4,'SERIES_DB-MetaData'!V59)</f>
        <v>19.100000000000001</v>
      </c>
      <c r="W59" s="30">
        <f>IF('SERIES_DB-MetaData'!$F59="US",'SERIES_DB-MetaData'!W59*25.4,'SERIES_DB-MetaData'!W59)</f>
        <v>0</v>
      </c>
      <c r="X59" s="30">
        <f>IF('SERIES_DB-MetaData'!$F59="US",'SERIES_DB-MetaData'!X59*25.4,'SERIES_DB-MetaData'!X59)</f>
        <v>0</v>
      </c>
      <c r="Y59" s="108">
        <f>'SERIES_DB-MetaData'!Y59</f>
        <v>5</v>
      </c>
      <c r="Z59" s="30">
        <f>IF('SERIES_DB-MetaData'!$F59="US",'SERIES_DB-MetaData'!Z59*25.4,'SERIES_DB-MetaData'!Z59)</f>
        <v>0</v>
      </c>
      <c r="AA59" s="108">
        <f>'SERIES_DB-MetaData'!AA59</f>
        <v>0</v>
      </c>
      <c r="AB59" s="30">
        <f>IF('SERIES_DB-MetaData'!$F59="US",'SERIES_DB-MetaData'!AB59*25.4,'SERIES_DB-MetaData'!AB59)</f>
        <v>0</v>
      </c>
      <c r="AC59" s="108">
        <f>'SERIES_DB-MetaData'!AC59</f>
        <v>0</v>
      </c>
      <c r="AD59" s="108">
        <f>'SERIES_DB-MetaData'!AD59</f>
        <v>0</v>
      </c>
      <c r="AE59" s="31">
        <f>IF('SERIES_DB-MetaData'!$F59="US",'SERIES_DB-MetaData'!AE59*25.4,'SERIES_DB-MetaData'!AE59)</f>
        <v>0</v>
      </c>
      <c r="AF59" s="32">
        <f>'SERIES_DB-MetaData'!AF59</f>
        <v>0</v>
      </c>
      <c r="AG59" s="23">
        <f t="shared" si="8"/>
        <v>0.52669320586217494</v>
      </c>
      <c r="AH59" s="30">
        <f>IF('SERIES_DB-MetaData'!$F59="US",'SERIES_DB-MetaData'!AH59*25.4,'SERIES_DB-MetaData'!AH59)</f>
        <v>0</v>
      </c>
      <c r="AI59" s="31">
        <f>IF('SERIES_DB-MetaData'!$F59="US",'SERIES_DB-MetaData'!AI59*6.89476,'SERIES_DB-MetaData'!AI59)</f>
        <v>376.32</v>
      </c>
      <c r="AJ59" s="31">
        <f>IF('SERIES_DB-MetaData'!$F59="US",'SERIES_DB-MetaData'!AJ59*6.89476,'SERIES_DB-MetaData'!AJ59)</f>
        <v>0</v>
      </c>
      <c r="AK59" s="31">
        <f>IF('SERIES_DB-MetaData'!$F59="US",'SERIES_DB-MetaData'!AK59*6.89476,'SERIES_DB-MetaData'!AK59)</f>
        <v>0</v>
      </c>
      <c r="AL59" s="31">
        <f>IF('SERIES_DB-MetaData'!$F59="US",'SERIES_DB-MetaData'!AL59*6.89476,'SERIES_DB-MetaData'!AL59)</f>
        <v>0</v>
      </c>
      <c r="AM59" s="31">
        <f>IF('SERIES_DB-MetaData'!$F59="US",'SERIES_DB-MetaData'!AM59*6.89476,'SERIES_DB-MetaData'!AM59)</f>
        <v>0</v>
      </c>
      <c r="AN59" s="31">
        <f>IF('SERIES_DB-MetaData'!$F59="US",'SERIES_DB-MetaData'!AN59*6.89476,'SERIES_DB-MetaData'!AN59)</f>
        <v>0</v>
      </c>
      <c r="AO59" s="108">
        <f>'SERIES_DB-MetaData'!AO59</f>
        <v>0</v>
      </c>
      <c r="AP59" s="24">
        <f>'SERIES_DB-MetaData'!AP59</f>
        <v>0</v>
      </c>
      <c r="AQ59" s="20">
        <f>'SERIES_DB-MetaData'!AQ59</f>
        <v>2</v>
      </c>
      <c r="AR59" s="24" t="str">
        <f>'SERIES_DB-MetaData'!AR59</f>
        <v>Ribbed</v>
      </c>
      <c r="AS59" s="30">
        <f>IF('SERIES_DB-MetaData'!$F59="US",'SERIES_DB-MetaData'!AS59*25.4,'SERIES_DB-MetaData'!AS59)</f>
        <v>13</v>
      </c>
      <c r="AT59" s="20">
        <f>'SERIES_DB-MetaData'!AT59</f>
        <v>6</v>
      </c>
      <c r="AU59" s="31">
        <f>IF('SERIES_DB-MetaData'!$F59="US",'SERIES_DB-MetaData'!AU59*25.4,'SERIES_DB-MetaData'!AU59)</f>
        <v>264</v>
      </c>
      <c r="AV59" s="30">
        <f>IF('SERIES_DB-MetaData'!$F59="US",'SERIES_DB-MetaData'!AV59*25.4,'SERIES_DB-MetaData'!AV59)</f>
        <v>0</v>
      </c>
      <c r="AW59" s="109">
        <f>'SERIES_DB-MetaData'!AW59</f>
        <v>0</v>
      </c>
      <c r="AX59" s="30">
        <f>IF('SERIES_DB-MetaData'!$F59="US",'SERIES_DB-MetaData'!AX59*25.4,'SERIES_DB-MetaData'!AX59)</f>
        <v>0</v>
      </c>
      <c r="AY59" s="23">
        <f t="shared" si="9"/>
        <v>0.62846728037011723</v>
      </c>
      <c r="AZ59" s="23"/>
      <c r="BA59" s="31">
        <f>IF('SERIES_DB-MetaData'!$F59="US",'SERIES_DB-MetaData'!BA59*6.89476,'SERIES_DB-MetaData'!BA59)</f>
        <v>418.95</v>
      </c>
      <c r="BB59" s="31" t="str">
        <f>IF('SERIES_DB-MetaData'!$F59="US",'SERIES_DB-MetaData'!BB59*6.89476,'SERIES_DB-MetaData'!BB59)</f>
        <v>-</v>
      </c>
      <c r="BC59" s="24">
        <f>'SERIES_DB-MetaData'!BC59</f>
        <v>0</v>
      </c>
      <c r="BD59" s="30">
        <f>IF('SERIES_DB-MetaData'!$F59="US",'SERIES_DB-MetaData'!BD59*25.4,'SERIES_DB-MetaData'!BD59)</f>
        <v>9</v>
      </c>
      <c r="BE59" s="30">
        <f>IF('SERIES_DB-MetaData'!$F59="US",'SERIES_DB-MetaData'!BE59*25.4,'SERIES_DB-MetaData'!BE59)</f>
        <v>131</v>
      </c>
      <c r="BF59" s="24">
        <f>'SERIES_DB-MetaData'!BF59</f>
        <v>2</v>
      </c>
      <c r="BG59" s="22">
        <f t="shared" si="10"/>
        <v>0.60703484003047048</v>
      </c>
      <c r="BH59" s="30">
        <f>IF('SERIES_DB-MetaData'!$F59="US",'SERIES_DB-MetaData'!BH59*25.4,'SERIES_DB-MetaData'!BH59)</f>
        <v>0</v>
      </c>
      <c r="BI59" s="31">
        <f>IF('SERIES_DB-MetaData'!$F59="US",'SERIES_DB-MetaData'!BI59*6.89476,'SERIES_DB-MetaData'!BI59)</f>
        <v>406.7</v>
      </c>
      <c r="BJ59" s="31">
        <f>IF('SERIES_DB-MetaData'!$F59="US",'SERIES_DB-MetaData'!BJ59*6.89476,'SERIES_DB-MetaData'!BJ59)</f>
        <v>0</v>
      </c>
      <c r="BK59" s="109">
        <f>'SERIES_DB-MetaData'!BK59</f>
        <v>0</v>
      </c>
      <c r="BL59" s="30">
        <f>IF('SERIES_DB-MetaData'!$F59="US",'SERIES_DB-MetaData'!BL59*25.4,'SERIES_DB-MetaData'!BL59)</f>
        <v>13</v>
      </c>
      <c r="BM59" s="30">
        <f>IF('SERIES_DB-MetaData'!$F59="US",'SERIES_DB-MetaData'!BM59*25.4,'SERIES_DB-MetaData'!BM59)</f>
        <v>264</v>
      </c>
      <c r="BN59" s="25">
        <f>'SERIES_DB-MetaData'!$BN$6</f>
        <v>2</v>
      </c>
      <c r="BO59" s="22">
        <f t="shared" si="11"/>
        <v>0.62846728037011723</v>
      </c>
      <c r="BP59" s="31">
        <f>IF('SERIES_DB-MetaData'!$F59="US",'SERIES_DB-MetaData'!BP59*6.89476,'SERIES_DB-MetaData'!BP59)</f>
        <v>418.95</v>
      </c>
      <c r="BQ59" s="31">
        <f>IF('SERIES_DB-MetaData'!$F59="US",'SERIES_DB-MetaData'!BQ59*6.89476,'SERIES_DB-MetaData'!BQ59)</f>
        <v>0</v>
      </c>
      <c r="BR59" s="20">
        <f>'SERIES_DB-MetaData'!BR59</f>
        <v>0</v>
      </c>
      <c r="BS59" s="30">
        <f>IF('SERIES_DB-MetaData'!$F59="US",'SERIES_DB-MetaData'!BS59*25.4,'SERIES_DB-MetaData'!BS59)</f>
        <v>0</v>
      </c>
      <c r="BT59" s="20">
        <f>'SERIES_DB-MetaData'!BT59</f>
        <v>0</v>
      </c>
      <c r="BU59" s="22">
        <f t="shared" si="12"/>
        <v>0</v>
      </c>
      <c r="BV59" s="31">
        <f>IF('SERIES_DB-MetaData'!$F59="US",'SERIES_DB-MetaData'!BV59*6.89476,'SERIES_DB-MetaData'!BV59)</f>
        <v>0</v>
      </c>
      <c r="BW59" s="20">
        <f>'SERIES_DB-MetaData'!BW59</f>
        <v>0</v>
      </c>
      <c r="BX59" s="20">
        <f>'SERIES_DB-MetaData'!BX59</f>
        <v>2</v>
      </c>
    </row>
    <row r="60" spans="1:76">
      <c r="A60" s="84">
        <f>'SERIES_DB-MetaData'!A60</f>
        <v>55</v>
      </c>
      <c r="B60" s="84">
        <f>'SERIES_DB-MetaData'!B60</f>
        <v>0</v>
      </c>
      <c r="C60" s="84">
        <f>'SERIES_DB-MetaData'!C60</f>
        <v>3</v>
      </c>
      <c r="D60" s="105" t="str">
        <f>'SERIES_DB-MetaData'!D60</f>
        <v>Hirosawa_7-3</v>
      </c>
      <c r="E60" s="105" t="str">
        <f>'SERIES_DB-MetaData'!E60</f>
        <v>Hirosawa, 1975 (from Lu et al., 2010, NEES Database)</v>
      </c>
      <c r="F60" s="20" t="s">
        <v>8</v>
      </c>
      <c r="G60" s="87" t="str">
        <f>'SERIES_DB-MetaData'!G60</f>
        <v>C</v>
      </c>
      <c r="H60" s="87" t="str">
        <f>'SERIES_DB-MetaData'!H60</f>
        <v>R</v>
      </c>
      <c r="I60" s="31">
        <f>IF('SERIES_DB-MetaData'!$F60="US",'SERIES_DB-MetaData'!I60*6.89476,'SERIES_DB-MetaData'!I60)</f>
        <v>20.8</v>
      </c>
      <c r="J60" s="31">
        <f>IF('SERIES_DB-MetaData'!$F60="US",'SERIES_DB-MetaData'!J60*6.89476,'SERIES_DB-MetaData'!J60)</f>
        <v>0</v>
      </c>
      <c r="K60" s="31">
        <f>IF('SERIES_DB-MetaData'!$F60="US",'SERIES_DB-MetaData'!K60*6.89476,'SERIES_DB-MetaData'!K60)</f>
        <v>0</v>
      </c>
      <c r="L60" s="31">
        <f>IF('SERIES_DB-MetaData'!$F60="US",'SERIES_DB-MetaData'!L60*4.448221615,'SERIES_DB-MetaData'!L60)</f>
        <v>544</v>
      </c>
      <c r="M60" s="20">
        <f>'SERIES_DB-MetaData'!M60</f>
        <v>0</v>
      </c>
      <c r="N60" s="30">
        <f>IF('SERIES_DB-MetaData'!$F60="US",'SERIES_DB-MetaData'!N60*25.4,'SERIES_DB-MetaData'!N60)</f>
        <v>160</v>
      </c>
      <c r="O60" s="30">
        <f>IF('SERIES_DB-MetaData'!$F60="US",'SERIES_DB-MetaData'!O60*25.4,'SERIES_DB-MetaData'!O60)</f>
        <v>160</v>
      </c>
      <c r="P60" s="30">
        <f>IF('SERIES_DB-MetaData'!$F60="US",'SERIES_DB-MetaData'!P60*25.4,'SERIES_DB-MetaData'!P60)</f>
        <v>1700</v>
      </c>
      <c r="Q60" s="30">
        <f>IF('SERIES_DB-MetaData'!$F60="US",'SERIES_DB-MetaData'!Q60*25.4,'SERIES_DB-MetaData'!Q60)</f>
        <v>160</v>
      </c>
      <c r="R60" s="30">
        <f>IF('SERIES_DB-MetaData'!$F60="US",'SERIES_DB-MetaData'!R60*25.4,'SERIES_DB-MetaData'!R60)</f>
        <v>1700</v>
      </c>
      <c r="S60" s="30">
        <f>IF('SERIES_DB-MetaData'!$F60="US",'SERIES_DB-MetaData'!S60*25.4,'SERIES_DB-MetaData'!S60)</f>
        <v>1700</v>
      </c>
      <c r="T60" s="32" t="str">
        <f>'SERIES_DB-MetaData'!T60</f>
        <v>C</v>
      </c>
      <c r="U60" s="32">
        <f t="shared" si="7"/>
        <v>272000</v>
      </c>
      <c r="V60" s="30">
        <f>IF('SERIES_DB-MetaData'!$F60="US",'SERIES_DB-MetaData'!V60*25.4,'SERIES_DB-MetaData'!V60)</f>
        <v>19.100000000000001</v>
      </c>
      <c r="W60" s="30">
        <f>IF('SERIES_DB-MetaData'!$F60="US",'SERIES_DB-MetaData'!W60*25.4,'SERIES_DB-MetaData'!W60)</f>
        <v>0</v>
      </c>
      <c r="X60" s="30">
        <f>IF('SERIES_DB-MetaData'!$F60="US",'SERIES_DB-MetaData'!X60*25.4,'SERIES_DB-MetaData'!X60)</f>
        <v>0</v>
      </c>
      <c r="Y60" s="108">
        <f>'SERIES_DB-MetaData'!Y60</f>
        <v>5</v>
      </c>
      <c r="Z60" s="30">
        <f>IF('SERIES_DB-MetaData'!$F60="US",'SERIES_DB-MetaData'!Z60*25.4,'SERIES_DB-MetaData'!Z60)</f>
        <v>0</v>
      </c>
      <c r="AA60" s="108">
        <f>'SERIES_DB-MetaData'!AA60</f>
        <v>0</v>
      </c>
      <c r="AB60" s="30">
        <f>IF('SERIES_DB-MetaData'!$F60="US",'SERIES_DB-MetaData'!AB60*25.4,'SERIES_DB-MetaData'!AB60)</f>
        <v>0</v>
      </c>
      <c r="AC60" s="108">
        <f>'SERIES_DB-MetaData'!AC60</f>
        <v>0</v>
      </c>
      <c r="AD60" s="108">
        <f>'SERIES_DB-MetaData'!AD60</f>
        <v>0</v>
      </c>
      <c r="AE60" s="31">
        <f>IF('SERIES_DB-MetaData'!$F60="US",'SERIES_DB-MetaData'!AE60*25.4,'SERIES_DB-MetaData'!AE60)</f>
        <v>0</v>
      </c>
      <c r="AF60" s="32">
        <f>'SERIES_DB-MetaData'!AF60</f>
        <v>0</v>
      </c>
      <c r="AG60" s="23">
        <f t="shared" si="8"/>
        <v>0.52669320586217494</v>
      </c>
      <c r="AH60" s="30">
        <f>IF('SERIES_DB-MetaData'!$F60="US",'SERIES_DB-MetaData'!AH60*25.4,'SERIES_DB-MetaData'!AH60)</f>
        <v>0</v>
      </c>
      <c r="AI60" s="31">
        <f>IF('SERIES_DB-MetaData'!$F60="US",'SERIES_DB-MetaData'!AI60*6.89476,'SERIES_DB-MetaData'!AI60)</f>
        <v>376.32</v>
      </c>
      <c r="AJ60" s="31">
        <f>IF('SERIES_DB-MetaData'!$F60="US",'SERIES_DB-MetaData'!AJ60*6.89476,'SERIES_DB-MetaData'!AJ60)</f>
        <v>0</v>
      </c>
      <c r="AK60" s="31">
        <f>IF('SERIES_DB-MetaData'!$F60="US",'SERIES_DB-MetaData'!AK60*6.89476,'SERIES_DB-MetaData'!AK60)</f>
        <v>0</v>
      </c>
      <c r="AL60" s="31">
        <f>IF('SERIES_DB-MetaData'!$F60="US",'SERIES_DB-MetaData'!AL60*6.89476,'SERIES_DB-MetaData'!AL60)</f>
        <v>0</v>
      </c>
      <c r="AM60" s="31">
        <f>IF('SERIES_DB-MetaData'!$F60="US",'SERIES_DB-MetaData'!AM60*6.89476,'SERIES_DB-MetaData'!AM60)</f>
        <v>0</v>
      </c>
      <c r="AN60" s="31">
        <f>IF('SERIES_DB-MetaData'!$F60="US",'SERIES_DB-MetaData'!AN60*6.89476,'SERIES_DB-MetaData'!AN60)</f>
        <v>0</v>
      </c>
      <c r="AO60" s="108">
        <f>'SERIES_DB-MetaData'!AO60</f>
        <v>0</v>
      </c>
      <c r="AP60" s="24">
        <f>'SERIES_DB-MetaData'!AP60</f>
        <v>0</v>
      </c>
      <c r="AQ60" s="20">
        <f>'SERIES_DB-MetaData'!AQ60</f>
        <v>2</v>
      </c>
      <c r="AR60" s="24" t="str">
        <f>'SERIES_DB-MetaData'!AR60</f>
        <v>Ribbed</v>
      </c>
      <c r="AS60" s="30">
        <f>IF('SERIES_DB-MetaData'!$F60="US",'SERIES_DB-MetaData'!AS60*25.4,'SERIES_DB-MetaData'!AS60)</f>
        <v>13</v>
      </c>
      <c r="AT60" s="20">
        <f>'SERIES_DB-MetaData'!AT60</f>
        <v>6</v>
      </c>
      <c r="AU60" s="31">
        <f>IF('SERIES_DB-MetaData'!$F60="US",'SERIES_DB-MetaData'!AU60*25.4,'SERIES_DB-MetaData'!AU60)</f>
        <v>264</v>
      </c>
      <c r="AV60" s="30">
        <f>IF('SERIES_DB-MetaData'!$F60="US",'SERIES_DB-MetaData'!AV60*25.4,'SERIES_DB-MetaData'!AV60)</f>
        <v>0</v>
      </c>
      <c r="AW60" s="109">
        <f>'SERIES_DB-MetaData'!AW60</f>
        <v>0</v>
      </c>
      <c r="AX60" s="30">
        <f>IF('SERIES_DB-MetaData'!$F60="US",'SERIES_DB-MetaData'!AX60*25.4,'SERIES_DB-MetaData'!AX60)</f>
        <v>0</v>
      </c>
      <c r="AY60" s="23">
        <f t="shared" si="9"/>
        <v>0.62846728037011723</v>
      </c>
      <c r="AZ60" s="23"/>
      <c r="BA60" s="31">
        <f>IF('SERIES_DB-MetaData'!$F60="US",'SERIES_DB-MetaData'!BA60*6.89476,'SERIES_DB-MetaData'!BA60)</f>
        <v>421.30200000000002</v>
      </c>
      <c r="BB60" s="31" t="str">
        <f>IF('SERIES_DB-MetaData'!$F60="US",'SERIES_DB-MetaData'!BB60*6.89476,'SERIES_DB-MetaData'!BB60)</f>
        <v>-</v>
      </c>
      <c r="BC60" s="24">
        <f>'SERIES_DB-MetaData'!BC60</f>
        <v>0</v>
      </c>
      <c r="BD60" s="30">
        <f>IF('SERIES_DB-MetaData'!$F60="US",'SERIES_DB-MetaData'!BD60*25.4,'SERIES_DB-MetaData'!BD60)</f>
        <v>9</v>
      </c>
      <c r="BE60" s="30">
        <f>IF('SERIES_DB-MetaData'!$F60="US",'SERIES_DB-MetaData'!BE60*25.4,'SERIES_DB-MetaData'!BE60)</f>
        <v>131</v>
      </c>
      <c r="BF60" s="24">
        <f>'SERIES_DB-MetaData'!BF60</f>
        <v>2</v>
      </c>
      <c r="BG60" s="22">
        <f t="shared" si="10"/>
        <v>0.60703484003047048</v>
      </c>
      <c r="BH60" s="30">
        <f>IF('SERIES_DB-MetaData'!$F60="US",'SERIES_DB-MetaData'!BH60*25.4,'SERIES_DB-MetaData'!BH60)</f>
        <v>0</v>
      </c>
      <c r="BI60" s="31">
        <f>IF('SERIES_DB-MetaData'!$F60="US",'SERIES_DB-MetaData'!BI60*6.89476,'SERIES_DB-MetaData'!BI60)</f>
        <v>406.7</v>
      </c>
      <c r="BJ60" s="31">
        <f>IF('SERIES_DB-MetaData'!$F60="US",'SERIES_DB-MetaData'!BJ60*6.89476,'SERIES_DB-MetaData'!BJ60)</f>
        <v>0</v>
      </c>
      <c r="BK60" s="109">
        <f>'SERIES_DB-MetaData'!BK60</f>
        <v>0</v>
      </c>
      <c r="BL60" s="30">
        <f>IF('SERIES_DB-MetaData'!$F60="US",'SERIES_DB-MetaData'!BL60*25.4,'SERIES_DB-MetaData'!BL60)</f>
        <v>13</v>
      </c>
      <c r="BM60" s="30">
        <f>IF('SERIES_DB-MetaData'!$F60="US",'SERIES_DB-MetaData'!BM60*25.4,'SERIES_DB-MetaData'!BM60)</f>
        <v>132</v>
      </c>
      <c r="BN60" s="25">
        <f>'SERIES_DB-MetaData'!$BN$6</f>
        <v>2</v>
      </c>
      <c r="BO60" s="22">
        <f t="shared" si="11"/>
        <v>1.2569345607402345</v>
      </c>
      <c r="BP60" s="31">
        <f>IF('SERIES_DB-MetaData'!$F60="US",'SERIES_DB-MetaData'!BP60*6.89476,'SERIES_DB-MetaData'!BP60)</f>
        <v>421.30200000000002</v>
      </c>
      <c r="BQ60" s="31">
        <f>IF('SERIES_DB-MetaData'!$F60="US",'SERIES_DB-MetaData'!BQ60*6.89476,'SERIES_DB-MetaData'!BQ60)</f>
        <v>0</v>
      </c>
      <c r="BR60" s="20">
        <f>'SERIES_DB-MetaData'!BR60</f>
        <v>0</v>
      </c>
      <c r="BS60" s="30">
        <f>IF('SERIES_DB-MetaData'!$F60="US",'SERIES_DB-MetaData'!BS60*25.4,'SERIES_DB-MetaData'!BS60)</f>
        <v>0</v>
      </c>
      <c r="BT60" s="20">
        <f>'SERIES_DB-MetaData'!BT60</f>
        <v>0</v>
      </c>
      <c r="BU60" s="22">
        <f t="shared" si="12"/>
        <v>0</v>
      </c>
      <c r="BV60" s="31">
        <f>IF('SERIES_DB-MetaData'!$F60="US",'SERIES_DB-MetaData'!BV60*6.89476,'SERIES_DB-MetaData'!BV60)</f>
        <v>0</v>
      </c>
      <c r="BW60" s="20">
        <f>'SERIES_DB-MetaData'!BW60</f>
        <v>0</v>
      </c>
      <c r="BX60" s="20">
        <f>'SERIES_DB-MetaData'!BX60</f>
        <v>4</v>
      </c>
    </row>
    <row r="61" spans="1:76">
      <c r="A61" s="84">
        <f>'SERIES_DB-MetaData'!A61</f>
        <v>56</v>
      </c>
      <c r="B61" s="84">
        <f>'SERIES_DB-MetaData'!B61</f>
        <v>0</v>
      </c>
      <c r="C61" s="84">
        <f>'SERIES_DB-MetaData'!C61</f>
        <v>4</v>
      </c>
      <c r="D61" s="105" t="str">
        <f>'SERIES_DB-MetaData'!D61</f>
        <v>Hirosawa_7-4</v>
      </c>
      <c r="E61" s="105" t="str">
        <f>'SERIES_DB-MetaData'!E61</f>
        <v>Hirosawa, 1975 (from Lu et al., 2010, NEES Database)</v>
      </c>
      <c r="F61" s="20" t="s">
        <v>8</v>
      </c>
      <c r="G61" s="87" t="str">
        <f>'SERIES_DB-MetaData'!G61</f>
        <v>C</v>
      </c>
      <c r="H61" s="87" t="str">
        <f>'SERIES_DB-MetaData'!H61</f>
        <v>R</v>
      </c>
      <c r="I61" s="31">
        <f>IF('SERIES_DB-MetaData'!$F61="US",'SERIES_DB-MetaData'!I61*6.89476,'SERIES_DB-MetaData'!I61)</f>
        <v>13.7</v>
      </c>
      <c r="J61" s="31">
        <f>IF('SERIES_DB-MetaData'!$F61="US",'SERIES_DB-MetaData'!J61*6.89476,'SERIES_DB-MetaData'!J61)</f>
        <v>0</v>
      </c>
      <c r="K61" s="31">
        <f>IF('SERIES_DB-MetaData'!$F61="US",'SERIES_DB-MetaData'!K61*6.89476,'SERIES_DB-MetaData'!K61)</f>
        <v>0</v>
      </c>
      <c r="L61" s="31">
        <f>IF('SERIES_DB-MetaData'!$F61="US",'SERIES_DB-MetaData'!L61*4.448221615,'SERIES_DB-MetaData'!L61)</f>
        <v>544</v>
      </c>
      <c r="M61" s="20">
        <f>'SERIES_DB-MetaData'!M61</f>
        <v>0</v>
      </c>
      <c r="N61" s="30">
        <f>IF('SERIES_DB-MetaData'!$F61="US",'SERIES_DB-MetaData'!N61*25.4,'SERIES_DB-MetaData'!N61)</f>
        <v>160</v>
      </c>
      <c r="O61" s="30">
        <f>IF('SERIES_DB-MetaData'!$F61="US",'SERIES_DB-MetaData'!O61*25.4,'SERIES_DB-MetaData'!O61)</f>
        <v>160</v>
      </c>
      <c r="P61" s="30">
        <f>IF('SERIES_DB-MetaData'!$F61="US",'SERIES_DB-MetaData'!P61*25.4,'SERIES_DB-MetaData'!P61)</f>
        <v>1700</v>
      </c>
      <c r="Q61" s="30">
        <f>IF('SERIES_DB-MetaData'!$F61="US",'SERIES_DB-MetaData'!Q61*25.4,'SERIES_DB-MetaData'!Q61)</f>
        <v>160</v>
      </c>
      <c r="R61" s="30">
        <f>IF('SERIES_DB-MetaData'!$F61="US",'SERIES_DB-MetaData'!R61*25.4,'SERIES_DB-MetaData'!R61)</f>
        <v>1700</v>
      </c>
      <c r="S61" s="30">
        <f>IF('SERIES_DB-MetaData'!$F61="US",'SERIES_DB-MetaData'!S61*25.4,'SERIES_DB-MetaData'!S61)</f>
        <v>1700</v>
      </c>
      <c r="T61" s="32" t="str">
        <f>'SERIES_DB-MetaData'!T61</f>
        <v>C</v>
      </c>
      <c r="U61" s="32">
        <f t="shared" si="7"/>
        <v>272000</v>
      </c>
      <c r="V61" s="30">
        <f>IF('SERIES_DB-MetaData'!$F61="US",'SERIES_DB-MetaData'!V61*25.4,'SERIES_DB-MetaData'!V61)</f>
        <v>19.100000000000001</v>
      </c>
      <c r="W61" s="30">
        <f>IF('SERIES_DB-MetaData'!$F61="US",'SERIES_DB-MetaData'!W61*25.4,'SERIES_DB-MetaData'!W61)</f>
        <v>0</v>
      </c>
      <c r="X61" s="30">
        <f>IF('SERIES_DB-MetaData'!$F61="US",'SERIES_DB-MetaData'!X61*25.4,'SERIES_DB-MetaData'!X61)</f>
        <v>0</v>
      </c>
      <c r="Y61" s="108">
        <f>'SERIES_DB-MetaData'!Y61</f>
        <v>5</v>
      </c>
      <c r="Z61" s="30">
        <f>IF('SERIES_DB-MetaData'!$F61="US",'SERIES_DB-MetaData'!Z61*25.4,'SERIES_DB-MetaData'!Z61)</f>
        <v>0</v>
      </c>
      <c r="AA61" s="108">
        <f>'SERIES_DB-MetaData'!AA61</f>
        <v>0</v>
      </c>
      <c r="AB61" s="30">
        <f>IF('SERIES_DB-MetaData'!$F61="US",'SERIES_DB-MetaData'!AB61*25.4,'SERIES_DB-MetaData'!AB61)</f>
        <v>0</v>
      </c>
      <c r="AC61" s="108">
        <f>'SERIES_DB-MetaData'!AC61</f>
        <v>0</v>
      </c>
      <c r="AD61" s="108">
        <f>'SERIES_DB-MetaData'!AD61</f>
        <v>0</v>
      </c>
      <c r="AE61" s="31">
        <f>IF('SERIES_DB-MetaData'!$F61="US",'SERIES_DB-MetaData'!AE61*25.4,'SERIES_DB-MetaData'!AE61)</f>
        <v>0</v>
      </c>
      <c r="AF61" s="32">
        <f>'SERIES_DB-MetaData'!AF61</f>
        <v>0</v>
      </c>
      <c r="AG61" s="23">
        <f t="shared" si="8"/>
        <v>0.52669320586217494</v>
      </c>
      <c r="AH61" s="30">
        <f>IF('SERIES_DB-MetaData'!$F61="US",'SERIES_DB-MetaData'!AH61*25.4,'SERIES_DB-MetaData'!AH61)</f>
        <v>0</v>
      </c>
      <c r="AI61" s="31">
        <f>IF('SERIES_DB-MetaData'!$F61="US",'SERIES_DB-MetaData'!AI61*6.89476,'SERIES_DB-MetaData'!AI61)</f>
        <v>376.32</v>
      </c>
      <c r="AJ61" s="31">
        <f>IF('SERIES_DB-MetaData'!$F61="US",'SERIES_DB-MetaData'!AJ61*6.89476,'SERIES_DB-MetaData'!AJ61)</f>
        <v>0</v>
      </c>
      <c r="AK61" s="31">
        <f>IF('SERIES_DB-MetaData'!$F61="US",'SERIES_DB-MetaData'!AK61*6.89476,'SERIES_DB-MetaData'!AK61)</f>
        <v>0</v>
      </c>
      <c r="AL61" s="31">
        <f>IF('SERIES_DB-MetaData'!$F61="US",'SERIES_DB-MetaData'!AL61*6.89476,'SERIES_DB-MetaData'!AL61)</f>
        <v>0</v>
      </c>
      <c r="AM61" s="31">
        <f>IF('SERIES_DB-MetaData'!$F61="US",'SERIES_DB-MetaData'!AM61*6.89476,'SERIES_DB-MetaData'!AM61)</f>
        <v>0</v>
      </c>
      <c r="AN61" s="31">
        <f>IF('SERIES_DB-MetaData'!$F61="US",'SERIES_DB-MetaData'!AN61*6.89476,'SERIES_DB-MetaData'!AN61)</f>
        <v>0</v>
      </c>
      <c r="AO61" s="108">
        <f>'SERIES_DB-MetaData'!AO61</f>
        <v>0</v>
      </c>
      <c r="AP61" s="24">
        <f>'SERIES_DB-MetaData'!AP61</f>
        <v>0</v>
      </c>
      <c r="AQ61" s="20">
        <f>'SERIES_DB-MetaData'!AQ61</f>
        <v>2</v>
      </c>
      <c r="AR61" s="24" t="str">
        <f>'SERIES_DB-MetaData'!AR61</f>
        <v>Ribbed</v>
      </c>
      <c r="AS61" s="30">
        <f>IF('SERIES_DB-MetaData'!$F61="US",'SERIES_DB-MetaData'!AS61*25.4,'SERIES_DB-MetaData'!AS61)</f>
        <v>13</v>
      </c>
      <c r="AT61" s="20">
        <f>'SERIES_DB-MetaData'!AT61</f>
        <v>6</v>
      </c>
      <c r="AU61" s="31">
        <f>IF('SERIES_DB-MetaData'!$F61="US",'SERIES_DB-MetaData'!AU61*25.4,'SERIES_DB-MetaData'!AU61)</f>
        <v>264</v>
      </c>
      <c r="AV61" s="30">
        <f>IF('SERIES_DB-MetaData'!$F61="US",'SERIES_DB-MetaData'!AV61*25.4,'SERIES_DB-MetaData'!AV61)</f>
        <v>0</v>
      </c>
      <c r="AW61" s="109">
        <f>'SERIES_DB-MetaData'!AW61</f>
        <v>0</v>
      </c>
      <c r="AX61" s="30">
        <f>IF('SERIES_DB-MetaData'!$F61="US",'SERIES_DB-MetaData'!AX61*25.4,'SERIES_DB-MetaData'!AX61)</f>
        <v>0</v>
      </c>
      <c r="AY61" s="23">
        <f t="shared" si="9"/>
        <v>0.62846728037011723</v>
      </c>
      <c r="AZ61" s="23"/>
      <c r="BA61" s="31">
        <f>IF('SERIES_DB-MetaData'!$F61="US",'SERIES_DB-MetaData'!BA61*6.89476,'SERIES_DB-MetaData'!BA61)</f>
        <v>421.30200000000002</v>
      </c>
      <c r="BB61" s="31" t="str">
        <f>IF('SERIES_DB-MetaData'!$F61="US",'SERIES_DB-MetaData'!BB61*6.89476,'SERIES_DB-MetaData'!BB61)</f>
        <v>-</v>
      </c>
      <c r="BC61" s="24">
        <f>'SERIES_DB-MetaData'!BC61</f>
        <v>0</v>
      </c>
      <c r="BD61" s="30">
        <f>IF('SERIES_DB-MetaData'!$F61="US",'SERIES_DB-MetaData'!BD61*25.4,'SERIES_DB-MetaData'!BD61)</f>
        <v>9</v>
      </c>
      <c r="BE61" s="30">
        <f>IF('SERIES_DB-MetaData'!$F61="US",'SERIES_DB-MetaData'!BE61*25.4,'SERIES_DB-MetaData'!BE61)</f>
        <v>131</v>
      </c>
      <c r="BF61" s="24">
        <f>'SERIES_DB-MetaData'!BF61</f>
        <v>2</v>
      </c>
      <c r="BG61" s="22">
        <f t="shared" si="10"/>
        <v>0.60703484003047048</v>
      </c>
      <c r="BH61" s="30">
        <f>IF('SERIES_DB-MetaData'!$F61="US",'SERIES_DB-MetaData'!BH61*25.4,'SERIES_DB-MetaData'!BH61)</f>
        <v>0</v>
      </c>
      <c r="BI61" s="31">
        <f>IF('SERIES_DB-MetaData'!$F61="US",'SERIES_DB-MetaData'!BI61*6.89476,'SERIES_DB-MetaData'!BI61)</f>
        <v>406.7</v>
      </c>
      <c r="BJ61" s="31">
        <f>IF('SERIES_DB-MetaData'!$F61="US",'SERIES_DB-MetaData'!BJ61*6.89476,'SERIES_DB-MetaData'!BJ61)</f>
        <v>0</v>
      </c>
      <c r="BK61" s="109">
        <f>'SERIES_DB-MetaData'!BK61</f>
        <v>0</v>
      </c>
      <c r="BL61" s="30">
        <f>IF('SERIES_DB-MetaData'!$F61="US",'SERIES_DB-MetaData'!BL61*25.4,'SERIES_DB-MetaData'!BL61)</f>
        <v>13</v>
      </c>
      <c r="BM61" s="30">
        <f>IF('SERIES_DB-MetaData'!$F61="US",'SERIES_DB-MetaData'!BM61*25.4,'SERIES_DB-MetaData'!BM61)</f>
        <v>132</v>
      </c>
      <c r="BN61" s="25">
        <f>'SERIES_DB-MetaData'!$BN$6</f>
        <v>2</v>
      </c>
      <c r="BO61" s="22">
        <f t="shared" si="11"/>
        <v>1.2569345607402345</v>
      </c>
      <c r="BP61" s="31">
        <f>IF('SERIES_DB-MetaData'!$F61="US",'SERIES_DB-MetaData'!BP61*6.89476,'SERIES_DB-MetaData'!BP61)</f>
        <v>421.30200000000002</v>
      </c>
      <c r="BQ61" s="31">
        <f>IF('SERIES_DB-MetaData'!$F61="US",'SERIES_DB-MetaData'!BQ61*6.89476,'SERIES_DB-MetaData'!BQ61)</f>
        <v>0</v>
      </c>
      <c r="BR61" s="20">
        <f>'SERIES_DB-MetaData'!BR61</f>
        <v>0</v>
      </c>
      <c r="BS61" s="30">
        <f>IF('SERIES_DB-MetaData'!$F61="US",'SERIES_DB-MetaData'!BS61*25.4,'SERIES_DB-MetaData'!BS61)</f>
        <v>0</v>
      </c>
      <c r="BT61" s="20">
        <f>'SERIES_DB-MetaData'!BT61</f>
        <v>0</v>
      </c>
      <c r="BU61" s="22">
        <f t="shared" si="12"/>
        <v>0</v>
      </c>
      <c r="BV61" s="31">
        <f>IF('SERIES_DB-MetaData'!$F61="US",'SERIES_DB-MetaData'!BV61*6.89476,'SERIES_DB-MetaData'!BV61)</f>
        <v>0</v>
      </c>
      <c r="BW61" s="20">
        <f>'SERIES_DB-MetaData'!BW61</f>
        <v>0</v>
      </c>
      <c r="BX61" s="20">
        <f>'SERIES_DB-MetaData'!BX61</f>
        <v>9</v>
      </c>
    </row>
    <row r="62" spans="1:76">
      <c r="A62" s="84">
        <f>'SERIES_DB-MetaData'!A62</f>
        <v>57</v>
      </c>
      <c r="B62" s="84">
        <f>'SERIES_DB-MetaData'!B62</f>
        <v>0</v>
      </c>
      <c r="C62" s="84">
        <f>'SERIES_DB-MetaData'!C62</f>
        <v>5</v>
      </c>
      <c r="D62" s="105" t="str">
        <f>'SERIES_DB-MetaData'!D62</f>
        <v>Hirosawa_7-5</v>
      </c>
      <c r="E62" s="105" t="str">
        <f>'SERIES_DB-MetaData'!E62</f>
        <v>Hirosawa, 1975 (from Lu et al., 2010, NEES Database)</v>
      </c>
      <c r="F62" s="20" t="s">
        <v>8</v>
      </c>
      <c r="G62" s="87" t="str">
        <f>'SERIES_DB-MetaData'!G62</f>
        <v>C</v>
      </c>
      <c r="H62" s="87" t="str">
        <f>'SERIES_DB-MetaData'!H62</f>
        <v>R</v>
      </c>
      <c r="I62" s="31">
        <f>IF('SERIES_DB-MetaData'!$F62="US",'SERIES_DB-MetaData'!I62*6.89476,'SERIES_DB-MetaData'!I62)</f>
        <v>14.7</v>
      </c>
      <c r="J62" s="31">
        <f>IF('SERIES_DB-MetaData'!$F62="US",'SERIES_DB-MetaData'!J62*6.89476,'SERIES_DB-MetaData'!J62)</f>
        <v>0</v>
      </c>
      <c r="K62" s="31">
        <f>IF('SERIES_DB-MetaData'!$F62="US",'SERIES_DB-MetaData'!K62*6.89476,'SERIES_DB-MetaData'!K62)</f>
        <v>0</v>
      </c>
      <c r="L62" s="31">
        <f>IF('SERIES_DB-MetaData'!$F62="US",'SERIES_DB-MetaData'!L62*4.448221615,'SERIES_DB-MetaData'!L62)</f>
        <v>543.99999999999989</v>
      </c>
      <c r="M62" s="20">
        <f>'SERIES_DB-MetaData'!M62</f>
        <v>0</v>
      </c>
      <c r="N62" s="30">
        <f>IF('SERIES_DB-MetaData'!$F62="US",'SERIES_DB-MetaData'!N62*25.4,'SERIES_DB-MetaData'!N62)</f>
        <v>160</v>
      </c>
      <c r="O62" s="30">
        <f>IF('SERIES_DB-MetaData'!$F62="US",'SERIES_DB-MetaData'!O62*25.4,'SERIES_DB-MetaData'!O62)</f>
        <v>160</v>
      </c>
      <c r="P62" s="30">
        <f>IF('SERIES_DB-MetaData'!$F62="US",'SERIES_DB-MetaData'!P62*25.4,'SERIES_DB-MetaData'!P62)</f>
        <v>1700</v>
      </c>
      <c r="Q62" s="30">
        <f>IF('SERIES_DB-MetaData'!$F62="US",'SERIES_DB-MetaData'!Q62*25.4,'SERIES_DB-MetaData'!Q62)</f>
        <v>160</v>
      </c>
      <c r="R62" s="30">
        <f>IF('SERIES_DB-MetaData'!$F62="US",'SERIES_DB-MetaData'!R62*25.4,'SERIES_DB-MetaData'!R62)</f>
        <v>1700</v>
      </c>
      <c r="S62" s="30">
        <f>IF('SERIES_DB-MetaData'!$F62="US",'SERIES_DB-MetaData'!S62*25.4,'SERIES_DB-MetaData'!S62)</f>
        <v>1700</v>
      </c>
      <c r="T62" s="32" t="str">
        <f>'SERIES_DB-MetaData'!T62</f>
        <v>C</v>
      </c>
      <c r="U62" s="32">
        <f t="shared" si="7"/>
        <v>272000</v>
      </c>
      <c r="V62" s="30">
        <f>IF('SERIES_DB-MetaData'!$F62="US",'SERIES_DB-MetaData'!V62*25.4,'SERIES_DB-MetaData'!V62)</f>
        <v>19.100000000000001</v>
      </c>
      <c r="W62" s="30">
        <f>IF('SERIES_DB-MetaData'!$F62="US",'SERIES_DB-MetaData'!W62*25.4,'SERIES_DB-MetaData'!W62)</f>
        <v>0</v>
      </c>
      <c r="X62" s="30">
        <f>IF('SERIES_DB-MetaData'!$F62="US",'SERIES_DB-MetaData'!X62*25.4,'SERIES_DB-MetaData'!X62)</f>
        <v>0</v>
      </c>
      <c r="Y62" s="108">
        <f>'SERIES_DB-MetaData'!Y62</f>
        <v>5</v>
      </c>
      <c r="Z62" s="30">
        <f>IF('SERIES_DB-MetaData'!$F62="US",'SERIES_DB-MetaData'!Z62*25.4,'SERIES_DB-MetaData'!Z62)</f>
        <v>0</v>
      </c>
      <c r="AA62" s="108">
        <f>'SERIES_DB-MetaData'!AA62</f>
        <v>0</v>
      </c>
      <c r="AB62" s="30">
        <f>IF('SERIES_DB-MetaData'!$F62="US",'SERIES_DB-MetaData'!AB62*25.4,'SERIES_DB-MetaData'!AB62)</f>
        <v>0</v>
      </c>
      <c r="AC62" s="108">
        <f>'SERIES_DB-MetaData'!AC62</f>
        <v>0</v>
      </c>
      <c r="AD62" s="108">
        <f>'SERIES_DB-MetaData'!AD62</f>
        <v>0</v>
      </c>
      <c r="AE62" s="31">
        <f>IF('SERIES_DB-MetaData'!$F62="US",'SERIES_DB-MetaData'!AE62*25.4,'SERIES_DB-MetaData'!AE62)</f>
        <v>0</v>
      </c>
      <c r="AF62" s="32">
        <f>'SERIES_DB-MetaData'!AF62</f>
        <v>0</v>
      </c>
      <c r="AG62" s="23">
        <f t="shared" si="8"/>
        <v>0.52669320586217494</v>
      </c>
      <c r="AH62" s="30">
        <f>IF('SERIES_DB-MetaData'!$F62="US",'SERIES_DB-MetaData'!AH62*25.4,'SERIES_DB-MetaData'!AH62)</f>
        <v>0</v>
      </c>
      <c r="AI62" s="31">
        <f>IF('SERIES_DB-MetaData'!$F62="US",'SERIES_DB-MetaData'!AI62*6.89476,'SERIES_DB-MetaData'!AI62)</f>
        <v>376.32</v>
      </c>
      <c r="AJ62" s="31">
        <f>IF('SERIES_DB-MetaData'!$F62="US",'SERIES_DB-MetaData'!AJ62*6.89476,'SERIES_DB-MetaData'!AJ62)</f>
        <v>0</v>
      </c>
      <c r="AK62" s="31">
        <f>IF('SERIES_DB-MetaData'!$F62="US",'SERIES_DB-MetaData'!AK62*6.89476,'SERIES_DB-MetaData'!AK62)</f>
        <v>0</v>
      </c>
      <c r="AL62" s="31">
        <f>IF('SERIES_DB-MetaData'!$F62="US",'SERIES_DB-MetaData'!AL62*6.89476,'SERIES_DB-MetaData'!AL62)</f>
        <v>0</v>
      </c>
      <c r="AM62" s="31">
        <f>IF('SERIES_DB-MetaData'!$F62="US",'SERIES_DB-MetaData'!AM62*6.89476,'SERIES_DB-MetaData'!AM62)</f>
        <v>0</v>
      </c>
      <c r="AN62" s="31">
        <f>IF('SERIES_DB-MetaData'!$F62="US",'SERIES_DB-MetaData'!AN62*6.89476,'SERIES_DB-MetaData'!AN62)</f>
        <v>0</v>
      </c>
      <c r="AO62" s="108">
        <f>'SERIES_DB-MetaData'!AO62</f>
        <v>0</v>
      </c>
      <c r="AP62" s="24">
        <f>'SERIES_DB-MetaData'!AP62</f>
        <v>0</v>
      </c>
      <c r="AQ62" s="20">
        <f>'SERIES_DB-MetaData'!AQ62</f>
        <v>2</v>
      </c>
      <c r="AR62" s="24" t="str">
        <f>'SERIES_DB-MetaData'!AR62</f>
        <v>Ribbed</v>
      </c>
      <c r="AS62" s="30">
        <f>IF('SERIES_DB-MetaData'!$F62="US",'SERIES_DB-MetaData'!AS62*25.4,'SERIES_DB-MetaData'!AS62)</f>
        <v>13</v>
      </c>
      <c r="AT62" s="20">
        <f>'SERIES_DB-MetaData'!AT62</f>
        <v>6</v>
      </c>
      <c r="AU62" s="31">
        <f>IF('SERIES_DB-MetaData'!$F62="US",'SERIES_DB-MetaData'!AU62*25.4,'SERIES_DB-MetaData'!AU62)</f>
        <v>264</v>
      </c>
      <c r="AV62" s="30">
        <f>IF('SERIES_DB-MetaData'!$F62="US",'SERIES_DB-MetaData'!AV62*25.4,'SERIES_DB-MetaData'!AV62)</f>
        <v>0</v>
      </c>
      <c r="AW62" s="109">
        <f>'SERIES_DB-MetaData'!AW62</f>
        <v>0</v>
      </c>
      <c r="AX62" s="30">
        <f>IF('SERIES_DB-MetaData'!$F62="US",'SERIES_DB-MetaData'!AX62*25.4,'SERIES_DB-MetaData'!AX62)</f>
        <v>0</v>
      </c>
      <c r="AY62" s="23">
        <f t="shared" si="9"/>
        <v>0.62846728037011723</v>
      </c>
      <c r="AZ62" s="23"/>
      <c r="BA62" s="31">
        <f>IF('SERIES_DB-MetaData'!$F62="US",'SERIES_DB-MetaData'!BA62*6.89476,'SERIES_DB-MetaData'!BA62)</f>
        <v>414.93200000000002</v>
      </c>
      <c r="BB62" s="31" t="str">
        <f>IF('SERIES_DB-MetaData'!$F62="US",'SERIES_DB-MetaData'!BB62*6.89476,'SERIES_DB-MetaData'!BB62)</f>
        <v>-</v>
      </c>
      <c r="BC62" s="24">
        <f>'SERIES_DB-MetaData'!BC62</f>
        <v>0</v>
      </c>
      <c r="BD62" s="30">
        <f>IF('SERIES_DB-MetaData'!$F62="US",'SERIES_DB-MetaData'!BD62*25.4,'SERIES_DB-MetaData'!BD62)</f>
        <v>9</v>
      </c>
      <c r="BE62" s="30">
        <f>IF('SERIES_DB-MetaData'!$F62="US",'SERIES_DB-MetaData'!BE62*25.4,'SERIES_DB-MetaData'!BE62)</f>
        <v>133</v>
      </c>
      <c r="BF62" s="24">
        <f>'SERIES_DB-MetaData'!BF62</f>
        <v>2</v>
      </c>
      <c r="BG62" s="22">
        <f t="shared" si="10"/>
        <v>0.59790649657136563</v>
      </c>
      <c r="BH62" s="30">
        <f>IF('SERIES_DB-MetaData'!$F62="US",'SERIES_DB-MetaData'!BH62*25.4,'SERIES_DB-MetaData'!BH62)</f>
        <v>0</v>
      </c>
      <c r="BI62" s="31">
        <f>IF('SERIES_DB-MetaData'!$F62="US",'SERIES_DB-MetaData'!BI62*6.89476,'SERIES_DB-MetaData'!BI62)</f>
        <v>406.7</v>
      </c>
      <c r="BJ62" s="31">
        <f>IF('SERIES_DB-MetaData'!$F62="US",'SERIES_DB-MetaData'!BJ62*6.89476,'SERIES_DB-MetaData'!BJ62)</f>
        <v>0</v>
      </c>
      <c r="BK62" s="109">
        <f>'SERIES_DB-MetaData'!BK62</f>
        <v>0</v>
      </c>
      <c r="BL62" s="30">
        <f>IF('SERIES_DB-MetaData'!$F62="US",'SERIES_DB-MetaData'!BL62*25.4,'SERIES_DB-MetaData'!BL62)</f>
        <v>13</v>
      </c>
      <c r="BM62" s="30">
        <f>IF('SERIES_DB-MetaData'!$F62="US",'SERIES_DB-MetaData'!BM62*25.4,'SERIES_DB-MetaData'!BM62)</f>
        <v>66</v>
      </c>
      <c r="BN62" s="25">
        <f>'SERIES_DB-MetaData'!$BN$6</f>
        <v>2</v>
      </c>
      <c r="BO62" s="22">
        <f t="shared" si="11"/>
        <v>2.5138691214804689</v>
      </c>
      <c r="BP62" s="31">
        <f>IF('SERIES_DB-MetaData'!$F62="US",'SERIES_DB-MetaData'!BP62*6.89476,'SERIES_DB-MetaData'!BP62)</f>
        <v>414.93200000000002</v>
      </c>
      <c r="BQ62" s="31">
        <f>IF('SERIES_DB-MetaData'!$F62="US",'SERIES_DB-MetaData'!BQ62*6.89476,'SERIES_DB-MetaData'!BQ62)</f>
        <v>0</v>
      </c>
      <c r="BR62" s="20">
        <f>'SERIES_DB-MetaData'!BR62</f>
        <v>0</v>
      </c>
      <c r="BS62" s="30">
        <f>IF('SERIES_DB-MetaData'!$F62="US",'SERIES_DB-MetaData'!BS62*25.4,'SERIES_DB-MetaData'!BS62)</f>
        <v>0</v>
      </c>
      <c r="BT62" s="20">
        <f>'SERIES_DB-MetaData'!BT62</f>
        <v>0</v>
      </c>
      <c r="BU62" s="22">
        <f t="shared" si="12"/>
        <v>0</v>
      </c>
      <c r="BV62" s="31">
        <f>IF('SERIES_DB-MetaData'!$F62="US",'SERIES_DB-MetaData'!BV62*6.89476,'SERIES_DB-MetaData'!BV62)</f>
        <v>0</v>
      </c>
      <c r="BW62" s="20">
        <f>'SERIES_DB-MetaData'!BW62</f>
        <v>0</v>
      </c>
      <c r="BX62" s="20">
        <f>'SERIES_DB-MetaData'!BX62</f>
        <v>4</v>
      </c>
    </row>
    <row r="63" spans="1:76">
      <c r="A63" s="84">
        <f>'SERIES_DB-MetaData'!A63</f>
        <v>58</v>
      </c>
      <c r="B63" s="84">
        <f>'SERIES_DB-MetaData'!B63</f>
        <v>0</v>
      </c>
      <c r="C63" s="84">
        <f>'SERIES_DB-MetaData'!C63</f>
        <v>9</v>
      </c>
      <c r="D63" s="105" t="str">
        <f>'SERIES_DB-MetaData'!D63</f>
        <v>Hirosawa_8-3</v>
      </c>
      <c r="E63" s="105" t="str">
        <f>'SERIES_DB-MetaData'!E63</f>
        <v>Hirosawa, 1975 (from Lu et al., 2010, NEES Database)</v>
      </c>
      <c r="F63" s="20" t="s">
        <v>8</v>
      </c>
      <c r="G63" s="87" t="str">
        <f>'SERIES_DB-MetaData'!G63</f>
        <v>C</v>
      </c>
      <c r="H63" s="87" t="str">
        <f>'SERIES_DB-MetaData'!H63</f>
        <v>R</v>
      </c>
      <c r="I63" s="31">
        <f>IF('SERIES_DB-MetaData'!$F63="US",'SERIES_DB-MetaData'!I63*6.89476,'SERIES_DB-MetaData'!I63)</f>
        <v>14.7</v>
      </c>
      <c r="J63" s="31">
        <f>IF('SERIES_DB-MetaData'!$F63="US",'SERIES_DB-MetaData'!J63*6.89476,'SERIES_DB-MetaData'!J63)</f>
        <v>0</v>
      </c>
      <c r="K63" s="31">
        <f>IF('SERIES_DB-MetaData'!$F63="US",'SERIES_DB-MetaData'!K63*6.89476,'SERIES_DB-MetaData'!K63)</f>
        <v>0</v>
      </c>
      <c r="L63" s="31">
        <f>IF('SERIES_DB-MetaData'!$F63="US",'SERIES_DB-MetaData'!L63*4.448221615,'SERIES_DB-MetaData'!L63)</f>
        <v>543.99999999999989</v>
      </c>
      <c r="M63" s="20">
        <f>'SERIES_DB-MetaData'!M63</f>
        <v>0</v>
      </c>
      <c r="N63" s="30">
        <f>IF('SERIES_DB-MetaData'!$F63="US",'SERIES_DB-MetaData'!N63*25.4,'SERIES_DB-MetaData'!N63)</f>
        <v>160</v>
      </c>
      <c r="O63" s="30">
        <f>IF('SERIES_DB-MetaData'!$F63="US",'SERIES_DB-MetaData'!O63*25.4,'SERIES_DB-MetaData'!O63)</f>
        <v>160</v>
      </c>
      <c r="P63" s="30">
        <f>IF('SERIES_DB-MetaData'!$F63="US",'SERIES_DB-MetaData'!P63*25.4,'SERIES_DB-MetaData'!P63)</f>
        <v>1700</v>
      </c>
      <c r="Q63" s="30">
        <f>IF('SERIES_DB-MetaData'!$F63="US",'SERIES_DB-MetaData'!Q63*25.4,'SERIES_DB-MetaData'!Q63)</f>
        <v>160</v>
      </c>
      <c r="R63" s="30">
        <f>IF('SERIES_DB-MetaData'!$F63="US",'SERIES_DB-MetaData'!R63*25.4,'SERIES_DB-MetaData'!R63)</f>
        <v>1700</v>
      </c>
      <c r="S63" s="30">
        <f>IF('SERIES_DB-MetaData'!$F63="US",'SERIES_DB-MetaData'!S63*25.4,'SERIES_DB-MetaData'!S63)</f>
        <v>1700</v>
      </c>
      <c r="T63" s="32" t="str">
        <f>'SERIES_DB-MetaData'!T63</f>
        <v>C</v>
      </c>
      <c r="U63" s="32">
        <f t="shared" si="7"/>
        <v>272000</v>
      </c>
      <c r="V63" s="30">
        <f>IF('SERIES_DB-MetaData'!$F63="US",'SERIES_DB-MetaData'!V63*25.4,'SERIES_DB-MetaData'!V63)</f>
        <v>19.100000000000001</v>
      </c>
      <c r="W63" s="30">
        <f>IF('SERIES_DB-MetaData'!$F63="US",'SERIES_DB-MetaData'!W63*25.4,'SERIES_DB-MetaData'!W63)</f>
        <v>0</v>
      </c>
      <c r="X63" s="30">
        <f>IF('SERIES_DB-MetaData'!$F63="US",'SERIES_DB-MetaData'!X63*25.4,'SERIES_DB-MetaData'!X63)</f>
        <v>0</v>
      </c>
      <c r="Y63" s="108">
        <f>'SERIES_DB-MetaData'!Y63</f>
        <v>2</v>
      </c>
      <c r="Z63" s="30">
        <f>IF('SERIES_DB-MetaData'!$F63="US",'SERIES_DB-MetaData'!Z63*25.4,'SERIES_DB-MetaData'!Z63)</f>
        <v>0</v>
      </c>
      <c r="AA63" s="108">
        <f>'SERIES_DB-MetaData'!AA63</f>
        <v>0</v>
      </c>
      <c r="AB63" s="30">
        <f>IF('SERIES_DB-MetaData'!$F63="US",'SERIES_DB-MetaData'!AB63*25.4,'SERIES_DB-MetaData'!AB63)</f>
        <v>0</v>
      </c>
      <c r="AC63" s="108">
        <f>'SERIES_DB-MetaData'!AC63</f>
        <v>0</v>
      </c>
      <c r="AD63" s="108">
        <f>'SERIES_DB-MetaData'!AD63</f>
        <v>0</v>
      </c>
      <c r="AE63" s="31">
        <f>IF('SERIES_DB-MetaData'!$F63="US",'SERIES_DB-MetaData'!AE63*25.4,'SERIES_DB-MetaData'!AE63)</f>
        <v>0</v>
      </c>
      <c r="AF63" s="32">
        <f>'SERIES_DB-MetaData'!AF63</f>
        <v>0</v>
      </c>
      <c r="AG63" s="23">
        <f t="shared" si="8"/>
        <v>0.21067728234486996</v>
      </c>
      <c r="AH63" s="30">
        <f>IF('SERIES_DB-MetaData'!$F63="US",'SERIES_DB-MetaData'!AH63*25.4,'SERIES_DB-MetaData'!AH63)</f>
        <v>0</v>
      </c>
      <c r="AI63" s="31">
        <f>IF('SERIES_DB-MetaData'!$F63="US",'SERIES_DB-MetaData'!AI63*6.89476,'SERIES_DB-MetaData'!AI63)</f>
        <v>382.00400000000002</v>
      </c>
      <c r="AJ63" s="31">
        <f>IF('SERIES_DB-MetaData'!$F63="US",'SERIES_DB-MetaData'!AJ63*6.89476,'SERIES_DB-MetaData'!AJ63)</f>
        <v>0</v>
      </c>
      <c r="AK63" s="31">
        <f>IF('SERIES_DB-MetaData'!$F63="US",'SERIES_DB-MetaData'!AK63*6.89476,'SERIES_DB-MetaData'!AK63)</f>
        <v>0</v>
      </c>
      <c r="AL63" s="31">
        <f>IF('SERIES_DB-MetaData'!$F63="US",'SERIES_DB-MetaData'!AL63*6.89476,'SERIES_DB-MetaData'!AL63)</f>
        <v>0</v>
      </c>
      <c r="AM63" s="31">
        <f>IF('SERIES_DB-MetaData'!$F63="US",'SERIES_DB-MetaData'!AM63*6.89476,'SERIES_DB-MetaData'!AM63)</f>
        <v>0</v>
      </c>
      <c r="AN63" s="31">
        <f>IF('SERIES_DB-MetaData'!$F63="US",'SERIES_DB-MetaData'!AN63*6.89476,'SERIES_DB-MetaData'!AN63)</f>
        <v>0</v>
      </c>
      <c r="AO63" s="108">
        <f>'SERIES_DB-MetaData'!AO63</f>
        <v>0</v>
      </c>
      <c r="AP63" s="24">
        <f>'SERIES_DB-MetaData'!AP63</f>
        <v>0</v>
      </c>
      <c r="AQ63" s="20">
        <f>'SERIES_DB-MetaData'!AQ63</f>
        <v>2</v>
      </c>
      <c r="AR63" s="24" t="str">
        <f>'SERIES_DB-MetaData'!AR63</f>
        <v>Ribbed</v>
      </c>
      <c r="AS63" s="30">
        <f>IF('SERIES_DB-MetaData'!$F63="US",'SERIES_DB-MetaData'!AS63*25.4,'SERIES_DB-MetaData'!AS63)</f>
        <v>13</v>
      </c>
      <c r="AT63" s="20">
        <f>'SERIES_DB-MetaData'!AT63</f>
        <v>6</v>
      </c>
      <c r="AU63" s="31">
        <f>IF('SERIES_DB-MetaData'!$F63="US",'SERIES_DB-MetaData'!AU63*25.4,'SERIES_DB-MetaData'!AU63)</f>
        <v>264</v>
      </c>
      <c r="AV63" s="30">
        <f>IF('SERIES_DB-MetaData'!$F63="US",'SERIES_DB-MetaData'!AV63*25.4,'SERIES_DB-MetaData'!AV63)</f>
        <v>0</v>
      </c>
      <c r="AW63" s="109">
        <f>'SERIES_DB-MetaData'!AW63</f>
        <v>0</v>
      </c>
      <c r="AX63" s="30">
        <f>IF('SERIES_DB-MetaData'!$F63="US",'SERIES_DB-MetaData'!AX63*25.4,'SERIES_DB-MetaData'!AX63)</f>
        <v>0</v>
      </c>
      <c r="AY63" s="23">
        <f t="shared" si="9"/>
        <v>0.62846728037011723</v>
      </c>
      <c r="AZ63" s="23"/>
      <c r="BA63" s="31">
        <f>IF('SERIES_DB-MetaData'!$F63="US",'SERIES_DB-MetaData'!BA63*6.89476,'SERIES_DB-MetaData'!BA63)</f>
        <v>414.93200000000002</v>
      </c>
      <c r="BB63" s="31" t="str">
        <f>IF('SERIES_DB-MetaData'!$F63="US",'SERIES_DB-MetaData'!BB63*6.89476,'SERIES_DB-MetaData'!BB63)</f>
        <v>-</v>
      </c>
      <c r="BC63" s="24">
        <f>'SERIES_DB-MetaData'!BC63</f>
        <v>0</v>
      </c>
      <c r="BD63" s="30">
        <f>IF('SERIES_DB-MetaData'!$F63="US",'SERIES_DB-MetaData'!BD63*25.4,'SERIES_DB-MetaData'!BD63)</f>
        <v>9</v>
      </c>
      <c r="BE63" s="30">
        <f>IF('SERIES_DB-MetaData'!$F63="US",'SERIES_DB-MetaData'!BE63*25.4,'SERIES_DB-MetaData'!BE63)</f>
        <v>133</v>
      </c>
      <c r="BF63" s="24">
        <f>'SERIES_DB-MetaData'!BF63</f>
        <v>2</v>
      </c>
      <c r="BG63" s="22">
        <f t="shared" si="10"/>
        <v>0.59790649657136563</v>
      </c>
      <c r="BH63" s="30">
        <f>IF('SERIES_DB-MetaData'!$F63="US",'SERIES_DB-MetaData'!BH63*25.4,'SERIES_DB-MetaData'!BH63)</f>
        <v>0</v>
      </c>
      <c r="BI63" s="31">
        <f>IF('SERIES_DB-MetaData'!$F63="US",'SERIES_DB-MetaData'!BI63*6.89476,'SERIES_DB-MetaData'!BI63)</f>
        <v>406.7</v>
      </c>
      <c r="BJ63" s="31">
        <f>IF('SERIES_DB-MetaData'!$F63="US",'SERIES_DB-MetaData'!BJ63*6.89476,'SERIES_DB-MetaData'!BJ63)</f>
        <v>0</v>
      </c>
      <c r="BK63" s="109">
        <f>'SERIES_DB-MetaData'!BK63</f>
        <v>0</v>
      </c>
      <c r="BL63" s="30">
        <f>IF('SERIES_DB-MetaData'!$F63="US",'SERIES_DB-MetaData'!BL63*25.4,'SERIES_DB-MetaData'!BL63)</f>
        <v>13</v>
      </c>
      <c r="BM63" s="30">
        <f>IF('SERIES_DB-MetaData'!$F63="US",'SERIES_DB-MetaData'!BM63*25.4,'SERIES_DB-MetaData'!BM63)</f>
        <v>66</v>
      </c>
      <c r="BN63" s="25">
        <f>'SERIES_DB-MetaData'!$BN$6</f>
        <v>2</v>
      </c>
      <c r="BO63" s="22">
        <f t="shared" si="11"/>
        <v>2.5138691214804689</v>
      </c>
      <c r="BP63" s="31">
        <f>IF('SERIES_DB-MetaData'!$F63="US",'SERIES_DB-MetaData'!BP63*6.89476,'SERIES_DB-MetaData'!BP63)</f>
        <v>414.93200000000002</v>
      </c>
      <c r="BQ63" s="31">
        <f>IF('SERIES_DB-MetaData'!$F63="US",'SERIES_DB-MetaData'!BQ63*6.89476,'SERIES_DB-MetaData'!BQ63)</f>
        <v>0</v>
      </c>
      <c r="BR63" s="20">
        <f>'SERIES_DB-MetaData'!BR63</f>
        <v>0</v>
      </c>
      <c r="BS63" s="30">
        <f>IF('SERIES_DB-MetaData'!$F63="US",'SERIES_DB-MetaData'!BS63*25.4,'SERIES_DB-MetaData'!BS63)</f>
        <v>0</v>
      </c>
      <c r="BT63" s="20">
        <f>'SERIES_DB-MetaData'!BT63</f>
        <v>0</v>
      </c>
      <c r="BU63" s="22">
        <f t="shared" si="12"/>
        <v>0</v>
      </c>
      <c r="BV63" s="31">
        <f>IF('SERIES_DB-MetaData'!$F63="US",'SERIES_DB-MetaData'!BV63*6.89476,'SERIES_DB-MetaData'!BV63)</f>
        <v>0</v>
      </c>
      <c r="BW63" s="20">
        <f>'SERIES_DB-MetaData'!BW63</f>
        <v>0</v>
      </c>
      <c r="BX63" s="20">
        <f>'SERIES_DB-MetaData'!BX63</f>
        <v>9</v>
      </c>
    </row>
    <row r="64" spans="1:76">
      <c r="A64" s="84">
        <f>'SERIES_DB-MetaData'!A64</f>
        <v>59</v>
      </c>
      <c r="B64" s="84">
        <f>'SERIES_DB-MetaData'!B64</f>
        <v>0</v>
      </c>
      <c r="C64" s="84">
        <f>'SERIES_DB-MetaData'!C64</f>
        <v>10</v>
      </c>
      <c r="D64" s="105" t="str">
        <f>'SERIES_DB-MetaData'!D64</f>
        <v>Hirosawa_8-4</v>
      </c>
      <c r="E64" s="105" t="str">
        <f>'SERIES_DB-MetaData'!E64</f>
        <v>Hirosawa, 1975 (from Lu et al., 2010, NEES Database)</v>
      </c>
      <c r="F64" s="20" t="s">
        <v>8</v>
      </c>
      <c r="G64" s="87" t="str">
        <f>'SERIES_DB-MetaData'!G64</f>
        <v>C</v>
      </c>
      <c r="H64" s="87" t="str">
        <f>'SERIES_DB-MetaData'!H64</f>
        <v>R</v>
      </c>
      <c r="I64" s="31">
        <f>IF('SERIES_DB-MetaData'!$F64="US",'SERIES_DB-MetaData'!I64*6.89476,'SERIES_DB-MetaData'!I64)</f>
        <v>18.3</v>
      </c>
      <c r="J64" s="31">
        <f>IF('SERIES_DB-MetaData'!$F64="US",'SERIES_DB-MetaData'!J64*6.89476,'SERIES_DB-MetaData'!J64)</f>
        <v>0</v>
      </c>
      <c r="K64" s="31">
        <f>IF('SERIES_DB-MetaData'!$F64="US",'SERIES_DB-MetaData'!K64*6.89476,'SERIES_DB-MetaData'!K64)</f>
        <v>0</v>
      </c>
      <c r="L64" s="31">
        <f>IF('SERIES_DB-MetaData'!$F64="US",'SERIES_DB-MetaData'!L64*4.448221615,'SERIES_DB-MetaData'!L64)</f>
        <v>544</v>
      </c>
      <c r="M64" s="20">
        <f>'SERIES_DB-MetaData'!M64</f>
        <v>0</v>
      </c>
      <c r="N64" s="30">
        <f>IF('SERIES_DB-MetaData'!$F64="US",'SERIES_DB-MetaData'!N64*25.4,'SERIES_DB-MetaData'!N64)</f>
        <v>160</v>
      </c>
      <c r="O64" s="30">
        <f>IF('SERIES_DB-MetaData'!$F64="US",'SERIES_DB-MetaData'!O64*25.4,'SERIES_DB-MetaData'!O64)</f>
        <v>160</v>
      </c>
      <c r="P64" s="30">
        <f>IF('SERIES_DB-MetaData'!$F64="US",'SERIES_DB-MetaData'!P64*25.4,'SERIES_DB-MetaData'!P64)</f>
        <v>1700</v>
      </c>
      <c r="Q64" s="30">
        <f>IF('SERIES_DB-MetaData'!$F64="US",'SERIES_DB-MetaData'!Q64*25.4,'SERIES_DB-MetaData'!Q64)</f>
        <v>160</v>
      </c>
      <c r="R64" s="30">
        <f>IF('SERIES_DB-MetaData'!$F64="US",'SERIES_DB-MetaData'!R64*25.4,'SERIES_DB-MetaData'!R64)</f>
        <v>1700</v>
      </c>
      <c r="S64" s="30">
        <f>IF('SERIES_DB-MetaData'!$F64="US",'SERIES_DB-MetaData'!S64*25.4,'SERIES_DB-MetaData'!S64)</f>
        <v>1700</v>
      </c>
      <c r="T64" s="32" t="str">
        <f>'SERIES_DB-MetaData'!T64</f>
        <v>C</v>
      </c>
      <c r="U64" s="32">
        <f t="shared" si="7"/>
        <v>272000</v>
      </c>
      <c r="V64" s="30">
        <f>IF('SERIES_DB-MetaData'!$F64="US",'SERIES_DB-MetaData'!V64*25.4,'SERIES_DB-MetaData'!V64)</f>
        <v>19.100000000000001</v>
      </c>
      <c r="W64" s="30">
        <f>IF('SERIES_DB-MetaData'!$F64="US",'SERIES_DB-MetaData'!W64*25.4,'SERIES_DB-MetaData'!W64)</f>
        <v>0</v>
      </c>
      <c r="X64" s="30">
        <f>IF('SERIES_DB-MetaData'!$F64="US",'SERIES_DB-MetaData'!X64*25.4,'SERIES_DB-MetaData'!X64)</f>
        <v>0</v>
      </c>
      <c r="Y64" s="108">
        <f>'SERIES_DB-MetaData'!Y64</f>
        <v>2</v>
      </c>
      <c r="Z64" s="30">
        <f>IF('SERIES_DB-MetaData'!$F64="US",'SERIES_DB-MetaData'!Z64*25.4,'SERIES_DB-MetaData'!Z64)</f>
        <v>0</v>
      </c>
      <c r="AA64" s="108">
        <f>'SERIES_DB-MetaData'!AA64</f>
        <v>0</v>
      </c>
      <c r="AB64" s="30">
        <f>IF('SERIES_DB-MetaData'!$F64="US",'SERIES_DB-MetaData'!AB64*25.4,'SERIES_DB-MetaData'!AB64)</f>
        <v>0</v>
      </c>
      <c r="AC64" s="108">
        <f>'SERIES_DB-MetaData'!AC64</f>
        <v>0</v>
      </c>
      <c r="AD64" s="108">
        <f>'SERIES_DB-MetaData'!AD64</f>
        <v>0</v>
      </c>
      <c r="AE64" s="31">
        <f>IF('SERIES_DB-MetaData'!$F64="US",'SERIES_DB-MetaData'!AE64*25.4,'SERIES_DB-MetaData'!AE64)</f>
        <v>0</v>
      </c>
      <c r="AF64" s="32">
        <f>'SERIES_DB-MetaData'!AF64</f>
        <v>0</v>
      </c>
      <c r="AG64" s="23">
        <f t="shared" si="8"/>
        <v>0.21067728234486996</v>
      </c>
      <c r="AH64" s="30">
        <f>IF('SERIES_DB-MetaData'!$F64="US",'SERIES_DB-MetaData'!AH64*25.4,'SERIES_DB-MetaData'!AH64)</f>
        <v>0</v>
      </c>
      <c r="AI64" s="31">
        <f>IF('SERIES_DB-MetaData'!$F64="US",'SERIES_DB-MetaData'!AI64*6.89476,'SERIES_DB-MetaData'!AI64)</f>
        <v>382.00400000000002</v>
      </c>
      <c r="AJ64" s="31">
        <f>IF('SERIES_DB-MetaData'!$F64="US",'SERIES_DB-MetaData'!AJ64*6.89476,'SERIES_DB-MetaData'!AJ64)</f>
        <v>0</v>
      </c>
      <c r="AK64" s="31">
        <f>IF('SERIES_DB-MetaData'!$F64="US",'SERIES_DB-MetaData'!AK64*6.89476,'SERIES_DB-MetaData'!AK64)</f>
        <v>0</v>
      </c>
      <c r="AL64" s="31">
        <f>IF('SERIES_DB-MetaData'!$F64="US",'SERIES_DB-MetaData'!AL64*6.89476,'SERIES_DB-MetaData'!AL64)</f>
        <v>0</v>
      </c>
      <c r="AM64" s="31">
        <f>IF('SERIES_DB-MetaData'!$F64="US",'SERIES_DB-MetaData'!AM64*6.89476,'SERIES_DB-MetaData'!AM64)</f>
        <v>0</v>
      </c>
      <c r="AN64" s="31">
        <f>IF('SERIES_DB-MetaData'!$F64="US",'SERIES_DB-MetaData'!AN64*6.89476,'SERIES_DB-MetaData'!AN64)</f>
        <v>0</v>
      </c>
      <c r="AO64" s="108">
        <f>'SERIES_DB-MetaData'!AO64</f>
        <v>0</v>
      </c>
      <c r="AP64" s="24">
        <f>'SERIES_DB-MetaData'!AP64</f>
        <v>0</v>
      </c>
      <c r="AQ64" s="20">
        <f>'SERIES_DB-MetaData'!AQ64</f>
        <v>2</v>
      </c>
      <c r="AR64" s="24" t="str">
        <f>'SERIES_DB-MetaData'!AR64</f>
        <v>Ribbed</v>
      </c>
      <c r="AS64" s="30">
        <f>IF('SERIES_DB-MetaData'!$F64="US",'SERIES_DB-MetaData'!AS64*25.4,'SERIES_DB-MetaData'!AS64)</f>
        <v>13</v>
      </c>
      <c r="AT64" s="20">
        <f>'SERIES_DB-MetaData'!AT64</f>
        <v>6</v>
      </c>
      <c r="AU64" s="31">
        <f>IF('SERIES_DB-MetaData'!$F64="US",'SERIES_DB-MetaData'!AU64*25.4,'SERIES_DB-MetaData'!AU64)</f>
        <v>264</v>
      </c>
      <c r="AV64" s="30">
        <f>IF('SERIES_DB-MetaData'!$F64="US",'SERIES_DB-MetaData'!AV64*25.4,'SERIES_DB-MetaData'!AV64)</f>
        <v>0</v>
      </c>
      <c r="AW64" s="109">
        <f>'SERIES_DB-MetaData'!AW64</f>
        <v>0</v>
      </c>
      <c r="AX64" s="30">
        <f>IF('SERIES_DB-MetaData'!$F64="US",'SERIES_DB-MetaData'!AX64*25.4,'SERIES_DB-MetaData'!AX64)</f>
        <v>0</v>
      </c>
      <c r="AY64" s="23">
        <f t="shared" si="9"/>
        <v>0.62846728037011723</v>
      </c>
      <c r="AZ64" s="23"/>
      <c r="BA64" s="31">
        <f>IF('SERIES_DB-MetaData'!$F64="US",'SERIES_DB-MetaData'!BA64*6.89476,'SERIES_DB-MetaData'!BA64)</f>
        <v>414.93200000000002</v>
      </c>
      <c r="BB64" s="31">
        <f>IF('SERIES_DB-MetaData'!$F64="US",'SERIES_DB-MetaData'!BB64*6.89476,'SERIES_DB-MetaData'!BB64)</f>
        <v>0</v>
      </c>
      <c r="BC64" s="24">
        <f>'SERIES_DB-MetaData'!BC64</f>
        <v>0</v>
      </c>
      <c r="BD64" s="30">
        <f>IF('SERIES_DB-MetaData'!$F64="US",'SERIES_DB-MetaData'!BD64*25.4,'SERIES_DB-MetaData'!BD64)</f>
        <v>9</v>
      </c>
      <c r="BE64" s="30">
        <f>IF('SERIES_DB-MetaData'!$F64="US",'SERIES_DB-MetaData'!BE64*25.4,'SERIES_DB-MetaData'!BE64)</f>
        <v>133</v>
      </c>
      <c r="BF64" s="24">
        <f>'SERIES_DB-MetaData'!BF64</f>
        <v>2</v>
      </c>
      <c r="BG64" s="22">
        <f t="shared" si="10"/>
        <v>0.59790649657136563</v>
      </c>
      <c r="BH64" s="30">
        <f>IF('SERIES_DB-MetaData'!$F64="US",'SERIES_DB-MetaData'!BH64*25.4,'SERIES_DB-MetaData'!BH64)</f>
        <v>0</v>
      </c>
      <c r="BI64" s="31">
        <f>IF('SERIES_DB-MetaData'!$F64="US",'SERIES_DB-MetaData'!BI64*6.89476,'SERIES_DB-MetaData'!BI64)</f>
        <v>406.7</v>
      </c>
      <c r="BJ64" s="31">
        <f>IF('SERIES_DB-MetaData'!$F64="US",'SERIES_DB-MetaData'!BJ64*6.89476,'SERIES_DB-MetaData'!BJ64)</f>
        <v>0</v>
      </c>
      <c r="BK64" s="109">
        <f>'SERIES_DB-MetaData'!BK64</f>
        <v>0</v>
      </c>
      <c r="BL64" s="30">
        <f>IF('SERIES_DB-MetaData'!$F64="US",'SERIES_DB-MetaData'!BL64*25.4,'SERIES_DB-MetaData'!BL64)</f>
        <v>13</v>
      </c>
      <c r="BM64" s="30">
        <f>IF('SERIES_DB-MetaData'!$F64="US",'SERIES_DB-MetaData'!BM64*25.4,'SERIES_DB-MetaData'!BM64)</f>
        <v>66</v>
      </c>
      <c r="BN64" s="25">
        <f>'SERIES_DB-MetaData'!$BN$6</f>
        <v>2</v>
      </c>
      <c r="BO64" s="22">
        <f t="shared" si="11"/>
        <v>2.5138691214804689</v>
      </c>
      <c r="BP64" s="31">
        <f>IF('SERIES_DB-MetaData'!$F64="US",'SERIES_DB-MetaData'!BP64*6.89476,'SERIES_DB-MetaData'!BP64)</f>
        <v>414.93200000000002</v>
      </c>
      <c r="BQ64" s="31">
        <f>IF('SERIES_DB-MetaData'!$F64="US",'SERIES_DB-MetaData'!BQ64*6.89476,'SERIES_DB-MetaData'!BQ64)</f>
        <v>0</v>
      </c>
      <c r="BR64" s="20">
        <f>'SERIES_DB-MetaData'!BR64</f>
        <v>0</v>
      </c>
      <c r="BS64" s="30">
        <f>IF('SERIES_DB-MetaData'!$F64="US",'SERIES_DB-MetaData'!BS64*25.4,'SERIES_DB-MetaData'!BS64)</f>
        <v>0</v>
      </c>
      <c r="BT64" s="20">
        <f>'SERIES_DB-MetaData'!BT64</f>
        <v>0</v>
      </c>
      <c r="BU64" s="22">
        <f t="shared" si="12"/>
        <v>0</v>
      </c>
      <c r="BV64" s="31">
        <f>IF('SERIES_DB-MetaData'!$F64="US",'SERIES_DB-MetaData'!BV64*6.89476,'SERIES_DB-MetaData'!BV64)</f>
        <v>0</v>
      </c>
      <c r="BW64" s="20">
        <f>'SERIES_DB-MetaData'!BW64</f>
        <v>0</v>
      </c>
      <c r="BX64" s="20">
        <f>'SERIES_DB-MetaData'!BX64</f>
        <v>9</v>
      </c>
    </row>
    <row r="65" spans="1:76">
      <c r="A65" s="84">
        <f>'SERIES_DB-MetaData'!A65</f>
        <v>60</v>
      </c>
      <c r="B65" s="84">
        <f>'SERIES_DB-MetaData'!B65</f>
        <v>0</v>
      </c>
      <c r="C65" s="84">
        <f>'SERIES_DB-MetaData'!C65</f>
        <v>11</v>
      </c>
      <c r="D65" s="105" t="str">
        <f>'SERIES_DB-MetaData'!D65</f>
        <v>Hirosawa_9-1</v>
      </c>
      <c r="E65" s="105" t="str">
        <f>'SERIES_DB-MetaData'!E65</f>
        <v>Hirosawa, 1975 (from Lu et al., 2010, NEES Database)</v>
      </c>
      <c r="F65" s="20" t="s">
        <v>8</v>
      </c>
      <c r="G65" s="87" t="str">
        <f>'SERIES_DB-MetaData'!G65</f>
        <v>C</v>
      </c>
      <c r="H65" s="87" t="str">
        <f>'SERIES_DB-MetaData'!H65</f>
        <v>R</v>
      </c>
      <c r="I65" s="31">
        <f>IF('SERIES_DB-MetaData'!$F65="US",'SERIES_DB-MetaData'!I65*6.89476,'SERIES_DB-MetaData'!I65)</f>
        <v>20.8</v>
      </c>
      <c r="J65" s="31">
        <f>IF('SERIES_DB-MetaData'!$F65="US",'SERIES_DB-MetaData'!J65*6.89476,'SERIES_DB-MetaData'!J65)</f>
        <v>0</v>
      </c>
      <c r="K65" s="31">
        <f>IF('SERIES_DB-MetaData'!$F65="US",'SERIES_DB-MetaData'!K65*6.89476,'SERIES_DB-MetaData'!K65)</f>
        <v>0</v>
      </c>
      <c r="L65" s="31">
        <f>IF('SERIES_DB-MetaData'!$F65="US",'SERIES_DB-MetaData'!L65*4.448221615,'SERIES_DB-MetaData'!L65)</f>
        <v>272</v>
      </c>
      <c r="M65" s="20">
        <f>'SERIES_DB-MetaData'!M65</f>
        <v>0</v>
      </c>
      <c r="N65" s="30">
        <f>IF('SERIES_DB-MetaData'!$F65="US",'SERIES_DB-MetaData'!N65*25.4,'SERIES_DB-MetaData'!N65)</f>
        <v>160</v>
      </c>
      <c r="O65" s="30">
        <f>IF('SERIES_DB-MetaData'!$F65="US",'SERIES_DB-MetaData'!O65*25.4,'SERIES_DB-MetaData'!O65)</f>
        <v>160</v>
      </c>
      <c r="P65" s="30">
        <f>IF('SERIES_DB-MetaData'!$F65="US",'SERIES_DB-MetaData'!P65*25.4,'SERIES_DB-MetaData'!P65)</f>
        <v>850</v>
      </c>
      <c r="Q65" s="30">
        <f>IF('SERIES_DB-MetaData'!$F65="US",'SERIES_DB-MetaData'!Q65*25.4,'SERIES_DB-MetaData'!Q65)</f>
        <v>160</v>
      </c>
      <c r="R65" s="30">
        <f>IF('SERIES_DB-MetaData'!$F65="US",'SERIES_DB-MetaData'!R65*25.4,'SERIES_DB-MetaData'!R65)</f>
        <v>1700</v>
      </c>
      <c r="S65" s="30">
        <f>IF('SERIES_DB-MetaData'!$F65="US",'SERIES_DB-MetaData'!S65*25.4,'SERIES_DB-MetaData'!S65)</f>
        <v>1700</v>
      </c>
      <c r="T65" s="32" t="str">
        <f>'SERIES_DB-MetaData'!T65</f>
        <v>C</v>
      </c>
      <c r="U65" s="32">
        <f t="shared" si="7"/>
        <v>136000</v>
      </c>
      <c r="V65" s="30">
        <f>IF('SERIES_DB-MetaData'!$F65="US",'SERIES_DB-MetaData'!V65*25.4,'SERIES_DB-MetaData'!V65)</f>
        <v>22.2</v>
      </c>
      <c r="W65" s="30">
        <f>IF('SERIES_DB-MetaData'!$F65="US",'SERIES_DB-MetaData'!W65*25.4,'SERIES_DB-MetaData'!W65)</f>
        <v>0</v>
      </c>
      <c r="X65" s="30">
        <f>IF('SERIES_DB-MetaData'!$F65="US",'SERIES_DB-MetaData'!X65*25.4,'SERIES_DB-MetaData'!X65)</f>
        <v>0</v>
      </c>
      <c r="Y65" s="108">
        <f>'SERIES_DB-MetaData'!Y65</f>
        <v>3</v>
      </c>
      <c r="Z65" s="30">
        <f>IF('SERIES_DB-MetaData'!$F65="US",'SERIES_DB-MetaData'!Z65*25.4,'SERIES_DB-MetaData'!Z65)</f>
        <v>0</v>
      </c>
      <c r="AA65" s="108">
        <f>'SERIES_DB-MetaData'!AA65</f>
        <v>0</v>
      </c>
      <c r="AB65" s="30">
        <f>IF('SERIES_DB-MetaData'!$F65="US",'SERIES_DB-MetaData'!AB65*25.4,'SERIES_DB-MetaData'!AB65)</f>
        <v>0</v>
      </c>
      <c r="AC65" s="108">
        <f>'SERIES_DB-MetaData'!AC65</f>
        <v>0</v>
      </c>
      <c r="AD65" s="108">
        <f>'SERIES_DB-MetaData'!AD65</f>
        <v>0</v>
      </c>
      <c r="AE65" s="31">
        <f>IF('SERIES_DB-MetaData'!$F65="US",'SERIES_DB-MetaData'!AE65*25.4,'SERIES_DB-MetaData'!AE65)</f>
        <v>0</v>
      </c>
      <c r="AF65" s="32">
        <f>'SERIES_DB-MetaData'!AF65</f>
        <v>0</v>
      </c>
      <c r="AG65" s="23">
        <f t="shared" si="8"/>
        <v>0.85384330334293768</v>
      </c>
      <c r="AH65" s="30">
        <f>IF('SERIES_DB-MetaData'!$F65="US",'SERIES_DB-MetaData'!AH65*25.4,'SERIES_DB-MetaData'!AH65)</f>
        <v>0</v>
      </c>
      <c r="AI65" s="31">
        <f>IF('SERIES_DB-MetaData'!$F65="US",'SERIES_DB-MetaData'!AI65*6.89476,'SERIES_DB-MetaData'!AI65)</f>
        <v>380.142</v>
      </c>
      <c r="AJ65" s="31">
        <f>IF('SERIES_DB-MetaData'!$F65="US",'SERIES_DB-MetaData'!AJ65*6.89476,'SERIES_DB-MetaData'!AJ65)</f>
        <v>0</v>
      </c>
      <c r="AK65" s="31">
        <f>IF('SERIES_DB-MetaData'!$F65="US",'SERIES_DB-MetaData'!AK65*6.89476,'SERIES_DB-MetaData'!AK65)</f>
        <v>0</v>
      </c>
      <c r="AL65" s="31">
        <f>IF('SERIES_DB-MetaData'!$F65="US",'SERIES_DB-MetaData'!AL65*6.89476,'SERIES_DB-MetaData'!AL65)</f>
        <v>0</v>
      </c>
      <c r="AM65" s="31">
        <f>IF('SERIES_DB-MetaData'!$F65="US",'SERIES_DB-MetaData'!AM65*6.89476,'SERIES_DB-MetaData'!AM65)</f>
        <v>0</v>
      </c>
      <c r="AN65" s="31">
        <f>IF('SERIES_DB-MetaData'!$F65="US",'SERIES_DB-MetaData'!AN65*6.89476,'SERIES_DB-MetaData'!AN65)</f>
        <v>0</v>
      </c>
      <c r="AO65" s="108">
        <f>'SERIES_DB-MetaData'!AO65</f>
        <v>0</v>
      </c>
      <c r="AP65" s="24">
        <f>'SERIES_DB-MetaData'!AP65</f>
        <v>0</v>
      </c>
      <c r="AQ65" s="20">
        <f>'SERIES_DB-MetaData'!AQ65</f>
        <v>2</v>
      </c>
      <c r="AR65" s="24" t="str">
        <f>'SERIES_DB-MetaData'!AR65</f>
        <v>Ribbed</v>
      </c>
      <c r="AS65" s="30">
        <f>IF('SERIES_DB-MetaData'!$F65="US",'SERIES_DB-MetaData'!AS65*25.4,'SERIES_DB-MetaData'!AS65)</f>
        <v>13</v>
      </c>
      <c r="AT65" s="20">
        <f>'SERIES_DB-MetaData'!AT65</f>
        <v>6</v>
      </c>
      <c r="AU65" s="31">
        <f>IF('SERIES_DB-MetaData'!$F65="US",'SERIES_DB-MetaData'!AU65*25.4,'SERIES_DB-MetaData'!AU65)</f>
        <v>264</v>
      </c>
      <c r="AV65" s="30">
        <f>IF('SERIES_DB-MetaData'!$F65="US",'SERIES_DB-MetaData'!AV65*25.4,'SERIES_DB-MetaData'!AV65)</f>
        <v>0</v>
      </c>
      <c r="AW65" s="109">
        <f>'SERIES_DB-MetaData'!AW65</f>
        <v>0</v>
      </c>
      <c r="AX65" s="30">
        <f>IF('SERIES_DB-MetaData'!$F65="US",'SERIES_DB-MetaData'!AX65*25.4,'SERIES_DB-MetaData'!AX65)</f>
        <v>0</v>
      </c>
      <c r="AY65" s="23">
        <f t="shared" si="9"/>
        <v>0.62846728037011723</v>
      </c>
      <c r="AZ65" s="23"/>
      <c r="BA65" s="31">
        <f>IF('SERIES_DB-MetaData'!$F65="US",'SERIES_DB-MetaData'!BA65*6.89476,'SERIES_DB-MetaData'!BA65)</f>
        <v>421.30200000000002</v>
      </c>
      <c r="BB65" s="31">
        <f>IF('SERIES_DB-MetaData'!$F65="US",'SERIES_DB-MetaData'!BB65*6.89476,'SERIES_DB-MetaData'!BB65)</f>
        <v>0</v>
      </c>
      <c r="BC65" s="24">
        <f>'SERIES_DB-MetaData'!BC65</f>
        <v>0</v>
      </c>
      <c r="BD65" s="30">
        <f>IF('SERIES_DB-MetaData'!$F65="US",'SERIES_DB-MetaData'!BD65*25.4,'SERIES_DB-MetaData'!BD65)</f>
        <v>9</v>
      </c>
      <c r="BE65" s="30">
        <f>IF('SERIES_DB-MetaData'!$F65="US",'SERIES_DB-MetaData'!BE65*25.4,'SERIES_DB-MetaData'!BE65)</f>
        <v>133</v>
      </c>
      <c r="BF65" s="24">
        <f>'SERIES_DB-MetaData'!BF65</f>
        <v>1</v>
      </c>
      <c r="BG65" s="22">
        <f t="shared" si="10"/>
        <v>0.29895324828568282</v>
      </c>
      <c r="BH65" s="30">
        <f>IF('SERIES_DB-MetaData'!$F65="US",'SERIES_DB-MetaData'!BH65*25.4,'SERIES_DB-MetaData'!BH65)</f>
        <v>0</v>
      </c>
      <c r="BI65" s="31">
        <f>IF('SERIES_DB-MetaData'!$F65="US",'SERIES_DB-MetaData'!BI65*6.89476,'SERIES_DB-MetaData'!BI65)</f>
        <v>406.7</v>
      </c>
      <c r="BJ65" s="31">
        <f>IF('SERIES_DB-MetaData'!$F65="US",'SERIES_DB-MetaData'!BJ65*6.89476,'SERIES_DB-MetaData'!BJ65)</f>
        <v>0</v>
      </c>
      <c r="BK65" s="109">
        <f>'SERIES_DB-MetaData'!BK65</f>
        <v>0</v>
      </c>
      <c r="BL65" s="30">
        <f>IF('SERIES_DB-MetaData'!$F65="US",'SERIES_DB-MetaData'!BL65*25.4,'SERIES_DB-MetaData'!BL65)</f>
        <v>13</v>
      </c>
      <c r="BM65" s="30">
        <f>IF('SERIES_DB-MetaData'!$F65="US",'SERIES_DB-MetaData'!BM65*25.4,'SERIES_DB-MetaData'!BM65)</f>
        <v>132</v>
      </c>
      <c r="BN65" s="25">
        <f>'SERIES_DB-MetaData'!$BN$6</f>
        <v>2</v>
      </c>
      <c r="BO65" s="22">
        <f t="shared" si="11"/>
        <v>1.2569345607402345</v>
      </c>
      <c r="BP65" s="31">
        <f>IF('SERIES_DB-MetaData'!$F65="US",'SERIES_DB-MetaData'!BP65*6.89476,'SERIES_DB-MetaData'!BP65)</f>
        <v>421.30200000000002</v>
      </c>
      <c r="BQ65" s="31">
        <f>IF('SERIES_DB-MetaData'!$F65="US",'SERIES_DB-MetaData'!BQ65*6.89476,'SERIES_DB-MetaData'!BQ65)</f>
        <v>0</v>
      </c>
      <c r="BR65" s="20">
        <f>'SERIES_DB-MetaData'!BR65</f>
        <v>0</v>
      </c>
      <c r="BS65" s="30">
        <f>IF('SERIES_DB-MetaData'!$F65="US",'SERIES_DB-MetaData'!BS65*25.4,'SERIES_DB-MetaData'!BS65)</f>
        <v>0</v>
      </c>
      <c r="BT65" s="20">
        <f>'SERIES_DB-MetaData'!BT65</f>
        <v>0</v>
      </c>
      <c r="BU65" s="22">
        <f t="shared" si="12"/>
        <v>0</v>
      </c>
      <c r="BV65" s="31">
        <f>IF('SERIES_DB-MetaData'!$F65="US",'SERIES_DB-MetaData'!BV65*6.89476,'SERIES_DB-MetaData'!BV65)</f>
        <v>0</v>
      </c>
      <c r="BW65" s="20">
        <f>'SERIES_DB-MetaData'!BW65</f>
        <v>0</v>
      </c>
      <c r="BX65" s="20">
        <f>'SERIES_DB-MetaData'!BX65</f>
        <v>9</v>
      </c>
    </row>
    <row r="66" spans="1:76">
      <c r="A66" s="84">
        <f>'SERIES_DB-MetaData'!A66</f>
        <v>61</v>
      </c>
      <c r="B66" s="84">
        <f>'SERIES_DB-MetaData'!B66</f>
        <v>0</v>
      </c>
      <c r="C66" s="84">
        <f>'SERIES_DB-MetaData'!C66</f>
        <v>12</v>
      </c>
      <c r="D66" s="105" t="str">
        <f>'SERIES_DB-MetaData'!D66</f>
        <v>Hirosawa_9-2</v>
      </c>
      <c r="E66" s="105" t="str">
        <f>'SERIES_DB-MetaData'!E66</f>
        <v>Hirosawa, 1975 (from Lu et al., 2010, NEES Database)</v>
      </c>
      <c r="F66" s="20" t="s">
        <v>8</v>
      </c>
      <c r="G66" s="87" t="str">
        <f>'SERIES_DB-MetaData'!G66</f>
        <v>C</v>
      </c>
      <c r="H66" s="87" t="str">
        <f>'SERIES_DB-MetaData'!H66</f>
        <v>R</v>
      </c>
      <c r="I66" s="31">
        <f>IF('SERIES_DB-MetaData'!$F66="US",'SERIES_DB-MetaData'!I66*6.89476,'SERIES_DB-MetaData'!I66)</f>
        <v>17.8</v>
      </c>
      <c r="J66" s="31">
        <f>IF('SERIES_DB-MetaData'!$F66="US",'SERIES_DB-MetaData'!J66*6.89476,'SERIES_DB-MetaData'!J66)</f>
        <v>0</v>
      </c>
      <c r="K66" s="31">
        <f>IF('SERIES_DB-MetaData'!$F66="US",'SERIES_DB-MetaData'!K66*6.89476,'SERIES_DB-MetaData'!K66)</f>
        <v>0</v>
      </c>
      <c r="L66" s="31">
        <f>IF('SERIES_DB-MetaData'!$F66="US",'SERIES_DB-MetaData'!L66*4.448221615,'SERIES_DB-MetaData'!L66)</f>
        <v>272.00000000000006</v>
      </c>
      <c r="M66" s="20">
        <f>'SERIES_DB-MetaData'!M66</f>
        <v>0</v>
      </c>
      <c r="N66" s="30">
        <f>IF('SERIES_DB-MetaData'!$F66="US",'SERIES_DB-MetaData'!N66*25.4,'SERIES_DB-MetaData'!N66)</f>
        <v>160</v>
      </c>
      <c r="O66" s="30">
        <f>IF('SERIES_DB-MetaData'!$F66="US",'SERIES_DB-MetaData'!O66*25.4,'SERIES_DB-MetaData'!O66)</f>
        <v>160</v>
      </c>
      <c r="P66" s="30">
        <f>IF('SERIES_DB-MetaData'!$F66="US",'SERIES_DB-MetaData'!P66*25.4,'SERIES_DB-MetaData'!P66)</f>
        <v>850</v>
      </c>
      <c r="Q66" s="30">
        <f>IF('SERIES_DB-MetaData'!$F66="US",'SERIES_DB-MetaData'!Q66*25.4,'SERIES_DB-MetaData'!Q66)</f>
        <v>160</v>
      </c>
      <c r="R66" s="30">
        <f>IF('SERIES_DB-MetaData'!$F66="US",'SERIES_DB-MetaData'!R66*25.4,'SERIES_DB-MetaData'!R66)</f>
        <v>1700</v>
      </c>
      <c r="S66" s="30">
        <f>IF('SERIES_DB-MetaData'!$F66="US",'SERIES_DB-MetaData'!S66*25.4,'SERIES_DB-MetaData'!S66)</f>
        <v>1700</v>
      </c>
      <c r="T66" s="32" t="str">
        <f>'SERIES_DB-MetaData'!T66</f>
        <v>C</v>
      </c>
      <c r="U66" s="32">
        <f t="shared" si="7"/>
        <v>136000</v>
      </c>
      <c r="V66" s="30">
        <f>IF('SERIES_DB-MetaData'!$F66="US",'SERIES_DB-MetaData'!V66*25.4,'SERIES_DB-MetaData'!V66)</f>
        <v>22.2</v>
      </c>
      <c r="W66" s="30">
        <f>IF('SERIES_DB-MetaData'!$F66="US",'SERIES_DB-MetaData'!W66*25.4,'SERIES_DB-MetaData'!W66)</f>
        <v>0</v>
      </c>
      <c r="X66" s="30">
        <f>IF('SERIES_DB-MetaData'!$F66="US",'SERIES_DB-MetaData'!X66*25.4,'SERIES_DB-MetaData'!X66)</f>
        <v>0</v>
      </c>
      <c r="Y66" s="108">
        <f>'SERIES_DB-MetaData'!Y66</f>
        <v>3</v>
      </c>
      <c r="Z66" s="30">
        <f>IF('SERIES_DB-MetaData'!$F66="US",'SERIES_DB-MetaData'!Z66*25.4,'SERIES_DB-MetaData'!Z66)</f>
        <v>0</v>
      </c>
      <c r="AA66" s="108">
        <f>'SERIES_DB-MetaData'!AA66</f>
        <v>0</v>
      </c>
      <c r="AB66" s="30">
        <f>IF('SERIES_DB-MetaData'!$F66="US",'SERIES_DB-MetaData'!AB66*25.4,'SERIES_DB-MetaData'!AB66)</f>
        <v>0</v>
      </c>
      <c r="AC66" s="108">
        <f>'SERIES_DB-MetaData'!AC66</f>
        <v>0</v>
      </c>
      <c r="AD66" s="108">
        <f>'SERIES_DB-MetaData'!AD66</f>
        <v>0</v>
      </c>
      <c r="AE66" s="31">
        <f>IF('SERIES_DB-MetaData'!$F66="US",'SERIES_DB-MetaData'!AE66*25.4,'SERIES_DB-MetaData'!AE66)</f>
        <v>0</v>
      </c>
      <c r="AF66" s="32">
        <f>'SERIES_DB-MetaData'!AF66</f>
        <v>0</v>
      </c>
      <c r="AG66" s="23">
        <f t="shared" si="8"/>
        <v>0.85384330334293768</v>
      </c>
      <c r="AH66" s="30">
        <f>IF('SERIES_DB-MetaData'!$F66="US",'SERIES_DB-MetaData'!AH66*25.4,'SERIES_DB-MetaData'!AH66)</f>
        <v>0</v>
      </c>
      <c r="AI66" s="31">
        <f>IF('SERIES_DB-MetaData'!$F66="US",'SERIES_DB-MetaData'!AI66*6.89476,'SERIES_DB-MetaData'!AI66)</f>
        <v>380.142</v>
      </c>
      <c r="AJ66" s="31">
        <f>IF('SERIES_DB-MetaData'!$F66="US",'SERIES_DB-MetaData'!AJ66*6.89476,'SERIES_DB-MetaData'!AJ66)</f>
        <v>0</v>
      </c>
      <c r="AK66" s="31">
        <f>IF('SERIES_DB-MetaData'!$F66="US",'SERIES_DB-MetaData'!AK66*6.89476,'SERIES_DB-MetaData'!AK66)</f>
        <v>0</v>
      </c>
      <c r="AL66" s="31">
        <f>IF('SERIES_DB-MetaData'!$F66="US",'SERIES_DB-MetaData'!AL66*6.89476,'SERIES_DB-MetaData'!AL66)</f>
        <v>0</v>
      </c>
      <c r="AM66" s="31">
        <f>IF('SERIES_DB-MetaData'!$F66="US",'SERIES_DB-MetaData'!AM66*6.89476,'SERIES_DB-MetaData'!AM66)</f>
        <v>0</v>
      </c>
      <c r="AN66" s="31">
        <f>IF('SERIES_DB-MetaData'!$F66="US",'SERIES_DB-MetaData'!AN66*6.89476,'SERIES_DB-MetaData'!AN66)</f>
        <v>0</v>
      </c>
      <c r="AO66" s="108">
        <f>'SERIES_DB-MetaData'!AO66</f>
        <v>0</v>
      </c>
      <c r="AP66" s="24">
        <f>'SERIES_DB-MetaData'!AP66</f>
        <v>0</v>
      </c>
      <c r="AQ66" s="20">
        <f>'SERIES_DB-MetaData'!AQ66</f>
        <v>2</v>
      </c>
      <c r="AR66" s="24" t="str">
        <f>'SERIES_DB-MetaData'!AR66</f>
        <v>Ribbed</v>
      </c>
      <c r="AS66" s="30">
        <f>IF('SERIES_DB-MetaData'!$F66="US",'SERIES_DB-MetaData'!AS66*25.4,'SERIES_DB-MetaData'!AS66)</f>
        <v>13</v>
      </c>
      <c r="AT66" s="20">
        <f>'SERIES_DB-MetaData'!AT66</f>
        <v>6</v>
      </c>
      <c r="AU66" s="31">
        <f>IF('SERIES_DB-MetaData'!$F66="US",'SERIES_DB-MetaData'!AU66*25.4,'SERIES_DB-MetaData'!AU66)</f>
        <v>264</v>
      </c>
      <c r="AV66" s="30">
        <f>IF('SERIES_DB-MetaData'!$F66="US",'SERIES_DB-MetaData'!AV66*25.4,'SERIES_DB-MetaData'!AV66)</f>
        <v>0</v>
      </c>
      <c r="AW66" s="109">
        <f>'SERIES_DB-MetaData'!AW66</f>
        <v>0</v>
      </c>
      <c r="AX66" s="30">
        <f>IF('SERIES_DB-MetaData'!$F66="US",'SERIES_DB-MetaData'!AX66*25.4,'SERIES_DB-MetaData'!AX66)</f>
        <v>0</v>
      </c>
      <c r="AY66" s="23">
        <f t="shared" si="9"/>
        <v>0.62846728037011723</v>
      </c>
      <c r="AZ66" s="23"/>
      <c r="BA66" s="31">
        <f>IF('SERIES_DB-MetaData'!$F66="US",'SERIES_DB-MetaData'!BA66*6.89476,'SERIES_DB-MetaData'!BA66)</f>
        <v>421.30200000000002</v>
      </c>
      <c r="BB66" s="31">
        <f>IF('SERIES_DB-MetaData'!$F66="US",'SERIES_DB-MetaData'!BB66*6.89476,'SERIES_DB-MetaData'!BB66)</f>
        <v>0</v>
      </c>
      <c r="BC66" s="24">
        <f>'SERIES_DB-MetaData'!BC66</f>
        <v>0</v>
      </c>
      <c r="BD66" s="30">
        <f>IF('SERIES_DB-MetaData'!$F66="US",'SERIES_DB-MetaData'!BD66*25.4,'SERIES_DB-MetaData'!BD66)</f>
        <v>9</v>
      </c>
      <c r="BE66" s="30">
        <f>IF('SERIES_DB-MetaData'!$F66="US",'SERIES_DB-MetaData'!BE66*25.4,'SERIES_DB-MetaData'!BE66)</f>
        <v>133</v>
      </c>
      <c r="BF66" s="24">
        <f>'SERIES_DB-MetaData'!BF66</f>
        <v>1</v>
      </c>
      <c r="BG66" s="22">
        <f t="shared" si="10"/>
        <v>0.29895324828568282</v>
      </c>
      <c r="BH66" s="30">
        <f>IF('SERIES_DB-MetaData'!$F66="US",'SERIES_DB-MetaData'!BH66*25.4,'SERIES_DB-MetaData'!BH66)</f>
        <v>0</v>
      </c>
      <c r="BI66" s="31">
        <f>IF('SERIES_DB-MetaData'!$F66="US",'SERIES_DB-MetaData'!BI66*6.89476,'SERIES_DB-MetaData'!BI66)</f>
        <v>406.7</v>
      </c>
      <c r="BJ66" s="31">
        <f>IF('SERIES_DB-MetaData'!$F66="US",'SERIES_DB-MetaData'!BJ66*6.89476,'SERIES_DB-MetaData'!BJ66)</f>
        <v>0</v>
      </c>
      <c r="BK66" s="109">
        <f>'SERIES_DB-MetaData'!BK66</f>
        <v>0</v>
      </c>
      <c r="BL66" s="30">
        <f>IF('SERIES_DB-MetaData'!$F66="US",'SERIES_DB-MetaData'!BL66*25.4,'SERIES_DB-MetaData'!BL66)</f>
        <v>13</v>
      </c>
      <c r="BM66" s="30">
        <f>IF('SERIES_DB-MetaData'!$F66="US",'SERIES_DB-MetaData'!BM66*25.4,'SERIES_DB-MetaData'!BM66)</f>
        <v>132</v>
      </c>
      <c r="BN66" s="25">
        <f>'SERIES_DB-MetaData'!$BN$6</f>
        <v>2</v>
      </c>
      <c r="BO66" s="22">
        <f t="shared" si="11"/>
        <v>1.2569345607402345</v>
      </c>
      <c r="BP66" s="31">
        <f>IF('SERIES_DB-MetaData'!$F66="US",'SERIES_DB-MetaData'!BP66*6.89476,'SERIES_DB-MetaData'!BP66)</f>
        <v>421.30200000000002</v>
      </c>
      <c r="BQ66" s="31">
        <f>IF('SERIES_DB-MetaData'!$F66="US",'SERIES_DB-MetaData'!BQ66*6.89476,'SERIES_DB-MetaData'!BQ66)</f>
        <v>0</v>
      </c>
      <c r="BR66" s="20">
        <f>'SERIES_DB-MetaData'!BR66</f>
        <v>0</v>
      </c>
      <c r="BS66" s="30">
        <f>IF('SERIES_DB-MetaData'!$F66="US",'SERIES_DB-MetaData'!BS66*25.4,'SERIES_DB-MetaData'!BS66)</f>
        <v>0</v>
      </c>
      <c r="BT66" s="20">
        <f>'SERIES_DB-MetaData'!BT66</f>
        <v>0</v>
      </c>
      <c r="BU66" s="22">
        <f t="shared" si="12"/>
        <v>0</v>
      </c>
      <c r="BV66" s="31">
        <f>IF('SERIES_DB-MetaData'!$F66="US",'SERIES_DB-MetaData'!BV66*6.89476,'SERIES_DB-MetaData'!BV66)</f>
        <v>0</v>
      </c>
      <c r="BW66" s="20">
        <f>'SERIES_DB-MetaData'!BW66</f>
        <v>0</v>
      </c>
      <c r="BX66" s="20">
        <f>'SERIES_DB-MetaData'!BX66</f>
        <v>9</v>
      </c>
    </row>
    <row r="67" spans="1:76">
      <c r="A67" s="84">
        <f>'SERIES_DB-MetaData'!A67</f>
        <v>62</v>
      </c>
      <c r="B67" s="84">
        <f>'SERIES_DB-MetaData'!B67</f>
        <v>0</v>
      </c>
      <c r="C67" s="84">
        <f>'SERIES_DB-MetaData'!C67</f>
        <v>13</v>
      </c>
      <c r="D67" s="105" t="str">
        <f>'SERIES_DB-MetaData'!D67</f>
        <v>Hirosawa_9-3</v>
      </c>
      <c r="E67" s="105" t="str">
        <f>'SERIES_DB-MetaData'!E67</f>
        <v>Hirosawa, 1975 (from Lu et al., 2010, NEES Database)</v>
      </c>
      <c r="F67" s="20" t="s">
        <v>8</v>
      </c>
      <c r="G67" s="87" t="str">
        <f>'SERIES_DB-MetaData'!G67</f>
        <v>C</v>
      </c>
      <c r="H67" s="87" t="str">
        <f>'SERIES_DB-MetaData'!H67</f>
        <v>R</v>
      </c>
      <c r="I67" s="31">
        <f>IF('SERIES_DB-MetaData'!$F67="US",'SERIES_DB-MetaData'!I67*6.89476,'SERIES_DB-MetaData'!I67)</f>
        <v>17.8</v>
      </c>
      <c r="J67" s="31">
        <f>IF('SERIES_DB-MetaData'!$F67="US",'SERIES_DB-MetaData'!J67*6.89476,'SERIES_DB-MetaData'!J67)</f>
        <v>0</v>
      </c>
      <c r="K67" s="31">
        <f>IF('SERIES_DB-MetaData'!$F67="US",'SERIES_DB-MetaData'!K67*6.89476,'SERIES_DB-MetaData'!K67)</f>
        <v>0</v>
      </c>
      <c r="L67" s="31">
        <f>IF('SERIES_DB-MetaData'!$F67="US",'SERIES_DB-MetaData'!L67*4.448221615,'SERIES_DB-MetaData'!L67)</f>
        <v>272.00000000000006</v>
      </c>
      <c r="M67" s="20">
        <f>'SERIES_DB-MetaData'!M67</f>
        <v>0</v>
      </c>
      <c r="N67" s="30">
        <f>IF('SERIES_DB-MetaData'!$F67="US",'SERIES_DB-MetaData'!N67*25.4,'SERIES_DB-MetaData'!N67)</f>
        <v>160</v>
      </c>
      <c r="O67" s="30">
        <f>IF('SERIES_DB-MetaData'!$F67="US",'SERIES_DB-MetaData'!O67*25.4,'SERIES_DB-MetaData'!O67)</f>
        <v>160</v>
      </c>
      <c r="P67" s="30">
        <f>IF('SERIES_DB-MetaData'!$F67="US",'SERIES_DB-MetaData'!P67*25.4,'SERIES_DB-MetaData'!P67)</f>
        <v>850</v>
      </c>
      <c r="Q67" s="30">
        <f>IF('SERIES_DB-MetaData'!$F67="US",'SERIES_DB-MetaData'!Q67*25.4,'SERIES_DB-MetaData'!Q67)</f>
        <v>160</v>
      </c>
      <c r="R67" s="30">
        <f>IF('SERIES_DB-MetaData'!$F67="US",'SERIES_DB-MetaData'!R67*25.4,'SERIES_DB-MetaData'!R67)</f>
        <v>1700</v>
      </c>
      <c r="S67" s="30">
        <f>IF('SERIES_DB-MetaData'!$F67="US",'SERIES_DB-MetaData'!S67*25.4,'SERIES_DB-MetaData'!S67)</f>
        <v>1700</v>
      </c>
      <c r="T67" s="32" t="str">
        <f>'SERIES_DB-MetaData'!T67</f>
        <v>C</v>
      </c>
      <c r="U67" s="32">
        <f t="shared" si="7"/>
        <v>136000</v>
      </c>
      <c r="V67" s="30">
        <f>IF('SERIES_DB-MetaData'!$F67="US",'SERIES_DB-MetaData'!V67*25.4,'SERIES_DB-MetaData'!V67)</f>
        <v>19.100000000000001</v>
      </c>
      <c r="W67" s="30">
        <f>IF('SERIES_DB-MetaData'!$F67="US",'SERIES_DB-MetaData'!W67*25.4,'SERIES_DB-MetaData'!W67)</f>
        <v>0</v>
      </c>
      <c r="X67" s="30">
        <f>IF('SERIES_DB-MetaData'!$F67="US",'SERIES_DB-MetaData'!X67*25.4,'SERIES_DB-MetaData'!X67)</f>
        <v>0</v>
      </c>
      <c r="Y67" s="108">
        <f>'SERIES_DB-MetaData'!Y67</f>
        <v>4</v>
      </c>
      <c r="Z67" s="30">
        <f>IF('SERIES_DB-MetaData'!$F67="US",'SERIES_DB-MetaData'!Z67*25.4,'SERIES_DB-MetaData'!Z67)</f>
        <v>0</v>
      </c>
      <c r="AA67" s="108">
        <f>'SERIES_DB-MetaData'!AA67</f>
        <v>0</v>
      </c>
      <c r="AB67" s="30">
        <f>IF('SERIES_DB-MetaData'!$F67="US",'SERIES_DB-MetaData'!AB67*25.4,'SERIES_DB-MetaData'!AB67)</f>
        <v>0</v>
      </c>
      <c r="AC67" s="108">
        <f>'SERIES_DB-MetaData'!AC67</f>
        <v>0</v>
      </c>
      <c r="AD67" s="108">
        <f>'SERIES_DB-MetaData'!AD67</f>
        <v>0</v>
      </c>
      <c r="AE67" s="31">
        <f>IF('SERIES_DB-MetaData'!$F67="US",'SERIES_DB-MetaData'!AE67*25.4,'SERIES_DB-MetaData'!AE67)</f>
        <v>0</v>
      </c>
      <c r="AF67" s="32">
        <f>'SERIES_DB-MetaData'!AF67</f>
        <v>0</v>
      </c>
      <c r="AG67" s="23">
        <f t="shared" si="8"/>
        <v>0.84270912937947984</v>
      </c>
      <c r="AH67" s="30">
        <f>IF('SERIES_DB-MetaData'!$F67="US",'SERIES_DB-MetaData'!AH67*25.4,'SERIES_DB-MetaData'!AH67)</f>
        <v>0</v>
      </c>
      <c r="AI67" s="31">
        <f>IF('SERIES_DB-MetaData'!$F67="US",'SERIES_DB-MetaData'!AI67*6.89476,'SERIES_DB-MetaData'!AI67)</f>
        <v>377.3</v>
      </c>
      <c r="AJ67" s="31">
        <f>IF('SERIES_DB-MetaData'!$F67="US",'SERIES_DB-MetaData'!AJ67*6.89476,'SERIES_DB-MetaData'!AJ67)</f>
        <v>0</v>
      </c>
      <c r="AK67" s="31">
        <f>IF('SERIES_DB-MetaData'!$F67="US",'SERIES_DB-MetaData'!AK67*6.89476,'SERIES_DB-MetaData'!AK67)</f>
        <v>0</v>
      </c>
      <c r="AL67" s="31">
        <f>IF('SERIES_DB-MetaData'!$F67="US",'SERIES_DB-MetaData'!AL67*6.89476,'SERIES_DB-MetaData'!AL67)</f>
        <v>0</v>
      </c>
      <c r="AM67" s="31">
        <f>IF('SERIES_DB-MetaData'!$F67="US",'SERIES_DB-MetaData'!AM67*6.89476,'SERIES_DB-MetaData'!AM67)</f>
        <v>0</v>
      </c>
      <c r="AN67" s="31">
        <f>IF('SERIES_DB-MetaData'!$F67="US",'SERIES_DB-MetaData'!AN67*6.89476,'SERIES_DB-MetaData'!AN67)</f>
        <v>0</v>
      </c>
      <c r="AO67" s="108">
        <f>'SERIES_DB-MetaData'!AO67</f>
        <v>0</v>
      </c>
      <c r="AP67" s="24">
        <f>'SERIES_DB-MetaData'!AP67</f>
        <v>0</v>
      </c>
      <c r="AQ67" s="20">
        <f>'SERIES_DB-MetaData'!AQ67</f>
        <v>2</v>
      </c>
      <c r="AR67" s="24" t="str">
        <f>'SERIES_DB-MetaData'!AR67</f>
        <v>Ribbed</v>
      </c>
      <c r="AS67" s="30">
        <f>IF('SERIES_DB-MetaData'!$F67="US",'SERIES_DB-MetaData'!AS67*25.4,'SERIES_DB-MetaData'!AS67)</f>
        <v>13</v>
      </c>
      <c r="AT67" s="20">
        <f>'SERIES_DB-MetaData'!AT67</f>
        <v>6</v>
      </c>
      <c r="AU67" s="31">
        <f>IF('SERIES_DB-MetaData'!$F67="US",'SERIES_DB-MetaData'!AU67*25.4,'SERIES_DB-MetaData'!AU67)</f>
        <v>264</v>
      </c>
      <c r="AV67" s="30">
        <f>IF('SERIES_DB-MetaData'!$F67="US",'SERIES_DB-MetaData'!AV67*25.4,'SERIES_DB-MetaData'!AV67)</f>
        <v>0</v>
      </c>
      <c r="AW67" s="109">
        <f>'SERIES_DB-MetaData'!AW67</f>
        <v>0</v>
      </c>
      <c r="AX67" s="30">
        <f>IF('SERIES_DB-MetaData'!$F67="US",'SERIES_DB-MetaData'!AX67*25.4,'SERIES_DB-MetaData'!AX67)</f>
        <v>0</v>
      </c>
      <c r="AY67" s="23">
        <f t="shared" si="9"/>
        <v>0.62846728037011723</v>
      </c>
      <c r="AZ67" s="23"/>
      <c r="BA67" s="31">
        <f>IF('SERIES_DB-MetaData'!$F67="US",'SERIES_DB-MetaData'!BA67*6.89476,'SERIES_DB-MetaData'!BA67)</f>
        <v>414.93200000000002</v>
      </c>
      <c r="BB67" s="31">
        <f>IF('SERIES_DB-MetaData'!$F67="US",'SERIES_DB-MetaData'!BB67*6.89476,'SERIES_DB-MetaData'!BB67)</f>
        <v>0</v>
      </c>
      <c r="BC67" s="24">
        <f>'SERIES_DB-MetaData'!BC67</f>
        <v>0</v>
      </c>
      <c r="BD67" s="30">
        <f>IF('SERIES_DB-MetaData'!$F67="US",'SERIES_DB-MetaData'!BD67*25.4,'SERIES_DB-MetaData'!BD67)</f>
        <v>9</v>
      </c>
      <c r="BE67" s="30">
        <f>IF('SERIES_DB-MetaData'!$F67="US",'SERIES_DB-MetaData'!BE67*25.4,'SERIES_DB-MetaData'!BE67)</f>
        <v>133</v>
      </c>
      <c r="BF67" s="24">
        <f>'SERIES_DB-MetaData'!BF67</f>
        <v>1</v>
      </c>
      <c r="BG67" s="22">
        <f t="shared" si="10"/>
        <v>0.29895324828568282</v>
      </c>
      <c r="BH67" s="30">
        <f>IF('SERIES_DB-MetaData'!$F67="US",'SERIES_DB-MetaData'!BH67*25.4,'SERIES_DB-MetaData'!BH67)</f>
        <v>0</v>
      </c>
      <c r="BI67" s="31">
        <f>IF('SERIES_DB-MetaData'!$F67="US",'SERIES_DB-MetaData'!BI67*6.89476,'SERIES_DB-MetaData'!BI67)</f>
        <v>406.7</v>
      </c>
      <c r="BJ67" s="31">
        <f>IF('SERIES_DB-MetaData'!$F67="US",'SERIES_DB-MetaData'!BJ67*6.89476,'SERIES_DB-MetaData'!BJ67)</f>
        <v>0</v>
      </c>
      <c r="BK67" s="109">
        <f>'SERIES_DB-MetaData'!BK67</f>
        <v>0</v>
      </c>
      <c r="BL67" s="30">
        <f>IF('SERIES_DB-MetaData'!$F67="US",'SERIES_DB-MetaData'!BL67*25.4,'SERIES_DB-MetaData'!BL67)</f>
        <v>13</v>
      </c>
      <c r="BM67" s="30">
        <f>IF('SERIES_DB-MetaData'!$F67="US",'SERIES_DB-MetaData'!BM67*25.4,'SERIES_DB-MetaData'!BM67)</f>
        <v>66</v>
      </c>
      <c r="BN67" s="25">
        <f>'SERIES_DB-MetaData'!$BN$6</f>
        <v>2</v>
      </c>
      <c r="BO67" s="22">
        <f t="shared" si="11"/>
        <v>2.5138691214804689</v>
      </c>
      <c r="BP67" s="31">
        <f>IF('SERIES_DB-MetaData'!$F67="US",'SERIES_DB-MetaData'!BP67*6.89476,'SERIES_DB-MetaData'!BP67)</f>
        <v>414.93200000000002</v>
      </c>
      <c r="BQ67" s="31">
        <f>IF('SERIES_DB-MetaData'!$F67="US",'SERIES_DB-MetaData'!BQ67*6.89476,'SERIES_DB-MetaData'!BQ67)</f>
        <v>0</v>
      </c>
      <c r="BR67" s="20">
        <f>'SERIES_DB-MetaData'!BR67</f>
        <v>0</v>
      </c>
      <c r="BS67" s="30">
        <f>IF('SERIES_DB-MetaData'!$F67="US",'SERIES_DB-MetaData'!BS67*25.4,'SERIES_DB-MetaData'!BS67)</f>
        <v>0</v>
      </c>
      <c r="BT67" s="20">
        <f>'SERIES_DB-MetaData'!BT67</f>
        <v>0</v>
      </c>
      <c r="BU67" s="22">
        <f t="shared" si="12"/>
        <v>0</v>
      </c>
      <c r="BV67" s="31">
        <f>IF('SERIES_DB-MetaData'!$F67="US",'SERIES_DB-MetaData'!BV67*6.89476,'SERIES_DB-MetaData'!BV67)</f>
        <v>0</v>
      </c>
      <c r="BW67" s="20">
        <f>'SERIES_DB-MetaData'!BW67</f>
        <v>0</v>
      </c>
      <c r="BX67" s="20">
        <f>'SERIES_DB-MetaData'!BX67</f>
        <v>9</v>
      </c>
    </row>
    <row r="68" spans="1:76">
      <c r="A68" s="84">
        <f>'SERIES_DB-MetaData'!A68</f>
        <v>63</v>
      </c>
      <c r="B68" s="84">
        <f>'SERIES_DB-MetaData'!B68</f>
        <v>0</v>
      </c>
      <c r="C68" s="84">
        <f>'SERIES_DB-MetaData'!C68</f>
        <v>14</v>
      </c>
      <c r="D68" s="105" t="str">
        <f>'SERIES_DB-MetaData'!D68</f>
        <v>Hirosawa_9-4</v>
      </c>
      <c r="E68" s="105" t="str">
        <f>'SERIES_DB-MetaData'!E68</f>
        <v>Hirosawa, 1975 (from Lu et al., 2010, NEES Database)</v>
      </c>
      <c r="F68" s="20" t="s">
        <v>8</v>
      </c>
      <c r="G68" s="87" t="str">
        <f>'SERIES_DB-MetaData'!G68</f>
        <v>C</v>
      </c>
      <c r="H68" s="87" t="str">
        <f>'SERIES_DB-MetaData'!H68</f>
        <v>R</v>
      </c>
      <c r="I68" s="31">
        <f>IF('SERIES_DB-MetaData'!$F68="US",'SERIES_DB-MetaData'!I68*6.89476,'SERIES_DB-MetaData'!I68)</f>
        <v>20.8</v>
      </c>
      <c r="J68" s="31">
        <f>IF('SERIES_DB-MetaData'!$F68="US",'SERIES_DB-MetaData'!J68*6.89476,'SERIES_DB-MetaData'!J68)</f>
        <v>0</v>
      </c>
      <c r="K68" s="31">
        <f>IF('SERIES_DB-MetaData'!$F68="US",'SERIES_DB-MetaData'!K68*6.89476,'SERIES_DB-MetaData'!K68)</f>
        <v>0</v>
      </c>
      <c r="L68" s="31">
        <f>IF('SERIES_DB-MetaData'!$F68="US",'SERIES_DB-MetaData'!L68*4.448221615,'SERIES_DB-MetaData'!L68)</f>
        <v>272</v>
      </c>
      <c r="M68" s="20">
        <f>'SERIES_DB-MetaData'!M68</f>
        <v>0</v>
      </c>
      <c r="N68" s="30">
        <f>IF('SERIES_DB-MetaData'!$F68="US",'SERIES_DB-MetaData'!N68*25.4,'SERIES_DB-MetaData'!N68)</f>
        <v>160</v>
      </c>
      <c r="O68" s="30">
        <f>IF('SERIES_DB-MetaData'!$F68="US",'SERIES_DB-MetaData'!O68*25.4,'SERIES_DB-MetaData'!O68)</f>
        <v>160</v>
      </c>
      <c r="P68" s="30">
        <f>IF('SERIES_DB-MetaData'!$F68="US",'SERIES_DB-MetaData'!P68*25.4,'SERIES_DB-MetaData'!P68)</f>
        <v>850</v>
      </c>
      <c r="Q68" s="30">
        <f>IF('SERIES_DB-MetaData'!$F68="US",'SERIES_DB-MetaData'!Q68*25.4,'SERIES_DB-MetaData'!Q68)</f>
        <v>160</v>
      </c>
      <c r="R68" s="30">
        <f>IF('SERIES_DB-MetaData'!$F68="US",'SERIES_DB-MetaData'!R68*25.4,'SERIES_DB-MetaData'!R68)</f>
        <v>1700</v>
      </c>
      <c r="S68" s="30">
        <f>IF('SERIES_DB-MetaData'!$F68="US",'SERIES_DB-MetaData'!S68*25.4,'SERIES_DB-MetaData'!S68)</f>
        <v>1700</v>
      </c>
      <c r="T68" s="32" t="str">
        <f>'SERIES_DB-MetaData'!T68</f>
        <v>C</v>
      </c>
      <c r="U68" s="32">
        <f t="shared" si="7"/>
        <v>136000</v>
      </c>
      <c r="V68" s="30">
        <f>IF('SERIES_DB-MetaData'!$F68="US",'SERIES_DB-MetaData'!V68*25.4,'SERIES_DB-MetaData'!V68)</f>
        <v>19.100000000000001</v>
      </c>
      <c r="W68" s="30">
        <f>IF('SERIES_DB-MetaData'!$F68="US",'SERIES_DB-MetaData'!W68*25.4,'SERIES_DB-MetaData'!W68)</f>
        <v>0</v>
      </c>
      <c r="X68" s="30">
        <f>IF('SERIES_DB-MetaData'!$F68="US",'SERIES_DB-MetaData'!X68*25.4,'SERIES_DB-MetaData'!X68)</f>
        <v>0</v>
      </c>
      <c r="Y68" s="108">
        <f>'SERIES_DB-MetaData'!Y68</f>
        <v>4</v>
      </c>
      <c r="Z68" s="30">
        <f>IF('SERIES_DB-MetaData'!$F68="US",'SERIES_DB-MetaData'!Z68*25.4,'SERIES_DB-MetaData'!Z68)</f>
        <v>0</v>
      </c>
      <c r="AA68" s="108">
        <f>'SERIES_DB-MetaData'!AA68</f>
        <v>0</v>
      </c>
      <c r="AB68" s="30">
        <f>IF('SERIES_DB-MetaData'!$F68="US",'SERIES_DB-MetaData'!AB68*25.4,'SERIES_DB-MetaData'!AB68)</f>
        <v>0</v>
      </c>
      <c r="AC68" s="108">
        <f>'SERIES_DB-MetaData'!AC68</f>
        <v>0</v>
      </c>
      <c r="AD68" s="108">
        <f>'SERIES_DB-MetaData'!AD68</f>
        <v>0</v>
      </c>
      <c r="AE68" s="31">
        <f>IF('SERIES_DB-MetaData'!$F68="US",'SERIES_DB-MetaData'!AE68*25.4,'SERIES_DB-MetaData'!AE68)</f>
        <v>0</v>
      </c>
      <c r="AF68" s="32">
        <f>'SERIES_DB-MetaData'!AF68</f>
        <v>0</v>
      </c>
      <c r="AG68" s="23">
        <f t="shared" si="8"/>
        <v>0.84270912937947984</v>
      </c>
      <c r="AH68" s="30">
        <f>IF('SERIES_DB-MetaData'!$F68="US",'SERIES_DB-MetaData'!AH68*25.4,'SERIES_DB-MetaData'!AH68)</f>
        <v>0</v>
      </c>
      <c r="AI68" s="31">
        <f>IF('SERIES_DB-MetaData'!$F68="US",'SERIES_DB-MetaData'!AI68*6.89476,'SERIES_DB-MetaData'!AI68)</f>
        <v>377.3</v>
      </c>
      <c r="AJ68" s="31">
        <f>IF('SERIES_DB-MetaData'!$F68="US",'SERIES_DB-MetaData'!AJ68*6.89476,'SERIES_DB-MetaData'!AJ68)</f>
        <v>0</v>
      </c>
      <c r="AK68" s="31">
        <f>IF('SERIES_DB-MetaData'!$F68="US",'SERIES_DB-MetaData'!AK68*6.89476,'SERIES_DB-MetaData'!AK68)</f>
        <v>0</v>
      </c>
      <c r="AL68" s="31">
        <f>IF('SERIES_DB-MetaData'!$F68="US",'SERIES_DB-MetaData'!AL68*6.89476,'SERIES_DB-MetaData'!AL68)</f>
        <v>0</v>
      </c>
      <c r="AM68" s="31">
        <f>IF('SERIES_DB-MetaData'!$F68="US",'SERIES_DB-MetaData'!AM68*6.89476,'SERIES_DB-MetaData'!AM68)</f>
        <v>0</v>
      </c>
      <c r="AN68" s="31">
        <f>IF('SERIES_DB-MetaData'!$F68="US",'SERIES_DB-MetaData'!AN68*6.89476,'SERIES_DB-MetaData'!AN68)</f>
        <v>0</v>
      </c>
      <c r="AO68" s="108">
        <f>'SERIES_DB-MetaData'!AO68</f>
        <v>0</v>
      </c>
      <c r="AP68" s="24">
        <f>'SERIES_DB-MetaData'!AP68</f>
        <v>0</v>
      </c>
      <c r="AQ68" s="20">
        <f>'SERIES_DB-MetaData'!AQ68</f>
        <v>2</v>
      </c>
      <c r="AR68" s="24" t="str">
        <f>'SERIES_DB-MetaData'!AR68</f>
        <v>Ribbed</v>
      </c>
      <c r="AS68" s="30">
        <f>IF('SERIES_DB-MetaData'!$F68="US",'SERIES_DB-MetaData'!AS68*25.4,'SERIES_DB-MetaData'!AS68)</f>
        <v>13</v>
      </c>
      <c r="AT68" s="20">
        <f>'SERIES_DB-MetaData'!AT68</f>
        <v>6</v>
      </c>
      <c r="AU68" s="31">
        <f>IF('SERIES_DB-MetaData'!$F68="US",'SERIES_DB-MetaData'!AU68*25.4,'SERIES_DB-MetaData'!AU68)</f>
        <v>264</v>
      </c>
      <c r="AV68" s="30">
        <f>IF('SERIES_DB-MetaData'!$F68="US",'SERIES_DB-MetaData'!AV68*25.4,'SERIES_DB-MetaData'!AV68)</f>
        <v>0</v>
      </c>
      <c r="AW68" s="109">
        <f>'SERIES_DB-MetaData'!AW68</f>
        <v>0</v>
      </c>
      <c r="AX68" s="30">
        <f>IF('SERIES_DB-MetaData'!$F68="US",'SERIES_DB-MetaData'!AX68*25.4,'SERIES_DB-MetaData'!AX68)</f>
        <v>0</v>
      </c>
      <c r="AY68" s="23">
        <f t="shared" si="9"/>
        <v>0.62846728037011723</v>
      </c>
      <c r="AZ68" s="23"/>
      <c r="BA68" s="31">
        <f>IF('SERIES_DB-MetaData'!$F68="US",'SERIES_DB-MetaData'!BA68*6.89476,'SERIES_DB-MetaData'!BA68)</f>
        <v>414.93200000000002</v>
      </c>
      <c r="BB68" s="31">
        <f>IF('SERIES_DB-MetaData'!$F68="US",'SERIES_DB-MetaData'!BB68*6.89476,'SERIES_DB-MetaData'!BB68)</f>
        <v>0</v>
      </c>
      <c r="BC68" s="24">
        <f>'SERIES_DB-MetaData'!BC68</f>
        <v>0</v>
      </c>
      <c r="BD68" s="30">
        <f>IF('SERIES_DB-MetaData'!$F68="US",'SERIES_DB-MetaData'!BD68*25.4,'SERIES_DB-MetaData'!BD68)</f>
        <v>9</v>
      </c>
      <c r="BE68" s="30">
        <f>IF('SERIES_DB-MetaData'!$F68="US",'SERIES_DB-MetaData'!BE68*25.4,'SERIES_DB-MetaData'!BE68)</f>
        <v>133</v>
      </c>
      <c r="BF68" s="24">
        <f>'SERIES_DB-MetaData'!BF68</f>
        <v>1</v>
      </c>
      <c r="BG68" s="22">
        <f t="shared" si="10"/>
        <v>0.29895324828568282</v>
      </c>
      <c r="BH68" s="30">
        <f>IF('SERIES_DB-MetaData'!$F68="US",'SERIES_DB-MetaData'!BH68*25.4,'SERIES_DB-MetaData'!BH68)</f>
        <v>0</v>
      </c>
      <c r="BI68" s="31">
        <f>IF('SERIES_DB-MetaData'!$F68="US",'SERIES_DB-MetaData'!BI68*6.89476,'SERIES_DB-MetaData'!BI68)</f>
        <v>406.7</v>
      </c>
      <c r="BJ68" s="31">
        <f>IF('SERIES_DB-MetaData'!$F68="US",'SERIES_DB-MetaData'!BJ68*6.89476,'SERIES_DB-MetaData'!BJ68)</f>
        <v>0</v>
      </c>
      <c r="BK68" s="109">
        <f>'SERIES_DB-MetaData'!BK68</f>
        <v>0</v>
      </c>
      <c r="BL68" s="30">
        <f>IF('SERIES_DB-MetaData'!$F68="US",'SERIES_DB-MetaData'!BL68*25.4,'SERIES_DB-MetaData'!BL68)</f>
        <v>13</v>
      </c>
      <c r="BM68" s="30">
        <f>IF('SERIES_DB-MetaData'!$F68="US",'SERIES_DB-MetaData'!BM68*25.4,'SERIES_DB-MetaData'!BM68)</f>
        <v>66</v>
      </c>
      <c r="BN68" s="25">
        <f>'SERIES_DB-MetaData'!$BN$6</f>
        <v>2</v>
      </c>
      <c r="BO68" s="22">
        <f t="shared" si="11"/>
        <v>2.5138691214804689</v>
      </c>
      <c r="BP68" s="31">
        <f>IF('SERIES_DB-MetaData'!$F68="US",'SERIES_DB-MetaData'!BP68*6.89476,'SERIES_DB-MetaData'!BP68)</f>
        <v>414.93200000000002</v>
      </c>
      <c r="BQ68" s="31">
        <f>IF('SERIES_DB-MetaData'!$F68="US",'SERIES_DB-MetaData'!BQ68*6.89476,'SERIES_DB-MetaData'!BQ68)</f>
        <v>0</v>
      </c>
      <c r="BR68" s="20">
        <f>'SERIES_DB-MetaData'!BR68</f>
        <v>0</v>
      </c>
      <c r="BS68" s="30">
        <f>IF('SERIES_DB-MetaData'!$F68="US",'SERIES_DB-MetaData'!BS68*25.4,'SERIES_DB-MetaData'!BS68)</f>
        <v>0</v>
      </c>
      <c r="BT68" s="20">
        <f>'SERIES_DB-MetaData'!BT68</f>
        <v>0</v>
      </c>
      <c r="BU68" s="22">
        <f t="shared" si="12"/>
        <v>0</v>
      </c>
      <c r="BV68" s="31">
        <f>IF('SERIES_DB-MetaData'!$F68="US",'SERIES_DB-MetaData'!BV68*6.89476,'SERIES_DB-MetaData'!BV68)</f>
        <v>0</v>
      </c>
      <c r="BW68" s="20">
        <f>'SERIES_DB-MetaData'!BW68</f>
        <v>0</v>
      </c>
      <c r="BX68" s="20">
        <f>'SERIES_DB-MetaData'!BX68</f>
        <v>9</v>
      </c>
    </row>
    <row r="69" spans="1:76">
      <c r="A69" s="84">
        <f>'SERIES_DB-MetaData'!A69</f>
        <v>64</v>
      </c>
      <c r="B69" s="84">
        <f>'SERIES_DB-MetaData'!B69</f>
        <v>0</v>
      </c>
      <c r="C69" s="84">
        <f>'SERIES_DB-MetaData'!C69</f>
        <v>15</v>
      </c>
      <c r="D69" s="105" t="str">
        <f>'SERIES_DB-MetaData'!D69</f>
        <v>Hirosawa _1-1</v>
      </c>
      <c r="E69" s="105" t="str">
        <f>'SERIES_DB-MetaData'!E69</f>
        <v>Hirosawa, 1975 (from Lu et al., 2010, NEES Database)</v>
      </c>
      <c r="F69" s="20" t="s">
        <v>8</v>
      </c>
      <c r="G69" s="87" t="str">
        <f>'SERIES_DB-MetaData'!G69</f>
        <v>C</v>
      </c>
      <c r="H69" s="87" t="str">
        <f>'SERIES_DB-MetaData'!H69</f>
        <v>B</v>
      </c>
      <c r="I69" s="31">
        <f>IF('SERIES_DB-MetaData'!$F69="US",'SERIES_DB-MetaData'!I69*6.89476,'SERIES_DB-MetaData'!I69)</f>
        <v>23.5</v>
      </c>
      <c r="J69" s="31">
        <f>IF('SERIES_DB-MetaData'!$F69="US",'SERIES_DB-MetaData'!J69*6.89476,'SERIES_DB-MetaData'!J69)</f>
        <v>0</v>
      </c>
      <c r="K69" s="31">
        <f>IF('SERIES_DB-MetaData'!$F69="US",'SERIES_DB-MetaData'!K69*6.89476,'SERIES_DB-MetaData'!K69)</f>
        <v>0</v>
      </c>
      <c r="L69" s="31">
        <f>IF('SERIES_DB-MetaData'!$F69="US",'SERIES_DB-MetaData'!L69*4.448221615,'SERIES_DB-MetaData'!L69)</f>
        <v>0</v>
      </c>
      <c r="M69" s="20" t="str">
        <f>'SERIES_DB-MetaData'!M69</f>
        <v>-</v>
      </c>
      <c r="N69" s="30">
        <f>IF('SERIES_DB-MetaData'!$F69="US",'SERIES_DB-MetaData'!N69*25.4,'SERIES_DB-MetaData'!N69)</f>
        <v>100</v>
      </c>
      <c r="O69" s="30">
        <f>IF('SERIES_DB-MetaData'!$F69="US",'SERIES_DB-MetaData'!O69*25.4,'SERIES_DB-MetaData'!O69)</f>
        <v>100</v>
      </c>
      <c r="P69" s="30">
        <f>IF('SERIES_DB-MetaData'!$F69="US",'SERIES_DB-MetaData'!P69*25.4,'SERIES_DB-MetaData'!P69)</f>
        <v>600</v>
      </c>
      <c r="Q69" s="30">
        <f>IF('SERIES_DB-MetaData'!$F69="US",'SERIES_DB-MetaData'!Q69*25.4,'SERIES_DB-MetaData'!Q69)</f>
        <v>30</v>
      </c>
      <c r="R69" s="30">
        <f>IF('SERIES_DB-MetaData'!$F69="US",'SERIES_DB-MetaData'!R69*25.4,'SERIES_DB-MetaData'!R69)</f>
        <v>700</v>
      </c>
      <c r="S69" s="30">
        <f>IF('SERIES_DB-MetaData'!$F69="US",'SERIES_DB-MetaData'!S69*25.4,'SERIES_DB-MetaData'!S69)</f>
        <v>700</v>
      </c>
      <c r="T69" s="32" t="str">
        <f>'SERIES_DB-MetaData'!T69</f>
        <v>C</v>
      </c>
      <c r="U69" s="32">
        <f t="shared" si="7"/>
        <v>22000</v>
      </c>
      <c r="V69" s="30">
        <f>IF('SERIES_DB-MetaData'!$F69="US",'SERIES_DB-MetaData'!V69*25.4,'SERIES_DB-MetaData'!V69)</f>
        <v>4</v>
      </c>
      <c r="W69" s="30">
        <f>IF('SERIES_DB-MetaData'!$F69="US",'SERIES_DB-MetaData'!W69*25.4,'SERIES_DB-MetaData'!W69)</f>
        <v>0</v>
      </c>
      <c r="X69" s="30">
        <f>IF('SERIES_DB-MetaData'!$F69="US",'SERIES_DB-MetaData'!X69*25.4,'SERIES_DB-MetaData'!X69)</f>
        <v>0</v>
      </c>
      <c r="Y69" s="108">
        <f>'SERIES_DB-MetaData'!Y69</f>
        <v>20</v>
      </c>
      <c r="Z69" s="30">
        <f>IF('SERIES_DB-MetaData'!$F69="US",'SERIES_DB-MetaData'!Z69*25.4,'SERIES_DB-MetaData'!Z69)</f>
        <v>0</v>
      </c>
      <c r="AA69" s="108">
        <f>'SERIES_DB-MetaData'!AA69</f>
        <v>0</v>
      </c>
      <c r="AB69" s="30">
        <f>IF('SERIES_DB-MetaData'!$F69="US",'SERIES_DB-MetaData'!AB69*25.4,'SERIES_DB-MetaData'!AB69)</f>
        <v>0</v>
      </c>
      <c r="AC69" s="108">
        <f>'SERIES_DB-MetaData'!AC69</f>
        <v>0</v>
      </c>
      <c r="AD69" s="108">
        <f>'SERIES_DB-MetaData'!AD69</f>
        <v>0</v>
      </c>
      <c r="AE69" s="31">
        <f>IF('SERIES_DB-MetaData'!$F69="US",'SERIES_DB-MetaData'!AE69*25.4,'SERIES_DB-MetaData'!AE69)</f>
        <v>0</v>
      </c>
      <c r="AF69" s="32" t="str">
        <f>'SERIES_DB-MetaData'!AF69</f>
        <v>Ribbed</v>
      </c>
      <c r="AG69" s="23">
        <f t="shared" si="8"/>
        <v>1.1423973285781066</v>
      </c>
      <c r="AH69" s="30">
        <f>IF('SERIES_DB-MetaData'!$F69="US",'SERIES_DB-MetaData'!AH69*25.4,'SERIES_DB-MetaData'!AH69)</f>
        <v>0</v>
      </c>
      <c r="AI69" s="31">
        <f>IF('SERIES_DB-MetaData'!$F69="US",'SERIES_DB-MetaData'!AI69*6.89476,'SERIES_DB-MetaData'!AI69)</f>
        <v>208.74</v>
      </c>
      <c r="AJ69" s="31">
        <f>IF('SERIES_DB-MetaData'!$F69="US",'SERIES_DB-MetaData'!AJ69*6.89476,'SERIES_DB-MetaData'!AJ69)</f>
        <v>0</v>
      </c>
      <c r="AK69" s="31">
        <f>IF('SERIES_DB-MetaData'!$F69="US",'SERIES_DB-MetaData'!AK69*6.89476,'SERIES_DB-MetaData'!AK69)</f>
        <v>0</v>
      </c>
      <c r="AL69" s="31">
        <f>IF('SERIES_DB-MetaData'!$F69="US",'SERIES_DB-MetaData'!AL69*6.89476,'SERIES_DB-MetaData'!AL69)</f>
        <v>0</v>
      </c>
      <c r="AM69" s="31">
        <f>IF('SERIES_DB-MetaData'!$F69="US",'SERIES_DB-MetaData'!AM69*6.89476,'SERIES_DB-MetaData'!AM69)</f>
        <v>0</v>
      </c>
      <c r="AN69" s="31">
        <f>IF('SERIES_DB-MetaData'!$F69="US",'SERIES_DB-MetaData'!AN69*6.89476,'SERIES_DB-MetaData'!AN69)</f>
        <v>0</v>
      </c>
      <c r="AO69" s="108">
        <f>'SERIES_DB-MetaData'!AO69</f>
        <v>0</v>
      </c>
      <c r="AP69" s="24">
        <f>'SERIES_DB-MetaData'!AP69</f>
        <v>0</v>
      </c>
      <c r="AQ69" s="20">
        <f>'SERIES_DB-MetaData'!AQ69</f>
        <v>2</v>
      </c>
      <c r="AR69" s="24" t="str">
        <f>'SERIES_DB-MetaData'!AR69</f>
        <v>Ribbed</v>
      </c>
      <c r="AS69" s="30">
        <f>IF('SERIES_DB-MetaData'!$F69="US",'SERIES_DB-MetaData'!AS69*25.4,'SERIES_DB-MetaData'!AS69)</f>
        <v>1.4</v>
      </c>
      <c r="AT69" s="20">
        <f>'SERIES_DB-MetaData'!AT69</f>
        <v>14</v>
      </c>
      <c r="AU69" s="31">
        <f>IF('SERIES_DB-MetaData'!$F69="US",'SERIES_DB-MetaData'!AU69*25.4,'SERIES_DB-MetaData'!AU69)</f>
        <v>50</v>
      </c>
      <c r="AV69" s="30">
        <f>IF('SERIES_DB-MetaData'!$F69="US",'SERIES_DB-MetaData'!AV69*25.4,'SERIES_DB-MetaData'!AV69)</f>
        <v>0</v>
      </c>
      <c r="AW69" s="109">
        <f>'SERIES_DB-MetaData'!AW69</f>
        <v>0</v>
      </c>
      <c r="AX69" s="30">
        <f>IF('SERIES_DB-MetaData'!$F69="US",'SERIES_DB-MetaData'!AX69*25.4,'SERIES_DB-MetaData'!AX69)</f>
        <v>0</v>
      </c>
      <c r="AY69" s="23">
        <f t="shared" si="9"/>
        <v>6.157521601035993E-2</v>
      </c>
      <c r="AZ69" s="23"/>
      <c r="BA69" s="31">
        <f>IF('SERIES_DB-MetaData'!$F69="US",'SERIES_DB-MetaData'!BA69*6.89476,'SERIES_DB-MetaData'!BA69)</f>
        <v>294</v>
      </c>
      <c r="BB69" s="31">
        <f>IF('SERIES_DB-MetaData'!$F69="US",'SERIES_DB-MetaData'!BB69*6.89476,'SERIES_DB-MetaData'!BB69)</f>
        <v>0</v>
      </c>
      <c r="BC69" s="24">
        <f>'SERIES_DB-MetaData'!BC69</f>
        <v>0</v>
      </c>
      <c r="BD69" s="30">
        <f>IF('SERIES_DB-MetaData'!$F69="US",'SERIES_DB-MetaData'!BD69*25.4,'SERIES_DB-MetaData'!BD69)</f>
        <v>2</v>
      </c>
      <c r="BE69" s="30">
        <f>IF('SERIES_DB-MetaData'!$F69="US",'SERIES_DB-MetaData'!BE69*25.4,'SERIES_DB-MetaData'!BE69)</f>
        <v>50</v>
      </c>
      <c r="BF69" s="24">
        <f>'SERIES_DB-MetaData'!BF69</f>
        <v>1</v>
      </c>
      <c r="BG69" s="22">
        <f t="shared" si="10"/>
        <v>0.20943951023931953</v>
      </c>
      <c r="BH69" s="30">
        <f>IF('SERIES_DB-MetaData'!$F69="US",'SERIES_DB-MetaData'!BH69*25.4,'SERIES_DB-MetaData'!BH69)</f>
        <v>0</v>
      </c>
      <c r="BI69" s="31">
        <f>IF('SERIES_DB-MetaData'!$F69="US",'SERIES_DB-MetaData'!BI69*6.89476,'SERIES_DB-MetaData'!BI69)</f>
        <v>293.02</v>
      </c>
      <c r="BJ69" s="31">
        <f>IF('SERIES_DB-MetaData'!$F69="US",'SERIES_DB-MetaData'!BJ69*6.89476,'SERIES_DB-MetaData'!BJ69)</f>
        <v>0</v>
      </c>
      <c r="BK69" s="109">
        <f>'SERIES_DB-MetaData'!BK69</f>
        <v>0</v>
      </c>
      <c r="BL69" s="30">
        <f>IF('SERIES_DB-MetaData'!$F69="US",'SERIES_DB-MetaData'!BL69*25.4,'SERIES_DB-MetaData'!BL69)</f>
        <v>2</v>
      </c>
      <c r="BM69" s="30">
        <f>IF('SERIES_DB-MetaData'!$F69="US",'SERIES_DB-MetaData'!BM69*25.4,'SERIES_DB-MetaData'!BM69)</f>
        <v>50</v>
      </c>
      <c r="BN69" s="25">
        <f>'SERIES_DB-MetaData'!$BN$6</f>
        <v>2</v>
      </c>
      <c r="BO69" s="22">
        <f t="shared" si="11"/>
        <v>0.41887902047863906</v>
      </c>
      <c r="BP69" s="31">
        <f>IF('SERIES_DB-MetaData'!$F69="US",'SERIES_DB-MetaData'!BP69*6.89476,'SERIES_DB-MetaData'!BP69)</f>
        <v>293.02</v>
      </c>
      <c r="BQ69" s="31">
        <f>IF('SERIES_DB-MetaData'!$F69="US",'SERIES_DB-MetaData'!BQ69*6.89476,'SERIES_DB-MetaData'!BQ69)</f>
        <v>0</v>
      </c>
      <c r="BR69" s="20">
        <f>'SERIES_DB-MetaData'!BR69</f>
        <v>0</v>
      </c>
      <c r="BS69" s="30">
        <f>IF('SERIES_DB-MetaData'!$F69="US",'SERIES_DB-MetaData'!BS69*25.4,'SERIES_DB-MetaData'!BS69)</f>
        <v>0</v>
      </c>
      <c r="BT69" s="20">
        <f>'SERIES_DB-MetaData'!BT69</f>
        <v>0</v>
      </c>
      <c r="BU69" s="22">
        <f t="shared" si="12"/>
        <v>0</v>
      </c>
      <c r="BV69" s="31">
        <f>IF('SERIES_DB-MetaData'!$F69="US",'SERIES_DB-MetaData'!BV69*6.89476,'SERIES_DB-MetaData'!BV69)</f>
        <v>0</v>
      </c>
      <c r="BW69" s="20">
        <f>'SERIES_DB-MetaData'!BW69</f>
        <v>0</v>
      </c>
      <c r="BX69" s="20">
        <f>'SERIES_DB-MetaData'!BX69</f>
        <v>1</v>
      </c>
    </row>
    <row r="70" spans="1:76">
      <c r="A70" s="84">
        <f>'SERIES_DB-MetaData'!A70</f>
        <v>65</v>
      </c>
      <c r="B70" s="84">
        <f>'SERIES_DB-MetaData'!B70</f>
        <v>0</v>
      </c>
      <c r="C70" s="84">
        <f>'SERIES_DB-MetaData'!C70</f>
        <v>16</v>
      </c>
      <c r="D70" s="105" t="str">
        <f>'SERIES_DB-MetaData'!D70</f>
        <v>Hirosawa _1-2</v>
      </c>
      <c r="E70" s="105" t="str">
        <f>'SERIES_DB-MetaData'!E70</f>
        <v>Hirosawa, 1975 (from Lu et al., 2010, NEES Database)</v>
      </c>
      <c r="F70" s="20" t="s">
        <v>8</v>
      </c>
      <c r="G70" s="87" t="str">
        <f>'SERIES_DB-MetaData'!G70</f>
        <v>C</v>
      </c>
      <c r="H70" s="87" t="str">
        <f>'SERIES_DB-MetaData'!H70</f>
        <v>B</v>
      </c>
      <c r="I70" s="31">
        <f>IF('SERIES_DB-MetaData'!$F70="US",'SERIES_DB-MetaData'!I70*6.89476,'SERIES_DB-MetaData'!I70)</f>
        <v>27.1</v>
      </c>
      <c r="J70" s="31">
        <f>IF('SERIES_DB-MetaData'!$F70="US",'SERIES_DB-MetaData'!J70*6.89476,'SERIES_DB-MetaData'!J70)</f>
        <v>0</v>
      </c>
      <c r="K70" s="31">
        <f>IF('SERIES_DB-MetaData'!$F70="US",'SERIES_DB-MetaData'!K70*6.89476,'SERIES_DB-MetaData'!K70)</f>
        <v>0</v>
      </c>
      <c r="L70" s="31">
        <f>IF('SERIES_DB-MetaData'!$F70="US",'SERIES_DB-MetaData'!L70*4.448221615,'SERIES_DB-MetaData'!L70)</f>
        <v>36.902127659574468</v>
      </c>
      <c r="M70" s="20">
        <f>'SERIES_DB-MetaData'!M70</f>
        <v>0</v>
      </c>
      <c r="N70" s="30">
        <f>IF('SERIES_DB-MetaData'!$F70="US",'SERIES_DB-MetaData'!N70*25.4,'SERIES_DB-MetaData'!N70)</f>
        <v>100</v>
      </c>
      <c r="O70" s="30">
        <f>IF('SERIES_DB-MetaData'!$F70="US",'SERIES_DB-MetaData'!O70*25.4,'SERIES_DB-MetaData'!O70)</f>
        <v>100</v>
      </c>
      <c r="P70" s="30">
        <f>IF('SERIES_DB-MetaData'!$F70="US",'SERIES_DB-MetaData'!P70*25.4,'SERIES_DB-MetaData'!P70)</f>
        <v>600</v>
      </c>
      <c r="Q70" s="30">
        <f>IF('SERIES_DB-MetaData'!$F70="US",'SERIES_DB-MetaData'!Q70*25.4,'SERIES_DB-MetaData'!Q70)</f>
        <v>30</v>
      </c>
      <c r="R70" s="30">
        <f>IF('SERIES_DB-MetaData'!$F70="US",'SERIES_DB-MetaData'!R70*25.4,'SERIES_DB-MetaData'!R70)</f>
        <v>700</v>
      </c>
      <c r="S70" s="30">
        <f>IF('SERIES_DB-MetaData'!$F70="US",'SERIES_DB-MetaData'!S70*25.4,'SERIES_DB-MetaData'!S70)</f>
        <v>700</v>
      </c>
      <c r="T70" s="32" t="str">
        <f>'SERIES_DB-MetaData'!T70</f>
        <v>C</v>
      </c>
      <c r="U70" s="32">
        <f t="shared" si="7"/>
        <v>22000</v>
      </c>
      <c r="V70" s="30">
        <f>IF('SERIES_DB-MetaData'!$F70="US",'SERIES_DB-MetaData'!V70*25.4,'SERIES_DB-MetaData'!V70)</f>
        <v>4</v>
      </c>
      <c r="W70" s="30">
        <f>IF('SERIES_DB-MetaData'!$F70="US",'SERIES_DB-MetaData'!W70*25.4,'SERIES_DB-MetaData'!W70)</f>
        <v>0</v>
      </c>
      <c r="X70" s="30">
        <f>IF('SERIES_DB-MetaData'!$F70="US",'SERIES_DB-MetaData'!X70*25.4,'SERIES_DB-MetaData'!X70)</f>
        <v>0</v>
      </c>
      <c r="Y70" s="108">
        <f>'SERIES_DB-MetaData'!Y70</f>
        <v>20</v>
      </c>
      <c r="Z70" s="30">
        <f>IF('SERIES_DB-MetaData'!$F70="US",'SERIES_DB-MetaData'!Z70*25.4,'SERIES_DB-MetaData'!Z70)</f>
        <v>0</v>
      </c>
      <c r="AA70" s="108">
        <f>'SERIES_DB-MetaData'!AA70</f>
        <v>0</v>
      </c>
      <c r="AB70" s="30">
        <f>IF('SERIES_DB-MetaData'!$F70="US",'SERIES_DB-MetaData'!AB70*25.4,'SERIES_DB-MetaData'!AB70)</f>
        <v>0</v>
      </c>
      <c r="AC70" s="108">
        <f>'SERIES_DB-MetaData'!AC70</f>
        <v>0</v>
      </c>
      <c r="AD70" s="108">
        <f>'SERIES_DB-MetaData'!AD70</f>
        <v>0</v>
      </c>
      <c r="AE70" s="31">
        <f>IF('SERIES_DB-MetaData'!$F70="US",'SERIES_DB-MetaData'!AE70*25.4,'SERIES_DB-MetaData'!AE70)</f>
        <v>0</v>
      </c>
      <c r="AF70" s="32" t="str">
        <f>'SERIES_DB-MetaData'!AF70</f>
        <v>Ribbed</v>
      </c>
      <c r="AG70" s="23">
        <f t="shared" si="8"/>
        <v>1.1423973285781066</v>
      </c>
      <c r="AH70" s="30">
        <f>IF('SERIES_DB-MetaData'!$F70="US",'SERIES_DB-MetaData'!AH70*25.4,'SERIES_DB-MetaData'!AH70)</f>
        <v>0</v>
      </c>
      <c r="AI70" s="31">
        <f>IF('SERIES_DB-MetaData'!$F70="US",'SERIES_DB-MetaData'!AI70*6.89476,'SERIES_DB-MetaData'!AI70)</f>
        <v>208.74</v>
      </c>
      <c r="AJ70" s="31">
        <f>IF('SERIES_DB-MetaData'!$F70="US",'SERIES_DB-MetaData'!AJ70*6.89476,'SERIES_DB-MetaData'!AJ70)</f>
        <v>0</v>
      </c>
      <c r="AK70" s="31">
        <f>IF('SERIES_DB-MetaData'!$F70="US",'SERIES_DB-MetaData'!AK70*6.89476,'SERIES_DB-MetaData'!AK70)</f>
        <v>0</v>
      </c>
      <c r="AL70" s="31">
        <f>IF('SERIES_DB-MetaData'!$F70="US",'SERIES_DB-MetaData'!AL70*6.89476,'SERIES_DB-MetaData'!AL70)</f>
        <v>0</v>
      </c>
      <c r="AM70" s="31">
        <f>IF('SERIES_DB-MetaData'!$F70="US",'SERIES_DB-MetaData'!AM70*6.89476,'SERIES_DB-MetaData'!AM70)</f>
        <v>0</v>
      </c>
      <c r="AN70" s="31">
        <f>IF('SERIES_DB-MetaData'!$F70="US",'SERIES_DB-MetaData'!AN70*6.89476,'SERIES_DB-MetaData'!AN70)</f>
        <v>0</v>
      </c>
      <c r="AO70" s="108">
        <f>'SERIES_DB-MetaData'!AO70</f>
        <v>0</v>
      </c>
      <c r="AP70" s="24">
        <f>'SERIES_DB-MetaData'!AP70</f>
        <v>0</v>
      </c>
      <c r="AQ70" s="20">
        <f>'SERIES_DB-MetaData'!AQ70</f>
        <v>2</v>
      </c>
      <c r="AR70" s="24" t="str">
        <f>'SERIES_DB-MetaData'!AR70</f>
        <v>Ribbed</v>
      </c>
      <c r="AS70" s="30">
        <f>IF('SERIES_DB-MetaData'!$F70="US",'SERIES_DB-MetaData'!AS70*25.4,'SERIES_DB-MetaData'!AS70)</f>
        <v>1.4</v>
      </c>
      <c r="AT70" s="20">
        <f>'SERIES_DB-MetaData'!AT70</f>
        <v>14</v>
      </c>
      <c r="AU70" s="31">
        <f>IF('SERIES_DB-MetaData'!$F70="US",'SERIES_DB-MetaData'!AU70*25.4,'SERIES_DB-MetaData'!AU70)</f>
        <v>50</v>
      </c>
      <c r="AV70" s="30">
        <f>IF('SERIES_DB-MetaData'!$F70="US",'SERIES_DB-MetaData'!AV70*25.4,'SERIES_DB-MetaData'!AV70)</f>
        <v>0</v>
      </c>
      <c r="AW70" s="109">
        <f>'SERIES_DB-MetaData'!AW70</f>
        <v>0</v>
      </c>
      <c r="AX70" s="30">
        <f>IF('SERIES_DB-MetaData'!$F70="US",'SERIES_DB-MetaData'!AX70*25.4,'SERIES_DB-MetaData'!AX70)</f>
        <v>0</v>
      </c>
      <c r="AY70" s="23">
        <f t="shared" si="9"/>
        <v>6.157521601035993E-2</v>
      </c>
      <c r="AZ70" s="23"/>
      <c r="BA70" s="31">
        <f>IF('SERIES_DB-MetaData'!$F70="US",'SERIES_DB-MetaData'!BA70*6.89476,'SERIES_DB-MetaData'!BA70)</f>
        <v>294</v>
      </c>
      <c r="BB70" s="31">
        <f>IF('SERIES_DB-MetaData'!$F70="US",'SERIES_DB-MetaData'!BB70*6.89476,'SERIES_DB-MetaData'!BB70)</f>
        <v>0</v>
      </c>
      <c r="BC70" s="24">
        <f>'SERIES_DB-MetaData'!BC70</f>
        <v>0</v>
      </c>
      <c r="BD70" s="30">
        <f>IF('SERIES_DB-MetaData'!$F70="US",'SERIES_DB-MetaData'!BD70*25.4,'SERIES_DB-MetaData'!BD70)</f>
        <v>2</v>
      </c>
      <c r="BE70" s="30">
        <f>IF('SERIES_DB-MetaData'!$F70="US",'SERIES_DB-MetaData'!BE70*25.4,'SERIES_DB-MetaData'!BE70)</f>
        <v>50</v>
      </c>
      <c r="BF70" s="24">
        <f>'SERIES_DB-MetaData'!BF70</f>
        <v>1</v>
      </c>
      <c r="BG70" s="22">
        <f t="shared" si="10"/>
        <v>0.20943951023931953</v>
      </c>
      <c r="BH70" s="30">
        <f>IF('SERIES_DB-MetaData'!$F70="US",'SERIES_DB-MetaData'!BH70*25.4,'SERIES_DB-MetaData'!BH70)</f>
        <v>0</v>
      </c>
      <c r="BI70" s="31">
        <f>IF('SERIES_DB-MetaData'!$F70="US",'SERIES_DB-MetaData'!BI70*6.89476,'SERIES_DB-MetaData'!BI70)</f>
        <v>293.02</v>
      </c>
      <c r="BJ70" s="31">
        <f>IF('SERIES_DB-MetaData'!$F70="US",'SERIES_DB-MetaData'!BJ70*6.89476,'SERIES_DB-MetaData'!BJ70)</f>
        <v>0</v>
      </c>
      <c r="BK70" s="109">
        <f>'SERIES_DB-MetaData'!BK70</f>
        <v>0</v>
      </c>
      <c r="BL70" s="30">
        <f>IF('SERIES_DB-MetaData'!$F70="US",'SERIES_DB-MetaData'!BL70*25.4,'SERIES_DB-MetaData'!BL70)</f>
        <v>2</v>
      </c>
      <c r="BM70" s="30">
        <f>IF('SERIES_DB-MetaData'!$F70="US",'SERIES_DB-MetaData'!BM70*25.4,'SERIES_DB-MetaData'!BM70)</f>
        <v>50</v>
      </c>
      <c r="BN70" s="25">
        <f>'SERIES_DB-MetaData'!$BN$6</f>
        <v>2</v>
      </c>
      <c r="BO70" s="22">
        <f t="shared" si="11"/>
        <v>0.41887902047863906</v>
      </c>
      <c r="BP70" s="31">
        <f>IF('SERIES_DB-MetaData'!$F70="US",'SERIES_DB-MetaData'!BP70*6.89476,'SERIES_DB-MetaData'!BP70)</f>
        <v>293.02</v>
      </c>
      <c r="BQ70" s="31">
        <f>IF('SERIES_DB-MetaData'!$F70="US",'SERIES_DB-MetaData'!BQ70*6.89476,'SERIES_DB-MetaData'!BQ70)</f>
        <v>0</v>
      </c>
      <c r="BR70" s="20">
        <f>'SERIES_DB-MetaData'!BR70</f>
        <v>0</v>
      </c>
      <c r="BS70" s="30">
        <f>IF('SERIES_DB-MetaData'!$F70="US",'SERIES_DB-MetaData'!BS70*25.4,'SERIES_DB-MetaData'!BS70)</f>
        <v>0</v>
      </c>
      <c r="BT70" s="20">
        <f>'SERIES_DB-MetaData'!BT70</f>
        <v>0</v>
      </c>
      <c r="BU70" s="22">
        <f t="shared" si="12"/>
        <v>0</v>
      </c>
      <c r="BV70" s="31">
        <f>IF('SERIES_DB-MetaData'!$F70="US",'SERIES_DB-MetaData'!BV70*6.89476,'SERIES_DB-MetaData'!BV70)</f>
        <v>0</v>
      </c>
      <c r="BW70" s="20">
        <f>'SERIES_DB-MetaData'!BW70</f>
        <v>0</v>
      </c>
      <c r="BX70" s="20">
        <f>'SERIES_DB-MetaData'!BX70</f>
        <v>1</v>
      </c>
    </row>
    <row r="71" spans="1:76">
      <c r="A71" s="84">
        <f>'SERIES_DB-MetaData'!A71</f>
        <v>66</v>
      </c>
      <c r="B71" s="84">
        <f>'SERIES_DB-MetaData'!B71</f>
        <v>0</v>
      </c>
      <c r="C71" s="84">
        <f>'SERIES_DB-MetaData'!C71</f>
        <v>17</v>
      </c>
      <c r="D71" s="105" t="str">
        <f>'SERIES_DB-MetaData'!D71</f>
        <v>Hirosawa _1-3</v>
      </c>
      <c r="E71" s="105" t="str">
        <f>'SERIES_DB-MetaData'!E71</f>
        <v>Hirosawa, 1975 (from Lu et al., 2010, NEES Database)</v>
      </c>
      <c r="F71" s="20" t="s">
        <v>8</v>
      </c>
      <c r="G71" s="87" t="str">
        <f>'SERIES_DB-MetaData'!G71</f>
        <v>C</v>
      </c>
      <c r="H71" s="87" t="str">
        <f>'SERIES_DB-MetaData'!H71</f>
        <v>B</v>
      </c>
      <c r="I71" s="31">
        <f>IF('SERIES_DB-MetaData'!$F71="US",'SERIES_DB-MetaData'!I71*6.89476,'SERIES_DB-MetaData'!I71)</f>
        <v>26.9</v>
      </c>
      <c r="J71" s="31">
        <f>IF('SERIES_DB-MetaData'!$F71="US",'SERIES_DB-MetaData'!J71*6.89476,'SERIES_DB-MetaData'!J71)</f>
        <v>0</v>
      </c>
      <c r="K71" s="31">
        <f>IF('SERIES_DB-MetaData'!$F71="US",'SERIES_DB-MetaData'!K71*6.89476,'SERIES_DB-MetaData'!K71)</f>
        <v>0</v>
      </c>
      <c r="L71" s="31">
        <f>IF('SERIES_DB-MetaData'!$F71="US",'SERIES_DB-MetaData'!L71*4.448221615,'SERIES_DB-MetaData'!L71)</f>
        <v>63.52767527675276</v>
      </c>
      <c r="M71" s="20">
        <f>'SERIES_DB-MetaData'!M71</f>
        <v>0</v>
      </c>
      <c r="N71" s="30">
        <f>IF('SERIES_DB-MetaData'!$F71="US",'SERIES_DB-MetaData'!N71*25.4,'SERIES_DB-MetaData'!N71)</f>
        <v>100</v>
      </c>
      <c r="O71" s="30">
        <f>IF('SERIES_DB-MetaData'!$F71="US",'SERIES_DB-MetaData'!O71*25.4,'SERIES_DB-MetaData'!O71)</f>
        <v>100</v>
      </c>
      <c r="P71" s="30">
        <f>IF('SERIES_DB-MetaData'!$F71="US",'SERIES_DB-MetaData'!P71*25.4,'SERIES_DB-MetaData'!P71)</f>
        <v>600</v>
      </c>
      <c r="Q71" s="30">
        <f>IF('SERIES_DB-MetaData'!$F71="US",'SERIES_DB-MetaData'!Q71*25.4,'SERIES_DB-MetaData'!Q71)</f>
        <v>30</v>
      </c>
      <c r="R71" s="30">
        <f>IF('SERIES_DB-MetaData'!$F71="US",'SERIES_DB-MetaData'!R71*25.4,'SERIES_DB-MetaData'!R71)</f>
        <v>700</v>
      </c>
      <c r="S71" s="30">
        <f>IF('SERIES_DB-MetaData'!$F71="US",'SERIES_DB-MetaData'!S71*25.4,'SERIES_DB-MetaData'!S71)</f>
        <v>700</v>
      </c>
      <c r="T71" s="32" t="str">
        <f>'SERIES_DB-MetaData'!T71</f>
        <v>C</v>
      </c>
      <c r="U71" s="32">
        <f t="shared" si="7"/>
        <v>22000</v>
      </c>
      <c r="V71" s="30">
        <f>IF('SERIES_DB-MetaData'!$F71="US",'SERIES_DB-MetaData'!V71*25.4,'SERIES_DB-MetaData'!V71)</f>
        <v>4</v>
      </c>
      <c r="W71" s="30">
        <f>IF('SERIES_DB-MetaData'!$F71="US",'SERIES_DB-MetaData'!W71*25.4,'SERIES_DB-MetaData'!W71)</f>
        <v>0</v>
      </c>
      <c r="X71" s="30">
        <f>IF('SERIES_DB-MetaData'!$F71="US",'SERIES_DB-MetaData'!X71*25.4,'SERIES_DB-MetaData'!X71)</f>
        <v>0</v>
      </c>
      <c r="Y71" s="108">
        <f>'SERIES_DB-MetaData'!Y71</f>
        <v>20</v>
      </c>
      <c r="Z71" s="30">
        <f>IF('SERIES_DB-MetaData'!$F71="US",'SERIES_DB-MetaData'!Z71*25.4,'SERIES_DB-MetaData'!Z71)</f>
        <v>0</v>
      </c>
      <c r="AA71" s="108">
        <f>'SERIES_DB-MetaData'!AA71</f>
        <v>0</v>
      </c>
      <c r="AB71" s="30">
        <f>IF('SERIES_DB-MetaData'!$F71="US",'SERIES_DB-MetaData'!AB71*25.4,'SERIES_DB-MetaData'!AB71)</f>
        <v>0</v>
      </c>
      <c r="AC71" s="108">
        <f>'SERIES_DB-MetaData'!AC71</f>
        <v>0</v>
      </c>
      <c r="AD71" s="108">
        <f>'SERIES_DB-MetaData'!AD71</f>
        <v>0</v>
      </c>
      <c r="AE71" s="31">
        <f>IF('SERIES_DB-MetaData'!$F71="US",'SERIES_DB-MetaData'!AE71*25.4,'SERIES_DB-MetaData'!AE71)</f>
        <v>0</v>
      </c>
      <c r="AF71" s="32" t="str">
        <f>'SERIES_DB-MetaData'!AF71</f>
        <v>Ribbed</v>
      </c>
      <c r="AG71" s="23">
        <f t="shared" si="8"/>
        <v>1.1423973285781066</v>
      </c>
      <c r="AH71" s="30">
        <f>IF('SERIES_DB-MetaData'!$F71="US",'SERIES_DB-MetaData'!AH71*25.4,'SERIES_DB-MetaData'!AH71)</f>
        <v>0</v>
      </c>
      <c r="AI71" s="31">
        <f>IF('SERIES_DB-MetaData'!$F71="US",'SERIES_DB-MetaData'!AI71*6.89476,'SERIES_DB-MetaData'!AI71)</f>
        <v>208.74</v>
      </c>
      <c r="AJ71" s="31">
        <f>IF('SERIES_DB-MetaData'!$F71="US",'SERIES_DB-MetaData'!AJ71*6.89476,'SERIES_DB-MetaData'!AJ71)</f>
        <v>0</v>
      </c>
      <c r="AK71" s="31">
        <f>IF('SERIES_DB-MetaData'!$F71="US",'SERIES_DB-MetaData'!AK71*6.89476,'SERIES_DB-MetaData'!AK71)</f>
        <v>0</v>
      </c>
      <c r="AL71" s="31">
        <f>IF('SERIES_DB-MetaData'!$F71="US",'SERIES_DB-MetaData'!AL71*6.89476,'SERIES_DB-MetaData'!AL71)</f>
        <v>0</v>
      </c>
      <c r="AM71" s="31">
        <f>IF('SERIES_DB-MetaData'!$F71="US",'SERIES_DB-MetaData'!AM71*6.89476,'SERIES_DB-MetaData'!AM71)</f>
        <v>0</v>
      </c>
      <c r="AN71" s="31">
        <f>IF('SERIES_DB-MetaData'!$F71="US",'SERIES_DB-MetaData'!AN71*6.89476,'SERIES_DB-MetaData'!AN71)</f>
        <v>0</v>
      </c>
      <c r="AO71" s="108">
        <f>'SERIES_DB-MetaData'!AO71</f>
        <v>0</v>
      </c>
      <c r="AP71" s="24">
        <f>'SERIES_DB-MetaData'!AP71</f>
        <v>0</v>
      </c>
      <c r="AQ71" s="20">
        <f>'SERIES_DB-MetaData'!AQ71</f>
        <v>2</v>
      </c>
      <c r="AR71" s="24" t="str">
        <f>'SERIES_DB-MetaData'!AR71</f>
        <v>Ribbed</v>
      </c>
      <c r="AS71" s="30">
        <f>IF('SERIES_DB-MetaData'!$F71="US",'SERIES_DB-MetaData'!AS71*25.4,'SERIES_DB-MetaData'!AS71)</f>
        <v>1.4</v>
      </c>
      <c r="AT71" s="20">
        <f>'SERIES_DB-MetaData'!AT71</f>
        <v>14</v>
      </c>
      <c r="AU71" s="31">
        <f>IF('SERIES_DB-MetaData'!$F71="US",'SERIES_DB-MetaData'!AU71*25.4,'SERIES_DB-MetaData'!AU71)</f>
        <v>50</v>
      </c>
      <c r="AV71" s="30">
        <f>IF('SERIES_DB-MetaData'!$F71="US",'SERIES_DB-MetaData'!AV71*25.4,'SERIES_DB-MetaData'!AV71)</f>
        <v>0</v>
      </c>
      <c r="AW71" s="109">
        <f>'SERIES_DB-MetaData'!AW71</f>
        <v>0</v>
      </c>
      <c r="AX71" s="30">
        <f>IF('SERIES_DB-MetaData'!$F71="US",'SERIES_DB-MetaData'!AX71*25.4,'SERIES_DB-MetaData'!AX71)</f>
        <v>0</v>
      </c>
      <c r="AY71" s="23">
        <f t="shared" si="9"/>
        <v>6.157521601035993E-2</v>
      </c>
      <c r="AZ71" s="23"/>
      <c r="BA71" s="31">
        <f>IF('SERIES_DB-MetaData'!$F71="US",'SERIES_DB-MetaData'!BA71*6.89476,'SERIES_DB-MetaData'!BA71)</f>
        <v>294</v>
      </c>
      <c r="BB71" s="31">
        <f>IF('SERIES_DB-MetaData'!$F71="US",'SERIES_DB-MetaData'!BB71*6.89476,'SERIES_DB-MetaData'!BB71)</f>
        <v>0</v>
      </c>
      <c r="BC71" s="24">
        <f>'SERIES_DB-MetaData'!BC71</f>
        <v>0</v>
      </c>
      <c r="BD71" s="30">
        <f>IF('SERIES_DB-MetaData'!$F71="US",'SERIES_DB-MetaData'!BD71*25.4,'SERIES_DB-MetaData'!BD71)</f>
        <v>2</v>
      </c>
      <c r="BE71" s="30">
        <f>IF('SERIES_DB-MetaData'!$F71="US",'SERIES_DB-MetaData'!BE71*25.4,'SERIES_DB-MetaData'!BE71)</f>
        <v>50</v>
      </c>
      <c r="BF71" s="24">
        <f>'SERIES_DB-MetaData'!BF71</f>
        <v>1</v>
      </c>
      <c r="BG71" s="22">
        <f t="shared" si="10"/>
        <v>0.20943951023931953</v>
      </c>
      <c r="BH71" s="30">
        <f>IF('SERIES_DB-MetaData'!$F71="US",'SERIES_DB-MetaData'!BH71*25.4,'SERIES_DB-MetaData'!BH71)</f>
        <v>0</v>
      </c>
      <c r="BI71" s="31">
        <f>IF('SERIES_DB-MetaData'!$F71="US",'SERIES_DB-MetaData'!BI71*6.89476,'SERIES_DB-MetaData'!BI71)</f>
        <v>293.02</v>
      </c>
      <c r="BJ71" s="31">
        <f>IF('SERIES_DB-MetaData'!$F71="US",'SERIES_DB-MetaData'!BJ71*6.89476,'SERIES_DB-MetaData'!BJ71)</f>
        <v>0</v>
      </c>
      <c r="BK71" s="109">
        <f>'SERIES_DB-MetaData'!BK71</f>
        <v>0</v>
      </c>
      <c r="BL71" s="30">
        <f>IF('SERIES_DB-MetaData'!$F71="US",'SERIES_DB-MetaData'!BL71*25.4,'SERIES_DB-MetaData'!BL71)</f>
        <v>2</v>
      </c>
      <c r="BM71" s="30">
        <f>IF('SERIES_DB-MetaData'!$F71="US",'SERIES_DB-MetaData'!BM71*25.4,'SERIES_DB-MetaData'!BM71)</f>
        <v>50</v>
      </c>
      <c r="BN71" s="25">
        <f>'SERIES_DB-MetaData'!$BN$6</f>
        <v>2</v>
      </c>
      <c r="BO71" s="22">
        <f t="shared" si="11"/>
        <v>0.41887902047863906</v>
      </c>
      <c r="BP71" s="31">
        <f>IF('SERIES_DB-MetaData'!$F71="US",'SERIES_DB-MetaData'!BP71*6.89476,'SERIES_DB-MetaData'!BP71)</f>
        <v>293.02</v>
      </c>
      <c r="BQ71" s="31">
        <f>IF('SERIES_DB-MetaData'!$F71="US",'SERIES_DB-MetaData'!BQ71*6.89476,'SERIES_DB-MetaData'!BQ71)</f>
        <v>0</v>
      </c>
      <c r="BR71" s="20">
        <f>'SERIES_DB-MetaData'!BR71</f>
        <v>0</v>
      </c>
      <c r="BS71" s="30">
        <f>IF('SERIES_DB-MetaData'!$F71="US",'SERIES_DB-MetaData'!BS71*25.4,'SERIES_DB-MetaData'!BS71)</f>
        <v>0</v>
      </c>
      <c r="BT71" s="20">
        <f>'SERIES_DB-MetaData'!BT71</f>
        <v>0</v>
      </c>
      <c r="BU71" s="22">
        <f t="shared" si="12"/>
        <v>0</v>
      </c>
      <c r="BV71" s="31">
        <f>IF('SERIES_DB-MetaData'!$F71="US",'SERIES_DB-MetaData'!BV71*6.89476,'SERIES_DB-MetaData'!BV71)</f>
        <v>0</v>
      </c>
      <c r="BW71" s="20">
        <f>'SERIES_DB-MetaData'!BW71</f>
        <v>0</v>
      </c>
      <c r="BX71" s="20">
        <f>'SERIES_DB-MetaData'!BX71</f>
        <v>1</v>
      </c>
    </row>
    <row r="72" spans="1:76">
      <c r="A72" s="84">
        <f>'SERIES_DB-MetaData'!A72</f>
        <v>67</v>
      </c>
      <c r="B72" s="84">
        <f>'SERIES_DB-MetaData'!B72</f>
        <v>0</v>
      </c>
      <c r="C72" s="84">
        <f>'SERIES_DB-MetaData'!C72</f>
        <v>18</v>
      </c>
      <c r="D72" s="105" t="str">
        <f>'SERIES_DB-MetaData'!D72</f>
        <v>Hirosawa _1-4</v>
      </c>
      <c r="E72" s="105" t="str">
        <f>'SERIES_DB-MetaData'!E72</f>
        <v>Hirosawa, 1975 (from Lu et al., 2010, NEES Database)</v>
      </c>
      <c r="F72" s="20" t="s">
        <v>8</v>
      </c>
      <c r="G72" s="87" t="str">
        <f>'SERIES_DB-MetaData'!G72</f>
        <v>C</v>
      </c>
      <c r="H72" s="87" t="str">
        <f>'SERIES_DB-MetaData'!H72</f>
        <v>B</v>
      </c>
      <c r="I72" s="31">
        <f>IF('SERIES_DB-MetaData'!$F72="US",'SERIES_DB-MetaData'!I72*6.89476,'SERIES_DB-MetaData'!I72)</f>
        <v>25.7</v>
      </c>
      <c r="J72" s="31">
        <f>IF('SERIES_DB-MetaData'!$F72="US",'SERIES_DB-MetaData'!J72*6.89476,'SERIES_DB-MetaData'!J72)</f>
        <v>0</v>
      </c>
      <c r="K72" s="31">
        <f>IF('SERIES_DB-MetaData'!$F72="US",'SERIES_DB-MetaData'!K72*6.89476,'SERIES_DB-MetaData'!K72)</f>
        <v>0</v>
      </c>
      <c r="L72" s="31">
        <f>IF('SERIES_DB-MetaData'!$F72="US",'SERIES_DB-MetaData'!L72*4.448221615,'SERIES_DB-MetaData'!L72)</f>
        <v>122.28996282527881</v>
      </c>
      <c r="M72" s="20">
        <f>'SERIES_DB-MetaData'!M72</f>
        <v>0</v>
      </c>
      <c r="N72" s="30">
        <f>IF('SERIES_DB-MetaData'!$F72="US",'SERIES_DB-MetaData'!N72*25.4,'SERIES_DB-MetaData'!N72)</f>
        <v>100</v>
      </c>
      <c r="O72" s="30">
        <f>IF('SERIES_DB-MetaData'!$F72="US",'SERIES_DB-MetaData'!O72*25.4,'SERIES_DB-MetaData'!O72)</f>
        <v>100</v>
      </c>
      <c r="P72" s="30">
        <f>IF('SERIES_DB-MetaData'!$F72="US",'SERIES_DB-MetaData'!P72*25.4,'SERIES_DB-MetaData'!P72)</f>
        <v>600</v>
      </c>
      <c r="Q72" s="30">
        <f>IF('SERIES_DB-MetaData'!$F72="US",'SERIES_DB-MetaData'!Q72*25.4,'SERIES_DB-MetaData'!Q72)</f>
        <v>30</v>
      </c>
      <c r="R72" s="30">
        <f>IF('SERIES_DB-MetaData'!$F72="US",'SERIES_DB-MetaData'!R72*25.4,'SERIES_DB-MetaData'!R72)</f>
        <v>700</v>
      </c>
      <c r="S72" s="30">
        <f>IF('SERIES_DB-MetaData'!$F72="US",'SERIES_DB-MetaData'!S72*25.4,'SERIES_DB-MetaData'!S72)</f>
        <v>700</v>
      </c>
      <c r="T72" s="32" t="str">
        <f>'SERIES_DB-MetaData'!T72</f>
        <v>C</v>
      </c>
      <c r="U72" s="32">
        <f t="shared" si="7"/>
        <v>22000</v>
      </c>
      <c r="V72" s="30">
        <f>IF('SERIES_DB-MetaData'!$F72="US",'SERIES_DB-MetaData'!V72*25.4,'SERIES_DB-MetaData'!V72)</f>
        <v>4</v>
      </c>
      <c r="W72" s="30">
        <f>IF('SERIES_DB-MetaData'!$F72="US",'SERIES_DB-MetaData'!W72*25.4,'SERIES_DB-MetaData'!W72)</f>
        <v>0</v>
      </c>
      <c r="X72" s="30">
        <f>IF('SERIES_DB-MetaData'!$F72="US",'SERIES_DB-MetaData'!X72*25.4,'SERIES_DB-MetaData'!X72)</f>
        <v>0</v>
      </c>
      <c r="Y72" s="108">
        <f>'SERIES_DB-MetaData'!Y72</f>
        <v>20</v>
      </c>
      <c r="Z72" s="30">
        <f>IF('SERIES_DB-MetaData'!$F72="US",'SERIES_DB-MetaData'!Z72*25.4,'SERIES_DB-MetaData'!Z72)</f>
        <v>0</v>
      </c>
      <c r="AA72" s="108">
        <f>'SERIES_DB-MetaData'!AA72</f>
        <v>0</v>
      </c>
      <c r="AB72" s="30">
        <f>IF('SERIES_DB-MetaData'!$F72="US",'SERIES_DB-MetaData'!AB72*25.4,'SERIES_DB-MetaData'!AB72)</f>
        <v>0</v>
      </c>
      <c r="AC72" s="108">
        <f>'SERIES_DB-MetaData'!AC72</f>
        <v>0</v>
      </c>
      <c r="AD72" s="108">
        <f>'SERIES_DB-MetaData'!AD72</f>
        <v>0</v>
      </c>
      <c r="AE72" s="31">
        <f>IF('SERIES_DB-MetaData'!$F72="US",'SERIES_DB-MetaData'!AE72*25.4,'SERIES_DB-MetaData'!AE72)</f>
        <v>0</v>
      </c>
      <c r="AF72" s="32" t="str">
        <f>'SERIES_DB-MetaData'!AF72</f>
        <v>Ribbed</v>
      </c>
      <c r="AG72" s="23">
        <f t="shared" si="8"/>
        <v>1.1423973285781066</v>
      </c>
      <c r="AH72" s="30">
        <f>IF('SERIES_DB-MetaData'!$F72="US",'SERIES_DB-MetaData'!AH72*25.4,'SERIES_DB-MetaData'!AH72)</f>
        <v>0</v>
      </c>
      <c r="AI72" s="31">
        <f>IF('SERIES_DB-MetaData'!$F72="US",'SERIES_DB-MetaData'!AI72*6.89476,'SERIES_DB-MetaData'!AI72)</f>
        <v>208.74</v>
      </c>
      <c r="AJ72" s="31">
        <f>IF('SERIES_DB-MetaData'!$F72="US",'SERIES_DB-MetaData'!AJ72*6.89476,'SERIES_DB-MetaData'!AJ72)</f>
        <v>0</v>
      </c>
      <c r="AK72" s="31">
        <f>IF('SERIES_DB-MetaData'!$F72="US",'SERIES_DB-MetaData'!AK72*6.89476,'SERIES_DB-MetaData'!AK72)</f>
        <v>0</v>
      </c>
      <c r="AL72" s="31">
        <f>IF('SERIES_DB-MetaData'!$F72="US",'SERIES_DB-MetaData'!AL72*6.89476,'SERIES_DB-MetaData'!AL72)</f>
        <v>0</v>
      </c>
      <c r="AM72" s="31">
        <f>IF('SERIES_DB-MetaData'!$F72="US",'SERIES_DB-MetaData'!AM72*6.89476,'SERIES_DB-MetaData'!AM72)</f>
        <v>0</v>
      </c>
      <c r="AN72" s="31">
        <f>IF('SERIES_DB-MetaData'!$F72="US",'SERIES_DB-MetaData'!AN72*6.89476,'SERIES_DB-MetaData'!AN72)</f>
        <v>0</v>
      </c>
      <c r="AO72" s="108">
        <f>'SERIES_DB-MetaData'!AO72</f>
        <v>0</v>
      </c>
      <c r="AP72" s="24">
        <f>'SERIES_DB-MetaData'!AP72</f>
        <v>0</v>
      </c>
      <c r="AQ72" s="20">
        <f>'SERIES_DB-MetaData'!AQ72</f>
        <v>2</v>
      </c>
      <c r="AR72" s="24" t="str">
        <f>'SERIES_DB-MetaData'!AR72</f>
        <v>Ribbed</v>
      </c>
      <c r="AS72" s="30">
        <f>IF('SERIES_DB-MetaData'!$F72="US",'SERIES_DB-MetaData'!AS72*25.4,'SERIES_DB-MetaData'!AS72)</f>
        <v>1.4</v>
      </c>
      <c r="AT72" s="20">
        <f>'SERIES_DB-MetaData'!AT72</f>
        <v>14</v>
      </c>
      <c r="AU72" s="31">
        <f>IF('SERIES_DB-MetaData'!$F72="US",'SERIES_DB-MetaData'!AU72*25.4,'SERIES_DB-MetaData'!AU72)</f>
        <v>50</v>
      </c>
      <c r="AV72" s="30">
        <f>IF('SERIES_DB-MetaData'!$F72="US",'SERIES_DB-MetaData'!AV72*25.4,'SERIES_DB-MetaData'!AV72)</f>
        <v>0</v>
      </c>
      <c r="AW72" s="109">
        <f>'SERIES_DB-MetaData'!AW72</f>
        <v>0</v>
      </c>
      <c r="AX72" s="30">
        <f>IF('SERIES_DB-MetaData'!$F72="US",'SERIES_DB-MetaData'!AX72*25.4,'SERIES_DB-MetaData'!AX72)</f>
        <v>0</v>
      </c>
      <c r="AY72" s="23">
        <f t="shared" si="9"/>
        <v>6.157521601035993E-2</v>
      </c>
      <c r="AZ72" s="23"/>
      <c r="BA72" s="31">
        <f>IF('SERIES_DB-MetaData'!$F72="US",'SERIES_DB-MetaData'!BA72*6.89476,'SERIES_DB-MetaData'!BA72)</f>
        <v>294</v>
      </c>
      <c r="BB72" s="31">
        <f>IF('SERIES_DB-MetaData'!$F72="US",'SERIES_DB-MetaData'!BB72*6.89476,'SERIES_DB-MetaData'!BB72)</f>
        <v>0</v>
      </c>
      <c r="BC72" s="24">
        <f>'SERIES_DB-MetaData'!BC72</f>
        <v>0</v>
      </c>
      <c r="BD72" s="30">
        <f>IF('SERIES_DB-MetaData'!$F72="US",'SERIES_DB-MetaData'!BD72*25.4,'SERIES_DB-MetaData'!BD72)</f>
        <v>2</v>
      </c>
      <c r="BE72" s="30">
        <f>IF('SERIES_DB-MetaData'!$F72="US",'SERIES_DB-MetaData'!BE72*25.4,'SERIES_DB-MetaData'!BE72)</f>
        <v>50</v>
      </c>
      <c r="BF72" s="24">
        <f>'SERIES_DB-MetaData'!BF72</f>
        <v>1</v>
      </c>
      <c r="BG72" s="22">
        <f t="shared" si="10"/>
        <v>0.20943951023931953</v>
      </c>
      <c r="BH72" s="30">
        <f>IF('SERIES_DB-MetaData'!$F72="US",'SERIES_DB-MetaData'!BH72*25.4,'SERIES_DB-MetaData'!BH72)</f>
        <v>0</v>
      </c>
      <c r="BI72" s="31">
        <f>IF('SERIES_DB-MetaData'!$F72="US",'SERIES_DB-MetaData'!BI72*6.89476,'SERIES_DB-MetaData'!BI72)</f>
        <v>293.02</v>
      </c>
      <c r="BJ72" s="31">
        <f>IF('SERIES_DB-MetaData'!$F72="US",'SERIES_DB-MetaData'!BJ72*6.89476,'SERIES_DB-MetaData'!BJ72)</f>
        <v>0</v>
      </c>
      <c r="BK72" s="109">
        <f>'SERIES_DB-MetaData'!BK72</f>
        <v>0</v>
      </c>
      <c r="BL72" s="30">
        <f>IF('SERIES_DB-MetaData'!$F72="US",'SERIES_DB-MetaData'!BL72*25.4,'SERIES_DB-MetaData'!BL72)</f>
        <v>2</v>
      </c>
      <c r="BM72" s="30">
        <f>IF('SERIES_DB-MetaData'!$F72="US",'SERIES_DB-MetaData'!BM72*25.4,'SERIES_DB-MetaData'!BM72)</f>
        <v>50</v>
      </c>
      <c r="BN72" s="25">
        <f>'SERIES_DB-MetaData'!$BN$6</f>
        <v>2</v>
      </c>
      <c r="BO72" s="22">
        <f t="shared" si="11"/>
        <v>0.41887902047863906</v>
      </c>
      <c r="BP72" s="31">
        <f>IF('SERIES_DB-MetaData'!$F72="US",'SERIES_DB-MetaData'!BP72*6.89476,'SERIES_DB-MetaData'!BP72)</f>
        <v>293.02</v>
      </c>
      <c r="BQ72" s="31">
        <f>IF('SERIES_DB-MetaData'!$F72="US",'SERIES_DB-MetaData'!BQ72*6.89476,'SERIES_DB-MetaData'!BQ72)</f>
        <v>0</v>
      </c>
      <c r="BR72" s="20">
        <f>'SERIES_DB-MetaData'!BR72</f>
        <v>0</v>
      </c>
      <c r="BS72" s="30">
        <f>IF('SERIES_DB-MetaData'!$F72="US",'SERIES_DB-MetaData'!BS72*25.4,'SERIES_DB-MetaData'!BS72)</f>
        <v>0</v>
      </c>
      <c r="BT72" s="20">
        <f>'SERIES_DB-MetaData'!BT72</f>
        <v>0</v>
      </c>
      <c r="BU72" s="22">
        <f t="shared" si="12"/>
        <v>0</v>
      </c>
      <c r="BV72" s="31">
        <f>IF('SERIES_DB-MetaData'!$F72="US",'SERIES_DB-MetaData'!BV72*6.89476,'SERIES_DB-MetaData'!BV72)</f>
        <v>0</v>
      </c>
      <c r="BW72" s="20">
        <f>'SERIES_DB-MetaData'!BW72</f>
        <v>0</v>
      </c>
      <c r="BX72" s="20">
        <f>'SERIES_DB-MetaData'!BX72</f>
        <v>1</v>
      </c>
    </row>
    <row r="73" spans="1:76">
      <c r="A73" s="84">
        <f>'SERIES_DB-MetaData'!A73</f>
        <v>68</v>
      </c>
      <c r="B73" s="84">
        <f>'SERIES_DB-MetaData'!B73</f>
        <v>0</v>
      </c>
      <c r="C73" s="84">
        <f>'SERIES_DB-MetaData'!C73</f>
        <v>19</v>
      </c>
      <c r="D73" s="105" t="str">
        <f>'SERIES_DB-MetaData'!D73</f>
        <v>Hirosawa _3-1</v>
      </c>
      <c r="E73" s="105" t="str">
        <f>'SERIES_DB-MetaData'!E73</f>
        <v>Hirosawa, 1975 (from Lu et al., 2010, NEES Database)</v>
      </c>
      <c r="F73" s="20" t="s">
        <v>8</v>
      </c>
      <c r="G73" s="87" t="str">
        <f>'SERIES_DB-MetaData'!G73</f>
        <v>C</v>
      </c>
      <c r="H73" s="87" t="str">
        <f>'SERIES_DB-MetaData'!H73</f>
        <v>B</v>
      </c>
      <c r="I73" s="31">
        <f>IF('SERIES_DB-MetaData'!$F73="US",'SERIES_DB-MetaData'!I73*6.89476,'SERIES_DB-MetaData'!I73)</f>
        <v>25.2</v>
      </c>
      <c r="J73" s="31">
        <f>IF('SERIES_DB-MetaData'!$F73="US",'SERIES_DB-MetaData'!J73*6.89476,'SERIES_DB-MetaData'!J73)</f>
        <v>0</v>
      </c>
      <c r="K73" s="31">
        <f>IF('SERIES_DB-MetaData'!$F73="US",'SERIES_DB-MetaData'!K73*6.89476,'SERIES_DB-MetaData'!K73)</f>
        <v>0</v>
      </c>
      <c r="L73" s="31">
        <f>IF('SERIES_DB-MetaData'!$F73="US",'SERIES_DB-MetaData'!L73*4.448221615,'SERIES_DB-MetaData'!L73)</f>
        <v>0</v>
      </c>
      <c r="M73" s="20">
        <f>'SERIES_DB-MetaData'!M73</f>
        <v>0</v>
      </c>
      <c r="N73" s="30">
        <f>IF('SERIES_DB-MetaData'!$F73="US",'SERIES_DB-MetaData'!N73*25.4,'SERIES_DB-MetaData'!N73)</f>
        <v>150</v>
      </c>
      <c r="O73" s="30">
        <f>IF('SERIES_DB-MetaData'!$F73="US",'SERIES_DB-MetaData'!O73*25.4,'SERIES_DB-MetaData'!O73)</f>
        <v>100</v>
      </c>
      <c r="P73" s="30">
        <f>IF('SERIES_DB-MetaData'!$F73="US",'SERIES_DB-MetaData'!P73*25.4,'SERIES_DB-MetaData'!P73)</f>
        <v>600</v>
      </c>
      <c r="Q73" s="30">
        <f>IF('SERIES_DB-MetaData'!$F73="US",'SERIES_DB-MetaData'!Q73*25.4,'SERIES_DB-MetaData'!Q73)</f>
        <v>30</v>
      </c>
      <c r="R73" s="30">
        <f>IF('SERIES_DB-MetaData'!$F73="US",'SERIES_DB-MetaData'!R73*25.4,'SERIES_DB-MetaData'!R73)</f>
        <v>1400</v>
      </c>
      <c r="S73" s="30">
        <f>IF('SERIES_DB-MetaData'!$F73="US",'SERIES_DB-MetaData'!S73*25.4,'SERIES_DB-MetaData'!S73)</f>
        <v>1400</v>
      </c>
      <c r="T73" s="32" t="str">
        <f>'SERIES_DB-MetaData'!T73</f>
        <v>2-point loading</v>
      </c>
      <c r="U73" s="32">
        <f t="shared" si="7"/>
        <v>27000</v>
      </c>
      <c r="V73" s="30">
        <f>IF('SERIES_DB-MetaData'!$F73="US",'SERIES_DB-MetaData'!V73*25.4,'SERIES_DB-MetaData'!V73)</f>
        <v>4.2</v>
      </c>
      <c r="W73" s="30">
        <f>IF('SERIES_DB-MetaData'!$F73="US",'SERIES_DB-MetaData'!W73*25.4,'SERIES_DB-MetaData'!W73)</f>
        <v>0</v>
      </c>
      <c r="X73" s="30">
        <f>IF('SERIES_DB-MetaData'!$F73="US",'SERIES_DB-MetaData'!X73*25.4,'SERIES_DB-MetaData'!X73)</f>
        <v>0</v>
      </c>
      <c r="Y73" s="108">
        <f>'SERIES_DB-MetaData'!Y73</f>
        <v>29</v>
      </c>
      <c r="Z73" s="30">
        <f>IF('SERIES_DB-MetaData'!$F73="US",'SERIES_DB-MetaData'!Z73*25.4,'SERIES_DB-MetaData'!Z73)</f>
        <v>0</v>
      </c>
      <c r="AA73" s="108">
        <f>'SERIES_DB-MetaData'!AA73</f>
        <v>0</v>
      </c>
      <c r="AB73" s="30">
        <f>IF('SERIES_DB-MetaData'!$F73="US",'SERIES_DB-MetaData'!AB73*25.4,'SERIES_DB-MetaData'!AB73)</f>
        <v>0</v>
      </c>
      <c r="AC73" s="108">
        <f>'SERIES_DB-MetaData'!AC73</f>
        <v>0</v>
      </c>
      <c r="AD73" s="108">
        <f>'SERIES_DB-MetaData'!AD73</f>
        <v>0</v>
      </c>
      <c r="AE73" s="31">
        <f>IF('SERIES_DB-MetaData'!$F73="US",'SERIES_DB-MetaData'!AE73*25.4,'SERIES_DB-MetaData'!AE73)</f>
        <v>0</v>
      </c>
      <c r="AF73" s="32" t="str">
        <f>'SERIES_DB-MetaData'!AF73</f>
        <v>Ribbed</v>
      </c>
      <c r="AG73" s="23">
        <f t="shared" si="8"/>
        <v>1.4880677202503654</v>
      </c>
      <c r="AH73" s="30">
        <f>IF('SERIES_DB-MetaData'!$F73="US",'SERIES_DB-MetaData'!AH73*25.4,'SERIES_DB-MetaData'!AH73)</f>
        <v>0</v>
      </c>
      <c r="AI73" s="31">
        <f>IF('SERIES_DB-MetaData'!$F73="US",'SERIES_DB-MetaData'!AI73*6.89476,'SERIES_DB-MetaData'!AI73)</f>
        <v>275.96800000000002</v>
      </c>
      <c r="AJ73" s="31">
        <f>IF('SERIES_DB-MetaData'!$F73="US",'SERIES_DB-MetaData'!AJ73*6.89476,'SERIES_DB-MetaData'!AJ73)</f>
        <v>0</v>
      </c>
      <c r="AK73" s="31">
        <f>IF('SERIES_DB-MetaData'!$F73="US",'SERIES_DB-MetaData'!AK73*6.89476,'SERIES_DB-MetaData'!AK73)</f>
        <v>0</v>
      </c>
      <c r="AL73" s="31">
        <f>IF('SERIES_DB-MetaData'!$F73="US",'SERIES_DB-MetaData'!AL73*6.89476,'SERIES_DB-MetaData'!AL73)</f>
        <v>0</v>
      </c>
      <c r="AM73" s="31">
        <f>IF('SERIES_DB-MetaData'!$F73="US",'SERIES_DB-MetaData'!AM73*6.89476,'SERIES_DB-MetaData'!AM73)</f>
        <v>0</v>
      </c>
      <c r="AN73" s="31">
        <f>IF('SERIES_DB-MetaData'!$F73="US",'SERIES_DB-MetaData'!AN73*6.89476,'SERIES_DB-MetaData'!AN73)</f>
        <v>0</v>
      </c>
      <c r="AO73" s="108">
        <f>'SERIES_DB-MetaData'!AO73</f>
        <v>0</v>
      </c>
      <c r="AP73" s="24">
        <f>'SERIES_DB-MetaData'!AP73</f>
        <v>0</v>
      </c>
      <c r="AQ73" s="20">
        <f>'SERIES_DB-MetaData'!AQ73</f>
        <v>2</v>
      </c>
      <c r="AR73" s="24" t="str">
        <f>'SERIES_DB-MetaData'!AR73</f>
        <v>Ribbed</v>
      </c>
      <c r="AS73" s="30">
        <f>IF('SERIES_DB-MetaData'!$F73="US",'SERIES_DB-MetaData'!AS73*25.4,'SERIES_DB-MetaData'!AS73)</f>
        <v>1.4</v>
      </c>
      <c r="AT73" s="20">
        <f>'SERIES_DB-MetaData'!AT73</f>
        <v>28</v>
      </c>
      <c r="AU73" s="31">
        <f>IF('SERIES_DB-MetaData'!$F73="US",'SERIES_DB-MetaData'!AU73*25.4,'SERIES_DB-MetaData'!AU73)</f>
        <v>50</v>
      </c>
      <c r="AV73" s="30">
        <f>IF('SERIES_DB-MetaData'!$F73="US",'SERIES_DB-MetaData'!AV73*25.4,'SERIES_DB-MetaData'!AV73)</f>
        <v>0</v>
      </c>
      <c r="AW73" s="109">
        <f>'SERIES_DB-MetaData'!AW73</f>
        <v>0</v>
      </c>
      <c r="AX73" s="30">
        <f>IF('SERIES_DB-MetaData'!$F73="US",'SERIES_DB-MetaData'!AX73*25.4,'SERIES_DB-MetaData'!AX73)</f>
        <v>0</v>
      </c>
      <c r="AY73" s="23">
        <f t="shared" si="9"/>
        <v>4.1050144006906625E-2</v>
      </c>
      <c r="AZ73" s="23"/>
      <c r="BA73" s="31">
        <f>IF('SERIES_DB-MetaData'!$F73="US",'SERIES_DB-MetaData'!BA73*6.89476,'SERIES_DB-MetaData'!BA73)</f>
        <v>294</v>
      </c>
      <c r="BB73" s="31">
        <f>IF('SERIES_DB-MetaData'!$F73="US",'SERIES_DB-MetaData'!BB73*6.89476,'SERIES_DB-MetaData'!BB73)</f>
        <v>0</v>
      </c>
      <c r="BC73" s="24">
        <f>'SERIES_DB-MetaData'!BC73</f>
        <v>0</v>
      </c>
      <c r="BD73" s="30">
        <f>IF('SERIES_DB-MetaData'!$F73="US",'SERIES_DB-MetaData'!BD73*25.4,'SERIES_DB-MetaData'!BD73)</f>
        <v>2</v>
      </c>
      <c r="BE73" s="30">
        <f>IF('SERIES_DB-MetaData'!$F73="US",'SERIES_DB-MetaData'!BE73*25.4,'SERIES_DB-MetaData'!BE73)</f>
        <v>50</v>
      </c>
      <c r="BF73" s="24">
        <f>'SERIES_DB-MetaData'!BF73</f>
        <v>1</v>
      </c>
      <c r="BG73" s="22">
        <f t="shared" si="10"/>
        <v>0.20943951023931953</v>
      </c>
      <c r="BH73" s="30">
        <f>IF('SERIES_DB-MetaData'!$F73="US",'SERIES_DB-MetaData'!BH73*25.4,'SERIES_DB-MetaData'!BH73)</f>
        <v>0</v>
      </c>
      <c r="BI73" s="31">
        <f>IF('SERIES_DB-MetaData'!$F73="US",'SERIES_DB-MetaData'!BI73*6.89476,'SERIES_DB-MetaData'!BI73)</f>
        <v>475.3</v>
      </c>
      <c r="BJ73" s="31">
        <f>IF('SERIES_DB-MetaData'!$F73="US",'SERIES_DB-MetaData'!BJ73*6.89476,'SERIES_DB-MetaData'!BJ73)</f>
        <v>0</v>
      </c>
      <c r="BK73" s="109">
        <f>'SERIES_DB-MetaData'!BK73</f>
        <v>0</v>
      </c>
      <c r="BL73" s="30">
        <f>IF('SERIES_DB-MetaData'!$F73="US",'SERIES_DB-MetaData'!BL73*25.4,'SERIES_DB-MetaData'!BL73)</f>
        <v>2</v>
      </c>
      <c r="BM73" s="30">
        <f>IF('SERIES_DB-MetaData'!$F73="US",'SERIES_DB-MetaData'!BM73*25.4,'SERIES_DB-MetaData'!BM73)</f>
        <v>50</v>
      </c>
      <c r="BN73" s="25">
        <f>'SERIES_DB-MetaData'!$BN$6</f>
        <v>2</v>
      </c>
      <c r="BO73" s="22">
        <f t="shared" si="11"/>
        <v>0.41887902047863906</v>
      </c>
      <c r="BP73" s="31">
        <f>IF('SERIES_DB-MetaData'!$F73="US",'SERIES_DB-MetaData'!BP73*6.89476,'SERIES_DB-MetaData'!BP73)</f>
        <v>475.3</v>
      </c>
      <c r="BQ73" s="31">
        <f>IF('SERIES_DB-MetaData'!$F73="US",'SERIES_DB-MetaData'!BQ73*6.89476,'SERIES_DB-MetaData'!BQ73)</f>
        <v>0</v>
      </c>
      <c r="BR73" s="20">
        <f>'SERIES_DB-MetaData'!BR73</f>
        <v>0</v>
      </c>
      <c r="BS73" s="30">
        <f>IF('SERIES_DB-MetaData'!$F73="US",'SERIES_DB-MetaData'!BS73*25.4,'SERIES_DB-MetaData'!BS73)</f>
        <v>0</v>
      </c>
      <c r="BT73" s="20">
        <f>'SERIES_DB-MetaData'!BT73</f>
        <v>0</v>
      </c>
      <c r="BU73" s="22">
        <f t="shared" si="12"/>
        <v>0</v>
      </c>
      <c r="BV73" s="31">
        <f>IF('SERIES_DB-MetaData'!$F73="US",'SERIES_DB-MetaData'!BV73*6.89476,'SERIES_DB-MetaData'!BV73)</f>
        <v>0</v>
      </c>
      <c r="BW73" s="20">
        <f>'SERIES_DB-MetaData'!BW73</f>
        <v>0</v>
      </c>
      <c r="BX73" s="20">
        <f>'SERIES_DB-MetaData'!BX73</f>
        <v>1</v>
      </c>
    </row>
    <row r="74" spans="1:76">
      <c r="A74" s="84">
        <f>'SERIES_DB-MetaData'!A74</f>
        <v>69</v>
      </c>
      <c r="B74" s="84">
        <f>'SERIES_DB-MetaData'!B74</f>
        <v>0</v>
      </c>
      <c r="C74" s="84">
        <f>'SERIES_DB-MetaData'!C74</f>
        <v>20</v>
      </c>
      <c r="D74" s="105" t="str">
        <f>'SERIES_DB-MetaData'!D74</f>
        <v>Hirosawa _3-2</v>
      </c>
      <c r="E74" s="105" t="str">
        <f>'SERIES_DB-MetaData'!E74</f>
        <v>Hirosawa, 1975 (from Lu et al., 2010, NEES Database)</v>
      </c>
      <c r="F74" s="20" t="s">
        <v>8</v>
      </c>
      <c r="G74" s="87" t="str">
        <f>'SERIES_DB-MetaData'!G74</f>
        <v>C</v>
      </c>
      <c r="H74" s="87" t="str">
        <f>'SERIES_DB-MetaData'!H74</f>
        <v>B</v>
      </c>
      <c r="I74" s="31">
        <f>IF('SERIES_DB-MetaData'!$F74="US",'SERIES_DB-MetaData'!I74*6.89476,'SERIES_DB-MetaData'!I74)</f>
        <v>28.3</v>
      </c>
      <c r="J74" s="31">
        <f>IF('SERIES_DB-MetaData'!$F74="US",'SERIES_DB-MetaData'!J74*6.89476,'SERIES_DB-MetaData'!J74)</f>
        <v>0</v>
      </c>
      <c r="K74" s="31">
        <f>IF('SERIES_DB-MetaData'!$F74="US",'SERIES_DB-MetaData'!K74*6.89476,'SERIES_DB-MetaData'!K74)</f>
        <v>0</v>
      </c>
      <c r="L74" s="31">
        <f>IF('SERIES_DB-MetaData'!$F74="US",'SERIES_DB-MetaData'!L74*4.448221615,'SERIES_DB-MetaData'!L74)</f>
        <v>42</v>
      </c>
      <c r="M74" s="20">
        <f>'SERIES_DB-MetaData'!M74</f>
        <v>0</v>
      </c>
      <c r="N74" s="30">
        <f>IF('SERIES_DB-MetaData'!$F74="US",'SERIES_DB-MetaData'!N74*25.4,'SERIES_DB-MetaData'!N74)</f>
        <v>150</v>
      </c>
      <c r="O74" s="30">
        <f>IF('SERIES_DB-MetaData'!$F74="US",'SERIES_DB-MetaData'!O74*25.4,'SERIES_DB-MetaData'!O74)</f>
        <v>100</v>
      </c>
      <c r="P74" s="30">
        <f>IF('SERIES_DB-MetaData'!$F74="US",'SERIES_DB-MetaData'!P74*25.4,'SERIES_DB-MetaData'!P74)</f>
        <v>600</v>
      </c>
      <c r="Q74" s="30">
        <f>IF('SERIES_DB-MetaData'!$F74="US",'SERIES_DB-MetaData'!Q74*25.4,'SERIES_DB-MetaData'!Q74)</f>
        <v>30</v>
      </c>
      <c r="R74" s="30">
        <f>IF('SERIES_DB-MetaData'!$F74="US",'SERIES_DB-MetaData'!R74*25.4,'SERIES_DB-MetaData'!R74)</f>
        <v>1400</v>
      </c>
      <c r="S74" s="30">
        <f>IF('SERIES_DB-MetaData'!$F74="US",'SERIES_DB-MetaData'!S74*25.4,'SERIES_DB-MetaData'!S74)</f>
        <v>1400</v>
      </c>
      <c r="T74" s="32" t="str">
        <f>'SERIES_DB-MetaData'!T74</f>
        <v>2-point loading</v>
      </c>
      <c r="U74" s="32">
        <f t="shared" si="7"/>
        <v>27000</v>
      </c>
      <c r="V74" s="30">
        <f>IF('SERIES_DB-MetaData'!$F74="US",'SERIES_DB-MetaData'!V74*25.4,'SERIES_DB-MetaData'!V74)</f>
        <v>4</v>
      </c>
      <c r="W74" s="30">
        <f>IF('SERIES_DB-MetaData'!$F74="US",'SERIES_DB-MetaData'!W74*25.4,'SERIES_DB-MetaData'!W74)</f>
        <v>0</v>
      </c>
      <c r="X74" s="30">
        <f>IF('SERIES_DB-MetaData'!$F74="US",'SERIES_DB-MetaData'!X74*25.4,'SERIES_DB-MetaData'!X74)</f>
        <v>0</v>
      </c>
      <c r="Y74" s="108">
        <f>'SERIES_DB-MetaData'!Y74</f>
        <v>31</v>
      </c>
      <c r="Z74" s="30">
        <f>IF('SERIES_DB-MetaData'!$F74="US",'SERIES_DB-MetaData'!Z74*25.4,'SERIES_DB-MetaData'!Z74)</f>
        <v>0</v>
      </c>
      <c r="AA74" s="108">
        <f>'SERIES_DB-MetaData'!AA74</f>
        <v>0</v>
      </c>
      <c r="AB74" s="30">
        <f>IF('SERIES_DB-MetaData'!$F74="US",'SERIES_DB-MetaData'!AB74*25.4,'SERIES_DB-MetaData'!AB74)</f>
        <v>0</v>
      </c>
      <c r="AC74" s="108">
        <f>'SERIES_DB-MetaData'!AC74</f>
        <v>0</v>
      </c>
      <c r="AD74" s="108">
        <f>'SERIES_DB-MetaData'!AD74</f>
        <v>0</v>
      </c>
      <c r="AE74" s="31">
        <f>IF('SERIES_DB-MetaData'!$F74="US",'SERIES_DB-MetaData'!AE74*25.4,'SERIES_DB-MetaData'!AE74)</f>
        <v>0</v>
      </c>
      <c r="AF74" s="32" t="str">
        <f>'SERIES_DB-MetaData'!AF74</f>
        <v>Ribbed</v>
      </c>
      <c r="AG74" s="23">
        <f t="shared" si="8"/>
        <v>1.4428055149819792</v>
      </c>
      <c r="AH74" s="30">
        <f>IF('SERIES_DB-MetaData'!$F74="US",'SERIES_DB-MetaData'!AH74*25.4,'SERIES_DB-MetaData'!AH74)</f>
        <v>0</v>
      </c>
      <c r="AI74" s="31">
        <f>IF('SERIES_DB-MetaData'!$F74="US",'SERIES_DB-MetaData'!AI74*6.89476,'SERIES_DB-MetaData'!AI74)</f>
        <v>220.99</v>
      </c>
      <c r="AJ74" s="31">
        <f>IF('SERIES_DB-MetaData'!$F74="US",'SERIES_DB-MetaData'!AJ74*6.89476,'SERIES_DB-MetaData'!AJ74)</f>
        <v>0</v>
      </c>
      <c r="AK74" s="31">
        <f>IF('SERIES_DB-MetaData'!$F74="US",'SERIES_DB-MetaData'!AK74*6.89476,'SERIES_DB-MetaData'!AK74)</f>
        <v>0</v>
      </c>
      <c r="AL74" s="31">
        <f>IF('SERIES_DB-MetaData'!$F74="US",'SERIES_DB-MetaData'!AL74*6.89476,'SERIES_DB-MetaData'!AL74)</f>
        <v>0</v>
      </c>
      <c r="AM74" s="31">
        <f>IF('SERIES_DB-MetaData'!$F74="US",'SERIES_DB-MetaData'!AM74*6.89476,'SERIES_DB-MetaData'!AM74)</f>
        <v>0</v>
      </c>
      <c r="AN74" s="31">
        <f>IF('SERIES_DB-MetaData'!$F74="US",'SERIES_DB-MetaData'!AN74*6.89476,'SERIES_DB-MetaData'!AN74)</f>
        <v>0</v>
      </c>
      <c r="AO74" s="108">
        <f>'SERIES_DB-MetaData'!AO74</f>
        <v>0</v>
      </c>
      <c r="AP74" s="24">
        <f>'SERIES_DB-MetaData'!AP74</f>
        <v>0</v>
      </c>
      <c r="AQ74" s="20">
        <f>'SERIES_DB-MetaData'!AQ74</f>
        <v>2</v>
      </c>
      <c r="AR74" s="24" t="str">
        <f>'SERIES_DB-MetaData'!AR74</f>
        <v>Ribbed</v>
      </c>
      <c r="AS74" s="30">
        <f>IF('SERIES_DB-MetaData'!$F74="US",'SERIES_DB-MetaData'!AS74*25.4,'SERIES_DB-MetaData'!AS74)</f>
        <v>1.4</v>
      </c>
      <c r="AT74" s="20">
        <f>'SERIES_DB-MetaData'!AT74</f>
        <v>28</v>
      </c>
      <c r="AU74" s="31">
        <f>IF('SERIES_DB-MetaData'!$F74="US",'SERIES_DB-MetaData'!AU74*25.4,'SERIES_DB-MetaData'!AU74)</f>
        <v>50</v>
      </c>
      <c r="AV74" s="30">
        <f>IF('SERIES_DB-MetaData'!$F74="US",'SERIES_DB-MetaData'!AV74*25.4,'SERIES_DB-MetaData'!AV74)</f>
        <v>0</v>
      </c>
      <c r="AW74" s="109">
        <f>'SERIES_DB-MetaData'!AW74</f>
        <v>0</v>
      </c>
      <c r="AX74" s="30">
        <f>IF('SERIES_DB-MetaData'!$F74="US",'SERIES_DB-MetaData'!AX74*25.4,'SERIES_DB-MetaData'!AX74)</f>
        <v>0</v>
      </c>
      <c r="AY74" s="23">
        <f t="shared" si="9"/>
        <v>4.1050144006906625E-2</v>
      </c>
      <c r="AZ74" s="23"/>
      <c r="BA74" s="31">
        <f>IF('SERIES_DB-MetaData'!$F74="US",'SERIES_DB-MetaData'!BA74*6.89476,'SERIES_DB-MetaData'!BA74)</f>
        <v>294</v>
      </c>
      <c r="BB74" s="31">
        <f>IF('SERIES_DB-MetaData'!$F74="US",'SERIES_DB-MetaData'!BB74*6.89476,'SERIES_DB-MetaData'!BB74)</f>
        <v>0</v>
      </c>
      <c r="BC74" s="24">
        <f>'SERIES_DB-MetaData'!BC74</f>
        <v>0</v>
      </c>
      <c r="BD74" s="30">
        <f>IF('SERIES_DB-MetaData'!$F74="US",'SERIES_DB-MetaData'!BD74*25.4,'SERIES_DB-MetaData'!BD74)</f>
        <v>2</v>
      </c>
      <c r="BE74" s="30">
        <f>IF('SERIES_DB-MetaData'!$F74="US",'SERIES_DB-MetaData'!BE74*25.4,'SERIES_DB-MetaData'!BE74)</f>
        <v>50</v>
      </c>
      <c r="BF74" s="24">
        <f>'SERIES_DB-MetaData'!BF74</f>
        <v>1</v>
      </c>
      <c r="BG74" s="22">
        <f t="shared" si="10"/>
        <v>0.20943951023931953</v>
      </c>
      <c r="BH74" s="30">
        <f>IF('SERIES_DB-MetaData'!$F74="US",'SERIES_DB-MetaData'!BH74*25.4,'SERIES_DB-MetaData'!BH74)</f>
        <v>0</v>
      </c>
      <c r="BI74" s="31">
        <f>IF('SERIES_DB-MetaData'!$F74="US",'SERIES_DB-MetaData'!BI74*6.89476,'SERIES_DB-MetaData'!BI74)</f>
        <v>475.3</v>
      </c>
      <c r="BJ74" s="31">
        <f>IF('SERIES_DB-MetaData'!$F74="US",'SERIES_DB-MetaData'!BJ74*6.89476,'SERIES_DB-MetaData'!BJ74)</f>
        <v>0</v>
      </c>
      <c r="BK74" s="109">
        <f>'SERIES_DB-MetaData'!BK74</f>
        <v>0</v>
      </c>
      <c r="BL74" s="30">
        <f>IF('SERIES_DB-MetaData'!$F74="US",'SERIES_DB-MetaData'!BL74*25.4,'SERIES_DB-MetaData'!BL74)</f>
        <v>2</v>
      </c>
      <c r="BM74" s="30">
        <f>IF('SERIES_DB-MetaData'!$F74="US",'SERIES_DB-MetaData'!BM74*25.4,'SERIES_DB-MetaData'!BM74)</f>
        <v>50</v>
      </c>
      <c r="BN74" s="25">
        <f>'SERIES_DB-MetaData'!$BN$6</f>
        <v>2</v>
      </c>
      <c r="BO74" s="22">
        <f t="shared" si="11"/>
        <v>0.41887902047863906</v>
      </c>
      <c r="BP74" s="31">
        <f>IF('SERIES_DB-MetaData'!$F74="US",'SERIES_DB-MetaData'!BP74*6.89476,'SERIES_DB-MetaData'!BP74)</f>
        <v>475.3</v>
      </c>
      <c r="BQ74" s="31">
        <f>IF('SERIES_DB-MetaData'!$F74="US",'SERIES_DB-MetaData'!BQ74*6.89476,'SERIES_DB-MetaData'!BQ74)</f>
        <v>0</v>
      </c>
      <c r="BR74" s="20">
        <f>'SERIES_DB-MetaData'!BR74</f>
        <v>0</v>
      </c>
      <c r="BS74" s="30">
        <f>IF('SERIES_DB-MetaData'!$F74="US",'SERIES_DB-MetaData'!BS74*25.4,'SERIES_DB-MetaData'!BS74)</f>
        <v>0</v>
      </c>
      <c r="BT74" s="20">
        <f>'SERIES_DB-MetaData'!BT74</f>
        <v>0</v>
      </c>
      <c r="BU74" s="22">
        <f t="shared" si="12"/>
        <v>0</v>
      </c>
      <c r="BV74" s="31">
        <f>IF('SERIES_DB-MetaData'!$F74="US",'SERIES_DB-MetaData'!BV74*6.89476,'SERIES_DB-MetaData'!BV74)</f>
        <v>0</v>
      </c>
      <c r="BW74" s="20">
        <f>'SERIES_DB-MetaData'!BW74</f>
        <v>0</v>
      </c>
      <c r="BX74" s="20">
        <f>'SERIES_DB-MetaData'!BX74</f>
        <v>1</v>
      </c>
    </row>
    <row r="75" spans="1:76">
      <c r="A75" s="84">
        <f>'SERIES_DB-MetaData'!A75</f>
        <v>70</v>
      </c>
      <c r="B75" s="84">
        <f>'SERIES_DB-MetaData'!B75</f>
        <v>0</v>
      </c>
      <c r="C75" s="84">
        <f>'SERIES_DB-MetaData'!C75</f>
        <v>21</v>
      </c>
      <c r="D75" s="105" t="str">
        <f>'SERIES_DB-MetaData'!D75</f>
        <v>Hirosawa _3-3</v>
      </c>
      <c r="E75" s="105" t="str">
        <f>'SERIES_DB-MetaData'!E75</f>
        <v>Hirosawa, 1975 (from Lu et al., 2010, NEES Database)</v>
      </c>
      <c r="F75" s="20" t="s">
        <v>8</v>
      </c>
      <c r="G75" s="87" t="str">
        <f>'SERIES_DB-MetaData'!G75</f>
        <v>C</v>
      </c>
      <c r="H75" s="87" t="str">
        <f>'SERIES_DB-MetaData'!H75</f>
        <v>B</v>
      </c>
      <c r="I75" s="31">
        <f>IF('SERIES_DB-MetaData'!$F75="US",'SERIES_DB-MetaData'!I75*6.89476,'SERIES_DB-MetaData'!I75)</f>
        <v>28</v>
      </c>
      <c r="J75" s="31">
        <f>IF('SERIES_DB-MetaData'!$F75="US",'SERIES_DB-MetaData'!J75*6.89476,'SERIES_DB-MetaData'!J75)</f>
        <v>0</v>
      </c>
      <c r="K75" s="31">
        <f>IF('SERIES_DB-MetaData'!$F75="US",'SERIES_DB-MetaData'!K75*6.89476,'SERIES_DB-MetaData'!K75)</f>
        <v>0</v>
      </c>
      <c r="L75" s="31">
        <f>IF('SERIES_DB-MetaData'!$F75="US",'SERIES_DB-MetaData'!L75*4.448221615,'SERIES_DB-MetaData'!L75)</f>
        <v>84</v>
      </c>
      <c r="M75" s="20">
        <f>'SERIES_DB-MetaData'!M75</f>
        <v>0</v>
      </c>
      <c r="N75" s="30">
        <f>IF('SERIES_DB-MetaData'!$F75="US",'SERIES_DB-MetaData'!N75*25.4,'SERIES_DB-MetaData'!N75)</f>
        <v>150</v>
      </c>
      <c r="O75" s="30">
        <f>IF('SERIES_DB-MetaData'!$F75="US",'SERIES_DB-MetaData'!O75*25.4,'SERIES_DB-MetaData'!O75)</f>
        <v>100</v>
      </c>
      <c r="P75" s="30">
        <f>IF('SERIES_DB-MetaData'!$F75="US",'SERIES_DB-MetaData'!P75*25.4,'SERIES_DB-MetaData'!P75)</f>
        <v>600</v>
      </c>
      <c r="Q75" s="30">
        <f>IF('SERIES_DB-MetaData'!$F75="US",'SERIES_DB-MetaData'!Q75*25.4,'SERIES_DB-MetaData'!Q75)</f>
        <v>30</v>
      </c>
      <c r="R75" s="30">
        <f>IF('SERIES_DB-MetaData'!$F75="US",'SERIES_DB-MetaData'!R75*25.4,'SERIES_DB-MetaData'!R75)</f>
        <v>1400</v>
      </c>
      <c r="S75" s="30">
        <f>IF('SERIES_DB-MetaData'!$F75="US",'SERIES_DB-MetaData'!S75*25.4,'SERIES_DB-MetaData'!S75)</f>
        <v>1400</v>
      </c>
      <c r="T75" s="32" t="str">
        <f>'SERIES_DB-MetaData'!T75</f>
        <v>2-point loading</v>
      </c>
      <c r="U75" s="32">
        <f t="shared" si="7"/>
        <v>27000</v>
      </c>
      <c r="V75" s="30">
        <f>IF('SERIES_DB-MetaData'!$F75="US",'SERIES_DB-MetaData'!V75*25.4,'SERIES_DB-MetaData'!V75)</f>
        <v>4</v>
      </c>
      <c r="W75" s="30">
        <f>IF('SERIES_DB-MetaData'!$F75="US",'SERIES_DB-MetaData'!W75*25.4,'SERIES_DB-MetaData'!W75)</f>
        <v>0</v>
      </c>
      <c r="X75" s="30">
        <f>IF('SERIES_DB-MetaData'!$F75="US",'SERIES_DB-MetaData'!X75*25.4,'SERIES_DB-MetaData'!X75)</f>
        <v>0</v>
      </c>
      <c r="Y75" s="108">
        <f>'SERIES_DB-MetaData'!Y75</f>
        <v>31</v>
      </c>
      <c r="Z75" s="30">
        <f>IF('SERIES_DB-MetaData'!$F75="US",'SERIES_DB-MetaData'!Z75*25.4,'SERIES_DB-MetaData'!Z75)</f>
        <v>0</v>
      </c>
      <c r="AA75" s="108">
        <f>'SERIES_DB-MetaData'!AA75</f>
        <v>0</v>
      </c>
      <c r="AB75" s="30">
        <f>IF('SERIES_DB-MetaData'!$F75="US",'SERIES_DB-MetaData'!AB75*25.4,'SERIES_DB-MetaData'!AB75)</f>
        <v>0</v>
      </c>
      <c r="AC75" s="108">
        <f>'SERIES_DB-MetaData'!AC75</f>
        <v>0</v>
      </c>
      <c r="AD75" s="108">
        <f>'SERIES_DB-MetaData'!AD75</f>
        <v>0</v>
      </c>
      <c r="AE75" s="31">
        <f>IF('SERIES_DB-MetaData'!$F75="US",'SERIES_DB-MetaData'!AE75*25.4,'SERIES_DB-MetaData'!AE75)</f>
        <v>0</v>
      </c>
      <c r="AF75" s="32" t="str">
        <f>'SERIES_DB-MetaData'!AF75</f>
        <v>Ribbed</v>
      </c>
      <c r="AG75" s="23">
        <f t="shared" si="8"/>
        <v>1.4428055149819792</v>
      </c>
      <c r="AH75" s="30">
        <f>IF('SERIES_DB-MetaData'!$F75="US",'SERIES_DB-MetaData'!AH75*25.4,'SERIES_DB-MetaData'!AH75)</f>
        <v>0</v>
      </c>
      <c r="AI75" s="31">
        <f>IF('SERIES_DB-MetaData'!$F75="US",'SERIES_DB-MetaData'!AI75*6.89476,'SERIES_DB-MetaData'!AI75)</f>
        <v>220.99</v>
      </c>
      <c r="AJ75" s="31">
        <f>IF('SERIES_DB-MetaData'!$F75="US",'SERIES_DB-MetaData'!AJ75*6.89476,'SERIES_DB-MetaData'!AJ75)</f>
        <v>0</v>
      </c>
      <c r="AK75" s="31">
        <f>IF('SERIES_DB-MetaData'!$F75="US",'SERIES_DB-MetaData'!AK75*6.89476,'SERIES_DB-MetaData'!AK75)</f>
        <v>0</v>
      </c>
      <c r="AL75" s="31">
        <f>IF('SERIES_DB-MetaData'!$F75="US",'SERIES_DB-MetaData'!AL75*6.89476,'SERIES_DB-MetaData'!AL75)</f>
        <v>0</v>
      </c>
      <c r="AM75" s="31">
        <f>IF('SERIES_DB-MetaData'!$F75="US",'SERIES_DB-MetaData'!AM75*6.89476,'SERIES_DB-MetaData'!AM75)</f>
        <v>0</v>
      </c>
      <c r="AN75" s="31">
        <f>IF('SERIES_DB-MetaData'!$F75="US",'SERIES_DB-MetaData'!AN75*6.89476,'SERIES_DB-MetaData'!AN75)</f>
        <v>0</v>
      </c>
      <c r="AO75" s="108">
        <f>'SERIES_DB-MetaData'!AO75</f>
        <v>0</v>
      </c>
      <c r="AP75" s="24">
        <f>'SERIES_DB-MetaData'!AP75</f>
        <v>0</v>
      </c>
      <c r="AQ75" s="20">
        <f>'SERIES_DB-MetaData'!AQ75</f>
        <v>2</v>
      </c>
      <c r="AR75" s="24" t="str">
        <f>'SERIES_DB-MetaData'!AR75</f>
        <v>Ribbed</v>
      </c>
      <c r="AS75" s="30">
        <f>IF('SERIES_DB-MetaData'!$F75="US",'SERIES_DB-MetaData'!AS75*25.4,'SERIES_DB-MetaData'!AS75)</f>
        <v>1.4</v>
      </c>
      <c r="AT75" s="20">
        <f>'SERIES_DB-MetaData'!AT75</f>
        <v>28</v>
      </c>
      <c r="AU75" s="31">
        <f>IF('SERIES_DB-MetaData'!$F75="US",'SERIES_DB-MetaData'!AU75*25.4,'SERIES_DB-MetaData'!AU75)</f>
        <v>50</v>
      </c>
      <c r="AV75" s="30">
        <f>IF('SERIES_DB-MetaData'!$F75="US",'SERIES_DB-MetaData'!AV75*25.4,'SERIES_DB-MetaData'!AV75)</f>
        <v>0</v>
      </c>
      <c r="AW75" s="109">
        <f>'SERIES_DB-MetaData'!AW75</f>
        <v>0</v>
      </c>
      <c r="AX75" s="30">
        <f>IF('SERIES_DB-MetaData'!$F75="US",'SERIES_DB-MetaData'!AX75*25.4,'SERIES_DB-MetaData'!AX75)</f>
        <v>0</v>
      </c>
      <c r="AY75" s="23">
        <f t="shared" si="9"/>
        <v>4.1050144006906625E-2</v>
      </c>
      <c r="AZ75" s="23"/>
      <c r="BA75" s="31">
        <f>IF('SERIES_DB-MetaData'!$F75="US",'SERIES_DB-MetaData'!BA75*6.89476,'SERIES_DB-MetaData'!BA75)</f>
        <v>294</v>
      </c>
      <c r="BB75" s="31">
        <f>IF('SERIES_DB-MetaData'!$F75="US",'SERIES_DB-MetaData'!BB75*6.89476,'SERIES_DB-MetaData'!BB75)</f>
        <v>0</v>
      </c>
      <c r="BC75" s="24">
        <f>'SERIES_DB-MetaData'!BC75</f>
        <v>0</v>
      </c>
      <c r="BD75" s="30">
        <f>IF('SERIES_DB-MetaData'!$F75="US",'SERIES_DB-MetaData'!BD75*25.4,'SERIES_DB-MetaData'!BD75)</f>
        <v>2</v>
      </c>
      <c r="BE75" s="30">
        <f>IF('SERIES_DB-MetaData'!$F75="US",'SERIES_DB-MetaData'!BE75*25.4,'SERIES_DB-MetaData'!BE75)</f>
        <v>50</v>
      </c>
      <c r="BF75" s="24">
        <f>'SERIES_DB-MetaData'!BF75</f>
        <v>1</v>
      </c>
      <c r="BG75" s="22">
        <f t="shared" si="10"/>
        <v>0.20943951023931953</v>
      </c>
      <c r="BH75" s="30">
        <f>IF('SERIES_DB-MetaData'!$F75="US",'SERIES_DB-MetaData'!BH75*25.4,'SERIES_DB-MetaData'!BH75)</f>
        <v>0</v>
      </c>
      <c r="BI75" s="31">
        <f>IF('SERIES_DB-MetaData'!$F75="US",'SERIES_DB-MetaData'!BI75*6.89476,'SERIES_DB-MetaData'!BI75)</f>
        <v>475.3</v>
      </c>
      <c r="BJ75" s="31">
        <f>IF('SERIES_DB-MetaData'!$F75="US",'SERIES_DB-MetaData'!BJ75*6.89476,'SERIES_DB-MetaData'!BJ75)</f>
        <v>0</v>
      </c>
      <c r="BK75" s="109">
        <f>'SERIES_DB-MetaData'!BK75</f>
        <v>0</v>
      </c>
      <c r="BL75" s="30">
        <f>IF('SERIES_DB-MetaData'!$F75="US",'SERIES_DB-MetaData'!BL75*25.4,'SERIES_DB-MetaData'!BL75)</f>
        <v>2</v>
      </c>
      <c r="BM75" s="30">
        <f>IF('SERIES_DB-MetaData'!$F75="US",'SERIES_DB-MetaData'!BM75*25.4,'SERIES_DB-MetaData'!BM75)</f>
        <v>50</v>
      </c>
      <c r="BN75" s="25">
        <f>'SERIES_DB-MetaData'!$BN$6</f>
        <v>2</v>
      </c>
      <c r="BO75" s="22">
        <f t="shared" si="11"/>
        <v>0.41887902047863906</v>
      </c>
      <c r="BP75" s="31">
        <f>IF('SERIES_DB-MetaData'!$F75="US",'SERIES_DB-MetaData'!BP75*6.89476,'SERIES_DB-MetaData'!BP75)</f>
        <v>475.3</v>
      </c>
      <c r="BQ75" s="31">
        <f>IF('SERIES_DB-MetaData'!$F75="US",'SERIES_DB-MetaData'!BQ75*6.89476,'SERIES_DB-MetaData'!BQ75)</f>
        <v>0</v>
      </c>
      <c r="BR75" s="20">
        <f>'SERIES_DB-MetaData'!BR75</f>
        <v>0</v>
      </c>
      <c r="BS75" s="30">
        <f>IF('SERIES_DB-MetaData'!$F75="US",'SERIES_DB-MetaData'!BS75*25.4,'SERIES_DB-MetaData'!BS75)</f>
        <v>0</v>
      </c>
      <c r="BT75" s="20">
        <f>'SERIES_DB-MetaData'!BT75</f>
        <v>0</v>
      </c>
      <c r="BU75" s="22">
        <f t="shared" si="12"/>
        <v>0</v>
      </c>
      <c r="BV75" s="31">
        <f>IF('SERIES_DB-MetaData'!$F75="US",'SERIES_DB-MetaData'!BV75*6.89476,'SERIES_DB-MetaData'!BV75)</f>
        <v>0</v>
      </c>
      <c r="BW75" s="20">
        <f>'SERIES_DB-MetaData'!BW75</f>
        <v>0</v>
      </c>
      <c r="BX75" s="20">
        <f>'SERIES_DB-MetaData'!BX75</f>
        <v>5</v>
      </c>
    </row>
    <row r="76" spans="1:76">
      <c r="A76" s="84">
        <f>'SERIES_DB-MetaData'!A76</f>
        <v>71</v>
      </c>
      <c r="B76" s="84">
        <f>'SERIES_DB-MetaData'!B76</f>
        <v>0</v>
      </c>
      <c r="C76" s="84">
        <f>'SERIES_DB-MetaData'!C76</f>
        <v>22</v>
      </c>
      <c r="D76" s="105" t="str">
        <f>'SERIES_DB-MetaData'!D76</f>
        <v>Hirosawa _3-4</v>
      </c>
      <c r="E76" s="105" t="str">
        <f>'SERIES_DB-MetaData'!E76</f>
        <v>Hirosawa, 1975 (from Lu et al., 2010, NEES Database)</v>
      </c>
      <c r="F76" s="20" t="s">
        <v>8</v>
      </c>
      <c r="G76" s="87" t="str">
        <f>'SERIES_DB-MetaData'!G76</f>
        <v>C</v>
      </c>
      <c r="H76" s="87" t="str">
        <f>'SERIES_DB-MetaData'!H76</f>
        <v>B</v>
      </c>
      <c r="I76" s="31">
        <f>IF('SERIES_DB-MetaData'!$F76="US",'SERIES_DB-MetaData'!I76*6.89476,'SERIES_DB-MetaData'!I76)</f>
        <v>29</v>
      </c>
      <c r="J76" s="31">
        <f>IF('SERIES_DB-MetaData'!$F76="US",'SERIES_DB-MetaData'!J76*6.89476,'SERIES_DB-MetaData'!J76)</f>
        <v>0</v>
      </c>
      <c r="K76" s="31">
        <f>IF('SERIES_DB-MetaData'!$F76="US",'SERIES_DB-MetaData'!K76*6.89476,'SERIES_DB-MetaData'!K76)</f>
        <v>0</v>
      </c>
      <c r="L76" s="31">
        <f>IF('SERIES_DB-MetaData'!$F76="US",'SERIES_DB-MetaData'!L76*4.448221615,'SERIES_DB-MetaData'!L76)</f>
        <v>126</v>
      </c>
      <c r="M76" s="20">
        <f>'SERIES_DB-MetaData'!M76</f>
        <v>0</v>
      </c>
      <c r="N76" s="30">
        <f>IF('SERIES_DB-MetaData'!$F76="US",'SERIES_DB-MetaData'!N76*25.4,'SERIES_DB-MetaData'!N76)</f>
        <v>150</v>
      </c>
      <c r="O76" s="30">
        <f>IF('SERIES_DB-MetaData'!$F76="US",'SERIES_DB-MetaData'!O76*25.4,'SERIES_DB-MetaData'!O76)</f>
        <v>100</v>
      </c>
      <c r="P76" s="30">
        <f>IF('SERIES_DB-MetaData'!$F76="US",'SERIES_DB-MetaData'!P76*25.4,'SERIES_DB-MetaData'!P76)</f>
        <v>600</v>
      </c>
      <c r="Q76" s="30">
        <f>IF('SERIES_DB-MetaData'!$F76="US",'SERIES_DB-MetaData'!Q76*25.4,'SERIES_DB-MetaData'!Q76)</f>
        <v>30</v>
      </c>
      <c r="R76" s="30">
        <f>IF('SERIES_DB-MetaData'!$F76="US",'SERIES_DB-MetaData'!R76*25.4,'SERIES_DB-MetaData'!R76)</f>
        <v>1400</v>
      </c>
      <c r="S76" s="30">
        <f>IF('SERIES_DB-MetaData'!$F76="US",'SERIES_DB-MetaData'!S76*25.4,'SERIES_DB-MetaData'!S76)</f>
        <v>1400</v>
      </c>
      <c r="T76" s="32" t="str">
        <f>'SERIES_DB-MetaData'!T76</f>
        <v>2-point loading</v>
      </c>
      <c r="U76" s="32">
        <f t="shared" si="7"/>
        <v>27000</v>
      </c>
      <c r="V76" s="30">
        <f>IF('SERIES_DB-MetaData'!$F76="US",'SERIES_DB-MetaData'!V76*25.4,'SERIES_DB-MetaData'!V76)</f>
        <v>4</v>
      </c>
      <c r="W76" s="30">
        <f>IF('SERIES_DB-MetaData'!$F76="US",'SERIES_DB-MetaData'!W76*25.4,'SERIES_DB-MetaData'!W76)</f>
        <v>0</v>
      </c>
      <c r="X76" s="30">
        <f>IF('SERIES_DB-MetaData'!$F76="US",'SERIES_DB-MetaData'!X76*25.4,'SERIES_DB-MetaData'!X76)</f>
        <v>0</v>
      </c>
      <c r="Y76" s="108">
        <f>'SERIES_DB-MetaData'!Y76</f>
        <v>31</v>
      </c>
      <c r="Z76" s="30">
        <f>IF('SERIES_DB-MetaData'!$F76="US",'SERIES_DB-MetaData'!Z76*25.4,'SERIES_DB-MetaData'!Z76)</f>
        <v>0</v>
      </c>
      <c r="AA76" s="108">
        <f>'SERIES_DB-MetaData'!AA76</f>
        <v>0</v>
      </c>
      <c r="AB76" s="30">
        <f>IF('SERIES_DB-MetaData'!$F76="US",'SERIES_DB-MetaData'!AB76*25.4,'SERIES_DB-MetaData'!AB76)</f>
        <v>0</v>
      </c>
      <c r="AC76" s="108">
        <f>'SERIES_DB-MetaData'!AC76</f>
        <v>0</v>
      </c>
      <c r="AD76" s="108">
        <f>'SERIES_DB-MetaData'!AD76</f>
        <v>0</v>
      </c>
      <c r="AE76" s="31">
        <f>IF('SERIES_DB-MetaData'!$F76="US",'SERIES_DB-MetaData'!AE76*25.4,'SERIES_DB-MetaData'!AE76)</f>
        <v>0</v>
      </c>
      <c r="AF76" s="32" t="str">
        <f>'SERIES_DB-MetaData'!AF76</f>
        <v>Ribbed</v>
      </c>
      <c r="AG76" s="23">
        <f t="shared" si="8"/>
        <v>1.4428055149819792</v>
      </c>
      <c r="AH76" s="30">
        <f>IF('SERIES_DB-MetaData'!$F76="US",'SERIES_DB-MetaData'!AH76*25.4,'SERIES_DB-MetaData'!AH76)</f>
        <v>0</v>
      </c>
      <c r="AI76" s="31">
        <f>IF('SERIES_DB-MetaData'!$F76="US",'SERIES_DB-MetaData'!AI76*6.89476,'SERIES_DB-MetaData'!AI76)</f>
        <v>220.99</v>
      </c>
      <c r="AJ76" s="31">
        <f>IF('SERIES_DB-MetaData'!$F76="US",'SERIES_DB-MetaData'!AJ76*6.89476,'SERIES_DB-MetaData'!AJ76)</f>
        <v>0</v>
      </c>
      <c r="AK76" s="31">
        <f>IF('SERIES_DB-MetaData'!$F76="US",'SERIES_DB-MetaData'!AK76*6.89476,'SERIES_DB-MetaData'!AK76)</f>
        <v>0</v>
      </c>
      <c r="AL76" s="31">
        <f>IF('SERIES_DB-MetaData'!$F76="US",'SERIES_DB-MetaData'!AL76*6.89476,'SERIES_DB-MetaData'!AL76)</f>
        <v>0</v>
      </c>
      <c r="AM76" s="31">
        <f>IF('SERIES_DB-MetaData'!$F76="US",'SERIES_DB-MetaData'!AM76*6.89476,'SERIES_DB-MetaData'!AM76)</f>
        <v>0</v>
      </c>
      <c r="AN76" s="31">
        <f>IF('SERIES_DB-MetaData'!$F76="US",'SERIES_DB-MetaData'!AN76*6.89476,'SERIES_DB-MetaData'!AN76)</f>
        <v>0</v>
      </c>
      <c r="AO76" s="108">
        <f>'SERIES_DB-MetaData'!AO76</f>
        <v>0</v>
      </c>
      <c r="AP76" s="24">
        <f>'SERIES_DB-MetaData'!AP76</f>
        <v>0</v>
      </c>
      <c r="AQ76" s="20">
        <f>'SERIES_DB-MetaData'!AQ76</f>
        <v>2</v>
      </c>
      <c r="AR76" s="24" t="str">
        <f>'SERIES_DB-MetaData'!AR76</f>
        <v>Ribbed</v>
      </c>
      <c r="AS76" s="30">
        <f>IF('SERIES_DB-MetaData'!$F76="US",'SERIES_DB-MetaData'!AS76*25.4,'SERIES_DB-MetaData'!AS76)</f>
        <v>1.4</v>
      </c>
      <c r="AT76" s="20">
        <f>'SERIES_DB-MetaData'!AT76</f>
        <v>28</v>
      </c>
      <c r="AU76" s="31">
        <f>IF('SERIES_DB-MetaData'!$F76="US",'SERIES_DB-MetaData'!AU76*25.4,'SERIES_DB-MetaData'!AU76)</f>
        <v>50</v>
      </c>
      <c r="AV76" s="30">
        <f>IF('SERIES_DB-MetaData'!$F76="US",'SERIES_DB-MetaData'!AV76*25.4,'SERIES_DB-MetaData'!AV76)</f>
        <v>0</v>
      </c>
      <c r="AW76" s="109">
        <f>'SERIES_DB-MetaData'!AW76</f>
        <v>0</v>
      </c>
      <c r="AX76" s="30">
        <f>IF('SERIES_DB-MetaData'!$F76="US",'SERIES_DB-MetaData'!AX76*25.4,'SERIES_DB-MetaData'!AX76)</f>
        <v>0</v>
      </c>
      <c r="AY76" s="23">
        <f t="shared" si="9"/>
        <v>4.1050144006906625E-2</v>
      </c>
      <c r="AZ76" s="23"/>
      <c r="BA76" s="31">
        <f>IF('SERIES_DB-MetaData'!$F76="US",'SERIES_DB-MetaData'!BA76*6.89476,'SERIES_DB-MetaData'!BA76)</f>
        <v>294</v>
      </c>
      <c r="BB76" s="31">
        <f>IF('SERIES_DB-MetaData'!$F76="US",'SERIES_DB-MetaData'!BB76*6.89476,'SERIES_DB-MetaData'!BB76)</f>
        <v>0</v>
      </c>
      <c r="BC76" s="24">
        <f>'SERIES_DB-MetaData'!BC76</f>
        <v>0</v>
      </c>
      <c r="BD76" s="30">
        <f>IF('SERIES_DB-MetaData'!$F76="US",'SERIES_DB-MetaData'!BD76*25.4,'SERIES_DB-MetaData'!BD76)</f>
        <v>2</v>
      </c>
      <c r="BE76" s="30">
        <f>IF('SERIES_DB-MetaData'!$F76="US",'SERIES_DB-MetaData'!BE76*25.4,'SERIES_DB-MetaData'!BE76)</f>
        <v>50</v>
      </c>
      <c r="BF76" s="24">
        <f>'SERIES_DB-MetaData'!BF76</f>
        <v>1</v>
      </c>
      <c r="BG76" s="22">
        <f t="shared" si="10"/>
        <v>0.20943951023931953</v>
      </c>
      <c r="BH76" s="30">
        <f>IF('SERIES_DB-MetaData'!$F76="US",'SERIES_DB-MetaData'!BH76*25.4,'SERIES_DB-MetaData'!BH76)</f>
        <v>0</v>
      </c>
      <c r="BI76" s="31">
        <f>IF('SERIES_DB-MetaData'!$F76="US",'SERIES_DB-MetaData'!BI76*6.89476,'SERIES_DB-MetaData'!BI76)</f>
        <v>475.3</v>
      </c>
      <c r="BJ76" s="31">
        <f>IF('SERIES_DB-MetaData'!$F76="US",'SERIES_DB-MetaData'!BJ76*6.89476,'SERIES_DB-MetaData'!BJ76)</f>
        <v>0</v>
      </c>
      <c r="BK76" s="109">
        <f>'SERIES_DB-MetaData'!BK76</f>
        <v>0</v>
      </c>
      <c r="BL76" s="30">
        <f>IF('SERIES_DB-MetaData'!$F76="US",'SERIES_DB-MetaData'!BL76*25.4,'SERIES_DB-MetaData'!BL76)</f>
        <v>2</v>
      </c>
      <c r="BM76" s="30">
        <f>IF('SERIES_DB-MetaData'!$F76="US",'SERIES_DB-MetaData'!BM76*25.4,'SERIES_DB-MetaData'!BM76)</f>
        <v>50</v>
      </c>
      <c r="BN76" s="25">
        <f>'SERIES_DB-MetaData'!$BN$6</f>
        <v>2</v>
      </c>
      <c r="BO76" s="22">
        <f t="shared" si="11"/>
        <v>0.41887902047863906</v>
      </c>
      <c r="BP76" s="31">
        <f>IF('SERIES_DB-MetaData'!$F76="US",'SERIES_DB-MetaData'!BP76*6.89476,'SERIES_DB-MetaData'!BP76)</f>
        <v>475.3</v>
      </c>
      <c r="BQ76" s="31">
        <f>IF('SERIES_DB-MetaData'!$F76="US",'SERIES_DB-MetaData'!BQ76*6.89476,'SERIES_DB-MetaData'!BQ76)</f>
        <v>0</v>
      </c>
      <c r="BR76" s="20">
        <f>'SERIES_DB-MetaData'!BR76</f>
        <v>0</v>
      </c>
      <c r="BS76" s="30">
        <f>IF('SERIES_DB-MetaData'!$F76="US",'SERIES_DB-MetaData'!BS76*25.4,'SERIES_DB-MetaData'!BS76)</f>
        <v>0</v>
      </c>
      <c r="BT76" s="20">
        <f>'SERIES_DB-MetaData'!BT76</f>
        <v>0</v>
      </c>
      <c r="BU76" s="22">
        <f t="shared" si="12"/>
        <v>0</v>
      </c>
      <c r="BV76" s="31">
        <f>IF('SERIES_DB-MetaData'!$F76="US",'SERIES_DB-MetaData'!BV76*6.89476,'SERIES_DB-MetaData'!BV76)</f>
        <v>0</v>
      </c>
      <c r="BW76" s="20">
        <f>'SERIES_DB-MetaData'!BW76</f>
        <v>0</v>
      </c>
      <c r="BX76" s="20">
        <f>'SERIES_DB-MetaData'!BX76</f>
        <v>2</v>
      </c>
    </row>
    <row r="77" spans="1:76">
      <c r="A77" s="84">
        <f>'SERIES_DB-MetaData'!A77</f>
        <v>72</v>
      </c>
      <c r="B77" s="84">
        <f>'SERIES_DB-MetaData'!B77</f>
        <v>0</v>
      </c>
      <c r="C77" s="84">
        <f>'SERIES_DB-MetaData'!C77</f>
        <v>23</v>
      </c>
      <c r="D77" s="105" t="str">
        <f>'SERIES_DB-MetaData'!D77</f>
        <v>Hirosawa _2-1</v>
      </c>
      <c r="E77" s="105" t="str">
        <f>'SERIES_DB-MetaData'!E77</f>
        <v>Hirosawa, 1975 (from Lu et al., 2010, NEES Database)</v>
      </c>
      <c r="F77" s="20" t="s">
        <v>8</v>
      </c>
      <c r="G77" s="87" t="str">
        <f>'SERIES_DB-MetaData'!G77</f>
        <v>C</v>
      </c>
      <c r="H77" s="87" t="str">
        <f>'SERIES_DB-MetaData'!H77</f>
        <v>B</v>
      </c>
      <c r="I77" s="31">
        <f>IF('SERIES_DB-MetaData'!$F77="US",'SERIES_DB-MetaData'!I77*6.89476,'SERIES_DB-MetaData'!I77)</f>
        <v>18.600000000000001</v>
      </c>
      <c r="J77" s="31">
        <f>IF('SERIES_DB-MetaData'!$F77="US",'SERIES_DB-MetaData'!J77*6.89476,'SERIES_DB-MetaData'!J77)</f>
        <v>0</v>
      </c>
      <c r="K77" s="31">
        <f>IF('SERIES_DB-MetaData'!$F77="US",'SERIES_DB-MetaData'!K77*6.89476,'SERIES_DB-MetaData'!K77)</f>
        <v>0</v>
      </c>
      <c r="L77" s="31">
        <f>IF('SERIES_DB-MetaData'!$F77="US",'SERIES_DB-MetaData'!L77*4.448221615,'SERIES_DB-MetaData'!L77)</f>
        <v>0</v>
      </c>
      <c r="M77" s="20">
        <f>'SERIES_DB-MetaData'!M77</f>
        <v>0</v>
      </c>
      <c r="N77" s="30">
        <f>IF('SERIES_DB-MetaData'!$F77="US",'SERIES_DB-MetaData'!N77*25.4,'SERIES_DB-MetaData'!N77)</f>
        <v>100</v>
      </c>
      <c r="O77" s="30">
        <f>IF('SERIES_DB-MetaData'!$F77="US",'SERIES_DB-MetaData'!O77*25.4,'SERIES_DB-MetaData'!O77)</f>
        <v>100</v>
      </c>
      <c r="P77" s="30">
        <f>IF('SERIES_DB-MetaData'!$F77="US",'SERIES_DB-MetaData'!P77*25.4,'SERIES_DB-MetaData'!P77)</f>
        <v>600</v>
      </c>
      <c r="Q77" s="30">
        <f>IF('SERIES_DB-MetaData'!$F77="US",'SERIES_DB-MetaData'!Q77*25.4,'SERIES_DB-MetaData'!Q77)</f>
        <v>30</v>
      </c>
      <c r="R77" s="30">
        <f>IF('SERIES_DB-MetaData'!$F77="US",'SERIES_DB-MetaData'!R77*25.4,'SERIES_DB-MetaData'!R77)</f>
        <v>700</v>
      </c>
      <c r="S77" s="30">
        <f>IF('SERIES_DB-MetaData'!$F77="US",'SERIES_DB-MetaData'!S77*25.4,'SERIES_DB-MetaData'!S77)</f>
        <v>700</v>
      </c>
      <c r="T77" s="32" t="str">
        <f>'SERIES_DB-MetaData'!T77</f>
        <v>C</v>
      </c>
      <c r="U77" s="32">
        <f t="shared" si="7"/>
        <v>22000</v>
      </c>
      <c r="V77" s="30">
        <f>IF('SERIES_DB-MetaData'!$F77="US",'SERIES_DB-MetaData'!V77*25.4,'SERIES_DB-MetaData'!V77)</f>
        <v>4</v>
      </c>
      <c r="W77" s="30">
        <f>IF('SERIES_DB-MetaData'!$F77="US",'SERIES_DB-MetaData'!W77*25.4,'SERIES_DB-MetaData'!W77)</f>
        <v>0</v>
      </c>
      <c r="X77" s="30">
        <f>IF('SERIES_DB-MetaData'!$F77="US",'SERIES_DB-MetaData'!X77*25.4,'SERIES_DB-MetaData'!X77)</f>
        <v>0</v>
      </c>
      <c r="Y77" s="108">
        <f>'SERIES_DB-MetaData'!Y77</f>
        <v>20</v>
      </c>
      <c r="Z77" s="30">
        <f>IF('SERIES_DB-MetaData'!$F77="US",'SERIES_DB-MetaData'!Z77*25.4,'SERIES_DB-MetaData'!Z77)</f>
        <v>0</v>
      </c>
      <c r="AA77" s="108">
        <f>'SERIES_DB-MetaData'!AA77</f>
        <v>0</v>
      </c>
      <c r="AB77" s="30">
        <f>IF('SERIES_DB-MetaData'!$F77="US",'SERIES_DB-MetaData'!AB77*25.4,'SERIES_DB-MetaData'!AB77)</f>
        <v>0</v>
      </c>
      <c r="AC77" s="108">
        <f>'SERIES_DB-MetaData'!AC77</f>
        <v>0</v>
      </c>
      <c r="AD77" s="108">
        <f>'SERIES_DB-MetaData'!AD77</f>
        <v>0</v>
      </c>
      <c r="AE77" s="31">
        <f>IF('SERIES_DB-MetaData'!$F77="US",'SERIES_DB-MetaData'!AE77*25.4,'SERIES_DB-MetaData'!AE77)</f>
        <v>0</v>
      </c>
      <c r="AF77" s="32" t="str">
        <f>'SERIES_DB-MetaData'!AF77</f>
        <v>Ribbed</v>
      </c>
      <c r="AG77" s="23">
        <f t="shared" si="8"/>
        <v>1.1423973285781066</v>
      </c>
      <c r="AH77" s="30">
        <f>IF('SERIES_DB-MetaData'!$F77="US",'SERIES_DB-MetaData'!AH77*25.4,'SERIES_DB-MetaData'!AH77)</f>
        <v>0</v>
      </c>
      <c r="AI77" s="31">
        <f>IF('SERIES_DB-MetaData'!$F77="US",'SERIES_DB-MetaData'!AI77*6.89476,'SERIES_DB-MetaData'!AI77)</f>
        <v>212.66</v>
      </c>
      <c r="AJ77" s="31">
        <f>IF('SERIES_DB-MetaData'!$F77="US",'SERIES_DB-MetaData'!AJ77*6.89476,'SERIES_DB-MetaData'!AJ77)</f>
        <v>0</v>
      </c>
      <c r="AK77" s="31">
        <f>IF('SERIES_DB-MetaData'!$F77="US",'SERIES_DB-MetaData'!AK77*6.89476,'SERIES_DB-MetaData'!AK77)</f>
        <v>0</v>
      </c>
      <c r="AL77" s="31">
        <f>IF('SERIES_DB-MetaData'!$F77="US",'SERIES_DB-MetaData'!AL77*6.89476,'SERIES_DB-MetaData'!AL77)</f>
        <v>0</v>
      </c>
      <c r="AM77" s="31">
        <f>IF('SERIES_DB-MetaData'!$F77="US",'SERIES_DB-MetaData'!AM77*6.89476,'SERIES_DB-MetaData'!AM77)</f>
        <v>0</v>
      </c>
      <c r="AN77" s="31">
        <f>IF('SERIES_DB-MetaData'!$F77="US",'SERIES_DB-MetaData'!AN77*6.89476,'SERIES_DB-MetaData'!AN77)</f>
        <v>0</v>
      </c>
      <c r="AO77" s="108">
        <f>'SERIES_DB-MetaData'!AO77</f>
        <v>0</v>
      </c>
      <c r="AP77" s="24">
        <f>'SERIES_DB-MetaData'!AP77</f>
        <v>0</v>
      </c>
      <c r="AQ77" s="20">
        <f>'SERIES_DB-MetaData'!AQ77</f>
        <v>2</v>
      </c>
      <c r="AR77" s="24" t="str">
        <f>'SERIES_DB-MetaData'!AR77</f>
        <v>Ribbed</v>
      </c>
      <c r="AS77" s="30">
        <f>IF('SERIES_DB-MetaData'!$F77="US",'SERIES_DB-MetaData'!AS77*25.4,'SERIES_DB-MetaData'!AS77)</f>
        <v>1.4</v>
      </c>
      <c r="AT77" s="20">
        <f>'SERIES_DB-MetaData'!AT77</f>
        <v>14</v>
      </c>
      <c r="AU77" s="31">
        <f>IF('SERIES_DB-MetaData'!$F77="US",'SERIES_DB-MetaData'!AU77*25.4,'SERIES_DB-MetaData'!AU77)</f>
        <v>50</v>
      </c>
      <c r="AV77" s="30">
        <f>IF('SERIES_DB-MetaData'!$F77="US",'SERIES_DB-MetaData'!AV77*25.4,'SERIES_DB-MetaData'!AV77)</f>
        <v>0</v>
      </c>
      <c r="AW77" s="109">
        <f>'SERIES_DB-MetaData'!AW77</f>
        <v>0</v>
      </c>
      <c r="AX77" s="30">
        <f>IF('SERIES_DB-MetaData'!$F77="US",'SERIES_DB-MetaData'!AX77*25.4,'SERIES_DB-MetaData'!AX77)</f>
        <v>0</v>
      </c>
      <c r="AY77" s="23">
        <f t="shared" si="9"/>
        <v>6.157521601035993E-2</v>
      </c>
      <c r="AZ77" s="23"/>
      <c r="BA77" s="31">
        <f>IF('SERIES_DB-MetaData'!$F77="US",'SERIES_DB-MetaData'!BA77*6.89476,'SERIES_DB-MetaData'!BA77)</f>
        <v>294</v>
      </c>
      <c r="BB77" s="31">
        <f>IF('SERIES_DB-MetaData'!$F77="US",'SERIES_DB-MetaData'!BB77*6.89476,'SERIES_DB-MetaData'!BB77)</f>
        <v>0</v>
      </c>
      <c r="BC77" s="24">
        <f>'SERIES_DB-MetaData'!BC77</f>
        <v>0</v>
      </c>
      <c r="BD77" s="30">
        <f>IF('SERIES_DB-MetaData'!$F77="US",'SERIES_DB-MetaData'!BD77*25.4,'SERIES_DB-MetaData'!BD77)</f>
        <v>2</v>
      </c>
      <c r="BE77" s="30">
        <f>IF('SERIES_DB-MetaData'!$F77="US",'SERIES_DB-MetaData'!BE77*25.4,'SERIES_DB-MetaData'!BE77)</f>
        <v>50</v>
      </c>
      <c r="BF77" s="24">
        <f>'SERIES_DB-MetaData'!BF77</f>
        <v>1</v>
      </c>
      <c r="BG77" s="22">
        <f t="shared" si="10"/>
        <v>0.20943951023931953</v>
      </c>
      <c r="BH77" s="30">
        <f>IF('SERIES_DB-MetaData'!$F77="US",'SERIES_DB-MetaData'!BH77*25.4,'SERIES_DB-MetaData'!BH77)</f>
        <v>0</v>
      </c>
      <c r="BI77" s="31">
        <f>IF('SERIES_DB-MetaData'!$F77="US",'SERIES_DB-MetaData'!BI77*6.89476,'SERIES_DB-MetaData'!BI77)</f>
        <v>261.66000000000003</v>
      </c>
      <c r="BJ77" s="31">
        <f>IF('SERIES_DB-MetaData'!$F77="US",'SERIES_DB-MetaData'!BJ77*6.89476,'SERIES_DB-MetaData'!BJ77)</f>
        <v>0</v>
      </c>
      <c r="BK77" s="109">
        <f>'SERIES_DB-MetaData'!BK77</f>
        <v>0</v>
      </c>
      <c r="BL77" s="30">
        <f>IF('SERIES_DB-MetaData'!$F77="US",'SERIES_DB-MetaData'!BL77*25.4,'SERIES_DB-MetaData'!BL77)</f>
        <v>2</v>
      </c>
      <c r="BM77" s="30">
        <f>IF('SERIES_DB-MetaData'!$F77="US",'SERIES_DB-MetaData'!BM77*25.4,'SERIES_DB-MetaData'!BM77)</f>
        <v>50</v>
      </c>
      <c r="BN77" s="25">
        <f>'SERIES_DB-MetaData'!$BN$6</f>
        <v>2</v>
      </c>
      <c r="BO77" s="22">
        <f t="shared" si="11"/>
        <v>0.41887902047863906</v>
      </c>
      <c r="BP77" s="31">
        <f>IF('SERIES_DB-MetaData'!$F77="US",'SERIES_DB-MetaData'!BP77*6.89476,'SERIES_DB-MetaData'!BP77)</f>
        <v>261.66000000000003</v>
      </c>
      <c r="BQ77" s="31">
        <f>IF('SERIES_DB-MetaData'!$F77="US",'SERIES_DB-MetaData'!BQ77*6.89476,'SERIES_DB-MetaData'!BQ77)</f>
        <v>0</v>
      </c>
      <c r="BR77" s="20">
        <f>'SERIES_DB-MetaData'!BR77</f>
        <v>0</v>
      </c>
      <c r="BS77" s="30">
        <f>IF('SERIES_DB-MetaData'!$F77="US",'SERIES_DB-MetaData'!BS77*25.4,'SERIES_DB-MetaData'!BS77)</f>
        <v>0</v>
      </c>
      <c r="BT77" s="20">
        <f>'SERIES_DB-MetaData'!BT77</f>
        <v>0</v>
      </c>
      <c r="BU77" s="22">
        <f t="shared" si="12"/>
        <v>0</v>
      </c>
      <c r="BV77" s="31">
        <f>IF('SERIES_DB-MetaData'!$F77="US",'SERIES_DB-MetaData'!BV77*6.89476,'SERIES_DB-MetaData'!BV77)</f>
        <v>0</v>
      </c>
      <c r="BW77" s="20">
        <f>'SERIES_DB-MetaData'!BW77</f>
        <v>0</v>
      </c>
      <c r="BX77" s="20">
        <f>'SERIES_DB-MetaData'!BX77</f>
        <v>1</v>
      </c>
    </row>
    <row r="78" spans="1:76">
      <c r="A78" s="84">
        <f>'SERIES_DB-MetaData'!A78</f>
        <v>73</v>
      </c>
      <c r="B78" s="84">
        <f>'SERIES_DB-MetaData'!B78</f>
        <v>0</v>
      </c>
      <c r="C78" s="84">
        <f>'SERIES_DB-MetaData'!C78</f>
        <v>24</v>
      </c>
      <c r="D78" s="105" t="str">
        <f>'SERIES_DB-MetaData'!D78</f>
        <v>Hirosawa _2-2</v>
      </c>
      <c r="E78" s="105" t="str">
        <f>'SERIES_DB-MetaData'!E78</f>
        <v>Hirosawa, 1975 (from Lu et al., 2010, NEES Database)</v>
      </c>
      <c r="F78" s="20" t="s">
        <v>8</v>
      </c>
      <c r="G78" s="87" t="str">
        <f>'SERIES_DB-MetaData'!G78</f>
        <v>C</v>
      </c>
      <c r="H78" s="87" t="str">
        <f>'SERIES_DB-MetaData'!H78</f>
        <v>B</v>
      </c>
      <c r="I78" s="31">
        <f>IF('SERIES_DB-MetaData'!$F78="US",'SERIES_DB-MetaData'!I78*6.89476,'SERIES_DB-MetaData'!I78)</f>
        <v>18.600000000000001</v>
      </c>
      <c r="J78" s="31">
        <f>IF('SERIES_DB-MetaData'!$F78="US",'SERIES_DB-MetaData'!J78*6.89476,'SERIES_DB-MetaData'!J78)</f>
        <v>0</v>
      </c>
      <c r="K78" s="31">
        <f>IF('SERIES_DB-MetaData'!$F78="US",'SERIES_DB-MetaData'!K78*6.89476,'SERIES_DB-MetaData'!K78)</f>
        <v>0</v>
      </c>
      <c r="L78" s="31">
        <f>IF('SERIES_DB-MetaData'!$F78="US",'SERIES_DB-MetaData'!L78*4.448221615,'SERIES_DB-MetaData'!L78)</f>
        <v>0</v>
      </c>
      <c r="M78" s="20">
        <f>'SERIES_DB-MetaData'!M78</f>
        <v>0</v>
      </c>
      <c r="N78" s="30">
        <f>IF('SERIES_DB-MetaData'!$F78="US",'SERIES_DB-MetaData'!N78*25.4,'SERIES_DB-MetaData'!N78)</f>
        <v>100</v>
      </c>
      <c r="O78" s="30">
        <f>IF('SERIES_DB-MetaData'!$F78="US",'SERIES_DB-MetaData'!O78*25.4,'SERIES_DB-MetaData'!O78)</f>
        <v>100</v>
      </c>
      <c r="P78" s="30">
        <f>IF('SERIES_DB-MetaData'!$F78="US",'SERIES_DB-MetaData'!P78*25.4,'SERIES_DB-MetaData'!P78)</f>
        <v>600</v>
      </c>
      <c r="Q78" s="30">
        <f>IF('SERIES_DB-MetaData'!$F78="US",'SERIES_DB-MetaData'!Q78*25.4,'SERIES_DB-MetaData'!Q78)</f>
        <v>30</v>
      </c>
      <c r="R78" s="30">
        <f>IF('SERIES_DB-MetaData'!$F78="US",'SERIES_DB-MetaData'!R78*25.4,'SERIES_DB-MetaData'!R78)</f>
        <v>700</v>
      </c>
      <c r="S78" s="30">
        <f>IF('SERIES_DB-MetaData'!$F78="US",'SERIES_DB-MetaData'!S78*25.4,'SERIES_DB-MetaData'!S78)</f>
        <v>700</v>
      </c>
      <c r="T78" s="32" t="str">
        <f>'SERIES_DB-MetaData'!T78</f>
        <v>C</v>
      </c>
      <c r="U78" s="32">
        <f t="shared" si="7"/>
        <v>22000</v>
      </c>
      <c r="V78" s="30">
        <f>IF('SERIES_DB-MetaData'!$F78="US",'SERIES_DB-MetaData'!V78*25.4,'SERIES_DB-MetaData'!V78)</f>
        <v>4</v>
      </c>
      <c r="W78" s="30">
        <f>IF('SERIES_DB-MetaData'!$F78="US",'SERIES_DB-MetaData'!W78*25.4,'SERIES_DB-MetaData'!W78)</f>
        <v>0</v>
      </c>
      <c r="X78" s="30">
        <f>IF('SERIES_DB-MetaData'!$F78="US",'SERIES_DB-MetaData'!X78*25.4,'SERIES_DB-MetaData'!X78)</f>
        <v>0</v>
      </c>
      <c r="Y78" s="108">
        <f>'SERIES_DB-MetaData'!Y78</f>
        <v>20</v>
      </c>
      <c r="Z78" s="30">
        <f>IF('SERIES_DB-MetaData'!$F78="US",'SERIES_DB-MetaData'!Z78*25.4,'SERIES_DB-MetaData'!Z78)</f>
        <v>0</v>
      </c>
      <c r="AA78" s="108">
        <f>'SERIES_DB-MetaData'!AA78</f>
        <v>0</v>
      </c>
      <c r="AB78" s="30">
        <f>IF('SERIES_DB-MetaData'!$F78="US",'SERIES_DB-MetaData'!AB78*25.4,'SERIES_DB-MetaData'!AB78)</f>
        <v>0</v>
      </c>
      <c r="AC78" s="108">
        <f>'SERIES_DB-MetaData'!AC78</f>
        <v>0</v>
      </c>
      <c r="AD78" s="108">
        <f>'SERIES_DB-MetaData'!AD78</f>
        <v>0</v>
      </c>
      <c r="AE78" s="31">
        <f>IF('SERIES_DB-MetaData'!$F78="US",'SERIES_DB-MetaData'!AE78*25.4,'SERIES_DB-MetaData'!AE78)</f>
        <v>0</v>
      </c>
      <c r="AF78" s="32" t="str">
        <f>'SERIES_DB-MetaData'!AF78</f>
        <v>Ribbed</v>
      </c>
      <c r="AG78" s="23">
        <f t="shared" si="8"/>
        <v>1.1423973285781066</v>
      </c>
      <c r="AH78" s="30">
        <f>IF('SERIES_DB-MetaData'!$F78="US",'SERIES_DB-MetaData'!AH78*25.4,'SERIES_DB-MetaData'!AH78)</f>
        <v>0</v>
      </c>
      <c r="AI78" s="31">
        <f>IF('SERIES_DB-MetaData'!$F78="US",'SERIES_DB-MetaData'!AI78*6.89476,'SERIES_DB-MetaData'!AI78)</f>
        <v>212.66</v>
      </c>
      <c r="AJ78" s="31">
        <f>IF('SERIES_DB-MetaData'!$F78="US",'SERIES_DB-MetaData'!AJ78*6.89476,'SERIES_DB-MetaData'!AJ78)</f>
        <v>0</v>
      </c>
      <c r="AK78" s="31">
        <f>IF('SERIES_DB-MetaData'!$F78="US",'SERIES_DB-MetaData'!AK78*6.89476,'SERIES_DB-MetaData'!AK78)</f>
        <v>0</v>
      </c>
      <c r="AL78" s="31">
        <f>IF('SERIES_DB-MetaData'!$F78="US",'SERIES_DB-MetaData'!AL78*6.89476,'SERIES_DB-MetaData'!AL78)</f>
        <v>0</v>
      </c>
      <c r="AM78" s="31">
        <f>IF('SERIES_DB-MetaData'!$F78="US",'SERIES_DB-MetaData'!AM78*6.89476,'SERIES_DB-MetaData'!AM78)</f>
        <v>0</v>
      </c>
      <c r="AN78" s="31">
        <f>IF('SERIES_DB-MetaData'!$F78="US",'SERIES_DB-MetaData'!AN78*6.89476,'SERIES_DB-MetaData'!AN78)</f>
        <v>0</v>
      </c>
      <c r="AO78" s="108">
        <f>'SERIES_DB-MetaData'!AO78</f>
        <v>0</v>
      </c>
      <c r="AP78" s="24">
        <f>'SERIES_DB-MetaData'!AP78</f>
        <v>0</v>
      </c>
      <c r="AQ78" s="20">
        <f>'SERIES_DB-MetaData'!AQ78</f>
        <v>1</v>
      </c>
      <c r="AR78" s="24" t="str">
        <f>'SERIES_DB-MetaData'!AR78</f>
        <v>Ribbed</v>
      </c>
      <c r="AS78" s="30">
        <f>IF('SERIES_DB-MetaData'!$F78="US",'SERIES_DB-MetaData'!AS78*25.4,'SERIES_DB-MetaData'!AS78)</f>
        <v>1.4</v>
      </c>
      <c r="AT78" s="20">
        <f>'SERIES_DB-MetaData'!AT78</f>
        <v>14</v>
      </c>
      <c r="AU78" s="31">
        <f>IF('SERIES_DB-MetaData'!$F78="US",'SERIES_DB-MetaData'!AU78*25.4,'SERIES_DB-MetaData'!AU78)</f>
        <v>50</v>
      </c>
      <c r="AV78" s="30">
        <f>IF('SERIES_DB-MetaData'!$F78="US",'SERIES_DB-MetaData'!AV78*25.4,'SERIES_DB-MetaData'!AV78)</f>
        <v>0</v>
      </c>
      <c r="AW78" s="109">
        <f>'SERIES_DB-MetaData'!AW78</f>
        <v>0</v>
      </c>
      <c r="AX78" s="30">
        <f>IF('SERIES_DB-MetaData'!$F78="US",'SERIES_DB-MetaData'!AX78*25.4,'SERIES_DB-MetaData'!AX78)</f>
        <v>0</v>
      </c>
      <c r="AY78" s="23">
        <f t="shared" si="9"/>
        <v>3.0787608005179965E-2</v>
      </c>
      <c r="AZ78" s="23"/>
      <c r="BA78" s="31">
        <f>IF('SERIES_DB-MetaData'!$F78="US",'SERIES_DB-MetaData'!BA78*6.89476,'SERIES_DB-MetaData'!BA78)</f>
        <v>294</v>
      </c>
      <c r="BB78" s="31">
        <f>IF('SERIES_DB-MetaData'!$F78="US",'SERIES_DB-MetaData'!BB78*6.89476,'SERIES_DB-MetaData'!BB78)</f>
        <v>0</v>
      </c>
      <c r="BC78" s="24">
        <f>'SERIES_DB-MetaData'!BC78</f>
        <v>0</v>
      </c>
      <c r="BD78" s="30">
        <f>IF('SERIES_DB-MetaData'!$F78="US",'SERIES_DB-MetaData'!BD78*25.4,'SERIES_DB-MetaData'!BD78)</f>
        <v>2</v>
      </c>
      <c r="BE78" s="30">
        <f>IF('SERIES_DB-MetaData'!$F78="US",'SERIES_DB-MetaData'!BE78*25.4,'SERIES_DB-MetaData'!BE78)</f>
        <v>50</v>
      </c>
      <c r="BF78" s="24">
        <f>'SERIES_DB-MetaData'!BF78</f>
        <v>1</v>
      </c>
      <c r="BG78" s="22">
        <f t="shared" si="10"/>
        <v>0.20943951023931953</v>
      </c>
      <c r="BH78" s="30">
        <f>IF('SERIES_DB-MetaData'!$F78="US",'SERIES_DB-MetaData'!BH78*25.4,'SERIES_DB-MetaData'!BH78)</f>
        <v>0</v>
      </c>
      <c r="BI78" s="31">
        <f>IF('SERIES_DB-MetaData'!$F78="US",'SERIES_DB-MetaData'!BI78*6.89476,'SERIES_DB-MetaData'!BI78)</f>
        <v>261.66000000000003</v>
      </c>
      <c r="BJ78" s="31">
        <f>IF('SERIES_DB-MetaData'!$F78="US",'SERIES_DB-MetaData'!BJ78*6.89476,'SERIES_DB-MetaData'!BJ78)</f>
        <v>0</v>
      </c>
      <c r="BK78" s="109">
        <f>'SERIES_DB-MetaData'!BK78</f>
        <v>0</v>
      </c>
      <c r="BL78" s="30">
        <f>IF('SERIES_DB-MetaData'!$F78="US",'SERIES_DB-MetaData'!BL78*25.4,'SERIES_DB-MetaData'!BL78)</f>
        <v>2</v>
      </c>
      <c r="BM78" s="30">
        <f>IF('SERIES_DB-MetaData'!$F78="US",'SERIES_DB-MetaData'!BM78*25.4,'SERIES_DB-MetaData'!BM78)</f>
        <v>50</v>
      </c>
      <c r="BN78" s="25">
        <f>'SERIES_DB-MetaData'!$BN$6</f>
        <v>2</v>
      </c>
      <c r="BO78" s="22">
        <f t="shared" si="11"/>
        <v>0.41887902047863906</v>
      </c>
      <c r="BP78" s="31">
        <f>IF('SERIES_DB-MetaData'!$F78="US",'SERIES_DB-MetaData'!BP78*6.89476,'SERIES_DB-MetaData'!BP78)</f>
        <v>261.66000000000003</v>
      </c>
      <c r="BQ78" s="31">
        <f>IF('SERIES_DB-MetaData'!$F78="US",'SERIES_DB-MetaData'!BQ78*6.89476,'SERIES_DB-MetaData'!BQ78)</f>
        <v>0</v>
      </c>
      <c r="BR78" s="20">
        <f>'SERIES_DB-MetaData'!BR78</f>
        <v>0</v>
      </c>
      <c r="BS78" s="30">
        <f>IF('SERIES_DB-MetaData'!$F78="US",'SERIES_DB-MetaData'!BS78*25.4,'SERIES_DB-MetaData'!BS78)</f>
        <v>0</v>
      </c>
      <c r="BT78" s="20">
        <f>'SERIES_DB-MetaData'!BT78</f>
        <v>0</v>
      </c>
      <c r="BU78" s="22">
        <f t="shared" si="12"/>
        <v>0</v>
      </c>
      <c r="BV78" s="31">
        <f>IF('SERIES_DB-MetaData'!$F78="US",'SERIES_DB-MetaData'!BV78*6.89476,'SERIES_DB-MetaData'!BV78)</f>
        <v>0</v>
      </c>
      <c r="BW78" s="20">
        <f>'SERIES_DB-MetaData'!BW78</f>
        <v>0</v>
      </c>
      <c r="BX78" s="20">
        <f>'SERIES_DB-MetaData'!BX78</f>
        <v>1</v>
      </c>
    </row>
    <row r="79" spans="1:76">
      <c r="A79" s="84">
        <f>'SERIES_DB-MetaData'!A79</f>
        <v>74</v>
      </c>
      <c r="B79" s="84">
        <f>'SERIES_DB-MetaData'!B79</f>
        <v>0</v>
      </c>
      <c r="C79" s="84">
        <f>'SERIES_DB-MetaData'!C79</f>
        <v>25</v>
      </c>
      <c r="D79" s="105" t="str">
        <f>'SERIES_DB-MetaData'!D79</f>
        <v>Hirosawa _2-3</v>
      </c>
      <c r="E79" s="105" t="str">
        <f>'SERIES_DB-MetaData'!E79</f>
        <v>Hirosawa, 1975 (from Lu et al., 2010, NEES Database)</v>
      </c>
      <c r="F79" s="20" t="s">
        <v>8</v>
      </c>
      <c r="G79" s="87" t="str">
        <f>'SERIES_DB-MetaData'!G79</f>
        <v>C</v>
      </c>
      <c r="H79" s="87" t="str">
        <f>'SERIES_DB-MetaData'!H79</f>
        <v>B</v>
      </c>
      <c r="I79" s="31">
        <f>IF('SERIES_DB-MetaData'!$F79="US",'SERIES_DB-MetaData'!I79*6.89476,'SERIES_DB-MetaData'!I79)</f>
        <v>29.9</v>
      </c>
      <c r="J79" s="31">
        <f>IF('SERIES_DB-MetaData'!$F79="US",'SERIES_DB-MetaData'!J79*6.89476,'SERIES_DB-MetaData'!J79)</f>
        <v>0</v>
      </c>
      <c r="K79" s="31">
        <f>IF('SERIES_DB-MetaData'!$F79="US",'SERIES_DB-MetaData'!K79*6.89476,'SERIES_DB-MetaData'!K79)</f>
        <v>0</v>
      </c>
      <c r="L79" s="31">
        <f>IF('SERIES_DB-MetaData'!$F79="US",'SERIES_DB-MetaData'!L79*4.448221615,'SERIES_DB-MetaData'!L79)</f>
        <v>102.88172043010751</v>
      </c>
      <c r="M79" s="20">
        <f>'SERIES_DB-MetaData'!M79</f>
        <v>0</v>
      </c>
      <c r="N79" s="30">
        <f>IF('SERIES_DB-MetaData'!$F79="US",'SERIES_DB-MetaData'!N79*25.4,'SERIES_DB-MetaData'!N79)</f>
        <v>100</v>
      </c>
      <c r="O79" s="30">
        <f>IF('SERIES_DB-MetaData'!$F79="US",'SERIES_DB-MetaData'!O79*25.4,'SERIES_DB-MetaData'!O79)</f>
        <v>100</v>
      </c>
      <c r="P79" s="30">
        <f>IF('SERIES_DB-MetaData'!$F79="US",'SERIES_DB-MetaData'!P79*25.4,'SERIES_DB-MetaData'!P79)</f>
        <v>600</v>
      </c>
      <c r="Q79" s="30">
        <f>IF('SERIES_DB-MetaData'!$F79="US",'SERIES_DB-MetaData'!Q79*25.4,'SERIES_DB-MetaData'!Q79)</f>
        <v>30</v>
      </c>
      <c r="R79" s="30">
        <f>IF('SERIES_DB-MetaData'!$F79="US",'SERIES_DB-MetaData'!R79*25.4,'SERIES_DB-MetaData'!R79)</f>
        <v>700</v>
      </c>
      <c r="S79" s="30">
        <f>IF('SERIES_DB-MetaData'!$F79="US",'SERIES_DB-MetaData'!S79*25.4,'SERIES_DB-MetaData'!S79)</f>
        <v>700</v>
      </c>
      <c r="T79" s="32" t="str">
        <f>'SERIES_DB-MetaData'!T79</f>
        <v>C</v>
      </c>
      <c r="U79" s="32">
        <f t="shared" si="7"/>
        <v>22000</v>
      </c>
      <c r="V79" s="30">
        <f>IF('SERIES_DB-MetaData'!$F79="US",'SERIES_DB-MetaData'!V79*25.4,'SERIES_DB-MetaData'!V79)</f>
        <v>4</v>
      </c>
      <c r="W79" s="30">
        <f>IF('SERIES_DB-MetaData'!$F79="US",'SERIES_DB-MetaData'!W79*25.4,'SERIES_DB-MetaData'!W79)</f>
        <v>0</v>
      </c>
      <c r="X79" s="30">
        <f>IF('SERIES_DB-MetaData'!$F79="US",'SERIES_DB-MetaData'!X79*25.4,'SERIES_DB-MetaData'!X79)</f>
        <v>0</v>
      </c>
      <c r="Y79" s="108">
        <f>'SERIES_DB-MetaData'!Y79</f>
        <v>20</v>
      </c>
      <c r="Z79" s="30">
        <f>IF('SERIES_DB-MetaData'!$F79="US",'SERIES_DB-MetaData'!Z79*25.4,'SERIES_DB-MetaData'!Z79)</f>
        <v>0</v>
      </c>
      <c r="AA79" s="108">
        <f>'SERIES_DB-MetaData'!AA79</f>
        <v>0</v>
      </c>
      <c r="AB79" s="30">
        <f>IF('SERIES_DB-MetaData'!$F79="US",'SERIES_DB-MetaData'!AB79*25.4,'SERIES_DB-MetaData'!AB79)</f>
        <v>0</v>
      </c>
      <c r="AC79" s="108">
        <f>'SERIES_DB-MetaData'!AC79</f>
        <v>0</v>
      </c>
      <c r="AD79" s="108">
        <f>'SERIES_DB-MetaData'!AD79</f>
        <v>0</v>
      </c>
      <c r="AE79" s="31">
        <f>IF('SERIES_DB-MetaData'!$F79="US",'SERIES_DB-MetaData'!AE79*25.4,'SERIES_DB-MetaData'!AE79)</f>
        <v>0</v>
      </c>
      <c r="AF79" s="32" t="str">
        <f>'SERIES_DB-MetaData'!AF79</f>
        <v>Ribbed</v>
      </c>
      <c r="AG79" s="23">
        <f t="shared" si="8"/>
        <v>1.1423973285781066</v>
      </c>
      <c r="AH79" s="30">
        <f>IF('SERIES_DB-MetaData'!$F79="US",'SERIES_DB-MetaData'!AH79*25.4,'SERIES_DB-MetaData'!AH79)</f>
        <v>0</v>
      </c>
      <c r="AI79" s="31">
        <f>IF('SERIES_DB-MetaData'!$F79="US",'SERIES_DB-MetaData'!AI79*6.89476,'SERIES_DB-MetaData'!AI79)</f>
        <v>208.74</v>
      </c>
      <c r="AJ79" s="31">
        <f>IF('SERIES_DB-MetaData'!$F79="US",'SERIES_DB-MetaData'!AJ79*6.89476,'SERIES_DB-MetaData'!AJ79)</f>
        <v>0</v>
      </c>
      <c r="AK79" s="31">
        <f>IF('SERIES_DB-MetaData'!$F79="US",'SERIES_DB-MetaData'!AK79*6.89476,'SERIES_DB-MetaData'!AK79)</f>
        <v>0</v>
      </c>
      <c r="AL79" s="31">
        <f>IF('SERIES_DB-MetaData'!$F79="US",'SERIES_DB-MetaData'!AL79*6.89476,'SERIES_DB-MetaData'!AL79)</f>
        <v>0</v>
      </c>
      <c r="AM79" s="31">
        <f>IF('SERIES_DB-MetaData'!$F79="US",'SERIES_DB-MetaData'!AM79*6.89476,'SERIES_DB-MetaData'!AM79)</f>
        <v>0</v>
      </c>
      <c r="AN79" s="31">
        <f>IF('SERIES_DB-MetaData'!$F79="US",'SERIES_DB-MetaData'!AN79*6.89476,'SERIES_DB-MetaData'!AN79)</f>
        <v>0</v>
      </c>
      <c r="AO79" s="108">
        <f>'SERIES_DB-MetaData'!AO79</f>
        <v>0</v>
      </c>
      <c r="AP79" s="24">
        <f>'SERIES_DB-MetaData'!AP79</f>
        <v>0</v>
      </c>
      <c r="AQ79" s="20">
        <f>'SERIES_DB-MetaData'!AQ79</f>
        <v>1</v>
      </c>
      <c r="AR79" s="24" t="str">
        <f>'SERIES_DB-MetaData'!AR79</f>
        <v>Ribbed</v>
      </c>
      <c r="AS79" s="30">
        <f>IF('SERIES_DB-MetaData'!$F79="US",'SERIES_DB-MetaData'!AS79*25.4,'SERIES_DB-MetaData'!AS79)</f>
        <v>1.4</v>
      </c>
      <c r="AT79" s="20">
        <f>'SERIES_DB-MetaData'!AT79</f>
        <v>14</v>
      </c>
      <c r="AU79" s="31">
        <f>IF('SERIES_DB-MetaData'!$F79="US",'SERIES_DB-MetaData'!AU79*25.4,'SERIES_DB-MetaData'!AU79)</f>
        <v>50</v>
      </c>
      <c r="AV79" s="30">
        <f>IF('SERIES_DB-MetaData'!$F79="US",'SERIES_DB-MetaData'!AV79*25.4,'SERIES_DB-MetaData'!AV79)</f>
        <v>0</v>
      </c>
      <c r="AW79" s="109">
        <f>'SERIES_DB-MetaData'!AW79</f>
        <v>0</v>
      </c>
      <c r="AX79" s="30">
        <f>IF('SERIES_DB-MetaData'!$F79="US",'SERIES_DB-MetaData'!AX79*25.4,'SERIES_DB-MetaData'!AX79)</f>
        <v>0</v>
      </c>
      <c r="AY79" s="23">
        <f t="shared" si="9"/>
        <v>3.0787608005179965E-2</v>
      </c>
      <c r="AZ79" s="23"/>
      <c r="BA79" s="31">
        <f>IF('SERIES_DB-MetaData'!$F79="US",'SERIES_DB-MetaData'!BA79*6.89476,'SERIES_DB-MetaData'!BA79)</f>
        <v>294</v>
      </c>
      <c r="BB79" s="31">
        <f>IF('SERIES_DB-MetaData'!$F79="US",'SERIES_DB-MetaData'!BB79*6.89476,'SERIES_DB-MetaData'!BB79)</f>
        <v>0</v>
      </c>
      <c r="BC79" s="24">
        <f>'SERIES_DB-MetaData'!BC79</f>
        <v>0</v>
      </c>
      <c r="BD79" s="30">
        <f>IF('SERIES_DB-MetaData'!$F79="US",'SERIES_DB-MetaData'!BD79*25.4,'SERIES_DB-MetaData'!BD79)</f>
        <v>2</v>
      </c>
      <c r="BE79" s="30">
        <f>IF('SERIES_DB-MetaData'!$F79="US",'SERIES_DB-MetaData'!BE79*25.4,'SERIES_DB-MetaData'!BE79)</f>
        <v>50</v>
      </c>
      <c r="BF79" s="24">
        <f>'SERIES_DB-MetaData'!BF79</f>
        <v>1</v>
      </c>
      <c r="BG79" s="22">
        <f t="shared" si="10"/>
        <v>0.20943951023931953</v>
      </c>
      <c r="BH79" s="30">
        <f>IF('SERIES_DB-MetaData'!$F79="US",'SERIES_DB-MetaData'!BH79*25.4,'SERIES_DB-MetaData'!BH79)</f>
        <v>0</v>
      </c>
      <c r="BI79" s="31">
        <f>IF('SERIES_DB-MetaData'!$F79="US",'SERIES_DB-MetaData'!BI79*6.89476,'SERIES_DB-MetaData'!BI79)</f>
        <v>293.02</v>
      </c>
      <c r="BJ79" s="31">
        <f>IF('SERIES_DB-MetaData'!$F79="US",'SERIES_DB-MetaData'!BJ79*6.89476,'SERIES_DB-MetaData'!BJ79)</f>
        <v>0</v>
      </c>
      <c r="BK79" s="109">
        <f>'SERIES_DB-MetaData'!BK79</f>
        <v>0</v>
      </c>
      <c r="BL79" s="30">
        <f>IF('SERIES_DB-MetaData'!$F79="US",'SERIES_DB-MetaData'!BL79*25.4,'SERIES_DB-MetaData'!BL79)</f>
        <v>2</v>
      </c>
      <c r="BM79" s="30">
        <f>IF('SERIES_DB-MetaData'!$F79="US",'SERIES_DB-MetaData'!BM79*25.4,'SERIES_DB-MetaData'!BM79)</f>
        <v>50</v>
      </c>
      <c r="BN79" s="25">
        <f>'SERIES_DB-MetaData'!$BN$6</f>
        <v>2</v>
      </c>
      <c r="BO79" s="22">
        <f t="shared" si="11"/>
        <v>0.41887902047863906</v>
      </c>
      <c r="BP79" s="31">
        <f>IF('SERIES_DB-MetaData'!$F79="US",'SERIES_DB-MetaData'!BP79*6.89476,'SERIES_DB-MetaData'!BP79)</f>
        <v>293.02</v>
      </c>
      <c r="BQ79" s="31">
        <f>IF('SERIES_DB-MetaData'!$F79="US",'SERIES_DB-MetaData'!BQ79*6.89476,'SERIES_DB-MetaData'!BQ79)</f>
        <v>0</v>
      </c>
      <c r="BR79" s="20">
        <f>'SERIES_DB-MetaData'!BR79</f>
        <v>0</v>
      </c>
      <c r="BS79" s="30">
        <f>IF('SERIES_DB-MetaData'!$F79="US",'SERIES_DB-MetaData'!BS79*25.4,'SERIES_DB-MetaData'!BS79)</f>
        <v>0</v>
      </c>
      <c r="BT79" s="20">
        <f>'SERIES_DB-MetaData'!BT79</f>
        <v>0</v>
      </c>
      <c r="BU79" s="22">
        <f t="shared" si="12"/>
        <v>0</v>
      </c>
      <c r="BV79" s="31">
        <f>IF('SERIES_DB-MetaData'!$F79="US",'SERIES_DB-MetaData'!BV79*6.89476,'SERIES_DB-MetaData'!BV79)</f>
        <v>0</v>
      </c>
      <c r="BW79" s="20">
        <f>'SERIES_DB-MetaData'!BW79</f>
        <v>0</v>
      </c>
      <c r="BX79" s="20">
        <f>'SERIES_DB-MetaData'!BX79</f>
        <v>1</v>
      </c>
    </row>
    <row r="80" spans="1:76">
      <c r="A80" s="84">
        <f>'SERIES_DB-MetaData'!A80</f>
        <v>75</v>
      </c>
      <c r="B80" s="84">
        <f>'SERIES_DB-MetaData'!B80</f>
        <v>0</v>
      </c>
      <c r="C80" s="84">
        <f>'SERIES_DB-MetaData'!C80</f>
        <v>1</v>
      </c>
      <c r="D80" s="105" t="str">
        <f>'SERIES_DB-MetaData'!D80</f>
        <v>MW1</v>
      </c>
      <c r="E80" s="105" t="str">
        <f>'SERIES_DB-MetaData'!E80</f>
        <v>Hsiao, Wang, Chiou (2008)</v>
      </c>
      <c r="F80" s="20" t="s">
        <v>8</v>
      </c>
      <c r="G80" s="87" t="str">
        <f>'SERIES_DB-MetaData'!G80</f>
        <v>C</v>
      </c>
      <c r="H80" s="87" t="str">
        <f>'SERIES_DB-MetaData'!H80</f>
        <v>B</v>
      </c>
      <c r="I80" s="31">
        <f>IF('SERIES_DB-MetaData'!$F80="US",'SERIES_DB-MetaData'!I80*6.89476,'SERIES_DB-MetaData'!I80)</f>
        <v>28.6</v>
      </c>
      <c r="J80" s="31">
        <f>IF('SERIES_DB-MetaData'!$F80="US",'SERIES_DB-MetaData'!J80*6.89476,'SERIES_DB-MetaData'!J80)</f>
        <v>0</v>
      </c>
      <c r="K80" s="31">
        <f>IF('SERIES_DB-MetaData'!$F80="US",'SERIES_DB-MetaData'!K80*6.89476,'SERIES_DB-MetaData'!K80)</f>
        <v>0</v>
      </c>
      <c r="L80" s="31">
        <f>IF('SERIES_DB-MetaData'!$F80="US",'SERIES_DB-MetaData'!L80*4.448221615,'SERIES_DB-MetaData'!L80)</f>
        <v>0</v>
      </c>
      <c r="M80" s="20">
        <f>'SERIES_DB-MetaData'!M80</f>
        <v>0</v>
      </c>
      <c r="N80" s="30">
        <f>IF('SERIES_DB-MetaData'!$F80="US",'SERIES_DB-MetaData'!N80*25.4,'SERIES_DB-MetaData'!N80)</f>
        <v>250</v>
      </c>
      <c r="O80" s="30">
        <f>IF('SERIES_DB-MetaData'!$F80="US",'SERIES_DB-MetaData'!O80*25.4,'SERIES_DB-MetaData'!O80)</f>
        <v>250</v>
      </c>
      <c r="P80" s="30">
        <f>IF('SERIES_DB-MetaData'!$F80="US",'SERIES_DB-MetaData'!P80*25.4,'SERIES_DB-MetaData'!P80)</f>
        <v>2000</v>
      </c>
      <c r="Q80" s="30">
        <f>IF('SERIES_DB-MetaData'!$F80="US",'SERIES_DB-MetaData'!Q80*25.4,'SERIES_DB-MetaData'!Q80)</f>
        <v>80</v>
      </c>
      <c r="R80" s="30">
        <f>IF('SERIES_DB-MetaData'!$F80="US",'SERIES_DB-MetaData'!R80*25.4,'SERIES_DB-MetaData'!R80)</f>
        <v>2300</v>
      </c>
      <c r="S80" s="30">
        <f>IF('SERIES_DB-MetaData'!$F80="US",'SERIES_DB-MetaData'!S80*25.4,'SERIES_DB-MetaData'!S80)</f>
        <v>2300</v>
      </c>
      <c r="T80" s="32" t="str">
        <f>'SERIES_DB-MetaData'!T80</f>
        <v>C</v>
      </c>
      <c r="U80" s="32">
        <f t="shared" si="7"/>
        <v>182500</v>
      </c>
      <c r="V80" s="30">
        <f>IF('SERIES_DB-MetaData'!$F80="US",'SERIES_DB-MetaData'!V80*25.4,'SERIES_DB-MetaData'!V80)</f>
        <v>16</v>
      </c>
      <c r="W80" s="30">
        <f>IF('SERIES_DB-MetaData'!$F80="US",'SERIES_DB-MetaData'!W80*25.4,'SERIES_DB-MetaData'!W80)</f>
        <v>0</v>
      </c>
      <c r="X80" s="30">
        <f>IF('SERIES_DB-MetaData'!$F80="US",'SERIES_DB-MetaData'!X80*25.4,'SERIES_DB-MetaData'!X80)</f>
        <v>0</v>
      </c>
      <c r="Y80" s="108">
        <f>'SERIES_DB-MetaData'!Y80</f>
        <v>4</v>
      </c>
      <c r="Z80" s="30">
        <f>IF('SERIES_DB-MetaData'!$F80="US",'SERIES_DB-MetaData'!Z80*25.4,'SERIES_DB-MetaData'!Z80)</f>
        <v>0</v>
      </c>
      <c r="AA80" s="108">
        <f>'SERIES_DB-MetaData'!AA80</f>
        <v>0</v>
      </c>
      <c r="AB80" s="30">
        <f>IF('SERIES_DB-MetaData'!$F80="US",'SERIES_DB-MetaData'!AB80*25.4,'SERIES_DB-MetaData'!AB80)</f>
        <v>0</v>
      </c>
      <c r="AC80" s="108">
        <f>'SERIES_DB-MetaData'!AC80</f>
        <v>0</v>
      </c>
      <c r="AD80" s="108" t="str">
        <f>'SERIES_DB-MetaData'!AD80</f>
        <v>W</v>
      </c>
      <c r="AE80" s="31">
        <f>IF('SERIES_DB-MetaData'!$F80="US",'SERIES_DB-MetaData'!AE80*25.4,'SERIES_DB-MetaData'!AE80)</f>
        <v>0</v>
      </c>
      <c r="AF80" s="32" t="str">
        <f>'SERIES_DB-MetaData'!AF80</f>
        <v>Ribbed</v>
      </c>
      <c r="AG80" s="23">
        <f t="shared" si="8"/>
        <v>0.44068368181862305</v>
      </c>
      <c r="AH80" s="30">
        <f>IF('SERIES_DB-MetaData'!$F80="US",'SERIES_DB-MetaData'!AH80*25.4,'SERIES_DB-MetaData'!AH80)</f>
        <v>0</v>
      </c>
      <c r="AI80" s="31">
        <f>IF('SERIES_DB-MetaData'!$F80="US",'SERIES_DB-MetaData'!AI80*6.89476,'SERIES_DB-MetaData'!AI80)</f>
        <v>515.48</v>
      </c>
      <c r="AJ80" s="31">
        <f>IF('SERIES_DB-MetaData'!$F80="US",'SERIES_DB-MetaData'!AJ80*6.89476,'SERIES_DB-MetaData'!AJ80)</f>
        <v>0</v>
      </c>
      <c r="AK80" s="31">
        <f>IF('SERIES_DB-MetaData'!$F80="US",'SERIES_DB-MetaData'!AK80*6.89476,'SERIES_DB-MetaData'!AK80)</f>
        <v>0</v>
      </c>
      <c r="AL80" s="31">
        <f>IF('SERIES_DB-MetaData'!$F80="US",'SERIES_DB-MetaData'!AL80*6.89476,'SERIES_DB-MetaData'!AL80)</f>
        <v>0</v>
      </c>
      <c r="AM80" s="31">
        <f>IF('SERIES_DB-MetaData'!$F80="US",'SERIES_DB-MetaData'!AM80*6.89476,'SERIES_DB-MetaData'!AM80)</f>
        <v>0</v>
      </c>
      <c r="AN80" s="31">
        <f>IF('SERIES_DB-MetaData'!$F80="US",'SERIES_DB-MetaData'!AN80*6.89476,'SERIES_DB-MetaData'!AN80)</f>
        <v>0</v>
      </c>
      <c r="AO80" s="108">
        <f>'SERIES_DB-MetaData'!AO80</f>
        <v>0</v>
      </c>
      <c r="AP80" s="24" t="str">
        <f>'SERIES_DB-MetaData'!AP80</f>
        <v>R</v>
      </c>
      <c r="AQ80" s="20">
        <f>'SERIES_DB-MetaData'!AQ80</f>
        <v>2</v>
      </c>
      <c r="AR80" s="24" t="str">
        <f>'SERIES_DB-MetaData'!AR80</f>
        <v>Ribbed</v>
      </c>
      <c r="AS80" s="30">
        <f>IF('SERIES_DB-MetaData'!$F80="US",'SERIES_DB-MetaData'!AS80*25.4,'SERIES_DB-MetaData'!AS80)</f>
        <v>9.5250000000000004</v>
      </c>
      <c r="AT80" s="20">
        <f>'SERIES_DB-MetaData'!AT80</f>
        <v>8</v>
      </c>
      <c r="AU80" s="31">
        <f>IF('SERIES_DB-MetaData'!$F80="US",'SERIES_DB-MetaData'!AU80*25.4,'SERIES_DB-MetaData'!AU80)</f>
        <v>100</v>
      </c>
      <c r="AV80" s="30">
        <f>IF('SERIES_DB-MetaData'!$F80="US",'SERIES_DB-MetaData'!AV80*25.4,'SERIES_DB-MetaData'!AV80)</f>
        <v>0</v>
      </c>
      <c r="AW80" s="109">
        <f>'SERIES_DB-MetaData'!AW80</f>
        <v>0</v>
      </c>
      <c r="AX80" s="30">
        <f>IF('SERIES_DB-MetaData'!$F80="US",'SERIES_DB-MetaData'!AX80*25.4,'SERIES_DB-MetaData'!AX80)</f>
        <v>0</v>
      </c>
      <c r="AY80" s="23">
        <f t="shared" si="9"/>
        <v>0.57004591398468496</v>
      </c>
      <c r="AZ80" s="23"/>
      <c r="BA80" s="31">
        <f>IF('SERIES_DB-MetaData'!$F80="US",'SERIES_DB-MetaData'!BA80*6.89476,'SERIES_DB-MetaData'!BA80)</f>
        <v>364.56</v>
      </c>
      <c r="BB80" s="31">
        <f>IF('SERIES_DB-MetaData'!$F80="US",'SERIES_DB-MetaData'!BB80*6.89476,'SERIES_DB-MetaData'!BB80)</f>
        <v>0</v>
      </c>
      <c r="BC80" s="24">
        <f>'SERIES_DB-MetaData'!BC80</f>
        <v>0</v>
      </c>
      <c r="BD80" s="30">
        <f>IF('SERIES_DB-MetaData'!$F80="US",'SERIES_DB-MetaData'!BD80*25.4,'SERIES_DB-MetaData'!BD80)</f>
        <v>9.5250000000000004</v>
      </c>
      <c r="BE80" s="30">
        <f>IF('SERIES_DB-MetaData'!$F80="US",'SERIES_DB-MetaData'!BE80*25.4,'SERIES_DB-MetaData'!BE80)</f>
        <v>250</v>
      </c>
      <c r="BF80" s="24">
        <f>'SERIES_DB-MetaData'!BF80</f>
        <v>1</v>
      </c>
      <c r="BG80" s="22">
        <f t="shared" si="10"/>
        <v>0.35627869624042807</v>
      </c>
      <c r="BH80" s="30">
        <f>IF('SERIES_DB-MetaData'!$F80="US",'SERIES_DB-MetaData'!BH80*25.4,'SERIES_DB-MetaData'!BH80)</f>
        <v>0</v>
      </c>
      <c r="BI80" s="31">
        <f>IF('SERIES_DB-MetaData'!$F80="US",'SERIES_DB-MetaData'!BI80*6.89476,'SERIES_DB-MetaData'!BI80)</f>
        <v>364.56</v>
      </c>
      <c r="BJ80" s="31">
        <f>IF('SERIES_DB-MetaData'!$F80="US",'SERIES_DB-MetaData'!BJ80*6.89476,'SERIES_DB-MetaData'!BJ80)</f>
        <v>0</v>
      </c>
      <c r="BK80" s="109">
        <f>'SERIES_DB-MetaData'!BK80</f>
        <v>0</v>
      </c>
      <c r="BL80" s="30">
        <f>IF('SERIES_DB-MetaData'!$F80="US",'SERIES_DB-MetaData'!BL80*25.4,'SERIES_DB-MetaData'!BL80)</f>
        <v>9.5250000000000004</v>
      </c>
      <c r="BM80" s="30">
        <f>IF('SERIES_DB-MetaData'!$F80="US",'SERIES_DB-MetaData'!BM80*25.4,'SERIES_DB-MetaData'!BM80)</f>
        <v>250</v>
      </c>
      <c r="BN80" s="25">
        <f>'SERIES_DB-MetaData'!$BN$6</f>
        <v>2</v>
      </c>
      <c r="BO80" s="22">
        <f t="shared" si="11"/>
        <v>0.71255739248085614</v>
      </c>
      <c r="BP80" s="31">
        <f>IF('SERIES_DB-MetaData'!$F80="US",'SERIES_DB-MetaData'!BP80*6.89476,'SERIES_DB-MetaData'!BP80)</f>
        <v>364.56</v>
      </c>
      <c r="BQ80" s="31">
        <f>IF('SERIES_DB-MetaData'!$F80="US",'SERIES_DB-MetaData'!BQ80*6.89476,'SERIES_DB-MetaData'!BQ80)</f>
        <v>0</v>
      </c>
      <c r="BR80" s="20">
        <f>'SERIES_DB-MetaData'!BR80</f>
        <v>0</v>
      </c>
      <c r="BS80" s="30">
        <f>IF('SERIES_DB-MetaData'!$F80="US",'SERIES_DB-MetaData'!BS80*25.4,'SERIES_DB-MetaData'!BS80)</f>
        <v>0</v>
      </c>
      <c r="BT80" s="20">
        <f>'SERIES_DB-MetaData'!BT80</f>
        <v>0</v>
      </c>
      <c r="BU80" s="22">
        <f t="shared" si="12"/>
        <v>0</v>
      </c>
      <c r="BV80" s="31">
        <f>IF('SERIES_DB-MetaData'!$F80="US",'SERIES_DB-MetaData'!BV80*6.89476,'SERIES_DB-MetaData'!BV80)</f>
        <v>0</v>
      </c>
      <c r="BW80" s="20">
        <f>'SERIES_DB-MetaData'!BW80</f>
        <v>0</v>
      </c>
      <c r="BX80" s="20">
        <f>'SERIES_DB-MetaData'!BX80</f>
        <v>5</v>
      </c>
    </row>
    <row r="81" spans="1:76">
      <c r="A81" s="84">
        <f>'SERIES_DB-MetaData'!A81</f>
        <v>76</v>
      </c>
      <c r="B81" s="84">
        <f>'SERIES_DB-MetaData'!B81</f>
        <v>0</v>
      </c>
      <c r="C81" s="84">
        <f>'SERIES_DB-MetaData'!C81</f>
        <v>2</v>
      </c>
      <c r="D81" s="105" t="str">
        <f>'SERIES_DB-MetaData'!D81</f>
        <v>LW1</v>
      </c>
      <c r="E81" s="105" t="str">
        <f>'SERIES_DB-MetaData'!E81</f>
        <v>Hsiao, Wang, Chiou (2008)</v>
      </c>
      <c r="F81" s="20" t="s">
        <v>8</v>
      </c>
      <c r="G81" s="87" t="str">
        <f>'SERIES_DB-MetaData'!G81</f>
        <v>C</v>
      </c>
      <c r="H81" s="87" t="str">
        <f>'SERIES_DB-MetaData'!H81</f>
        <v>B</v>
      </c>
      <c r="I81" s="31">
        <f>IF('SERIES_DB-MetaData'!$F81="US",'SERIES_DB-MetaData'!I81*6.89476,'SERIES_DB-MetaData'!I81)</f>
        <v>27.3</v>
      </c>
      <c r="J81" s="31">
        <f>IF('SERIES_DB-MetaData'!$F81="US",'SERIES_DB-MetaData'!J81*6.89476,'SERIES_DB-MetaData'!J81)</f>
        <v>0</v>
      </c>
      <c r="K81" s="31">
        <f>IF('SERIES_DB-MetaData'!$F81="US",'SERIES_DB-MetaData'!K81*6.89476,'SERIES_DB-MetaData'!K81)</f>
        <v>0</v>
      </c>
      <c r="L81" s="31">
        <f>IF('SERIES_DB-MetaData'!$F81="US",'SERIES_DB-MetaData'!L81*4.448221615,'SERIES_DB-MetaData'!L81)</f>
        <v>0</v>
      </c>
      <c r="M81" s="20">
        <f>'SERIES_DB-MetaData'!M81</f>
        <v>0</v>
      </c>
      <c r="N81" s="30">
        <f>IF('SERIES_DB-MetaData'!$F81="US",'SERIES_DB-MetaData'!N81*25.4,'SERIES_DB-MetaData'!N81)</f>
        <v>250</v>
      </c>
      <c r="O81" s="30">
        <f>IF('SERIES_DB-MetaData'!$F81="US",'SERIES_DB-MetaData'!O81*25.4,'SERIES_DB-MetaData'!O81)</f>
        <v>250</v>
      </c>
      <c r="P81" s="30">
        <f>IF('SERIES_DB-MetaData'!$F81="US",'SERIES_DB-MetaData'!P81*25.4,'SERIES_DB-MetaData'!P81)</f>
        <v>3000</v>
      </c>
      <c r="Q81" s="30">
        <f>IF('SERIES_DB-MetaData'!$F81="US",'SERIES_DB-MetaData'!Q81*25.4,'SERIES_DB-MetaData'!Q81)</f>
        <v>80</v>
      </c>
      <c r="R81" s="30">
        <f>IF('SERIES_DB-MetaData'!$F81="US",'SERIES_DB-MetaData'!R81*25.4,'SERIES_DB-MetaData'!R81)</f>
        <v>2300</v>
      </c>
      <c r="S81" s="30">
        <f>IF('SERIES_DB-MetaData'!$F81="US",'SERIES_DB-MetaData'!S81*25.4,'SERIES_DB-MetaData'!S81)</f>
        <v>2300</v>
      </c>
      <c r="T81" s="32" t="str">
        <f>'SERIES_DB-MetaData'!T81</f>
        <v>C</v>
      </c>
      <c r="U81" s="32">
        <f t="shared" si="7"/>
        <v>262500</v>
      </c>
      <c r="V81" s="30">
        <f>IF('SERIES_DB-MetaData'!$F81="US",'SERIES_DB-MetaData'!V81*25.4,'SERIES_DB-MetaData'!V81)</f>
        <v>16</v>
      </c>
      <c r="W81" s="30">
        <f>IF('SERIES_DB-MetaData'!$F81="US",'SERIES_DB-MetaData'!W81*25.4,'SERIES_DB-MetaData'!W81)</f>
        <v>0</v>
      </c>
      <c r="X81" s="30">
        <f>IF('SERIES_DB-MetaData'!$F81="US",'SERIES_DB-MetaData'!X81*25.4,'SERIES_DB-MetaData'!X81)</f>
        <v>0</v>
      </c>
      <c r="Y81" s="108">
        <f>'SERIES_DB-MetaData'!Y81</f>
        <v>4</v>
      </c>
      <c r="Z81" s="30">
        <f>IF('SERIES_DB-MetaData'!$F81="US",'SERIES_DB-MetaData'!Z81*25.4,'SERIES_DB-MetaData'!Z81)</f>
        <v>0</v>
      </c>
      <c r="AA81" s="108">
        <f>'SERIES_DB-MetaData'!AA81</f>
        <v>0</v>
      </c>
      <c r="AB81" s="30">
        <f>IF('SERIES_DB-MetaData'!$F81="US",'SERIES_DB-MetaData'!AB81*25.4,'SERIES_DB-MetaData'!AB81)</f>
        <v>0</v>
      </c>
      <c r="AC81" s="108">
        <f>'SERIES_DB-MetaData'!AC81</f>
        <v>0</v>
      </c>
      <c r="AD81" s="108" t="str">
        <f>'SERIES_DB-MetaData'!AD81</f>
        <v>W</v>
      </c>
      <c r="AE81" s="31">
        <f>IF('SERIES_DB-MetaData'!$F81="US",'SERIES_DB-MetaData'!AE81*25.4,'SERIES_DB-MetaData'!AE81)</f>
        <v>0</v>
      </c>
      <c r="AF81" s="32" t="str">
        <f>'SERIES_DB-MetaData'!AF81</f>
        <v>Ribbed</v>
      </c>
      <c r="AG81" s="23">
        <f t="shared" si="8"/>
        <v>0.30638008355009028</v>
      </c>
      <c r="AH81" s="30">
        <f>IF('SERIES_DB-MetaData'!$F81="US",'SERIES_DB-MetaData'!AH81*25.4,'SERIES_DB-MetaData'!AH81)</f>
        <v>0</v>
      </c>
      <c r="AI81" s="31">
        <f>IF('SERIES_DB-MetaData'!$F81="US",'SERIES_DB-MetaData'!AI81*6.89476,'SERIES_DB-MetaData'!AI81)</f>
        <v>515.48</v>
      </c>
      <c r="AJ81" s="31">
        <f>IF('SERIES_DB-MetaData'!$F81="US",'SERIES_DB-MetaData'!AJ81*6.89476,'SERIES_DB-MetaData'!AJ81)</f>
        <v>0</v>
      </c>
      <c r="AK81" s="31">
        <f>IF('SERIES_DB-MetaData'!$F81="US",'SERIES_DB-MetaData'!AK81*6.89476,'SERIES_DB-MetaData'!AK81)</f>
        <v>0</v>
      </c>
      <c r="AL81" s="31">
        <f>IF('SERIES_DB-MetaData'!$F81="US",'SERIES_DB-MetaData'!AL81*6.89476,'SERIES_DB-MetaData'!AL81)</f>
        <v>0</v>
      </c>
      <c r="AM81" s="31">
        <f>IF('SERIES_DB-MetaData'!$F81="US",'SERIES_DB-MetaData'!AM81*6.89476,'SERIES_DB-MetaData'!AM81)</f>
        <v>0</v>
      </c>
      <c r="AN81" s="31">
        <f>IF('SERIES_DB-MetaData'!$F81="US",'SERIES_DB-MetaData'!AN81*6.89476,'SERIES_DB-MetaData'!AN81)</f>
        <v>0</v>
      </c>
      <c r="AO81" s="108">
        <f>'SERIES_DB-MetaData'!AO81</f>
        <v>0</v>
      </c>
      <c r="AP81" s="24" t="str">
        <f>'SERIES_DB-MetaData'!AP81</f>
        <v>R</v>
      </c>
      <c r="AQ81" s="20">
        <f>'SERIES_DB-MetaData'!AQ81</f>
        <v>2</v>
      </c>
      <c r="AR81" s="24" t="str">
        <f>'SERIES_DB-MetaData'!AR81</f>
        <v>Ribbed</v>
      </c>
      <c r="AS81" s="30">
        <f>IF('SERIES_DB-MetaData'!$F81="US",'SERIES_DB-MetaData'!AS81*25.4,'SERIES_DB-MetaData'!AS81)</f>
        <v>9.5250000000000004</v>
      </c>
      <c r="AT81" s="20">
        <f>'SERIES_DB-MetaData'!AT81</f>
        <v>8</v>
      </c>
      <c r="AU81" s="31">
        <f>IF('SERIES_DB-MetaData'!$F81="US",'SERIES_DB-MetaData'!AU81*25.4,'SERIES_DB-MetaData'!AU81)</f>
        <v>100</v>
      </c>
      <c r="AV81" s="30">
        <f>IF('SERIES_DB-MetaData'!$F81="US",'SERIES_DB-MetaData'!AV81*25.4,'SERIES_DB-MetaData'!AV81)</f>
        <v>0</v>
      </c>
      <c r="AW81" s="109">
        <f>'SERIES_DB-MetaData'!AW81</f>
        <v>0</v>
      </c>
      <c r="AX81" s="30">
        <f>IF('SERIES_DB-MetaData'!$F81="US",'SERIES_DB-MetaData'!AX81*25.4,'SERIES_DB-MetaData'!AX81)</f>
        <v>0</v>
      </c>
      <c r="AY81" s="23">
        <f t="shared" si="9"/>
        <v>0.57004591398468496</v>
      </c>
      <c r="AZ81" s="23"/>
      <c r="BA81" s="31">
        <f>IF('SERIES_DB-MetaData'!$F81="US",'SERIES_DB-MetaData'!BA81*6.89476,'SERIES_DB-MetaData'!BA81)</f>
        <v>364.56</v>
      </c>
      <c r="BB81" s="31">
        <f>IF('SERIES_DB-MetaData'!$F81="US",'SERIES_DB-MetaData'!BB81*6.89476,'SERIES_DB-MetaData'!BB81)</f>
        <v>0</v>
      </c>
      <c r="BC81" s="24">
        <f>'SERIES_DB-MetaData'!BC81</f>
        <v>0</v>
      </c>
      <c r="BD81" s="30">
        <f>IF('SERIES_DB-MetaData'!$F81="US",'SERIES_DB-MetaData'!BD81*25.4,'SERIES_DB-MetaData'!BD81)</f>
        <v>9.5250000000000004</v>
      </c>
      <c r="BE81" s="30">
        <f>IF('SERIES_DB-MetaData'!$F81="US",'SERIES_DB-MetaData'!BE81*25.4,'SERIES_DB-MetaData'!BE81)</f>
        <v>250</v>
      </c>
      <c r="BF81" s="24">
        <f>'SERIES_DB-MetaData'!BF81</f>
        <v>1</v>
      </c>
      <c r="BG81" s="22">
        <f t="shared" si="10"/>
        <v>0.35627869624042807</v>
      </c>
      <c r="BH81" s="30">
        <f>IF('SERIES_DB-MetaData'!$F81="US",'SERIES_DB-MetaData'!BH81*25.4,'SERIES_DB-MetaData'!BH81)</f>
        <v>0</v>
      </c>
      <c r="BI81" s="31">
        <f>IF('SERIES_DB-MetaData'!$F81="US",'SERIES_DB-MetaData'!BI81*6.89476,'SERIES_DB-MetaData'!BI81)</f>
        <v>364.56</v>
      </c>
      <c r="BJ81" s="31">
        <f>IF('SERIES_DB-MetaData'!$F81="US",'SERIES_DB-MetaData'!BJ81*6.89476,'SERIES_DB-MetaData'!BJ81)</f>
        <v>0</v>
      </c>
      <c r="BK81" s="109">
        <f>'SERIES_DB-MetaData'!BK81</f>
        <v>0</v>
      </c>
      <c r="BL81" s="30">
        <f>IF('SERIES_DB-MetaData'!$F81="US",'SERIES_DB-MetaData'!BL81*25.4,'SERIES_DB-MetaData'!BL81)</f>
        <v>9.5250000000000004</v>
      </c>
      <c r="BM81" s="30">
        <f>IF('SERIES_DB-MetaData'!$F81="US",'SERIES_DB-MetaData'!BM81*25.4,'SERIES_DB-MetaData'!BM81)</f>
        <v>250</v>
      </c>
      <c r="BN81" s="25">
        <f>'SERIES_DB-MetaData'!$BN$6</f>
        <v>2</v>
      </c>
      <c r="BO81" s="22">
        <f t="shared" si="11"/>
        <v>0.71255739248085614</v>
      </c>
      <c r="BP81" s="31">
        <f>IF('SERIES_DB-MetaData'!$F81="US",'SERIES_DB-MetaData'!BP81*6.89476,'SERIES_DB-MetaData'!BP81)</f>
        <v>364.56</v>
      </c>
      <c r="BQ81" s="31">
        <f>IF('SERIES_DB-MetaData'!$F81="US",'SERIES_DB-MetaData'!BQ81*6.89476,'SERIES_DB-MetaData'!BQ81)</f>
        <v>0</v>
      </c>
      <c r="BR81" s="20">
        <f>'SERIES_DB-MetaData'!BR81</f>
        <v>0</v>
      </c>
      <c r="BS81" s="30">
        <f>IF('SERIES_DB-MetaData'!$F81="US",'SERIES_DB-MetaData'!BS81*25.4,'SERIES_DB-MetaData'!BS81)</f>
        <v>0</v>
      </c>
      <c r="BT81" s="20">
        <f>'SERIES_DB-MetaData'!BT81</f>
        <v>0</v>
      </c>
      <c r="BU81" s="22">
        <f t="shared" si="12"/>
        <v>0</v>
      </c>
      <c r="BV81" s="31">
        <f>IF('SERIES_DB-MetaData'!$F81="US",'SERIES_DB-MetaData'!BV81*6.89476,'SERIES_DB-MetaData'!BV81)</f>
        <v>0</v>
      </c>
      <c r="BW81" s="20">
        <f>'SERIES_DB-MetaData'!BW81</f>
        <v>0</v>
      </c>
      <c r="BX81" s="20">
        <f>'SERIES_DB-MetaData'!BX81</f>
        <v>2</v>
      </c>
    </row>
    <row r="82" spans="1:76">
      <c r="A82" s="84">
        <f>'SERIES_DB-MetaData'!A82</f>
        <v>77</v>
      </c>
      <c r="B82" s="84">
        <f>'SERIES_DB-MetaData'!B82</f>
        <v>0</v>
      </c>
      <c r="C82" s="84">
        <f>'SERIES_DB-MetaData'!C82</f>
        <v>1</v>
      </c>
      <c r="D82" s="105" t="str">
        <f>'SERIES_DB-MetaData'!D82</f>
        <v>WF-12</v>
      </c>
      <c r="E82" s="105" t="str">
        <f>'SERIES_DB-MetaData'!E82</f>
        <v xml:space="preserve">Hwang, Tu, Yeh, Chiou </v>
      </c>
      <c r="F82" s="20" t="s">
        <v>8</v>
      </c>
      <c r="G82" s="87" t="str">
        <f>'SERIES_DB-MetaData'!G82</f>
        <v>C</v>
      </c>
      <c r="H82" s="87" t="str">
        <f>'SERIES_DB-MetaData'!H82</f>
        <v>B</v>
      </c>
      <c r="I82" s="31">
        <f>IF('SERIES_DB-MetaData'!$F82="US",'SERIES_DB-MetaData'!I82*6.89476,'SERIES_DB-MetaData'!I82)</f>
        <v>13.9</v>
      </c>
      <c r="J82" s="31">
        <f>IF('SERIES_DB-MetaData'!$F82="US",'SERIES_DB-MetaData'!J82*6.89476,'SERIES_DB-MetaData'!J82)</f>
        <v>0</v>
      </c>
      <c r="K82" s="31">
        <f>IF('SERIES_DB-MetaData'!$F82="US",'SERIES_DB-MetaData'!K82*6.89476,'SERIES_DB-MetaData'!K82)</f>
        <v>0</v>
      </c>
      <c r="L82" s="31">
        <f>IF('SERIES_DB-MetaData'!$F82="US",'SERIES_DB-MetaData'!L82*4.448221615,'SERIES_DB-MetaData'!L82)</f>
        <v>0</v>
      </c>
      <c r="M82" s="20">
        <f>'SERIES_DB-MetaData'!M82</f>
        <v>0</v>
      </c>
      <c r="N82" s="30">
        <f>IF('SERIES_DB-MetaData'!$F82="US",'SERIES_DB-MetaData'!N82*25.4,'SERIES_DB-MetaData'!N82)</f>
        <v>300</v>
      </c>
      <c r="O82" s="30">
        <f>IF('SERIES_DB-MetaData'!$F82="US",'SERIES_DB-MetaData'!O82*25.4,'SERIES_DB-MetaData'!O82)</f>
        <v>500</v>
      </c>
      <c r="P82" s="30">
        <f>IF('SERIES_DB-MetaData'!$F82="US",'SERIES_DB-MetaData'!P82*25.4,'SERIES_DB-MetaData'!P82)</f>
        <v>3500</v>
      </c>
      <c r="Q82" s="30">
        <f>IF('SERIES_DB-MetaData'!$F82="US",'SERIES_DB-MetaData'!Q82*25.4,'SERIES_DB-MetaData'!Q82)</f>
        <v>120</v>
      </c>
      <c r="R82" s="30">
        <f>IF('SERIES_DB-MetaData'!$F82="US",'SERIES_DB-MetaData'!R82*25.4,'SERIES_DB-MetaData'!R82)</f>
        <v>1800</v>
      </c>
      <c r="S82" s="30">
        <f>IF('SERIES_DB-MetaData'!$F82="US",'SERIES_DB-MetaData'!S82*25.4,'SERIES_DB-MetaData'!S82)</f>
        <v>1800</v>
      </c>
      <c r="T82" s="32" t="str">
        <f>'SERIES_DB-MetaData'!T82</f>
        <v>C</v>
      </c>
      <c r="U82" s="32">
        <f t="shared" si="7"/>
        <v>450000</v>
      </c>
      <c r="V82" s="30">
        <f>IF('SERIES_DB-MetaData'!$F82="US",'SERIES_DB-MetaData'!V82*25.4,'SERIES_DB-MetaData'!V82)</f>
        <v>19.05</v>
      </c>
      <c r="W82" s="30">
        <f>IF('SERIES_DB-MetaData'!$F82="US",'SERIES_DB-MetaData'!W82*25.4,'SERIES_DB-MetaData'!W82)</f>
        <v>19.05</v>
      </c>
      <c r="X82" s="30">
        <f>IF('SERIES_DB-MetaData'!$F82="US",'SERIES_DB-MetaData'!X82*25.4,'SERIES_DB-MetaData'!X82)</f>
        <v>19.05</v>
      </c>
      <c r="Y82" s="108">
        <f>'SERIES_DB-MetaData'!Y82</f>
        <v>10</v>
      </c>
      <c r="Z82" s="30">
        <f>IF('SERIES_DB-MetaData'!$F82="US",'SERIES_DB-MetaData'!Z82*25.4,'SERIES_DB-MetaData'!Z82)</f>
        <v>40</v>
      </c>
      <c r="AA82" s="108">
        <f>'SERIES_DB-MetaData'!AA82</f>
        <v>1</v>
      </c>
      <c r="AB82" s="30">
        <f>IF('SERIES_DB-MetaData'!$F82="US",'SERIES_DB-MetaData'!AB82*25.4,'SERIES_DB-MetaData'!AB82)</f>
        <v>40</v>
      </c>
      <c r="AC82" s="108">
        <f>'SERIES_DB-MetaData'!AC82</f>
        <v>2</v>
      </c>
      <c r="AD82" s="108" t="str">
        <f>'SERIES_DB-MetaData'!AD82</f>
        <v>STRAIGHT</v>
      </c>
      <c r="AE82" s="31">
        <f>IF('SERIES_DB-MetaData'!$F82="US",'SERIES_DB-MetaData'!AE82*25.4,'SERIES_DB-MetaData'!AE82)</f>
        <v>700</v>
      </c>
      <c r="AF82" s="32" t="str">
        <f>'SERIES_DB-MetaData'!AF82</f>
        <v>Ribbed</v>
      </c>
      <c r="AG82" s="23">
        <f t="shared" si="8"/>
        <v>0.63338434887187223</v>
      </c>
      <c r="AH82" s="30">
        <f>IF('SERIES_DB-MetaData'!$F82="US",'SERIES_DB-MetaData'!AH82*25.4,'SERIES_DB-MetaData'!AH82)</f>
        <v>0</v>
      </c>
      <c r="AI82" s="31">
        <f>IF('SERIES_DB-MetaData'!$F82="US",'SERIES_DB-MetaData'!AI82*6.89476,'SERIES_DB-MetaData'!AI82)</f>
        <v>571</v>
      </c>
      <c r="AJ82" s="31">
        <f>IF('SERIES_DB-MetaData'!$F82="US",'SERIES_DB-MetaData'!AJ82*6.89476,'SERIES_DB-MetaData'!AJ82)</f>
        <v>0</v>
      </c>
      <c r="AK82" s="31">
        <f>IF('SERIES_DB-MetaData'!$F82="US",'SERIES_DB-MetaData'!AK82*6.89476,'SERIES_DB-MetaData'!AK82)</f>
        <v>571</v>
      </c>
      <c r="AL82" s="31">
        <f>IF('SERIES_DB-MetaData'!$F82="US",'SERIES_DB-MetaData'!AL82*6.89476,'SERIES_DB-MetaData'!AL82)</f>
        <v>571</v>
      </c>
      <c r="AM82" s="31">
        <f>IF('SERIES_DB-MetaData'!$F82="US",'SERIES_DB-MetaData'!AM82*6.89476,'SERIES_DB-MetaData'!AM82)</f>
        <v>0</v>
      </c>
      <c r="AN82" s="31">
        <f>IF('SERIES_DB-MetaData'!$F82="US",'SERIES_DB-MetaData'!AN82*6.89476,'SERIES_DB-MetaData'!AN82)</f>
        <v>0</v>
      </c>
      <c r="AO82" s="108">
        <f>'SERIES_DB-MetaData'!AO82</f>
        <v>0</v>
      </c>
      <c r="AP82" s="24" t="str">
        <f>'SERIES_DB-MetaData'!AP82</f>
        <v>UJ</v>
      </c>
      <c r="AQ82" s="20">
        <f>'SERIES_DB-MetaData'!AQ82</f>
        <v>3</v>
      </c>
      <c r="AR82" s="24" t="str">
        <f>'SERIES_DB-MetaData'!AR82</f>
        <v>Ribbed</v>
      </c>
      <c r="AS82" s="30">
        <f>IF('SERIES_DB-MetaData'!$F82="US",'SERIES_DB-MetaData'!AS82*25.4,'SERIES_DB-MetaData'!AS82)</f>
        <v>4</v>
      </c>
      <c r="AT82" s="20">
        <f>'SERIES_DB-MetaData'!AT82</f>
        <v>19</v>
      </c>
      <c r="AU82" s="31">
        <f>IF('SERIES_DB-MetaData'!$F82="US",'SERIES_DB-MetaData'!AU82*25.4,'SERIES_DB-MetaData'!AU82)</f>
        <v>80</v>
      </c>
      <c r="AV82" s="30">
        <f>IF('SERIES_DB-MetaData'!$F82="US",'SERIES_DB-MetaData'!AV82*25.4,'SERIES_DB-MetaData'!AV82)</f>
        <v>0</v>
      </c>
      <c r="AW82" s="109">
        <f>'SERIES_DB-MetaData'!AW82</f>
        <v>0</v>
      </c>
      <c r="AX82" s="30">
        <f>IF('SERIES_DB-MetaData'!$F82="US",'SERIES_DB-MetaData'!AX82*25.4,'SERIES_DB-MetaData'!AX82)</f>
        <v>0</v>
      </c>
      <c r="AY82" s="23">
        <f t="shared" si="9"/>
        <v>0.15707963267948966</v>
      </c>
      <c r="AZ82" s="23"/>
      <c r="BA82" s="31">
        <f>IF('SERIES_DB-MetaData'!$F82="US",'SERIES_DB-MetaData'!BA82*6.89476,'SERIES_DB-MetaData'!BA82)</f>
        <v>443</v>
      </c>
      <c r="BB82" s="31">
        <f>IF('SERIES_DB-MetaData'!$F82="US",'SERIES_DB-MetaData'!BB82*6.89476,'SERIES_DB-MetaData'!BB82)</f>
        <v>0</v>
      </c>
      <c r="BC82" s="24">
        <f>'SERIES_DB-MetaData'!BC82</f>
        <v>0</v>
      </c>
      <c r="BD82" s="30">
        <f>IF('SERIES_DB-MetaData'!$F82="US",'SERIES_DB-MetaData'!BD82*25.4,'SERIES_DB-MetaData'!BD82)</f>
        <v>9.5250000000000004</v>
      </c>
      <c r="BE82" s="30">
        <f>IF('SERIES_DB-MetaData'!$F82="US",'SERIES_DB-MetaData'!BE82*25.4,'SERIES_DB-MetaData'!BE82)</f>
        <v>300</v>
      </c>
      <c r="BF82" s="24">
        <f>'SERIES_DB-MetaData'!BF82</f>
        <v>1</v>
      </c>
      <c r="BG82" s="22">
        <f t="shared" si="10"/>
        <v>0.19793260902246004</v>
      </c>
      <c r="BH82" s="30">
        <f>IF('SERIES_DB-MetaData'!$F82="US",'SERIES_DB-MetaData'!BH82*25.4,'SERIES_DB-MetaData'!BH82)</f>
        <v>0</v>
      </c>
      <c r="BI82" s="31">
        <f>IF('SERIES_DB-MetaData'!$F82="US",'SERIES_DB-MetaData'!BI82*6.89476,'SERIES_DB-MetaData'!BI82)</f>
        <v>364</v>
      </c>
      <c r="BJ82" s="31">
        <f>IF('SERIES_DB-MetaData'!$F82="US",'SERIES_DB-MetaData'!BJ82*6.89476,'SERIES_DB-MetaData'!BJ82)</f>
        <v>0</v>
      </c>
      <c r="BK82" s="109">
        <f>'SERIES_DB-MetaData'!BK82</f>
        <v>0</v>
      </c>
      <c r="BL82" s="30">
        <f>IF('SERIES_DB-MetaData'!$F82="US",'SERIES_DB-MetaData'!BL82*25.4,'SERIES_DB-MetaData'!BL82)</f>
        <v>9.5250000000000004</v>
      </c>
      <c r="BM82" s="30">
        <f>IF('SERIES_DB-MetaData'!$F82="US",'SERIES_DB-MetaData'!BM82*25.4,'SERIES_DB-MetaData'!BM82)</f>
        <v>300</v>
      </c>
      <c r="BN82" s="25">
        <f>'SERIES_DB-MetaData'!$BN$6</f>
        <v>2</v>
      </c>
      <c r="BO82" s="22">
        <f t="shared" si="11"/>
        <v>0.39586521804492009</v>
      </c>
      <c r="BP82" s="31">
        <f>IF('SERIES_DB-MetaData'!$F82="US",'SERIES_DB-MetaData'!BP82*6.89476,'SERIES_DB-MetaData'!BP82)</f>
        <v>364.56</v>
      </c>
      <c r="BQ82" s="31">
        <f>IF('SERIES_DB-MetaData'!$F82="US",'SERIES_DB-MetaData'!BQ82*6.89476,'SERIES_DB-MetaData'!BQ82)</f>
        <v>0</v>
      </c>
      <c r="BR82" s="20">
        <f>'SERIES_DB-MetaData'!BR82</f>
        <v>0</v>
      </c>
      <c r="BS82" s="30">
        <f>IF('SERIES_DB-MetaData'!$F82="US",'SERIES_DB-MetaData'!BS82*25.4,'SERIES_DB-MetaData'!BS82)</f>
        <v>0</v>
      </c>
      <c r="BT82" s="20">
        <f>'SERIES_DB-MetaData'!BT82</f>
        <v>0</v>
      </c>
      <c r="BU82" s="22">
        <f t="shared" si="12"/>
        <v>0</v>
      </c>
      <c r="BV82" s="31">
        <f>IF('SERIES_DB-MetaData'!$F82="US",'SERIES_DB-MetaData'!BV82*6.89476,'SERIES_DB-MetaData'!BV82)</f>
        <v>0</v>
      </c>
      <c r="BW82" s="20">
        <f>'SERIES_DB-MetaData'!BW82</f>
        <v>0</v>
      </c>
      <c r="BX82" s="20">
        <f>'SERIES_DB-MetaData'!BX82</f>
        <v>4</v>
      </c>
    </row>
    <row r="83" spans="1:76">
      <c r="A83" s="84">
        <f>'SERIES_DB-MetaData'!A83</f>
        <v>78</v>
      </c>
      <c r="B83" s="84">
        <f>'SERIES_DB-MetaData'!B83</f>
        <v>0</v>
      </c>
      <c r="C83" s="84">
        <f>'SERIES_DB-MetaData'!C83</f>
        <v>2</v>
      </c>
      <c r="D83" s="105" t="str">
        <f>'SERIES_DB-MetaData'!D83</f>
        <v>WF-15</v>
      </c>
      <c r="E83" s="105" t="str">
        <f>'SERIES_DB-MetaData'!E83</f>
        <v xml:space="preserve">Hwang, Tu, Yeh, Chiou </v>
      </c>
      <c r="F83" s="20" t="s">
        <v>8</v>
      </c>
      <c r="G83" s="87" t="str">
        <f>'SERIES_DB-MetaData'!G83</f>
        <v>C</v>
      </c>
      <c r="H83" s="87" t="str">
        <f>'SERIES_DB-MetaData'!H83</f>
        <v>B</v>
      </c>
      <c r="I83" s="31">
        <f>IF('SERIES_DB-MetaData'!$F83="US",'SERIES_DB-MetaData'!I83*6.89476,'SERIES_DB-MetaData'!I83)</f>
        <v>22.6</v>
      </c>
      <c r="J83" s="31">
        <f>IF('SERIES_DB-MetaData'!$F83="US",'SERIES_DB-MetaData'!J83*6.89476,'SERIES_DB-MetaData'!J83)</f>
        <v>0</v>
      </c>
      <c r="K83" s="31">
        <f>IF('SERIES_DB-MetaData'!$F83="US",'SERIES_DB-MetaData'!K83*6.89476,'SERIES_DB-MetaData'!K83)</f>
        <v>0</v>
      </c>
      <c r="L83" s="31">
        <f>IF('SERIES_DB-MetaData'!$F83="US",'SERIES_DB-MetaData'!L83*4.448221615,'SERIES_DB-MetaData'!L83)</f>
        <v>0</v>
      </c>
      <c r="M83" s="20">
        <f>'SERIES_DB-MetaData'!M83</f>
        <v>0</v>
      </c>
      <c r="N83" s="30">
        <f>IF('SERIES_DB-MetaData'!$F83="US",'SERIES_DB-MetaData'!N83*25.4,'SERIES_DB-MetaData'!N83)</f>
        <v>300</v>
      </c>
      <c r="O83" s="30">
        <f>IF('SERIES_DB-MetaData'!$F83="US",'SERIES_DB-MetaData'!O83*25.4,'SERIES_DB-MetaData'!O83)</f>
        <v>500</v>
      </c>
      <c r="P83" s="30">
        <f>IF('SERIES_DB-MetaData'!$F83="US",'SERIES_DB-MetaData'!P83*25.4,'SERIES_DB-MetaData'!P83)</f>
        <v>3500</v>
      </c>
      <c r="Q83" s="30">
        <f>IF('SERIES_DB-MetaData'!$F83="US",'SERIES_DB-MetaData'!Q83*25.4,'SERIES_DB-MetaData'!Q83)</f>
        <v>150</v>
      </c>
      <c r="R83" s="30">
        <f>IF('SERIES_DB-MetaData'!$F83="US",'SERIES_DB-MetaData'!R83*25.4,'SERIES_DB-MetaData'!R83)</f>
        <v>1800</v>
      </c>
      <c r="S83" s="30">
        <f>IF('SERIES_DB-MetaData'!$F83="US",'SERIES_DB-MetaData'!S83*25.4,'SERIES_DB-MetaData'!S83)</f>
        <v>1800</v>
      </c>
      <c r="T83" s="32" t="str">
        <f>'SERIES_DB-MetaData'!T83</f>
        <v>C</v>
      </c>
      <c r="U83" s="32">
        <f t="shared" si="7"/>
        <v>525000</v>
      </c>
      <c r="V83" s="30">
        <f>IF('SERIES_DB-MetaData'!$F83="US",'SERIES_DB-MetaData'!V83*25.4,'SERIES_DB-MetaData'!V83)</f>
        <v>19.05</v>
      </c>
      <c r="W83" s="30">
        <f>IF('SERIES_DB-MetaData'!$F83="US",'SERIES_DB-MetaData'!W83*25.4,'SERIES_DB-MetaData'!W83)</f>
        <v>19.05</v>
      </c>
      <c r="X83" s="30">
        <f>IF('SERIES_DB-MetaData'!$F83="US",'SERIES_DB-MetaData'!X83*25.4,'SERIES_DB-MetaData'!X83)</f>
        <v>19.05</v>
      </c>
      <c r="Y83" s="108">
        <f>'SERIES_DB-MetaData'!Y83</f>
        <v>10</v>
      </c>
      <c r="Z83" s="30">
        <f>IF('SERIES_DB-MetaData'!$F83="US",'SERIES_DB-MetaData'!Z83*25.4,'SERIES_DB-MetaData'!Z83)</f>
        <v>40</v>
      </c>
      <c r="AA83" s="108">
        <f>'SERIES_DB-MetaData'!AA83</f>
        <v>1</v>
      </c>
      <c r="AB83" s="30">
        <f>IF('SERIES_DB-MetaData'!$F83="US",'SERIES_DB-MetaData'!AB83*25.4,'SERIES_DB-MetaData'!AB83)</f>
        <v>40</v>
      </c>
      <c r="AC83" s="108">
        <f>'SERIES_DB-MetaData'!AC83</f>
        <v>2</v>
      </c>
      <c r="AD83" s="108" t="str">
        <f>'SERIES_DB-MetaData'!AD83</f>
        <v>STRAIGHT</v>
      </c>
      <c r="AE83" s="31">
        <f>IF('SERIES_DB-MetaData'!$F83="US",'SERIES_DB-MetaData'!AE83*25.4,'SERIES_DB-MetaData'!AE83)</f>
        <v>700</v>
      </c>
      <c r="AF83" s="32" t="str">
        <f>'SERIES_DB-MetaData'!AF83</f>
        <v>Ribbed</v>
      </c>
      <c r="AG83" s="23">
        <f t="shared" si="8"/>
        <v>0.54290087046160473</v>
      </c>
      <c r="AH83" s="30">
        <f>IF('SERIES_DB-MetaData'!$F83="US",'SERIES_DB-MetaData'!AH83*25.4,'SERIES_DB-MetaData'!AH83)</f>
        <v>0</v>
      </c>
      <c r="AI83" s="31">
        <f>IF('SERIES_DB-MetaData'!$F83="US",'SERIES_DB-MetaData'!AI83*6.89476,'SERIES_DB-MetaData'!AI83)</f>
        <v>571</v>
      </c>
      <c r="AJ83" s="31">
        <f>IF('SERIES_DB-MetaData'!$F83="US",'SERIES_DB-MetaData'!AJ83*6.89476,'SERIES_DB-MetaData'!AJ83)</f>
        <v>0</v>
      </c>
      <c r="AK83" s="31">
        <f>IF('SERIES_DB-MetaData'!$F83="US",'SERIES_DB-MetaData'!AK83*6.89476,'SERIES_DB-MetaData'!AK83)</f>
        <v>571</v>
      </c>
      <c r="AL83" s="31">
        <f>IF('SERIES_DB-MetaData'!$F83="US",'SERIES_DB-MetaData'!AL83*6.89476,'SERIES_DB-MetaData'!AL83)</f>
        <v>571</v>
      </c>
      <c r="AM83" s="31">
        <f>IF('SERIES_DB-MetaData'!$F83="US",'SERIES_DB-MetaData'!AM83*6.89476,'SERIES_DB-MetaData'!AM83)</f>
        <v>0</v>
      </c>
      <c r="AN83" s="31">
        <f>IF('SERIES_DB-MetaData'!$F83="US",'SERIES_DB-MetaData'!AN83*6.89476,'SERIES_DB-MetaData'!AN83)</f>
        <v>0</v>
      </c>
      <c r="AO83" s="108">
        <f>'SERIES_DB-MetaData'!AO83</f>
        <v>0</v>
      </c>
      <c r="AP83" s="24" t="str">
        <f>'SERIES_DB-MetaData'!AP83</f>
        <v>UJ</v>
      </c>
      <c r="AQ83" s="20">
        <f>'SERIES_DB-MetaData'!AQ83</f>
        <v>3</v>
      </c>
      <c r="AR83" s="24" t="str">
        <f>'SERIES_DB-MetaData'!AR83</f>
        <v>Ribbed</v>
      </c>
      <c r="AS83" s="30">
        <f>IF('SERIES_DB-MetaData'!$F83="US",'SERIES_DB-MetaData'!AS83*25.4,'SERIES_DB-MetaData'!AS83)</f>
        <v>12.7</v>
      </c>
      <c r="AT83" s="20">
        <f>'SERIES_DB-MetaData'!AT83</f>
        <v>19</v>
      </c>
      <c r="AU83" s="31">
        <f>IF('SERIES_DB-MetaData'!$F83="US",'SERIES_DB-MetaData'!AU83*25.4,'SERIES_DB-MetaData'!AU83)</f>
        <v>80</v>
      </c>
      <c r="AV83" s="30">
        <f>IF('SERIES_DB-MetaData'!$F83="US",'SERIES_DB-MetaData'!AV83*25.4,'SERIES_DB-MetaData'!AV83)</f>
        <v>0</v>
      </c>
      <c r="AW83" s="109">
        <f>'SERIES_DB-MetaData'!AW83</f>
        <v>0</v>
      </c>
      <c r="AX83" s="30">
        <f>IF('SERIES_DB-MetaData'!$F83="US",'SERIES_DB-MetaData'!AX83*25.4,'SERIES_DB-MetaData'!AX83)</f>
        <v>0</v>
      </c>
      <c r="AY83" s="23">
        <f t="shared" si="9"/>
        <v>1.5834608721796803</v>
      </c>
      <c r="AZ83" s="23"/>
      <c r="BA83" s="31">
        <f>IF('SERIES_DB-MetaData'!$F83="US",'SERIES_DB-MetaData'!BA83*6.89476,'SERIES_DB-MetaData'!BA83)</f>
        <v>443</v>
      </c>
      <c r="BB83" s="31">
        <f>IF('SERIES_DB-MetaData'!$F83="US",'SERIES_DB-MetaData'!BB83*6.89476,'SERIES_DB-MetaData'!BB83)</f>
        <v>0</v>
      </c>
      <c r="BC83" s="24">
        <f>'SERIES_DB-MetaData'!BC83</f>
        <v>0</v>
      </c>
      <c r="BD83" s="30">
        <f>IF('SERIES_DB-MetaData'!$F83="US",'SERIES_DB-MetaData'!BD83*25.4,'SERIES_DB-MetaData'!BD83)</f>
        <v>12.7</v>
      </c>
      <c r="BE83" s="30">
        <f>IF('SERIES_DB-MetaData'!$F83="US",'SERIES_DB-MetaData'!BE83*25.4,'SERIES_DB-MetaData'!BE83)</f>
        <v>200</v>
      </c>
      <c r="BF83" s="24">
        <f>'SERIES_DB-MetaData'!BF83</f>
        <v>2</v>
      </c>
      <c r="BG83" s="22">
        <f t="shared" si="10"/>
        <v>0.84451246516249601</v>
      </c>
      <c r="BH83" s="30">
        <f>IF('SERIES_DB-MetaData'!$F83="US",'SERIES_DB-MetaData'!BH83*25.4,'SERIES_DB-MetaData'!BH83)</f>
        <v>0</v>
      </c>
      <c r="BI83" s="31">
        <f>IF('SERIES_DB-MetaData'!$F83="US",'SERIES_DB-MetaData'!BI83*6.89476,'SERIES_DB-MetaData'!BI83)</f>
        <v>443</v>
      </c>
      <c r="BJ83" s="31">
        <f>IF('SERIES_DB-MetaData'!$F83="US",'SERIES_DB-MetaData'!BJ83*6.89476,'SERIES_DB-MetaData'!BJ83)</f>
        <v>0</v>
      </c>
      <c r="BK83" s="109">
        <f>'SERIES_DB-MetaData'!BK83</f>
        <v>0</v>
      </c>
      <c r="BL83" s="30">
        <f>IF('SERIES_DB-MetaData'!$F83="US",'SERIES_DB-MetaData'!BL83*25.4,'SERIES_DB-MetaData'!BL83)</f>
        <v>12.7</v>
      </c>
      <c r="BM83" s="30">
        <f>IF('SERIES_DB-MetaData'!$F83="US",'SERIES_DB-MetaData'!BM83*25.4,'SERIES_DB-MetaData'!BM83)</f>
        <v>200</v>
      </c>
      <c r="BN83" s="25">
        <f>'SERIES_DB-MetaData'!$BN$6</f>
        <v>2</v>
      </c>
      <c r="BO83" s="22">
        <f t="shared" si="11"/>
        <v>0.84451246516249601</v>
      </c>
      <c r="BP83" s="31">
        <f>IF('SERIES_DB-MetaData'!$F83="US",'SERIES_DB-MetaData'!BP83*6.89476,'SERIES_DB-MetaData'!BP83)</f>
        <v>364.56</v>
      </c>
      <c r="BQ83" s="31">
        <f>IF('SERIES_DB-MetaData'!$F83="US",'SERIES_DB-MetaData'!BQ83*6.89476,'SERIES_DB-MetaData'!BQ83)</f>
        <v>0</v>
      </c>
      <c r="BR83" s="20">
        <f>'SERIES_DB-MetaData'!BR83</f>
        <v>0</v>
      </c>
      <c r="BS83" s="30">
        <f>IF('SERIES_DB-MetaData'!$F83="US",'SERIES_DB-MetaData'!BS83*25.4,'SERIES_DB-MetaData'!BS83)</f>
        <v>0</v>
      </c>
      <c r="BT83" s="20">
        <f>'SERIES_DB-MetaData'!BT83</f>
        <v>0</v>
      </c>
      <c r="BU83" s="22">
        <f t="shared" si="12"/>
        <v>0</v>
      </c>
      <c r="BV83" s="31">
        <f>IF('SERIES_DB-MetaData'!$F83="US",'SERIES_DB-MetaData'!BV83*6.89476,'SERIES_DB-MetaData'!BV83)</f>
        <v>0</v>
      </c>
      <c r="BW83" s="20">
        <f>'SERIES_DB-MetaData'!BW83</f>
        <v>0</v>
      </c>
      <c r="BX83" s="20">
        <f>'SERIES_DB-MetaData'!BX83</f>
        <v>8</v>
      </c>
    </row>
    <row r="84" spans="1:76">
      <c r="A84" s="84">
        <f>'SERIES_DB-MetaData'!A84</f>
        <v>79</v>
      </c>
      <c r="B84" s="84">
        <f>'SERIES_DB-MetaData'!B84</f>
        <v>0</v>
      </c>
      <c r="C84" s="84">
        <f>'SERIES_DB-MetaData'!C84</f>
        <v>1</v>
      </c>
      <c r="D84" s="105" t="str">
        <f>'SERIES_DB-MetaData'!D84</f>
        <v>SW1</v>
      </c>
      <c r="E84" s="105" t="str">
        <f>'SERIES_DB-MetaData'!E84</f>
        <v>Ji (2000)</v>
      </c>
      <c r="F84" s="20" t="s">
        <v>8</v>
      </c>
      <c r="G84" s="87" t="str">
        <f>'SERIES_DB-MetaData'!G84</f>
        <v>C</v>
      </c>
      <c r="H84" s="87" t="str">
        <f>'SERIES_DB-MetaData'!H84</f>
        <v>R</v>
      </c>
      <c r="I84" s="31">
        <f>IF('SERIES_DB-MetaData'!$F84="US",'SERIES_DB-MetaData'!I84*6.89476,'SERIES_DB-MetaData'!I84)</f>
        <v>13.5</v>
      </c>
      <c r="J84" s="31">
        <f>IF('SERIES_DB-MetaData'!$F84="US",'SERIES_DB-MetaData'!J84*6.89476,'SERIES_DB-MetaData'!J84)</f>
        <v>0</v>
      </c>
      <c r="K84" s="31">
        <f>IF('SERIES_DB-MetaData'!$F84="US",'SERIES_DB-MetaData'!K84*6.89476,'SERIES_DB-MetaData'!K84)</f>
        <v>0</v>
      </c>
      <c r="L84" s="31">
        <f>IF('SERIES_DB-MetaData'!$F84="US",'SERIES_DB-MetaData'!L84*4.448221615,'SERIES_DB-MetaData'!L84)</f>
        <v>73.333333333333343</v>
      </c>
      <c r="M84" s="20" t="str">
        <f>'SERIES_DB-MetaData'!M84</f>
        <v>III</v>
      </c>
      <c r="N84" s="30">
        <f>IF('SERIES_DB-MetaData'!$F84="US",'SERIES_DB-MetaData'!N84*25.4,'SERIES_DB-MetaData'!N84)</f>
        <v>60</v>
      </c>
      <c r="O84" s="30">
        <f>IF('SERIES_DB-MetaData'!$F84="US",'SERIES_DB-MetaData'!O84*25.4,'SERIES_DB-MetaData'!O84)</f>
        <v>120</v>
      </c>
      <c r="P84" s="30">
        <f>IF('SERIES_DB-MetaData'!$F84="US",'SERIES_DB-MetaData'!P84*25.4,'SERIES_DB-MetaData'!P84)</f>
        <v>1000</v>
      </c>
      <c r="Q84" s="30">
        <f>IF('SERIES_DB-MetaData'!$F84="US",'SERIES_DB-MetaData'!Q84*25.4,'SERIES_DB-MetaData'!Q84)</f>
        <v>60</v>
      </c>
      <c r="R84" s="30">
        <f>IF('SERIES_DB-MetaData'!$F84="US",'SERIES_DB-MetaData'!R84*25.4,'SERIES_DB-MetaData'!R84)</f>
        <v>3000</v>
      </c>
      <c r="S84" s="30">
        <f>IF('SERIES_DB-MetaData'!$F84="US",'SERIES_DB-MetaData'!S84*25.4,'SERIES_DB-MetaData'!S84)</f>
        <v>3000</v>
      </c>
      <c r="T84" s="32" t="str">
        <f>'SERIES_DB-MetaData'!T84</f>
        <v>C</v>
      </c>
      <c r="U84" s="32">
        <f t="shared" si="7"/>
        <v>60000</v>
      </c>
      <c r="V84" s="30">
        <f>IF('SERIES_DB-MetaData'!$F84="US",'SERIES_DB-MetaData'!V84*25.4,'SERIES_DB-MetaData'!V84)</f>
        <v>12</v>
      </c>
      <c r="W84" s="30">
        <f>IF('SERIES_DB-MetaData'!$F84="US",'SERIES_DB-MetaData'!W84*25.4,'SERIES_DB-MetaData'!W84)</f>
        <v>12</v>
      </c>
      <c r="X84" s="30">
        <f>IF('SERIES_DB-MetaData'!$F84="US",'SERIES_DB-MetaData'!X84*25.4,'SERIES_DB-MetaData'!X84)</f>
        <v>0</v>
      </c>
      <c r="Y84" s="108">
        <f>'SERIES_DB-MetaData'!Y84</f>
        <v>6</v>
      </c>
      <c r="Z84" s="30">
        <f>IF('SERIES_DB-MetaData'!$F84="US",'SERIES_DB-MetaData'!Z84*25.4,'SERIES_DB-MetaData'!Z84)</f>
        <v>0</v>
      </c>
      <c r="AA84" s="108">
        <f>'SERIES_DB-MetaData'!AA84</f>
        <v>0</v>
      </c>
      <c r="AB84" s="30">
        <f>IF('SERIES_DB-MetaData'!$F84="US",'SERIES_DB-MetaData'!AB84*25.4,'SERIES_DB-MetaData'!AB84)</f>
        <v>0</v>
      </c>
      <c r="AC84" s="108">
        <f>'SERIES_DB-MetaData'!AC84</f>
        <v>1</v>
      </c>
      <c r="AD84" s="108" t="str">
        <f>'SERIES_DB-MetaData'!AD84</f>
        <v>H</v>
      </c>
      <c r="AE84" s="31">
        <f>IF('SERIES_DB-MetaData'!$F84="US",'SERIES_DB-MetaData'!AE84*25.4,'SERIES_DB-MetaData'!AE84)</f>
        <v>360</v>
      </c>
      <c r="AF84" s="32" t="str">
        <f>'SERIES_DB-MetaData'!AF84</f>
        <v>Ribbed</v>
      </c>
      <c r="AG84" s="23">
        <f t="shared" si="8"/>
        <v>1.1309733552923256</v>
      </c>
      <c r="AH84" s="30">
        <f>IF('SERIES_DB-MetaData'!$F84="US",'SERIES_DB-MetaData'!AH84*25.4,'SERIES_DB-MetaData'!AH84)</f>
        <v>0</v>
      </c>
      <c r="AI84" s="31">
        <f>IF('SERIES_DB-MetaData'!$F84="US",'SERIES_DB-MetaData'!AI84*6.89476,'SERIES_DB-MetaData'!AI84)</f>
        <v>371.7</v>
      </c>
      <c r="AJ84" s="31">
        <f>IF('SERIES_DB-MetaData'!$F84="US",'SERIES_DB-MetaData'!AJ84*6.89476,'SERIES_DB-MetaData'!AJ84)</f>
        <v>524.29999999999995</v>
      </c>
      <c r="AK84" s="31">
        <f>IF('SERIES_DB-MetaData'!$F84="US",'SERIES_DB-MetaData'!AK84*6.89476,'SERIES_DB-MetaData'!AK84)</f>
        <v>371.7</v>
      </c>
      <c r="AL84" s="31">
        <f>IF('SERIES_DB-MetaData'!$F84="US",'SERIES_DB-MetaData'!AL84*6.89476,'SERIES_DB-MetaData'!AL84)</f>
        <v>0</v>
      </c>
      <c r="AM84" s="31">
        <f>IF('SERIES_DB-MetaData'!$F84="US",'SERIES_DB-MetaData'!AM84*6.89476,'SERIES_DB-MetaData'!AM84)</f>
        <v>524.29999999999995</v>
      </c>
      <c r="AN84" s="31">
        <f>IF('SERIES_DB-MetaData'!$F84="US",'SERIES_DB-MetaData'!AN84*6.89476,'SERIES_DB-MetaData'!AN84)</f>
        <v>0</v>
      </c>
      <c r="AO84" s="108">
        <f>'SERIES_DB-MetaData'!AO84</f>
        <v>0</v>
      </c>
      <c r="AP84" s="24" t="str">
        <f>'SERIES_DB-MetaData'!AP84</f>
        <v>R</v>
      </c>
      <c r="AQ84" s="20">
        <f>'SERIES_DB-MetaData'!AQ84</f>
        <v>2</v>
      </c>
      <c r="AR84" s="24" t="str">
        <f>'SERIES_DB-MetaData'!AR84</f>
        <v>Ribbed</v>
      </c>
      <c r="AS84" s="30">
        <f>IF('SERIES_DB-MetaData'!$F84="US",'SERIES_DB-MetaData'!AS84*25.4,'SERIES_DB-MetaData'!AS84)</f>
        <v>4</v>
      </c>
      <c r="AT84" s="20">
        <f>'SERIES_DB-MetaData'!AT84</f>
        <v>100</v>
      </c>
      <c r="AU84" s="31">
        <f>IF('SERIES_DB-MetaData'!$F84="US",'SERIES_DB-MetaData'!AU84*25.4,'SERIES_DB-MetaData'!AU84)</f>
        <v>30</v>
      </c>
      <c r="AV84" s="30">
        <f>IF('SERIES_DB-MetaData'!$F84="US",'SERIES_DB-MetaData'!AV84*25.4,'SERIES_DB-MetaData'!AV84)</f>
        <v>0</v>
      </c>
      <c r="AW84" s="109">
        <f>'SERIES_DB-MetaData'!AW84</f>
        <v>0</v>
      </c>
      <c r="AX84" s="30">
        <f>IF('SERIES_DB-MetaData'!$F84="US",'SERIES_DB-MetaData'!AX84*25.4,'SERIES_DB-MetaData'!AX84)</f>
        <v>0</v>
      </c>
      <c r="AY84" s="23">
        <f t="shared" si="9"/>
        <v>1.3962634015954636</v>
      </c>
      <c r="AZ84" s="23"/>
      <c r="BA84" s="31">
        <f>IF('SERIES_DB-MetaData'!$F84="US",'SERIES_DB-MetaData'!BA84*6.89476,'SERIES_DB-MetaData'!BA84)</f>
        <v>452.9</v>
      </c>
      <c r="BB84" s="31">
        <f>IF('SERIES_DB-MetaData'!$F84="US",'SERIES_DB-MetaData'!BB84*6.89476,'SERIES_DB-MetaData'!BB84)</f>
        <v>500.8</v>
      </c>
      <c r="BC84" s="24">
        <f>'SERIES_DB-MetaData'!BC84</f>
        <v>0</v>
      </c>
      <c r="BD84" s="30">
        <f>IF('SERIES_DB-MetaData'!$F84="US",'SERIES_DB-MetaData'!BD84*25.4,'SERIES_DB-MetaData'!BD84)</f>
        <v>4</v>
      </c>
      <c r="BE84" s="30">
        <f>IF('SERIES_DB-MetaData'!$F84="US",'SERIES_DB-MetaData'!BE84*25.4,'SERIES_DB-MetaData'!BE84)</f>
        <v>100</v>
      </c>
      <c r="BF84" s="24">
        <f>'SERIES_DB-MetaData'!BF84</f>
        <v>2</v>
      </c>
      <c r="BG84" s="22">
        <f t="shared" si="10"/>
        <v>0.41887902047863906</v>
      </c>
      <c r="BH84" s="30">
        <f>IF('SERIES_DB-MetaData'!$F84="US",'SERIES_DB-MetaData'!BH84*25.4,'SERIES_DB-MetaData'!BH84)</f>
        <v>0</v>
      </c>
      <c r="BI84" s="31">
        <f>IF('SERIES_DB-MetaData'!$F84="US",'SERIES_DB-MetaData'!BI84*6.89476,'SERIES_DB-MetaData'!BI84)</f>
        <v>452.9</v>
      </c>
      <c r="BJ84" s="31">
        <f>IF('SERIES_DB-MetaData'!$F84="US",'SERIES_DB-MetaData'!BJ84*6.89476,'SERIES_DB-MetaData'!BJ84)</f>
        <v>500.8</v>
      </c>
      <c r="BK84" s="109">
        <f>'SERIES_DB-MetaData'!BK84</f>
        <v>0</v>
      </c>
      <c r="BL84" s="30">
        <f>IF('SERIES_DB-MetaData'!$F84="US",'SERIES_DB-MetaData'!BL84*25.4,'SERIES_DB-MetaData'!BL84)</f>
        <v>4</v>
      </c>
      <c r="BM84" s="30">
        <f>IF('SERIES_DB-MetaData'!$F84="US",'SERIES_DB-MetaData'!BM84*25.4,'SERIES_DB-MetaData'!BM84)</f>
        <v>100</v>
      </c>
      <c r="BN84" s="25">
        <f>'SERIES_DB-MetaData'!$BN$6</f>
        <v>2</v>
      </c>
      <c r="BO84" s="22">
        <f t="shared" si="11"/>
        <v>0.41887902047863906</v>
      </c>
      <c r="BP84" s="31">
        <f>IF('SERIES_DB-MetaData'!$F84="US",'SERIES_DB-MetaData'!BP84*6.89476,'SERIES_DB-MetaData'!BP84)</f>
        <v>452.9</v>
      </c>
      <c r="BQ84" s="31">
        <f>IF('SERIES_DB-MetaData'!$F84="US",'SERIES_DB-MetaData'!BQ84*6.89476,'SERIES_DB-MetaData'!BQ84)</f>
        <v>500.8</v>
      </c>
      <c r="BR84" s="20">
        <f>'SERIES_DB-MetaData'!BR84</f>
        <v>0</v>
      </c>
      <c r="BS84" s="30">
        <f>IF('SERIES_DB-MetaData'!$F84="US",'SERIES_DB-MetaData'!BS84*25.4,'SERIES_DB-MetaData'!BS84)</f>
        <v>0</v>
      </c>
      <c r="BT84" s="20">
        <f>'SERIES_DB-MetaData'!BT84</f>
        <v>0</v>
      </c>
      <c r="BU84" s="22">
        <f t="shared" si="12"/>
        <v>0</v>
      </c>
      <c r="BV84" s="31">
        <f>IF('SERIES_DB-MetaData'!$F84="US",'SERIES_DB-MetaData'!BV84*6.89476,'SERIES_DB-MetaData'!BV84)</f>
        <v>0</v>
      </c>
      <c r="BW84" s="20">
        <f>'SERIES_DB-MetaData'!BW84</f>
        <v>0</v>
      </c>
      <c r="BX84" s="20">
        <f>'SERIES_DB-MetaData'!BX84</f>
        <v>2</v>
      </c>
    </row>
    <row r="85" spans="1:76">
      <c r="A85" s="84">
        <f>'SERIES_DB-MetaData'!A85</f>
        <v>80</v>
      </c>
      <c r="B85" s="84">
        <f>'SERIES_DB-MetaData'!B85</f>
        <v>0</v>
      </c>
      <c r="C85" s="84">
        <f>'SERIES_DB-MetaData'!C85</f>
        <v>2</v>
      </c>
      <c r="D85" s="105" t="str">
        <f>'SERIES_DB-MetaData'!D85</f>
        <v>SW2</v>
      </c>
      <c r="E85" s="105" t="str">
        <f>'SERIES_DB-MetaData'!E85</f>
        <v>Ji (2000)</v>
      </c>
      <c r="F85" s="20" t="s">
        <v>8</v>
      </c>
      <c r="G85" s="87" t="str">
        <f>'SERIES_DB-MetaData'!G85</f>
        <v>C</v>
      </c>
      <c r="H85" s="87" t="str">
        <f>'SERIES_DB-MetaData'!H85</f>
        <v>B</v>
      </c>
      <c r="I85" s="31">
        <f>IF('SERIES_DB-MetaData'!$F85="US",'SERIES_DB-MetaData'!I85*6.89476,'SERIES_DB-MetaData'!I85)</f>
        <v>13.5</v>
      </c>
      <c r="J85" s="31">
        <f>IF('SERIES_DB-MetaData'!$F85="US",'SERIES_DB-MetaData'!J85*6.89476,'SERIES_DB-MetaData'!J85)</f>
        <v>0</v>
      </c>
      <c r="K85" s="31">
        <f>IF('SERIES_DB-MetaData'!$F85="US",'SERIES_DB-MetaData'!K85*6.89476,'SERIES_DB-MetaData'!K85)</f>
        <v>0</v>
      </c>
      <c r="L85" s="31">
        <f>IF('SERIES_DB-MetaData'!$F85="US",'SERIES_DB-MetaData'!L85*4.448221615,'SERIES_DB-MetaData'!L85)</f>
        <v>60</v>
      </c>
      <c r="M85" s="20" t="str">
        <f>'SERIES_DB-MetaData'!M85</f>
        <v>III</v>
      </c>
      <c r="N85" s="30">
        <f>IF('SERIES_DB-MetaData'!$F85="US",'SERIES_DB-MetaData'!N85*25.4,'SERIES_DB-MetaData'!N85)</f>
        <v>120</v>
      </c>
      <c r="O85" s="30">
        <f>IF('SERIES_DB-MetaData'!$F85="US",'SERIES_DB-MetaData'!O85*25.4,'SERIES_DB-MetaData'!O85)</f>
        <v>120</v>
      </c>
      <c r="P85" s="30">
        <f>IF('SERIES_DB-MetaData'!$F85="US",'SERIES_DB-MetaData'!P85*25.4,'SERIES_DB-MetaData'!P85)</f>
        <v>1000</v>
      </c>
      <c r="Q85" s="30">
        <f>IF('SERIES_DB-MetaData'!$F85="US",'SERIES_DB-MetaData'!Q85*25.4,'SERIES_DB-MetaData'!Q85)</f>
        <v>60</v>
      </c>
      <c r="R85" s="30">
        <f>IF('SERIES_DB-MetaData'!$F85="US",'SERIES_DB-MetaData'!R85*25.4,'SERIES_DB-MetaData'!R85)</f>
        <v>3000</v>
      </c>
      <c r="S85" s="30">
        <f>IF('SERIES_DB-MetaData'!$F85="US",'SERIES_DB-MetaData'!S85*25.4,'SERIES_DB-MetaData'!S85)</f>
        <v>3000</v>
      </c>
      <c r="T85" s="32" t="str">
        <f>'SERIES_DB-MetaData'!T85</f>
        <v>C</v>
      </c>
      <c r="U85" s="32">
        <f t="shared" si="7"/>
        <v>60000</v>
      </c>
      <c r="V85" s="30">
        <f>IF('SERIES_DB-MetaData'!$F85="US",'SERIES_DB-MetaData'!V85*25.4,'SERIES_DB-MetaData'!V85)</f>
        <v>12</v>
      </c>
      <c r="W85" s="30">
        <f>IF('SERIES_DB-MetaData'!$F85="US",'SERIES_DB-MetaData'!W85*25.4,'SERIES_DB-MetaData'!W85)</f>
        <v>12</v>
      </c>
      <c r="X85" s="30">
        <f>IF('SERIES_DB-MetaData'!$F85="US",'SERIES_DB-MetaData'!X85*25.4,'SERIES_DB-MetaData'!X85)</f>
        <v>0</v>
      </c>
      <c r="Y85" s="108">
        <f>'SERIES_DB-MetaData'!Y85</f>
        <v>6</v>
      </c>
      <c r="Z85" s="30">
        <f>IF('SERIES_DB-MetaData'!$F85="US",'SERIES_DB-MetaData'!Z85*25.4,'SERIES_DB-MetaData'!Z85)</f>
        <v>0</v>
      </c>
      <c r="AA85" s="108">
        <f>'SERIES_DB-MetaData'!AA85</f>
        <v>0</v>
      </c>
      <c r="AB85" s="30">
        <f>IF('SERIES_DB-MetaData'!$F85="US",'SERIES_DB-MetaData'!AB85*25.4,'SERIES_DB-MetaData'!AB85)</f>
        <v>0</v>
      </c>
      <c r="AC85" s="108">
        <f>'SERIES_DB-MetaData'!AC85</f>
        <v>1</v>
      </c>
      <c r="AD85" s="108" t="str">
        <f>'SERIES_DB-MetaData'!AD85</f>
        <v>H</v>
      </c>
      <c r="AE85" s="31">
        <f>IF('SERIES_DB-MetaData'!$F85="US",'SERIES_DB-MetaData'!AE85*25.4,'SERIES_DB-MetaData'!AE85)</f>
        <v>360</v>
      </c>
      <c r="AF85" s="32" t="str">
        <f>'SERIES_DB-MetaData'!AF85</f>
        <v>Ribbed</v>
      </c>
      <c r="AG85" s="23">
        <f t="shared" si="8"/>
        <v>1.1309733552923256</v>
      </c>
      <c r="AH85" s="30">
        <f>IF('SERIES_DB-MetaData'!$F85="US",'SERIES_DB-MetaData'!AH85*25.4,'SERIES_DB-MetaData'!AH85)</f>
        <v>0</v>
      </c>
      <c r="AI85" s="31">
        <f>IF('SERIES_DB-MetaData'!$F85="US",'SERIES_DB-MetaData'!AI85*6.89476,'SERIES_DB-MetaData'!AI85)</f>
        <v>371.7</v>
      </c>
      <c r="AJ85" s="31">
        <f>IF('SERIES_DB-MetaData'!$F85="US",'SERIES_DB-MetaData'!AJ85*6.89476,'SERIES_DB-MetaData'!AJ85)</f>
        <v>524.29999999999995</v>
      </c>
      <c r="AK85" s="31">
        <f>IF('SERIES_DB-MetaData'!$F85="US",'SERIES_DB-MetaData'!AK85*6.89476,'SERIES_DB-MetaData'!AK85)</f>
        <v>371.7</v>
      </c>
      <c r="AL85" s="31">
        <f>IF('SERIES_DB-MetaData'!$F85="US",'SERIES_DB-MetaData'!AL85*6.89476,'SERIES_DB-MetaData'!AL85)</f>
        <v>0</v>
      </c>
      <c r="AM85" s="31">
        <f>IF('SERIES_DB-MetaData'!$F85="US",'SERIES_DB-MetaData'!AM85*6.89476,'SERIES_DB-MetaData'!AM85)</f>
        <v>524.29999999999995</v>
      </c>
      <c r="AN85" s="31">
        <f>IF('SERIES_DB-MetaData'!$F85="US",'SERIES_DB-MetaData'!AN85*6.89476,'SERIES_DB-MetaData'!AN85)</f>
        <v>0</v>
      </c>
      <c r="AO85" s="108">
        <f>'SERIES_DB-MetaData'!AO85</f>
        <v>0</v>
      </c>
      <c r="AP85" s="24" t="str">
        <f>'SERIES_DB-MetaData'!AP85</f>
        <v>R</v>
      </c>
      <c r="AQ85" s="20">
        <f>'SERIES_DB-MetaData'!AQ85</f>
        <v>2</v>
      </c>
      <c r="AR85" s="24" t="str">
        <f>'SERIES_DB-MetaData'!AR85</f>
        <v>Ribbed</v>
      </c>
      <c r="AS85" s="30">
        <f>IF('SERIES_DB-MetaData'!$F85="US",'SERIES_DB-MetaData'!AS85*25.4,'SERIES_DB-MetaData'!AS85)</f>
        <v>6</v>
      </c>
      <c r="AT85" s="20">
        <f>'SERIES_DB-MetaData'!AT85</f>
        <v>100</v>
      </c>
      <c r="AU85" s="31">
        <f>IF('SERIES_DB-MetaData'!$F85="US",'SERIES_DB-MetaData'!AU85*25.4,'SERIES_DB-MetaData'!AU85)</f>
        <v>30</v>
      </c>
      <c r="AV85" s="30">
        <f>IF('SERIES_DB-MetaData'!$F85="US",'SERIES_DB-MetaData'!AV85*25.4,'SERIES_DB-MetaData'!AV85)</f>
        <v>0</v>
      </c>
      <c r="AW85" s="109">
        <f>'SERIES_DB-MetaData'!AW85</f>
        <v>0</v>
      </c>
      <c r="AX85" s="30">
        <f>IF('SERIES_DB-MetaData'!$F85="US",'SERIES_DB-MetaData'!AX85*25.4,'SERIES_DB-MetaData'!AX85)</f>
        <v>0</v>
      </c>
      <c r="AY85" s="23">
        <f t="shared" si="9"/>
        <v>1.5707963267948968</v>
      </c>
      <c r="AZ85" s="23"/>
      <c r="BA85" s="31">
        <f>IF('SERIES_DB-MetaData'!$F85="US",'SERIES_DB-MetaData'!BA85*6.89476,'SERIES_DB-MetaData'!BA85)</f>
        <v>450.8</v>
      </c>
      <c r="BB85" s="31">
        <f>IF('SERIES_DB-MetaData'!$F85="US",'SERIES_DB-MetaData'!BB85*6.89476,'SERIES_DB-MetaData'!BB85)</f>
        <v>615.6</v>
      </c>
      <c r="BC85" s="24">
        <f>'SERIES_DB-MetaData'!BC85</f>
        <v>0</v>
      </c>
      <c r="BD85" s="30">
        <f>IF('SERIES_DB-MetaData'!$F85="US",'SERIES_DB-MetaData'!BD85*25.4,'SERIES_DB-MetaData'!BD85)</f>
        <v>6</v>
      </c>
      <c r="BE85" s="30">
        <f>IF('SERIES_DB-MetaData'!$F85="US",'SERIES_DB-MetaData'!BE85*25.4,'SERIES_DB-MetaData'!BE85)</f>
        <v>100</v>
      </c>
      <c r="BF85" s="24">
        <f>'SERIES_DB-MetaData'!BF85</f>
        <v>2</v>
      </c>
      <c r="BG85" s="22">
        <f t="shared" si="10"/>
        <v>0.94247779607693793</v>
      </c>
      <c r="BH85" s="30">
        <f>IF('SERIES_DB-MetaData'!$F85="US",'SERIES_DB-MetaData'!BH85*25.4,'SERIES_DB-MetaData'!BH85)</f>
        <v>0</v>
      </c>
      <c r="BI85" s="31">
        <f>IF('SERIES_DB-MetaData'!$F85="US",'SERIES_DB-MetaData'!BI85*6.89476,'SERIES_DB-MetaData'!BI85)</f>
        <v>500.8</v>
      </c>
      <c r="BJ85" s="31">
        <f>IF('SERIES_DB-MetaData'!$F85="US",'SERIES_DB-MetaData'!BJ85*6.89476,'SERIES_DB-MetaData'!BJ85)</f>
        <v>500.8</v>
      </c>
      <c r="BK85" s="109">
        <f>'SERIES_DB-MetaData'!BK85</f>
        <v>0</v>
      </c>
      <c r="BL85" s="30">
        <f>IF('SERIES_DB-MetaData'!$F85="US",'SERIES_DB-MetaData'!BL85*25.4,'SERIES_DB-MetaData'!BL85)</f>
        <v>4</v>
      </c>
      <c r="BM85" s="30">
        <f>IF('SERIES_DB-MetaData'!$F85="US",'SERIES_DB-MetaData'!BM85*25.4,'SERIES_DB-MetaData'!BM85)</f>
        <v>100</v>
      </c>
      <c r="BN85" s="25">
        <f>'SERIES_DB-MetaData'!$BN$6</f>
        <v>2</v>
      </c>
      <c r="BO85" s="22">
        <f t="shared" si="11"/>
        <v>0.41887902047863906</v>
      </c>
      <c r="BP85" s="31">
        <f>IF('SERIES_DB-MetaData'!$F85="US",'SERIES_DB-MetaData'!BP85*6.89476,'SERIES_DB-MetaData'!BP85)</f>
        <v>452.9</v>
      </c>
      <c r="BQ85" s="31">
        <f>IF('SERIES_DB-MetaData'!$F85="US",'SERIES_DB-MetaData'!BQ85*6.89476,'SERIES_DB-MetaData'!BQ85)</f>
        <v>500.8</v>
      </c>
      <c r="BR85" s="20">
        <f>'SERIES_DB-MetaData'!BR85</f>
        <v>0</v>
      </c>
      <c r="BS85" s="30">
        <f>IF('SERIES_DB-MetaData'!$F85="US",'SERIES_DB-MetaData'!BS85*25.4,'SERIES_DB-MetaData'!BS85)</f>
        <v>0</v>
      </c>
      <c r="BT85" s="20">
        <f>'SERIES_DB-MetaData'!BT85</f>
        <v>0</v>
      </c>
      <c r="BU85" s="22">
        <f t="shared" si="12"/>
        <v>0</v>
      </c>
      <c r="BV85" s="31">
        <f>IF('SERIES_DB-MetaData'!$F85="US",'SERIES_DB-MetaData'!BV85*6.89476,'SERIES_DB-MetaData'!BV85)</f>
        <v>0</v>
      </c>
      <c r="BW85" s="20">
        <f>'SERIES_DB-MetaData'!BW85</f>
        <v>0</v>
      </c>
      <c r="BX85" s="20">
        <f>'SERIES_DB-MetaData'!BX85</f>
        <v>1</v>
      </c>
    </row>
    <row r="86" spans="1:76">
      <c r="A86" s="84">
        <f>'SERIES_DB-MetaData'!A86</f>
        <v>81</v>
      </c>
      <c r="B86" s="84">
        <f>'SERIES_DB-MetaData'!B86</f>
        <v>0</v>
      </c>
      <c r="C86" s="84">
        <f>'SERIES_DB-MetaData'!C86</f>
        <v>3</v>
      </c>
      <c r="D86" s="105" t="str">
        <f>'SERIES_DB-MetaData'!D86</f>
        <v>SW3</v>
      </c>
      <c r="E86" s="105" t="str">
        <f>'SERIES_DB-MetaData'!E86</f>
        <v>Ji (2000)</v>
      </c>
      <c r="F86" s="20" t="s">
        <v>8</v>
      </c>
      <c r="G86" s="87" t="str">
        <f>'SERIES_DB-MetaData'!G86</f>
        <v>C</v>
      </c>
      <c r="H86" s="87" t="str">
        <f>'SERIES_DB-MetaData'!H86</f>
        <v>F</v>
      </c>
      <c r="I86" s="31">
        <f>IF('SERIES_DB-MetaData'!$F86="US",'SERIES_DB-MetaData'!I86*6.89476,'SERIES_DB-MetaData'!I86)</f>
        <v>13.5</v>
      </c>
      <c r="J86" s="31">
        <f>IF('SERIES_DB-MetaData'!$F86="US",'SERIES_DB-MetaData'!J86*6.89476,'SERIES_DB-MetaData'!J86)</f>
        <v>0</v>
      </c>
      <c r="K86" s="31">
        <f>IF('SERIES_DB-MetaData'!$F86="US",'SERIES_DB-MetaData'!K86*6.89476,'SERIES_DB-MetaData'!K86)</f>
        <v>0</v>
      </c>
      <c r="L86" s="31">
        <f>IF('SERIES_DB-MetaData'!$F86="US",'SERIES_DB-MetaData'!L86*4.448221615,'SERIES_DB-MetaData'!L86)</f>
        <v>38.333333333333329</v>
      </c>
      <c r="M86" s="20" t="str">
        <f>'SERIES_DB-MetaData'!M86</f>
        <v>III</v>
      </c>
      <c r="N86" s="30">
        <f>IF('SERIES_DB-MetaData'!$F86="US",'SERIES_DB-MetaData'!N86*25.4,'SERIES_DB-MetaData'!N86)</f>
        <v>420</v>
      </c>
      <c r="O86" s="30">
        <f>IF('SERIES_DB-MetaData'!$F86="US",'SERIES_DB-MetaData'!O86*25.4,'SERIES_DB-MetaData'!O86)</f>
        <v>60</v>
      </c>
      <c r="P86" s="30">
        <f>IF('SERIES_DB-MetaData'!$F86="US",'SERIES_DB-MetaData'!P86*25.4,'SERIES_DB-MetaData'!P86)</f>
        <v>1000</v>
      </c>
      <c r="Q86" s="30">
        <f>IF('SERIES_DB-MetaData'!$F86="US",'SERIES_DB-MetaData'!Q86*25.4,'SERIES_DB-MetaData'!Q86)</f>
        <v>60</v>
      </c>
      <c r="R86" s="30">
        <f>IF('SERIES_DB-MetaData'!$F86="US",'SERIES_DB-MetaData'!R86*25.4,'SERIES_DB-MetaData'!R86)</f>
        <v>3000</v>
      </c>
      <c r="S86" s="30">
        <f>IF('SERIES_DB-MetaData'!$F86="US",'SERIES_DB-MetaData'!S86*25.4,'SERIES_DB-MetaData'!S86)</f>
        <v>3000</v>
      </c>
      <c r="T86" s="32" t="str">
        <f>'SERIES_DB-MetaData'!T86</f>
        <v>C</v>
      </c>
      <c r="U86" s="32">
        <f t="shared" si="7"/>
        <v>78000</v>
      </c>
      <c r="V86" s="30">
        <f>IF('SERIES_DB-MetaData'!$F86="US",'SERIES_DB-MetaData'!V86*25.4,'SERIES_DB-MetaData'!V86)</f>
        <v>12</v>
      </c>
      <c r="W86" s="30">
        <f>IF('SERIES_DB-MetaData'!$F86="US",'SERIES_DB-MetaData'!W86*25.4,'SERIES_DB-MetaData'!W86)</f>
        <v>0</v>
      </c>
      <c r="X86" s="30">
        <f>IF('SERIES_DB-MetaData'!$F86="US",'SERIES_DB-MetaData'!X86*25.4,'SERIES_DB-MetaData'!X86)</f>
        <v>12</v>
      </c>
      <c r="Y86" s="108">
        <f>'SERIES_DB-MetaData'!Y86</f>
        <v>7</v>
      </c>
      <c r="Z86" s="30">
        <f>IF('SERIES_DB-MetaData'!$F86="US",'SERIES_DB-MetaData'!Z86*25.4,'SERIES_DB-MetaData'!Z86)</f>
        <v>0</v>
      </c>
      <c r="AA86" s="108">
        <f>'SERIES_DB-MetaData'!AA86</f>
        <v>4</v>
      </c>
      <c r="AB86" s="30">
        <f>IF('SERIES_DB-MetaData'!$F86="US",'SERIES_DB-MetaData'!AB86*25.4,'SERIES_DB-MetaData'!AB86)</f>
        <v>0</v>
      </c>
      <c r="AC86" s="108">
        <f>'SERIES_DB-MetaData'!AC86</f>
        <v>0</v>
      </c>
      <c r="AD86" s="108" t="str">
        <f>'SERIES_DB-MetaData'!AD86</f>
        <v>H</v>
      </c>
      <c r="AE86" s="31">
        <f>IF('SERIES_DB-MetaData'!$F86="US",'SERIES_DB-MetaData'!AE86*25.4,'SERIES_DB-MetaData'!AE86)</f>
        <v>360</v>
      </c>
      <c r="AF86" s="32" t="str">
        <f>'SERIES_DB-MetaData'!AF86</f>
        <v>Ribbed</v>
      </c>
      <c r="AG86" s="23">
        <f t="shared" si="8"/>
        <v>1.0149760880828564</v>
      </c>
      <c r="AH86" s="30">
        <f>IF('SERIES_DB-MetaData'!$F86="US",'SERIES_DB-MetaData'!AH86*25.4,'SERIES_DB-MetaData'!AH86)</f>
        <v>0</v>
      </c>
      <c r="AI86" s="31">
        <f>IF('SERIES_DB-MetaData'!$F86="US",'SERIES_DB-MetaData'!AI86*6.89476,'SERIES_DB-MetaData'!AI86)</f>
        <v>371.7</v>
      </c>
      <c r="AJ86" s="31">
        <f>IF('SERIES_DB-MetaData'!$F86="US",'SERIES_DB-MetaData'!AJ86*6.89476,'SERIES_DB-MetaData'!AJ86)</f>
        <v>524.29999999999995</v>
      </c>
      <c r="AK86" s="31">
        <f>IF('SERIES_DB-MetaData'!$F86="US",'SERIES_DB-MetaData'!AK86*6.89476,'SERIES_DB-MetaData'!AK86)</f>
        <v>0</v>
      </c>
      <c r="AL86" s="31">
        <f>IF('SERIES_DB-MetaData'!$F86="US",'SERIES_DB-MetaData'!AL86*6.89476,'SERIES_DB-MetaData'!AL86)</f>
        <v>371.7</v>
      </c>
      <c r="AM86" s="31">
        <f>IF('SERIES_DB-MetaData'!$F86="US",'SERIES_DB-MetaData'!AM86*6.89476,'SERIES_DB-MetaData'!AM86)</f>
        <v>0</v>
      </c>
      <c r="AN86" s="31">
        <f>IF('SERIES_DB-MetaData'!$F86="US",'SERIES_DB-MetaData'!AN86*6.89476,'SERIES_DB-MetaData'!AN86)</f>
        <v>524.29999999999995</v>
      </c>
      <c r="AO86" s="108">
        <f>'SERIES_DB-MetaData'!AO86</f>
        <v>0</v>
      </c>
      <c r="AP86" s="24" t="str">
        <f>'SERIES_DB-MetaData'!AP86</f>
        <v>R</v>
      </c>
      <c r="AQ86" s="20">
        <f>'SERIES_DB-MetaData'!AQ86</f>
        <v>2</v>
      </c>
      <c r="AR86" s="24" t="str">
        <f>'SERIES_DB-MetaData'!AR86</f>
        <v>Ribbed</v>
      </c>
      <c r="AS86" s="30">
        <f>IF('SERIES_DB-MetaData'!$F86="US",'SERIES_DB-MetaData'!AS86*25.4,'SERIES_DB-MetaData'!AS86)</f>
        <v>4</v>
      </c>
      <c r="AT86" s="20">
        <f>'SERIES_DB-MetaData'!AT86</f>
        <v>100</v>
      </c>
      <c r="AU86" s="31">
        <f>IF('SERIES_DB-MetaData'!$F86="US",'SERIES_DB-MetaData'!AU86*25.4,'SERIES_DB-MetaData'!AU86)</f>
        <v>30</v>
      </c>
      <c r="AV86" s="30">
        <f>IF('SERIES_DB-MetaData'!$F86="US",'SERIES_DB-MetaData'!AV86*25.4,'SERIES_DB-MetaData'!AV86)</f>
        <v>0</v>
      </c>
      <c r="AW86" s="109">
        <f>'SERIES_DB-MetaData'!AW86</f>
        <v>0</v>
      </c>
      <c r="AX86" s="30">
        <f>IF('SERIES_DB-MetaData'!$F86="US",'SERIES_DB-MetaData'!AX86*25.4,'SERIES_DB-MetaData'!AX86)</f>
        <v>0</v>
      </c>
      <c r="AY86" s="23">
        <f t="shared" si="9"/>
        <v>0.19946620022792341</v>
      </c>
      <c r="AZ86" s="23"/>
      <c r="BA86" s="31">
        <f>IF('SERIES_DB-MetaData'!$F86="US",'SERIES_DB-MetaData'!BA86*6.89476,'SERIES_DB-MetaData'!BA86)</f>
        <v>452.9</v>
      </c>
      <c r="BB86" s="31">
        <f>IF('SERIES_DB-MetaData'!$F86="US",'SERIES_DB-MetaData'!BB86*6.89476,'SERIES_DB-MetaData'!BB86)</f>
        <v>500.8</v>
      </c>
      <c r="BC86" s="24">
        <f>'SERIES_DB-MetaData'!BC86</f>
        <v>0</v>
      </c>
      <c r="BD86" s="30">
        <f>IF('SERIES_DB-MetaData'!$F86="US",'SERIES_DB-MetaData'!BD86*25.4,'SERIES_DB-MetaData'!BD86)</f>
        <v>4</v>
      </c>
      <c r="BE86" s="30">
        <f>IF('SERIES_DB-MetaData'!$F86="US",'SERIES_DB-MetaData'!BE86*25.4,'SERIES_DB-MetaData'!BE86)</f>
        <v>100</v>
      </c>
      <c r="BF86" s="24">
        <f>'SERIES_DB-MetaData'!BF86</f>
        <v>2</v>
      </c>
      <c r="BG86" s="22">
        <f t="shared" si="10"/>
        <v>0.41887902047863906</v>
      </c>
      <c r="BH86" s="30">
        <f>IF('SERIES_DB-MetaData'!$F86="US",'SERIES_DB-MetaData'!BH86*25.4,'SERIES_DB-MetaData'!BH86)</f>
        <v>0</v>
      </c>
      <c r="BI86" s="31">
        <f>IF('SERIES_DB-MetaData'!$F86="US",'SERIES_DB-MetaData'!BI86*6.89476,'SERIES_DB-MetaData'!BI86)</f>
        <v>500.8</v>
      </c>
      <c r="BJ86" s="31">
        <f>IF('SERIES_DB-MetaData'!$F86="US",'SERIES_DB-MetaData'!BJ86*6.89476,'SERIES_DB-MetaData'!BJ86)</f>
        <v>500.8</v>
      </c>
      <c r="BK86" s="109">
        <f>'SERIES_DB-MetaData'!BK86</f>
        <v>0</v>
      </c>
      <c r="BL86" s="30">
        <f>IF('SERIES_DB-MetaData'!$F86="US",'SERIES_DB-MetaData'!BL86*25.4,'SERIES_DB-MetaData'!BL86)</f>
        <v>4</v>
      </c>
      <c r="BM86" s="30">
        <f>IF('SERIES_DB-MetaData'!$F86="US",'SERIES_DB-MetaData'!BM86*25.4,'SERIES_DB-MetaData'!BM86)</f>
        <v>100</v>
      </c>
      <c r="BN86" s="25">
        <f>'SERIES_DB-MetaData'!$BN$6</f>
        <v>2</v>
      </c>
      <c r="BO86" s="22">
        <f t="shared" si="11"/>
        <v>0.41887902047863906</v>
      </c>
      <c r="BP86" s="31">
        <f>IF('SERIES_DB-MetaData'!$F86="US",'SERIES_DB-MetaData'!BP86*6.89476,'SERIES_DB-MetaData'!BP86)</f>
        <v>452.9</v>
      </c>
      <c r="BQ86" s="31">
        <f>IF('SERIES_DB-MetaData'!$F86="US",'SERIES_DB-MetaData'!BQ86*6.89476,'SERIES_DB-MetaData'!BQ86)</f>
        <v>500.8</v>
      </c>
      <c r="BR86" s="20">
        <f>'SERIES_DB-MetaData'!BR86</f>
        <v>0</v>
      </c>
      <c r="BS86" s="30">
        <f>IF('SERIES_DB-MetaData'!$F86="US",'SERIES_DB-MetaData'!BS86*25.4,'SERIES_DB-MetaData'!BS86)</f>
        <v>0</v>
      </c>
      <c r="BT86" s="20">
        <f>'SERIES_DB-MetaData'!BT86</f>
        <v>0</v>
      </c>
      <c r="BU86" s="22">
        <f t="shared" si="12"/>
        <v>0</v>
      </c>
      <c r="BV86" s="31">
        <f>IF('SERIES_DB-MetaData'!$F86="US",'SERIES_DB-MetaData'!BV86*6.89476,'SERIES_DB-MetaData'!BV86)</f>
        <v>0</v>
      </c>
      <c r="BW86" s="20">
        <f>'SERIES_DB-MetaData'!BW86</f>
        <v>0</v>
      </c>
      <c r="BX86" s="20">
        <f>'SERIES_DB-MetaData'!BX86</f>
        <v>1</v>
      </c>
    </row>
    <row r="87" spans="1:76">
      <c r="A87" s="84">
        <f>'SERIES_DB-MetaData'!A87</f>
        <v>82</v>
      </c>
      <c r="B87" s="84">
        <f>'SERIES_DB-MetaData'!B87</f>
        <v>0</v>
      </c>
      <c r="C87" s="84">
        <f>'SERIES_DB-MetaData'!C87</f>
        <v>1</v>
      </c>
      <c r="D87" s="105" t="str">
        <f>'SERIES_DB-MetaData'!D87</f>
        <v>SSW-2</v>
      </c>
      <c r="E87" s="105" t="str">
        <f>'SERIES_DB-MetaData'!E87</f>
        <v>Jiang (1999)</v>
      </c>
      <c r="F87" s="20" t="s">
        <v>8</v>
      </c>
      <c r="G87" s="87" t="str">
        <f>'SERIES_DB-MetaData'!G87</f>
        <v>C</v>
      </c>
      <c r="H87" s="87" t="str">
        <f>'SERIES_DB-MetaData'!H87</f>
        <v>R</v>
      </c>
      <c r="I87" s="31">
        <f>IF('SERIES_DB-MetaData'!$F87="US",'SERIES_DB-MetaData'!I87*6.89476,'SERIES_DB-MetaData'!I87)</f>
        <v>18.3</v>
      </c>
      <c r="J87" s="31">
        <f>IF('SERIES_DB-MetaData'!$F87="US",'SERIES_DB-MetaData'!J87*6.89476,'SERIES_DB-MetaData'!J87)</f>
        <v>0</v>
      </c>
      <c r="K87" s="31">
        <f>IF('SERIES_DB-MetaData'!$F87="US",'SERIES_DB-MetaData'!K87*6.89476,'SERIES_DB-MetaData'!K87)</f>
        <v>0</v>
      </c>
      <c r="L87" s="31">
        <f>IF('SERIES_DB-MetaData'!$F87="US",'SERIES_DB-MetaData'!L87*4.448221615,'SERIES_DB-MetaData'!L87)</f>
        <v>204.39087000000001</v>
      </c>
      <c r="M87" s="20" t="str">
        <f>'SERIES_DB-MetaData'!M87</f>
        <v>III</v>
      </c>
      <c r="N87" s="30">
        <f>IF('SERIES_DB-MetaData'!$F87="US",'SERIES_DB-MetaData'!N87*25.4,'SERIES_DB-MetaData'!N87)</f>
        <v>67</v>
      </c>
      <c r="O87" s="30">
        <f>IF('SERIES_DB-MetaData'!$F87="US",'SERIES_DB-MetaData'!O87*25.4,'SERIES_DB-MetaData'!O87)</f>
        <v>95</v>
      </c>
      <c r="P87" s="30">
        <f>IF('SERIES_DB-MetaData'!$F87="US",'SERIES_DB-MetaData'!P87*25.4,'SERIES_DB-MetaData'!P87)</f>
        <v>1667</v>
      </c>
      <c r="Q87" s="30">
        <f>IF('SERIES_DB-MetaData'!$F87="US",'SERIES_DB-MetaData'!Q87*25.4,'SERIES_DB-MetaData'!Q87)</f>
        <v>67</v>
      </c>
      <c r="R87" s="30">
        <f>IF('SERIES_DB-MetaData'!$F87="US",'SERIES_DB-MetaData'!R87*25.4,'SERIES_DB-MetaData'!R87)</f>
        <v>933</v>
      </c>
      <c r="S87" s="30">
        <f>IF('SERIES_DB-MetaData'!$F87="US",'SERIES_DB-MetaData'!S87*25.4,'SERIES_DB-MetaData'!S87)</f>
        <v>933</v>
      </c>
      <c r="T87" s="32" t="str">
        <f>'SERIES_DB-MetaData'!T87</f>
        <v>C</v>
      </c>
      <c r="U87" s="32">
        <f t="shared" si="7"/>
        <v>111689</v>
      </c>
      <c r="V87" s="30">
        <f>IF('SERIES_DB-MetaData'!$F87="US",'SERIES_DB-MetaData'!V87*25.4,'SERIES_DB-MetaData'!V87)</f>
        <v>8</v>
      </c>
      <c r="W87" s="30">
        <f>IF('SERIES_DB-MetaData'!$F87="US",'SERIES_DB-MetaData'!W87*25.4,'SERIES_DB-MetaData'!W87)</f>
        <v>0</v>
      </c>
      <c r="X87" s="30">
        <f>IF('SERIES_DB-MetaData'!$F87="US",'SERIES_DB-MetaData'!X87*25.4,'SERIES_DB-MetaData'!X87)</f>
        <v>0</v>
      </c>
      <c r="Y87" s="108">
        <f>'SERIES_DB-MetaData'!Y87</f>
        <v>4</v>
      </c>
      <c r="Z87" s="30">
        <f>IF('SERIES_DB-MetaData'!$F87="US",'SERIES_DB-MetaData'!Z87*25.4,'SERIES_DB-MetaData'!Z87)</f>
        <v>0</v>
      </c>
      <c r="AA87" s="108">
        <f>'SERIES_DB-MetaData'!AA87</f>
        <v>0</v>
      </c>
      <c r="AB87" s="30">
        <f>IF('SERIES_DB-MetaData'!$F87="US",'SERIES_DB-MetaData'!AB87*25.4,'SERIES_DB-MetaData'!AB87)</f>
        <v>0</v>
      </c>
      <c r="AC87" s="108">
        <f>'SERIES_DB-MetaData'!AC87</f>
        <v>0</v>
      </c>
      <c r="AD87" s="108">
        <f>'SERIES_DB-MetaData'!AD87</f>
        <v>0</v>
      </c>
      <c r="AE87" s="31">
        <f>IF('SERIES_DB-MetaData'!$F87="US",'SERIES_DB-MetaData'!AE87*25.4,'SERIES_DB-MetaData'!AE87)</f>
        <v>0</v>
      </c>
      <c r="AF87" s="32" t="str">
        <f>'SERIES_DB-MetaData'!AF87</f>
        <v>Ribbed</v>
      </c>
      <c r="AG87" s="23">
        <f t="shared" si="8"/>
        <v>0.18001945565789537</v>
      </c>
      <c r="AH87" s="30">
        <f>IF('SERIES_DB-MetaData'!$F87="US",'SERIES_DB-MetaData'!AH87*25.4,'SERIES_DB-MetaData'!AH87)</f>
        <v>0</v>
      </c>
      <c r="AI87" s="31">
        <f>IF('SERIES_DB-MetaData'!$F87="US",'SERIES_DB-MetaData'!AI87*6.89476,'SERIES_DB-MetaData'!AI87)</f>
        <v>297</v>
      </c>
      <c r="AJ87" s="31">
        <f>IF('SERIES_DB-MetaData'!$F87="US",'SERIES_DB-MetaData'!AJ87*6.89476,'SERIES_DB-MetaData'!AJ87)</f>
        <v>452</v>
      </c>
      <c r="AK87" s="31">
        <f>IF('SERIES_DB-MetaData'!$F87="US",'SERIES_DB-MetaData'!AK87*6.89476,'SERIES_DB-MetaData'!AK87)</f>
        <v>0</v>
      </c>
      <c r="AL87" s="31">
        <f>IF('SERIES_DB-MetaData'!$F87="US",'SERIES_DB-MetaData'!AL87*6.89476,'SERIES_DB-MetaData'!AL87)</f>
        <v>0</v>
      </c>
      <c r="AM87" s="31">
        <f>IF('SERIES_DB-MetaData'!$F87="US",'SERIES_DB-MetaData'!AM87*6.89476,'SERIES_DB-MetaData'!AM87)</f>
        <v>0</v>
      </c>
      <c r="AN87" s="31">
        <f>IF('SERIES_DB-MetaData'!$F87="US",'SERIES_DB-MetaData'!AN87*6.89476,'SERIES_DB-MetaData'!AN87)</f>
        <v>0</v>
      </c>
      <c r="AO87" s="108">
        <f>'SERIES_DB-MetaData'!AO87</f>
        <v>0</v>
      </c>
      <c r="AP87" s="24">
        <f>'SERIES_DB-MetaData'!AP87</f>
        <v>0</v>
      </c>
      <c r="AQ87" s="20">
        <f>'SERIES_DB-MetaData'!AQ87</f>
        <v>2</v>
      </c>
      <c r="AR87" s="24" t="str">
        <f>'SERIES_DB-MetaData'!AR87</f>
        <v>Ribbed</v>
      </c>
      <c r="AS87" s="30">
        <f>IF('SERIES_DB-MetaData'!$F87="US",'SERIES_DB-MetaData'!AS87*25.4,'SERIES_DB-MetaData'!AS87)</f>
        <v>6.5</v>
      </c>
      <c r="AT87" s="20">
        <f>'SERIES_DB-MetaData'!AT87</f>
        <v>10</v>
      </c>
      <c r="AU87" s="31">
        <f>IF('SERIES_DB-MetaData'!$F87="US",'SERIES_DB-MetaData'!AU87*25.4,'SERIES_DB-MetaData'!AU87)</f>
        <v>90</v>
      </c>
      <c r="AV87" s="30">
        <f>IF('SERIES_DB-MetaData'!$F87="US",'SERIES_DB-MetaData'!AV87*25.4,'SERIES_DB-MetaData'!AV87)</f>
        <v>0</v>
      </c>
      <c r="AW87" s="109">
        <f>'SERIES_DB-MetaData'!AW87</f>
        <v>0</v>
      </c>
      <c r="AX87" s="30">
        <f>IF('SERIES_DB-MetaData'!$F87="US",'SERIES_DB-MetaData'!AX87*25.4,'SERIES_DB-MetaData'!AX87)</f>
        <v>0</v>
      </c>
      <c r="AY87" s="23">
        <f t="shared" si="9"/>
        <v>1.1005994163695587</v>
      </c>
      <c r="AZ87" s="23"/>
      <c r="BA87" s="31">
        <f>IF('SERIES_DB-MetaData'!$F87="US",'SERIES_DB-MetaData'!BA87*6.89476,'SERIES_DB-MetaData'!BA87)</f>
        <v>325</v>
      </c>
      <c r="BB87" s="31">
        <f>IF('SERIES_DB-MetaData'!$F87="US",'SERIES_DB-MetaData'!BB87*6.89476,'SERIES_DB-MetaData'!BB87)</f>
        <v>452</v>
      </c>
      <c r="BC87" s="24">
        <f>'SERIES_DB-MetaData'!BC87</f>
        <v>0</v>
      </c>
      <c r="BD87" s="30">
        <f>IF('SERIES_DB-MetaData'!$F87="US",'SERIES_DB-MetaData'!BD87*25.4,'SERIES_DB-MetaData'!BD87)</f>
        <v>6.5</v>
      </c>
      <c r="BE87" s="30">
        <f>IF('SERIES_DB-MetaData'!$F87="US",'SERIES_DB-MetaData'!BE87*25.4,'SERIES_DB-MetaData'!BE87)</f>
        <v>90</v>
      </c>
      <c r="BF87" s="24">
        <f>'SERIES_DB-MetaData'!BF87</f>
        <v>2</v>
      </c>
      <c r="BG87" s="22">
        <f t="shared" si="10"/>
        <v>1.1005994163695587</v>
      </c>
      <c r="BH87" s="30">
        <f>IF('SERIES_DB-MetaData'!$F87="US",'SERIES_DB-MetaData'!BH87*25.4,'SERIES_DB-MetaData'!BH87)</f>
        <v>0</v>
      </c>
      <c r="BI87" s="31">
        <f>IF('SERIES_DB-MetaData'!$F87="US",'SERIES_DB-MetaData'!BI87*6.89476,'SERIES_DB-MetaData'!BI87)</f>
        <v>325</v>
      </c>
      <c r="BJ87" s="31">
        <f>IF('SERIES_DB-MetaData'!$F87="US",'SERIES_DB-MetaData'!BJ87*6.89476,'SERIES_DB-MetaData'!BJ87)</f>
        <v>478</v>
      </c>
      <c r="BK87" s="109">
        <f>'SERIES_DB-MetaData'!BK87</f>
        <v>0</v>
      </c>
      <c r="BL87" s="30">
        <f>IF('SERIES_DB-MetaData'!$F87="US",'SERIES_DB-MetaData'!BL87*25.4,'SERIES_DB-MetaData'!BL87)</f>
        <v>6.24</v>
      </c>
      <c r="BM87" s="30">
        <f>IF('SERIES_DB-MetaData'!$F87="US",'SERIES_DB-MetaData'!BM87*25.4,'SERIES_DB-MetaData'!BM87)</f>
        <v>90</v>
      </c>
      <c r="BN87" s="25">
        <f>'SERIES_DB-MetaData'!$BN$6</f>
        <v>2</v>
      </c>
      <c r="BO87" s="22">
        <f t="shared" si="11"/>
        <v>1.0143124221261852</v>
      </c>
      <c r="BP87" s="31">
        <f>IF('SERIES_DB-MetaData'!$F87="US",'SERIES_DB-MetaData'!BP87*6.89476,'SERIES_DB-MetaData'!BP87)</f>
        <v>325</v>
      </c>
      <c r="BQ87" s="31">
        <f>IF('SERIES_DB-MetaData'!$F87="US",'SERIES_DB-MetaData'!BQ87*6.89476,'SERIES_DB-MetaData'!BQ87)</f>
        <v>478</v>
      </c>
      <c r="BR87" s="20">
        <f>'SERIES_DB-MetaData'!BR87</f>
        <v>0</v>
      </c>
      <c r="BS87" s="30">
        <f>IF('SERIES_DB-MetaData'!$F87="US",'SERIES_DB-MetaData'!BS87*25.4,'SERIES_DB-MetaData'!BS87)</f>
        <v>0</v>
      </c>
      <c r="BT87" s="20">
        <f>'SERIES_DB-MetaData'!BT87</f>
        <v>0</v>
      </c>
      <c r="BU87" s="22">
        <f t="shared" si="12"/>
        <v>0</v>
      </c>
      <c r="BV87" s="31">
        <f>IF('SERIES_DB-MetaData'!$F87="US",'SERIES_DB-MetaData'!BV87*6.89476,'SERIES_DB-MetaData'!BV87)</f>
        <v>0</v>
      </c>
      <c r="BW87" s="20">
        <f>'SERIES_DB-MetaData'!BW87</f>
        <v>0</v>
      </c>
      <c r="BX87" s="20">
        <f>'SERIES_DB-MetaData'!BX87</f>
        <v>8</v>
      </c>
    </row>
    <row r="88" spans="1:76">
      <c r="A88" s="84">
        <f>'SERIES_DB-MetaData'!A88</f>
        <v>83</v>
      </c>
      <c r="B88" s="84">
        <f>'SERIES_DB-MetaData'!B88</f>
        <v>0</v>
      </c>
      <c r="C88" s="84">
        <f>'SERIES_DB-MetaData'!C88</f>
        <v>2</v>
      </c>
      <c r="D88" s="105" t="str">
        <f>'SERIES_DB-MetaData'!D88</f>
        <v>SSW-3</v>
      </c>
      <c r="E88" s="105" t="str">
        <f>'SERIES_DB-MetaData'!E88</f>
        <v>Jiang (1999)</v>
      </c>
      <c r="F88" s="20" t="s">
        <v>8</v>
      </c>
      <c r="G88" s="87" t="str">
        <f>'SERIES_DB-MetaData'!G88</f>
        <v>C</v>
      </c>
      <c r="H88" s="87" t="str">
        <f>'SERIES_DB-MetaData'!H88</f>
        <v>R</v>
      </c>
      <c r="I88" s="31">
        <f>IF('SERIES_DB-MetaData'!$F88="US",'SERIES_DB-MetaData'!I88*6.89476,'SERIES_DB-MetaData'!I88)</f>
        <v>18.3</v>
      </c>
      <c r="J88" s="31">
        <f>IF('SERIES_DB-MetaData'!$F88="US",'SERIES_DB-MetaData'!J88*6.89476,'SERIES_DB-MetaData'!J88)</f>
        <v>0</v>
      </c>
      <c r="K88" s="31">
        <f>IF('SERIES_DB-MetaData'!$F88="US",'SERIES_DB-MetaData'!K88*6.89476,'SERIES_DB-MetaData'!K88)</f>
        <v>0</v>
      </c>
      <c r="L88" s="31">
        <f>IF('SERIES_DB-MetaData'!$F88="US",'SERIES_DB-MetaData'!L88*4.448221615,'SERIES_DB-MetaData'!L88)</f>
        <v>408.78174000000001</v>
      </c>
      <c r="M88" s="20" t="str">
        <f>'SERIES_DB-MetaData'!M88</f>
        <v>III</v>
      </c>
      <c r="N88" s="30">
        <f>IF('SERIES_DB-MetaData'!$F88="US",'SERIES_DB-MetaData'!N88*25.4,'SERIES_DB-MetaData'!N88)</f>
        <v>67</v>
      </c>
      <c r="O88" s="30">
        <f>IF('SERIES_DB-MetaData'!$F88="US",'SERIES_DB-MetaData'!O88*25.4,'SERIES_DB-MetaData'!O88)</f>
        <v>95</v>
      </c>
      <c r="P88" s="30">
        <f>IF('SERIES_DB-MetaData'!$F88="US",'SERIES_DB-MetaData'!P88*25.4,'SERIES_DB-MetaData'!P88)</f>
        <v>1667</v>
      </c>
      <c r="Q88" s="30">
        <f>IF('SERIES_DB-MetaData'!$F88="US",'SERIES_DB-MetaData'!Q88*25.4,'SERIES_DB-MetaData'!Q88)</f>
        <v>67</v>
      </c>
      <c r="R88" s="30">
        <f>IF('SERIES_DB-MetaData'!$F88="US",'SERIES_DB-MetaData'!R88*25.4,'SERIES_DB-MetaData'!R88)</f>
        <v>933</v>
      </c>
      <c r="S88" s="30">
        <f>IF('SERIES_DB-MetaData'!$F88="US",'SERIES_DB-MetaData'!S88*25.4,'SERIES_DB-MetaData'!S88)</f>
        <v>933</v>
      </c>
      <c r="T88" s="32" t="str">
        <f>'SERIES_DB-MetaData'!T88</f>
        <v>C</v>
      </c>
      <c r="U88" s="32">
        <f t="shared" si="7"/>
        <v>111689</v>
      </c>
      <c r="V88" s="30">
        <f>IF('SERIES_DB-MetaData'!$F88="US",'SERIES_DB-MetaData'!V88*25.4,'SERIES_DB-MetaData'!V88)</f>
        <v>10</v>
      </c>
      <c r="W88" s="30">
        <f>IF('SERIES_DB-MetaData'!$F88="US",'SERIES_DB-MetaData'!W88*25.4,'SERIES_DB-MetaData'!W88)</f>
        <v>0</v>
      </c>
      <c r="X88" s="30">
        <f>IF('SERIES_DB-MetaData'!$F88="US",'SERIES_DB-MetaData'!X88*25.4,'SERIES_DB-MetaData'!X88)</f>
        <v>0</v>
      </c>
      <c r="Y88" s="108">
        <f>'SERIES_DB-MetaData'!Y88</f>
        <v>4</v>
      </c>
      <c r="Z88" s="30">
        <f>IF('SERIES_DB-MetaData'!$F88="US",'SERIES_DB-MetaData'!Z88*25.4,'SERIES_DB-MetaData'!Z88)</f>
        <v>0</v>
      </c>
      <c r="AA88" s="108">
        <f>'SERIES_DB-MetaData'!AA88</f>
        <v>0</v>
      </c>
      <c r="AB88" s="30">
        <f>IF('SERIES_DB-MetaData'!$F88="US",'SERIES_DB-MetaData'!AB88*25.4,'SERIES_DB-MetaData'!AB88)</f>
        <v>0</v>
      </c>
      <c r="AC88" s="108">
        <f>'SERIES_DB-MetaData'!AC88</f>
        <v>0</v>
      </c>
      <c r="AD88" s="108">
        <f>'SERIES_DB-MetaData'!AD88</f>
        <v>0</v>
      </c>
      <c r="AE88" s="31">
        <f>IF('SERIES_DB-MetaData'!$F88="US",'SERIES_DB-MetaData'!AE88*25.4,'SERIES_DB-MetaData'!AE88)</f>
        <v>0</v>
      </c>
      <c r="AF88" s="32" t="str">
        <f>'SERIES_DB-MetaData'!AF88</f>
        <v>Ribbed</v>
      </c>
      <c r="AG88" s="23">
        <f t="shared" si="8"/>
        <v>0.28128039946546152</v>
      </c>
      <c r="AH88" s="30">
        <f>IF('SERIES_DB-MetaData'!$F88="US",'SERIES_DB-MetaData'!AH88*25.4,'SERIES_DB-MetaData'!AH88)</f>
        <v>0</v>
      </c>
      <c r="AI88" s="31">
        <f>IF('SERIES_DB-MetaData'!$F88="US",'SERIES_DB-MetaData'!AI88*6.89476,'SERIES_DB-MetaData'!AI88)</f>
        <v>291</v>
      </c>
      <c r="AJ88" s="31">
        <f>IF('SERIES_DB-MetaData'!$F88="US",'SERIES_DB-MetaData'!AJ88*6.89476,'SERIES_DB-MetaData'!AJ88)</f>
        <v>452</v>
      </c>
      <c r="AK88" s="31">
        <f>IF('SERIES_DB-MetaData'!$F88="US",'SERIES_DB-MetaData'!AK88*6.89476,'SERIES_DB-MetaData'!AK88)</f>
        <v>0</v>
      </c>
      <c r="AL88" s="31">
        <f>IF('SERIES_DB-MetaData'!$F88="US",'SERIES_DB-MetaData'!AL88*6.89476,'SERIES_DB-MetaData'!AL88)</f>
        <v>0</v>
      </c>
      <c r="AM88" s="31">
        <f>IF('SERIES_DB-MetaData'!$F88="US",'SERIES_DB-MetaData'!AM88*6.89476,'SERIES_DB-MetaData'!AM88)</f>
        <v>0</v>
      </c>
      <c r="AN88" s="31">
        <f>IF('SERIES_DB-MetaData'!$F88="US",'SERIES_DB-MetaData'!AN88*6.89476,'SERIES_DB-MetaData'!AN88)</f>
        <v>0</v>
      </c>
      <c r="AO88" s="108">
        <f>'SERIES_DB-MetaData'!AO88</f>
        <v>0</v>
      </c>
      <c r="AP88" s="24">
        <f>'SERIES_DB-MetaData'!AP88</f>
        <v>0</v>
      </c>
      <c r="AQ88" s="20">
        <f>'SERIES_DB-MetaData'!AQ88</f>
        <v>2</v>
      </c>
      <c r="AR88" s="24" t="str">
        <f>'SERIES_DB-MetaData'!AR88</f>
        <v>Ribbed</v>
      </c>
      <c r="AS88" s="30">
        <f>IF('SERIES_DB-MetaData'!$F88="US",'SERIES_DB-MetaData'!AS88*25.4,'SERIES_DB-MetaData'!AS88)</f>
        <v>6.5</v>
      </c>
      <c r="AT88" s="20">
        <f>'SERIES_DB-MetaData'!AT88</f>
        <v>10</v>
      </c>
      <c r="AU88" s="31">
        <f>IF('SERIES_DB-MetaData'!$F88="US",'SERIES_DB-MetaData'!AU88*25.4,'SERIES_DB-MetaData'!AU88)</f>
        <v>90</v>
      </c>
      <c r="AV88" s="30">
        <f>IF('SERIES_DB-MetaData'!$F88="US",'SERIES_DB-MetaData'!AV88*25.4,'SERIES_DB-MetaData'!AV88)</f>
        <v>0</v>
      </c>
      <c r="AW88" s="109">
        <f>'SERIES_DB-MetaData'!AW88</f>
        <v>0</v>
      </c>
      <c r="AX88" s="30">
        <f>IF('SERIES_DB-MetaData'!$F88="US",'SERIES_DB-MetaData'!AX88*25.4,'SERIES_DB-MetaData'!AX88)</f>
        <v>0</v>
      </c>
      <c r="AY88" s="23">
        <f t="shared" si="9"/>
        <v>1.1005994163695587</v>
      </c>
      <c r="AZ88" s="23"/>
      <c r="BA88" s="31">
        <f>IF('SERIES_DB-MetaData'!$F88="US",'SERIES_DB-MetaData'!BA88*6.89476,'SERIES_DB-MetaData'!BA88)</f>
        <v>325</v>
      </c>
      <c r="BB88" s="31">
        <f>IF('SERIES_DB-MetaData'!$F88="US",'SERIES_DB-MetaData'!BB88*6.89476,'SERIES_DB-MetaData'!BB88)</f>
        <v>452</v>
      </c>
      <c r="BC88" s="24">
        <f>'SERIES_DB-MetaData'!BC88</f>
        <v>0</v>
      </c>
      <c r="BD88" s="30">
        <f>IF('SERIES_DB-MetaData'!$F88="US",'SERIES_DB-MetaData'!BD88*25.4,'SERIES_DB-MetaData'!BD88)</f>
        <v>6.5</v>
      </c>
      <c r="BE88" s="30">
        <f>IF('SERIES_DB-MetaData'!$F88="US",'SERIES_DB-MetaData'!BE88*25.4,'SERIES_DB-MetaData'!BE88)</f>
        <v>90</v>
      </c>
      <c r="BF88" s="24">
        <f>'SERIES_DB-MetaData'!BF88</f>
        <v>2</v>
      </c>
      <c r="BG88" s="22">
        <f t="shared" si="10"/>
        <v>1.1005994163695587</v>
      </c>
      <c r="BH88" s="30">
        <f>IF('SERIES_DB-MetaData'!$F88="US",'SERIES_DB-MetaData'!BH88*25.4,'SERIES_DB-MetaData'!BH88)</f>
        <v>0</v>
      </c>
      <c r="BI88" s="31">
        <f>IF('SERIES_DB-MetaData'!$F88="US",'SERIES_DB-MetaData'!BI88*6.89476,'SERIES_DB-MetaData'!BI88)</f>
        <v>325</v>
      </c>
      <c r="BJ88" s="31">
        <f>IF('SERIES_DB-MetaData'!$F88="US",'SERIES_DB-MetaData'!BJ88*6.89476,'SERIES_DB-MetaData'!BJ88)</f>
        <v>478</v>
      </c>
      <c r="BK88" s="109">
        <f>'SERIES_DB-MetaData'!BK88</f>
        <v>0</v>
      </c>
      <c r="BL88" s="30">
        <f>IF('SERIES_DB-MetaData'!$F88="US",'SERIES_DB-MetaData'!BL88*25.4,'SERIES_DB-MetaData'!BL88)</f>
        <v>6.24</v>
      </c>
      <c r="BM88" s="30">
        <f>IF('SERIES_DB-MetaData'!$F88="US",'SERIES_DB-MetaData'!BM88*25.4,'SERIES_DB-MetaData'!BM88)</f>
        <v>90</v>
      </c>
      <c r="BN88" s="25">
        <f>'SERIES_DB-MetaData'!$BN$6</f>
        <v>2</v>
      </c>
      <c r="BO88" s="22">
        <f t="shared" si="11"/>
        <v>1.0143124221261852</v>
      </c>
      <c r="BP88" s="31">
        <f>IF('SERIES_DB-MetaData'!$F88="US",'SERIES_DB-MetaData'!BQ88*6.89476,'SERIES_DB-MetaData'!BQ88)</f>
        <v>478</v>
      </c>
      <c r="BQ88" s="31"/>
      <c r="BR88" s="20">
        <f>'SERIES_DB-MetaData'!BR88</f>
        <v>0</v>
      </c>
      <c r="BS88" s="30">
        <f>IF('SERIES_DB-MetaData'!$F88="US",'SERIES_DB-MetaData'!BS88*25.4,'SERIES_DB-MetaData'!BS88)</f>
        <v>0</v>
      </c>
      <c r="BT88" s="20">
        <f>'SERIES_DB-MetaData'!BT88</f>
        <v>0</v>
      </c>
      <c r="BU88" s="22">
        <f t="shared" si="12"/>
        <v>0</v>
      </c>
      <c r="BV88" s="31">
        <f>IF('SERIES_DB-MetaData'!$F88="US",'SERIES_DB-MetaData'!BV88*6.89476,'SERIES_DB-MetaData'!BV88)</f>
        <v>0</v>
      </c>
      <c r="BW88" s="20">
        <f>'SERIES_DB-MetaData'!BW88</f>
        <v>0</v>
      </c>
      <c r="BX88" s="20">
        <f>'SERIES_DB-MetaData'!BX88</f>
        <v>8</v>
      </c>
    </row>
    <row r="89" spans="1:76">
      <c r="A89" s="84">
        <f>'SERIES_DB-MetaData'!A89</f>
        <v>84</v>
      </c>
      <c r="B89" s="84">
        <f>'SERIES_DB-MetaData'!B89</f>
        <v>0</v>
      </c>
      <c r="C89" s="84">
        <f>'SERIES_DB-MetaData'!C89</f>
        <v>3</v>
      </c>
      <c r="D89" s="105" t="str">
        <f>'SERIES_DB-MetaData'!D89</f>
        <v>SSW-T</v>
      </c>
      <c r="E89" s="105" t="str">
        <f>'SERIES_DB-MetaData'!E89</f>
        <v>Jiang (1999)</v>
      </c>
      <c r="F89" s="20" t="s">
        <v>8</v>
      </c>
      <c r="G89" s="87" t="str">
        <f>'SERIES_DB-MetaData'!G89</f>
        <v>C</v>
      </c>
      <c r="H89" s="87" t="str">
        <f>'SERIES_DB-MetaData'!H89</f>
        <v>B</v>
      </c>
      <c r="I89" s="31">
        <f>IF('SERIES_DB-MetaData'!$F89="US",'SERIES_DB-MetaData'!I89*6.89476,'SERIES_DB-MetaData'!I89)</f>
        <v>24.1</v>
      </c>
      <c r="J89" s="31">
        <f>IF('SERIES_DB-MetaData'!$F89="US",'SERIES_DB-MetaData'!J89*6.89476,'SERIES_DB-MetaData'!J89)</f>
        <v>0</v>
      </c>
      <c r="K89" s="31">
        <f>IF('SERIES_DB-MetaData'!$F89="US",'SERIES_DB-MetaData'!K89*6.89476,'SERIES_DB-MetaData'!K89)</f>
        <v>0</v>
      </c>
      <c r="L89" s="31">
        <f>IF('SERIES_DB-MetaData'!$F89="US",'SERIES_DB-MetaData'!L89*4.448221615,'SERIES_DB-MetaData'!L89)</f>
        <v>198.82500000000002</v>
      </c>
      <c r="M89" s="20" t="str">
        <f>'SERIES_DB-MetaData'!M89</f>
        <v>III</v>
      </c>
      <c r="N89" s="30">
        <f>IF('SERIES_DB-MetaData'!$F89="US",'SERIES_DB-MetaData'!N89*25.4,'SERIES_DB-MetaData'!N89)</f>
        <v>75</v>
      </c>
      <c r="O89" s="30">
        <f>IF('SERIES_DB-MetaData'!$F89="US",'SERIES_DB-MetaData'!O89*25.4,'SERIES_DB-MetaData'!O89)</f>
        <v>140</v>
      </c>
      <c r="P89" s="30">
        <f>IF('SERIES_DB-MetaData'!$F89="US",'SERIES_DB-MetaData'!P89*25.4,'SERIES_DB-MetaData'!P89)</f>
        <v>1000</v>
      </c>
      <c r="Q89" s="30">
        <f>IF('SERIES_DB-MetaData'!$F89="US",'SERIES_DB-MetaData'!Q89*25.4,'SERIES_DB-MetaData'!Q89)</f>
        <v>75</v>
      </c>
      <c r="R89" s="30">
        <f>IF('SERIES_DB-MetaData'!$F89="US",'SERIES_DB-MetaData'!R89*25.4,'SERIES_DB-MetaData'!R89)</f>
        <v>2175</v>
      </c>
      <c r="S89" s="30">
        <f>IF('SERIES_DB-MetaData'!$F89="US",'SERIES_DB-MetaData'!S89*25.4,'SERIES_DB-MetaData'!S89)</f>
        <v>2175</v>
      </c>
      <c r="T89" s="32" t="str">
        <f>'SERIES_DB-MetaData'!T89</f>
        <v>C</v>
      </c>
      <c r="U89" s="32">
        <f t="shared" si="7"/>
        <v>64500</v>
      </c>
      <c r="V89" s="30">
        <f>IF('SERIES_DB-MetaData'!$F89="US",'SERIES_DB-MetaData'!V89*25.4,'SERIES_DB-MetaData'!V89)</f>
        <v>6.5</v>
      </c>
      <c r="W89" s="30">
        <f>IF('SERIES_DB-MetaData'!$F89="US",'SERIES_DB-MetaData'!W89*25.4,'SERIES_DB-MetaData'!W89)</f>
        <v>0</v>
      </c>
      <c r="X89" s="30">
        <f>IF('SERIES_DB-MetaData'!$F89="US",'SERIES_DB-MetaData'!X89*25.4,'SERIES_DB-MetaData'!X89)</f>
        <v>0</v>
      </c>
      <c r="Y89" s="108">
        <f>'SERIES_DB-MetaData'!Y89</f>
        <v>8</v>
      </c>
      <c r="Z89" s="30">
        <f>IF('SERIES_DB-MetaData'!$F89="US",'SERIES_DB-MetaData'!Z89*25.4,'SERIES_DB-MetaData'!Z89)</f>
        <v>0</v>
      </c>
      <c r="AA89" s="108">
        <f>'SERIES_DB-MetaData'!AA89</f>
        <v>0</v>
      </c>
      <c r="AB89" s="30">
        <f>IF('SERIES_DB-MetaData'!$F89="US",'SERIES_DB-MetaData'!AB89*25.4,'SERIES_DB-MetaData'!AB89)</f>
        <v>0</v>
      </c>
      <c r="AC89" s="108">
        <f>'SERIES_DB-MetaData'!AC89</f>
        <v>0</v>
      </c>
      <c r="AD89" s="108">
        <f>'SERIES_DB-MetaData'!AD89</f>
        <v>0</v>
      </c>
      <c r="AE89" s="31">
        <f>IF('SERIES_DB-MetaData'!$F89="US",'SERIES_DB-MetaData'!AE89*25.4,'SERIES_DB-MetaData'!AE89)</f>
        <v>0</v>
      </c>
      <c r="AF89" s="32" t="str">
        <f>'SERIES_DB-MetaData'!AF89</f>
        <v>Ribbed</v>
      </c>
      <c r="AG89" s="23">
        <f t="shared" si="8"/>
        <v>0.4115729910516861</v>
      </c>
      <c r="AH89" s="30">
        <f>IF('SERIES_DB-MetaData'!$F89="US",'SERIES_DB-MetaData'!AH89*25.4,'SERIES_DB-MetaData'!AH89)</f>
        <v>0</v>
      </c>
      <c r="AI89" s="31">
        <f>IF('SERIES_DB-MetaData'!$F89="US",'SERIES_DB-MetaData'!AI89*6.89476,'SERIES_DB-MetaData'!AI89)</f>
        <v>289</v>
      </c>
      <c r="AJ89" s="31">
        <f>IF('SERIES_DB-MetaData'!$F89="US",'SERIES_DB-MetaData'!AJ89*6.89476,'SERIES_DB-MetaData'!AJ89)</f>
        <v>465</v>
      </c>
      <c r="AK89" s="31">
        <f>IF('SERIES_DB-MetaData'!$F89="US",'SERIES_DB-MetaData'!AK89*6.89476,'SERIES_DB-MetaData'!AK89)</f>
        <v>0</v>
      </c>
      <c r="AL89" s="31">
        <f>IF('SERIES_DB-MetaData'!$F89="US",'SERIES_DB-MetaData'!AL89*6.89476,'SERIES_DB-MetaData'!AL89)</f>
        <v>0</v>
      </c>
      <c r="AM89" s="31">
        <f>IF('SERIES_DB-MetaData'!$F89="US",'SERIES_DB-MetaData'!AM89*6.89476,'SERIES_DB-MetaData'!AM89)</f>
        <v>0</v>
      </c>
      <c r="AN89" s="31">
        <f>IF('SERIES_DB-MetaData'!$F89="US",'SERIES_DB-MetaData'!AN89*6.89476,'SERIES_DB-MetaData'!AN89)</f>
        <v>0</v>
      </c>
      <c r="AO89" s="108">
        <f>'SERIES_DB-MetaData'!AO89</f>
        <v>0</v>
      </c>
      <c r="AP89" s="24">
        <f>'SERIES_DB-MetaData'!AP89</f>
        <v>0</v>
      </c>
      <c r="AQ89" s="20">
        <f>'SERIES_DB-MetaData'!AQ89</f>
        <v>2</v>
      </c>
      <c r="AR89" s="24" t="str">
        <f>'SERIES_DB-MetaData'!AR89</f>
        <v>Ribbed</v>
      </c>
      <c r="AS89" s="30">
        <f>IF('SERIES_DB-MetaData'!$F89="US",'SERIES_DB-MetaData'!AS89*25.4,'SERIES_DB-MetaData'!AS89)</f>
        <v>6.5</v>
      </c>
      <c r="AT89" s="20">
        <f>'SERIES_DB-MetaData'!AT89</f>
        <v>24</v>
      </c>
      <c r="AU89" s="31">
        <f>IF('SERIES_DB-MetaData'!$F89="US",'SERIES_DB-MetaData'!AU89*25.4,'SERIES_DB-MetaData'!AU89)</f>
        <v>90</v>
      </c>
      <c r="AV89" s="30">
        <f>IF('SERIES_DB-MetaData'!$F89="US",'SERIES_DB-MetaData'!AV89*25.4,'SERIES_DB-MetaData'!AV89)</f>
        <v>0</v>
      </c>
      <c r="AW89" s="109">
        <f>'SERIES_DB-MetaData'!AW89</f>
        <v>0</v>
      </c>
      <c r="AX89" s="30">
        <f>IF('SERIES_DB-MetaData'!$F89="US",'SERIES_DB-MetaData'!AX89*25.4,'SERIES_DB-MetaData'!AX89)</f>
        <v>0</v>
      </c>
      <c r="AY89" s="23">
        <f t="shared" si="9"/>
        <v>0.98320214529013894</v>
      </c>
      <c r="AZ89" s="23"/>
      <c r="BA89" s="31">
        <f>IF('SERIES_DB-MetaData'!$F89="US",'SERIES_DB-MetaData'!BA89*6.89476,'SERIES_DB-MetaData'!BA89)</f>
        <v>289</v>
      </c>
      <c r="BB89" s="31">
        <f>IF('SERIES_DB-MetaData'!$F89="US",'SERIES_DB-MetaData'!BB89*6.89476,'SERIES_DB-MetaData'!BB89)</f>
        <v>465</v>
      </c>
      <c r="BC89" s="24">
        <f>'SERIES_DB-MetaData'!BC89</f>
        <v>0</v>
      </c>
      <c r="BD89" s="30">
        <f>IF('SERIES_DB-MetaData'!$F89="US",'SERIES_DB-MetaData'!BD89*25.4,'SERIES_DB-MetaData'!BD89)</f>
        <v>6.5</v>
      </c>
      <c r="BE89" s="30">
        <f>IF('SERIES_DB-MetaData'!$F89="US",'SERIES_DB-MetaData'!BE89*25.4,'SERIES_DB-MetaData'!BE89)</f>
        <v>90</v>
      </c>
      <c r="BF89" s="24">
        <f>'SERIES_DB-MetaData'!BF89</f>
        <v>2</v>
      </c>
      <c r="BG89" s="22">
        <f t="shared" si="10"/>
        <v>0.98320214529013894</v>
      </c>
      <c r="BH89" s="30">
        <f>IF('SERIES_DB-MetaData'!$F89="US",'SERIES_DB-MetaData'!BH89*25.4,'SERIES_DB-MetaData'!BH89)</f>
        <v>0</v>
      </c>
      <c r="BI89" s="31">
        <f>IF('SERIES_DB-MetaData'!$F89="US",'SERIES_DB-MetaData'!BI89*6.89476,'SERIES_DB-MetaData'!BI89)</f>
        <v>289</v>
      </c>
      <c r="BJ89" s="31">
        <f>IF('SERIES_DB-MetaData'!$F89="US",'SERIES_DB-MetaData'!BJ89*6.89476,'SERIES_DB-MetaData'!BJ89)</f>
        <v>465</v>
      </c>
      <c r="BK89" s="109">
        <f>'SERIES_DB-MetaData'!BK89</f>
        <v>0</v>
      </c>
      <c r="BL89" s="30">
        <f>IF('SERIES_DB-MetaData'!$F89="US",'SERIES_DB-MetaData'!BL89*25.4,'SERIES_DB-MetaData'!BL89)</f>
        <v>0</v>
      </c>
      <c r="BM89" s="30">
        <f>IF('SERIES_DB-MetaData'!$F89="US",'SERIES_DB-MetaData'!BM89*25.4,'SERIES_DB-MetaData'!BM89)</f>
        <v>0</v>
      </c>
      <c r="BN89" s="25">
        <f>'SERIES_DB-MetaData'!$BN$6</f>
        <v>2</v>
      </c>
      <c r="BO89" s="22"/>
      <c r="BP89" s="31">
        <f>IF('SERIES_DB-MetaData'!$F89="US",'SERIES_DB-MetaData'!BQ89*6.89476,'SERIES_DB-MetaData'!BQ89)</f>
        <v>465</v>
      </c>
      <c r="BQ89" s="31"/>
      <c r="BR89" s="20">
        <f>'SERIES_DB-MetaData'!BR89</f>
        <v>0</v>
      </c>
      <c r="BS89" s="30">
        <f>IF('SERIES_DB-MetaData'!$F89="US",'SERIES_DB-MetaData'!BS89*25.4,'SERIES_DB-MetaData'!BS89)</f>
        <v>0</v>
      </c>
      <c r="BT89" s="20">
        <f>'SERIES_DB-MetaData'!BT89</f>
        <v>0</v>
      </c>
      <c r="BU89" s="22">
        <f t="shared" si="12"/>
        <v>0</v>
      </c>
      <c r="BV89" s="31">
        <f>IF('SERIES_DB-MetaData'!$F89="US",'SERIES_DB-MetaData'!BV89*6.89476,'SERIES_DB-MetaData'!BV89)</f>
        <v>0</v>
      </c>
      <c r="BW89" s="20">
        <f>'SERIES_DB-MetaData'!BW89</f>
        <v>0</v>
      </c>
      <c r="BX89" s="20">
        <f>'SERIES_DB-MetaData'!BX89</f>
        <v>1</v>
      </c>
    </row>
    <row r="90" spans="1:76">
      <c r="A90" s="84">
        <f>'SERIES_DB-MetaData'!A90</f>
        <v>85</v>
      </c>
      <c r="B90" s="84">
        <f>'SERIES_DB-MetaData'!B90</f>
        <v>0</v>
      </c>
      <c r="C90" s="84">
        <f>'SERIES_DB-MetaData'!C90</f>
        <v>1</v>
      </c>
      <c r="D90" s="105" t="str">
        <f>'SERIES_DB-MetaData'!D90</f>
        <v>NW-1</v>
      </c>
      <c r="E90" s="105" t="str">
        <f>'SERIES_DB-MetaData'!E90</f>
        <v>Kabeyasawa &amp; Hiraishi</v>
      </c>
      <c r="F90" s="20" t="s">
        <v>8</v>
      </c>
      <c r="G90" s="87" t="str">
        <f>'SERIES_DB-MetaData'!G90</f>
        <v>C</v>
      </c>
      <c r="H90" s="87" t="str">
        <f>'SERIES_DB-MetaData'!H90</f>
        <v>B</v>
      </c>
      <c r="I90" s="31">
        <f>IF('SERIES_DB-MetaData'!$F90="US",'SERIES_DB-MetaData'!I90*6.89476,'SERIES_DB-MetaData'!I90)</f>
        <v>87.6</v>
      </c>
      <c r="J90" s="31">
        <f>IF('SERIES_DB-MetaData'!$F90="US",'SERIES_DB-MetaData'!J90*6.89476,'SERIES_DB-MetaData'!J90)</f>
        <v>0</v>
      </c>
      <c r="K90" s="31">
        <f>IF('SERIES_DB-MetaData'!$F90="US",'SERIES_DB-MetaData'!K90*6.89476,'SERIES_DB-MetaData'!K90)</f>
        <v>0</v>
      </c>
      <c r="L90" s="31">
        <f>IF('SERIES_DB-MetaData'!$F90="US",'SERIES_DB-MetaData'!L90*4.448221615,'SERIES_DB-MetaData'!L90)</f>
        <v>1787.0399999999997</v>
      </c>
      <c r="M90" s="20" t="str">
        <f>'SERIES_DB-MetaData'!M90</f>
        <v>II</v>
      </c>
      <c r="N90" s="30">
        <f>IF('SERIES_DB-MetaData'!$F90="US",'SERIES_DB-MetaData'!N90*25.4,'SERIES_DB-MetaData'!N90)</f>
        <v>200</v>
      </c>
      <c r="O90" s="30">
        <f>IF('SERIES_DB-MetaData'!$F90="US",'SERIES_DB-MetaData'!O90*25.4,'SERIES_DB-MetaData'!O90)</f>
        <v>200</v>
      </c>
      <c r="P90" s="30">
        <f>IF('SERIES_DB-MetaData'!$F90="US",'SERIES_DB-MetaData'!P90*25.4,'SERIES_DB-MetaData'!P90)</f>
        <v>1700</v>
      </c>
      <c r="Q90" s="30">
        <f>IF('SERIES_DB-MetaData'!$F90="US",'SERIES_DB-MetaData'!Q90*25.4,'SERIES_DB-MetaData'!Q90)</f>
        <v>80</v>
      </c>
      <c r="R90" s="30">
        <f>IF('SERIES_DB-MetaData'!$F90="US",'SERIES_DB-MetaData'!R90*25.4,'SERIES_DB-MetaData'!R90)</f>
        <v>3000</v>
      </c>
      <c r="S90" s="30">
        <f>IF('SERIES_DB-MetaData'!$F90="US",'SERIES_DB-MetaData'!S90*25.4,'SERIES_DB-MetaData'!S90)</f>
        <v>3400</v>
      </c>
      <c r="T90" s="32" t="str">
        <f>'SERIES_DB-MetaData'!T90</f>
        <v>C</v>
      </c>
      <c r="U90" s="32">
        <f t="shared" si="7"/>
        <v>144000</v>
      </c>
      <c r="V90" s="30">
        <f>IF('SERIES_DB-MetaData'!$F90="US",'SERIES_DB-MetaData'!V90*25.4,'SERIES_DB-MetaData'!V90)</f>
        <v>9.5</v>
      </c>
      <c r="W90" s="30">
        <f>IF('SERIES_DB-MetaData'!$F90="US",'SERIES_DB-MetaData'!W90*25.4,'SERIES_DB-MetaData'!W90)</f>
        <v>9.5</v>
      </c>
      <c r="X90" s="30">
        <f>IF('SERIES_DB-MetaData'!$F90="US",'SERIES_DB-MetaData'!X90*25.4,'SERIES_DB-MetaData'!X90)</f>
        <v>9.5</v>
      </c>
      <c r="Y90" s="108">
        <f>'SERIES_DB-MetaData'!Y90</f>
        <v>12</v>
      </c>
      <c r="Z90" s="30">
        <f>IF('SERIES_DB-MetaData'!$F90="US",'SERIES_DB-MetaData'!Z90*25.4,'SERIES_DB-MetaData'!Z90)</f>
        <v>0</v>
      </c>
      <c r="AA90" s="108">
        <f>'SERIES_DB-MetaData'!AA90</f>
        <v>2</v>
      </c>
      <c r="AB90" s="30">
        <f>IF('SERIES_DB-MetaData'!$F90="US",'SERIES_DB-MetaData'!AB90*25.4,'SERIES_DB-MetaData'!AB90)</f>
        <v>0</v>
      </c>
      <c r="AC90" s="108">
        <f>'SERIES_DB-MetaData'!AC90</f>
        <v>2</v>
      </c>
      <c r="AD90" s="108" t="str">
        <f>'SERIES_DB-MetaData'!AD90</f>
        <v>CH</v>
      </c>
      <c r="AE90" s="31">
        <f>IF('SERIES_DB-MetaData'!$F90="US",'SERIES_DB-MetaData'!AE90*25.4,'SERIES_DB-MetaData'!AE90)</f>
        <v>600</v>
      </c>
      <c r="AF90" s="32" t="str">
        <f>'SERIES_DB-MetaData'!AF90</f>
        <v>Ribbed</v>
      </c>
      <c r="AG90" s="23">
        <f t="shared" si="8"/>
        <v>0.59068486872183079</v>
      </c>
      <c r="AH90" s="30">
        <f>IF('SERIES_DB-MetaData'!$F90="US",'SERIES_DB-MetaData'!AH90*25.4,'SERIES_DB-MetaData'!AH90)</f>
        <v>0</v>
      </c>
      <c r="AI90" s="31">
        <f>IF('SERIES_DB-MetaData'!$F90="US",'SERIES_DB-MetaData'!AI90*6.89476,'SERIES_DB-MetaData'!AI90)</f>
        <v>776</v>
      </c>
      <c r="AJ90" s="31">
        <f>IF('SERIES_DB-MetaData'!$F90="US",'SERIES_DB-MetaData'!AJ90*6.89476,'SERIES_DB-MetaData'!AJ90)</f>
        <v>996</v>
      </c>
      <c r="AK90" s="31">
        <f>IF('SERIES_DB-MetaData'!$F90="US",'SERIES_DB-MetaData'!AK90*6.89476,'SERIES_DB-MetaData'!AK90)</f>
        <v>776</v>
      </c>
      <c r="AL90" s="31">
        <f>IF('SERIES_DB-MetaData'!$F90="US",'SERIES_DB-MetaData'!AL90*6.89476,'SERIES_DB-MetaData'!AL90)</f>
        <v>776</v>
      </c>
      <c r="AM90" s="31">
        <f>IF('SERIES_DB-MetaData'!$F90="US",'SERIES_DB-MetaData'!AM90*6.89476,'SERIES_DB-MetaData'!AM90)</f>
        <v>996</v>
      </c>
      <c r="AN90" s="31">
        <f>IF('SERIES_DB-MetaData'!$F90="US",'SERIES_DB-MetaData'!AN90*6.89476,'SERIES_DB-MetaData'!AN90)</f>
        <v>996</v>
      </c>
      <c r="AO90" s="108">
        <f>'SERIES_DB-MetaData'!AO90</f>
        <v>800</v>
      </c>
      <c r="AP90" s="24" t="str">
        <f>'SERIES_DB-MetaData'!AP90</f>
        <v>RU</v>
      </c>
      <c r="AQ90" s="20">
        <f>'SERIES_DB-MetaData'!AQ90</f>
        <v>4</v>
      </c>
      <c r="AR90" s="24" t="str">
        <f>'SERIES_DB-MetaData'!AR90</f>
        <v>Ribbed</v>
      </c>
      <c r="AS90" s="30">
        <f>IF('SERIES_DB-MetaData'!$F90="US",'SERIES_DB-MetaData'!AS90*25.4,'SERIES_DB-MetaData'!AS90)</f>
        <v>6.35</v>
      </c>
      <c r="AT90" s="20">
        <f>'SERIES_DB-MetaData'!AT90</f>
        <v>75</v>
      </c>
      <c r="AU90" s="31">
        <f>IF('SERIES_DB-MetaData'!$F90="US",'SERIES_DB-MetaData'!AU90*25.4,'SERIES_DB-MetaData'!AU90)</f>
        <v>40</v>
      </c>
      <c r="AV90" s="30">
        <f>IF('SERIES_DB-MetaData'!$F90="US",'SERIES_DB-MetaData'!AV90*25.4,'SERIES_DB-MetaData'!AV90)</f>
        <v>0</v>
      </c>
      <c r="AW90" s="109">
        <f>'SERIES_DB-MetaData'!AW90</f>
        <v>0</v>
      </c>
      <c r="AX90" s="30">
        <f>IF('SERIES_DB-MetaData'!$F90="US",'SERIES_DB-MetaData'!AX90*25.4,'SERIES_DB-MetaData'!AX90)</f>
        <v>0</v>
      </c>
      <c r="AY90" s="23">
        <f t="shared" si="9"/>
        <v>1.5834608721796803</v>
      </c>
      <c r="AZ90" s="23"/>
      <c r="BA90" s="31">
        <f>IF('SERIES_DB-MetaData'!$F90="US",'SERIES_DB-MetaData'!BA90*6.89476,'SERIES_DB-MetaData'!BA90)</f>
        <v>1262</v>
      </c>
      <c r="BB90" s="31">
        <f>IF('SERIES_DB-MetaData'!$F90="US",'SERIES_DB-MetaData'!BB90*6.89476,'SERIES_DB-MetaData'!BB90)</f>
        <v>1373</v>
      </c>
      <c r="BC90" s="24">
        <f>'SERIES_DB-MetaData'!BC90</f>
        <v>0</v>
      </c>
      <c r="BD90" s="30">
        <f>IF('SERIES_DB-MetaData'!$F90="US",'SERIES_DB-MetaData'!BD90*25.4,'SERIES_DB-MetaData'!BD90)</f>
        <v>6.35</v>
      </c>
      <c r="BE90" s="30">
        <f>IF('SERIES_DB-MetaData'!$F90="US",'SERIES_DB-MetaData'!BE90*25.4,'SERIES_DB-MetaData'!BE90)</f>
        <v>150</v>
      </c>
      <c r="BF90" s="24">
        <f>'SERIES_DB-MetaData'!BF90</f>
        <v>2</v>
      </c>
      <c r="BG90" s="22">
        <f t="shared" si="10"/>
        <v>0.52782029072656012</v>
      </c>
      <c r="BH90" s="30">
        <f>IF('SERIES_DB-MetaData'!$F90="US",'SERIES_DB-MetaData'!BH90*25.4,'SERIES_DB-MetaData'!BH90)</f>
        <v>0</v>
      </c>
      <c r="BI90" s="31">
        <f>IF('SERIES_DB-MetaData'!$F90="US",'SERIES_DB-MetaData'!BI90*6.89476,'SERIES_DB-MetaData'!BI90)</f>
        <v>1000</v>
      </c>
      <c r="BJ90" s="31">
        <f>IF('SERIES_DB-MetaData'!$F90="US",'SERIES_DB-MetaData'!BJ90*6.89476,'SERIES_DB-MetaData'!BJ90)</f>
        <v>1187</v>
      </c>
      <c r="BK90" s="109">
        <f>'SERIES_DB-MetaData'!BK90</f>
        <v>0</v>
      </c>
      <c r="BL90" s="30">
        <f>IF('SERIES_DB-MetaData'!$F90="US",'SERIES_DB-MetaData'!BL90*25.4,'SERIES_DB-MetaData'!BL90)</f>
        <v>6.35</v>
      </c>
      <c r="BM90" s="30">
        <f>IF('SERIES_DB-MetaData'!$F90="US",'SERIES_DB-MetaData'!BM90*25.4,'SERIES_DB-MetaData'!BM90)</f>
        <v>150</v>
      </c>
      <c r="BN90" s="25">
        <f>'SERIES_DB-MetaData'!$BN$6</f>
        <v>2</v>
      </c>
      <c r="BO90" s="22">
        <f t="shared" si="11"/>
        <v>0.52782029072656012</v>
      </c>
      <c r="BP90" s="31">
        <f>IF('SERIES_DB-MetaData'!$F90="US",'SERIES_DB-MetaData'!BQ90*6.89476,'SERIES_DB-MetaData'!BQ90)</f>
        <v>1187</v>
      </c>
      <c r="BQ90" s="31"/>
      <c r="BR90" s="20">
        <f>'SERIES_DB-MetaData'!BR90</f>
        <v>0</v>
      </c>
      <c r="BS90" s="30">
        <f>IF('SERIES_DB-MetaData'!$F90="US",'SERIES_DB-MetaData'!BS90*25.4,'SERIES_DB-MetaData'!BS90)</f>
        <v>0</v>
      </c>
      <c r="BT90" s="20">
        <f>'SERIES_DB-MetaData'!BT90</f>
        <v>0</v>
      </c>
      <c r="BU90" s="22">
        <f t="shared" si="12"/>
        <v>0</v>
      </c>
      <c r="BV90" s="31">
        <f>IF('SERIES_DB-MetaData'!$F90="US",'SERIES_DB-MetaData'!BV90*6.89476,'SERIES_DB-MetaData'!BV90)</f>
        <v>0</v>
      </c>
      <c r="BW90" s="20">
        <f>'SERIES_DB-MetaData'!BW90</f>
        <v>0</v>
      </c>
      <c r="BX90" s="20">
        <f>'SERIES_DB-MetaData'!BX90</f>
        <v>5</v>
      </c>
    </row>
    <row r="91" spans="1:76">
      <c r="A91" s="84">
        <f>'SERIES_DB-MetaData'!A91</f>
        <v>86</v>
      </c>
      <c r="B91" s="84">
        <f>'SERIES_DB-MetaData'!B91</f>
        <v>0</v>
      </c>
      <c r="C91" s="84">
        <f>'SERIES_DB-MetaData'!C91</f>
        <v>2</v>
      </c>
      <c r="D91" s="105" t="str">
        <f>'SERIES_DB-MetaData'!D91</f>
        <v>NW-2</v>
      </c>
      <c r="E91" s="105" t="str">
        <f>'SERIES_DB-MetaData'!E91</f>
        <v>Kabeyasawa &amp; Hiraishi</v>
      </c>
      <c r="F91" s="20" t="s">
        <v>8</v>
      </c>
      <c r="G91" s="87" t="str">
        <f>'SERIES_DB-MetaData'!G91</f>
        <v>C</v>
      </c>
      <c r="H91" s="87" t="str">
        <f>'SERIES_DB-MetaData'!H91</f>
        <v>B</v>
      </c>
      <c r="I91" s="31">
        <f>IF('SERIES_DB-MetaData'!$F91="US",'SERIES_DB-MetaData'!I91*6.89476,'SERIES_DB-MetaData'!I91)</f>
        <v>93.6</v>
      </c>
      <c r="J91" s="31">
        <f>IF('SERIES_DB-MetaData'!$F91="US",'SERIES_DB-MetaData'!J91*6.89476,'SERIES_DB-MetaData'!J91)</f>
        <v>0</v>
      </c>
      <c r="K91" s="31">
        <f>IF('SERIES_DB-MetaData'!$F91="US",'SERIES_DB-MetaData'!K91*6.89476,'SERIES_DB-MetaData'!K91)</f>
        <v>0</v>
      </c>
      <c r="L91" s="31">
        <f>IF('SERIES_DB-MetaData'!$F91="US",'SERIES_DB-MetaData'!L91*4.448221615,'SERIES_DB-MetaData'!L91)</f>
        <v>1750.3199999999997</v>
      </c>
      <c r="M91" s="20" t="str">
        <f>'SERIES_DB-MetaData'!M91</f>
        <v>II</v>
      </c>
      <c r="N91" s="30">
        <f>IF('SERIES_DB-MetaData'!$F91="US",'SERIES_DB-MetaData'!N91*25.4,'SERIES_DB-MetaData'!N91)</f>
        <v>200</v>
      </c>
      <c r="O91" s="30">
        <f>IF('SERIES_DB-MetaData'!$F91="US",'SERIES_DB-MetaData'!O91*25.4,'SERIES_DB-MetaData'!O91)</f>
        <v>200</v>
      </c>
      <c r="P91" s="30">
        <f>IF('SERIES_DB-MetaData'!$F91="US",'SERIES_DB-MetaData'!P91*25.4,'SERIES_DB-MetaData'!P91)</f>
        <v>1700</v>
      </c>
      <c r="Q91" s="30">
        <f>IF('SERIES_DB-MetaData'!$F91="US",'SERIES_DB-MetaData'!Q91*25.4,'SERIES_DB-MetaData'!Q91)</f>
        <v>80</v>
      </c>
      <c r="R91" s="30">
        <f>IF('SERIES_DB-MetaData'!$F91="US",'SERIES_DB-MetaData'!R91*25.4,'SERIES_DB-MetaData'!R91)</f>
        <v>3000</v>
      </c>
      <c r="S91" s="30">
        <f>IF('SERIES_DB-MetaData'!$F91="US",'SERIES_DB-MetaData'!S91*25.4,'SERIES_DB-MetaData'!S91)</f>
        <v>2260</v>
      </c>
      <c r="T91" s="32" t="str">
        <f>'SERIES_DB-MetaData'!T91</f>
        <v>C</v>
      </c>
      <c r="U91" s="32">
        <f t="shared" si="7"/>
        <v>144000</v>
      </c>
      <c r="V91" s="30">
        <f>IF('SERIES_DB-MetaData'!$F91="US",'SERIES_DB-MetaData'!V91*25.4,'SERIES_DB-MetaData'!V91)</f>
        <v>9.5</v>
      </c>
      <c r="W91" s="30">
        <f>IF('SERIES_DB-MetaData'!$F91="US",'SERIES_DB-MetaData'!W91*25.4,'SERIES_DB-MetaData'!W91)</f>
        <v>9.5</v>
      </c>
      <c r="X91" s="30">
        <f>IF('SERIES_DB-MetaData'!$F91="US",'SERIES_DB-MetaData'!X91*25.4,'SERIES_DB-MetaData'!X91)</f>
        <v>9.5</v>
      </c>
      <c r="Y91" s="108">
        <f>'SERIES_DB-MetaData'!Y91</f>
        <v>12</v>
      </c>
      <c r="Z91" s="30">
        <f>IF('SERIES_DB-MetaData'!$F91="US",'SERIES_DB-MetaData'!Z91*25.4,'SERIES_DB-MetaData'!Z91)</f>
        <v>0</v>
      </c>
      <c r="AA91" s="108">
        <f>'SERIES_DB-MetaData'!AA91</f>
        <v>2</v>
      </c>
      <c r="AB91" s="30">
        <f>IF('SERIES_DB-MetaData'!$F91="US",'SERIES_DB-MetaData'!AB91*25.4,'SERIES_DB-MetaData'!AB91)</f>
        <v>0</v>
      </c>
      <c r="AC91" s="108">
        <f>'SERIES_DB-MetaData'!AC91</f>
        <v>2</v>
      </c>
      <c r="AD91" s="108" t="str">
        <f>'SERIES_DB-MetaData'!AD91</f>
        <v>CH</v>
      </c>
      <c r="AE91" s="31">
        <f>IF('SERIES_DB-MetaData'!$F91="US",'SERIES_DB-MetaData'!AE91*25.4,'SERIES_DB-MetaData'!AE91)</f>
        <v>600</v>
      </c>
      <c r="AF91" s="32" t="str">
        <f>'SERIES_DB-MetaData'!AF91</f>
        <v>Ribbed</v>
      </c>
      <c r="AG91" s="23">
        <f t="shared" si="8"/>
        <v>0.59068486872183079</v>
      </c>
      <c r="AH91" s="30">
        <f>IF('SERIES_DB-MetaData'!$F91="US",'SERIES_DB-MetaData'!AH91*25.4,'SERIES_DB-MetaData'!AH91)</f>
        <v>0</v>
      </c>
      <c r="AI91" s="31">
        <f>IF('SERIES_DB-MetaData'!$F91="US",'SERIES_DB-MetaData'!AI91*6.89476,'SERIES_DB-MetaData'!AI91)</f>
        <v>776</v>
      </c>
      <c r="AJ91" s="31">
        <f>IF('SERIES_DB-MetaData'!$F91="US",'SERIES_DB-MetaData'!AJ91*6.89476,'SERIES_DB-MetaData'!AJ91)</f>
        <v>996</v>
      </c>
      <c r="AK91" s="31">
        <f>IF('SERIES_DB-MetaData'!$F91="US",'SERIES_DB-MetaData'!AK91*6.89476,'SERIES_DB-MetaData'!AK91)</f>
        <v>776</v>
      </c>
      <c r="AL91" s="31">
        <f>IF('SERIES_DB-MetaData'!$F91="US",'SERIES_DB-MetaData'!AL91*6.89476,'SERIES_DB-MetaData'!AL91)</f>
        <v>776</v>
      </c>
      <c r="AM91" s="31">
        <f>IF('SERIES_DB-MetaData'!$F91="US",'SERIES_DB-MetaData'!AM91*6.89476,'SERIES_DB-MetaData'!AM91)</f>
        <v>996</v>
      </c>
      <c r="AN91" s="31">
        <f>IF('SERIES_DB-MetaData'!$F91="US",'SERIES_DB-MetaData'!AN91*6.89476,'SERIES_DB-MetaData'!AN91)</f>
        <v>996</v>
      </c>
      <c r="AO91" s="108">
        <f>'SERIES_DB-MetaData'!AO91</f>
        <v>800</v>
      </c>
      <c r="AP91" s="24" t="str">
        <f>'SERIES_DB-MetaData'!AP91</f>
        <v>RU</v>
      </c>
      <c r="AQ91" s="20">
        <f>'SERIES_DB-MetaData'!AQ91</f>
        <v>4</v>
      </c>
      <c r="AR91" s="24" t="str">
        <f>'SERIES_DB-MetaData'!AR91</f>
        <v>Ribbed</v>
      </c>
      <c r="AS91" s="30">
        <f>IF('SERIES_DB-MetaData'!$F91="US",'SERIES_DB-MetaData'!AS91*25.4,'SERIES_DB-MetaData'!AS91)</f>
        <v>6.35</v>
      </c>
      <c r="AT91" s="20">
        <f>'SERIES_DB-MetaData'!AT91</f>
        <v>75</v>
      </c>
      <c r="AU91" s="31">
        <f>IF('SERIES_DB-MetaData'!$F91="US",'SERIES_DB-MetaData'!AU91*25.4,'SERIES_DB-MetaData'!AU91)</f>
        <v>40</v>
      </c>
      <c r="AV91" s="30">
        <f>IF('SERIES_DB-MetaData'!$F91="US",'SERIES_DB-MetaData'!AV91*25.4,'SERIES_DB-MetaData'!AV91)</f>
        <v>0</v>
      </c>
      <c r="AW91" s="109">
        <f>'SERIES_DB-MetaData'!AW91</f>
        <v>0</v>
      </c>
      <c r="AX91" s="30">
        <f>IF('SERIES_DB-MetaData'!$F91="US",'SERIES_DB-MetaData'!AX91*25.4,'SERIES_DB-MetaData'!AX91)</f>
        <v>0</v>
      </c>
      <c r="AY91" s="23">
        <f t="shared" si="9"/>
        <v>1.5834608721796803</v>
      </c>
      <c r="AZ91" s="23"/>
      <c r="BA91" s="31">
        <f>IF('SERIES_DB-MetaData'!$F91="US",'SERIES_DB-MetaData'!BA91*6.89476,'SERIES_DB-MetaData'!BA91)</f>
        <v>1262</v>
      </c>
      <c r="BB91" s="31">
        <f>IF('SERIES_DB-MetaData'!$F91="US",'SERIES_DB-MetaData'!BB91*6.89476,'SERIES_DB-MetaData'!BB91)</f>
        <v>1373</v>
      </c>
      <c r="BC91" s="24">
        <f>'SERIES_DB-MetaData'!BC91</f>
        <v>0</v>
      </c>
      <c r="BD91" s="30">
        <f>IF('SERIES_DB-MetaData'!$F91="US",'SERIES_DB-MetaData'!BD91*25.4,'SERIES_DB-MetaData'!BD91)</f>
        <v>6.35</v>
      </c>
      <c r="BE91" s="30">
        <f>IF('SERIES_DB-MetaData'!$F91="US",'SERIES_DB-MetaData'!BE91*25.4,'SERIES_DB-MetaData'!BE91)</f>
        <v>150</v>
      </c>
      <c r="BF91" s="24">
        <f>'SERIES_DB-MetaData'!BF91</f>
        <v>2</v>
      </c>
      <c r="BG91" s="22">
        <f t="shared" si="10"/>
        <v>0.52782029072656012</v>
      </c>
      <c r="BH91" s="30">
        <f>IF('SERIES_DB-MetaData'!$F91="US",'SERIES_DB-MetaData'!BH91*25.4,'SERIES_DB-MetaData'!BH91)</f>
        <v>0</v>
      </c>
      <c r="BI91" s="31">
        <f>IF('SERIES_DB-MetaData'!$F91="US",'SERIES_DB-MetaData'!BI91*6.89476,'SERIES_DB-MetaData'!BI91)</f>
        <v>1000</v>
      </c>
      <c r="BJ91" s="31">
        <f>IF('SERIES_DB-MetaData'!$F91="US",'SERIES_DB-MetaData'!BJ91*6.89476,'SERIES_DB-MetaData'!BJ91)</f>
        <v>1187</v>
      </c>
      <c r="BK91" s="109">
        <f>'SERIES_DB-MetaData'!BK91</f>
        <v>0</v>
      </c>
      <c r="BL91" s="30">
        <f>IF('SERIES_DB-MetaData'!$F91="US",'SERIES_DB-MetaData'!BL91*25.4,'SERIES_DB-MetaData'!BL91)</f>
        <v>6.35</v>
      </c>
      <c r="BM91" s="30">
        <f>IF('SERIES_DB-MetaData'!$F91="US",'SERIES_DB-MetaData'!BM91*25.4,'SERIES_DB-MetaData'!BM91)</f>
        <v>150</v>
      </c>
      <c r="BN91" s="25">
        <f>'SERIES_DB-MetaData'!$BN$6</f>
        <v>2</v>
      </c>
      <c r="BO91" s="22">
        <f t="shared" si="11"/>
        <v>0.52782029072656012</v>
      </c>
      <c r="BP91" s="31">
        <f>IF('SERIES_DB-MetaData'!$F91="US",'SERIES_DB-MetaData'!BQ91*6.89476,'SERIES_DB-MetaData'!BQ91)</f>
        <v>1187</v>
      </c>
      <c r="BQ91" s="31"/>
      <c r="BR91" s="20">
        <f>'SERIES_DB-MetaData'!BR91</f>
        <v>0</v>
      </c>
      <c r="BS91" s="30">
        <f>IF('SERIES_DB-MetaData'!$F91="US",'SERIES_DB-MetaData'!BS91*25.4,'SERIES_DB-MetaData'!BS91)</f>
        <v>0</v>
      </c>
      <c r="BT91" s="20">
        <f>'SERIES_DB-MetaData'!BT91</f>
        <v>0</v>
      </c>
      <c r="BU91" s="22">
        <f t="shared" si="12"/>
        <v>0</v>
      </c>
      <c r="BV91" s="31">
        <f>IF('SERIES_DB-MetaData'!$F91="US",'SERIES_DB-MetaData'!BV91*6.89476,'SERIES_DB-MetaData'!BV91)</f>
        <v>0</v>
      </c>
      <c r="BW91" s="20">
        <f>'SERIES_DB-MetaData'!BW91</f>
        <v>0</v>
      </c>
      <c r="BX91" s="20">
        <f>'SERIES_DB-MetaData'!BX91</f>
        <v>5</v>
      </c>
    </row>
    <row r="92" spans="1:76">
      <c r="A92" s="84">
        <f>'SERIES_DB-MetaData'!A92</f>
        <v>87</v>
      </c>
      <c r="B92" s="84">
        <f>'SERIES_DB-MetaData'!B92</f>
        <v>0</v>
      </c>
      <c r="C92" s="84">
        <f>'SERIES_DB-MetaData'!C92</f>
        <v>3</v>
      </c>
      <c r="D92" s="105" t="str">
        <f>'SERIES_DB-MetaData'!D92</f>
        <v>NW-3</v>
      </c>
      <c r="E92" s="105" t="str">
        <f>'SERIES_DB-MetaData'!E92</f>
        <v>Kabeyasawa &amp; Hiraishi</v>
      </c>
      <c r="F92" s="20" t="s">
        <v>8</v>
      </c>
      <c r="G92" s="87" t="str">
        <f>'SERIES_DB-MetaData'!G92</f>
        <v>C</v>
      </c>
      <c r="H92" s="87" t="str">
        <f>'SERIES_DB-MetaData'!H92</f>
        <v>B</v>
      </c>
      <c r="I92" s="31">
        <f>IF('SERIES_DB-MetaData'!$F92="US",'SERIES_DB-MetaData'!I92*6.89476,'SERIES_DB-MetaData'!I92)</f>
        <v>55.5</v>
      </c>
      <c r="J92" s="31">
        <f>IF('SERIES_DB-MetaData'!$F92="US",'SERIES_DB-MetaData'!J92*6.89476,'SERIES_DB-MetaData'!J92)</f>
        <v>0</v>
      </c>
      <c r="K92" s="31">
        <f>IF('SERIES_DB-MetaData'!$F92="US",'SERIES_DB-MetaData'!K92*6.89476,'SERIES_DB-MetaData'!K92)</f>
        <v>0</v>
      </c>
      <c r="L92" s="31">
        <f>IF('SERIES_DB-MetaData'!$F92="US",'SERIES_DB-MetaData'!L92*4.448221615,'SERIES_DB-MetaData'!L92)</f>
        <v>1358.64</v>
      </c>
      <c r="M92" s="20" t="str">
        <f>'SERIES_DB-MetaData'!M92</f>
        <v>II</v>
      </c>
      <c r="N92" s="30">
        <f>IF('SERIES_DB-MetaData'!$F92="US",'SERIES_DB-MetaData'!N92*25.4,'SERIES_DB-MetaData'!N92)</f>
        <v>200</v>
      </c>
      <c r="O92" s="30">
        <f>IF('SERIES_DB-MetaData'!$F92="US",'SERIES_DB-MetaData'!O92*25.4,'SERIES_DB-MetaData'!O92)</f>
        <v>200</v>
      </c>
      <c r="P92" s="30">
        <f>IF('SERIES_DB-MetaData'!$F92="US",'SERIES_DB-MetaData'!P92*25.4,'SERIES_DB-MetaData'!P92)</f>
        <v>1700</v>
      </c>
      <c r="Q92" s="30">
        <f>IF('SERIES_DB-MetaData'!$F92="US",'SERIES_DB-MetaData'!Q92*25.4,'SERIES_DB-MetaData'!Q92)</f>
        <v>80</v>
      </c>
      <c r="R92" s="30">
        <f>IF('SERIES_DB-MetaData'!$F92="US",'SERIES_DB-MetaData'!R92*25.4,'SERIES_DB-MetaData'!R92)</f>
        <v>3000</v>
      </c>
      <c r="S92" s="30">
        <f>IF('SERIES_DB-MetaData'!$F92="US",'SERIES_DB-MetaData'!S92*25.4,'SERIES_DB-MetaData'!S92)</f>
        <v>3400</v>
      </c>
      <c r="T92" s="32" t="str">
        <f>'SERIES_DB-MetaData'!T92</f>
        <v>C</v>
      </c>
      <c r="U92" s="32">
        <f t="shared" si="7"/>
        <v>144000</v>
      </c>
      <c r="V92" s="30">
        <f>IF('SERIES_DB-MetaData'!$F92="US",'SERIES_DB-MetaData'!V92*25.4,'SERIES_DB-MetaData'!V92)</f>
        <v>9.5</v>
      </c>
      <c r="W92" s="30">
        <f>IF('SERIES_DB-MetaData'!$F92="US",'SERIES_DB-MetaData'!W92*25.4,'SERIES_DB-MetaData'!W92)</f>
        <v>9.5</v>
      </c>
      <c r="X92" s="30">
        <f>IF('SERIES_DB-MetaData'!$F92="US",'SERIES_DB-MetaData'!X92*25.4,'SERIES_DB-MetaData'!X92)</f>
        <v>9.5</v>
      </c>
      <c r="Y92" s="108">
        <f>'SERIES_DB-MetaData'!Y92</f>
        <v>12</v>
      </c>
      <c r="Z92" s="30">
        <f>IF('SERIES_DB-MetaData'!$F92="US",'SERIES_DB-MetaData'!Z92*25.4,'SERIES_DB-MetaData'!Z92)</f>
        <v>0</v>
      </c>
      <c r="AA92" s="108">
        <f>'SERIES_DB-MetaData'!AA92</f>
        <v>2</v>
      </c>
      <c r="AB92" s="30">
        <f>IF('SERIES_DB-MetaData'!$F92="US",'SERIES_DB-MetaData'!AB92*25.4,'SERIES_DB-MetaData'!AB92)</f>
        <v>0</v>
      </c>
      <c r="AC92" s="108">
        <f>'SERIES_DB-MetaData'!AC92</f>
        <v>2</v>
      </c>
      <c r="AD92" s="108" t="str">
        <f>'SERIES_DB-MetaData'!AD92</f>
        <v>CH</v>
      </c>
      <c r="AE92" s="31">
        <f>IF('SERIES_DB-MetaData'!$F92="US",'SERIES_DB-MetaData'!AE92*25.4,'SERIES_DB-MetaData'!AE92)</f>
        <v>600</v>
      </c>
      <c r="AF92" s="32" t="str">
        <f>'SERIES_DB-MetaData'!AF92</f>
        <v>Ribbed</v>
      </c>
      <c r="AG92" s="23">
        <f t="shared" si="8"/>
        <v>0.59068486872183079</v>
      </c>
      <c r="AH92" s="30">
        <f>IF('SERIES_DB-MetaData'!$F92="US",'SERIES_DB-MetaData'!AH92*25.4,'SERIES_DB-MetaData'!AH92)</f>
        <v>0</v>
      </c>
      <c r="AI92" s="31">
        <f>IF('SERIES_DB-MetaData'!$F92="US",'SERIES_DB-MetaData'!AI92*6.89476,'SERIES_DB-MetaData'!AI92)</f>
        <v>713</v>
      </c>
      <c r="AJ92" s="31">
        <f>IF('SERIES_DB-MetaData'!$F92="US",'SERIES_DB-MetaData'!AJ92*6.89476,'SERIES_DB-MetaData'!AJ92)</f>
        <v>840</v>
      </c>
      <c r="AK92" s="31">
        <f>IF('SERIES_DB-MetaData'!$F92="US",'SERIES_DB-MetaData'!AK92*6.89476,'SERIES_DB-MetaData'!AK92)</f>
        <v>713</v>
      </c>
      <c r="AL92" s="31">
        <f>IF('SERIES_DB-MetaData'!$F92="US",'SERIES_DB-MetaData'!AL92*6.89476,'SERIES_DB-MetaData'!AL92)</f>
        <v>713</v>
      </c>
      <c r="AM92" s="31">
        <f>IF('SERIES_DB-MetaData'!$F92="US",'SERIES_DB-MetaData'!AM92*6.89476,'SERIES_DB-MetaData'!AM92)</f>
        <v>840</v>
      </c>
      <c r="AN92" s="31">
        <f>IF('SERIES_DB-MetaData'!$F92="US",'SERIES_DB-MetaData'!AN92*6.89476,'SERIES_DB-MetaData'!AN92)</f>
        <v>840</v>
      </c>
      <c r="AO92" s="108">
        <f>'SERIES_DB-MetaData'!AO92</f>
        <v>600</v>
      </c>
      <c r="AP92" s="24" t="str">
        <f>'SERIES_DB-MetaData'!AP92</f>
        <v>RU</v>
      </c>
      <c r="AQ92" s="20">
        <f>'SERIES_DB-MetaData'!AQ92</f>
        <v>4</v>
      </c>
      <c r="AR92" s="24" t="str">
        <f>'SERIES_DB-MetaData'!AR92</f>
        <v>Ribbed</v>
      </c>
      <c r="AS92" s="30">
        <f>IF('SERIES_DB-MetaData'!$F92="US",'SERIES_DB-MetaData'!AS92*25.4,'SERIES_DB-MetaData'!AS92)</f>
        <v>5</v>
      </c>
      <c r="AT92" s="20">
        <f>'SERIES_DB-MetaData'!AT92</f>
        <v>75</v>
      </c>
      <c r="AU92" s="31">
        <f>IF('SERIES_DB-MetaData'!$F92="US",'SERIES_DB-MetaData'!AU92*25.4,'SERIES_DB-MetaData'!AU92)</f>
        <v>40</v>
      </c>
      <c r="AV92" s="30">
        <f>IF('SERIES_DB-MetaData'!$F92="US",'SERIES_DB-MetaData'!AV92*25.4,'SERIES_DB-MetaData'!AV92)</f>
        <v>0</v>
      </c>
      <c r="AW92" s="109">
        <f>'SERIES_DB-MetaData'!AW92</f>
        <v>0</v>
      </c>
      <c r="AX92" s="30">
        <f>IF('SERIES_DB-MetaData'!$F92="US",'SERIES_DB-MetaData'!AX92*25.4,'SERIES_DB-MetaData'!AX92)</f>
        <v>0</v>
      </c>
      <c r="AY92" s="23">
        <f t="shared" si="9"/>
        <v>0.98174770424681035</v>
      </c>
      <c r="AZ92" s="23"/>
      <c r="BA92" s="31">
        <f>IF('SERIES_DB-MetaData'!$F92="US",'SERIES_DB-MetaData'!BA92*6.89476,'SERIES_DB-MetaData'!BA92)</f>
        <v>1233</v>
      </c>
      <c r="BB92" s="31">
        <f>IF('SERIES_DB-MetaData'!$F92="US",'SERIES_DB-MetaData'!BB92*6.89476,'SERIES_DB-MetaData'!BB92)</f>
        <v>1523</v>
      </c>
      <c r="BC92" s="24">
        <f>'SERIES_DB-MetaData'!BC92</f>
        <v>0</v>
      </c>
      <c r="BD92" s="30">
        <f>IF('SERIES_DB-MetaData'!$F92="US",'SERIES_DB-MetaData'!BD92*25.4,'SERIES_DB-MetaData'!BD92)</f>
        <v>6.35</v>
      </c>
      <c r="BE92" s="30">
        <f>IF('SERIES_DB-MetaData'!$F92="US",'SERIES_DB-MetaData'!BE92*25.4,'SERIES_DB-MetaData'!BE92)</f>
        <v>150</v>
      </c>
      <c r="BF92" s="24">
        <f>'SERIES_DB-MetaData'!BF92</f>
        <v>1</v>
      </c>
      <c r="BG92" s="22">
        <f t="shared" si="10"/>
        <v>0.26391014536328006</v>
      </c>
      <c r="BH92" s="30">
        <f>IF('SERIES_DB-MetaData'!$F92="US",'SERIES_DB-MetaData'!BH92*25.4,'SERIES_DB-MetaData'!BH92)</f>
        <v>0</v>
      </c>
      <c r="BI92" s="31">
        <f>IF('SERIES_DB-MetaData'!$F92="US",'SERIES_DB-MetaData'!BI92*6.89476,'SERIES_DB-MetaData'!BI92)</f>
        <v>753</v>
      </c>
      <c r="BJ92" s="31">
        <f>IF('SERIES_DB-MetaData'!$F92="US",'SERIES_DB-MetaData'!BJ92*6.89476,'SERIES_DB-MetaData'!BJ92)</f>
        <v>952</v>
      </c>
      <c r="BK92" s="109">
        <f>'SERIES_DB-MetaData'!BK92</f>
        <v>0</v>
      </c>
      <c r="BL92" s="30">
        <f>IF('SERIES_DB-MetaData'!$F92="US",'SERIES_DB-MetaData'!BL92*25.4,'SERIES_DB-MetaData'!BL92)</f>
        <v>6.35</v>
      </c>
      <c r="BM92" s="30">
        <f>IF('SERIES_DB-MetaData'!$F92="US",'SERIES_DB-MetaData'!BM92*25.4,'SERIES_DB-MetaData'!BM92)</f>
        <v>150</v>
      </c>
      <c r="BN92" s="25">
        <f>'SERIES_DB-MetaData'!$BN$6</f>
        <v>2</v>
      </c>
      <c r="BO92" s="22">
        <f t="shared" si="11"/>
        <v>0.52782029072656012</v>
      </c>
      <c r="BP92" s="31">
        <f>IF('SERIES_DB-MetaData'!$F92="US",'SERIES_DB-MetaData'!BP92*6.89476,'SERIES_DB-MetaData'!BP92)</f>
        <v>753</v>
      </c>
      <c r="BQ92" s="31">
        <f>IF('SERIES_DB-MetaData'!$F92="US",'SERIES_DB-MetaData'!BQ92*6.89476,'SERIES_DB-MetaData'!BQ92)</f>
        <v>952</v>
      </c>
      <c r="BR92" s="20">
        <f>'SERIES_DB-MetaData'!BR92</f>
        <v>0</v>
      </c>
      <c r="BS92" s="30">
        <f>IF('SERIES_DB-MetaData'!$F92="US",'SERIES_DB-MetaData'!BS92*25.4,'SERIES_DB-MetaData'!BS92)</f>
        <v>0</v>
      </c>
      <c r="BT92" s="20">
        <f>'SERIES_DB-MetaData'!BT92</f>
        <v>0</v>
      </c>
      <c r="BU92" s="22">
        <f t="shared" si="12"/>
        <v>0</v>
      </c>
      <c r="BV92" s="31">
        <f>IF('SERIES_DB-MetaData'!$F92="US",'SERIES_DB-MetaData'!BV92*6.89476,'SERIES_DB-MetaData'!BV92)</f>
        <v>0</v>
      </c>
      <c r="BW92" s="20">
        <f>'SERIES_DB-MetaData'!BW92</f>
        <v>0</v>
      </c>
      <c r="BX92" s="20">
        <f>'SERIES_DB-MetaData'!BX92</f>
        <v>5</v>
      </c>
    </row>
    <row r="93" spans="1:76">
      <c r="A93" s="84">
        <f>'SERIES_DB-MetaData'!A93</f>
        <v>88</v>
      </c>
      <c r="B93" s="84">
        <f>'SERIES_DB-MetaData'!B93</f>
        <v>0</v>
      </c>
      <c r="C93" s="84">
        <f>'SERIES_DB-MetaData'!C93</f>
        <v>4</v>
      </c>
      <c r="D93" s="105" t="str">
        <f>'SERIES_DB-MetaData'!D93</f>
        <v>NW-4</v>
      </c>
      <c r="E93" s="105" t="str">
        <f>'SERIES_DB-MetaData'!E93</f>
        <v>Kabeyasawa &amp; Hiraishi</v>
      </c>
      <c r="F93" s="20" t="s">
        <v>8</v>
      </c>
      <c r="G93" s="87" t="str">
        <f>'SERIES_DB-MetaData'!G93</f>
        <v>C</v>
      </c>
      <c r="H93" s="87" t="str">
        <f>'SERIES_DB-MetaData'!H93</f>
        <v>B</v>
      </c>
      <c r="I93" s="31">
        <f>IF('SERIES_DB-MetaData'!$F93="US",'SERIES_DB-MetaData'!I93*6.89476,'SERIES_DB-MetaData'!I93)</f>
        <v>54.6</v>
      </c>
      <c r="J93" s="31">
        <f>IF('SERIES_DB-MetaData'!$F93="US",'SERIES_DB-MetaData'!J93*6.89476,'SERIES_DB-MetaData'!J93)</f>
        <v>0</v>
      </c>
      <c r="K93" s="31">
        <f>IF('SERIES_DB-MetaData'!$F93="US",'SERIES_DB-MetaData'!K93*6.89476,'SERIES_DB-MetaData'!K93)</f>
        <v>0</v>
      </c>
      <c r="L93" s="31">
        <f>IF('SERIES_DB-MetaData'!$F93="US",'SERIES_DB-MetaData'!L93*4.448221615,'SERIES_DB-MetaData'!L93)</f>
        <v>1577.94</v>
      </c>
      <c r="M93" s="20" t="str">
        <f>'SERIES_DB-MetaData'!M93</f>
        <v>II</v>
      </c>
      <c r="N93" s="30">
        <f>IF('SERIES_DB-MetaData'!$F93="US",'SERIES_DB-MetaData'!N93*25.4,'SERIES_DB-MetaData'!N93)</f>
        <v>200</v>
      </c>
      <c r="O93" s="30">
        <f>IF('SERIES_DB-MetaData'!$F93="US",'SERIES_DB-MetaData'!O93*25.4,'SERIES_DB-MetaData'!O93)</f>
        <v>200</v>
      </c>
      <c r="P93" s="30">
        <f>IF('SERIES_DB-MetaData'!$F93="US",'SERIES_DB-MetaData'!P93*25.4,'SERIES_DB-MetaData'!P93)</f>
        <v>1700</v>
      </c>
      <c r="Q93" s="30">
        <f>IF('SERIES_DB-MetaData'!$F93="US",'SERIES_DB-MetaData'!Q93*25.4,'SERIES_DB-MetaData'!Q93)</f>
        <v>80</v>
      </c>
      <c r="R93" s="30">
        <f>IF('SERIES_DB-MetaData'!$F93="US",'SERIES_DB-MetaData'!R93*25.4,'SERIES_DB-MetaData'!R93)</f>
        <v>3000</v>
      </c>
      <c r="S93" s="30">
        <f>IF('SERIES_DB-MetaData'!$F93="US",'SERIES_DB-MetaData'!S93*25.4,'SERIES_DB-MetaData'!S93)</f>
        <v>3400</v>
      </c>
      <c r="T93" s="32" t="str">
        <f>'SERIES_DB-MetaData'!T93</f>
        <v>C</v>
      </c>
      <c r="U93" s="32">
        <f t="shared" si="7"/>
        <v>144000</v>
      </c>
      <c r="V93" s="30">
        <f>IF('SERIES_DB-MetaData'!$F93="US",'SERIES_DB-MetaData'!V93*25.4,'SERIES_DB-MetaData'!V93)</f>
        <v>9.5</v>
      </c>
      <c r="W93" s="30">
        <f>IF('SERIES_DB-MetaData'!$F93="US",'SERIES_DB-MetaData'!W93*25.4,'SERIES_DB-MetaData'!W93)</f>
        <v>9.5</v>
      </c>
      <c r="X93" s="30">
        <f>IF('SERIES_DB-MetaData'!$F93="US",'SERIES_DB-MetaData'!X93*25.4,'SERIES_DB-MetaData'!X93)</f>
        <v>9.5</v>
      </c>
      <c r="Y93" s="108">
        <f>'SERIES_DB-MetaData'!Y93</f>
        <v>16</v>
      </c>
      <c r="Z93" s="30">
        <f>IF('SERIES_DB-MetaData'!$F93="US",'SERIES_DB-MetaData'!Z93*25.4,'SERIES_DB-MetaData'!Z93)</f>
        <v>0</v>
      </c>
      <c r="AA93" s="108">
        <f>'SERIES_DB-MetaData'!AA93</f>
        <v>2</v>
      </c>
      <c r="AB93" s="30">
        <f>IF('SERIES_DB-MetaData'!$F93="US",'SERIES_DB-MetaData'!AB93*25.4,'SERIES_DB-MetaData'!AB93)</f>
        <v>0</v>
      </c>
      <c r="AC93" s="108">
        <f>'SERIES_DB-MetaData'!AC93</f>
        <v>2</v>
      </c>
      <c r="AD93" s="108" t="str">
        <f>'SERIES_DB-MetaData'!AD93</f>
        <v>CH</v>
      </c>
      <c r="AE93" s="31">
        <f>IF('SERIES_DB-MetaData'!$F93="US",'SERIES_DB-MetaData'!AE93*25.4,'SERIES_DB-MetaData'!AE93)</f>
        <v>600</v>
      </c>
      <c r="AF93" s="32" t="str">
        <f>'SERIES_DB-MetaData'!AF93</f>
        <v>Ribbed</v>
      </c>
      <c r="AG93" s="23">
        <f t="shared" si="8"/>
        <v>0.78757982496244117</v>
      </c>
      <c r="AH93" s="30">
        <f>IF('SERIES_DB-MetaData'!$F93="US",'SERIES_DB-MetaData'!AH93*25.4,'SERIES_DB-MetaData'!AH93)</f>
        <v>0</v>
      </c>
      <c r="AI93" s="31">
        <f>IF('SERIES_DB-MetaData'!$F93="US",'SERIES_DB-MetaData'!AI93*6.89476,'SERIES_DB-MetaData'!AI93)</f>
        <v>713</v>
      </c>
      <c r="AJ93" s="31">
        <f>IF('SERIES_DB-MetaData'!$F93="US",'SERIES_DB-MetaData'!AJ93*6.89476,'SERIES_DB-MetaData'!AJ93)</f>
        <v>840</v>
      </c>
      <c r="AK93" s="31">
        <f>IF('SERIES_DB-MetaData'!$F93="US",'SERIES_DB-MetaData'!AK93*6.89476,'SERIES_DB-MetaData'!AK93)</f>
        <v>713</v>
      </c>
      <c r="AL93" s="31">
        <f>IF('SERIES_DB-MetaData'!$F93="US",'SERIES_DB-MetaData'!AL93*6.89476,'SERIES_DB-MetaData'!AL93)</f>
        <v>713</v>
      </c>
      <c r="AM93" s="31">
        <f>IF('SERIES_DB-MetaData'!$F93="US",'SERIES_DB-MetaData'!AM93*6.89476,'SERIES_DB-MetaData'!AM93)</f>
        <v>840</v>
      </c>
      <c r="AN93" s="31">
        <f>IF('SERIES_DB-MetaData'!$F93="US",'SERIES_DB-MetaData'!AN93*6.89476,'SERIES_DB-MetaData'!AN93)</f>
        <v>840</v>
      </c>
      <c r="AO93" s="108">
        <f>'SERIES_DB-MetaData'!AO93</f>
        <v>600</v>
      </c>
      <c r="AP93" s="24" t="str">
        <f>'SERIES_DB-MetaData'!AP93</f>
        <v>RU</v>
      </c>
      <c r="AQ93" s="20">
        <f>'SERIES_DB-MetaData'!AQ93</f>
        <v>4</v>
      </c>
      <c r="AR93" s="24" t="str">
        <f>'SERIES_DB-MetaData'!AR93</f>
        <v>Ribbed</v>
      </c>
      <c r="AS93" s="30">
        <f>IF('SERIES_DB-MetaData'!$F93="US",'SERIES_DB-MetaData'!AS93*25.4,'SERIES_DB-MetaData'!AS93)</f>
        <v>5</v>
      </c>
      <c r="AT93" s="20">
        <f>'SERIES_DB-MetaData'!AT93</f>
        <v>75</v>
      </c>
      <c r="AU93" s="31">
        <f>IF('SERIES_DB-MetaData'!$F93="US",'SERIES_DB-MetaData'!AU93*25.4,'SERIES_DB-MetaData'!AU93)</f>
        <v>40</v>
      </c>
      <c r="AV93" s="30">
        <f>IF('SERIES_DB-MetaData'!$F93="US",'SERIES_DB-MetaData'!AV93*25.4,'SERIES_DB-MetaData'!AV93)</f>
        <v>0</v>
      </c>
      <c r="AW93" s="109">
        <f>'SERIES_DB-MetaData'!AW93</f>
        <v>0</v>
      </c>
      <c r="AX93" s="30">
        <f>IF('SERIES_DB-MetaData'!$F93="US",'SERIES_DB-MetaData'!AX93*25.4,'SERIES_DB-MetaData'!AX93)</f>
        <v>0</v>
      </c>
      <c r="AY93" s="23">
        <f t="shared" si="9"/>
        <v>0.98174770424681035</v>
      </c>
      <c r="AZ93" s="23"/>
      <c r="BA93" s="31">
        <f>IF('SERIES_DB-MetaData'!$F93="US",'SERIES_DB-MetaData'!BA93*6.89476,'SERIES_DB-MetaData'!BA93)</f>
        <v>1233</v>
      </c>
      <c r="BB93" s="31">
        <f>IF('SERIES_DB-MetaData'!$F93="US",'SERIES_DB-MetaData'!BB93*6.89476,'SERIES_DB-MetaData'!BB93)</f>
        <v>1523</v>
      </c>
      <c r="BC93" s="24">
        <f>'SERIES_DB-MetaData'!BC93</f>
        <v>0</v>
      </c>
      <c r="BD93" s="30">
        <f>IF('SERIES_DB-MetaData'!$F93="US",'SERIES_DB-MetaData'!BD93*25.4,'SERIES_DB-MetaData'!BD93)</f>
        <v>6.35</v>
      </c>
      <c r="BE93" s="30">
        <f>IF('SERIES_DB-MetaData'!$F93="US",'SERIES_DB-MetaData'!BE93*25.4,'SERIES_DB-MetaData'!BE93)</f>
        <v>150</v>
      </c>
      <c r="BF93" s="24">
        <f>'SERIES_DB-MetaData'!BF93</f>
        <v>1</v>
      </c>
      <c r="BG93" s="22">
        <f t="shared" si="10"/>
        <v>0.26391014536328006</v>
      </c>
      <c r="BH93" s="30">
        <f>IF('SERIES_DB-MetaData'!$F93="US",'SERIES_DB-MetaData'!BH93*25.4,'SERIES_DB-MetaData'!BH93)</f>
        <v>0</v>
      </c>
      <c r="BI93" s="31">
        <f>IF('SERIES_DB-MetaData'!$F93="US",'SERIES_DB-MetaData'!BI93*6.89476,'SERIES_DB-MetaData'!BI93)</f>
        <v>753</v>
      </c>
      <c r="BJ93" s="31">
        <f>IF('SERIES_DB-MetaData'!$F93="US",'SERIES_DB-MetaData'!BJ93*6.89476,'SERIES_DB-MetaData'!BJ93)</f>
        <v>952</v>
      </c>
      <c r="BK93" s="109">
        <f>'SERIES_DB-MetaData'!BK93</f>
        <v>0</v>
      </c>
      <c r="BL93" s="30">
        <f>IF('SERIES_DB-MetaData'!$F93="US",'SERIES_DB-MetaData'!BL93*25.4,'SERIES_DB-MetaData'!BL93)</f>
        <v>6.35</v>
      </c>
      <c r="BM93" s="30">
        <f>IF('SERIES_DB-MetaData'!$F93="US",'SERIES_DB-MetaData'!BM93*25.4,'SERIES_DB-MetaData'!BM93)</f>
        <v>150</v>
      </c>
      <c r="BN93" s="25">
        <f>'SERIES_DB-MetaData'!$BN$6</f>
        <v>2</v>
      </c>
      <c r="BO93" s="22">
        <f t="shared" si="11"/>
        <v>0.52782029072656012</v>
      </c>
      <c r="BP93" s="31">
        <f>IF('SERIES_DB-MetaData'!$F93="US",'SERIES_DB-MetaData'!BP93*6.89476,'SERIES_DB-MetaData'!BP93)</f>
        <v>753</v>
      </c>
      <c r="BQ93" s="31">
        <f>IF('SERIES_DB-MetaData'!$F93="US",'SERIES_DB-MetaData'!BQ93*6.89476,'SERIES_DB-MetaData'!BQ93)</f>
        <v>952</v>
      </c>
      <c r="BR93" s="20">
        <f>'SERIES_DB-MetaData'!BR93</f>
        <v>0</v>
      </c>
      <c r="BS93" s="30">
        <f>IF('SERIES_DB-MetaData'!$F93="US",'SERIES_DB-MetaData'!BS93*25.4,'SERIES_DB-MetaData'!BS93)</f>
        <v>0</v>
      </c>
      <c r="BT93" s="20">
        <f>'SERIES_DB-MetaData'!BT93</f>
        <v>0</v>
      </c>
      <c r="BU93" s="22">
        <f t="shared" si="12"/>
        <v>0</v>
      </c>
      <c r="BV93" s="31">
        <f>IF('SERIES_DB-MetaData'!$F93="US",'SERIES_DB-MetaData'!BV93*6.89476,'SERIES_DB-MetaData'!BV93)</f>
        <v>0</v>
      </c>
      <c r="BW93" s="20">
        <f>'SERIES_DB-MetaData'!BW93</f>
        <v>0</v>
      </c>
      <c r="BX93" s="20">
        <f>'SERIES_DB-MetaData'!BX93</f>
        <v>5</v>
      </c>
    </row>
    <row r="94" spans="1:76">
      <c r="A94" s="84">
        <f>'SERIES_DB-MetaData'!A94</f>
        <v>89</v>
      </c>
      <c r="B94" s="84">
        <f>'SERIES_DB-MetaData'!B94</f>
        <v>0</v>
      </c>
      <c r="C94" s="84">
        <f>'SERIES_DB-MetaData'!C94</f>
        <v>5</v>
      </c>
      <c r="D94" s="105" t="str">
        <f>'SERIES_DB-MetaData'!D94</f>
        <v>NW-5</v>
      </c>
      <c r="E94" s="105" t="str">
        <f>'SERIES_DB-MetaData'!E94</f>
        <v>Kabeyasawa &amp; Hiraishi</v>
      </c>
      <c r="F94" s="20" t="s">
        <v>8</v>
      </c>
      <c r="G94" s="87" t="str">
        <f>'SERIES_DB-MetaData'!G94</f>
        <v>C</v>
      </c>
      <c r="H94" s="87" t="str">
        <f>'SERIES_DB-MetaData'!H94</f>
        <v>B</v>
      </c>
      <c r="I94" s="31">
        <f>IF('SERIES_DB-MetaData'!$F94="US",'SERIES_DB-MetaData'!I94*6.89476,'SERIES_DB-MetaData'!I94)</f>
        <v>60.3</v>
      </c>
      <c r="J94" s="31">
        <f>IF('SERIES_DB-MetaData'!$F94="US",'SERIES_DB-MetaData'!J94*6.89476,'SERIES_DB-MetaData'!J94)</f>
        <v>0</v>
      </c>
      <c r="K94" s="31">
        <f>IF('SERIES_DB-MetaData'!$F94="US",'SERIES_DB-MetaData'!K94*6.89476,'SERIES_DB-MetaData'!K94)</f>
        <v>0</v>
      </c>
      <c r="L94" s="31">
        <f>IF('SERIES_DB-MetaData'!$F94="US",'SERIES_DB-MetaData'!L94*4.448221615,'SERIES_DB-MetaData'!L94)</f>
        <v>1373.634</v>
      </c>
      <c r="M94" s="20" t="str">
        <f>'SERIES_DB-MetaData'!M94</f>
        <v>II</v>
      </c>
      <c r="N94" s="30">
        <f>IF('SERIES_DB-MetaData'!$F94="US",'SERIES_DB-MetaData'!N94*25.4,'SERIES_DB-MetaData'!N94)</f>
        <v>200</v>
      </c>
      <c r="O94" s="30">
        <f>IF('SERIES_DB-MetaData'!$F94="US",'SERIES_DB-MetaData'!O94*25.4,'SERIES_DB-MetaData'!O94)</f>
        <v>200</v>
      </c>
      <c r="P94" s="30">
        <f>IF('SERIES_DB-MetaData'!$F94="US",'SERIES_DB-MetaData'!P94*25.4,'SERIES_DB-MetaData'!P94)</f>
        <v>1700</v>
      </c>
      <c r="Q94" s="30">
        <f>IF('SERIES_DB-MetaData'!$F94="US",'SERIES_DB-MetaData'!Q94*25.4,'SERIES_DB-MetaData'!Q94)</f>
        <v>80</v>
      </c>
      <c r="R94" s="30">
        <f>IF('SERIES_DB-MetaData'!$F94="US",'SERIES_DB-MetaData'!R94*25.4,'SERIES_DB-MetaData'!R94)</f>
        <v>3000</v>
      </c>
      <c r="S94" s="30">
        <f>IF('SERIES_DB-MetaData'!$F94="US",'SERIES_DB-MetaData'!S94*25.4,'SERIES_DB-MetaData'!S94)</f>
        <v>3400</v>
      </c>
      <c r="T94" s="32" t="str">
        <f>'SERIES_DB-MetaData'!T94</f>
        <v>C</v>
      </c>
      <c r="U94" s="32">
        <f t="shared" si="7"/>
        <v>144000</v>
      </c>
      <c r="V94" s="30">
        <f>IF('SERIES_DB-MetaData'!$F94="US",'SERIES_DB-MetaData'!V94*25.4,'SERIES_DB-MetaData'!V94)</f>
        <v>9.5</v>
      </c>
      <c r="W94" s="30">
        <f>IF('SERIES_DB-MetaData'!$F94="US",'SERIES_DB-MetaData'!W94*25.4,'SERIES_DB-MetaData'!W94)</f>
        <v>9.5</v>
      </c>
      <c r="X94" s="30">
        <f>IF('SERIES_DB-MetaData'!$F94="US",'SERIES_DB-MetaData'!X94*25.4,'SERIES_DB-MetaData'!X94)</f>
        <v>9.5</v>
      </c>
      <c r="Y94" s="108">
        <f>'SERIES_DB-MetaData'!Y94</f>
        <v>16</v>
      </c>
      <c r="Z94" s="30">
        <f>IF('SERIES_DB-MetaData'!$F94="US",'SERIES_DB-MetaData'!Z94*25.4,'SERIES_DB-MetaData'!Z94)</f>
        <v>0</v>
      </c>
      <c r="AA94" s="108">
        <f>'SERIES_DB-MetaData'!AA94</f>
        <v>2</v>
      </c>
      <c r="AB94" s="30">
        <f>IF('SERIES_DB-MetaData'!$F94="US",'SERIES_DB-MetaData'!AB94*25.4,'SERIES_DB-MetaData'!AB94)</f>
        <v>0</v>
      </c>
      <c r="AC94" s="108">
        <f>'SERIES_DB-MetaData'!AC94</f>
        <v>2</v>
      </c>
      <c r="AD94" s="108" t="str">
        <f>'SERIES_DB-MetaData'!AD94</f>
        <v>CH</v>
      </c>
      <c r="AE94" s="31">
        <f>IF('SERIES_DB-MetaData'!$F94="US",'SERIES_DB-MetaData'!AE94*25.4,'SERIES_DB-MetaData'!AE94)</f>
        <v>600</v>
      </c>
      <c r="AF94" s="32" t="str">
        <f>'SERIES_DB-MetaData'!AF94</f>
        <v>Ribbed</v>
      </c>
      <c r="AG94" s="23">
        <f t="shared" si="8"/>
        <v>0.78757982496244117</v>
      </c>
      <c r="AH94" s="30">
        <f>IF('SERIES_DB-MetaData'!$F94="US",'SERIES_DB-MetaData'!AH94*25.4,'SERIES_DB-MetaData'!AH94)</f>
        <v>0</v>
      </c>
      <c r="AI94" s="31">
        <f>IF('SERIES_DB-MetaData'!$F94="US",'SERIES_DB-MetaData'!AI94*6.89476,'SERIES_DB-MetaData'!AI94)</f>
        <v>713</v>
      </c>
      <c r="AJ94" s="31">
        <f>IF('SERIES_DB-MetaData'!$F94="US",'SERIES_DB-MetaData'!AJ94*6.89476,'SERIES_DB-MetaData'!AJ94)</f>
        <v>840</v>
      </c>
      <c r="AK94" s="31">
        <f>IF('SERIES_DB-MetaData'!$F94="US",'SERIES_DB-MetaData'!AK94*6.89476,'SERIES_DB-MetaData'!AK94)</f>
        <v>713</v>
      </c>
      <c r="AL94" s="31">
        <f>IF('SERIES_DB-MetaData'!$F94="US",'SERIES_DB-MetaData'!AL94*6.89476,'SERIES_DB-MetaData'!AL94)</f>
        <v>713</v>
      </c>
      <c r="AM94" s="31">
        <f>IF('SERIES_DB-MetaData'!$F94="US",'SERIES_DB-MetaData'!AM94*6.89476,'SERIES_DB-MetaData'!AM94)</f>
        <v>840</v>
      </c>
      <c r="AN94" s="31">
        <f>IF('SERIES_DB-MetaData'!$F94="US",'SERIES_DB-MetaData'!AN94*6.89476,'SERIES_DB-MetaData'!AN94)</f>
        <v>840</v>
      </c>
      <c r="AO94" s="108">
        <f>'SERIES_DB-MetaData'!AO94</f>
        <v>600</v>
      </c>
      <c r="AP94" s="24" t="str">
        <f>'SERIES_DB-MetaData'!AP94</f>
        <v>RU</v>
      </c>
      <c r="AQ94" s="20">
        <f>'SERIES_DB-MetaData'!AQ94</f>
        <v>4</v>
      </c>
      <c r="AR94" s="24" t="str">
        <f>'SERIES_DB-MetaData'!AR94</f>
        <v>Ribbed</v>
      </c>
      <c r="AS94" s="30">
        <f>IF('SERIES_DB-MetaData'!$F94="US",'SERIES_DB-MetaData'!AS94*25.4,'SERIES_DB-MetaData'!AS94)</f>
        <v>5</v>
      </c>
      <c r="AT94" s="20">
        <f>'SERIES_DB-MetaData'!AT94</f>
        <v>75</v>
      </c>
      <c r="AU94" s="31">
        <f>IF('SERIES_DB-MetaData'!$F94="US",'SERIES_DB-MetaData'!AU94*25.4,'SERIES_DB-MetaData'!AU94)</f>
        <v>40</v>
      </c>
      <c r="AV94" s="30">
        <f>IF('SERIES_DB-MetaData'!$F94="US",'SERIES_DB-MetaData'!AV94*25.4,'SERIES_DB-MetaData'!AV94)</f>
        <v>0</v>
      </c>
      <c r="AW94" s="109">
        <f>'SERIES_DB-MetaData'!AW94</f>
        <v>0</v>
      </c>
      <c r="AX94" s="30">
        <f>IF('SERIES_DB-MetaData'!$F94="US",'SERIES_DB-MetaData'!AX94*25.4,'SERIES_DB-MetaData'!AX94)</f>
        <v>0</v>
      </c>
      <c r="AY94" s="23">
        <f t="shared" si="9"/>
        <v>0.98174770424681035</v>
      </c>
      <c r="AZ94" s="23"/>
      <c r="BA94" s="31">
        <f>IF('SERIES_DB-MetaData'!$F94="US",'SERIES_DB-MetaData'!BA94*6.89476,'SERIES_DB-MetaData'!BA94)</f>
        <v>1233</v>
      </c>
      <c r="BB94" s="31">
        <f>IF('SERIES_DB-MetaData'!$F94="US",'SERIES_DB-MetaData'!BB94*6.89476,'SERIES_DB-MetaData'!BB94)</f>
        <v>1523</v>
      </c>
      <c r="BC94" s="24">
        <f>'SERIES_DB-MetaData'!BC94</f>
        <v>0</v>
      </c>
      <c r="BD94" s="30">
        <f>IF('SERIES_DB-MetaData'!$F94="US",'SERIES_DB-MetaData'!BD94*25.4,'SERIES_DB-MetaData'!BD94)</f>
        <v>6.35</v>
      </c>
      <c r="BE94" s="30">
        <f>IF('SERIES_DB-MetaData'!$F94="US",'SERIES_DB-MetaData'!BE94*25.4,'SERIES_DB-MetaData'!BE94)</f>
        <v>150</v>
      </c>
      <c r="BF94" s="24">
        <f>'SERIES_DB-MetaData'!BF94</f>
        <v>2</v>
      </c>
      <c r="BG94" s="22">
        <f t="shared" si="10"/>
        <v>0.52782029072656012</v>
      </c>
      <c r="BH94" s="30">
        <f>IF('SERIES_DB-MetaData'!$F94="US",'SERIES_DB-MetaData'!BH94*25.4,'SERIES_DB-MetaData'!BH94)</f>
        <v>0</v>
      </c>
      <c r="BI94" s="31">
        <f>IF('SERIES_DB-MetaData'!$F94="US",'SERIES_DB-MetaData'!BI94*6.89476,'SERIES_DB-MetaData'!BI94)</f>
        <v>753</v>
      </c>
      <c r="BJ94" s="31">
        <f>IF('SERIES_DB-MetaData'!$F94="US",'SERIES_DB-MetaData'!BJ94*6.89476,'SERIES_DB-MetaData'!BJ94)</f>
        <v>952</v>
      </c>
      <c r="BK94" s="109">
        <f>'SERIES_DB-MetaData'!BK94</f>
        <v>0</v>
      </c>
      <c r="BL94" s="30">
        <f>IF('SERIES_DB-MetaData'!$F94="US",'SERIES_DB-MetaData'!BL94*25.4,'SERIES_DB-MetaData'!BL94)</f>
        <v>6.35</v>
      </c>
      <c r="BM94" s="30">
        <f>IF('SERIES_DB-MetaData'!$F94="US",'SERIES_DB-MetaData'!BM94*25.4,'SERIES_DB-MetaData'!BM94)</f>
        <v>150</v>
      </c>
      <c r="BN94" s="25">
        <f>'SERIES_DB-MetaData'!$BN$6</f>
        <v>2</v>
      </c>
      <c r="BO94" s="22">
        <f t="shared" si="11"/>
        <v>0.52782029072656012</v>
      </c>
      <c r="BP94" s="31">
        <f>IF('SERIES_DB-MetaData'!$F94="US",'SERIES_DB-MetaData'!BP94*6.89476,'SERIES_DB-MetaData'!BP94)</f>
        <v>753</v>
      </c>
      <c r="BQ94" s="31">
        <f>IF('SERIES_DB-MetaData'!$F94="US",'SERIES_DB-MetaData'!BQ94*6.89476,'SERIES_DB-MetaData'!BQ94)</f>
        <v>952</v>
      </c>
      <c r="BR94" s="20">
        <f>'SERIES_DB-MetaData'!BR94</f>
        <v>0</v>
      </c>
      <c r="BS94" s="30">
        <f>IF('SERIES_DB-MetaData'!$F94="US",'SERIES_DB-MetaData'!BS94*25.4,'SERIES_DB-MetaData'!BS94)</f>
        <v>0</v>
      </c>
      <c r="BT94" s="20">
        <f>'SERIES_DB-MetaData'!BT94</f>
        <v>0</v>
      </c>
      <c r="BU94" s="22">
        <f t="shared" si="12"/>
        <v>0</v>
      </c>
      <c r="BV94" s="31">
        <f>IF('SERIES_DB-MetaData'!$F94="US",'SERIES_DB-MetaData'!BV94*6.89476,'SERIES_DB-MetaData'!BV94)</f>
        <v>0</v>
      </c>
      <c r="BW94" s="20">
        <f>'SERIES_DB-MetaData'!BW94</f>
        <v>0</v>
      </c>
      <c r="BX94" s="20">
        <f>'SERIES_DB-MetaData'!BX94</f>
        <v>5</v>
      </c>
    </row>
    <row r="95" spans="1:76">
      <c r="A95" s="84">
        <f>'SERIES_DB-MetaData'!A95</f>
        <v>90</v>
      </c>
      <c r="B95" s="84">
        <f>'SERIES_DB-MetaData'!B95</f>
        <v>0</v>
      </c>
      <c r="C95" s="84">
        <f>'SERIES_DB-MetaData'!C95</f>
        <v>6</v>
      </c>
      <c r="D95" s="105" t="str">
        <f>'SERIES_DB-MetaData'!D95</f>
        <v>NW-6</v>
      </c>
      <c r="E95" s="105" t="str">
        <f>'SERIES_DB-MetaData'!E95</f>
        <v>Kabeyasawa &amp; Hiraishi</v>
      </c>
      <c r="F95" s="20" t="s">
        <v>8</v>
      </c>
      <c r="G95" s="87" t="str">
        <f>'SERIES_DB-MetaData'!G95</f>
        <v>C</v>
      </c>
      <c r="H95" s="87" t="str">
        <f>'SERIES_DB-MetaData'!H95</f>
        <v>B</v>
      </c>
      <c r="I95" s="31">
        <f>IF('SERIES_DB-MetaData'!$F95="US",'SERIES_DB-MetaData'!I95*6.89476,'SERIES_DB-MetaData'!I95)</f>
        <v>65.2</v>
      </c>
      <c r="J95" s="31">
        <f>IF('SERIES_DB-MetaData'!$F95="US",'SERIES_DB-MetaData'!J95*6.89476,'SERIES_DB-MetaData'!J95)</f>
        <v>0</v>
      </c>
      <c r="K95" s="31">
        <f>IF('SERIES_DB-MetaData'!$F95="US",'SERIES_DB-MetaData'!K95*6.89476,'SERIES_DB-MetaData'!K95)</f>
        <v>0</v>
      </c>
      <c r="L95" s="31">
        <f>IF('SERIES_DB-MetaData'!$F95="US",'SERIES_DB-MetaData'!L95*4.448221615,'SERIES_DB-MetaData'!L95)</f>
        <v>1551.7600000000002</v>
      </c>
      <c r="M95" s="20" t="str">
        <f>'SERIES_DB-MetaData'!M95</f>
        <v>II</v>
      </c>
      <c r="N95" s="30">
        <f>IF('SERIES_DB-MetaData'!$F95="US",'SERIES_DB-MetaData'!N95*25.4,'SERIES_DB-MetaData'!N95)</f>
        <v>200</v>
      </c>
      <c r="O95" s="30">
        <f>IF('SERIES_DB-MetaData'!$F95="US",'SERIES_DB-MetaData'!O95*25.4,'SERIES_DB-MetaData'!O95)</f>
        <v>200</v>
      </c>
      <c r="P95" s="30">
        <f>IF('SERIES_DB-MetaData'!$F95="US",'SERIES_DB-MetaData'!P95*25.4,'SERIES_DB-MetaData'!P95)</f>
        <v>1700</v>
      </c>
      <c r="Q95" s="30">
        <f>IF('SERIES_DB-MetaData'!$F95="US",'SERIES_DB-MetaData'!Q95*25.4,'SERIES_DB-MetaData'!Q95)</f>
        <v>80</v>
      </c>
      <c r="R95" s="30">
        <f>IF('SERIES_DB-MetaData'!$F95="US",'SERIES_DB-MetaData'!R95*25.4,'SERIES_DB-MetaData'!R95)</f>
        <v>3000</v>
      </c>
      <c r="S95" s="30">
        <f>IF('SERIES_DB-MetaData'!$F95="US",'SERIES_DB-MetaData'!S95*25.4,'SERIES_DB-MetaData'!S95)</f>
        <v>3400</v>
      </c>
      <c r="T95" s="32" t="str">
        <f>'SERIES_DB-MetaData'!T95</f>
        <v>C</v>
      </c>
      <c r="U95" s="32">
        <f t="shared" si="7"/>
        <v>144000</v>
      </c>
      <c r="V95" s="30">
        <f>IF('SERIES_DB-MetaData'!$F95="US",'SERIES_DB-MetaData'!V95*25.4,'SERIES_DB-MetaData'!V95)</f>
        <v>12.7</v>
      </c>
      <c r="W95" s="30">
        <f>IF('SERIES_DB-MetaData'!$F95="US",'SERIES_DB-MetaData'!W95*25.4,'SERIES_DB-MetaData'!W95)</f>
        <v>12.7</v>
      </c>
      <c r="X95" s="30">
        <f>IF('SERIES_DB-MetaData'!$F95="US",'SERIES_DB-MetaData'!X95*25.4,'SERIES_DB-MetaData'!X95)</f>
        <v>12.7</v>
      </c>
      <c r="Y95" s="108">
        <f>'SERIES_DB-MetaData'!Y95</f>
        <v>12</v>
      </c>
      <c r="Z95" s="30">
        <f>IF('SERIES_DB-MetaData'!$F95="US",'SERIES_DB-MetaData'!Z95*25.4,'SERIES_DB-MetaData'!Z95)</f>
        <v>0</v>
      </c>
      <c r="AA95" s="108">
        <f>'SERIES_DB-MetaData'!AA95</f>
        <v>2</v>
      </c>
      <c r="AB95" s="30">
        <f>IF('SERIES_DB-MetaData'!$F95="US",'SERIES_DB-MetaData'!AB95*25.4,'SERIES_DB-MetaData'!AB95)</f>
        <v>0</v>
      </c>
      <c r="AC95" s="108">
        <f>'SERIES_DB-MetaData'!AC95</f>
        <v>2</v>
      </c>
      <c r="AD95" s="108" t="str">
        <f>'SERIES_DB-MetaData'!AD95</f>
        <v>CH</v>
      </c>
      <c r="AE95" s="31">
        <f>IF('SERIES_DB-MetaData'!$F95="US",'SERIES_DB-MetaData'!AE95*25.4,'SERIES_DB-MetaData'!AE95)</f>
        <v>600</v>
      </c>
      <c r="AF95" s="32" t="str">
        <f>'SERIES_DB-MetaData'!AF95</f>
        <v>Ribbed</v>
      </c>
      <c r="AG95" s="23">
        <f t="shared" si="8"/>
        <v>1.05564058145312</v>
      </c>
      <c r="AH95" s="30">
        <f>IF('SERIES_DB-MetaData'!$F95="US",'SERIES_DB-MetaData'!AH95*25.4,'SERIES_DB-MetaData'!AH95)</f>
        <v>0</v>
      </c>
      <c r="AI95" s="31">
        <f>IF('SERIES_DB-MetaData'!$F95="US",'SERIES_DB-MetaData'!AI95*6.89476,'SERIES_DB-MetaData'!AI95)</f>
        <v>726</v>
      </c>
      <c r="AJ95" s="31">
        <f>IF('SERIES_DB-MetaData'!$F95="US",'SERIES_DB-MetaData'!AJ95*6.89476,'SERIES_DB-MetaData'!AJ95)</f>
        <v>916</v>
      </c>
      <c r="AK95" s="31">
        <f>IF('SERIES_DB-MetaData'!$F95="US",'SERIES_DB-MetaData'!AK95*6.89476,'SERIES_DB-MetaData'!AK95)</f>
        <v>726</v>
      </c>
      <c r="AL95" s="31">
        <f>IF('SERIES_DB-MetaData'!$F95="US",'SERIES_DB-MetaData'!AL95*6.89476,'SERIES_DB-MetaData'!AL95)</f>
        <v>726</v>
      </c>
      <c r="AM95" s="31">
        <f>IF('SERIES_DB-MetaData'!$F95="US",'SERIES_DB-MetaData'!AM95*6.89476,'SERIES_DB-MetaData'!AM95)</f>
        <v>916</v>
      </c>
      <c r="AN95" s="31">
        <f>IF('SERIES_DB-MetaData'!$F95="US",'SERIES_DB-MetaData'!AN95*6.89476,'SERIES_DB-MetaData'!AN95)</f>
        <v>916</v>
      </c>
      <c r="AO95" s="108">
        <f>'SERIES_DB-MetaData'!AO95</f>
        <v>600</v>
      </c>
      <c r="AP95" s="24" t="str">
        <f>'SERIES_DB-MetaData'!AP95</f>
        <v>RU</v>
      </c>
      <c r="AQ95" s="20">
        <f>'SERIES_DB-MetaData'!AQ95</f>
        <v>4</v>
      </c>
      <c r="AR95" s="24" t="str">
        <f>'SERIES_DB-MetaData'!AR95</f>
        <v>Ribbed</v>
      </c>
      <c r="AS95" s="30">
        <f>IF('SERIES_DB-MetaData'!$F95="US",'SERIES_DB-MetaData'!AS95*25.4,'SERIES_DB-MetaData'!AS95)</f>
        <v>5</v>
      </c>
      <c r="AT95" s="20">
        <f>'SERIES_DB-MetaData'!AT95</f>
        <v>75</v>
      </c>
      <c r="AU95" s="31">
        <f>IF('SERIES_DB-MetaData'!$F95="US",'SERIES_DB-MetaData'!AU95*25.4,'SERIES_DB-MetaData'!AU95)</f>
        <v>40</v>
      </c>
      <c r="AV95" s="30">
        <f>IF('SERIES_DB-MetaData'!$F95="US",'SERIES_DB-MetaData'!AV95*25.4,'SERIES_DB-MetaData'!AV95)</f>
        <v>0</v>
      </c>
      <c r="AW95" s="109">
        <f>'SERIES_DB-MetaData'!AW95</f>
        <v>0</v>
      </c>
      <c r="AX95" s="30">
        <f>IF('SERIES_DB-MetaData'!$F95="US",'SERIES_DB-MetaData'!AX95*25.4,'SERIES_DB-MetaData'!AX95)</f>
        <v>0</v>
      </c>
      <c r="AY95" s="23">
        <f t="shared" si="9"/>
        <v>0.98174770424681035</v>
      </c>
      <c r="AZ95" s="23"/>
      <c r="BA95" s="31">
        <f>IF('SERIES_DB-MetaData'!$F95="US",'SERIES_DB-MetaData'!BA95*6.89476,'SERIES_DB-MetaData'!BA95)</f>
        <v>1233</v>
      </c>
      <c r="BB95" s="31">
        <f>IF('SERIES_DB-MetaData'!$F95="US",'SERIES_DB-MetaData'!BB95*6.89476,'SERIES_DB-MetaData'!BB95)</f>
        <v>1523</v>
      </c>
      <c r="BC95" s="24">
        <f>'SERIES_DB-MetaData'!BC95</f>
        <v>0</v>
      </c>
      <c r="BD95" s="30">
        <f>IF('SERIES_DB-MetaData'!$F95="US",'SERIES_DB-MetaData'!BD95*25.4,'SERIES_DB-MetaData'!BD95)</f>
        <v>6.35</v>
      </c>
      <c r="BE95" s="30">
        <f>IF('SERIES_DB-MetaData'!$F95="US",'SERIES_DB-MetaData'!BE95*25.4,'SERIES_DB-MetaData'!BE95)</f>
        <v>150</v>
      </c>
      <c r="BF95" s="24">
        <f>'SERIES_DB-MetaData'!BF95</f>
        <v>2</v>
      </c>
      <c r="BG95" s="22">
        <f t="shared" si="10"/>
        <v>0.52782029072656012</v>
      </c>
      <c r="BH95" s="30">
        <f>IF('SERIES_DB-MetaData'!$F95="US",'SERIES_DB-MetaData'!BH95*25.4,'SERIES_DB-MetaData'!BH95)</f>
        <v>0</v>
      </c>
      <c r="BI95" s="31">
        <f>IF('SERIES_DB-MetaData'!$F95="US",'SERIES_DB-MetaData'!BI95*6.89476,'SERIES_DB-MetaData'!BI95)</f>
        <v>352</v>
      </c>
      <c r="BJ95" s="31">
        <f>IF('SERIES_DB-MetaData'!$F95="US",'SERIES_DB-MetaData'!BJ95*6.89476,'SERIES_DB-MetaData'!BJ95)</f>
        <v>952</v>
      </c>
      <c r="BK95" s="109">
        <f>'SERIES_DB-MetaData'!BK95</f>
        <v>0</v>
      </c>
      <c r="BL95" s="30">
        <f>IF('SERIES_DB-MetaData'!$F95="US",'SERIES_DB-MetaData'!BL95*25.4,'SERIES_DB-MetaData'!BL95)</f>
        <v>6.35</v>
      </c>
      <c r="BM95" s="30">
        <f>IF('SERIES_DB-MetaData'!$F95="US",'SERIES_DB-MetaData'!BM95*25.4,'SERIES_DB-MetaData'!BM95)</f>
        <v>150</v>
      </c>
      <c r="BN95" s="25">
        <f>'SERIES_DB-MetaData'!$BN$6</f>
        <v>2</v>
      </c>
      <c r="BO95" s="22">
        <f t="shared" si="11"/>
        <v>0.52782029072656012</v>
      </c>
      <c r="BP95" s="31">
        <f>IF('SERIES_DB-MetaData'!$F95="US",'SERIES_DB-MetaData'!BP95*6.89476,'SERIES_DB-MetaData'!BP95)</f>
        <v>753</v>
      </c>
      <c r="BQ95" s="31">
        <f>IF('SERIES_DB-MetaData'!$F95="US",'SERIES_DB-MetaData'!BQ95*6.89476,'SERIES_DB-MetaData'!BQ95)</f>
        <v>952</v>
      </c>
      <c r="BR95" s="20">
        <f>'SERIES_DB-MetaData'!BR95</f>
        <v>0</v>
      </c>
      <c r="BS95" s="30">
        <f>IF('SERIES_DB-MetaData'!$F95="US",'SERIES_DB-MetaData'!BS95*25.4,'SERIES_DB-MetaData'!BS95)</f>
        <v>0</v>
      </c>
      <c r="BT95" s="20">
        <f>'SERIES_DB-MetaData'!BT95</f>
        <v>0</v>
      </c>
      <c r="BU95" s="22">
        <f t="shared" si="12"/>
        <v>0</v>
      </c>
      <c r="BV95" s="31">
        <f>IF('SERIES_DB-MetaData'!$F95="US",'SERIES_DB-MetaData'!BV95*6.89476,'SERIES_DB-MetaData'!BV95)</f>
        <v>0</v>
      </c>
      <c r="BW95" s="20">
        <f>'SERIES_DB-MetaData'!BW95</f>
        <v>0</v>
      </c>
      <c r="BX95" s="20">
        <f>'SERIES_DB-MetaData'!BX95</f>
        <v>5</v>
      </c>
    </row>
    <row r="96" spans="1:76">
      <c r="A96" s="84">
        <f>'SERIES_DB-MetaData'!A96</f>
        <v>91</v>
      </c>
      <c r="B96" s="84">
        <f>'SERIES_DB-MetaData'!B96</f>
        <v>0</v>
      </c>
      <c r="C96" s="84">
        <f>'SERIES_DB-MetaData'!C96</f>
        <v>1</v>
      </c>
      <c r="D96" s="105" t="str">
        <f>'SERIES_DB-MetaData'!D96</f>
        <v>NW-1</v>
      </c>
      <c r="E96" s="105" t="str">
        <f>'SERIES_DB-MetaData'!E96</f>
        <v>Kabeyasawa and Matsumoto (1992)</v>
      </c>
      <c r="F96" s="20" t="s">
        <v>8</v>
      </c>
      <c r="G96" s="87" t="str">
        <f>'SERIES_DB-MetaData'!G96</f>
        <v>C</v>
      </c>
      <c r="H96" s="87" t="str">
        <f>'SERIES_DB-MetaData'!H96</f>
        <v>B</v>
      </c>
      <c r="I96" s="31">
        <f>IF('SERIES_DB-MetaData'!$F96="US",'SERIES_DB-MetaData'!I96*6.89476,'SERIES_DB-MetaData'!I96)</f>
        <v>87.6</v>
      </c>
      <c r="J96" s="31">
        <f>IF('SERIES_DB-MetaData'!$F96="US",'SERIES_DB-MetaData'!J96*6.89476,'SERIES_DB-MetaData'!J96)</f>
        <v>0</v>
      </c>
      <c r="K96" s="31">
        <f>IF('SERIES_DB-MetaData'!$F96="US",'SERIES_DB-MetaData'!K96*6.89476,'SERIES_DB-MetaData'!K96)</f>
        <v>0</v>
      </c>
      <c r="L96" s="31">
        <f>IF('SERIES_DB-MetaData'!$F96="US",'SERIES_DB-MetaData'!L96*4.448221615,'SERIES_DB-MetaData'!L96)</f>
        <v>1764.0000000000002</v>
      </c>
      <c r="M96" s="20" t="str">
        <f>'SERIES_DB-MetaData'!M96</f>
        <v>III</v>
      </c>
      <c r="N96" s="30">
        <f>IF('SERIES_DB-MetaData'!$F96="US",'SERIES_DB-MetaData'!N96*25.4,'SERIES_DB-MetaData'!N96)</f>
        <v>200</v>
      </c>
      <c r="O96" s="30">
        <f>IF('SERIES_DB-MetaData'!$F96="US",'SERIES_DB-MetaData'!O96*25.4,'SERIES_DB-MetaData'!O96)</f>
        <v>200</v>
      </c>
      <c r="P96" s="30">
        <f>IF('SERIES_DB-MetaData'!$F96="US",'SERIES_DB-MetaData'!P96*25.4,'SERIES_DB-MetaData'!P96)</f>
        <v>1700</v>
      </c>
      <c r="Q96" s="30">
        <f>IF('SERIES_DB-MetaData'!$F96="US",'SERIES_DB-MetaData'!Q96*25.4,'SERIES_DB-MetaData'!Q96)</f>
        <v>80</v>
      </c>
      <c r="R96" s="30">
        <f>IF('SERIES_DB-MetaData'!$F96="US",'SERIES_DB-MetaData'!R96*25.4,'SERIES_DB-MetaData'!R96)</f>
        <v>3000</v>
      </c>
      <c r="S96" s="30">
        <f>IF('SERIES_DB-MetaData'!$F96="US",'SERIES_DB-MetaData'!S96*25.4,'SERIES_DB-MetaData'!S96)</f>
        <v>3400</v>
      </c>
      <c r="T96" s="32" t="str">
        <f>'SERIES_DB-MetaData'!T96</f>
        <v>C</v>
      </c>
      <c r="U96" s="32">
        <f t="shared" si="7"/>
        <v>144000</v>
      </c>
      <c r="V96" s="30">
        <f>IF('SERIES_DB-MetaData'!$F96="US",'SERIES_DB-MetaData'!V96*25.4,'SERIES_DB-MetaData'!V96)</f>
        <v>10</v>
      </c>
      <c r="W96" s="30">
        <f>IF('SERIES_DB-MetaData'!$F96="US",'SERIES_DB-MetaData'!W96*25.4,'SERIES_DB-MetaData'!W96)</f>
        <v>10</v>
      </c>
      <c r="X96" s="30">
        <f>IF('SERIES_DB-MetaData'!$F96="US",'SERIES_DB-MetaData'!X96*25.4,'SERIES_DB-MetaData'!X96)</f>
        <v>10</v>
      </c>
      <c r="Y96" s="108">
        <f>'SERIES_DB-MetaData'!Y96</f>
        <v>12</v>
      </c>
      <c r="Z96" s="30">
        <f>IF('SERIES_DB-MetaData'!$F96="US",'SERIES_DB-MetaData'!Z96*25.4,'SERIES_DB-MetaData'!Z96)</f>
        <v>0</v>
      </c>
      <c r="AA96" s="108">
        <f>'SERIES_DB-MetaData'!AA96</f>
        <v>2</v>
      </c>
      <c r="AB96" s="30">
        <f>IF('SERIES_DB-MetaData'!$F96="US",'SERIES_DB-MetaData'!AB96*25.4,'SERIES_DB-MetaData'!AB96)</f>
        <v>0</v>
      </c>
      <c r="AC96" s="108">
        <f>'SERIES_DB-MetaData'!AC96</f>
        <v>2</v>
      </c>
      <c r="AD96" s="108" t="str">
        <f>'SERIES_DB-MetaData'!AD96</f>
        <v>CH</v>
      </c>
      <c r="AE96" s="31">
        <f>IF('SERIES_DB-MetaData'!$F96="US",'SERIES_DB-MetaData'!AE96*25.4,'SERIES_DB-MetaData'!AE96)</f>
        <v>400</v>
      </c>
      <c r="AF96" s="32" t="str">
        <f>'SERIES_DB-MetaData'!AF96</f>
        <v>Ribbed</v>
      </c>
      <c r="AG96" s="23">
        <f t="shared" si="8"/>
        <v>0.6544984694978736</v>
      </c>
      <c r="AH96" s="30">
        <f>IF('SERIES_DB-MetaData'!$F96="US",'SERIES_DB-MetaData'!AH96*25.4,'SERIES_DB-MetaData'!AH96)</f>
        <v>0</v>
      </c>
      <c r="AI96" s="31">
        <f>IF('SERIES_DB-MetaData'!$F96="US",'SERIES_DB-MetaData'!AI96*6.89476,'SERIES_DB-MetaData'!AI96)</f>
        <v>776</v>
      </c>
      <c r="AJ96" s="31">
        <f>IF('SERIES_DB-MetaData'!$F96="US",'SERIES_DB-MetaData'!AJ96*6.89476,'SERIES_DB-MetaData'!AJ96)</f>
        <v>996</v>
      </c>
      <c r="AK96" s="31">
        <f>IF('SERIES_DB-MetaData'!$F96="US",'SERIES_DB-MetaData'!AK96*6.89476,'SERIES_DB-MetaData'!AK96)</f>
        <v>776</v>
      </c>
      <c r="AL96" s="31">
        <f>IF('SERIES_DB-MetaData'!$F96="US",'SERIES_DB-MetaData'!AL96*6.89476,'SERIES_DB-MetaData'!AL96)</f>
        <v>776</v>
      </c>
      <c r="AM96" s="31">
        <f>IF('SERIES_DB-MetaData'!$F96="US",'SERIES_DB-MetaData'!AM96*6.89476,'SERIES_DB-MetaData'!AM96)</f>
        <v>996</v>
      </c>
      <c r="AN96" s="31">
        <f>IF('SERIES_DB-MetaData'!$F96="US",'SERIES_DB-MetaData'!AN96*6.89476,'SERIES_DB-MetaData'!AN96)</f>
        <v>996</v>
      </c>
      <c r="AO96" s="108">
        <f>'SERIES_DB-MetaData'!AO96</f>
        <v>800</v>
      </c>
      <c r="AP96" s="24" t="str">
        <f>'SERIES_DB-MetaData'!AP96</f>
        <v>RU</v>
      </c>
      <c r="AQ96" s="20">
        <f>'SERIES_DB-MetaData'!AQ96</f>
        <v>4</v>
      </c>
      <c r="AR96" s="24" t="str">
        <f>'SERIES_DB-MetaData'!AR96</f>
        <v>Ribbed</v>
      </c>
      <c r="AS96" s="30">
        <f>IF('SERIES_DB-MetaData'!$F96="US",'SERIES_DB-MetaData'!AS96*25.4,'SERIES_DB-MetaData'!AS96)</f>
        <v>6</v>
      </c>
      <c r="AT96" s="20">
        <f>'SERIES_DB-MetaData'!AT96</f>
        <v>75</v>
      </c>
      <c r="AU96" s="31">
        <f>IF('SERIES_DB-MetaData'!$F96="US",'SERIES_DB-MetaData'!AU96*25.4,'SERIES_DB-MetaData'!AU96)</f>
        <v>40</v>
      </c>
      <c r="AV96" s="30">
        <f>IF('SERIES_DB-MetaData'!$F96="US",'SERIES_DB-MetaData'!AV96*25.4,'SERIES_DB-MetaData'!AV96)</f>
        <v>0</v>
      </c>
      <c r="AW96" s="109">
        <f>'SERIES_DB-MetaData'!AW96</f>
        <v>0</v>
      </c>
      <c r="AX96" s="30">
        <f>IF('SERIES_DB-MetaData'!$F96="US",'SERIES_DB-MetaData'!AX96*25.4,'SERIES_DB-MetaData'!AX96)</f>
        <v>0</v>
      </c>
      <c r="AY96" s="23">
        <f t="shared" si="9"/>
        <v>1.4137166941154069</v>
      </c>
      <c r="AZ96" s="23"/>
      <c r="BA96" s="31">
        <f>IF('SERIES_DB-MetaData'!$F96="US",'SERIES_DB-MetaData'!BA96*6.89476,'SERIES_DB-MetaData'!BA96)</f>
        <v>1262</v>
      </c>
      <c r="BB96" s="31">
        <f>IF('SERIES_DB-MetaData'!$F96="US",'SERIES_DB-MetaData'!BB96*6.89476,'SERIES_DB-MetaData'!BB96)</f>
        <v>1373</v>
      </c>
      <c r="BC96" s="24">
        <f>'SERIES_DB-MetaData'!BC96</f>
        <v>0</v>
      </c>
      <c r="BD96" s="30">
        <f>IF('SERIES_DB-MetaData'!$F96="US",'SERIES_DB-MetaData'!BD96*25.4,'SERIES_DB-MetaData'!BD96)</f>
        <v>6</v>
      </c>
      <c r="BE96" s="30">
        <f>IF('SERIES_DB-MetaData'!$F96="US",'SERIES_DB-MetaData'!BE96*25.4,'SERIES_DB-MetaData'!BE96)</f>
        <v>150</v>
      </c>
      <c r="BF96" s="24">
        <f>'SERIES_DB-MetaData'!BF96</f>
        <v>2</v>
      </c>
      <c r="BG96" s="22">
        <f t="shared" si="10"/>
        <v>0.47123889803846897</v>
      </c>
      <c r="BH96" s="30">
        <f>IF('SERIES_DB-MetaData'!$F96="US",'SERIES_DB-MetaData'!BH96*25.4,'SERIES_DB-MetaData'!BH96)</f>
        <v>0</v>
      </c>
      <c r="BI96" s="31">
        <f>IF('SERIES_DB-MetaData'!$F96="US",'SERIES_DB-MetaData'!BI96*6.89476,'SERIES_DB-MetaData'!BI96)</f>
        <v>352</v>
      </c>
      <c r="BJ96" s="31">
        <f>IF('SERIES_DB-MetaData'!$F96="US",'SERIES_DB-MetaData'!BJ96*6.89476,'SERIES_DB-MetaData'!BJ96)</f>
        <v>1187</v>
      </c>
      <c r="BK96" s="109">
        <f>'SERIES_DB-MetaData'!BK96</f>
        <v>0</v>
      </c>
      <c r="BL96" s="30">
        <f>IF('SERIES_DB-MetaData'!$F96="US",'SERIES_DB-MetaData'!BL96*25.4,'SERIES_DB-MetaData'!BL96)</f>
        <v>6</v>
      </c>
      <c r="BM96" s="30">
        <f>IF('SERIES_DB-MetaData'!$F96="US",'SERIES_DB-MetaData'!BM96*25.4,'SERIES_DB-MetaData'!BM96)</f>
        <v>40</v>
      </c>
      <c r="BN96" s="25">
        <f>'SERIES_DB-MetaData'!$BN$6</f>
        <v>2</v>
      </c>
      <c r="BO96" s="22">
        <f t="shared" si="11"/>
        <v>1.7671458676442586</v>
      </c>
      <c r="BP96" s="31">
        <f>IF('SERIES_DB-MetaData'!$F96="US",'SERIES_DB-MetaData'!BP96*6.89476,'SERIES_DB-MetaData'!BP96)</f>
        <v>1001</v>
      </c>
      <c r="BQ96" s="31">
        <f>IF('SERIES_DB-MetaData'!$F96="US",'SERIES_DB-MetaData'!BQ96*6.89476,'SERIES_DB-MetaData'!BQ96)</f>
        <v>1187</v>
      </c>
      <c r="BR96" s="20">
        <f>'SERIES_DB-MetaData'!BR96</f>
        <v>0</v>
      </c>
      <c r="BS96" s="30">
        <f>IF('SERIES_DB-MetaData'!$F96="US",'SERIES_DB-MetaData'!BS96*25.4,'SERIES_DB-MetaData'!BS96)</f>
        <v>0</v>
      </c>
      <c r="BT96" s="20">
        <f>'SERIES_DB-MetaData'!BT96</f>
        <v>0</v>
      </c>
      <c r="BU96" s="22">
        <f t="shared" si="12"/>
        <v>0</v>
      </c>
      <c r="BV96" s="31">
        <f>IF('SERIES_DB-MetaData'!$F96="US",'SERIES_DB-MetaData'!BV96*6.89476,'SERIES_DB-MetaData'!BV96)</f>
        <v>0</v>
      </c>
      <c r="BW96" s="20">
        <f>'SERIES_DB-MetaData'!BW96</f>
        <v>0</v>
      </c>
      <c r="BX96" s="20">
        <f>'SERIES_DB-MetaData'!BX96</f>
        <v>2</v>
      </c>
    </row>
    <row r="97" spans="1:76">
      <c r="A97" s="84">
        <f>'SERIES_DB-MetaData'!A97</f>
        <v>92</v>
      </c>
      <c r="B97" s="84">
        <f>'SERIES_DB-MetaData'!B97</f>
        <v>0</v>
      </c>
      <c r="C97" s="84">
        <f>'SERIES_DB-MetaData'!C97</f>
        <v>2</v>
      </c>
      <c r="D97" s="105" t="str">
        <f>'SERIES_DB-MetaData'!D97</f>
        <v>NW-2</v>
      </c>
      <c r="E97" s="105" t="str">
        <f>'SERIES_DB-MetaData'!E97</f>
        <v>Kabeyasawa and Matsumoto (1992)</v>
      </c>
      <c r="F97" s="20" t="s">
        <v>8</v>
      </c>
      <c r="G97" s="87" t="str">
        <f>'SERIES_DB-MetaData'!G97</f>
        <v>C</v>
      </c>
      <c r="H97" s="87" t="str">
        <f>'SERIES_DB-MetaData'!H97</f>
        <v>B</v>
      </c>
      <c r="I97" s="31">
        <f>IF('SERIES_DB-MetaData'!$F97="US",'SERIES_DB-MetaData'!I97*6.89476,'SERIES_DB-MetaData'!I97)</f>
        <v>93.6</v>
      </c>
      <c r="J97" s="31">
        <f>IF('SERIES_DB-MetaData'!$F97="US",'SERIES_DB-MetaData'!J97*6.89476,'SERIES_DB-MetaData'!J97)</f>
        <v>0</v>
      </c>
      <c r="K97" s="31">
        <f>IF('SERIES_DB-MetaData'!$F97="US",'SERIES_DB-MetaData'!K97*6.89476,'SERIES_DB-MetaData'!K97)</f>
        <v>0</v>
      </c>
      <c r="L97" s="31">
        <f>IF('SERIES_DB-MetaData'!$F97="US",'SERIES_DB-MetaData'!L97*4.448221615,'SERIES_DB-MetaData'!L97)</f>
        <v>1764.0000000000002</v>
      </c>
      <c r="M97" s="20" t="str">
        <f>'SERIES_DB-MetaData'!M97</f>
        <v>III</v>
      </c>
      <c r="N97" s="30">
        <f>IF('SERIES_DB-MetaData'!$F97="US",'SERIES_DB-MetaData'!N97*25.4,'SERIES_DB-MetaData'!N97)</f>
        <v>200</v>
      </c>
      <c r="O97" s="30">
        <f>IF('SERIES_DB-MetaData'!$F97="US",'SERIES_DB-MetaData'!O97*25.4,'SERIES_DB-MetaData'!O97)</f>
        <v>200</v>
      </c>
      <c r="P97" s="30">
        <f>IF('SERIES_DB-MetaData'!$F97="US",'SERIES_DB-MetaData'!P97*25.4,'SERIES_DB-MetaData'!P97)</f>
        <v>1700</v>
      </c>
      <c r="Q97" s="30">
        <f>IF('SERIES_DB-MetaData'!$F97="US",'SERIES_DB-MetaData'!Q97*25.4,'SERIES_DB-MetaData'!Q97)</f>
        <v>80</v>
      </c>
      <c r="R97" s="30">
        <f>IF('SERIES_DB-MetaData'!$F97="US",'SERIES_DB-MetaData'!R97*25.4,'SERIES_DB-MetaData'!R97)</f>
        <v>3000</v>
      </c>
      <c r="S97" s="30">
        <f>IF('SERIES_DB-MetaData'!$F97="US",'SERIES_DB-MetaData'!S97*25.4,'SERIES_DB-MetaData'!S97)</f>
        <v>2260</v>
      </c>
      <c r="T97" s="32" t="str">
        <f>'SERIES_DB-MetaData'!T97</f>
        <v>C</v>
      </c>
      <c r="U97" s="32">
        <f t="shared" ref="U97:U147" si="13">IF((H97="R"),(N97*P97),(N97*O97+Q97*(P97-2*O97)))</f>
        <v>144000</v>
      </c>
      <c r="V97" s="30">
        <f>IF('SERIES_DB-MetaData'!$F97="US",'SERIES_DB-MetaData'!V97*25.4,'SERIES_DB-MetaData'!V97)</f>
        <v>10</v>
      </c>
      <c r="W97" s="30">
        <f>IF('SERIES_DB-MetaData'!$F97="US",'SERIES_DB-MetaData'!W97*25.4,'SERIES_DB-MetaData'!W97)</f>
        <v>10</v>
      </c>
      <c r="X97" s="30">
        <f>IF('SERIES_DB-MetaData'!$F97="US",'SERIES_DB-MetaData'!X97*25.4,'SERIES_DB-MetaData'!X97)</f>
        <v>10</v>
      </c>
      <c r="Y97" s="108">
        <f>'SERIES_DB-MetaData'!Y97</f>
        <v>12</v>
      </c>
      <c r="Z97" s="30">
        <f>IF('SERIES_DB-MetaData'!$F97="US",'SERIES_DB-MetaData'!Z97*25.4,'SERIES_DB-MetaData'!Z97)</f>
        <v>0</v>
      </c>
      <c r="AA97" s="108">
        <f>'SERIES_DB-MetaData'!AA97</f>
        <v>2</v>
      </c>
      <c r="AB97" s="30">
        <f>IF('SERIES_DB-MetaData'!$F97="US",'SERIES_DB-MetaData'!AB97*25.4,'SERIES_DB-MetaData'!AB97)</f>
        <v>0</v>
      </c>
      <c r="AC97" s="108">
        <f>'SERIES_DB-MetaData'!AC97</f>
        <v>2</v>
      </c>
      <c r="AD97" s="108" t="str">
        <f>'SERIES_DB-MetaData'!AD97</f>
        <v>CH</v>
      </c>
      <c r="AE97" s="31">
        <f>IF('SERIES_DB-MetaData'!$F97="US",'SERIES_DB-MetaData'!AE97*25.4,'SERIES_DB-MetaData'!AE97)</f>
        <v>400</v>
      </c>
      <c r="AF97" s="32" t="str">
        <f>'SERIES_DB-MetaData'!AF97</f>
        <v>Ribbed</v>
      </c>
      <c r="AG97" s="23">
        <f t="shared" ref="AG97:AG145" si="14">((Y97-AA97-AC97)*PI()*V97^2/4+AA97*PI()*X97^2/4+AC97*PI()*W97^2/4)/U97*100</f>
        <v>0.6544984694978736</v>
      </c>
      <c r="AH97" s="30">
        <f>IF('SERIES_DB-MetaData'!$F97="US",'SERIES_DB-MetaData'!AH97*25.4,'SERIES_DB-MetaData'!AH97)</f>
        <v>0</v>
      </c>
      <c r="AI97" s="31">
        <f>IF('SERIES_DB-MetaData'!$F97="US",'SERIES_DB-MetaData'!AI97*6.89476,'SERIES_DB-MetaData'!AI97)</f>
        <v>776</v>
      </c>
      <c r="AJ97" s="31">
        <f>IF('SERIES_DB-MetaData'!$F97="US",'SERIES_DB-MetaData'!AJ97*6.89476,'SERIES_DB-MetaData'!AJ97)</f>
        <v>996</v>
      </c>
      <c r="AK97" s="31">
        <f>IF('SERIES_DB-MetaData'!$F97="US",'SERIES_DB-MetaData'!AK97*6.89476,'SERIES_DB-MetaData'!AK97)</f>
        <v>776</v>
      </c>
      <c r="AL97" s="31">
        <f>IF('SERIES_DB-MetaData'!$F97="US",'SERIES_DB-MetaData'!AL97*6.89476,'SERIES_DB-MetaData'!AL97)</f>
        <v>776</v>
      </c>
      <c r="AM97" s="31">
        <f>IF('SERIES_DB-MetaData'!$F97="US",'SERIES_DB-MetaData'!AM97*6.89476,'SERIES_DB-MetaData'!AM97)</f>
        <v>996</v>
      </c>
      <c r="AN97" s="31">
        <f>IF('SERIES_DB-MetaData'!$F97="US",'SERIES_DB-MetaData'!AN97*6.89476,'SERIES_DB-MetaData'!AN97)</f>
        <v>996</v>
      </c>
      <c r="AO97" s="108">
        <f>'SERIES_DB-MetaData'!AO97</f>
        <v>800</v>
      </c>
      <c r="AP97" s="24" t="str">
        <f>'SERIES_DB-MetaData'!AP97</f>
        <v>RU</v>
      </c>
      <c r="AQ97" s="20">
        <f>'SERIES_DB-MetaData'!AQ97</f>
        <v>4</v>
      </c>
      <c r="AR97" s="24" t="str">
        <f>'SERIES_DB-MetaData'!AR97</f>
        <v>Ribbed</v>
      </c>
      <c r="AS97" s="30">
        <f>IF('SERIES_DB-MetaData'!$F97="US",'SERIES_DB-MetaData'!AS97*25.4,'SERIES_DB-MetaData'!AS97)</f>
        <v>6</v>
      </c>
      <c r="AT97" s="20">
        <f>'SERIES_DB-MetaData'!AT97</f>
        <v>50</v>
      </c>
      <c r="AU97" s="31">
        <f>IF('SERIES_DB-MetaData'!$F97="US",'SERIES_DB-MetaData'!AU97*25.4,'SERIES_DB-MetaData'!AU97)</f>
        <v>40</v>
      </c>
      <c r="AV97" s="30">
        <f>IF('SERIES_DB-MetaData'!$F97="US",'SERIES_DB-MetaData'!AV97*25.4,'SERIES_DB-MetaData'!AV97)</f>
        <v>0</v>
      </c>
      <c r="AW97" s="109">
        <f>'SERIES_DB-MetaData'!AW97</f>
        <v>0</v>
      </c>
      <c r="AX97" s="30">
        <f>IF('SERIES_DB-MetaData'!$F97="US",'SERIES_DB-MetaData'!AX97*25.4,'SERIES_DB-MetaData'!AX97)</f>
        <v>0</v>
      </c>
      <c r="AY97" s="23">
        <f t="shared" ref="AY97:AY145" si="15">AQ97*PI()*AS97^2/4/N97/AU97*100</f>
        <v>1.4137166941154069</v>
      </c>
      <c r="AZ97" s="23"/>
      <c r="BA97" s="31">
        <f>IF('SERIES_DB-MetaData'!$F97="US",'SERIES_DB-MetaData'!BA97*6.89476,'SERIES_DB-MetaData'!BA97)</f>
        <v>1262</v>
      </c>
      <c r="BB97" s="31">
        <f>IF('SERIES_DB-MetaData'!$F97="US",'SERIES_DB-MetaData'!BB97*6.89476,'SERIES_DB-MetaData'!BB97)</f>
        <v>1373</v>
      </c>
      <c r="BC97" s="24">
        <f>'SERIES_DB-MetaData'!BC97</f>
        <v>0</v>
      </c>
      <c r="BD97" s="30">
        <f>IF('SERIES_DB-MetaData'!$F97="US",'SERIES_DB-MetaData'!BD97*25.4,'SERIES_DB-MetaData'!BD97)</f>
        <v>6</v>
      </c>
      <c r="BE97" s="30">
        <f>IF('SERIES_DB-MetaData'!$F97="US",'SERIES_DB-MetaData'!BE97*25.4,'SERIES_DB-MetaData'!BE97)</f>
        <v>150</v>
      </c>
      <c r="BF97" s="24">
        <f>'SERIES_DB-MetaData'!BF97</f>
        <v>2</v>
      </c>
      <c r="BG97" s="22">
        <f t="shared" ref="BG97:BG145" si="16">BF97*PI()*BD97^2/4/Q97/BE97*100</f>
        <v>0.47123889803846897</v>
      </c>
      <c r="BH97" s="30">
        <f>IF('SERIES_DB-MetaData'!$F97="US",'SERIES_DB-MetaData'!BH97*25.4,'SERIES_DB-MetaData'!BH97)</f>
        <v>0</v>
      </c>
      <c r="BI97" s="31">
        <f>IF('SERIES_DB-MetaData'!$F97="US",'SERIES_DB-MetaData'!BI97*6.89476,'SERIES_DB-MetaData'!BI97)</f>
        <v>352</v>
      </c>
      <c r="BJ97" s="31">
        <f>IF('SERIES_DB-MetaData'!$F97="US",'SERIES_DB-MetaData'!BJ97*6.89476,'SERIES_DB-MetaData'!BJ97)</f>
        <v>1187</v>
      </c>
      <c r="BK97" s="109">
        <f>'SERIES_DB-MetaData'!BK97</f>
        <v>0</v>
      </c>
      <c r="BL97" s="30">
        <f>IF('SERIES_DB-MetaData'!$F97="US",'SERIES_DB-MetaData'!BL97*25.4,'SERIES_DB-MetaData'!BL97)</f>
        <v>6</v>
      </c>
      <c r="BM97" s="30">
        <f>IF('SERIES_DB-MetaData'!$F97="US",'SERIES_DB-MetaData'!BM97*25.4,'SERIES_DB-MetaData'!BM97)</f>
        <v>40</v>
      </c>
      <c r="BN97" s="25">
        <f>'SERIES_DB-MetaData'!$BN$6</f>
        <v>2</v>
      </c>
      <c r="BO97" s="22">
        <f t="shared" ref="BO97:BO145" si="17">BN97*PI()*BL97^2/4/Q97/BM97*100</f>
        <v>1.7671458676442586</v>
      </c>
      <c r="BP97" s="31">
        <f>IF('SERIES_DB-MetaData'!$F97="US",'SERIES_DB-MetaData'!BP97*6.89476,'SERIES_DB-MetaData'!BP97)</f>
        <v>1001</v>
      </c>
      <c r="BQ97" s="31">
        <f>IF('SERIES_DB-MetaData'!$F97="US",'SERIES_DB-MetaData'!BQ97*6.89476,'SERIES_DB-MetaData'!BQ97)</f>
        <v>1187</v>
      </c>
      <c r="BR97" s="20">
        <f>'SERIES_DB-MetaData'!BR97</f>
        <v>0</v>
      </c>
      <c r="BS97" s="30">
        <f>IF('SERIES_DB-MetaData'!$F97="US",'SERIES_DB-MetaData'!BS97*25.4,'SERIES_DB-MetaData'!BS97)</f>
        <v>0</v>
      </c>
      <c r="BT97" s="20">
        <f>'SERIES_DB-MetaData'!BT97</f>
        <v>0</v>
      </c>
      <c r="BU97" s="22">
        <f t="shared" ref="BU97:BU145" si="18">BT97*PI()*BS97^2/4/U97*100</f>
        <v>0</v>
      </c>
      <c r="BV97" s="31">
        <f>IF('SERIES_DB-MetaData'!$F97="US",'SERIES_DB-MetaData'!BV97*6.89476,'SERIES_DB-MetaData'!BV97)</f>
        <v>0</v>
      </c>
      <c r="BW97" s="20">
        <f>'SERIES_DB-MetaData'!BW97</f>
        <v>0</v>
      </c>
      <c r="BX97" s="20">
        <f>'SERIES_DB-MetaData'!BX97</f>
        <v>2</v>
      </c>
    </row>
    <row r="98" spans="1:76">
      <c r="A98" s="84">
        <f>'SERIES_DB-MetaData'!A98</f>
        <v>93</v>
      </c>
      <c r="B98" s="84">
        <f>'SERIES_DB-MetaData'!B98</f>
        <v>0</v>
      </c>
      <c r="C98" s="84">
        <f>'SERIES_DB-MetaData'!C98</f>
        <v>3</v>
      </c>
      <c r="D98" s="105" t="str">
        <f>'SERIES_DB-MetaData'!D98</f>
        <v>NW-3</v>
      </c>
      <c r="E98" s="105" t="str">
        <f>'SERIES_DB-MetaData'!E98</f>
        <v>Kabeyasawa and Matsumoto (1992)</v>
      </c>
      <c r="F98" s="20" t="s">
        <v>8</v>
      </c>
      <c r="G98" s="87" t="str">
        <f>'SERIES_DB-MetaData'!G98</f>
        <v>C</v>
      </c>
      <c r="H98" s="87" t="str">
        <f>'SERIES_DB-MetaData'!H98</f>
        <v>B</v>
      </c>
      <c r="I98" s="31">
        <f>IF('SERIES_DB-MetaData'!$F98="US",'SERIES_DB-MetaData'!I98*6.89476,'SERIES_DB-MetaData'!I98)</f>
        <v>55.5</v>
      </c>
      <c r="J98" s="31">
        <f>IF('SERIES_DB-MetaData'!$F98="US",'SERIES_DB-MetaData'!J98*6.89476,'SERIES_DB-MetaData'!J98)</f>
        <v>0</v>
      </c>
      <c r="K98" s="31">
        <f>IF('SERIES_DB-MetaData'!$F98="US",'SERIES_DB-MetaData'!K98*6.89476,'SERIES_DB-MetaData'!K98)</f>
        <v>0</v>
      </c>
      <c r="L98" s="31">
        <f>IF('SERIES_DB-MetaData'!$F98="US",'SERIES_DB-MetaData'!L98*4.448221615,'SERIES_DB-MetaData'!L98)</f>
        <v>1372</v>
      </c>
      <c r="M98" s="20" t="str">
        <f>'SERIES_DB-MetaData'!M98</f>
        <v>III</v>
      </c>
      <c r="N98" s="30">
        <f>IF('SERIES_DB-MetaData'!$F98="US",'SERIES_DB-MetaData'!N98*25.4,'SERIES_DB-MetaData'!N98)</f>
        <v>200</v>
      </c>
      <c r="O98" s="30">
        <f>IF('SERIES_DB-MetaData'!$F98="US",'SERIES_DB-MetaData'!O98*25.4,'SERIES_DB-MetaData'!O98)</f>
        <v>200</v>
      </c>
      <c r="P98" s="30">
        <f>IF('SERIES_DB-MetaData'!$F98="US",'SERIES_DB-MetaData'!P98*25.4,'SERIES_DB-MetaData'!P98)</f>
        <v>1700</v>
      </c>
      <c r="Q98" s="30">
        <f>IF('SERIES_DB-MetaData'!$F98="US",'SERIES_DB-MetaData'!Q98*25.4,'SERIES_DB-MetaData'!Q98)</f>
        <v>80</v>
      </c>
      <c r="R98" s="30">
        <f>IF('SERIES_DB-MetaData'!$F98="US",'SERIES_DB-MetaData'!R98*25.4,'SERIES_DB-MetaData'!R98)</f>
        <v>3000</v>
      </c>
      <c r="S98" s="30">
        <f>IF('SERIES_DB-MetaData'!$F98="US",'SERIES_DB-MetaData'!S98*25.4,'SERIES_DB-MetaData'!S98)</f>
        <v>3400</v>
      </c>
      <c r="T98" s="32" t="str">
        <f>'SERIES_DB-MetaData'!T98</f>
        <v>C</v>
      </c>
      <c r="U98" s="32">
        <f t="shared" si="13"/>
        <v>144000</v>
      </c>
      <c r="V98" s="30">
        <f>IF('SERIES_DB-MetaData'!$F98="US",'SERIES_DB-MetaData'!V98*25.4,'SERIES_DB-MetaData'!V98)</f>
        <v>10</v>
      </c>
      <c r="W98" s="30">
        <f>IF('SERIES_DB-MetaData'!$F98="US",'SERIES_DB-MetaData'!W98*25.4,'SERIES_DB-MetaData'!W98)</f>
        <v>10</v>
      </c>
      <c r="X98" s="30">
        <f>IF('SERIES_DB-MetaData'!$F98="US",'SERIES_DB-MetaData'!X98*25.4,'SERIES_DB-MetaData'!X98)</f>
        <v>10</v>
      </c>
      <c r="Y98" s="108">
        <f>'SERIES_DB-MetaData'!Y98</f>
        <v>12</v>
      </c>
      <c r="Z98" s="30">
        <f>IF('SERIES_DB-MetaData'!$F98="US",'SERIES_DB-MetaData'!Z98*25.4,'SERIES_DB-MetaData'!Z98)</f>
        <v>0</v>
      </c>
      <c r="AA98" s="108">
        <f>'SERIES_DB-MetaData'!AA98</f>
        <v>2</v>
      </c>
      <c r="AB98" s="30">
        <f>IF('SERIES_DB-MetaData'!$F98="US",'SERIES_DB-MetaData'!AB98*25.4,'SERIES_DB-MetaData'!AB98)</f>
        <v>0</v>
      </c>
      <c r="AC98" s="108">
        <f>'SERIES_DB-MetaData'!AC98</f>
        <v>2</v>
      </c>
      <c r="AD98" s="108" t="str">
        <f>'SERIES_DB-MetaData'!AD98</f>
        <v>CH</v>
      </c>
      <c r="AE98" s="31">
        <f>IF('SERIES_DB-MetaData'!$F98="US",'SERIES_DB-MetaData'!AE98*25.4,'SERIES_DB-MetaData'!AE98)</f>
        <v>400</v>
      </c>
      <c r="AF98" s="32" t="str">
        <f>'SERIES_DB-MetaData'!AF98</f>
        <v>Ribbed</v>
      </c>
      <c r="AG98" s="23">
        <f t="shared" si="14"/>
        <v>0.6544984694978736</v>
      </c>
      <c r="AH98" s="30">
        <f>IF('SERIES_DB-MetaData'!$F98="US",'SERIES_DB-MetaData'!AH98*25.4,'SERIES_DB-MetaData'!AH98)</f>
        <v>0</v>
      </c>
      <c r="AI98" s="31">
        <f>IF('SERIES_DB-MetaData'!$F98="US",'SERIES_DB-MetaData'!AI98*6.89476,'SERIES_DB-MetaData'!AI98)</f>
        <v>713</v>
      </c>
      <c r="AJ98" s="31">
        <f>IF('SERIES_DB-MetaData'!$F98="US",'SERIES_DB-MetaData'!AJ98*6.89476,'SERIES_DB-MetaData'!AJ98)</f>
        <v>996</v>
      </c>
      <c r="AK98" s="31">
        <f>IF('SERIES_DB-MetaData'!$F98="US",'SERIES_DB-MetaData'!AK98*6.89476,'SERIES_DB-MetaData'!AK98)</f>
        <v>776</v>
      </c>
      <c r="AL98" s="31">
        <f>IF('SERIES_DB-MetaData'!$F98="US",'SERIES_DB-MetaData'!AL98*6.89476,'SERIES_DB-MetaData'!AL98)</f>
        <v>776</v>
      </c>
      <c r="AM98" s="31">
        <f>IF('SERIES_DB-MetaData'!$F98="US",'SERIES_DB-MetaData'!AM98*6.89476,'SERIES_DB-MetaData'!AM98)</f>
        <v>996</v>
      </c>
      <c r="AN98" s="31">
        <f>IF('SERIES_DB-MetaData'!$F98="US",'SERIES_DB-MetaData'!AN98*6.89476,'SERIES_DB-MetaData'!AN98)</f>
        <v>996</v>
      </c>
      <c r="AO98" s="108">
        <f>'SERIES_DB-MetaData'!AO98</f>
        <v>600</v>
      </c>
      <c r="AP98" s="24" t="str">
        <f>'SERIES_DB-MetaData'!AP98</f>
        <v>RU</v>
      </c>
      <c r="AQ98" s="20">
        <f>'SERIES_DB-MetaData'!AQ98</f>
        <v>4</v>
      </c>
      <c r="AR98" s="24" t="str">
        <f>'SERIES_DB-MetaData'!AR98</f>
        <v>Ribbed</v>
      </c>
      <c r="AS98" s="30">
        <f>IF('SERIES_DB-MetaData'!$F98="US",'SERIES_DB-MetaData'!AS98*25.4,'SERIES_DB-MetaData'!AS98)</f>
        <v>5</v>
      </c>
      <c r="AT98" s="20">
        <f>'SERIES_DB-MetaData'!AT98</f>
        <v>75</v>
      </c>
      <c r="AU98" s="31">
        <f>IF('SERIES_DB-MetaData'!$F98="US",'SERIES_DB-MetaData'!AU98*25.4,'SERIES_DB-MetaData'!AU98)</f>
        <v>40</v>
      </c>
      <c r="AV98" s="30">
        <f>IF('SERIES_DB-MetaData'!$F98="US",'SERIES_DB-MetaData'!AV98*25.4,'SERIES_DB-MetaData'!AV98)</f>
        <v>0</v>
      </c>
      <c r="AW98" s="109">
        <f>'SERIES_DB-MetaData'!AW98</f>
        <v>0</v>
      </c>
      <c r="AX98" s="30">
        <f>IF('SERIES_DB-MetaData'!$F98="US",'SERIES_DB-MetaData'!AX98*25.4,'SERIES_DB-MetaData'!AX98)</f>
        <v>0</v>
      </c>
      <c r="AY98" s="23">
        <f t="shared" si="15"/>
        <v>0.98174770424681035</v>
      </c>
      <c r="AZ98" s="23"/>
      <c r="BA98" s="31">
        <f>IF('SERIES_DB-MetaData'!$F98="US",'SERIES_DB-MetaData'!BA98*6.89476,'SERIES_DB-MetaData'!BA98)</f>
        <v>1233</v>
      </c>
      <c r="BB98" s="31">
        <f>IF('SERIES_DB-MetaData'!$F98="US",'SERIES_DB-MetaData'!BB98*6.89476,'SERIES_DB-MetaData'!BB98)</f>
        <v>1373</v>
      </c>
      <c r="BC98" s="24">
        <f>'SERIES_DB-MetaData'!BC98</f>
        <v>0</v>
      </c>
      <c r="BD98" s="30">
        <f>IF('SERIES_DB-MetaData'!$F98="US",'SERIES_DB-MetaData'!BD98*25.4,'SERIES_DB-MetaData'!BD98)</f>
        <v>6</v>
      </c>
      <c r="BE98" s="30">
        <f>IF('SERIES_DB-MetaData'!$F98="US",'SERIES_DB-MetaData'!BE98*25.4,'SERIES_DB-MetaData'!BE98)</f>
        <v>150</v>
      </c>
      <c r="BF98" s="24">
        <f>'SERIES_DB-MetaData'!BF98</f>
        <v>1</v>
      </c>
      <c r="BG98" s="22">
        <f t="shared" si="16"/>
        <v>0.23561944901923448</v>
      </c>
      <c r="BH98" s="30">
        <f>IF('SERIES_DB-MetaData'!$F98="US",'SERIES_DB-MetaData'!BH98*25.4,'SERIES_DB-MetaData'!BH98)</f>
        <v>0</v>
      </c>
      <c r="BI98" s="31">
        <f>IF('SERIES_DB-MetaData'!$F98="US",'SERIES_DB-MetaData'!BI98*6.89476,'SERIES_DB-MetaData'!BI98)</f>
        <v>352</v>
      </c>
      <c r="BJ98" s="31">
        <f>IF('SERIES_DB-MetaData'!$F98="US",'SERIES_DB-MetaData'!BJ98*6.89476,'SERIES_DB-MetaData'!BJ98)</f>
        <v>952</v>
      </c>
      <c r="BK98" s="109">
        <f>'SERIES_DB-MetaData'!BK98</f>
        <v>0</v>
      </c>
      <c r="BL98" s="30">
        <f>IF('SERIES_DB-MetaData'!$F98="US",'SERIES_DB-MetaData'!BL98*25.4,'SERIES_DB-MetaData'!BL98)</f>
        <v>5</v>
      </c>
      <c r="BM98" s="30">
        <f>IF('SERIES_DB-MetaData'!$F98="US",'SERIES_DB-MetaData'!BM98*25.4,'SERIES_DB-MetaData'!BM98)</f>
        <v>40</v>
      </c>
      <c r="BN98" s="25">
        <f>'SERIES_DB-MetaData'!$BN$6</f>
        <v>2</v>
      </c>
      <c r="BO98" s="22">
        <f t="shared" si="17"/>
        <v>1.227184630308513</v>
      </c>
      <c r="BP98" s="31">
        <f>IF('SERIES_DB-MetaData'!$F98="US",'SERIES_DB-MetaData'!BP98*6.89476,'SERIES_DB-MetaData'!BP98)</f>
        <v>1233</v>
      </c>
      <c r="BQ98" s="31">
        <f>IF('SERIES_DB-MetaData'!$F98="US",'SERIES_DB-MetaData'!BQ98*6.89476,'SERIES_DB-MetaData'!BQ98)</f>
        <v>1523</v>
      </c>
      <c r="BR98" s="20">
        <f>'SERIES_DB-MetaData'!BR98</f>
        <v>0</v>
      </c>
      <c r="BS98" s="30">
        <f>IF('SERIES_DB-MetaData'!$F98="US",'SERIES_DB-MetaData'!BS98*25.4,'SERIES_DB-MetaData'!BS98)</f>
        <v>0</v>
      </c>
      <c r="BT98" s="20">
        <f>'SERIES_DB-MetaData'!BT98</f>
        <v>0</v>
      </c>
      <c r="BU98" s="22">
        <f t="shared" si="18"/>
        <v>0</v>
      </c>
      <c r="BV98" s="31">
        <f>IF('SERIES_DB-MetaData'!$F98="US",'SERIES_DB-MetaData'!BV98*6.89476,'SERIES_DB-MetaData'!BV98)</f>
        <v>0</v>
      </c>
      <c r="BW98" s="20">
        <f>'SERIES_DB-MetaData'!BW98</f>
        <v>0</v>
      </c>
      <c r="BX98" s="20">
        <f>'SERIES_DB-MetaData'!BX98</f>
        <v>2</v>
      </c>
    </row>
    <row r="99" spans="1:76">
      <c r="A99" s="84">
        <f>'SERIES_DB-MetaData'!A99</f>
        <v>94</v>
      </c>
      <c r="B99" s="84">
        <f>'SERIES_DB-MetaData'!B99</f>
        <v>0</v>
      </c>
      <c r="C99" s="84">
        <f>'SERIES_DB-MetaData'!C99</f>
        <v>4</v>
      </c>
      <c r="D99" s="105" t="str">
        <f>'SERIES_DB-MetaData'!D99</f>
        <v>NW-4</v>
      </c>
      <c r="E99" s="105" t="str">
        <f>'SERIES_DB-MetaData'!E99</f>
        <v>Kabeyasawa and Matsumoto (1992)</v>
      </c>
      <c r="F99" s="20" t="s">
        <v>8</v>
      </c>
      <c r="G99" s="87" t="str">
        <f>'SERIES_DB-MetaData'!G99</f>
        <v>C</v>
      </c>
      <c r="H99" s="87" t="str">
        <f>'SERIES_DB-MetaData'!H99</f>
        <v>B</v>
      </c>
      <c r="I99" s="31">
        <f>IF('SERIES_DB-MetaData'!$F99="US",'SERIES_DB-MetaData'!I99*6.89476,'SERIES_DB-MetaData'!I99)</f>
        <v>54.6</v>
      </c>
      <c r="J99" s="31">
        <f>IF('SERIES_DB-MetaData'!$F99="US",'SERIES_DB-MetaData'!J99*6.89476,'SERIES_DB-MetaData'!J99)</f>
        <v>0</v>
      </c>
      <c r="K99" s="31">
        <f>IF('SERIES_DB-MetaData'!$F99="US",'SERIES_DB-MetaData'!K99*6.89476,'SERIES_DB-MetaData'!K99)</f>
        <v>0</v>
      </c>
      <c r="L99" s="31">
        <f>IF('SERIES_DB-MetaData'!$F99="US",'SERIES_DB-MetaData'!L99*4.448221615,'SERIES_DB-MetaData'!L99)</f>
        <v>1567.9999999999998</v>
      </c>
      <c r="M99" s="20" t="str">
        <f>'SERIES_DB-MetaData'!M99</f>
        <v>III</v>
      </c>
      <c r="N99" s="30">
        <f>IF('SERIES_DB-MetaData'!$F99="US",'SERIES_DB-MetaData'!N99*25.4,'SERIES_DB-MetaData'!N99)</f>
        <v>200</v>
      </c>
      <c r="O99" s="30">
        <f>IF('SERIES_DB-MetaData'!$F99="US",'SERIES_DB-MetaData'!O99*25.4,'SERIES_DB-MetaData'!O99)</f>
        <v>200</v>
      </c>
      <c r="P99" s="30">
        <f>IF('SERIES_DB-MetaData'!$F99="US",'SERIES_DB-MetaData'!P99*25.4,'SERIES_DB-MetaData'!P99)</f>
        <v>1700</v>
      </c>
      <c r="Q99" s="30">
        <f>IF('SERIES_DB-MetaData'!$F99="US",'SERIES_DB-MetaData'!Q99*25.4,'SERIES_DB-MetaData'!Q99)</f>
        <v>80</v>
      </c>
      <c r="R99" s="30">
        <f>IF('SERIES_DB-MetaData'!$F99="US",'SERIES_DB-MetaData'!R99*25.4,'SERIES_DB-MetaData'!R99)</f>
        <v>3000</v>
      </c>
      <c r="S99" s="30">
        <f>IF('SERIES_DB-MetaData'!$F99="US",'SERIES_DB-MetaData'!S99*25.4,'SERIES_DB-MetaData'!S99)</f>
        <v>3400</v>
      </c>
      <c r="T99" s="32" t="str">
        <f>'SERIES_DB-MetaData'!T99</f>
        <v>C</v>
      </c>
      <c r="U99" s="32">
        <f t="shared" si="13"/>
        <v>144000</v>
      </c>
      <c r="V99" s="30">
        <f>IF('SERIES_DB-MetaData'!$F99="US",'SERIES_DB-MetaData'!V99*25.4,'SERIES_DB-MetaData'!V99)</f>
        <v>10</v>
      </c>
      <c r="W99" s="30">
        <f>IF('SERIES_DB-MetaData'!$F99="US",'SERIES_DB-MetaData'!W99*25.4,'SERIES_DB-MetaData'!W99)</f>
        <v>10</v>
      </c>
      <c r="X99" s="30">
        <f>IF('SERIES_DB-MetaData'!$F99="US",'SERIES_DB-MetaData'!X99*25.4,'SERIES_DB-MetaData'!X99)</f>
        <v>10</v>
      </c>
      <c r="Y99" s="108">
        <f>'SERIES_DB-MetaData'!Y99</f>
        <v>16</v>
      </c>
      <c r="Z99" s="30">
        <f>IF('SERIES_DB-MetaData'!$F99="US",'SERIES_DB-MetaData'!Z99*25.4,'SERIES_DB-MetaData'!Z99)</f>
        <v>0</v>
      </c>
      <c r="AA99" s="108">
        <f>'SERIES_DB-MetaData'!AA99</f>
        <v>2</v>
      </c>
      <c r="AB99" s="30">
        <f>IF('SERIES_DB-MetaData'!$F99="US",'SERIES_DB-MetaData'!AB99*25.4,'SERIES_DB-MetaData'!AB99)</f>
        <v>0</v>
      </c>
      <c r="AC99" s="108">
        <f>'SERIES_DB-MetaData'!AC99</f>
        <v>2</v>
      </c>
      <c r="AD99" s="108" t="str">
        <f>'SERIES_DB-MetaData'!AD99</f>
        <v>CH</v>
      </c>
      <c r="AE99" s="31">
        <f>IF('SERIES_DB-MetaData'!$F99="US",'SERIES_DB-MetaData'!AE99*25.4,'SERIES_DB-MetaData'!AE99)</f>
        <v>400</v>
      </c>
      <c r="AF99" s="32" t="str">
        <f>'SERIES_DB-MetaData'!AF99</f>
        <v>Ribbed</v>
      </c>
      <c r="AG99" s="23">
        <f t="shared" si="14"/>
        <v>0.87266462599716466</v>
      </c>
      <c r="AH99" s="30">
        <f>IF('SERIES_DB-MetaData'!$F99="US",'SERIES_DB-MetaData'!AH99*25.4,'SERIES_DB-MetaData'!AH99)</f>
        <v>0</v>
      </c>
      <c r="AI99" s="31">
        <f>IF('SERIES_DB-MetaData'!$F99="US",'SERIES_DB-MetaData'!AI99*6.89476,'SERIES_DB-MetaData'!AI99)</f>
        <v>713</v>
      </c>
      <c r="AJ99" s="31">
        <f>IF('SERIES_DB-MetaData'!$F99="US",'SERIES_DB-MetaData'!AJ99*6.89476,'SERIES_DB-MetaData'!AJ99)</f>
        <v>996</v>
      </c>
      <c r="AK99" s="31">
        <f>IF('SERIES_DB-MetaData'!$F99="US",'SERIES_DB-MetaData'!AK99*6.89476,'SERIES_DB-MetaData'!AK99)</f>
        <v>776</v>
      </c>
      <c r="AL99" s="31">
        <f>IF('SERIES_DB-MetaData'!$F99="US",'SERIES_DB-MetaData'!AL99*6.89476,'SERIES_DB-MetaData'!AL99)</f>
        <v>776</v>
      </c>
      <c r="AM99" s="31">
        <f>IF('SERIES_DB-MetaData'!$F99="US",'SERIES_DB-MetaData'!AM99*6.89476,'SERIES_DB-MetaData'!AM99)</f>
        <v>996</v>
      </c>
      <c r="AN99" s="31">
        <f>IF('SERIES_DB-MetaData'!$F99="US",'SERIES_DB-MetaData'!AN99*6.89476,'SERIES_DB-MetaData'!AN99)</f>
        <v>996</v>
      </c>
      <c r="AO99" s="108">
        <f>'SERIES_DB-MetaData'!AO99</f>
        <v>600</v>
      </c>
      <c r="AP99" s="24" t="str">
        <f>'SERIES_DB-MetaData'!AP99</f>
        <v>RU</v>
      </c>
      <c r="AQ99" s="20">
        <f>'SERIES_DB-MetaData'!AQ99</f>
        <v>4</v>
      </c>
      <c r="AR99" s="24" t="str">
        <f>'SERIES_DB-MetaData'!AR99</f>
        <v>Ribbed</v>
      </c>
      <c r="AS99" s="30">
        <f>IF('SERIES_DB-MetaData'!$F99="US",'SERIES_DB-MetaData'!AS99*25.4,'SERIES_DB-MetaData'!AS99)</f>
        <v>5</v>
      </c>
      <c r="AT99" s="20">
        <f>'SERIES_DB-MetaData'!AT99</f>
        <v>75</v>
      </c>
      <c r="AU99" s="31">
        <f>IF('SERIES_DB-MetaData'!$F99="US",'SERIES_DB-MetaData'!AU99*25.4,'SERIES_DB-MetaData'!AU99)</f>
        <v>40</v>
      </c>
      <c r="AV99" s="30">
        <f>IF('SERIES_DB-MetaData'!$F99="US",'SERIES_DB-MetaData'!AV99*25.4,'SERIES_DB-MetaData'!AV99)</f>
        <v>0</v>
      </c>
      <c r="AW99" s="109">
        <f>'SERIES_DB-MetaData'!AW99</f>
        <v>0</v>
      </c>
      <c r="AX99" s="30">
        <f>IF('SERIES_DB-MetaData'!$F99="US",'SERIES_DB-MetaData'!AX99*25.4,'SERIES_DB-MetaData'!AX99)</f>
        <v>0</v>
      </c>
      <c r="AY99" s="23">
        <f t="shared" si="15"/>
        <v>0.98174770424681035</v>
      </c>
      <c r="AZ99" s="23"/>
      <c r="BA99" s="31">
        <f>IF('SERIES_DB-MetaData'!$F99="US",'SERIES_DB-MetaData'!BA99*6.89476,'SERIES_DB-MetaData'!BA99)</f>
        <v>1233</v>
      </c>
      <c r="BB99" s="31">
        <f>IF('SERIES_DB-MetaData'!$F99="US",'SERIES_DB-MetaData'!BB99*6.89476,'SERIES_DB-MetaData'!BB99)</f>
        <v>1373</v>
      </c>
      <c r="BC99" s="24">
        <f>'SERIES_DB-MetaData'!BC99</f>
        <v>0</v>
      </c>
      <c r="BD99" s="30">
        <f>IF('SERIES_DB-MetaData'!$F99="US",'SERIES_DB-MetaData'!BD99*25.4,'SERIES_DB-MetaData'!BD99)</f>
        <v>6</v>
      </c>
      <c r="BE99" s="30">
        <f>IF('SERIES_DB-MetaData'!$F99="US",'SERIES_DB-MetaData'!BE99*25.4,'SERIES_DB-MetaData'!BE99)</f>
        <v>150</v>
      </c>
      <c r="BF99" s="24">
        <f>'SERIES_DB-MetaData'!BF99</f>
        <v>1</v>
      </c>
      <c r="BG99" s="22">
        <f t="shared" si="16"/>
        <v>0.23561944901923448</v>
      </c>
      <c r="BH99" s="30">
        <f>IF('SERIES_DB-MetaData'!$F99="US",'SERIES_DB-MetaData'!BH99*25.4,'SERIES_DB-MetaData'!BH99)</f>
        <v>0</v>
      </c>
      <c r="BI99" s="31">
        <f>IF('SERIES_DB-MetaData'!$F99="US",'SERIES_DB-MetaData'!BI99*6.89476,'SERIES_DB-MetaData'!BI99)</f>
        <v>352</v>
      </c>
      <c r="BJ99" s="31">
        <f>IF('SERIES_DB-MetaData'!$F99="US",'SERIES_DB-MetaData'!BJ99*6.89476,'SERIES_DB-MetaData'!BJ99)</f>
        <v>952</v>
      </c>
      <c r="BK99" s="109">
        <f>'SERIES_DB-MetaData'!BK99</f>
        <v>0</v>
      </c>
      <c r="BL99" s="30">
        <f>IF('SERIES_DB-MetaData'!$F99="US",'SERIES_DB-MetaData'!BL99*25.4,'SERIES_DB-MetaData'!BL99)</f>
        <v>5</v>
      </c>
      <c r="BM99" s="30">
        <f>IF('SERIES_DB-MetaData'!$F99="US",'SERIES_DB-MetaData'!BM99*25.4,'SERIES_DB-MetaData'!BM99)</f>
        <v>40</v>
      </c>
      <c r="BN99" s="25">
        <f>'SERIES_DB-MetaData'!$BN$6</f>
        <v>2</v>
      </c>
      <c r="BO99" s="22">
        <f t="shared" si="17"/>
        <v>1.227184630308513</v>
      </c>
      <c r="BP99" s="31">
        <f>IF('SERIES_DB-MetaData'!$F99="US",'SERIES_DB-MetaData'!BP99*6.89476,'SERIES_DB-MetaData'!BP99)</f>
        <v>1233</v>
      </c>
      <c r="BQ99" s="31">
        <f>IF('SERIES_DB-MetaData'!$F99="US",'SERIES_DB-MetaData'!BQ99*6.89476,'SERIES_DB-MetaData'!BQ99)</f>
        <v>1523</v>
      </c>
      <c r="BR99" s="20">
        <f>'SERIES_DB-MetaData'!BR99</f>
        <v>0</v>
      </c>
      <c r="BS99" s="30">
        <f>IF('SERIES_DB-MetaData'!$F99="US",'SERIES_DB-MetaData'!BS99*25.4,'SERIES_DB-MetaData'!BS99)</f>
        <v>0</v>
      </c>
      <c r="BT99" s="20">
        <f>'SERIES_DB-MetaData'!BT99</f>
        <v>0</v>
      </c>
      <c r="BU99" s="22">
        <f t="shared" si="18"/>
        <v>0</v>
      </c>
      <c r="BV99" s="31">
        <f>IF('SERIES_DB-MetaData'!$F99="US",'SERIES_DB-MetaData'!BV99*6.89476,'SERIES_DB-MetaData'!BV99)</f>
        <v>0</v>
      </c>
      <c r="BW99" s="20">
        <f>'SERIES_DB-MetaData'!BW99</f>
        <v>0</v>
      </c>
      <c r="BX99" s="20">
        <f>'SERIES_DB-MetaData'!BX99</f>
        <v>2</v>
      </c>
    </row>
    <row r="100" spans="1:76">
      <c r="A100" s="84">
        <f>'SERIES_DB-MetaData'!A100</f>
        <v>95</v>
      </c>
      <c r="B100" s="84">
        <f>'SERIES_DB-MetaData'!B100</f>
        <v>0</v>
      </c>
      <c r="C100" s="84">
        <f>'SERIES_DB-MetaData'!C100</f>
        <v>5</v>
      </c>
      <c r="D100" s="105" t="str">
        <f>'SERIES_DB-MetaData'!D100</f>
        <v>NW-5</v>
      </c>
      <c r="E100" s="105" t="str">
        <f>'SERIES_DB-MetaData'!E100</f>
        <v>Kabeyasawa and Matsumoto (1992)</v>
      </c>
      <c r="F100" s="20" t="s">
        <v>8</v>
      </c>
      <c r="G100" s="87" t="str">
        <f>'SERIES_DB-MetaData'!G100</f>
        <v>C</v>
      </c>
      <c r="H100" s="87" t="str">
        <f>'SERIES_DB-MetaData'!H100</f>
        <v>B</v>
      </c>
      <c r="I100" s="31">
        <f>IF('SERIES_DB-MetaData'!$F100="US",'SERIES_DB-MetaData'!I100*6.89476,'SERIES_DB-MetaData'!I100)</f>
        <v>60.3</v>
      </c>
      <c r="J100" s="31">
        <f>IF('SERIES_DB-MetaData'!$F100="US",'SERIES_DB-MetaData'!J100*6.89476,'SERIES_DB-MetaData'!J100)</f>
        <v>0</v>
      </c>
      <c r="K100" s="31">
        <f>IF('SERIES_DB-MetaData'!$F100="US",'SERIES_DB-MetaData'!K100*6.89476,'SERIES_DB-MetaData'!K100)</f>
        <v>0</v>
      </c>
      <c r="L100" s="31">
        <f>IF('SERIES_DB-MetaData'!$F100="US",'SERIES_DB-MetaData'!L100*4.448221615,'SERIES_DB-MetaData'!L100)</f>
        <v>1372</v>
      </c>
      <c r="M100" s="20" t="str">
        <f>'SERIES_DB-MetaData'!M100</f>
        <v>III</v>
      </c>
      <c r="N100" s="30">
        <f>IF('SERIES_DB-MetaData'!$F100="US",'SERIES_DB-MetaData'!N100*25.4,'SERIES_DB-MetaData'!N100)</f>
        <v>200</v>
      </c>
      <c r="O100" s="30">
        <f>IF('SERIES_DB-MetaData'!$F100="US",'SERIES_DB-MetaData'!O100*25.4,'SERIES_DB-MetaData'!O100)</f>
        <v>200</v>
      </c>
      <c r="P100" s="30">
        <f>IF('SERIES_DB-MetaData'!$F100="US",'SERIES_DB-MetaData'!P100*25.4,'SERIES_DB-MetaData'!P100)</f>
        <v>1700</v>
      </c>
      <c r="Q100" s="30">
        <f>IF('SERIES_DB-MetaData'!$F100="US",'SERIES_DB-MetaData'!Q100*25.4,'SERIES_DB-MetaData'!Q100)</f>
        <v>80</v>
      </c>
      <c r="R100" s="30">
        <f>IF('SERIES_DB-MetaData'!$F100="US",'SERIES_DB-MetaData'!R100*25.4,'SERIES_DB-MetaData'!R100)</f>
        <v>3000</v>
      </c>
      <c r="S100" s="30">
        <f>IF('SERIES_DB-MetaData'!$F100="US",'SERIES_DB-MetaData'!S100*25.4,'SERIES_DB-MetaData'!S100)</f>
        <v>3400</v>
      </c>
      <c r="T100" s="32" t="str">
        <f>'SERIES_DB-MetaData'!T100</f>
        <v>C</v>
      </c>
      <c r="U100" s="32">
        <f t="shared" si="13"/>
        <v>144000</v>
      </c>
      <c r="V100" s="30">
        <f>IF('SERIES_DB-MetaData'!$F100="US",'SERIES_DB-MetaData'!V100*25.4,'SERIES_DB-MetaData'!V100)</f>
        <v>10</v>
      </c>
      <c r="W100" s="30">
        <f>IF('SERIES_DB-MetaData'!$F100="US",'SERIES_DB-MetaData'!W100*25.4,'SERIES_DB-MetaData'!W100)</f>
        <v>10</v>
      </c>
      <c r="X100" s="30">
        <f>IF('SERIES_DB-MetaData'!$F100="US",'SERIES_DB-MetaData'!X100*25.4,'SERIES_DB-MetaData'!X100)</f>
        <v>10</v>
      </c>
      <c r="Y100" s="108">
        <f>'SERIES_DB-MetaData'!Y100</f>
        <v>16</v>
      </c>
      <c r="Z100" s="30">
        <f>IF('SERIES_DB-MetaData'!$F100="US",'SERIES_DB-MetaData'!Z100*25.4,'SERIES_DB-MetaData'!Z100)</f>
        <v>0</v>
      </c>
      <c r="AA100" s="108">
        <f>'SERIES_DB-MetaData'!AA100</f>
        <v>2</v>
      </c>
      <c r="AB100" s="30">
        <f>IF('SERIES_DB-MetaData'!$F100="US",'SERIES_DB-MetaData'!AB100*25.4,'SERIES_DB-MetaData'!AB100)</f>
        <v>0</v>
      </c>
      <c r="AC100" s="108">
        <f>'SERIES_DB-MetaData'!AC100</f>
        <v>2</v>
      </c>
      <c r="AD100" s="108" t="str">
        <f>'SERIES_DB-MetaData'!AD100</f>
        <v>CH</v>
      </c>
      <c r="AE100" s="31">
        <f>IF('SERIES_DB-MetaData'!$F100="US",'SERIES_DB-MetaData'!AE100*25.4,'SERIES_DB-MetaData'!AE100)</f>
        <v>400</v>
      </c>
      <c r="AF100" s="32" t="str">
        <f>'SERIES_DB-MetaData'!AF100</f>
        <v>Ribbed</v>
      </c>
      <c r="AG100" s="23">
        <f t="shared" si="14"/>
        <v>0.87266462599716466</v>
      </c>
      <c r="AH100" s="30">
        <f>IF('SERIES_DB-MetaData'!$F100="US",'SERIES_DB-MetaData'!AH100*25.4,'SERIES_DB-MetaData'!AH100)</f>
        <v>0</v>
      </c>
      <c r="AI100" s="31">
        <f>IF('SERIES_DB-MetaData'!$F100="US",'SERIES_DB-MetaData'!AI100*6.89476,'SERIES_DB-MetaData'!AI100)</f>
        <v>776</v>
      </c>
      <c r="AJ100" s="31">
        <f>IF('SERIES_DB-MetaData'!$F100="US",'SERIES_DB-MetaData'!AJ100*6.89476,'SERIES_DB-MetaData'!AJ100)</f>
        <v>996</v>
      </c>
      <c r="AK100" s="31">
        <f>IF('SERIES_DB-MetaData'!$F100="US",'SERIES_DB-MetaData'!AK100*6.89476,'SERIES_DB-MetaData'!AK100)</f>
        <v>776</v>
      </c>
      <c r="AL100" s="31">
        <f>IF('SERIES_DB-MetaData'!$F100="US",'SERIES_DB-MetaData'!AL100*6.89476,'SERIES_DB-MetaData'!AL100)</f>
        <v>776</v>
      </c>
      <c r="AM100" s="31">
        <f>IF('SERIES_DB-MetaData'!$F100="US",'SERIES_DB-MetaData'!AM100*6.89476,'SERIES_DB-MetaData'!AM100)</f>
        <v>996</v>
      </c>
      <c r="AN100" s="31">
        <f>IF('SERIES_DB-MetaData'!$F100="US",'SERIES_DB-MetaData'!AN100*6.89476,'SERIES_DB-MetaData'!AN100)</f>
        <v>996</v>
      </c>
      <c r="AO100" s="108">
        <f>'SERIES_DB-MetaData'!AO100</f>
        <v>600</v>
      </c>
      <c r="AP100" s="24" t="str">
        <f>'SERIES_DB-MetaData'!AP100</f>
        <v>RU</v>
      </c>
      <c r="AQ100" s="20">
        <f>'SERIES_DB-MetaData'!AQ100</f>
        <v>4</v>
      </c>
      <c r="AR100" s="24" t="str">
        <f>'SERIES_DB-MetaData'!AR100</f>
        <v>Ribbed</v>
      </c>
      <c r="AS100" s="30">
        <f>IF('SERIES_DB-MetaData'!$F100="US",'SERIES_DB-MetaData'!AS100*25.4,'SERIES_DB-MetaData'!AS100)</f>
        <v>5</v>
      </c>
      <c r="AT100" s="20">
        <f>'SERIES_DB-MetaData'!AT100</f>
        <v>75</v>
      </c>
      <c r="AU100" s="31">
        <f>IF('SERIES_DB-MetaData'!$F100="US",'SERIES_DB-MetaData'!AU100*25.4,'SERIES_DB-MetaData'!AU100)</f>
        <v>40</v>
      </c>
      <c r="AV100" s="30">
        <f>IF('SERIES_DB-MetaData'!$F100="US",'SERIES_DB-MetaData'!AV100*25.4,'SERIES_DB-MetaData'!AV100)</f>
        <v>0</v>
      </c>
      <c r="AW100" s="109">
        <f>'SERIES_DB-MetaData'!AW100</f>
        <v>0</v>
      </c>
      <c r="AX100" s="30">
        <f>IF('SERIES_DB-MetaData'!$F100="US",'SERIES_DB-MetaData'!AX100*25.4,'SERIES_DB-MetaData'!AX100)</f>
        <v>0</v>
      </c>
      <c r="AY100" s="23">
        <f t="shared" si="15"/>
        <v>0.98174770424681035</v>
      </c>
      <c r="AZ100" s="23"/>
      <c r="BA100" s="31">
        <f>IF('SERIES_DB-MetaData'!$F100="US",'SERIES_DB-MetaData'!BA100*6.89476,'SERIES_DB-MetaData'!BA100)</f>
        <v>1233</v>
      </c>
      <c r="BB100" s="31">
        <f>IF('SERIES_DB-MetaData'!$F100="US",'SERIES_DB-MetaData'!BB100*6.89476,'SERIES_DB-MetaData'!BB100)</f>
        <v>1373</v>
      </c>
      <c r="BC100" s="24">
        <f>'SERIES_DB-MetaData'!BC100</f>
        <v>0</v>
      </c>
      <c r="BD100" s="30">
        <f>IF('SERIES_DB-MetaData'!$F100="US",'SERIES_DB-MetaData'!BD100*25.4,'SERIES_DB-MetaData'!BD100)</f>
        <v>6</v>
      </c>
      <c r="BE100" s="30">
        <f>IF('SERIES_DB-MetaData'!$F100="US",'SERIES_DB-MetaData'!BE100*25.4,'SERIES_DB-MetaData'!BE100)</f>
        <v>150</v>
      </c>
      <c r="BF100" s="24">
        <f>'SERIES_DB-MetaData'!BF100</f>
        <v>2</v>
      </c>
      <c r="BG100" s="22">
        <f t="shared" si="16"/>
        <v>0.47123889803846897</v>
      </c>
      <c r="BH100" s="30">
        <f>IF('SERIES_DB-MetaData'!$F100="US",'SERIES_DB-MetaData'!BH100*25.4,'SERIES_DB-MetaData'!BH100)</f>
        <v>0</v>
      </c>
      <c r="BI100" s="31">
        <f>IF('SERIES_DB-MetaData'!$F100="US",'SERIES_DB-MetaData'!BI100*6.89476,'SERIES_DB-MetaData'!BI100)</f>
        <v>352</v>
      </c>
      <c r="BJ100" s="31">
        <f>IF('SERIES_DB-MetaData'!$F100="US",'SERIES_DB-MetaData'!BJ100*6.89476,'SERIES_DB-MetaData'!BJ100)</f>
        <v>952</v>
      </c>
      <c r="BK100" s="109">
        <f>'SERIES_DB-MetaData'!BK100</f>
        <v>0</v>
      </c>
      <c r="BL100" s="30">
        <f>IF('SERIES_DB-MetaData'!$F100="US",'SERIES_DB-MetaData'!BL100*25.4,'SERIES_DB-MetaData'!BL100)</f>
        <v>5</v>
      </c>
      <c r="BM100" s="30">
        <f>IF('SERIES_DB-MetaData'!$F100="US",'SERIES_DB-MetaData'!BM100*25.4,'SERIES_DB-MetaData'!BM100)</f>
        <v>40</v>
      </c>
      <c r="BN100" s="25">
        <f>'SERIES_DB-MetaData'!$BN$6</f>
        <v>2</v>
      </c>
      <c r="BO100" s="22">
        <f t="shared" si="17"/>
        <v>1.227184630308513</v>
      </c>
      <c r="BP100" s="31">
        <f>IF('SERIES_DB-MetaData'!$F100="US",'SERIES_DB-MetaData'!BP100*6.89476,'SERIES_DB-MetaData'!BP100)</f>
        <v>1233</v>
      </c>
      <c r="BQ100" s="31">
        <f>IF('SERIES_DB-MetaData'!$F100="US",'SERIES_DB-MetaData'!BQ100*6.89476,'SERIES_DB-MetaData'!BQ100)</f>
        <v>1523</v>
      </c>
      <c r="BR100" s="20">
        <f>'SERIES_DB-MetaData'!BR100</f>
        <v>0</v>
      </c>
      <c r="BS100" s="30">
        <f>IF('SERIES_DB-MetaData'!$F100="US",'SERIES_DB-MetaData'!BS100*25.4,'SERIES_DB-MetaData'!BS100)</f>
        <v>0</v>
      </c>
      <c r="BT100" s="20">
        <f>'SERIES_DB-MetaData'!BT100</f>
        <v>0</v>
      </c>
      <c r="BU100" s="22">
        <f t="shared" si="18"/>
        <v>0</v>
      </c>
      <c r="BV100" s="31">
        <f>IF('SERIES_DB-MetaData'!$F100="US",'SERIES_DB-MetaData'!BV100*6.89476,'SERIES_DB-MetaData'!BV100)</f>
        <v>0</v>
      </c>
      <c r="BW100" s="20">
        <f>'SERIES_DB-MetaData'!BW100</f>
        <v>0</v>
      </c>
      <c r="BX100" s="20">
        <f>'SERIES_DB-MetaData'!BX100</f>
        <v>2</v>
      </c>
    </row>
    <row r="101" spans="1:76">
      <c r="A101" s="84">
        <f>'SERIES_DB-MetaData'!A101</f>
        <v>96</v>
      </c>
      <c r="B101" s="84">
        <f>'SERIES_DB-MetaData'!B101</f>
        <v>0</v>
      </c>
      <c r="C101" s="84">
        <f>'SERIES_DB-MetaData'!C101</f>
        <v>6</v>
      </c>
      <c r="D101" s="105" t="str">
        <f>'SERIES_DB-MetaData'!D101</f>
        <v>NW-6</v>
      </c>
      <c r="E101" s="105" t="str">
        <f>'SERIES_DB-MetaData'!E101</f>
        <v>Kabeyasawa and Matsumoto (1992)</v>
      </c>
      <c r="F101" s="20" t="s">
        <v>8</v>
      </c>
      <c r="G101" s="87" t="str">
        <f>'SERIES_DB-MetaData'!G101</f>
        <v>C</v>
      </c>
      <c r="H101" s="87" t="str">
        <f>'SERIES_DB-MetaData'!H101</f>
        <v>B</v>
      </c>
      <c r="I101" s="31">
        <f>IF('SERIES_DB-MetaData'!$F101="US",'SERIES_DB-MetaData'!I101*6.89476,'SERIES_DB-MetaData'!I101)</f>
        <v>65.2</v>
      </c>
      <c r="J101" s="31">
        <f>IF('SERIES_DB-MetaData'!$F101="US",'SERIES_DB-MetaData'!J101*6.89476,'SERIES_DB-MetaData'!J101)</f>
        <v>0</v>
      </c>
      <c r="K101" s="31">
        <f>IF('SERIES_DB-MetaData'!$F101="US",'SERIES_DB-MetaData'!K101*6.89476,'SERIES_DB-MetaData'!K101)</f>
        <v>0</v>
      </c>
      <c r="L101" s="31">
        <f>IF('SERIES_DB-MetaData'!$F101="US",'SERIES_DB-MetaData'!L101*4.448221615,'SERIES_DB-MetaData'!L101)</f>
        <v>1567.9999999999998</v>
      </c>
      <c r="M101" s="20" t="str">
        <f>'SERIES_DB-MetaData'!M101</f>
        <v>III</v>
      </c>
      <c r="N101" s="30">
        <f>IF('SERIES_DB-MetaData'!$F101="US",'SERIES_DB-MetaData'!N101*25.4,'SERIES_DB-MetaData'!N101)</f>
        <v>200</v>
      </c>
      <c r="O101" s="30">
        <f>IF('SERIES_DB-MetaData'!$F101="US",'SERIES_DB-MetaData'!O101*25.4,'SERIES_DB-MetaData'!O101)</f>
        <v>200</v>
      </c>
      <c r="P101" s="30">
        <f>IF('SERIES_DB-MetaData'!$F101="US",'SERIES_DB-MetaData'!P101*25.4,'SERIES_DB-MetaData'!P101)</f>
        <v>1700</v>
      </c>
      <c r="Q101" s="30">
        <f>IF('SERIES_DB-MetaData'!$F101="US",'SERIES_DB-MetaData'!Q101*25.4,'SERIES_DB-MetaData'!Q101)</f>
        <v>80</v>
      </c>
      <c r="R101" s="30">
        <f>IF('SERIES_DB-MetaData'!$F101="US",'SERIES_DB-MetaData'!R101*25.4,'SERIES_DB-MetaData'!R101)</f>
        <v>3000</v>
      </c>
      <c r="S101" s="30">
        <f>IF('SERIES_DB-MetaData'!$F101="US",'SERIES_DB-MetaData'!S101*25.4,'SERIES_DB-MetaData'!S101)</f>
        <v>3400</v>
      </c>
      <c r="T101" s="32" t="str">
        <f>'SERIES_DB-MetaData'!T101</f>
        <v>C</v>
      </c>
      <c r="U101" s="32">
        <f t="shared" si="13"/>
        <v>144000</v>
      </c>
      <c r="V101" s="30">
        <f>IF('SERIES_DB-MetaData'!$F101="US",'SERIES_DB-MetaData'!V101*25.4,'SERIES_DB-MetaData'!V101)</f>
        <v>13</v>
      </c>
      <c r="W101" s="30">
        <f>IF('SERIES_DB-MetaData'!$F101="US",'SERIES_DB-MetaData'!W101*25.4,'SERIES_DB-MetaData'!W101)</f>
        <v>10</v>
      </c>
      <c r="X101" s="30">
        <f>IF('SERIES_DB-MetaData'!$F101="US",'SERIES_DB-MetaData'!X101*25.4,'SERIES_DB-MetaData'!X101)</f>
        <v>10</v>
      </c>
      <c r="Y101" s="108">
        <f>'SERIES_DB-MetaData'!Y101</f>
        <v>12</v>
      </c>
      <c r="Z101" s="30">
        <f>IF('SERIES_DB-MetaData'!$F101="US",'SERIES_DB-MetaData'!Z101*25.4,'SERIES_DB-MetaData'!Z101)</f>
        <v>0</v>
      </c>
      <c r="AA101" s="108">
        <f>'SERIES_DB-MetaData'!AA101</f>
        <v>2</v>
      </c>
      <c r="AB101" s="30">
        <f>IF('SERIES_DB-MetaData'!$F101="US",'SERIES_DB-MetaData'!AB101*25.4,'SERIES_DB-MetaData'!AB101)</f>
        <v>0</v>
      </c>
      <c r="AC101" s="108">
        <f>'SERIES_DB-MetaData'!AC101</f>
        <v>2</v>
      </c>
      <c r="AD101" s="108" t="str">
        <f>'SERIES_DB-MetaData'!AD101</f>
        <v>CH</v>
      </c>
      <c r="AE101" s="31">
        <f>IF('SERIES_DB-MetaData'!$F101="US",'SERIES_DB-MetaData'!AE101*25.4,'SERIES_DB-MetaData'!AE101)</f>
        <v>400</v>
      </c>
      <c r="AF101" s="32" t="str">
        <f>'SERIES_DB-MetaData'!AF101</f>
        <v>Ribbed</v>
      </c>
      <c r="AG101" s="23">
        <f t="shared" si="14"/>
        <v>0.95556776546689526</v>
      </c>
      <c r="AH101" s="30">
        <f>IF('SERIES_DB-MetaData'!$F101="US",'SERIES_DB-MetaData'!AH101*25.4,'SERIES_DB-MetaData'!AH101)</f>
        <v>0</v>
      </c>
      <c r="AI101" s="31">
        <f>IF('SERIES_DB-MetaData'!$F101="US",'SERIES_DB-MetaData'!AI101*6.89476,'SERIES_DB-MetaData'!AI101)</f>
        <v>726</v>
      </c>
      <c r="AJ101" s="31">
        <f>IF('SERIES_DB-MetaData'!$F101="US",'SERIES_DB-MetaData'!AJ101*6.89476,'SERIES_DB-MetaData'!AJ101)</f>
        <v>996</v>
      </c>
      <c r="AK101" s="31">
        <f>IF('SERIES_DB-MetaData'!$F101="US",'SERIES_DB-MetaData'!AK101*6.89476,'SERIES_DB-MetaData'!AK101)</f>
        <v>726</v>
      </c>
      <c r="AL101" s="31">
        <f>IF('SERIES_DB-MetaData'!$F101="US",'SERIES_DB-MetaData'!AL101*6.89476,'SERIES_DB-MetaData'!AL101)</f>
        <v>726</v>
      </c>
      <c r="AM101" s="31">
        <f>IF('SERIES_DB-MetaData'!$F101="US",'SERIES_DB-MetaData'!AM101*6.89476,'SERIES_DB-MetaData'!AM101)</f>
        <v>996</v>
      </c>
      <c r="AN101" s="31">
        <f>IF('SERIES_DB-MetaData'!$F101="US",'SERIES_DB-MetaData'!AN101*6.89476,'SERIES_DB-MetaData'!AN101)</f>
        <v>996</v>
      </c>
      <c r="AO101" s="108">
        <f>'SERIES_DB-MetaData'!AO101</f>
        <v>600</v>
      </c>
      <c r="AP101" s="24" t="str">
        <f>'SERIES_DB-MetaData'!AP101</f>
        <v>RU</v>
      </c>
      <c r="AQ101" s="20">
        <f>'SERIES_DB-MetaData'!AQ101</f>
        <v>4</v>
      </c>
      <c r="AR101" s="24" t="str">
        <f>'SERIES_DB-MetaData'!AR101</f>
        <v>Ribbed</v>
      </c>
      <c r="AS101" s="30">
        <f>IF('SERIES_DB-MetaData'!$F101="US",'SERIES_DB-MetaData'!AS101*25.4,'SERIES_DB-MetaData'!AS101)</f>
        <v>5</v>
      </c>
      <c r="AT101" s="20">
        <f>'SERIES_DB-MetaData'!AT101</f>
        <v>75</v>
      </c>
      <c r="AU101" s="31">
        <f>IF('SERIES_DB-MetaData'!$F101="US",'SERIES_DB-MetaData'!AU101*25.4,'SERIES_DB-MetaData'!AU101)</f>
        <v>40</v>
      </c>
      <c r="AV101" s="30">
        <f>IF('SERIES_DB-MetaData'!$F101="US",'SERIES_DB-MetaData'!AV101*25.4,'SERIES_DB-MetaData'!AV101)</f>
        <v>0</v>
      </c>
      <c r="AW101" s="109">
        <f>'SERIES_DB-MetaData'!AW101</f>
        <v>0</v>
      </c>
      <c r="AX101" s="30">
        <f>IF('SERIES_DB-MetaData'!$F101="US",'SERIES_DB-MetaData'!AX101*25.4,'SERIES_DB-MetaData'!AX101)</f>
        <v>0</v>
      </c>
      <c r="AY101" s="23">
        <f t="shared" si="15"/>
        <v>0.98174770424681035</v>
      </c>
      <c r="AZ101" s="23"/>
      <c r="BA101" s="31">
        <f>IF('SERIES_DB-MetaData'!$F101="US",'SERIES_DB-MetaData'!BA101*6.89476,'SERIES_DB-MetaData'!BA101)</f>
        <v>1233</v>
      </c>
      <c r="BB101" s="31">
        <f>IF('SERIES_DB-MetaData'!$F101="US",'SERIES_DB-MetaData'!BB101*6.89476,'SERIES_DB-MetaData'!BB101)</f>
        <v>1373</v>
      </c>
      <c r="BC101" s="24">
        <f>'SERIES_DB-MetaData'!BC101</f>
        <v>0</v>
      </c>
      <c r="BD101" s="30">
        <f>IF('SERIES_DB-MetaData'!$F101="US",'SERIES_DB-MetaData'!BD101*25.4,'SERIES_DB-MetaData'!BD101)</f>
        <v>6</v>
      </c>
      <c r="BE101" s="30">
        <f>IF('SERIES_DB-MetaData'!$F101="US",'SERIES_DB-MetaData'!BE101*25.4,'SERIES_DB-MetaData'!BE101)</f>
        <v>150</v>
      </c>
      <c r="BF101" s="24">
        <f>'SERIES_DB-MetaData'!BF101</f>
        <v>2</v>
      </c>
      <c r="BG101" s="22">
        <f t="shared" si="16"/>
        <v>0.47123889803846897</v>
      </c>
      <c r="BH101" s="30">
        <f>IF('SERIES_DB-MetaData'!$F101="US",'SERIES_DB-MetaData'!BH101*25.4,'SERIES_DB-MetaData'!BH101)</f>
        <v>0</v>
      </c>
      <c r="BI101" s="31">
        <f>IF('SERIES_DB-MetaData'!$F101="US",'SERIES_DB-MetaData'!BI101*6.89476,'SERIES_DB-MetaData'!BI101)</f>
        <v>352</v>
      </c>
      <c r="BJ101" s="31">
        <f>IF('SERIES_DB-MetaData'!$F101="US",'SERIES_DB-MetaData'!BJ101*6.89476,'SERIES_DB-MetaData'!BJ101)</f>
        <v>952</v>
      </c>
      <c r="BK101" s="109">
        <f>'SERIES_DB-MetaData'!BK101</f>
        <v>0</v>
      </c>
      <c r="BL101" s="30">
        <f>IF('SERIES_DB-MetaData'!$F101="US",'SERIES_DB-MetaData'!BL101*25.4,'SERIES_DB-MetaData'!BL101)</f>
        <v>5</v>
      </c>
      <c r="BM101" s="30">
        <f>IF('SERIES_DB-MetaData'!$F101="US",'SERIES_DB-MetaData'!BM101*25.4,'SERIES_DB-MetaData'!BM101)</f>
        <v>40</v>
      </c>
      <c r="BN101" s="25">
        <f>'SERIES_DB-MetaData'!$BN$6</f>
        <v>2</v>
      </c>
      <c r="BO101" s="22">
        <f t="shared" si="17"/>
        <v>1.227184630308513</v>
      </c>
      <c r="BP101" s="31">
        <f>IF('SERIES_DB-MetaData'!$F101="US",'SERIES_DB-MetaData'!BP101*6.89476,'SERIES_DB-MetaData'!BP101)</f>
        <v>1233</v>
      </c>
      <c r="BQ101" s="31">
        <f>IF('SERIES_DB-MetaData'!$F101="US",'SERIES_DB-MetaData'!BQ101*6.89476,'SERIES_DB-MetaData'!BQ101)</f>
        <v>1523</v>
      </c>
      <c r="BR101" s="20">
        <f>'SERIES_DB-MetaData'!BR101</f>
        <v>0</v>
      </c>
      <c r="BS101" s="30">
        <f>IF('SERIES_DB-MetaData'!$F101="US",'SERIES_DB-MetaData'!BS101*25.4,'SERIES_DB-MetaData'!BS101)</f>
        <v>0</v>
      </c>
      <c r="BT101" s="20">
        <f>'SERIES_DB-MetaData'!BT101</f>
        <v>0</v>
      </c>
      <c r="BU101" s="22">
        <f t="shared" si="18"/>
        <v>0</v>
      </c>
      <c r="BV101" s="31">
        <f>IF('SERIES_DB-MetaData'!$F101="US",'SERIES_DB-MetaData'!BV101*6.89476,'SERIES_DB-MetaData'!BV101)</f>
        <v>0</v>
      </c>
      <c r="BW101" s="20">
        <f>'SERIES_DB-MetaData'!BW101</f>
        <v>0</v>
      </c>
      <c r="BX101" s="20">
        <f>'SERIES_DB-MetaData'!BX101</f>
        <v>2</v>
      </c>
    </row>
    <row r="102" spans="1:76">
      <c r="A102" s="84">
        <f>'SERIES_DB-MetaData'!A102</f>
        <v>97</v>
      </c>
      <c r="B102" s="84">
        <f>'SERIES_DB-MetaData'!B102</f>
        <v>0</v>
      </c>
      <c r="C102" s="84">
        <f>'SERIES_DB-MetaData'!C102</f>
        <v>1</v>
      </c>
      <c r="D102" s="105" t="str">
        <f>'SERIES_DB-MetaData'!D102</f>
        <v>HW-1</v>
      </c>
      <c r="E102" s="105" t="str">
        <f>'SERIES_DB-MetaData'!E102</f>
        <v>Kabeyasawa, Ohkubo et Nakamura (1996)</v>
      </c>
      <c r="F102" s="20" t="s">
        <v>8</v>
      </c>
      <c r="G102" s="87" t="str">
        <f>'SERIES_DB-MetaData'!G102</f>
        <v>C</v>
      </c>
      <c r="H102" s="87" t="str">
        <f>'SERIES_DB-MetaData'!H102</f>
        <v>O</v>
      </c>
      <c r="I102" s="31">
        <f>IF('SERIES_DB-MetaData'!$F102="US",'SERIES_DB-MetaData'!I102*6.89476,'SERIES_DB-MetaData'!I102)</f>
        <v>35.5</v>
      </c>
      <c r="J102" s="31">
        <f>IF('SERIES_DB-MetaData'!$F102="US",'SERIES_DB-MetaData'!J102*6.89476,'SERIES_DB-MetaData'!J102)</f>
        <v>0</v>
      </c>
      <c r="K102" s="31">
        <f>IF('SERIES_DB-MetaData'!$F102="US",'SERIES_DB-MetaData'!K102*6.89476,'SERIES_DB-MetaData'!K102)</f>
        <v>0</v>
      </c>
      <c r="L102" s="31">
        <f>IF('SERIES_DB-MetaData'!$F102="US",'SERIES_DB-MetaData'!L102*4.448221615,'SERIES_DB-MetaData'!L102)</f>
        <v>1668.0000000000002</v>
      </c>
      <c r="M102" s="20" t="str">
        <f>'SERIES_DB-MetaData'!M102</f>
        <v>III</v>
      </c>
      <c r="N102" s="30">
        <f>IF('SERIES_DB-MetaData'!$F102="US",'SERIES_DB-MetaData'!N102*25.4,'SERIES_DB-MetaData'!N102)</f>
        <v>1600</v>
      </c>
      <c r="O102" s="30">
        <f>IF('SERIES_DB-MetaData'!$F102="US",'SERIES_DB-MetaData'!O102*25.4,'SERIES_DB-MetaData'!O102)</f>
        <v>401</v>
      </c>
      <c r="P102" s="30">
        <f>IF('SERIES_DB-MetaData'!$F102="US",'SERIES_DB-MetaData'!P102*25.4,'SERIES_DB-MetaData'!P102)</f>
        <v>2200</v>
      </c>
      <c r="Q102" s="30">
        <f>IF('SERIES_DB-MetaData'!$F102="US",'SERIES_DB-MetaData'!Q102*25.4,'SERIES_DB-MetaData'!Q102)</f>
        <v>200</v>
      </c>
      <c r="R102" s="30">
        <f>IF('SERIES_DB-MetaData'!$F102="US",'SERIES_DB-MetaData'!R102*25.4,'SERIES_DB-MetaData'!R102)</f>
        <v>3000</v>
      </c>
      <c r="S102" s="30">
        <f>IF('SERIES_DB-MetaData'!$F102="US",'SERIES_DB-MetaData'!S102*25.4,'SERIES_DB-MetaData'!S102)</f>
        <v>4000</v>
      </c>
      <c r="T102" s="32" t="str">
        <f>'SERIES_DB-MetaData'!T102</f>
        <v>C</v>
      </c>
      <c r="U102" s="32">
        <f t="shared" si="13"/>
        <v>921200</v>
      </c>
      <c r="V102" s="30">
        <f>IF('SERIES_DB-MetaData'!$F102="US",'SERIES_DB-MetaData'!V102*25.4,'SERIES_DB-MetaData'!V102)</f>
        <v>13</v>
      </c>
      <c r="W102" s="30">
        <f>IF('SERIES_DB-MetaData'!$F102="US",'SERIES_DB-MetaData'!W102*25.4,'SERIES_DB-MetaData'!W102)</f>
        <v>13</v>
      </c>
      <c r="X102" s="30">
        <f>IF('SERIES_DB-MetaData'!$F102="US",'SERIES_DB-MetaData'!X102*25.4,'SERIES_DB-MetaData'!X102)</f>
        <v>13</v>
      </c>
      <c r="Y102" s="108">
        <f>'SERIES_DB-MetaData'!Y102</f>
        <v>44</v>
      </c>
      <c r="Z102" s="30">
        <f>IF('SERIES_DB-MetaData'!$F102="US",'SERIES_DB-MetaData'!AB102*25.4,'SERIES_DB-MetaData'!AB102)</f>
        <v>0</v>
      </c>
      <c r="AA102" s="108">
        <f>'SERIES_DB-MetaData'!AC102</f>
        <v>9</v>
      </c>
      <c r="AB102" s="30" t="e">
        <f>IF('SERIES_DB-MetaData'!$F102="US",'SERIES_DB-MetaData'!#REF!*25.4,'SERIES_DB-MetaData'!#REF!)</f>
        <v>#REF!</v>
      </c>
      <c r="AC102" s="108" t="e">
        <f>'SERIES_DB-MetaData'!#REF!</f>
        <v>#REF!</v>
      </c>
      <c r="AD102" s="108" t="str">
        <f>'SERIES_DB-MetaData'!AD102</f>
        <v>STRAIGHT</v>
      </c>
      <c r="AE102" s="31">
        <f>IF('SERIES_DB-MetaData'!$F102="US",'SERIES_DB-MetaData'!AE102*25.4,'SERIES_DB-MetaData'!AE102)</f>
        <v>0</v>
      </c>
      <c r="AF102" s="32" t="str">
        <f>'SERIES_DB-MetaData'!AF102</f>
        <v>Ribbed</v>
      </c>
      <c r="AG102" s="23" t="e">
        <f t="shared" si="14"/>
        <v>#REF!</v>
      </c>
      <c r="AH102" s="30">
        <f>IF('SERIES_DB-MetaData'!$F102="US",'SERIES_DB-MetaData'!AH102*25.4,'SERIES_DB-MetaData'!AH102)</f>
        <v>0</v>
      </c>
      <c r="AI102" s="31">
        <f>IF('SERIES_DB-MetaData'!$F102="US",'SERIES_DB-MetaData'!AI102*6.89476,'SERIES_DB-MetaData'!AI102)</f>
        <v>367</v>
      </c>
      <c r="AJ102" s="31">
        <f>IF('SERIES_DB-MetaData'!$F102="US",'SERIES_DB-MetaData'!AJ102*6.89476,'SERIES_DB-MetaData'!AJ102)</f>
        <v>538</v>
      </c>
      <c r="AK102" s="31">
        <f>IF('SERIES_DB-MetaData'!$F102="US",'SERIES_DB-MetaData'!AK102*6.89476,'SERIES_DB-MetaData'!AK102)</f>
        <v>367</v>
      </c>
      <c r="AL102" s="31">
        <f>IF('SERIES_DB-MetaData'!$F102="US",'SERIES_DB-MetaData'!AL102*6.89476,'SERIES_DB-MetaData'!AL102)</f>
        <v>13</v>
      </c>
      <c r="AM102" s="31">
        <f>IF('SERIES_DB-MetaData'!$F102="US",'SERIES_DB-MetaData'!AM102*6.89476,'SERIES_DB-MetaData'!AM102)</f>
        <v>538</v>
      </c>
      <c r="AN102" s="31">
        <f>IF('SERIES_DB-MetaData'!$F102="US",'SERIES_DB-MetaData'!AN102*6.89476,'SERIES_DB-MetaData'!AN102)</f>
        <v>538</v>
      </c>
      <c r="AO102" s="108">
        <f>'SERIES_DB-MetaData'!AO102</f>
        <v>0</v>
      </c>
      <c r="AP102" s="24" t="str">
        <f>'SERIES_DB-MetaData'!AP102</f>
        <v>RJ</v>
      </c>
      <c r="AQ102" s="20">
        <f>'SERIES_DB-MetaData'!AQ102</f>
        <v>8</v>
      </c>
      <c r="AR102" s="24" t="str">
        <f>'SERIES_DB-MetaData'!AR102</f>
        <v>Ribbed</v>
      </c>
      <c r="AS102" s="30">
        <f>IF('SERIES_DB-MetaData'!$F102="US",'SERIES_DB-MetaData'!AS102*25.4,'SERIES_DB-MetaData'!AS102)</f>
        <v>5</v>
      </c>
      <c r="AT102" s="20">
        <f>'SERIES_DB-MetaData'!AT102</f>
        <v>60</v>
      </c>
      <c r="AU102" s="31">
        <f>IF('SERIES_DB-MetaData'!$F102="US",'SERIES_DB-MetaData'!AU102*25.4,'SERIES_DB-MetaData'!AU102)</f>
        <v>50</v>
      </c>
      <c r="AV102" s="30">
        <f>IF('SERIES_DB-MetaData'!$F102="US",'SERIES_DB-MetaData'!AV102*25.4,'SERIES_DB-MetaData'!AV102)</f>
        <v>0</v>
      </c>
      <c r="AW102" s="109">
        <f>'SERIES_DB-MetaData'!AW102</f>
        <v>0</v>
      </c>
      <c r="AX102" s="30">
        <f>IF('SERIES_DB-MetaData'!$F102="US",'SERIES_DB-MetaData'!AX102*25.4,'SERIES_DB-MetaData'!AX102)</f>
        <v>0</v>
      </c>
      <c r="AY102" s="23">
        <f t="shared" si="15"/>
        <v>0.1963495408493621</v>
      </c>
      <c r="AZ102" s="23"/>
      <c r="BA102" s="31">
        <f>IF('SERIES_DB-MetaData'!$F102="US",'SERIES_DB-MetaData'!BA102*6.89476,'SERIES_DB-MetaData'!BA102)</f>
        <v>1375</v>
      </c>
      <c r="BB102" s="31">
        <f>IF('SERIES_DB-MetaData'!$F102="US",'SERIES_DB-MetaData'!BB102*6.89476,'SERIES_DB-MetaData'!BB102)</f>
        <v>1446</v>
      </c>
      <c r="BC102" s="24">
        <f>'SERIES_DB-MetaData'!BC102</f>
        <v>0</v>
      </c>
      <c r="BD102" s="30">
        <f>IF('SERIES_DB-MetaData'!$F102="US",'SERIES_DB-MetaData'!BD102*25.4,'SERIES_DB-MetaData'!BD102)</f>
        <v>6</v>
      </c>
      <c r="BE102" s="30">
        <f>IF('SERIES_DB-MetaData'!$F102="US",'SERIES_DB-MetaData'!BE102*25.4,'SERIES_DB-MetaData'!BE102)</f>
        <v>50</v>
      </c>
      <c r="BF102" s="24">
        <f>'SERIES_DB-MetaData'!BF102</f>
        <v>2</v>
      </c>
      <c r="BG102" s="22">
        <f t="shared" si="16"/>
        <v>0.56548667764616278</v>
      </c>
      <c r="BH102" s="30">
        <f>IF('SERIES_DB-MetaData'!$F102="US",'SERIES_DB-MetaData'!BH102*25.4,'SERIES_DB-MetaData'!BH102)</f>
        <v>0</v>
      </c>
      <c r="BI102" s="31">
        <f>IF('SERIES_DB-MetaData'!$F102="US",'SERIES_DB-MetaData'!BI102*6.89476,'SERIES_DB-MetaData'!BI102)</f>
        <v>402</v>
      </c>
      <c r="BJ102" s="31">
        <f>IF('SERIES_DB-MetaData'!$F102="US",'SERIES_DB-MetaData'!BJ102*6.89476,'SERIES_DB-MetaData'!BJ102)</f>
        <v>548</v>
      </c>
      <c r="BK102" s="109">
        <f>'SERIES_DB-MetaData'!BK102</f>
        <v>0</v>
      </c>
      <c r="BL102" s="30">
        <f>IF('SERIES_DB-MetaData'!$F102="US",'SERIES_DB-MetaData'!BL102*25.4,'SERIES_DB-MetaData'!BL102)</f>
        <v>6</v>
      </c>
      <c r="BM102" s="30">
        <f>IF('SERIES_DB-MetaData'!$F102="US",'SERIES_DB-MetaData'!BM102*25.4,'SERIES_DB-MetaData'!BM102)</f>
        <v>50</v>
      </c>
      <c r="BN102" s="25">
        <f>'SERIES_DB-MetaData'!$BN$6</f>
        <v>2</v>
      </c>
      <c r="BO102" s="22">
        <f t="shared" si="17"/>
        <v>0.56548667764616278</v>
      </c>
      <c r="BP102" s="31">
        <f>IF('SERIES_DB-MetaData'!$F102="US",'SERIES_DB-MetaData'!BP102*6.89476,'SERIES_DB-MetaData'!BP102)</f>
        <v>402</v>
      </c>
      <c r="BQ102" s="31">
        <f>IF('SERIES_DB-MetaData'!$F102="US",'SERIES_DB-MetaData'!BQ102*6.89476,'SERIES_DB-MetaData'!BQ102)</f>
        <v>548</v>
      </c>
      <c r="BR102" s="20">
        <f>'SERIES_DB-MetaData'!BR102</f>
        <v>0</v>
      </c>
      <c r="BS102" s="30">
        <f>IF('SERIES_DB-MetaData'!$F102="US",'SERIES_DB-MetaData'!BS102*25.4,'SERIES_DB-MetaData'!BS102)</f>
        <v>0</v>
      </c>
      <c r="BT102" s="20">
        <f>'SERIES_DB-MetaData'!BT102</f>
        <v>0</v>
      </c>
      <c r="BU102" s="22">
        <f t="shared" si="18"/>
        <v>0</v>
      </c>
      <c r="BV102" s="31">
        <f>IF('SERIES_DB-MetaData'!$F102="US",'SERIES_DB-MetaData'!BV102*6.89476,'SERIES_DB-MetaData'!BV102)</f>
        <v>0</v>
      </c>
      <c r="BW102" s="20">
        <f>'SERIES_DB-MetaData'!BW102</f>
        <v>0</v>
      </c>
      <c r="BX102" s="20">
        <f>'SERIES_DB-MetaData'!BX102</f>
        <v>1</v>
      </c>
    </row>
    <row r="103" spans="1:76">
      <c r="A103" s="84">
        <f>'SERIES_DB-MetaData'!A103</f>
        <v>98</v>
      </c>
      <c r="B103" s="84">
        <f>'SERIES_DB-MetaData'!B103</f>
        <v>0</v>
      </c>
      <c r="C103" s="84">
        <f>'SERIES_DB-MetaData'!C103</f>
        <v>2</v>
      </c>
      <c r="D103" s="105" t="str">
        <f>'SERIES_DB-MetaData'!D103</f>
        <v>HW-2</v>
      </c>
      <c r="E103" s="105" t="str">
        <f>'SERIES_DB-MetaData'!E103</f>
        <v>Kabeyasawa, Ohkubo et Nakamura (1996)</v>
      </c>
      <c r="F103" s="20" t="s">
        <v>8</v>
      </c>
      <c r="G103" s="87" t="str">
        <f>'SERIES_DB-MetaData'!G103</f>
        <v>C</v>
      </c>
      <c r="H103" s="87" t="str">
        <f>'SERIES_DB-MetaData'!H103</f>
        <v>O</v>
      </c>
      <c r="I103" s="31">
        <f>IF('SERIES_DB-MetaData'!$F103="US",'SERIES_DB-MetaData'!I103*6.89476,'SERIES_DB-MetaData'!I103)</f>
        <v>35.5</v>
      </c>
      <c r="J103" s="31">
        <f>IF('SERIES_DB-MetaData'!$F103="US",'SERIES_DB-MetaData'!J103*6.89476,'SERIES_DB-MetaData'!J103)</f>
        <v>0</v>
      </c>
      <c r="K103" s="31">
        <f>IF('SERIES_DB-MetaData'!$F103="US",'SERIES_DB-MetaData'!K103*6.89476,'SERIES_DB-MetaData'!K103)</f>
        <v>0</v>
      </c>
      <c r="L103" s="31">
        <f>IF('SERIES_DB-MetaData'!$F103="US",'SERIES_DB-MetaData'!L103*4.448221615,'SERIES_DB-MetaData'!L103)</f>
        <v>1668.0000000000002</v>
      </c>
      <c r="M103" s="20" t="str">
        <f>'SERIES_DB-MetaData'!M103</f>
        <v>III</v>
      </c>
      <c r="N103" s="30">
        <f>IF('SERIES_DB-MetaData'!$F103="US",'SERIES_DB-MetaData'!N103*25.4,'SERIES_DB-MetaData'!N103)</f>
        <v>1600</v>
      </c>
      <c r="O103" s="30">
        <f>IF('SERIES_DB-MetaData'!$F103="US",'SERIES_DB-MetaData'!O103*25.4,'SERIES_DB-MetaData'!O103)</f>
        <v>401</v>
      </c>
      <c r="P103" s="30">
        <f>IF('SERIES_DB-MetaData'!$F103="US",'SERIES_DB-MetaData'!P103*25.4,'SERIES_DB-MetaData'!P103)</f>
        <v>2200</v>
      </c>
      <c r="Q103" s="30">
        <f>IF('SERIES_DB-MetaData'!$F103="US",'SERIES_DB-MetaData'!Q103*25.4,'SERIES_DB-MetaData'!Q103)</f>
        <v>200</v>
      </c>
      <c r="R103" s="30">
        <f>IF('SERIES_DB-MetaData'!$F103="US",'SERIES_DB-MetaData'!R103*25.4,'SERIES_DB-MetaData'!R103)</f>
        <v>3000</v>
      </c>
      <c r="S103" s="30">
        <f>IF('SERIES_DB-MetaData'!$F103="US",'SERIES_DB-MetaData'!S103*25.4,'SERIES_DB-MetaData'!S103)</f>
        <v>4000</v>
      </c>
      <c r="T103" s="32" t="str">
        <f>'SERIES_DB-MetaData'!T103</f>
        <v>C</v>
      </c>
      <c r="U103" s="32">
        <f t="shared" si="13"/>
        <v>921200</v>
      </c>
      <c r="V103" s="30">
        <f>IF('SERIES_DB-MetaData'!$F103="US",'SERIES_DB-MetaData'!V103*25.4,'SERIES_DB-MetaData'!V103)</f>
        <v>13</v>
      </c>
      <c r="W103" s="30">
        <f>IF('SERIES_DB-MetaData'!$F103="US",'SERIES_DB-MetaData'!W103*25.4,'SERIES_DB-MetaData'!W103)</f>
        <v>13</v>
      </c>
      <c r="X103" s="30">
        <f>IF('SERIES_DB-MetaData'!$F103="US",'SERIES_DB-MetaData'!X103*25.4,'SERIES_DB-MetaData'!X103)</f>
        <v>13</v>
      </c>
      <c r="Y103" s="108">
        <f>'SERIES_DB-MetaData'!Y103</f>
        <v>44</v>
      </c>
      <c r="Z103" s="30">
        <f>IF('SERIES_DB-MetaData'!$F103="US",'SERIES_DB-MetaData'!AB103*25.4,'SERIES_DB-MetaData'!AB103)</f>
        <v>0</v>
      </c>
      <c r="AA103" s="108">
        <f>'SERIES_DB-MetaData'!AC103</f>
        <v>9</v>
      </c>
      <c r="AB103" s="30" t="e">
        <f>IF('SERIES_DB-MetaData'!$F103="US",'SERIES_DB-MetaData'!#REF!*25.4,'SERIES_DB-MetaData'!#REF!)</f>
        <v>#REF!</v>
      </c>
      <c r="AC103" s="108" t="e">
        <f>'SERIES_DB-MetaData'!#REF!</f>
        <v>#REF!</v>
      </c>
      <c r="AD103" s="108" t="str">
        <f>'SERIES_DB-MetaData'!AD103</f>
        <v>STRAIGHT</v>
      </c>
      <c r="AE103" s="31">
        <f>IF('SERIES_DB-MetaData'!$F103="US",'SERIES_DB-MetaData'!AE103*25.4,'SERIES_DB-MetaData'!AE103)</f>
        <v>0</v>
      </c>
      <c r="AF103" s="32" t="str">
        <f>'SERIES_DB-MetaData'!AF103</f>
        <v>Ribbed</v>
      </c>
      <c r="AG103" s="23" t="e">
        <f t="shared" si="14"/>
        <v>#REF!</v>
      </c>
      <c r="AH103" s="30">
        <f>IF('SERIES_DB-MetaData'!$F103="US",'SERIES_DB-MetaData'!AH103*25.4,'SERIES_DB-MetaData'!AH103)</f>
        <v>0</v>
      </c>
      <c r="AI103" s="31">
        <f>IF('SERIES_DB-MetaData'!$F103="US",'SERIES_DB-MetaData'!AI103*6.89476,'SERIES_DB-MetaData'!AI103)</f>
        <v>367</v>
      </c>
      <c r="AJ103" s="31">
        <f>IF('SERIES_DB-MetaData'!$F103="US",'SERIES_DB-MetaData'!AJ103*6.89476,'SERIES_DB-MetaData'!AJ103)</f>
        <v>538</v>
      </c>
      <c r="AK103" s="31">
        <f>IF('SERIES_DB-MetaData'!$F103="US",'SERIES_DB-MetaData'!AK103*6.89476,'SERIES_DB-MetaData'!AK103)</f>
        <v>367</v>
      </c>
      <c r="AL103" s="31">
        <f>IF('SERIES_DB-MetaData'!$F103="US",'SERIES_DB-MetaData'!AL103*6.89476,'SERIES_DB-MetaData'!AL103)</f>
        <v>13</v>
      </c>
      <c r="AM103" s="31">
        <f>IF('SERIES_DB-MetaData'!$F103="US",'SERIES_DB-MetaData'!AM103*6.89476,'SERIES_DB-MetaData'!AM103)</f>
        <v>538</v>
      </c>
      <c r="AN103" s="31">
        <f>IF('SERIES_DB-MetaData'!$F103="US",'SERIES_DB-MetaData'!AN103*6.89476,'SERIES_DB-MetaData'!AN103)</f>
        <v>538</v>
      </c>
      <c r="AO103" s="108">
        <f>'SERIES_DB-MetaData'!AO103</f>
        <v>0</v>
      </c>
      <c r="AP103" s="24" t="str">
        <f>'SERIES_DB-MetaData'!AP103</f>
        <v>RJ</v>
      </c>
      <c r="AQ103" s="20">
        <f>'SERIES_DB-MetaData'!AQ103</f>
        <v>8</v>
      </c>
      <c r="AR103" s="24" t="str">
        <f>'SERIES_DB-MetaData'!AR103</f>
        <v>Ribbed</v>
      </c>
      <c r="AS103" s="30">
        <f>IF('SERIES_DB-MetaData'!$F103="US",'SERIES_DB-MetaData'!AS103*25.4,'SERIES_DB-MetaData'!AS103)</f>
        <v>5</v>
      </c>
      <c r="AT103" s="20">
        <f>'SERIES_DB-MetaData'!AT103</f>
        <v>60</v>
      </c>
      <c r="AU103" s="31">
        <f>IF('SERIES_DB-MetaData'!$F103="US",'SERIES_DB-MetaData'!AU103*25.4,'SERIES_DB-MetaData'!AU103)</f>
        <v>50</v>
      </c>
      <c r="AV103" s="30">
        <f>IF('SERIES_DB-MetaData'!$F103="US",'SERIES_DB-MetaData'!AV103*25.4,'SERIES_DB-MetaData'!AV103)</f>
        <v>0</v>
      </c>
      <c r="AW103" s="109">
        <f>'SERIES_DB-MetaData'!AW103</f>
        <v>0</v>
      </c>
      <c r="AX103" s="30">
        <f>IF('SERIES_DB-MetaData'!$F103="US",'SERIES_DB-MetaData'!AX103*25.4,'SERIES_DB-MetaData'!AX103)</f>
        <v>0</v>
      </c>
      <c r="AY103" s="23">
        <f t="shared" si="15"/>
        <v>0.1963495408493621</v>
      </c>
      <c r="AZ103" s="23"/>
      <c r="BA103" s="31">
        <f>IF('SERIES_DB-MetaData'!$F103="US",'SERIES_DB-MetaData'!BA103*6.89476,'SERIES_DB-MetaData'!BA103)</f>
        <v>1375</v>
      </c>
      <c r="BB103" s="31">
        <f>IF('SERIES_DB-MetaData'!$F103="US",'SERIES_DB-MetaData'!BB103*6.89476,'SERIES_DB-MetaData'!BB103)</f>
        <v>1446</v>
      </c>
      <c r="BC103" s="24">
        <f>'SERIES_DB-MetaData'!BC103</f>
        <v>0</v>
      </c>
      <c r="BD103" s="30">
        <f>IF('SERIES_DB-MetaData'!$F103="US",'SERIES_DB-MetaData'!BD103*25.4,'SERIES_DB-MetaData'!BD103)</f>
        <v>10</v>
      </c>
      <c r="BE103" s="30">
        <f>IF('SERIES_DB-MetaData'!$F103="US",'SERIES_DB-MetaData'!BE103*25.4,'SERIES_DB-MetaData'!BE103)</f>
        <v>50</v>
      </c>
      <c r="BF103" s="24">
        <f>'SERIES_DB-MetaData'!BF103</f>
        <v>2</v>
      </c>
      <c r="BG103" s="22">
        <f t="shared" si="16"/>
        <v>1.5707963267948968</v>
      </c>
      <c r="BH103" s="30">
        <f>IF('SERIES_DB-MetaData'!$F103="US",'SERIES_DB-MetaData'!BH103*25.4,'SERIES_DB-MetaData'!BH103)</f>
        <v>0</v>
      </c>
      <c r="BI103" s="31">
        <f>IF('SERIES_DB-MetaData'!$F103="US",'SERIES_DB-MetaData'!BI103*6.89476,'SERIES_DB-MetaData'!BI103)</f>
        <v>402</v>
      </c>
      <c r="BJ103" s="31">
        <f>IF('SERIES_DB-MetaData'!$F103="US",'SERIES_DB-MetaData'!BJ103*6.89476,'SERIES_DB-MetaData'!BJ103)</f>
        <v>548</v>
      </c>
      <c r="BK103" s="109">
        <f>'SERIES_DB-MetaData'!BK103</f>
        <v>0</v>
      </c>
      <c r="BL103" s="30">
        <f>IF('SERIES_DB-MetaData'!$F103="US",'SERIES_DB-MetaData'!BL103*25.4,'SERIES_DB-MetaData'!BL103)</f>
        <v>6</v>
      </c>
      <c r="BM103" s="30">
        <f>IF('SERIES_DB-MetaData'!$F103="US",'SERIES_DB-MetaData'!BM103*25.4,'SERIES_DB-MetaData'!BM103)</f>
        <v>50</v>
      </c>
      <c r="BN103" s="25">
        <f>'SERIES_DB-MetaData'!$BN$6</f>
        <v>2</v>
      </c>
      <c r="BO103" s="22">
        <f t="shared" si="17"/>
        <v>0.56548667764616278</v>
      </c>
      <c r="BP103" s="31">
        <f>IF('SERIES_DB-MetaData'!$F103="US",'SERIES_DB-MetaData'!BP103*6.89476,'SERIES_DB-MetaData'!BP103)</f>
        <v>402</v>
      </c>
      <c r="BQ103" s="31">
        <f>IF('SERIES_DB-MetaData'!$F103="US",'SERIES_DB-MetaData'!BQ103*6.89476,'SERIES_DB-MetaData'!BQ103)</f>
        <v>548</v>
      </c>
      <c r="BR103" s="20">
        <f>'SERIES_DB-MetaData'!BR103</f>
        <v>0</v>
      </c>
      <c r="BS103" s="30">
        <f>IF('SERIES_DB-MetaData'!$F103="US",'SERIES_DB-MetaData'!BS103*25.4,'SERIES_DB-MetaData'!BS103)</f>
        <v>0</v>
      </c>
      <c r="BT103" s="20">
        <f>'SERIES_DB-MetaData'!BT103</f>
        <v>0</v>
      </c>
      <c r="BU103" s="22">
        <f t="shared" si="18"/>
        <v>0</v>
      </c>
      <c r="BV103" s="31">
        <f>IF('SERIES_DB-MetaData'!$F103="US",'SERIES_DB-MetaData'!BV103*6.89476,'SERIES_DB-MetaData'!BV103)</f>
        <v>0</v>
      </c>
      <c r="BW103" s="20">
        <f>'SERIES_DB-MetaData'!BW103</f>
        <v>0</v>
      </c>
      <c r="BX103" s="20">
        <f>'SERIES_DB-MetaData'!BX103</f>
        <v>2</v>
      </c>
    </row>
    <row r="104" spans="1:76">
      <c r="A104" s="84">
        <f>'SERIES_DB-MetaData'!A104</f>
        <v>99</v>
      </c>
      <c r="B104" s="84">
        <f>'SERIES_DB-MetaData'!B104</f>
        <v>0</v>
      </c>
      <c r="C104" s="84">
        <f>'SERIES_DB-MetaData'!C104</f>
        <v>3</v>
      </c>
      <c r="D104" s="105" t="str">
        <f>'SERIES_DB-MetaData'!D104</f>
        <v>HW-3</v>
      </c>
      <c r="E104" s="105" t="str">
        <f>'SERIES_DB-MetaData'!E104</f>
        <v>Kabeyasawa, Ohkubo et Nakamura (1996)</v>
      </c>
      <c r="F104" s="20" t="s">
        <v>8</v>
      </c>
      <c r="G104" s="87" t="str">
        <f>'SERIES_DB-MetaData'!G104</f>
        <v>C</v>
      </c>
      <c r="H104" s="87" t="str">
        <f>'SERIES_DB-MetaData'!H104</f>
        <v>O</v>
      </c>
      <c r="I104" s="31">
        <f>IF('SERIES_DB-MetaData'!$F104="US",'SERIES_DB-MetaData'!I104*6.89476,'SERIES_DB-MetaData'!I104)</f>
        <v>35.5</v>
      </c>
      <c r="J104" s="31">
        <f>IF('SERIES_DB-MetaData'!$F104="US",'SERIES_DB-MetaData'!J104*6.89476,'SERIES_DB-MetaData'!J104)</f>
        <v>0</v>
      </c>
      <c r="K104" s="31">
        <f>IF('SERIES_DB-MetaData'!$F104="US",'SERIES_DB-MetaData'!K104*6.89476,'SERIES_DB-MetaData'!K104)</f>
        <v>0</v>
      </c>
      <c r="L104" s="31">
        <f>IF('SERIES_DB-MetaData'!$F104="US",'SERIES_DB-MetaData'!L104*4.448221615,'SERIES_DB-MetaData'!L104)</f>
        <v>1668.0000000000002</v>
      </c>
      <c r="M104" s="20" t="str">
        <f>'SERIES_DB-MetaData'!M104</f>
        <v>III</v>
      </c>
      <c r="N104" s="30">
        <f>IF('SERIES_DB-MetaData'!$F104="US",'SERIES_DB-MetaData'!N104*25.4,'SERIES_DB-MetaData'!N104)</f>
        <v>1600</v>
      </c>
      <c r="O104" s="30">
        <f>IF('SERIES_DB-MetaData'!$F104="US",'SERIES_DB-MetaData'!O104*25.4,'SERIES_DB-MetaData'!O104)</f>
        <v>401</v>
      </c>
      <c r="P104" s="30">
        <f>IF('SERIES_DB-MetaData'!$F104="US",'SERIES_DB-MetaData'!P104*25.4,'SERIES_DB-MetaData'!P104)</f>
        <v>2200</v>
      </c>
      <c r="Q104" s="30">
        <f>IF('SERIES_DB-MetaData'!$F104="US",'SERIES_DB-MetaData'!Q104*25.4,'SERIES_DB-MetaData'!Q104)</f>
        <v>200</v>
      </c>
      <c r="R104" s="30">
        <f>IF('SERIES_DB-MetaData'!$F104="US",'SERIES_DB-MetaData'!R104*25.4,'SERIES_DB-MetaData'!R104)</f>
        <v>3000</v>
      </c>
      <c r="S104" s="30">
        <f>IF('SERIES_DB-MetaData'!$F104="US",'SERIES_DB-MetaData'!S104*25.4,'SERIES_DB-MetaData'!S104)</f>
        <v>4000</v>
      </c>
      <c r="T104" s="32" t="str">
        <f>'SERIES_DB-MetaData'!T104</f>
        <v>C</v>
      </c>
      <c r="U104" s="32">
        <f t="shared" si="13"/>
        <v>921200</v>
      </c>
      <c r="V104" s="30">
        <f>IF('SERIES_DB-MetaData'!$F104="US",'SERIES_DB-MetaData'!V104*25.4,'SERIES_DB-MetaData'!V104)</f>
        <v>13</v>
      </c>
      <c r="W104" s="30">
        <f>IF('SERIES_DB-MetaData'!$F104="US",'SERIES_DB-MetaData'!W104*25.4,'SERIES_DB-MetaData'!W104)</f>
        <v>13</v>
      </c>
      <c r="X104" s="30">
        <f>IF('SERIES_DB-MetaData'!$F104="US",'SERIES_DB-MetaData'!X104*25.4,'SERIES_DB-MetaData'!X104)</f>
        <v>13</v>
      </c>
      <c r="Y104" s="108">
        <f>'SERIES_DB-MetaData'!Y104</f>
        <v>44</v>
      </c>
      <c r="Z104" s="30">
        <f>IF('SERIES_DB-MetaData'!$F104="US",'SERIES_DB-MetaData'!AB104*25.4,'SERIES_DB-MetaData'!AB104)</f>
        <v>0</v>
      </c>
      <c r="AA104" s="108">
        <f>'SERIES_DB-MetaData'!AC104</f>
        <v>9</v>
      </c>
      <c r="AB104" s="30" t="e">
        <f>IF('SERIES_DB-MetaData'!$F104="US",'SERIES_DB-MetaData'!#REF!*25.4,'SERIES_DB-MetaData'!#REF!)</f>
        <v>#REF!</v>
      </c>
      <c r="AC104" s="108" t="e">
        <f>'SERIES_DB-MetaData'!#REF!</f>
        <v>#REF!</v>
      </c>
      <c r="AD104" s="108" t="str">
        <f>'SERIES_DB-MetaData'!AD104</f>
        <v>STRAIGHT</v>
      </c>
      <c r="AE104" s="31">
        <f>IF('SERIES_DB-MetaData'!$F104="US",'SERIES_DB-MetaData'!AE104*25.4,'SERIES_DB-MetaData'!AE104)</f>
        <v>0</v>
      </c>
      <c r="AF104" s="32" t="str">
        <f>'SERIES_DB-MetaData'!AF104</f>
        <v>Ribbed</v>
      </c>
      <c r="AG104" s="23" t="e">
        <f t="shared" si="14"/>
        <v>#REF!</v>
      </c>
      <c r="AH104" s="30">
        <f>IF('SERIES_DB-MetaData'!$F104="US",'SERIES_DB-MetaData'!AH104*25.4,'SERIES_DB-MetaData'!AH104)</f>
        <v>0</v>
      </c>
      <c r="AI104" s="31">
        <f>IF('SERIES_DB-MetaData'!$F104="US",'SERIES_DB-MetaData'!AI104*6.89476,'SERIES_DB-MetaData'!AI104)</f>
        <v>367</v>
      </c>
      <c r="AJ104" s="31">
        <f>IF('SERIES_DB-MetaData'!$F104="US",'SERIES_DB-MetaData'!AJ104*6.89476,'SERIES_DB-MetaData'!AJ104)</f>
        <v>538</v>
      </c>
      <c r="AK104" s="31">
        <f>IF('SERIES_DB-MetaData'!$F104="US",'SERIES_DB-MetaData'!AK104*6.89476,'SERIES_DB-MetaData'!AK104)</f>
        <v>367</v>
      </c>
      <c r="AL104" s="31">
        <f>IF('SERIES_DB-MetaData'!$F104="US",'SERIES_DB-MetaData'!AL104*6.89476,'SERIES_DB-MetaData'!AL104)</f>
        <v>13</v>
      </c>
      <c r="AM104" s="31">
        <f>IF('SERIES_DB-MetaData'!$F104="US",'SERIES_DB-MetaData'!AM104*6.89476,'SERIES_DB-MetaData'!AM104)</f>
        <v>538</v>
      </c>
      <c r="AN104" s="31">
        <f>IF('SERIES_DB-MetaData'!$F104="US",'SERIES_DB-MetaData'!AN104*6.89476,'SERIES_DB-MetaData'!AN104)</f>
        <v>538</v>
      </c>
      <c r="AO104" s="108">
        <f>'SERIES_DB-MetaData'!AO104</f>
        <v>0</v>
      </c>
      <c r="AP104" s="24" t="str">
        <f>'SERIES_DB-MetaData'!AP104</f>
        <v>RJ</v>
      </c>
      <c r="AQ104" s="20">
        <f>'SERIES_DB-MetaData'!AQ104</f>
        <v>8</v>
      </c>
      <c r="AR104" s="24" t="str">
        <f>'SERIES_DB-MetaData'!AR104</f>
        <v>Ribbed</v>
      </c>
      <c r="AS104" s="30">
        <f>IF('SERIES_DB-MetaData'!$F104="US",'SERIES_DB-MetaData'!AS104*25.4,'SERIES_DB-MetaData'!AS104)</f>
        <v>5</v>
      </c>
      <c r="AT104" s="20">
        <f>'SERIES_DB-MetaData'!AT104</f>
        <v>60</v>
      </c>
      <c r="AU104" s="31">
        <f>IF('SERIES_DB-MetaData'!$F104="US",'SERIES_DB-MetaData'!AU104*25.4,'SERIES_DB-MetaData'!AU104)</f>
        <v>50</v>
      </c>
      <c r="AV104" s="30">
        <f>IF('SERIES_DB-MetaData'!$F104="US",'SERIES_DB-MetaData'!AV104*25.4,'SERIES_DB-MetaData'!AV104)</f>
        <v>0</v>
      </c>
      <c r="AW104" s="109">
        <f>'SERIES_DB-MetaData'!AW104</f>
        <v>0</v>
      </c>
      <c r="AX104" s="30">
        <f>IF('SERIES_DB-MetaData'!$F104="US",'SERIES_DB-MetaData'!AX104*25.4,'SERIES_DB-MetaData'!AX104)</f>
        <v>0</v>
      </c>
      <c r="AY104" s="23">
        <f t="shared" si="15"/>
        <v>0.1963495408493621</v>
      </c>
      <c r="AZ104" s="23"/>
      <c r="BA104" s="31">
        <f>IF('SERIES_DB-MetaData'!$F104="US",'SERIES_DB-MetaData'!BA104*6.89476,'SERIES_DB-MetaData'!BA104)</f>
        <v>1375</v>
      </c>
      <c r="BB104" s="31">
        <f>IF('SERIES_DB-MetaData'!$F104="US",'SERIES_DB-MetaData'!BB104*6.89476,'SERIES_DB-MetaData'!BB104)</f>
        <v>1446</v>
      </c>
      <c r="BC104" s="24">
        <f>'SERIES_DB-MetaData'!BC104</f>
        <v>0</v>
      </c>
      <c r="BD104" s="30">
        <f>IF('SERIES_DB-MetaData'!$F104="US",'SERIES_DB-MetaData'!BD104*25.4,'SERIES_DB-MetaData'!BD104)</f>
        <v>10</v>
      </c>
      <c r="BE104" s="30">
        <f>IF('SERIES_DB-MetaData'!$F104="US",'SERIES_DB-MetaData'!BE104*25.4,'SERIES_DB-MetaData'!BE104)</f>
        <v>51</v>
      </c>
      <c r="BF104" s="24">
        <f>'SERIES_DB-MetaData'!BF104</f>
        <v>3</v>
      </c>
      <c r="BG104" s="22">
        <f t="shared" si="16"/>
        <v>2.3099945982277892</v>
      </c>
      <c r="BH104" s="30">
        <f>IF('SERIES_DB-MetaData'!$F104="US",'SERIES_DB-MetaData'!BH104*25.4,'SERIES_DB-MetaData'!BH104)</f>
        <v>0</v>
      </c>
      <c r="BI104" s="31">
        <f>IF('SERIES_DB-MetaData'!$F104="US",'SERIES_DB-MetaData'!BI104*6.89476,'SERIES_DB-MetaData'!BI104)</f>
        <v>402</v>
      </c>
      <c r="BJ104" s="31">
        <f>IF('SERIES_DB-MetaData'!$F104="US",'SERIES_DB-MetaData'!BJ104*6.89476,'SERIES_DB-MetaData'!BJ104)</f>
        <v>548</v>
      </c>
      <c r="BK104" s="109">
        <f>'SERIES_DB-MetaData'!BK104</f>
        <v>0</v>
      </c>
      <c r="BL104" s="30">
        <f>IF('SERIES_DB-MetaData'!$F104="US",'SERIES_DB-MetaData'!BL104*25.4,'SERIES_DB-MetaData'!BL104)</f>
        <v>6</v>
      </c>
      <c r="BM104" s="30">
        <f>IF('SERIES_DB-MetaData'!$F104="US",'SERIES_DB-MetaData'!BM104*25.4,'SERIES_DB-MetaData'!BM104)</f>
        <v>50</v>
      </c>
      <c r="BN104" s="25">
        <f>'SERIES_DB-MetaData'!$BN$6</f>
        <v>2</v>
      </c>
      <c r="BO104" s="22">
        <f t="shared" si="17"/>
        <v>0.56548667764616278</v>
      </c>
      <c r="BP104" s="31">
        <f>IF('SERIES_DB-MetaData'!$F104="US",'SERIES_DB-MetaData'!BP104*6.89476,'SERIES_DB-MetaData'!BP104)</f>
        <v>402</v>
      </c>
      <c r="BQ104" s="31">
        <f>IF('SERIES_DB-MetaData'!$F104="US",'SERIES_DB-MetaData'!BQ104*6.89476,'SERIES_DB-MetaData'!BQ104)</f>
        <v>548</v>
      </c>
      <c r="BR104" s="20">
        <f>'SERIES_DB-MetaData'!BR104</f>
        <v>0</v>
      </c>
      <c r="BS104" s="30">
        <f>IF('SERIES_DB-MetaData'!$F104="US",'SERIES_DB-MetaData'!BS104*25.4,'SERIES_DB-MetaData'!BS104)</f>
        <v>0</v>
      </c>
      <c r="BT104" s="20">
        <f>'SERIES_DB-MetaData'!BT104</f>
        <v>0</v>
      </c>
      <c r="BU104" s="22">
        <f t="shared" si="18"/>
        <v>0</v>
      </c>
      <c r="BV104" s="31">
        <f>IF('SERIES_DB-MetaData'!$F104="US",'SERIES_DB-MetaData'!BV104*6.89476,'SERIES_DB-MetaData'!BV104)</f>
        <v>0</v>
      </c>
      <c r="BW104" s="20">
        <f>'SERIES_DB-MetaData'!BW104</f>
        <v>0</v>
      </c>
      <c r="BX104" s="20">
        <f>'SERIES_DB-MetaData'!BX104</f>
        <v>1</v>
      </c>
    </row>
    <row r="105" spans="1:76">
      <c r="A105" s="84">
        <f>'SERIES_DB-MetaData'!A105</f>
        <v>100</v>
      </c>
      <c r="B105" s="84">
        <f>'SERIES_DB-MetaData'!B105</f>
        <v>0</v>
      </c>
      <c r="C105" s="84">
        <f>'SERIES_DB-MetaData'!C105</f>
        <v>1</v>
      </c>
      <c r="D105" s="105" t="str">
        <f>'SERIES_DB-MetaData'!D105</f>
        <v>C07N10</v>
      </c>
      <c r="E105" s="105" t="str">
        <f>'SERIES_DB-MetaData'!E105</f>
        <v>Kimura &amp; Ishikawa 2008</v>
      </c>
      <c r="F105" s="20" t="s">
        <v>8</v>
      </c>
      <c r="G105" s="87" t="str">
        <f>'SERIES_DB-MetaData'!G105</f>
        <v>C</v>
      </c>
      <c r="H105" s="87" t="str">
        <f>'SERIES_DB-MetaData'!H105</f>
        <v>R</v>
      </c>
      <c r="I105" s="31">
        <f>IF('SERIES_DB-MetaData'!$F105="US",'SERIES_DB-MetaData'!I105*6.89476,'SERIES_DB-MetaData'!I105)</f>
        <v>74.900000000000006</v>
      </c>
      <c r="J105" s="31">
        <f>IF('SERIES_DB-MetaData'!$F105="US",'SERIES_DB-MetaData'!J105*6.89476,'SERIES_DB-MetaData'!J105)</f>
        <v>0</v>
      </c>
      <c r="K105" s="31">
        <f>IF('SERIES_DB-MetaData'!$F105="US",'SERIES_DB-MetaData'!K105*6.89476,'SERIES_DB-MetaData'!K105)</f>
        <v>0</v>
      </c>
      <c r="L105" s="31">
        <f>IF('SERIES_DB-MetaData'!$F105="US",'SERIES_DB-MetaData'!L105*4.448221615,'SERIES_DB-MetaData'!L105)</f>
        <v>1685.2500000000002</v>
      </c>
      <c r="M105" s="20">
        <f>'SERIES_DB-MetaData'!M105</f>
        <v>0</v>
      </c>
      <c r="N105" s="30">
        <f>IF('SERIES_DB-MetaData'!$F105="US",'SERIES_DB-MetaData'!N105*25.4,'SERIES_DB-MetaData'!N105)</f>
        <v>150</v>
      </c>
      <c r="O105" s="30">
        <f>IF('SERIES_DB-MetaData'!$F105="US",'SERIES_DB-MetaData'!O105*25.4,'SERIES_DB-MetaData'!O105)</f>
        <v>0</v>
      </c>
      <c r="P105" s="30">
        <f>IF('SERIES_DB-MetaData'!$F105="US",'SERIES_DB-MetaData'!P105*25.4,'SERIES_DB-MetaData'!P105)</f>
        <v>1500</v>
      </c>
      <c r="Q105" s="30">
        <f>IF('SERIES_DB-MetaData'!$F105="US",'SERIES_DB-MetaData'!Q105*25.4,'SERIES_DB-MetaData'!Q105)</f>
        <v>150</v>
      </c>
      <c r="R105" s="30">
        <f>IF('SERIES_DB-MetaData'!$F105="US",'SERIES_DB-MetaData'!R105*25.4,'SERIES_DB-MetaData'!R105)</f>
        <v>3000</v>
      </c>
      <c r="S105" s="30">
        <f>IF('SERIES_DB-MetaData'!$F105="US",'SERIES_DB-MetaData'!S105*25.4,'SERIES_DB-MetaData'!S105)</f>
        <v>3000</v>
      </c>
      <c r="T105" s="32">
        <f>'SERIES_DB-MetaData'!T105</f>
        <v>0</v>
      </c>
      <c r="U105" s="32">
        <f t="shared" si="13"/>
        <v>225000</v>
      </c>
      <c r="V105" s="30">
        <f>IF('SERIES_DB-MetaData'!$F105="US",'SERIES_DB-MetaData'!V105*25.4,'SERIES_DB-MetaData'!V105)</f>
        <v>13</v>
      </c>
      <c r="W105" s="30">
        <f>IF('SERIES_DB-MetaData'!$F105="US",'SERIES_DB-MetaData'!W105*25.4,'SERIES_DB-MetaData'!W105)</f>
        <v>0</v>
      </c>
      <c r="X105" s="30">
        <f>IF('SERIES_DB-MetaData'!$F105="US",'SERIES_DB-MetaData'!X105*25.4,'SERIES_DB-MetaData'!X105)</f>
        <v>0</v>
      </c>
      <c r="Y105" s="108">
        <f>'SERIES_DB-MetaData'!Y105</f>
        <v>14</v>
      </c>
      <c r="Z105" s="30">
        <f>IF('SERIES_DB-MetaData'!$F105="US",'SERIES_DB-MetaData'!AB105*25.4,'SERIES_DB-MetaData'!AB105)</f>
        <v>0</v>
      </c>
      <c r="AA105" s="108">
        <f>'SERIES_DB-MetaData'!AC105</f>
        <v>0</v>
      </c>
      <c r="AB105" s="30" t="e">
        <f>IF('SERIES_DB-MetaData'!$F105="US",'SERIES_DB-MetaData'!#REF!*25.4,'SERIES_DB-MetaData'!#REF!)</f>
        <v>#REF!</v>
      </c>
      <c r="AC105" s="108" t="e">
        <f>'SERIES_DB-MetaData'!#REF!</f>
        <v>#REF!</v>
      </c>
      <c r="AD105" s="108" t="str">
        <f>'SERIES_DB-MetaData'!AD105</f>
        <v>STRAIGHT</v>
      </c>
      <c r="AE105" s="31">
        <f>IF('SERIES_DB-MetaData'!$F105="US",'SERIES_DB-MetaData'!AE105*25.4,'SERIES_DB-MetaData'!AE105)</f>
        <v>675</v>
      </c>
      <c r="AF105" s="32" t="str">
        <f>'SERIES_DB-MetaData'!AF105</f>
        <v>Ribbed</v>
      </c>
      <c r="AG105" s="23" t="e">
        <f t="shared" si="14"/>
        <v>#REF!</v>
      </c>
      <c r="AH105" s="30">
        <f>IF('SERIES_DB-MetaData'!$F105="US",'SERIES_DB-MetaData'!AH105*25.4,'SERIES_DB-MetaData'!AH105)</f>
        <v>0</v>
      </c>
      <c r="AI105" s="31">
        <f>IF('SERIES_DB-MetaData'!$F105="US",'SERIES_DB-MetaData'!AI105*6.89476,'SERIES_DB-MetaData'!AI105)</f>
        <v>704</v>
      </c>
      <c r="AJ105" s="31">
        <f>IF('SERIES_DB-MetaData'!$F105="US",'SERIES_DB-MetaData'!AJ105*6.89476,'SERIES_DB-MetaData'!AJ105)</f>
        <v>0</v>
      </c>
      <c r="AK105" s="31">
        <f>IF('SERIES_DB-MetaData'!$F105="US",'SERIES_DB-MetaData'!AK105*6.89476,'SERIES_DB-MetaData'!AK105)</f>
        <v>0</v>
      </c>
      <c r="AL105" s="31">
        <f>IF('SERIES_DB-MetaData'!$F105="US",'SERIES_DB-MetaData'!AL105*6.89476,'SERIES_DB-MetaData'!AL105)</f>
        <v>0</v>
      </c>
      <c r="AM105" s="31">
        <f>IF('SERIES_DB-MetaData'!$F105="US",'SERIES_DB-MetaData'!AM105*6.89476,'SERIES_DB-MetaData'!AM105)</f>
        <v>0</v>
      </c>
      <c r="AN105" s="31">
        <f>IF('SERIES_DB-MetaData'!$F105="US",'SERIES_DB-MetaData'!AN105*6.89476,'SERIES_DB-MetaData'!AN105)</f>
        <v>0</v>
      </c>
      <c r="AO105" s="108">
        <f>'SERIES_DB-MetaData'!AO105</f>
        <v>0</v>
      </c>
      <c r="AP105" s="24">
        <f>'SERIES_DB-MetaData'!AP105</f>
        <v>0</v>
      </c>
      <c r="AQ105" s="20">
        <f>'SERIES_DB-MetaData'!AQ105</f>
        <v>2</v>
      </c>
      <c r="AR105" s="24">
        <f>'SERIES_DB-MetaData'!AR105</f>
        <v>0</v>
      </c>
      <c r="AS105" s="30">
        <f>IF('SERIES_DB-MetaData'!$F105="US",'SERIES_DB-MetaData'!AS105*25.4,'SERIES_DB-MetaData'!AS105)</f>
        <v>10</v>
      </c>
      <c r="AT105" s="20">
        <f>'SERIES_DB-MetaData'!AT105</f>
        <v>0</v>
      </c>
      <c r="AU105" s="31">
        <f>IF('SERIES_DB-MetaData'!$F105="US",'SERIES_DB-MetaData'!AU105*25.4,'SERIES_DB-MetaData'!AU105)</f>
        <v>100</v>
      </c>
      <c r="AV105" s="30">
        <f>IF('SERIES_DB-MetaData'!$F105="US",'SERIES_DB-MetaData'!AV105*25.4,'SERIES_DB-MetaData'!AV105)</f>
        <v>0</v>
      </c>
      <c r="AW105" s="109">
        <f>'SERIES_DB-MetaData'!AW105</f>
        <v>0</v>
      </c>
      <c r="AX105" s="30">
        <f>IF('SERIES_DB-MetaData'!$F105="US",'SERIES_DB-MetaData'!AX105*25.4,'SERIES_DB-MetaData'!AX105)</f>
        <v>0</v>
      </c>
      <c r="AY105" s="23">
        <f t="shared" si="15"/>
        <v>1.0471975511965979</v>
      </c>
      <c r="AZ105" s="23"/>
      <c r="BA105" s="31">
        <f>IF('SERIES_DB-MetaData'!$F105="US",'SERIES_DB-MetaData'!BA105*6.89476,'SERIES_DB-MetaData'!BA105)</f>
        <v>752</v>
      </c>
      <c r="BB105" s="31">
        <f>IF('SERIES_DB-MetaData'!$F105="US",'SERIES_DB-MetaData'!BB105*6.89476,'SERIES_DB-MetaData'!BB105)</f>
        <v>0</v>
      </c>
      <c r="BC105" s="24">
        <f>'SERIES_DB-MetaData'!BC105</f>
        <v>0</v>
      </c>
      <c r="BD105" s="30">
        <f>IF('SERIES_DB-MetaData'!$F105="US",'SERIES_DB-MetaData'!BD105*25.4,'SERIES_DB-MetaData'!BD105)</f>
        <v>10</v>
      </c>
      <c r="BE105" s="30">
        <f>IF('SERIES_DB-MetaData'!$F105="US",'SERIES_DB-MetaData'!BE105*25.4,'SERIES_DB-MetaData'!BE105)</f>
        <v>100</v>
      </c>
      <c r="BF105" s="24">
        <f>'SERIES_DB-MetaData'!BF105</f>
        <v>2</v>
      </c>
      <c r="BG105" s="22">
        <f t="shared" si="16"/>
        <v>1.0471975511965979</v>
      </c>
      <c r="BH105" s="30">
        <f>IF('SERIES_DB-MetaData'!$F105="US",'SERIES_DB-MetaData'!BH105*25.4,'SERIES_DB-MetaData'!BH105)</f>
        <v>0</v>
      </c>
      <c r="BI105" s="31">
        <f>IF('SERIES_DB-MetaData'!$F105="US",'SERIES_DB-MetaData'!BI105*6.89476,'SERIES_DB-MetaData'!BI105)</f>
        <v>352</v>
      </c>
      <c r="BJ105" s="31">
        <f>IF('SERIES_DB-MetaData'!$F105="US",'SERIES_DB-MetaData'!BJ105*6.89476,'SERIES_DB-MetaData'!BJ105)</f>
        <v>0</v>
      </c>
      <c r="BK105" s="109">
        <f>'SERIES_DB-MetaData'!BK105</f>
        <v>0</v>
      </c>
      <c r="BL105" s="30">
        <f>IF('SERIES_DB-MetaData'!$F105="US",'SERIES_DB-MetaData'!BL105*25.4,'SERIES_DB-MetaData'!BL105)</f>
        <v>3.15</v>
      </c>
      <c r="BM105" s="30">
        <f>IF('SERIES_DB-MetaData'!$F105="US",'SERIES_DB-MetaData'!BM105*25.4,'SERIES_DB-MetaData'!BM105)</f>
        <v>100</v>
      </c>
      <c r="BN105" s="25">
        <f>'SERIES_DB-MetaData'!$BN$6</f>
        <v>2</v>
      </c>
      <c r="BO105" s="22">
        <f t="shared" si="17"/>
        <v>0.10390817701748239</v>
      </c>
      <c r="BP105" s="31">
        <f>IF('SERIES_DB-MetaData'!$F105="US",'SERIES_DB-MetaData'!BP105*6.89476,'SERIES_DB-MetaData'!BP105)</f>
        <v>802</v>
      </c>
      <c r="BQ105" s="31">
        <f>IF('SERIES_DB-MetaData'!$F105="US",'SERIES_DB-MetaData'!BQ105*6.89476,'SERIES_DB-MetaData'!BQ105)</f>
        <v>0</v>
      </c>
      <c r="BR105" s="20">
        <f>'SERIES_DB-MetaData'!BR105</f>
        <v>0</v>
      </c>
      <c r="BS105" s="30">
        <f>IF('SERIES_DB-MetaData'!$F105="US",'SERIES_DB-MetaData'!BS105*25.4,'SERIES_DB-MetaData'!BS105)</f>
        <v>0</v>
      </c>
      <c r="BT105" s="20">
        <f>'SERIES_DB-MetaData'!BT105</f>
        <v>0</v>
      </c>
      <c r="BU105" s="22">
        <f t="shared" si="18"/>
        <v>0</v>
      </c>
      <c r="BV105" s="31">
        <f>IF('SERIES_DB-MetaData'!$F105="US",'SERIES_DB-MetaData'!BV105*6.89476,'SERIES_DB-MetaData'!BV105)</f>
        <v>0</v>
      </c>
      <c r="BW105" s="20">
        <f>'SERIES_DB-MetaData'!BW105</f>
        <v>0</v>
      </c>
      <c r="BX105" s="20">
        <f>'SERIES_DB-MetaData'!BX105</f>
        <v>1</v>
      </c>
    </row>
    <row r="106" spans="1:76">
      <c r="A106" s="84">
        <f>'SERIES_DB-MetaData'!A106</f>
        <v>101</v>
      </c>
      <c r="B106" s="84">
        <f>'SERIES_DB-MetaData'!B106</f>
        <v>0</v>
      </c>
      <c r="C106" s="84">
        <f>'SERIES_DB-MetaData'!C106</f>
        <v>2</v>
      </c>
      <c r="D106" s="105" t="str">
        <f>'SERIES_DB-MetaData'!D106</f>
        <v>C07N15</v>
      </c>
      <c r="E106" s="105" t="str">
        <f>'SERIES_DB-MetaData'!E106</f>
        <v>Kimura &amp; Ishikawa 2008</v>
      </c>
      <c r="F106" s="20" t="s">
        <v>8</v>
      </c>
      <c r="G106" s="87" t="str">
        <f>'SERIES_DB-MetaData'!G106</f>
        <v>C</v>
      </c>
      <c r="H106" s="87" t="str">
        <f>'SERIES_DB-MetaData'!H106</f>
        <v>R</v>
      </c>
      <c r="I106" s="31">
        <f>IF('SERIES_DB-MetaData'!$F106="US",'SERIES_DB-MetaData'!I106*6.89476,'SERIES_DB-MetaData'!I106)</f>
        <v>74.900000000000006</v>
      </c>
      <c r="J106" s="31">
        <f>IF('SERIES_DB-MetaData'!$F106="US",'SERIES_DB-MetaData'!J106*6.89476,'SERIES_DB-MetaData'!J106)</f>
        <v>0</v>
      </c>
      <c r="K106" s="31">
        <f>IF('SERIES_DB-MetaData'!$F106="US",'SERIES_DB-MetaData'!K106*6.89476,'SERIES_DB-MetaData'!K106)</f>
        <v>0</v>
      </c>
      <c r="L106" s="31">
        <f>IF('SERIES_DB-MetaData'!$F106="US",'SERIES_DB-MetaData'!L106*4.448221615,'SERIES_DB-MetaData'!L106)</f>
        <v>2527.8750000000005</v>
      </c>
      <c r="M106" s="20">
        <f>'SERIES_DB-MetaData'!M106</f>
        <v>0</v>
      </c>
      <c r="N106" s="30">
        <f>IF('SERIES_DB-MetaData'!$F106="US",'SERIES_DB-MetaData'!N106*25.4,'SERIES_DB-MetaData'!N106)</f>
        <v>150</v>
      </c>
      <c r="O106" s="30">
        <f>IF('SERIES_DB-MetaData'!$F106="US",'SERIES_DB-MetaData'!O106*25.4,'SERIES_DB-MetaData'!O106)</f>
        <v>0</v>
      </c>
      <c r="P106" s="30">
        <f>IF('SERIES_DB-MetaData'!$F106="US",'SERIES_DB-MetaData'!P106*25.4,'SERIES_DB-MetaData'!P106)</f>
        <v>1500</v>
      </c>
      <c r="Q106" s="30">
        <f>IF('SERIES_DB-MetaData'!$F106="US",'SERIES_DB-MetaData'!Q106*25.4,'SERIES_DB-MetaData'!Q106)</f>
        <v>150</v>
      </c>
      <c r="R106" s="30">
        <f>IF('SERIES_DB-MetaData'!$F106="US",'SERIES_DB-MetaData'!R106*25.4,'SERIES_DB-MetaData'!R106)</f>
        <v>3000</v>
      </c>
      <c r="S106" s="30">
        <f>IF('SERIES_DB-MetaData'!$F106="US",'SERIES_DB-MetaData'!S106*25.4,'SERIES_DB-MetaData'!S106)</f>
        <v>3000</v>
      </c>
      <c r="T106" s="32">
        <f>'SERIES_DB-MetaData'!T106</f>
        <v>0</v>
      </c>
      <c r="U106" s="32">
        <f t="shared" si="13"/>
        <v>225000</v>
      </c>
      <c r="V106" s="30">
        <f>IF('SERIES_DB-MetaData'!$F106="US",'SERIES_DB-MetaData'!V106*25.4,'SERIES_DB-MetaData'!V106)</f>
        <v>13</v>
      </c>
      <c r="W106" s="30">
        <f>IF('SERIES_DB-MetaData'!$F106="US",'SERIES_DB-MetaData'!W106*25.4,'SERIES_DB-MetaData'!W106)</f>
        <v>0</v>
      </c>
      <c r="X106" s="30">
        <f>IF('SERIES_DB-MetaData'!$F106="US",'SERIES_DB-MetaData'!X106*25.4,'SERIES_DB-MetaData'!X106)</f>
        <v>0</v>
      </c>
      <c r="Y106" s="108">
        <f>'SERIES_DB-MetaData'!Y106</f>
        <v>14</v>
      </c>
      <c r="Z106" s="30">
        <f>IF('SERIES_DB-MetaData'!$F106="US",'SERIES_DB-MetaData'!AB106*25.4,'SERIES_DB-MetaData'!AB106)</f>
        <v>0</v>
      </c>
      <c r="AA106" s="108">
        <f>'SERIES_DB-MetaData'!AC106</f>
        <v>0</v>
      </c>
      <c r="AB106" s="30" t="e">
        <f>IF('SERIES_DB-MetaData'!$F106="US",'SERIES_DB-MetaData'!#REF!*25.4,'SERIES_DB-MetaData'!#REF!)</f>
        <v>#REF!</v>
      </c>
      <c r="AC106" s="108" t="e">
        <f>'SERIES_DB-MetaData'!#REF!</f>
        <v>#REF!</v>
      </c>
      <c r="AD106" s="108" t="str">
        <f>'SERIES_DB-MetaData'!AD106</f>
        <v>STRAIGHT</v>
      </c>
      <c r="AE106" s="31">
        <f>IF('SERIES_DB-MetaData'!$F106="US",'SERIES_DB-MetaData'!AE106*25.4,'SERIES_DB-MetaData'!AE106)</f>
        <v>675</v>
      </c>
      <c r="AF106" s="32" t="str">
        <f>'SERIES_DB-MetaData'!AF106</f>
        <v>Ribbed</v>
      </c>
      <c r="AG106" s="23" t="e">
        <f t="shared" si="14"/>
        <v>#REF!</v>
      </c>
      <c r="AH106" s="30">
        <f>IF('SERIES_DB-MetaData'!$F106="US",'SERIES_DB-MetaData'!AH106*25.4,'SERIES_DB-MetaData'!AH106)</f>
        <v>0</v>
      </c>
      <c r="AI106" s="31">
        <f>IF('SERIES_DB-MetaData'!$F106="US",'SERIES_DB-MetaData'!AI106*6.89476,'SERIES_DB-MetaData'!AI106)</f>
        <v>704</v>
      </c>
      <c r="AJ106" s="31">
        <f>IF('SERIES_DB-MetaData'!$F106="US",'SERIES_DB-MetaData'!AJ106*6.89476,'SERIES_DB-MetaData'!AJ106)</f>
        <v>0</v>
      </c>
      <c r="AK106" s="31">
        <f>IF('SERIES_DB-MetaData'!$F106="US",'SERIES_DB-MetaData'!AK106*6.89476,'SERIES_DB-MetaData'!AK106)</f>
        <v>0</v>
      </c>
      <c r="AL106" s="31">
        <f>IF('SERIES_DB-MetaData'!$F106="US",'SERIES_DB-MetaData'!AL106*6.89476,'SERIES_DB-MetaData'!AL106)</f>
        <v>0</v>
      </c>
      <c r="AM106" s="31">
        <f>IF('SERIES_DB-MetaData'!$F106="US",'SERIES_DB-MetaData'!AM106*6.89476,'SERIES_DB-MetaData'!AM106)</f>
        <v>0</v>
      </c>
      <c r="AN106" s="31">
        <f>IF('SERIES_DB-MetaData'!$F106="US",'SERIES_DB-MetaData'!AN106*6.89476,'SERIES_DB-MetaData'!AN106)</f>
        <v>0</v>
      </c>
      <c r="AO106" s="108">
        <f>'SERIES_DB-MetaData'!AO106</f>
        <v>0</v>
      </c>
      <c r="AP106" s="24">
        <f>'SERIES_DB-MetaData'!AP106</f>
        <v>0</v>
      </c>
      <c r="AQ106" s="20">
        <f>'SERIES_DB-MetaData'!AQ106</f>
        <v>2</v>
      </c>
      <c r="AR106" s="24">
        <f>'SERIES_DB-MetaData'!AR106</f>
        <v>0</v>
      </c>
      <c r="AS106" s="30">
        <f>IF('SERIES_DB-MetaData'!$F106="US",'SERIES_DB-MetaData'!AS106*25.4,'SERIES_DB-MetaData'!AS106)</f>
        <v>10</v>
      </c>
      <c r="AT106" s="20">
        <f>'SERIES_DB-MetaData'!AT106</f>
        <v>0</v>
      </c>
      <c r="AU106" s="31">
        <f>IF('SERIES_DB-MetaData'!$F106="US",'SERIES_DB-MetaData'!AU106*25.4,'SERIES_DB-MetaData'!AU106)</f>
        <v>100</v>
      </c>
      <c r="AV106" s="30">
        <f>IF('SERIES_DB-MetaData'!$F106="US",'SERIES_DB-MetaData'!AV106*25.4,'SERIES_DB-MetaData'!AV106)</f>
        <v>0</v>
      </c>
      <c r="AW106" s="109">
        <f>'SERIES_DB-MetaData'!AW106</f>
        <v>0</v>
      </c>
      <c r="AX106" s="30">
        <f>IF('SERIES_DB-MetaData'!$F106="US",'SERIES_DB-MetaData'!AX106*25.4,'SERIES_DB-MetaData'!AX106)</f>
        <v>0</v>
      </c>
      <c r="AY106" s="23">
        <f t="shared" si="15"/>
        <v>1.0471975511965979</v>
      </c>
      <c r="AZ106" s="23"/>
      <c r="BA106" s="31">
        <f>IF('SERIES_DB-MetaData'!$F106="US",'SERIES_DB-MetaData'!BA106*6.89476,'SERIES_DB-MetaData'!BA106)</f>
        <v>752</v>
      </c>
      <c r="BB106" s="31">
        <f>IF('SERIES_DB-MetaData'!$F106="US",'SERIES_DB-MetaData'!BB106*6.89476,'SERIES_DB-MetaData'!BB106)</f>
        <v>0</v>
      </c>
      <c r="BC106" s="24">
        <f>'SERIES_DB-MetaData'!BC106</f>
        <v>0</v>
      </c>
      <c r="BD106" s="30">
        <f>IF('SERIES_DB-MetaData'!$F106="US",'SERIES_DB-MetaData'!BD106*25.4,'SERIES_DB-MetaData'!BD106)</f>
        <v>10</v>
      </c>
      <c r="BE106" s="30">
        <f>IF('SERIES_DB-MetaData'!$F106="US",'SERIES_DB-MetaData'!BE106*25.4,'SERIES_DB-MetaData'!BE106)</f>
        <v>100</v>
      </c>
      <c r="BF106" s="24">
        <f>'SERIES_DB-MetaData'!BF106</f>
        <v>2</v>
      </c>
      <c r="BG106" s="22">
        <f t="shared" si="16"/>
        <v>1.0471975511965979</v>
      </c>
      <c r="BH106" s="30">
        <f>IF('SERIES_DB-MetaData'!$F106="US",'SERIES_DB-MetaData'!BH106*25.4,'SERIES_DB-MetaData'!BH106)</f>
        <v>0</v>
      </c>
      <c r="BI106" s="31">
        <f>IF('SERIES_DB-MetaData'!$F106="US",'SERIES_DB-MetaData'!BI106*6.89476,'SERIES_DB-MetaData'!BI106)</f>
        <v>352</v>
      </c>
      <c r="BJ106" s="31">
        <f>IF('SERIES_DB-MetaData'!$F106="US",'SERIES_DB-MetaData'!BJ106*6.89476,'SERIES_DB-MetaData'!BJ106)</f>
        <v>0</v>
      </c>
      <c r="BK106" s="109">
        <f>'SERIES_DB-MetaData'!BK106</f>
        <v>0</v>
      </c>
      <c r="BL106" s="30">
        <f>IF('SERIES_DB-MetaData'!$F106="US",'SERIES_DB-MetaData'!BL106*25.4,'SERIES_DB-MetaData'!BL106)</f>
        <v>3.15</v>
      </c>
      <c r="BM106" s="30">
        <f>IF('SERIES_DB-MetaData'!$F106="US",'SERIES_DB-MetaData'!BM106*25.4,'SERIES_DB-MetaData'!BM106)</f>
        <v>100</v>
      </c>
      <c r="BN106" s="25">
        <f>'SERIES_DB-MetaData'!$BN$6</f>
        <v>2</v>
      </c>
      <c r="BO106" s="22">
        <f t="shared" si="17"/>
        <v>0.10390817701748239</v>
      </c>
      <c r="BP106" s="31">
        <f>IF('SERIES_DB-MetaData'!$F106="US",'SERIES_DB-MetaData'!BP106*6.89476,'SERIES_DB-MetaData'!BP106)</f>
        <v>802</v>
      </c>
      <c r="BQ106" s="31">
        <f>IF('SERIES_DB-MetaData'!$F106="US",'SERIES_DB-MetaData'!BQ106*6.89476,'SERIES_DB-MetaData'!BQ106)</f>
        <v>0</v>
      </c>
      <c r="BR106" s="20">
        <f>'SERIES_DB-MetaData'!BR106</f>
        <v>0</v>
      </c>
      <c r="BS106" s="30">
        <f>IF('SERIES_DB-MetaData'!$F106="US",'SERIES_DB-MetaData'!BS106*25.4,'SERIES_DB-MetaData'!BS106)</f>
        <v>0</v>
      </c>
      <c r="BT106" s="20">
        <f>'SERIES_DB-MetaData'!BT106</f>
        <v>0</v>
      </c>
      <c r="BU106" s="22">
        <f t="shared" si="18"/>
        <v>0</v>
      </c>
      <c r="BV106" s="31">
        <f>IF('SERIES_DB-MetaData'!$F106="US",'SERIES_DB-MetaData'!BV106*6.89476,'SERIES_DB-MetaData'!BV106)</f>
        <v>0</v>
      </c>
      <c r="BW106" s="20">
        <f>'SERIES_DB-MetaData'!BW106</f>
        <v>0</v>
      </c>
      <c r="BX106" s="20">
        <f>'SERIES_DB-MetaData'!BX106</f>
        <v>1</v>
      </c>
    </row>
    <row r="107" spans="1:76">
      <c r="A107" s="84">
        <f>'SERIES_DB-MetaData'!A107</f>
        <v>102</v>
      </c>
      <c r="B107" s="84">
        <f>'SERIES_DB-MetaData'!B107</f>
        <v>0</v>
      </c>
      <c r="C107" s="84">
        <f>'SERIES_DB-MetaData'!C107</f>
        <v>3</v>
      </c>
      <c r="D107" s="105" t="str">
        <f>'SERIES_DB-MetaData'!D107</f>
        <v>C10N10</v>
      </c>
      <c r="E107" s="105" t="str">
        <f>'SERIES_DB-MetaData'!E107</f>
        <v>Kimura &amp; Ishikawa 2008</v>
      </c>
      <c r="F107" s="20" t="s">
        <v>8</v>
      </c>
      <c r="G107" s="87" t="str">
        <f>'SERIES_DB-MetaData'!G107</f>
        <v>C</v>
      </c>
      <c r="H107" s="87" t="str">
        <f>'SERIES_DB-MetaData'!H107</f>
        <v>R</v>
      </c>
      <c r="I107" s="31">
        <f>IF('SERIES_DB-MetaData'!$F107="US",'SERIES_DB-MetaData'!I107*6.89476,'SERIES_DB-MetaData'!I107)</f>
        <v>109.1</v>
      </c>
      <c r="J107" s="31">
        <f>IF('SERIES_DB-MetaData'!$F107="US",'SERIES_DB-MetaData'!J107*6.89476,'SERIES_DB-MetaData'!J107)</f>
        <v>0</v>
      </c>
      <c r="K107" s="31">
        <f>IF('SERIES_DB-MetaData'!$F107="US",'SERIES_DB-MetaData'!K107*6.89476,'SERIES_DB-MetaData'!K107)</f>
        <v>0</v>
      </c>
      <c r="L107" s="31">
        <f>IF('SERIES_DB-MetaData'!$F107="US",'SERIES_DB-MetaData'!L107*4.448221615,'SERIES_DB-MetaData'!L107)</f>
        <v>2454.75</v>
      </c>
      <c r="M107" s="20">
        <f>'SERIES_DB-MetaData'!M107</f>
        <v>0</v>
      </c>
      <c r="N107" s="30">
        <f>IF('SERIES_DB-MetaData'!$F107="US",'SERIES_DB-MetaData'!N107*25.4,'SERIES_DB-MetaData'!N107)</f>
        <v>150</v>
      </c>
      <c r="O107" s="30">
        <f>IF('SERIES_DB-MetaData'!$F107="US",'SERIES_DB-MetaData'!O107*25.4,'SERIES_DB-MetaData'!O107)</f>
        <v>0</v>
      </c>
      <c r="P107" s="30">
        <f>IF('SERIES_DB-MetaData'!$F107="US",'SERIES_DB-MetaData'!P107*25.4,'SERIES_DB-MetaData'!P107)</f>
        <v>1500</v>
      </c>
      <c r="Q107" s="30">
        <f>IF('SERIES_DB-MetaData'!$F107="US",'SERIES_DB-MetaData'!Q107*25.4,'SERIES_DB-MetaData'!Q107)</f>
        <v>150</v>
      </c>
      <c r="R107" s="30">
        <f>IF('SERIES_DB-MetaData'!$F107="US",'SERIES_DB-MetaData'!R107*25.4,'SERIES_DB-MetaData'!R107)</f>
        <v>3000</v>
      </c>
      <c r="S107" s="30">
        <f>IF('SERIES_DB-MetaData'!$F107="US",'SERIES_DB-MetaData'!S107*25.4,'SERIES_DB-MetaData'!S107)</f>
        <v>3000</v>
      </c>
      <c r="T107" s="32">
        <f>'SERIES_DB-MetaData'!T107</f>
        <v>0</v>
      </c>
      <c r="U107" s="32">
        <f t="shared" si="13"/>
        <v>225000</v>
      </c>
      <c r="V107" s="30">
        <f>IF('SERIES_DB-MetaData'!$F107="US",'SERIES_DB-MetaData'!V107*25.4,'SERIES_DB-MetaData'!V107)</f>
        <v>13</v>
      </c>
      <c r="W107" s="30">
        <f>IF('SERIES_DB-MetaData'!$F107="US",'SERIES_DB-MetaData'!W107*25.4,'SERIES_DB-MetaData'!W107)</f>
        <v>0</v>
      </c>
      <c r="X107" s="30">
        <f>IF('SERIES_DB-MetaData'!$F107="US",'SERIES_DB-MetaData'!X107*25.4,'SERIES_DB-MetaData'!X107)</f>
        <v>0</v>
      </c>
      <c r="Y107" s="108">
        <f>'SERIES_DB-MetaData'!Y107</f>
        <v>14</v>
      </c>
      <c r="Z107" s="30">
        <f>IF('SERIES_DB-MetaData'!$F107="US",'SERIES_DB-MetaData'!AB107*25.4,'SERIES_DB-MetaData'!AB107)</f>
        <v>0</v>
      </c>
      <c r="AA107" s="108">
        <f>'SERIES_DB-MetaData'!AC107</f>
        <v>0</v>
      </c>
      <c r="AB107" s="30" t="e">
        <f>IF('SERIES_DB-MetaData'!$F107="US",'SERIES_DB-MetaData'!#REF!*25.4,'SERIES_DB-MetaData'!#REF!)</f>
        <v>#REF!</v>
      </c>
      <c r="AC107" s="108" t="e">
        <f>'SERIES_DB-MetaData'!#REF!</f>
        <v>#REF!</v>
      </c>
      <c r="AD107" s="108" t="str">
        <f>'SERIES_DB-MetaData'!AD107</f>
        <v>STRAIGHT</v>
      </c>
      <c r="AE107" s="31">
        <f>IF('SERIES_DB-MetaData'!$F107="US",'SERIES_DB-MetaData'!AE107*25.4,'SERIES_DB-MetaData'!AE107)</f>
        <v>675</v>
      </c>
      <c r="AF107" s="32" t="str">
        <f>'SERIES_DB-MetaData'!AF107</f>
        <v>Ribbed</v>
      </c>
      <c r="AG107" s="23" t="e">
        <f t="shared" si="14"/>
        <v>#REF!</v>
      </c>
      <c r="AH107" s="30">
        <f>IF('SERIES_DB-MetaData'!$F107="US",'SERIES_DB-MetaData'!AH107*25.4,'SERIES_DB-MetaData'!AH107)</f>
        <v>0</v>
      </c>
      <c r="AI107" s="31">
        <f>IF('SERIES_DB-MetaData'!$F107="US",'SERIES_DB-MetaData'!AI107*6.89476,'SERIES_DB-MetaData'!AI107)</f>
        <v>704</v>
      </c>
      <c r="AJ107" s="31">
        <f>IF('SERIES_DB-MetaData'!$F107="US",'SERIES_DB-MetaData'!AJ107*6.89476,'SERIES_DB-MetaData'!AJ107)</f>
        <v>0</v>
      </c>
      <c r="AK107" s="31">
        <f>IF('SERIES_DB-MetaData'!$F107="US",'SERIES_DB-MetaData'!AK107*6.89476,'SERIES_DB-MetaData'!AK107)</f>
        <v>0</v>
      </c>
      <c r="AL107" s="31">
        <f>IF('SERIES_DB-MetaData'!$F107="US",'SERIES_DB-MetaData'!AL107*6.89476,'SERIES_DB-MetaData'!AL107)</f>
        <v>0</v>
      </c>
      <c r="AM107" s="31">
        <f>IF('SERIES_DB-MetaData'!$F107="US",'SERIES_DB-MetaData'!AM107*6.89476,'SERIES_DB-MetaData'!AM107)</f>
        <v>0</v>
      </c>
      <c r="AN107" s="31">
        <f>IF('SERIES_DB-MetaData'!$F107="US",'SERIES_DB-MetaData'!AN107*6.89476,'SERIES_DB-MetaData'!AN107)</f>
        <v>0</v>
      </c>
      <c r="AO107" s="108">
        <f>'SERIES_DB-MetaData'!AO107</f>
        <v>0</v>
      </c>
      <c r="AP107" s="24">
        <f>'SERIES_DB-MetaData'!AP107</f>
        <v>0</v>
      </c>
      <c r="AQ107" s="20">
        <f>'SERIES_DB-MetaData'!AQ107</f>
        <v>2</v>
      </c>
      <c r="AR107" s="24">
        <f>'SERIES_DB-MetaData'!AR107</f>
        <v>0</v>
      </c>
      <c r="AS107" s="30">
        <f>IF('SERIES_DB-MetaData'!$F107="US",'SERIES_DB-MetaData'!AS107*25.4,'SERIES_DB-MetaData'!AS107)</f>
        <v>10</v>
      </c>
      <c r="AT107" s="20">
        <f>'SERIES_DB-MetaData'!AT107</f>
        <v>0</v>
      </c>
      <c r="AU107" s="31">
        <f>IF('SERIES_DB-MetaData'!$F107="US",'SERIES_DB-MetaData'!AU107*25.4,'SERIES_DB-MetaData'!AU107)</f>
        <v>100</v>
      </c>
      <c r="AV107" s="30">
        <f>IF('SERIES_DB-MetaData'!$F107="US",'SERIES_DB-MetaData'!AV107*25.4,'SERIES_DB-MetaData'!AV107)</f>
        <v>0</v>
      </c>
      <c r="AW107" s="109">
        <f>'SERIES_DB-MetaData'!AW107</f>
        <v>0</v>
      </c>
      <c r="AX107" s="30">
        <f>IF('SERIES_DB-MetaData'!$F107="US",'SERIES_DB-MetaData'!AX107*25.4,'SERIES_DB-MetaData'!AX107)</f>
        <v>0</v>
      </c>
      <c r="AY107" s="23">
        <f t="shared" si="15"/>
        <v>1.0471975511965979</v>
      </c>
      <c r="AZ107" s="23"/>
      <c r="BA107" s="31">
        <f>IF('SERIES_DB-MetaData'!$F107="US",'SERIES_DB-MetaData'!BA107*6.89476,'SERIES_DB-MetaData'!BA107)</f>
        <v>752</v>
      </c>
      <c r="BB107" s="31">
        <f>IF('SERIES_DB-MetaData'!$F107="US",'SERIES_DB-MetaData'!BB107*6.89476,'SERIES_DB-MetaData'!BB107)</f>
        <v>0</v>
      </c>
      <c r="BC107" s="24">
        <f>'SERIES_DB-MetaData'!BC107</f>
        <v>0</v>
      </c>
      <c r="BD107" s="30">
        <f>IF('SERIES_DB-MetaData'!$F107="US",'SERIES_DB-MetaData'!BD107*25.4,'SERIES_DB-MetaData'!BD107)</f>
        <v>10</v>
      </c>
      <c r="BE107" s="30">
        <f>IF('SERIES_DB-MetaData'!$F107="US",'SERIES_DB-MetaData'!BE107*25.4,'SERIES_DB-MetaData'!BE107)</f>
        <v>100</v>
      </c>
      <c r="BF107" s="24">
        <f>'SERIES_DB-MetaData'!BF107</f>
        <v>2</v>
      </c>
      <c r="BG107" s="22">
        <f t="shared" si="16"/>
        <v>1.0471975511965979</v>
      </c>
      <c r="BH107" s="30">
        <f>IF('SERIES_DB-MetaData'!$F107="US",'SERIES_DB-MetaData'!BH107*25.4,'SERIES_DB-MetaData'!BH107)</f>
        <v>0</v>
      </c>
      <c r="BI107" s="31">
        <f>IF('SERIES_DB-MetaData'!$F107="US",'SERIES_DB-MetaData'!BI107*6.89476,'SERIES_DB-MetaData'!BI107)</f>
        <v>352</v>
      </c>
      <c r="BJ107" s="31">
        <f>IF('SERIES_DB-MetaData'!$F107="US",'SERIES_DB-MetaData'!BJ107*6.89476,'SERIES_DB-MetaData'!BJ107)</f>
        <v>0</v>
      </c>
      <c r="BK107" s="109">
        <f>'SERIES_DB-MetaData'!BK107</f>
        <v>0</v>
      </c>
      <c r="BL107" s="30">
        <f>IF('SERIES_DB-MetaData'!$F107="US",'SERIES_DB-MetaData'!BL107*25.4,'SERIES_DB-MetaData'!BL107)</f>
        <v>3.15</v>
      </c>
      <c r="BM107" s="30">
        <f>IF('SERIES_DB-MetaData'!$F107="US",'SERIES_DB-MetaData'!BM107*25.4,'SERIES_DB-MetaData'!BM107)</f>
        <v>100</v>
      </c>
      <c r="BN107" s="25">
        <f>'SERIES_DB-MetaData'!$BN$6</f>
        <v>2</v>
      </c>
      <c r="BO107" s="22">
        <f t="shared" si="17"/>
        <v>0.10390817701748239</v>
      </c>
      <c r="BP107" s="31">
        <f>IF('SERIES_DB-MetaData'!$F107="US",'SERIES_DB-MetaData'!BP107*6.89476,'SERIES_DB-MetaData'!BP107)</f>
        <v>802</v>
      </c>
      <c r="BQ107" s="31">
        <f>IF('SERIES_DB-MetaData'!$F107="US",'SERIES_DB-MetaData'!BQ107*6.89476,'SERIES_DB-MetaData'!BQ107)</f>
        <v>0</v>
      </c>
      <c r="BR107" s="20">
        <f>'SERIES_DB-MetaData'!BR107</f>
        <v>0</v>
      </c>
      <c r="BS107" s="30">
        <f>IF('SERIES_DB-MetaData'!$F107="US",'SERIES_DB-MetaData'!BS107*25.4,'SERIES_DB-MetaData'!BS107)</f>
        <v>0</v>
      </c>
      <c r="BT107" s="20">
        <f>'SERIES_DB-MetaData'!BT107</f>
        <v>0</v>
      </c>
      <c r="BU107" s="22">
        <f t="shared" si="18"/>
        <v>0</v>
      </c>
      <c r="BV107" s="31">
        <f>IF('SERIES_DB-MetaData'!$F107="US",'SERIES_DB-MetaData'!BV107*6.89476,'SERIES_DB-MetaData'!BV107)</f>
        <v>0</v>
      </c>
      <c r="BW107" s="20">
        <f>'SERIES_DB-MetaData'!BW107</f>
        <v>0</v>
      </c>
      <c r="BX107" s="20">
        <f>'SERIES_DB-MetaData'!BX107</f>
        <v>1</v>
      </c>
    </row>
    <row r="108" spans="1:76">
      <c r="A108" s="84">
        <f>'SERIES_DB-MetaData'!A108</f>
        <v>103</v>
      </c>
      <c r="B108" s="84">
        <f>'SERIES_DB-MetaData'!B108</f>
        <v>0</v>
      </c>
      <c r="C108" s="84">
        <f>'SERIES_DB-MetaData'!C108</f>
        <v>4</v>
      </c>
      <c r="D108" s="105" t="str">
        <f>'SERIES_DB-MetaData'!D108</f>
        <v>W8N18</v>
      </c>
      <c r="E108" s="105" t="str">
        <f>'SERIES_DB-MetaData'!E108</f>
        <v>Kimura et Sugano (1996)</v>
      </c>
      <c r="F108" s="20" t="s">
        <v>8</v>
      </c>
      <c r="G108" s="87" t="str">
        <f>'SERIES_DB-MetaData'!G108</f>
        <v>C</v>
      </c>
      <c r="H108" s="87" t="str">
        <f>'SERIES_DB-MetaData'!H108</f>
        <v>B</v>
      </c>
      <c r="I108" s="31">
        <f>IF('SERIES_DB-MetaData'!$F108="US",'SERIES_DB-MetaData'!I108*6.89476,'SERIES_DB-MetaData'!I108)</f>
        <v>72.8</v>
      </c>
      <c r="J108" s="31">
        <f>IF('SERIES_DB-MetaData'!$F108="US",'SERIES_DB-MetaData'!J108*6.89476,'SERIES_DB-MetaData'!J108)</f>
        <v>0</v>
      </c>
      <c r="K108" s="31">
        <f>IF('SERIES_DB-MetaData'!$F108="US",'SERIES_DB-MetaData'!K108*6.89476,'SERIES_DB-MetaData'!K108)</f>
        <v>0</v>
      </c>
      <c r="L108" s="31">
        <f>IF('SERIES_DB-MetaData'!$F108="US",'SERIES_DB-MetaData'!L108*4.448221615,'SERIES_DB-MetaData'!L108)</f>
        <v>1765</v>
      </c>
      <c r="M108" s="20">
        <f>'SERIES_DB-MetaData'!M108</f>
        <v>0</v>
      </c>
      <c r="N108" s="30">
        <f>IF('SERIES_DB-MetaData'!$F108="US",'SERIES_DB-MetaData'!N108*25.4,'SERIES_DB-MetaData'!N108)</f>
        <v>200</v>
      </c>
      <c r="O108" s="30">
        <f>IF('SERIES_DB-MetaData'!$F108="US",'SERIES_DB-MetaData'!O108*25.4,'SERIES_DB-MetaData'!O108)</f>
        <v>200</v>
      </c>
      <c r="P108" s="30">
        <f>IF('SERIES_DB-MetaData'!$F108="US",'SERIES_DB-MetaData'!P108*25.4,'SERIES_DB-MetaData'!P108)</f>
        <v>1400</v>
      </c>
      <c r="Q108" s="30">
        <f>IF('SERIES_DB-MetaData'!$F108="US",'SERIES_DB-MetaData'!Q108*25.4,'SERIES_DB-MetaData'!Q108)</f>
        <v>80</v>
      </c>
      <c r="R108" s="30">
        <f>IF('SERIES_DB-MetaData'!$F108="US",'SERIES_DB-MetaData'!R108*25.4,'SERIES_DB-MetaData'!R108)</f>
        <v>2400</v>
      </c>
      <c r="S108" s="30">
        <f>IF('SERIES_DB-MetaData'!$F108="US",'SERIES_DB-MetaData'!S108*25.4,'SERIES_DB-MetaData'!S108)</f>
        <v>2400</v>
      </c>
      <c r="T108" s="32" t="str">
        <f>'SERIES_DB-MetaData'!T108</f>
        <v>C</v>
      </c>
      <c r="U108" s="32">
        <f t="shared" si="13"/>
        <v>120000</v>
      </c>
      <c r="V108" s="30">
        <f>IF('SERIES_DB-MetaData'!$F108="US",'SERIES_DB-MetaData'!V108*25.4,'SERIES_DB-MetaData'!V108)</f>
        <v>10</v>
      </c>
      <c r="W108" s="30">
        <f>IF('SERIES_DB-MetaData'!$F108="US",'SERIES_DB-MetaData'!W108*25.4,'SERIES_DB-MetaData'!W108)</f>
        <v>10</v>
      </c>
      <c r="X108" s="30">
        <f>IF('SERIES_DB-MetaData'!$F108="US",'SERIES_DB-MetaData'!X108*25.4,'SERIES_DB-MetaData'!X108)</f>
        <v>10</v>
      </c>
      <c r="Y108" s="108">
        <f>'SERIES_DB-MetaData'!Y108</f>
        <v>12</v>
      </c>
      <c r="Z108" s="30">
        <f>IF('SERIES_DB-MetaData'!$F108="US",'SERIES_DB-MetaData'!AB108*25.4,'SERIES_DB-MetaData'!AB108)</f>
        <v>0</v>
      </c>
      <c r="AA108" s="108">
        <f>'SERIES_DB-MetaData'!AC108</f>
        <v>2</v>
      </c>
      <c r="AB108" s="30" t="e">
        <f>IF('SERIES_DB-MetaData'!$F108="US",'SERIES_DB-MetaData'!#REF!*25.4,'SERIES_DB-MetaData'!#REF!)</f>
        <v>#REF!</v>
      </c>
      <c r="AC108" s="108" t="e">
        <f>'SERIES_DB-MetaData'!#REF!</f>
        <v>#REF!</v>
      </c>
      <c r="AD108" s="108" t="str">
        <f>'SERIES_DB-MetaData'!AD108</f>
        <v>STRAIGHT</v>
      </c>
      <c r="AE108" s="31">
        <f>IF('SERIES_DB-MetaData'!$F108="US",'SERIES_DB-MetaData'!AE108*25.4,'SERIES_DB-MetaData'!AE108)</f>
        <v>400</v>
      </c>
      <c r="AF108" s="32" t="str">
        <f>'SERIES_DB-MetaData'!AF108</f>
        <v>Ribbed</v>
      </c>
      <c r="AG108" s="23" t="e">
        <f t="shared" si="14"/>
        <v>#REF!</v>
      </c>
      <c r="AH108" s="30">
        <f>IF('SERIES_DB-MetaData'!$F108="US",'SERIES_DB-MetaData'!AH108*25.4,'SERIES_DB-MetaData'!AH108)</f>
        <v>0</v>
      </c>
      <c r="AI108" s="31">
        <f>IF('SERIES_DB-MetaData'!$F108="US",'SERIES_DB-MetaData'!AI108*6.89476,'SERIES_DB-MetaData'!AI108)</f>
        <v>580</v>
      </c>
      <c r="AJ108" s="31">
        <f>IF('SERIES_DB-MetaData'!$F108="US",'SERIES_DB-MetaData'!AJ108*6.89476,'SERIES_DB-MetaData'!AJ108)</f>
        <v>658</v>
      </c>
      <c r="AK108" s="31">
        <f>IF('SERIES_DB-MetaData'!$F108="US",'SERIES_DB-MetaData'!AK108*6.89476,'SERIES_DB-MetaData'!AK108)</f>
        <v>580</v>
      </c>
      <c r="AL108" s="31">
        <f>IF('SERIES_DB-MetaData'!$F108="US",'SERIES_DB-MetaData'!AL108*6.89476,'SERIES_DB-MetaData'!AL108)</f>
        <v>580</v>
      </c>
      <c r="AM108" s="31">
        <f>IF('SERIES_DB-MetaData'!$F108="US",'SERIES_DB-MetaData'!AM108*6.89476,'SERIES_DB-MetaData'!AM108)</f>
        <v>658</v>
      </c>
      <c r="AN108" s="31">
        <f>IF('SERIES_DB-MetaData'!$F108="US",'SERIES_DB-MetaData'!AN108*6.89476,'SERIES_DB-MetaData'!AN108)</f>
        <v>658</v>
      </c>
      <c r="AO108" s="108" t="str">
        <f>'SERIES_DB-MetaData'!AO108</f>
        <v>SD345</v>
      </c>
      <c r="AP108" s="24" t="str">
        <f>'SERIES_DB-MetaData'!AP108</f>
        <v>RJ</v>
      </c>
      <c r="AQ108" s="20">
        <f>'SERIES_DB-MetaData'!AQ108</f>
        <v>4</v>
      </c>
      <c r="AR108" s="24" t="str">
        <f>'SERIES_DB-MetaData'!AR108</f>
        <v>Ribbed</v>
      </c>
      <c r="AS108" s="30">
        <f>IF('SERIES_DB-MetaData'!$F108="US",'SERIES_DB-MetaData'!AS108*25.4,'SERIES_DB-MetaData'!AS108)</f>
        <v>6</v>
      </c>
      <c r="AT108" s="20">
        <f>'SERIES_DB-MetaData'!AT108</f>
        <v>48</v>
      </c>
      <c r="AU108" s="31">
        <f>IF('SERIES_DB-MetaData'!$F108="US",'SERIES_DB-MetaData'!AU108*25.4,'SERIES_DB-MetaData'!AU108)</f>
        <v>50</v>
      </c>
      <c r="AV108" s="30">
        <f>IF('SERIES_DB-MetaData'!$F108="US",'SERIES_DB-MetaData'!AV108*25.4,'SERIES_DB-MetaData'!AV108)</f>
        <v>0</v>
      </c>
      <c r="AW108" s="109">
        <f>'SERIES_DB-MetaData'!AW108</f>
        <v>0</v>
      </c>
      <c r="AX108" s="30">
        <f>IF('SERIES_DB-MetaData'!$F108="US",'SERIES_DB-MetaData'!AX108*25.4,'SERIES_DB-MetaData'!AX108)</f>
        <v>0</v>
      </c>
      <c r="AY108" s="23">
        <f t="shared" si="15"/>
        <v>1.1309733552923256</v>
      </c>
      <c r="AZ108" s="23"/>
      <c r="BA108" s="31">
        <f>IF('SERIES_DB-MetaData'!$F108="US",'SERIES_DB-MetaData'!BA108*6.89476,'SERIES_DB-MetaData'!BA108)</f>
        <v>385</v>
      </c>
      <c r="BB108" s="31">
        <f>IF('SERIES_DB-MetaData'!$F108="US",'SERIES_DB-MetaData'!BB108*6.89476,'SERIES_DB-MetaData'!BB108)</f>
        <v>654</v>
      </c>
      <c r="BC108" s="24" t="str">
        <f>'SERIES_DB-MetaData'!BC108</f>
        <v>SD345</v>
      </c>
      <c r="BD108" s="30">
        <f>IF('SERIES_DB-MetaData'!$F108="US",'SERIES_DB-MetaData'!BD108*25.4,'SERIES_DB-MetaData'!BD108)</f>
        <v>6</v>
      </c>
      <c r="BE108" s="30">
        <f>IF('SERIES_DB-MetaData'!$F108="US",'SERIES_DB-MetaData'!BE108*25.4,'SERIES_DB-MetaData'!BE108)</f>
        <v>60</v>
      </c>
      <c r="BF108" s="24">
        <f>'SERIES_DB-MetaData'!BF108</f>
        <v>2</v>
      </c>
      <c r="BG108" s="22">
        <f t="shared" si="16"/>
        <v>1.1780972450961724</v>
      </c>
      <c r="BH108" s="30">
        <f>IF('SERIES_DB-MetaData'!$F108="US",'SERIES_DB-MetaData'!BH108*25.4,'SERIES_DB-MetaData'!BH108)</f>
        <v>0</v>
      </c>
      <c r="BI108" s="31">
        <f>IF('SERIES_DB-MetaData'!$F108="US",'SERIES_DB-MetaData'!BI108*6.89476,'SERIES_DB-MetaData'!BI108)</f>
        <v>352</v>
      </c>
      <c r="BJ108" s="31">
        <f>IF('SERIES_DB-MetaData'!$F108="US",'SERIES_DB-MetaData'!BJ108*6.89476,'SERIES_DB-MetaData'!BJ108)</f>
        <v>934</v>
      </c>
      <c r="BK108" s="109" t="str">
        <f>'SERIES_DB-MetaData'!BK108</f>
        <v>SR785</v>
      </c>
      <c r="BL108" s="30">
        <f>IF('SERIES_DB-MetaData'!$F108="US",'SERIES_DB-MetaData'!BL108*25.4,'SERIES_DB-MetaData'!BL108)</f>
        <v>6</v>
      </c>
      <c r="BM108" s="30">
        <f>IF('SERIES_DB-MetaData'!$F108="US",'SERIES_DB-MetaData'!BM108*25.4,'SERIES_DB-MetaData'!BM108)</f>
        <v>60</v>
      </c>
      <c r="BN108" s="25">
        <f>'SERIES_DB-MetaData'!$BN$6</f>
        <v>2</v>
      </c>
      <c r="BO108" s="22">
        <f t="shared" si="17"/>
        <v>1.1780972450961724</v>
      </c>
      <c r="BP108" s="31">
        <f>IF('SERIES_DB-MetaData'!$F108="US",'SERIES_DB-MetaData'!BP108*6.89476,'SERIES_DB-MetaData'!BP108)</f>
        <v>849</v>
      </c>
      <c r="BQ108" s="31">
        <f>IF('SERIES_DB-MetaData'!$F108="US",'SERIES_DB-MetaData'!BQ108*6.89476,'SERIES_DB-MetaData'!BQ108)</f>
        <v>926</v>
      </c>
      <c r="BR108" s="20" t="str">
        <f>'SERIES_DB-MetaData'!BR108</f>
        <v>SR785</v>
      </c>
      <c r="BS108" s="30">
        <f>IF('SERIES_DB-MetaData'!$F108="US",'SERIES_DB-MetaData'!BS108*25.4,'SERIES_DB-MetaData'!BS108)</f>
        <v>0</v>
      </c>
      <c r="BT108" s="20">
        <f>'SERIES_DB-MetaData'!BT108</f>
        <v>0</v>
      </c>
      <c r="BU108" s="22">
        <f t="shared" si="18"/>
        <v>0</v>
      </c>
      <c r="BV108" s="31">
        <f>IF('SERIES_DB-MetaData'!$F108="US",'SERIES_DB-MetaData'!BV108*6.89476,'SERIES_DB-MetaData'!BV108)</f>
        <v>0</v>
      </c>
      <c r="BW108" s="20">
        <f>'SERIES_DB-MetaData'!BW108</f>
        <v>0</v>
      </c>
      <c r="BX108" s="20">
        <f>'SERIES_DB-MetaData'!BX108</f>
        <v>4</v>
      </c>
    </row>
    <row r="109" spans="1:76">
      <c r="A109" s="84">
        <f>'SERIES_DB-MetaData'!A109</f>
        <v>104</v>
      </c>
      <c r="B109" s="84">
        <f>'SERIES_DB-MetaData'!B109</f>
        <v>0</v>
      </c>
      <c r="C109" s="84">
        <f>'SERIES_DB-MetaData'!C109</f>
        <v>5</v>
      </c>
      <c r="D109" s="105" t="str">
        <f>'SERIES_DB-MetaData'!D109</f>
        <v>W8N13</v>
      </c>
      <c r="E109" s="105" t="str">
        <f>'SERIES_DB-MetaData'!E109</f>
        <v>Kimura et Sugano (1996)</v>
      </c>
      <c r="F109" s="20" t="s">
        <v>8</v>
      </c>
      <c r="G109" s="87" t="str">
        <f>'SERIES_DB-MetaData'!G109</f>
        <v>C</v>
      </c>
      <c r="H109" s="87" t="str">
        <f>'SERIES_DB-MetaData'!H109</f>
        <v>B</v>
      </c>
      <c r="I109" s="31">
        <f>IF('SERIES_DB-MetaData'!$F109="US",'SERIES_DB-MetaData'!I109*6.89476,'SERIES_DB-MetaData'!I109)</f>
        <v>79</v>
      </c>
      <c r="J109" s="31">
        <f>IF('SERIES_DB-MetaData'!$F109="US",'SERIES_DB-MetaData'!J109*6.89476,'SERIES_DB-MetaData'!J109)</f>
        <v>0</v>
      </c>
      <c r="K109" s="31">
        <f>IF('SERIES_DB-MetaData'!$F109="US",'SERIES_DB-MetaData'!K109*6.89476,'SERIES_DB-MetaData'!K109)</f>
        <v>0</v>
      </c>
      <c r="L109" s="31">
        <f>IF('SERIES_DB-MetaData'!$F109="US",'SERIES_DB-MetaData'!L109*4.448221615,'SERIES_DB-MetaData'!L109)</f>
        <v>1275</v>
      </c>
      <c r="M109" s="20">
        <f>'SERIES_DB-MetaData'!M109</f>
        <v>0</v>
      </c>
      <c r="N109" s="30">
        <f>IF('SERIES_DB-MetaData'!$F109="US",'SERIES_DB-MetaData'!N109*25.4,'SERIES_DB-MetaData'!N109)</f>
        <v>200</v>
      </c>
      <c r="O109" s="30">
        <f>IF('SERIES_DB-MetaData'!$F109="US",'SERIES_DB-MetaData'!O109*25.4,'SERIES_DB-MetaData'!O109)</f>
        <v>200</v>
      </c>
      <c r="P109" s="30">
        <f>IF('SERIES_DB-MetaData'!$F109="US",'SERIES_DB-MetaData'!P109*25.4,'SERIES_DB-MetaData'!P109)</f>
        <v>1400</v>
      </c>
      <c r="Q109" s="30">
        <f>IF('SERIES_DB-MetaData'!$F109="US",'SERIES_DB-MetaData'!Q109*25.4,'SERIES_DB-MetaData'!Q109)</f>
        <v>80</v>
      </c>
      <c r="R109" s="30">
        <f>IF('SERIES_DB-MetaData'!$F109="US",'SERIES_DB-MetaData'!R109*25.4,'SERIES_DB-MetaData'!R109)</f>
        <v>2400</v>
      </c>
      <c r="S109" s="30">
        <f>IF('SERIES_DB-MetaData'!$F109="US",'SERIES_DB-MetaData'!S109*25.4,'SERIES_DB-MetaData'!S109)</f>
        <v>2400</v>
      </c>
      <c r="T109" s="32" t="str">
        <f>'SERIES_DB-MetaData'!T109</f>
        <v>C</v>
      </c>
      <c r="U109" s="32">
        <f t="shared" si="13"/>
        <v>120000</v>
      </c>
      <c r="V109" s="30">
        <f>IF('SERIES_DB-MetaData'!$F109="US",'SERIES_DB-MetaData'!V109*25.4,'SERIES_DB-MetaData'!V109)</f>
        <v>10</v>
      </c>
      <c r="W109" s="30">
        <f>IF('SERIES_DB-MetaData'!$F109="US",'SERIES_DB-MetaData'!W109*25.4,'SERIES_DB-MetaData'!W109)</f>
        <v>10</v>
      </c>
      <c r="X109" s="30">
        <f>IF('SERIES_DB-MetaData'!$F109="US",'SERIES_DB-MetaData'!X109*25.4,'SERIES_DB-MetaData'!X109)</f>
        <v>10</v>
      </c>
      <c r="Y109" s="108">
        <f>'SERIES_DB-MetaData'!Y109</f>
        <v>12</v>
      </c>
      <c r="Z109" s="30">
        <f>IF('SERIES_DB-MetaData'!$F109="US",'SERIES_DB-MetaData'!AB109*25.4,'SERIES_DB-MetaData'!AB109)</f>
        <v>0</v>
      </c>
      <c r="AA109" s="108">
        <f>'SERIES_DB-MetaData'!AC109</f>
        <v>2</v>
      </c>
      <c r="AB109" s="30" t="e">
        <f>IF('SERIES_DB-MetaData'!$F109="US",'SERIES_DB-MetaData'!#REF!*25.4,'SERIES_DB-MetaData'!#REF!)</f>
        <v>#REF!</v>
      </c>
      <c r="AC109" s="108" t="e">
        <f>'SERIES_DB-MetaData'!#REF!</f>
        <v>#REF!</v>
      </c>
      <c r="AD109" s="108" t="str">
        <f>'SERIES_DB-MetaData'!AD109</f>
        <v>STRAIGHT</v>
      </c>
      <c r="AE109" s="31">
        <f>IF('SERIES_DB-MetaData'!$F109="US",'SERIES_DB-MetaData'!AE109*25.4,'SERIES_DB-MetaData'!AE109)</f>
        <v>400</v>
      </c>
      <c r="AF109" s="32" t="str">
        <f>'SERIES_DB-MetaData'!AF109</f>
        <v>Ribbed</v>
      </c>
      <c r="AG109" s="23" t="e">
        <f t="shared" si="14"/>
        <v>#REF!</v>
      </c>
      <c r="AH109" s="30">
        <f>IF('SERIES_DB-MetaData'!$F109="US",'SERIES_DB-MetaData'!AH109*25.4,'SERIES_DB-MetaData'!AH109)</f>
        <v>0</v>
      </c>
      <c r="AI109" s="31">
        <f>IF('SERIES_DB-MetaData'!$F109="US",'SERIES_DB-MetaData'!AI109*6.89476,'SERIES_DB-MetaData'!AI109)</f>
        <v>580</v>
      </c>
      <c r="AJ109" s="31">
        <f>IF('SERIES_DB-MetaData'!$F109="US",'SERIES_DB-MetaData'!AJ109*6.89476,'SERIES_DB-MetaData'!AJ109)</f>
        <v>658</v>
      </c>
      <c r="AK109" s="31">
        <f>IF('SERIES_DB-MetaData'!$F109="US",'SERIES_DB-MetaData'!AK109*6.89476,'SERIES_DB-MetaData'!AK109)</f>
        <v>580</v>
      </c>
      <c r="AL109" s="31">
        <f>IF('SERIES_DB-MetaData'!$F109="US",'SERIES_DB-MetaData'!AL109*6.89476,'SERIES_DB-MetaData'!AL109)</f>
        <v>580</v>
      </c>
      <c r="AM109" s="31">
        <f>IF('SERIES_DB-MetaData'!$F109="US",'SERIES_DB-MetaData'!AM109*6.89476,'SERIES_DB-MetaData'!AM109)</f>
        <v>658</v>
      </c>
      <c r="AN109" s="31">
        <f>IF('SERIES_DB-MetaData'!$F109="US",'SERIES_DB-MetaData'!AN109*6.89476,'SERIES_DB-MetaData'!AN109)</f>
        <v>658</v>
      </c>
      <c r="AO109" s="108" t="str">
        <f>'SERIES_DB-MetaData'!AO109</f>
        <v>SD345</v>
      </c>
      <c r="AP109" s="24" t="str">
        <f>'SERIES_DB-MetaData'!AP109</f>
        <v>RJ</v>
      </c>
      <c r="AQ109" s="20">
        <f>'SERIES_DB-MetaData'!AQ109</f>
        <v>4</v>
      </c>
      <c r="AR109" s="24" t="str">
        <f>'SERIES_DB-MetaData'!AR109</f>
        <v>Ribbed</v>
      </c>
      <c r="AS109" s="30">
        <f>IF('SERIES_DB-MetaData'!$F109="US",'SERIES_DB-MetaData'!AS109*25.4,'SERIES_DB-MetaData'!AS109)</f>
        <v>6</v>
      </c>
      <c r="AT109" s="20">
        <f>'SERIES_DB-MetaData'!AT109</f>
        <v>48</v>
      </c>
      <c r="AU109" s="31">
        <f>IF('SERIES_DB-MetaData'!$F109="US",'SERIES_DB-MetaData'!AU109*25.4,'SERIES_DB-MetaData'!AU109)</f>
        <v>50</v>
      </c>
      <c r="AV109" s="30">
        <f>IF('SERIES_DB-MetaData'!$F109="US",'SERIES_DB-MetaData'!AV109*25.4,'SERIES_DB-MetaData'!AV109)</f>
        <v>0</v>
      </c>
      <c r="AW109" s="109">
        <f>'SERIES_DB-MetaData'!AW109</f>
        <v>0</v>
      </c>
      <c r="AX109" s="30">
        <f>IF('SERIES_DB-MetaData'!$F109="US",'SERIES_DB-MetaData'!AX109*25.4,'SERIES_DB-MetaData'!AX109)</f>
        <v>0</v>
      </c>
      <c r="AY109" s="23">
        <f t="shared" si="15"/>
        <v>1.1309733552923256</v>
      </c>
      <c r="AZ109" s="23"/>
      <c r="BA109" s="31">
        <f>IF('SERIES_DB-MetaData'!$F109="US",'SERIES_DB-MetaData'!BA109*6.89476,'SERIES_DB-MetaData'!BA109)</f>
        <v>385</v>
      </c>
      <c r="BB109" s="31">
        <f>IF('SERIES_DB-MetaData'!$F109="US",'SERIES_DB-MetaData'!BB109*6.89476,'SERIES_DB-MetaData'!BB109)</f>
        <v>654</v>
      </c>
      <c r="BC109" s="24" t="str">
        <f>'SERIES_DB-MetaData'!BC109</f>
        <v>SD346</v>
      </c>
      <c r="BD109" s="30">
        <f>IF('SERIES_DB-MetaData'!$F109="US",'SERIES_DB-MetaData'!BD109*25.4,'SERIES_DB-MetaData'!BD109)</f>
        <v>6</v>
      </c>
      <c r="BE109" s="30">
        <f>IF('SERIES_DB-MetaData'!$F109="US",'SERIES_DB-MetaData'!BE109*25.4,'SERIES_DB-MetaData'!BE109)</f>
        <v>60</v>
      </c>
      <c r="BF109" s="24">
        <f>'SERIES_DB-MetaData'!BF109</f>
        <v>2</v>
      </c>
      <c r="BG109" s="22">
        <f t="shared" si="16"/>
        <v>1.1780972450961724</v>
      </c>
      <c r="BH109" s="30">
        <f>IF('SERIES_DB-MetaData'!$F109="US",'SERIES_DB-MetaData'!BH109*25.4,'SERIES_DB-MetaData'!BH109)</f>
        <v>0</v>
      </c>
      <c r="BI109" s="31">
        <f>IF('SERIES_DB-MetaData'!$F109="US",'SERIES_DB-MetaData'!BI109*6.89476,'SERIES_DB-MetaData'!BI109)</f>
        <v>852</v>
      </c>
      <c r="BJ109" s="31">
        <f>IF('SERIES_DB-MetaData'!$F109="US",'SERIES_DB-MetaData'!BJ109*6.89476,'SERIES_DB-MetaData'!BJ109)</f>
        <v>934</v>
      </c>
      <c r="BK109" s="109" t="str">
        <f>'SERIES_DB-MetaData'!BK109</f>
        <v>SR786</v>
      </c>
      <c r="BL109" s="30">
        <f>IF('SERIES_DB-MetaData'!$F109="US",'SERIES_DB-MetaData'!BL109*25.4,'SERIES_DB-MetaData'!BL109)</f>
        <v>6</v>
      </c>
      <c r="BM109" s="30">
        <f>IF('SERIES_DB-MetaData'!$F109="US",'SERIES_DB-MetaData'!BM109*25.4,'SERIES_DB-MetaData'!BM109)</f>
        <v>60</v>
      </c>
      <c r="BN109" s="25">
        <f>'SERIES_DB-MetaData'!$BN$6</f>
        <v>2</v>
      </c>
      <c r="BO109" s="22">
        <f t="shared" si="17"/>
        <v>1.1780972450961724</v>
      </c>
      <c r="BP109" s="31">
        <f>IF('SERIES_DB-MetaData'!$F109="US",'SERIES_DB-MetaData'!BP109*6.89476,'SERIES_DB-MetaData'!BP109)</f>
        <v>849</v>
      </c>
      <c r="BQ109" s="31">
        <f>IF('SERIES_DB-MetaData'!$F109="US",'SERIES_DB-MetaData'!BQ109*6.89476,'SERIES_DB-MetaData'!BQ109)</f>
        <v>926</v>
      </c>
      <c r="BR109" s="20" t="str">
        <f>'SERIES_DB-MetaData'!BR109</f>
        <v>SR786</v>
      </c>
      <c r="BS109" s="30">
        <f>IF('SERIES_DB-MetaData'!$F109="US",'SERIES_DB-MetaData'!BS109*25.4,'SERIES_DB-MetaData'!BS109)</f>
        <v>0</v>
      </c>
      <c r="BT109" s="20">
        <f>'SERIES_DB-MetaData'!BT109</f>
        <v>0</v>
      </c>
      <c r="BU109" s="22">
        <f t="shared" si="18"/>
        <v>0</v>
      </c>
      <c r="BV109" s="31">
        <f>IF('SERIES_DB-MetaData'!$F109="US",'SERIES_DB-MetaData'!BV109*6.89476,'SERIES_DB-MetaData'!BV109)</f>
        <v>0</v>
      </c>
      <c r="BW109" s="20">
        <f>'SERIES_DB-MetaData'!BW109</f>
        <v>0</v>
      </c>
      <c r="BX109" s="20">
        <f>'SERIES_DB-MetaData'!BX109</f>
        <v>4</v>
      </c>
    </row>
    <row r="110" spans="1:76">
      <c r="A110" s="84">
        <f>'SERIES_DB-MetaData'!A110</f>
        <v>105</v>
      </c>
      <c r="B110" s="84">
        <f>'SERIES_DB-MetaData'!B110</f>
        <v>0</v>
      </c>
      <c r="C110" s="84">
        <f>'SERIES_DB-MetaData'!C110</f>
        <v>6</v>
      </c>
      <c r="D110" s="105" t="str">
        <f>'SERIES_DB-MetaData'!D110</f>
        <v>W8N08H</v>
      </c>
      <c r="E110" s="105" t="str">
        <f>'SERIES_DB-MetaData'!E110</f>
        <v>Kimura et Sugano (1996)</v>
      </c>
      <c r="F110" s="20" t="s">
        <v>8</v>
      </c>
      <c r="G110" s="87" t="str">
        <f>'SERIES_DB-MetaData'!G110</f>
        <v>C</v>
      </c>
      <c r="H110" s="87" t="str">
        <f>'SERIES_DB-MetaData'!H110</f>
        <v>B</v>
      </c>
      <c r="I110" s="31">
        <f>IF('SERIES_DB-MetaData'!$F110="US",'SERIES_DB-MetaData'!I110*6.89476,'SERIES_DB-MetaData'!I110)</f>
        <v>79.400000000000006</v>
      </c>
      <c r="J110" s="31">
        <f>IF('SERIES_DB-MetaData'!$F110="US",'SERIES_DB-MetaData'!J110*6.89476,'SERIES_DB-MetaData'!J110)</f>
        <v>0</v>
      </c>
      <c r="K110" s="31">
        <f>IF('SERIES_DB-MetaData'!$F110="US",'SERIES_DB-MetaData'!K110*6.89476,'SERIES_DB-MetaData'!K110)</f>
        <v>0</v>
      </c>
      <c r="L110" s="31">
        <f>IF('SERIES_DB-MetaData'!$F110="US",'SERIES_DB-MetaData'!L110*4.448221615,'SERIES_DB-MetaData'!L110)</f>
        <v>785.00000000000011</v>
      </c>
      <c r="M110" s="20">
        <f>'SERIES_DB-MetaData'!M110</f>
        <v>0</v>
      </c>
      <c r="N110" s="30">
        <f>IF('SERIES_DB-MetaData'!$F110="US",'SERIES_DB-MetaData'!N110*25.4,'SERIES_DB-MetaData'!N110)</f>
        <v>200</v>
      </c>
      <c r="O110" s="30">
        <f>IF('SERIES_DB-MetaData'!$F110="US",'SERIES_DB-MetaData'!O110*25.4,'SERIES_DB-MetaData'!O110)</f>
        <v>200</v>
      </c>
      <c r="P110" s="30">
        <f>IF('SERIES_DB-MetaData'!$F110="US",'SERIES_DB-MetaData'!P110*25.4,'SERIES_DB-MetaData'!P110)</f>
        <v>1400</v>
      </c>
      <c r="Q110" s="30">
        <f>IF('SERIES_DB-MetaData'!$F110="US",'SERIES_DB-MetaData'!Q110*25.4,'SERIES_DB-MetaData'!Q110)</f>
        <v>80</v>
      </c>
      <c r="R110" s="30">
        <f>IF('SERIES_DB-MetaData'!$F110="US",'SERIES_DB-MetaData'!R110*25.4,'SERIES_DB-MetaData'!R110)</f>
        <v>2400</v>
      </c>
      <c r="S110" s="30">
        <f>IF('SERIES_DB-MetaData'!$F110="US",'SERIES_DB-MetaData'!S110*25.4,'SERIES_DB-MetaData'!S110)</f>
        <v>2400</v>
      </c>
      <c r="T110" s="32" t="str">
        <f>'SERIES_DB-MetaData'!T110</f>
        <v>C</v>
      </c>
      <c r="U110" s="32">
        <f t="shared" si="13"/>
        <v>120000</v>
      </c>
      <c r="V110" s="30">
        <f>IF('SERIES_DB-MetaData'!$F110="US",'SERIES_DB-MetaData'!V110*25.4,'SERIES_DB-MetaData'!V110)</f>
        <v>10</v>
      </c>
      <c r="W110" s="30">
        <f>IF('SERIES_DB-MetaData'!$F110="US",'SERIES_DB-MetaData'!W110*25.4,'SERIES_DB-MetaData'!W110)</f>
        <v>10</v>
      </c>
      <c r="X110" s="30">
        <f>IF('SERIES_DB-MetaData'!$F110="US",'SERIES_DB-MetaData'!X110*25.4,'SERIES_DB-MetaData'!X110)</f>
        <v>10</v>
      </c>
      <c r="Y110" s="108">
        <f>'SERIES_DB-MetaData'!Y110</f>
        <v>12</v>
      </c>
      <c r="Z110" s="30">
        <f>IF('SERIES_DB-MetaData'!$F110="US",'SERIES_DB-MetaData'!AB110*25.4,'SERIES_DB-MetaData'!AB110)</f>
        <v>0</v>
      </c>
      <c r="AA110" s="108">
        <f>'SERIES_DB-MetaData'!AC110</f>
        <v>2</v>
      </c>
      <c r="AB110" s="30" t="e">
        <f>IF('SERIES_DB-MetaData'!$F110="US",'SERIES_DB-MetaData'!#REF!*25.4,'SERIES_DB-MetaData'!#REF!)</f>
        <v>#REF!</v>
      </c>
      <c r="AC110" s="108" t="e">
        <f>'SERIES_DB-MetaData'!#REF!</f>
        <v>#REF!</v>
      </c>
      <c r="AD110" s="108" t="str">
        <f>'SERIES_DB-MetaData'!AD110</f>
        <v>STRAIGHT</v>
      </c>
      <c r="AE110" s="31">
        <f>IF('SERIES_DB-MetaData'!$F110="US",'SERIES_DB-MetaData'!AE110*25.4,'SERIES_DB-MetaData'!AE110)</f>
        <v>400</v>
      </c>
      <c r="AF110" s="32" t="str">
        <f>'SERIES_DB-MetaData'!AF110</f>
        <v>Ribbed</v>
      </c>
      <c r="AG110" s="23" t="e">
        <f t="shared" si="14"/>
        <v>#REF!</v>
      </c>
      <c r="AH110" s="30">
        <f>IF('SERIES_DB-MetaData'!$F110="US",'SERIES_DB-MetaData'!AH110*25.4,'SERIES_DB-MetaData'!AH110)</f>
        <v>0</v>
      </c>
      <c r="AI110" s="31">
        <f>IF('SERIES_DB-MetaData'!$F110="US",'SERIES_DB-MetaData'!AI110*6.89476,'SERIES_DB-MetaData'!AI110)</f>
        <v>580</v>
      </c>
      <c r="AJ110" s="31">
        <f>IF('SERIES_DB-MetaData'!$F110="US",'SERIES_DB-MetaData'!AJ110*6.89476,'SERIES_DB-MetaData'!AJ110)</f>
        <v>658</v>
      </c>
      <c r="AK110" s="31">
        <f>IF('SERIES_DB-MetaData'!$F110="US",'SERIES_DB-MetaData'!AK110*6.89476,'SERIES_DB-MetaData'!AK110)</f>
        <v>580</v>
      </c>
      <c r="AL110" s="31">
        <f>IF('SERIES_DB-MetaData'!$F110="US",'SERIES_DB-MetaData'!AL110*6.89476,'SERIES_DB-MetaData'!AL110)</f>
        <v>580</v>
      </c>
      <c r="AM110" s="31">
        <f>IF('SERIES_DB-MetaData'!$F110="US",'SERIES_DB-MetaData'!AM110*6.89476,'SERIES_DB-MetaData'!AM110)</f>
        <v>658</v>
      </c>
      <c r="AN110" s="31">
        <f>IF('SERIES_DB-MetaData'!$F110="US",'SERIES_DB-MetaData'!AN110*6.89476,'SERIES_DB-MetaData'!AN110)</f>
        <v>658</v>
      </c>
      <c r="AO110" s="108" t="str">
        <f>'SERIES_DB-MetaData'!AO110</f>
        <v>SD590</v>
      </c>
      <c r="AP110" s="24" t="str">
        <f>'SERIES_DB-MetaData'!AP110</f>
        <v>RJ</v>
      </c>
      <c r="AQ110" s="20">
        <f>'SERIES_DB-MetaData'!AQ110</f>
        <v>4</v>
      </c>
      <c r="AR110" s="24" t="str">
        <f>'SERIES_DB-MetaData'!AR110</f>
        <v>Ribbed</v>
      </c>
      <c r="AS110" s="30">
        <f>IF('SERIES_DB-MetaData'!$F110="US",'SERIES_DB-MetaData'!AS110*25.4,'SERIES_DB-MetaData'!AS110)</f>
        <v>6</v>
      </c>
      <c r="AT110" s="20">
        <f>'SERIES_DB-MetaData'!AT110</f>
        <v>48</v>
      </c>
      <c r="AU110" s="31">
        <f>IF('SERIES_DB-MetaData'!$F110="US",'SERIES_DB-MetaData'!AU110*25.4,'SERIES_DB-MetaData'!AU110)</f>
        <v>50</v>
      </c>
      <c r="AV110" s="30">
        <f>IF('SERIES_DB-MetaData'!$F110="US",'SERIES_DB-MetaData'!AV110*25.4,'SERIES_DB-MetaData'!AV110)</f>
        <v>0</v>
      </c>
      <c r="AW110" s="109">
        <f>'SERIES_DB-MetaData'!AW110</f>
        <v>0</v>
      </c>
      <c r="AX110" s="30">
        <f>IF('SERIES_DB-MetaData'!$F110="US",'SERIES_DB-MetaData'!AX110*25.4,'SERIES_DB-MetaData'!AX110)</f>
        <v>0</v>
      </c>
      <c r="AY110" s="23">
        <f t="shared" si="15"/>
        <v>1.1309733552923256</v>
      </c>
      <c r="AZ110" s="23"/>
      <c r="BA110" s="31">
        <f>IF('SERIES_DB-MetaData'!$F110="US",'SERIES_DB-MetaData'!BA110*6.89476,'SERIES_DB-MetaData'!BA110)</f>
        <v>385</v>
      </c>
      <c r="BB110" s="31">
        <f>IF('SERIES_DB-MetaData'!$F110="US",'SERIES_DB-MetaData'!BB110*6.89476,'SERIES_DB-MetaData'!BB110)</f>
        <v>654</v>
      </c>
      <c r="BC110" s="24" t="str">
        <f>'SERIES_DB-MetaData'!BC110</f>
        <v>SD347</v>
      </c>
      <c r="BD110" s="30">
        <f>IF('SERIES_DB-MetaData'!$F110="US",'SERIES_DB-MetaData'!BD110*25.4,'SERIES_DB-MetaData'!BD110)</f>
        <v>6</v>
      </c>
      <c r="BE110" s="30">
        <f>IF('SERIES_DB-MetaData'!$F110="US",'SERIES_DB-MetaData'!BE110*25.4,'SERIES_DB-MetaData'!BE110)</f>
        <v>60</v>
      </c>
      <c r="BF110" s="24">
        <f>'SERIES_DB-MetaData'!BF110</f>
        <v>2</v>
      </c>
      <c r="BG110" s="22">
        <f t="shared" si="16"/>
        <v>1.1780972450961724</v>
      </c>
      <c r="BH110" s="30">
        <f>IF('SERIES_DB-MetaData'!$F110="US",'SERIES_DB-MetaData'!BH110*25.4,'SERIES_DB-MetaData'!BH110)</f>
        <v>0</v>
      </c>
      <c r="BI110" s="31">
        <f>IF('SERIES_DB-MetaData'!$F110="US",'SERIES_DB-MetaData'!BI110*6.89476,'SERIES_DB-MetaData'!BI110)</f>
        <v>852</v>
      </c>
      <c r="BJ110" s="31">
        <f>IF('SERIES_DB-MetaData'!$F110="US",'SERIES_DB-MetaData'!BJ110*6.89476,'SERIES_DB-MetaData'!BJ110)</f>
        <v>934</v>
      </c>
      <c r="BK110" s="109" t="str">
        <f>'SERIES_DB-MetaData'!BK110</f>
        <v>SR787</v>
      </c>
      <c r="BL110" s="30">
        <f>IF('SERIES_DB-MetaData'!$F110="US",'SERIES_DB-MetaData'!BL110*25.4,'SERIES_DB-MetaData'!BL110)</f>
        <v>6</v>
      </c>
      <c r="BM110" s="30">
        <f>IF('SERIES_DB-MetaData'!$F110="US",'SERIES_DB-MetaData'!BM110*25.4,'SERIES_DB-MetaData'!BM110)</f>
        <v>60</v>
      </c>
      <c r="BN110" s="25">
        <f>'SERIES_DB-MetaData'!$BN$6</f>
        <v>2</v>
      </c>
      <c r="BO110" s="22">
        <f t="shared" si="17"/>
        <v>1.1780972450961724</v>
      </c>
      <c r="BP110" s="31">
        <f>IF('SERIES_DB-MetaData'!$F110="US",'SERIES_DB-MetaData'!BP110*6.89476,'SERIES_DB-MetaData'!BP110)</f>
        <v>849</v>
      </c>
      <c r="BQ110" s="31">
        <f>IF('SERIES_DB-MetaData'!$F110="US",'SERIES_DB-MetaData'!BQ110*6.89476,'SERIES_DB-MetaData'!BQ110)</f>
        <v>926</v>
      </c>
      <c r="BR110" s="20" t="str">
        <f>'SERIES_DB-MetaData'!BR110</f>
        <v>SR787</v>
      </c>
      <c r="BS110" s="30">
        <f>IF('SERIES_DB-MetaData'!$F110="US",'SERIES_DB-MetaData'!BS110*25.4,'SERIES_DB-MetaData'!BS110)</f>
        <v>0</v>
      </c>
      <c r="BT110" s="20">
        <f>'SERIES_DB-MetaData'!BT110</f>
        <v>0</v>
      </c>
      <c r="BU110" s="22">
        <f t="shared" si="18"/>
        <v>0</v>
      </c>
      <c r="BV110" s="31">
        <f>IF('SERIES_DB-MetaData'!$F110="US",'SERIES_DB-MetaData'!BV110*6.89476,'SERIES_DB-MetaData'!BV110)</f>
        <v>0</v>
      </c>
      <c r="BW110" s="20">
        <f>'SERIES_DB-MetaData'!BW110</f>
        <v>0</v>
      </c>
      <c r="BX110" s="20">
        <f>'SERIES_DB-MetaData'!BX110</f>
        <v>4</v>
      </c>
    </row>
    <row r="111" spans="1:76">
      <c r="A111" s="84">
        <f>'SERIES_DB-MetaData'!A111</f>
        <v>106</v>
      </c>
      <c r="B111" s="84">
        <f>'SERIES_DB-MetaData'!B111</f>
        <v>0</v>
      </c>
      <c r="C111" s="84">
        <f>'SERIES_DB-MetaData'!C111</f>
        <v>7</v>
      </c>
      <c r="D111" s="105" t="str">
        <f>'SERIES_DB-MetaData'!D111</f>
        <v>W4N18</v>
      </c>
      <c r="E111" s="105" t="str">
        <f>'SERIES_DB-MetaData'!E111</f>
        <v>Kimura et Sugano (1996)</v>
      </c>
      <c r="F111" s="20" t="s">
        <v>8</v>
      </c>
      <c r="G111" s="87" t="str">
        <f>'SERIES_DB-MetaData'!G111</f>
        <v>C</v>
      </c>
      <c r="H111" s="87" t="str">
        <f>'SERIES_DB-MetaData'!H111</f>
        <v>B</v>
      </c>
      <c r="I111" s="31">
        <f>IF('SERIES_DB-MetaData'!$F111="US",'SERIES_DB-MetaData'!I111*6.89476,'SERIES_DB-MetaData'!I111)</f>
        <v>43.1</v>
      </c>
      <c r="J111" s="31">
        <f>IF('SERIES_DB-MetaData'!$F111="US",'SERIES_DB-MetaData'!J111*6.89476,'SERIES_DB-MetaData'!J111)</f>
        <v>0</v>
      </c>
      <c r="K111" s="31">
        <f>IF('SERIES_DB-MetaData'!$F111="US",'SERIES_DB-MetaData'!K111*6.89476,'SERIES_DB-MetaData'!K111)</f>
        <v>0</v>
      </c>
      <c r="L111" s="31">
        <f>IF('SERIES_DB-MetaData'!$F111="US",'SERIES_DB-MetaData'!L111*4.448221615,'SERIES_DB-MetaData'!L111)</f>
        <v>1765</v>
      </c>
      <c r="M111" s="20">
        <f>'SERIES_DB-MetaData'!M111</f>
        <v>0</v>
      </c>
      <c r="N111" s="30">
        <f>IF('SERIES_DB-MetaData'!$F111="US",'SERIES_DB-MetaData'!N111*25.4,'SERIES_DB-MetaData'!N111)</f>
        <v>200</v>
      </c>
      <c r="O111" s="30">
        <f>IF('SERIES_DB-MetaData'!$F111="US",'SERIES_DB-MetaData'!O111*25.4,'SERIES_DB-MetaData'!O111)</f>
        <v>200</v>
      </c>
      <c r="P111" s="30">
        <f>IF('SERIES_DB-MetaData'!$F111="US",'SERIES_DB-MetaData'!P111*25.4,'SERIES_DB-MetaData'!P111)</f>
        <v>1400</v>
      </c>
      <c r="Q111" s="30">
        <f>IF('SERIES_DB-MetaData'!$F111="US",'SERIES_DB-MetaData'!Q111*25.4,'SERIES_DB-MetaData'!Q111)</f>
        <v>80</v>
      </c>
      <c r="R111" s="30">
        <f>IF('SERIES_DB-MetaData'!$F111="US",'SERIES_DB-MetaData'!R111*25.4,'SERIES_DB-MetaData'!R111)</f>
        <v>2400</v>
      </c>
      <c r="S111" s="30">
        <f>IF('SERIES_DB-MetaData'!$F111="US",'SERIES_DB-MetaData'!S111*25.4,'SERIES_DB-MetaData'!S111)</f>
        <v>2400</v>
      </c>
      <c r="T111" s="32" t="str">
        <f>'SERIES_DB-MetaData'!T111</f>
        <v>C</v>
      </c>
      <c r="U111" s="32">
        <f t="shared" si="13"/>
        <v>120000</v>
      </c>
      <c r="V111" s="30">
        <f>IF('SERIES_DB-MetaData'!$F111="US",'SERIES_DB-MetaData'!V111*25.4,'SERIES_DB-MetaData'!V111)</f>
        <v>10</v>
      </c>
      <c r="W111" s="30">
        <f>IF('SERIES_DB-MetaData'!$F111="US",'SERIES_DB-MetaData'!W111*25.4,'SERIES_DB-MetaData'!W111)</f>
        <v>10</v>
      </c>
      <c r="X111" s="30">
        <f>IF('SERIES_DB-MetaData'!$F111="US",'SERIES_DB-MetaData'!X111*25.4,'SERIES_DB-MetaData'!X111)</f>
        <v>10</v>
      </c>
      <c r="Y111" s="108">
        <f>'SERIES_DB-MetaData'!Y111</f>
        <v>12</v>
      </c>
      <c r="Z111" s="30">
        <f>IF('SERIES_DB-MetaData'!$F111="US",'SERIES_DB-MetaData'!AB111*25.4,'SERIES_DB-MetaData'!AB111)</f>
        <v>0</v>
      </c>
      <c r="AA111" s="108">
        <f>'SERIES_DB-MetaData'!AC111</f>
        <v>2</v>
      </c>
      <c r="AB111" s="30" t="e">
        <f>IF('SERIES_DB-MetaData'!$F111="US",'SERIES_DB-MetaData'!#REF!*25.4,'SERIES_DB-MetaData'!#REF!)</f>
        <v>#REF!</v>
      </c>
      <c r="AC111" s="108" t="e">
        <f>'SERIES_DB-MetaData'!#REF!</f>
        <v>#REF!</v>
      </c>
      <c r="AD111" s="108" t="str">
        <f>'SERIES_DB-MetaData'!AD111</f>
        <v>STRAIGHT</v>
      </c>
      <c r="AE111" s="31">
        <f>IF('SERIES_DB-MetaData'!$F111="US",'SERIES_DB-MetaData'!AE111*25.4,'SERIES_DB-MetaData'!AE111)</f>
        <v>400</v>
      </c>
      <c r="AF111" s="32" t="str">
        <f>'SERIES_DB-MetaData'!AF111</f>
        <v>Ribbed</v>
      </c>
      <c r="AG111" s="23" t="e">
        <f t="shared" si="14"/>
        <v>#REF!</v>
      </c>
      <c r="AH111" s="30">
        <f>IF('SERIES_DB-MetaData'!$F111="US",'SERIES_DB-MetaData'!AH111*25.4,'SERIES_DB-MetaData'!AH111)</f>
        <v>0</v>
      </c>
      <c r="AI111" s="31">
        <f>IF('SERIES_DB-MetaData'!$F111="US",'SERIES_DB-MetaData'!AI111*6.89476,'SERIES_DB-MetaData'!AI111)</f>
        <v>580</v>
      </c>
      <c r="AJ111" s="31">
        <f>IF('SERIES_DB-MetaData'!$F111="US",'SERIES_DB-MetaData'!AJ111*6.89476,'SERIES_DB-MetaData'!AJ111)</f>
        <v>658</v>
      </c>
      <c r="AK111" s="31">
        <f>IF('SERIES_DB-MetaData'!$F111="US",'SERIES_DB-MetaData'!AK111*6.89476,'SERIES_DB-MetaData'!AK111)</f>
        <v>580</v>
      </c>
      <c r="AL111" s="31">
        <f>IF('SERIES_DB-MetaData'!$F111="US",'SERIES_DB-MetaData'!AL111*6.89476,'SERIES_DB-MetaData'!AL111)</f>
        <v>580</v>
      </c>
      <c r="AM111" s="31">
        <f>IF('SERIES_DB-MetaData'!$F111="US",'SERIES_DB-MetaData'!AM111*6.89476,'SERIES_DB-MetaData'!AM111)</f>
        <v>658</v>
      </c>
      <c r="AN111" s="31">
        <f>IF('SERIES_DB-MetaData'!$F111="US",'SERIES_DB-MetaData'!AN111*6.89476,'SERIES_DB-MetaData'!AN111)</f>
        <v>658</v>
      </c>
      <c r="AO111" s="108" t="str">
        <f>'SERIES_DB-MetaData'!AO111</f>
        <v>SD345</v>
      </c>
      <c r="AP111" s="24" t="str">
        <f>'SERIES_DB-MetaData'!AP111</f>
        <v>RJ</v>
      </c>
      <c r="AQ111" s="20">
        <f>'SERIES_DB-MetaData'!AQ111</f>
        <v>4</v>
      </c>
      <c r="AR111" s="24" t="str">
        <f>'SERIES_DB-MetaData'!AR111</f>
        <v>Ribbed</v>
      </c>
      <c r="AS111" s="30">
        <f>IF('SERIES_DB-MetaData'!$F111="US",'SERIES_DB-MetaData'!AS111*25.4,'SERIES_DB-MetaData'!AS111)</f>
        <v>6</v>
      </c>
      <c r="AT111" s="20">
        <f>'SERIES_DB-MetaData'!AT111</f>
        <v>48</v>
      </c>
      <c r="AU111" s="31">
        <f>IF('SERIES_DB-MetaData'!$F111="US",'SERIES_DB-MetaData'!AU111*25.4,'SERIES_DB-MetaData'!AU111)</f>
        <v>50</v>
      </c>
      <c r="AV111" s="30">
        <f>IF('SERIES_DB-MetaData'!$F111="US",'SERIES_DB-MetaData'!AV111*25.4,'SERIES_DB-MetaData'!AV111)</f>
        <v>0</v>
      </c>
      <c r="AW111" s="109">
        <f>'SERIES_DB-MetaData'!AW111</f>
        <v>0</v>
      </c>
      <c r="AX111" s="30">
        <f>IF('SERIES_DB-MetaData'!$F111="US",'SERIES_DB-MetaData'!AX111*25.4,'SERIES_DB-MetaData'!AX111)</f>
        <v>0</v>
      </c>
      <c r="AY111" s="23">
        <f t="shared" si="15"/>
        <v>1.1309733552923256</v>
      </c>
      <c r="AZ111" s="23"/>
      <c r="BA111" s="31">
        <f>IF('SERIES_DB-MetaData'!$F111="US",'SERIES_DB-MetaData'!BA111*6.89476,'SERIES_DB-MetaData'!BA111)</f>
        <v>385</v>
      </c>
      <c r="BB111" s="31">
        <f>IF('SERIES_DB-MetaData'!$F111="US",'SERIES_DB-MetaData'!BB111*6.89476,'SERIES_DB-MetaData'!BB111)</f>
        <v>654</v>
      </c>
      <c r="BC111" s="24" t="str">
        <f>'SERIES_DB-MetaData'!BC111</f>
        <v>SD348</v>
      </c>
      <c r="BD111" s="30">
        <f>IF('SERIES_DB-MetaData'!$F111="US",'SERIES_DB-MetaData'!BD111*25.4,'SERIES_DB-MetaData'!BD111)</f>
        <v>6</v>
      </c>
      <c r="BE111" s="30">
        <f>IF('SERIES_DB-MetaData'!$F111="US",'SERIES_DB-MetaData'!BE111*25.4,'SERIES_DB-MetaData'!BE111)</f>
        <v>60</v>
      </c>
      <c r="BF111" s="24">
        <f>'SERIES_DB-MetaData'!BF111</f>
        <v>2</v>
      </c>
      <c r="BG111" s="22">
        <f t="shared" si="16"/>
        <v>1.1780972450961724</v>
      </c>
      <c r="BH111" s="30">
        <f>IF('SERIES_DB-MetaData'!$F111="US",'SERIES_DB-MetaData'!BH111*25.4,'SERIES_DB-MetaData'!BH111)</f>
        <v>0</v>
      </c>
      <c r="BI111" s="31">
        <f>IF('SERIES_DB-MetaData'!$F111="US",'SERIES_DB-MetaData'!BI111*6.89476,'SERIES_DB-MetaData'!BI111)</f>
        <v>852</v>
      </c>
      <c r="BJ111" s="31">
        <f>IF('SERIES_DB-MetaData'!$F111="US",'SERIES_DB-MetaData'!BJ111*6.89476,'SERIES_DB-MetaData'!BJ111)</f>
        <v>934</v>
      </c>
      <c r="BK111" s="109" t="str">
        <f>'SERIES_DB-MetaData'!BK111</f>
        <v>SR788</v>
      </c>
      <c r="BL111" s="30">
        <f>IF('SERIES_DB-MetaData'!$F111="US",'SERIES_DB-MetaData'!BL111*25.4,'SERIES_DB-MetaData'!BL111)</f>
        <v>6</v>
      </c>
      <c r="BM111" s="30">
        <f>IF('SERIES_DB-MetaData'!$F111="US",'SERIES_DB-MetaData'!BM111*25.4,'SERIES_DB-MetaData'!BM111)</f>
        <v>60</v>
      </c>
      <c r="BN111" s="25">
        <f>'SERIES_DB-MetaData'!$BN$6</f>
        <v>2</v>
      </c>
      <c r="BO111" s="22">
        <f t="shared" si="17"/>
        <v>1.1780972450961724</v>
      </c>
      <c r="BP111" s="31">
        <f>IF('SERIES_DB-MetaData'!$F111="US",'SERIES_DB-MetaData'!BP111*6.89476,'SERIES_DB-MetaData'!BP111)</f>
        <v>849</v>
      </c>
      <c r="BQ111" s="31">
        <f>IF('SERIES_DB-MetaData'!$F111="US",'SERIES_DB-MetaData'!BQ111*6.89476,'SERIES_DB-MetaData'!BQ111)</f>
        <v>926</v>
      </c>
      <c r="BR111" s="20" t="str">
        <f>'SERIES_DB-MetaData'!BR111</f>
        <v>SR788</v>
      </c>
      <c r="BS111" s="30">
        <f>IF('SERIES_DB-MetaData'!$F111="US",'SERIES_DB-MetaData'!BS111*25.4,'SERIES_DB-MetaData'!BS111)</f>
        <v>0</v>
      </c>
      <c r="BT111" s="20">
        <f>'SERIES_DB-MetaData'!BT111</f>
        <v>0</v>
      </c>
      <c r="BU111" s="22">
        <f t="shared" si="18"/>
        <v>0</v>
      </c>
      <c r="BV111" s="31">
        <f>IF('SERIES_DB-MetaData'!$F111="US",'SERIES_DB-MetaData'!BV111*6.89476,'SERIES_DB-MetaData'!BV111)</f>
        <v>0</v>
      </c>
      <c r="BW111" s="20">
        <f>'SERIES_DB-MetaData'!BW111</f>
        <v>0</v>
      </c>
      <c r="BX111" s="20">
        <f>'SERIES_DB-MetaData'!BX111</f>
        <v>4</v>
      </c>
    </row>
    <row r="112" spans="1:76">
      <c r="A112" s="84">
        <f>'SERIES_DB-MetaData'!A112</f>
        <v>107</v>
      </c>
      <c r="B112" s="84">
        <f>'SERIES_DB-MetaData'!B112</f>
        <v>0</v>
      </c>
      <c r="C112" s="84">
        <f>'SERIES_DB-MetaData'!C112</f>
        <v>8</v>
      </c>
      <c r="D112" s="105" t="str">
        <f>'SERIES_DB-MetaData'!D112</f>
        <v>W4N18C</v>
      </c>
      <c r="E112" s="105" t="str">
        <f>'SERIES_DB-MetaData'!E112</f>
        <v>Kimura et Sugano (1996)</v>
      </c>
      <c r="F112" s="20" t="s">
        <v>8</v>
      </c>
      <c r="G112" s="87" t="str">
        <f>'SERIES_DB-MetaData'!G112</f>
        <v>C</v>
      </c>
      <c r="H112" s="87" t="str">
        <f>'SERIES_DB-MetaData'!H112</f>
        <v>B</v>
      </c>
      <c r="I112" s="31">
        <f>IF('SERIES_DB-MetaData'!$F112="US",'SERIES_DB-MetaData'!I112*6.89476,'SERIES_DB-MetaData'!I112)</f>
        <v>42.5</v>
      </c>
      <c r="J112" s="31">
        <f>IF('SERIES_DB-MetaData'!$F112="US",'SERIES_DB-MetaData'!J112*6.89476,'SERIES_DB-MetaData'!J112)</f>
        <v>0</v>
      </c>
      <c r="K112" s="31">
        <f>IF('SERIES_DB-MetaData'!$F112="US",'SERIES_DB-MetaData'!K112*6.89476,'SERIES_DB-MetaData'!K112)</f>
        <v>0</v>
      </c>
      <c r="L112" s="31">
        <f>IF('SERIES_DB-MetaData'!$F112="US",'SERIES_DB-MetaData'!L112*4.448221615,'SERIES_DB-MetaData'!L112)</f>
        <v>1765</v>
      </c>
      <c r="M112" s="20">
        <f>'SERIES_DB-MetaData'!M112</f>
        <v>0</v>
      </c>
      <c r="N112" s="30">
        <f>IF('SERIES_DB-MetaData'!$F112="US",'SERIES_DB-MetaData'!N112*25.4,'SERIES_DB-MetaData'!N112)</f>
        <v>200</v>
      </c>
      <c r="O112" s="30">
        <f>IF('SERIES_DB-MetaData'!$F112="US",'SERIES_DB-MetaData'!O112*25.4,'SERIES_DB-MetaData'!O112)</f>
        <v>200</v>
      </c>
      <c r="P112" s="30">
        <f>IF('SERIES_DB-MetaData'!$F112="US",'SERIES_DB-MetaData'!P112*25.4,'SERIES_DB-MetaData'!P112)</f>
        <v>1400</v>
      </c>
      <c r="Q112" s="30">
        <f>IF('SERIES_DB-MetaData'!$F112="US",'SERIES_DB-MetaData'!Q112*25.4,'SERIES_DB-MetaData'!Q112)</f>
        <v>80</v>
      </c>
      <c r="R112" s="30">
        <f>IF('SERIES_DB-MetaData'!$F112="US",'SERIES_DB-MetaData'!R112*25.4,'SERIES_DB-MetaData'!R112)</f>
        <v>2400</v>
      </c>
      <c r="S112" s="30">
        <f>IF('SERIES_DB-MetaData'!$F112="US",'SERIES_DB-MetaData'!S112*25.4,'SERIES_DB-MetaData'!S112)</f>
        <v>2400</v>
      </c>
      <c r="T112" s="32" t="str">
        <f>'SERIES_DB-MetaData'!T112</f>
        <v>C</v>
      </c>
      <c r="U112" s="32">
        <f t="shared" si="13"/>
        <v>120000</v>
      </c>
      <c r="V112" s="30">
        <f>IF('SERIES_DB-MetaData'!$F112="US",'SERIES_DB-MetaData'!V112*25.4,'SERIES_DB-MetaData'!V112)</f>
        <v>10</v>
      </c>
      <c r="W112" s="30">
        <f>IF('SERIES_DB-MetaData'!$F112="US",'SERIES_DB-MetaData'!W112*25.4,'SERIES_DB-MetaData'!W112)</f>
        <v>10</v>
      </c>
      <c r="X112" s="30">
        <f>IF('SERIES_DB-MetaData'!$F112="US",'SERIES_DB-MetaData'!X112*25.4,'SERIES_DB-MetaData'!X112)</f>
        <v>10</v>
      </c>
      <c r="Y112" s="108">
        <f>'SERIES_DB-MetaData'!Y112</f>
        <v>12</v>
      </c>
      <c r="Z112" s="30">
        <f>IF('SERIES_DB-MetaData'!$F112="US",'SERIES_DB-MetaData'!AB112*25.4,'SERIES_DB-MetaData'!AB112)</f>
        <v>0</v>
      </c>
      <c r="AA112" s="108">
        <f>'SERIES_DB-MetaData'!AC112</f>
        <v>2</v>
      </c>
      <c r="AB112" s="30" t="e">
        <f>IF('SERIES_DB-MetaData'!$F112="US",'SERIES_DB-MetaData'!#REF!*25.4,'SERIES_DB-MetaData'!#REF!)</f>
        <v>#REF!</v>
      </c>
      <c r="AC112" s="108" t="e">
        <f>'SERIES_DB-MetaData'!#REF!</f>
        <v>#REF!</v>
      </c>
      <c r="AD112" s="108" t="str">
        <f>'SERIES_DB-MetaData'!AD112</f>
        <v>STRAIGHT</v>
      </c>
      <c r="AE112" s="31">
        <f>IF('SERIES_DB-MetaData'!$F112="US",'SERIES_DB-MetaData'!AE112*25.4,'SERIES_DB-MetaData'!AE112)</f>
        <v>400</v>
      </c>
      <c r="AF112" s="32" t="str">
        <f>'SERIES_DB-MetaData'!AF112</f>
        <v>Ribbed</v>
      </c>
      <c r="AG112" s="23" t="e">
        <f t="shared" si="14"/>
        <v>#REF!</v>
      </c>
      <c r="AH112" s="30">
        <f>IF('SERIES_DB-MetaData'!$F112="US",'SERIES_DB-MetaData'!AH112*25.4,'SERIES_DB-MetaData'!AH112)</f>
        <v>0</v>
      </c>
      <c r="AI112" s="31">
        <f>IF('SERIES_DB-MetaData'!$F112="US",'SERIES_DB-MetaData'!AI112*6.89476,'SERIES_DB-MetaData'!AI112)</f>
        <v>580</v>
      </c>
      <c r="AJ112" s="31">
        <f>IF('SERIES_DB-MetaData'!$F112="US",'SERIES_DB-MetaData'!AJ112*6.89476,'SERIES_DB-MetaData'!AJ112)</f>
        <v>658</v>
      </c>
      <c r="AK112" s="31">
        <f>IF('SERIES_DB-MetaData'!$F112="US",'SERIES_DB-MetaData'!AK112*6.89476,'SERIES_DB-MetaData'!AK112)</f>
        <v>580</v>
      </c>
      <c r="AL112" s="31">
        <f>IF('SERIES_DB-MetaData'!$F112="US",'SERIES_DB-MetaData'!AL112*6.89476,'SERIES_DB-MetaData'!AL112)</f>
        <v>580</v>
      </c>
      <c r="AM112" s="31">
        <f>IF('SERIES_DB-MetaData'!$F112="US",'SERIES_DB-MetaData'!AM112*6.89476,'SERIES_DB-MetaData'!AM112)</f>
        <v>658</v>
      </c>
      <c r="AN112" s="31">
        <f>IF('SERIES_DB-MetaData'!$F112="US",'SERIES_DB-MetaData'!AN112*6.89476,'SERIES_DB-MetaData'!AN112)</f>
        <v>658</v>
      </c>
      <c r="AO112" s="108" t="str">
        <f>'SERIES_DB-MetaData'!AO112</f>
        <v>SD345</v>
      </c>
      <c r="AP112" s="24" t="str">
        <f>'SERIES_DB-MetaData'!AP112</f>
        <v>RJ</v>
      </c>
      <c r="AQ112" s="20">
        <f>'SERIES_DB-MetaData'!AQ112</f>
        <v>4</v>
      </c>
      <c r="AR112" s="24" t="str">
        <f>'SERIES_DB-MetaData'!AR112</f>
        <v>Ribbed</v>
      </c>
      <c r="AS112" s="30">
        <f>IF('SERIES_DB-MetaData'!$F112="US",'SERIES_DB-MetaData'!AS112*25.4,'SERIES_DB-MetaData'!AS112)</f>
        <v>6</v>
      </c>
      <c r="AT112" s="20">
        <f>'SERIES_DB-MetaData'!AT112</f>
        <v>69</v>
      </c>
      <c r="AU112" s="31">
        <f>IF('SERIES_DB-MetaData'!$F112="US",'SERIES_DB-MetaData'!AU112*25.4,'SERIES_DB-MetaData'!AU112)</f>
        <v>35</v>
      </c>
      <c r="AV112" s="30">
        <f>IF('SERIES_DB-MetaData'!$F112="US",'SERIES_DB-MetaData'!AV112*25.4,'SERIES_DB-MetaData'!AV112)</f>
        <v>0</v>
      </c>
      <c r="AW112" s="109">
        <f>'SERIES_DB-MetaData'!AW112</f>
        <v>0</v>
      </c>
      <c r="AX112" s="30">
        <f>IF('SERIES_DB-MetaData'!$F112="US",'SERIES_DB-MetaData'!AX112*25.4,'SERIES_DB-MetaData'!AX112)</f>
        <v>0</v>
      </c>
      <c r="AY112" s="23">
        <f t="shared" si="15"/>
        <v>1.6156762218461795</v>
      </c>
      <c r="AZ112" s="23"/>
      <c r="BA112" s="31">
        <f>IF('SERIES_DB-MetaData'!$F112="US",'SERIES_DB-MetaData'!BA112*6.89476,'SERIES_DB-MetaData'!BA112)</f>
        <v>385</v>
      </c>
      <c r="BB112" s="31">
        <f>IF('SERIES_DB-MetaData'!$F112="US",'SERIES_DB-MetaData'!BB112*6.89476,'SERIES_DB-MetaData'!BB112)</f>
        <v>654</v>
      </c>
      <c r="BC112" s="24" t="str">
        <f>'SERIES_DB-MetaData'!BC112</f>
        <v>SD349</v>
      </c>
      <c r="BD112" s="30">
        <f>IF('SERIES_DB-MetaData'!$F112="US",'SERIES_DB-MetaData'!BD112*25.4,'SERIES_DB-MetaData'!BD112)</f>
        <v>6</v>
      </c>
      <c r="BE112" s="30">
        <f>IF('SERIES_DB-MetaData'!$F112="US",'SERIES_DB-MetaData'!BE112*25.4,'SERIES_DB-MetaData'!BE112)</f>
        <v>60</v>
      </c>
      <c r="BF112" s="24">
        <f>'SERIES_DB-MetaData'!BF112</f>
        <v>2</v>
      </c>
      <c r="BG112" s="22">
        <f t="shared" si="16"/>
        <v>1.1780972450961724</v>
      </c>
      <c r="BH112" s="30">
        <f>IF('SERIES_DB-MetaData'!$F112="US",'SERIES_DB-MetaData'!BH112*25.4,'SERIES_DB-MetaData'!BH112)</f>
        <v>0</v>
      </c>
      <c r="BI112" s="31">
        <f>IF('SERIES_DB-MetaData'!$F112="US",'SERIES_DB-MetaData'!BI112*6.89476,'SERIES_DB-MetaData'!BI112)</f>
        <v>852</v>
      </c>
      <c r="BJ112" s="31">
        <f>IF('SERIES_DB-MetaData'!$F112="US",'SERIES_DB-MetaData'!BJ112*6.89476,'SERIES_DB-MetaData'!BJ112)</f>
        <v>934</v>
      </c>
      <c r="BK112" s="109" t="str">
        <f>'SERIES_DB-MetaData'!BK112</f>
        <v>SR789</v>
      </c>
      <c r="BL112" s="30">
        <f>IF('SERIES_DB-MetaData'!$F112="US",'SERIES_DB-MetaData'!BL112*25.4,'SERIES_DB-MetaData'!BL112)</f>
        <v>6</v>
      </c>
      <c r="BM112" s="30">
        <f>IF('SERIES_DB-MetaData'!$F112="US",'SERIES_DB-MetaData'!BM112*25.4,'SERIES_DB-MetaData'!BM112)</f>
        <v>60</v>
      </c>
      <c r="BN112" s="25">
        <f>'SERIES_DB-MetaData'!$BN$6</f>
        <v>2</v>
      </c>
      <c r="BO112" s="22">
        <f t="shared" si="17"/>
        <v>1.1780972450961724</v>
      </c>
      <c r="BP112" s="31">
        <f>IF('SERIES_DB-MetaData'!$F112="US",'SERIES_DB-MetaData'!BP112*6.89476,'SERIES_DB-MetaData'!BP112)</f>
        <v>849</v>
      </c>
      <c r="BQ112" s="31">
        <f>IF('SERIES_DB-MetaData'!$F112="US",'SERIES_DB-MetaData'!BQ112*6.89476,'SERIES_DB-MetaData'!BQ112)</f>
        <v>926</v>
      </c>
      <c r="BR112" s="20" t="str">
        <f>'SERIES_DB-MetaData'!BR112</f>
        <v>SR789</v>
      </c>
      <c r="BS112" s="30">
        <f>IF('SERIES_DB-MetaData'!$F112="US",'SERIES_DB-MetaData'!BS112*25.4,'SERIES_DB-MetaData'!BS112)</f>
        <v>0</v>
      </c>
      <c r="BT112" s="20">
        <f>'SERIES_DB-MetaData'!BT112</f>
        <v>0</v>
      </c>
      <c r="BU112" s="22">
        <f t="shared" si="18"/>
        <v>0</v>
      </c>
      <c r="BV112" s="31">
        <f>IF('SERIES_DB-MetaData'!$F112="US",'SERIES_DB-MetaData'!BV112*6.89476,'SERIES_DB-MetaData'!BV112)</f>
        <v>0</v>
      </c>
      <c r="BW112" s="20">
        <f>'SERIES_DB-MetaData'!BW112</f>
        <v>0</v>
      </c>
      <c r="BX112" s="20">
        <f>'SERIES_DB-MetaData'!BX112</f>
        <v>4</v>
      </c>
    </row>
    <row r="113" spans="1:76">
      <c r="A113" s="84">
        <f>'SERIES_DB-MetaData'!A113</f>
        <v>108</v>
      </c>
      <c r="B113" s="84">
        <f>'SERIES_DB-MetaData'!B113</f>
        <v>0</v>
      </c>
      <c r="C113" s="84">
        <f>'SERIES_DB-MetaData'!C113</f>
        <v>2</v>
      </c>
      <c r="D113" s="105" t="str">
        <f>'SERIES_DB-MetaData'!D113</f>
        <v>Kokusho_1-2</v>
      </c>
      <c r="E113" s="105" t="str">
        <f>'SERIES_DB-MetaData'!E113</f>
        <v>Kokusho (from Lu et al., 2010, NEES Database)</v>
      </c>
      <c r="F113" s="20" t="s">
        <v>8</v>
      </c>
      <c r="G113" s="87" t="str">
        <f>'SERIES_DB-MetaData'!G113</f>
        <v>C</v>
      </c>
      <c r="H113" s="87" t="str">
        <f>'SERIES_DB-MetaData'!H113</f>
        <v>B</v>
      </c>
      <c r="I113" s="31">
        <f>IF('SERIES_DB-MetaData'!$F113="US",'SERIES_DB-MetaData'!I113*6.89476,'SERIES_DB-MetaData'!I113)</f>
        <v>22.4</v>
      </c>
      <c r="J113" s="31">
        <f>IF('SERIES_DB-MetaData'!$F113="US",'SERIES_DB-MetaData'!J113*6.89476,'SERIES_DB-MetaData'!J113)</f>
        <v>0</v>
      </c>
      <c r="K113" s="31">
        <f>IF('SERIES_DB-MetaData'!$F113="US",'SERIES_DB-MetaData'!K113*6.89476,'SERIES_DB-MetaData'!K113)</f>
        <v>0</v>
      </c>
      <c r="L113" s="31">
        <f>IF('SERIES_DB-MetaData'!$F113="US",'SERIES_DB-MetaData'!L113*4.448221615,'SERIES_DB-MetaData'!L113)</f>
        <v>0</v>
      </c>
      <c r="M113" s="20">
        <f>'SERIES_DB-MetaData'!M113</f>
        <v>0</v>
      </c>
      <c r="N113" s="30">
        <f>IF('SERIES_DB-MetaData'!$F113="US",'SERIES_DB-MetaData'!N113*25.4,'SERIES_DB-MetaData'!N113)</f>
        <v>150</v>
      </c>
      <c r="O113" s="30">
        <f>IF('SERIES_DB-MetaData'!$F113="US",'SERIES_DB-MetaData'!O113*25.4,'SERIES_DB-MetaData'!O113)</f>
        <v>30</v>
      </c>
      <c r="P113" s="30">
        <f>IF('SERIES_DB-MetaData'!$F113="US",'SERIES_DB-MetaData'!P113*25.4,'SERIES_DB-MetaData'!P113)</f>
        <v>430</v>
      </c>
      <c r="Q113" s="30">
        <f>IF('SERIES_DB-MetaData'!$F113="US",'SERIES_DB-MetaData'!Q113*25.4,'SERIES_DB-MetaData'!Q113)</f>
        <v>30</v>
      </c>
      <c r="R113" s="30">
        <f>IF('SERIES_DB-MetaData'!$F113="US",'SERIES_DB-MetaData'!R113*25.4,'SERIES_DB-MetaData'!R113)</f>
        <v>150</v>
      </c>
      <c r="S113" s="30">
        <f>IF('SERIES_DB-MetaData'!$F113="US",'SERIES_DB-MetaData'!S113*25.4,'SERIES_DB-MetaData'!S113)</f>
        <v>150</v>
      </c>
      <c r="T113" s="32" t="str">
        <f>'SERIES_DB-MetaData'!T113</f>
        <v>C</v>
      </c>
      <c r="U113" s="32">
        <f t="shared" si="13"/>
        <v>15600</v>
      </c>
      <c r="V113" s="30">
        <f>IF('SERIES_DB-MetaData'!$F113="US",'SERIES_DB-MetaData'!V113*25.4,'SERIES_DB-MetaData'!V113)</f>
        <v>1.4</v>
      </c>
      <c r="W113" s="30">
        <f>IF('SERIES_DB-MetaData'!$F113="US",'SERIES_DB-MetaData'!W113*25.4,'SERIES_DB-MetaData'!W113)</f>
        <v>0</v>
      </c>
      <c r="X113" s="30">
        <f>IF('SERIES_DB-MetaData'!$F113="US",'SERIES_DB-MetaData'!X113*25.4,'SERIES_DB-MetaData'!X113)</f>
        <v>0</v>
      </c>
      <c r="Y113" s="108">
        <f>'SERIES_DB-MetaData'!Y113</f>
        <v>20</v>
      </c>
      <c r="Z113" s="30">
        <f>IF('SERIES_DB-MetaData'!$F113="US",'SERIES_DB-MetaData'!AB113*25.4,'SERIES_DB-MetaData'!AB113)</f>
        <v>0</v>
      </c>
      <c r="AA113" s="108">
        <f>'SERIES_DB-MetaData'!AC113</f>
        <v>0</v>
      </c>
      <c r="AB113" s="30" t="e">
        <f>IF('SERIES_DB-MetaData'!$F113="US",'SERIES_DB-MetaData'!#REF!*25.4,'SERIES_DB-MetaData'!#REF!)</f>
        <v>#REF!</v>
      </c>
      <c r="AC113" s="108" t="e">
        <f>'SERIES_DB-MetaData'!#REF!</f>
        <v>#REF!</v>
      </c>
      <c r="AD113" s="108">
        <f>'SERIES_DB-MetaData'!AD113</f>
        <v>0</v>
      </c>
      <c r="AE113" s="31">
        <f>IF('SERIES_DB-MetaData'!$F113="US",'SERIES_DB-MetaData'!AE113*25.4,'SERIES_DB-MetaData'!AE113)</f>
        <v>0</v>
      </c>
      <c r="AF113" s="32" t="str">
        <f>'SERIES_DB-MetaData'!AF113</f>
        <v>Ribbed</v>
      </c>
      <c r="AG113" s="23" t="e">
        <f t="shared" si="14"/>
        <v>#REF!</v>
      </c>
      <c r="AH113" s="30">
        <f>IF('SERIES_DB-MetaData'!$F113="US",'SERIES_DB-MetaData'!AH113*25.4,'SERIES_DB-MetaData'!AH113)</f>
        <v>0</v>
      </c>
      <c r="AI113" s="31">
        <f>IF('SERIES_DB-MetaData'!$F113="US",'SERIES_DB-MetaData'!AI113*6.89476,'SERIES_DB-MetaData'!AI113)</f>
        <v>382.2</v>
      </c>
      <c r="AJ113" s="31">
        <f>IF('SERIES_DB-MetaData'!$F113="US",'SERIES_DB-MetaData'!AJ113*6.89476,'SERIES_DB-MetaData'!AJ113)</f>
        <v>0</v>
      </c>
      <c r="AK113" s="31">
        <f>IF('SERIES_DB-MetaData'!$F113="US",'SERIES_DB-MetaData'!AK113*6.89476,'SERIES_DB-MetaData'!AK113)</f>
        <v>0</v>
      </c>
      <c r="AL113" s="31">
        <f>IF('SERIES_DB-MetaData'!$F113="US",'SERIES_DB-MetaData'!AL113*6.89476,'SERIES_DB-MetaData'!AL113)</f>
        <v>0</v>
      </c>
      <c r="AM113" s="31">
        <f>IF('SERIES_DB-MetaData'!$F113="US",'SERIES_DB-MetaData'!AM113*6.89476,'SERIES_DB-MetaData'!AM113)</f>
        <v>0</v>
      </c>
      <c r="AN113" s="31">
        <f>IF('SERIES_DB-MetaData'!$F113="US",'SERIES_DB-MetaData'!AN113*6.89476,'SERIES_DB-MetaData'!AN113)</f>
        <v>0</v>
      </c>
      <c r="AO113" s="108">
        <f>'SERIES_DB-MetaData'!AO113</f>
        <v>0</v>
      </c>
      <c r="AP113" s="24">
        <f>'SERIES_DB-MetaData'!AP113</f>
        <v>0</v>
      </c>
      <c r="AQ113" s="20">
        <f>'SERIES_DB-MetaData'!AQ113</f>
        <v>2</v>
      </c>
      <c r="AR113" s="24" t="str">
        <f>'SERIES_DB-MetaData'!AR113</f>
        <v>Ribbed</v>
      </c>
      <c r="AS113" s="30">
        <f>IF('SERIES_DB-MetaData'!$F113="US",'SERIES_DB-MetaData'!AS113*25.4,'SERIES_DB-MetaData'!AS113)</f>
        <v>1.4</v>
      </c>
      <c r="AT113" s="20">
        <f>'SERIES_DB-MetaData'!AT113</f>
        <v>5</v>
      </c>
      <c r="AU113" s="31">
        <f>IF('SERIES_DB-MetaData'!$F113="US",'SERIES_DB-MetaData'!AU113*25.4,'SERIES_DB-MetaData'!AU113)</f>
        <v>30</v>
      </c>
      <c r="AV113" s="30">
        <f>IF('SERIES_DB-MetaData'!$F113="US",'SERIES_DB-MetaData'!AV113*25.4,'SERIES_DB-MetaData'!AV113)</f>
        <v>0</v>
      </c>
      <c r="AW113" s="109">
        <f>'SERIES_DB-MetaData'!AW113</f>
        <v>0</v>
      </c>
      <c r="AX113" s="30">
        <f>IF('SERIES_DB-MetaData'!$F113="US",'SERIES_DB-MetaData'!AX113*25.4,'SERIES_DB-MetaData'!AX113)</f>
        <v>0</v>
      </c>
      <c r="AY113" s="23">
        <f t="shared" si="15"/>
        <v>6.8416906678177708E-2</v>
      </c>
      <c r="AZ113" s="23"/>
      <c r="BA113" s="31">
        <f>IF('SERIES_DB-MetaData'!$F113="US",'SERIES_DB-MetaData'!BA113*6.89476,'SERIES_DB-MetaData'!BA113)</f>
        <v>382.2</v>
      </c>
      <c r="BB113" s="31">
        <f>IF('SERIES_DB-MetaData'!$F113="US",'SERIES_DB-MetaData'!BB113*6.89476,'SERIES_DB-MetaData'!BB113)</f>
        <v>0</v>
      </c>
      <c r="BC113" s="24">
        <f>'SERIES_DB-MetaData'!BC113</f>
        <v>0</v>
      </c>
      <c r="BD113" s="30">
        <f>IF('SERIES_DB-MetaData'!$F113="US",'SERIES_DB-MetaData'!BD113*25.4,'SERIES_DB-MetaData'!BD113)</f>
        <v>1.4</v>
      </c>
      <c r="BE113" s="30">
        <f>IF('SERIES_DB-MetaData'!$F113="US",'SERIES_DB-MetaData'!BE113*25.4,'SERIES_DB-MetaData'!BE113)</f>
        <v>30</v>
      </c>
      <c r="BF113" s="24">
        <f>'SERIES_DB-MetaData'!BF113</f>
        <v>2</v>
      </c>
      <c r="BG113" s="22">
        <f t="shared" si="16"/>
        <v>0.34208453339088851</v>
      </c>
      <c r="BH113" s="30">
        <f>IF('SERIES_DB-MetaData'!$F113="US",'SERIES_DB-MetaData'!BH113*25.4,'SERIES_DB-MetaData'!BH113)</f>
        <v>0</v>
      </c>
      <c r="BI113" s="31">
        <f>IF('SERIES_DB-MetaData'!$F113="US",'SERIES_DB-MetaData'!BI113*6.89476,'SERIES_DB-MetaData'!BI113)</f>
        <v>382.2</v>
      </c>
      <c r="BJ113" s="31">
        <f>IF('SERIES_DB-MetaData'!$F113="US",'SERIES_DB-MetaData'!BJ113*6.89476,'SERIES_DB-MetaData'!BJ113)</f>
        <v>0</v>
      </c>
      <c r="BK113" s="109">
        <f>'SERIES_DB-MetaData'!BK113</f>
        <v>0</v>
      </c>
      <c r="BL113" s="30">
        <f>IF('SERIES_DB-MetaData'!$F113="US",'SERIES_DB-MetaData'!BL113*25.4,'SERIES_DB-MetaData'!BL113)</f>
        <v>1.4</v>
      </c>
      <c r="BM113" s="30">
        <f>IF('SERIES_DB-MetaData'!$F113="US",'SERIES_DB-MetaData'!BM113*25.4,'SERIES_DB-MetaData'!BM113)</f>
        <v>30</v>
      </c>
      <c r="BN113" s="25">
        <f>'SERIES_DB-MetaData'!$BN$6</f>
        <v>2</v>
      </c>
      <c r="BO113" s="22">
        <f t="shared" si="17"/>
        <v>0.34208453339088851</v>
      </c>
      <c r="BP113" s="31">
        <f>IF('SERIES_DB-MetaData'!$F113="US",'SERIES_DB-MetaData'!BP113*6.89476,'SERIES_DB-MetaData'!BP113)</f>
        <v>382.2</v>
      </c>
      <c r="BQ113" s="31">
        <f>IF('SERIES_DB-MetaData'!$F113="US",'SERIES_DB-MetaData'!BQ113*6.89476,'SERIES_DB-MetaData'!BQ113)</f>
        <v>0</v>
      </c>
      <c r="BR113" s="20">
        <f>'SERIES_DB-MetaData'!BR113</f>
        <v>0</v>
      </c>
      <c r="BS113" s="30">
        <f>IF('SERIES_DB-MetaData'!$F113="US",'SERIES_DB-MetaData'!BS113*25.4,'SERIES_DB-MetaData'!BS113)</f>
        <v>0</v>
      </c>
      <c r="BT113" s="20">
        <f>'SERIES_DB-MetaData'!BT113</f>
        <v>0</v>
      </c>
      <c r="BU113" s="22">
        <f t="shared" si="18"/>
        <v>0</v>
      </c>
      <c r="BV113" s="31">
        <f>IF('SERIES_DB-MetaData'!$F113="US",'SERIES_DB-MetaData'!BV113*6.89476,'SERIES_DB-MetaData'!BV113)</f>
        <v>0</v>
      </c>
      <c r="BW113" s="20">
        <f>'SERIES_DB-MetaData'!BW113</f>
        <v>0</v>
      </c>
      <c r="BX113" s="20">
        <f>'SERIES_DB-MetaData'!BX113</f>
        <v>2</v>
      </c>
    </row>
    <row r="114" spans="1:76">
      <c r="A114" s="84">
        <f>'SERIES_DB-MetaData'!A114</f>
        <v>109</v>
      </c>
      <c r="B114" s="84">
        <f>'SERIES_DB-MetaData'!B114</f>
        <v>0</v>
      </c>
      <c r="C114" s="84">
        <f>'SERIES_DB-MetaData'!C114</f>
        <v>3</v>
      </c>
      <c r="D114" s="105" t="str">
        <f>'SERIES_DB-MetaData'!D114</f>
        <v>Kokusho_1-3</v>
      </c>
      <c r="E114" s="105" t="str">
        <f>'SERIES_DB-MetaData'!E114</f>
        <v>Kokusho (from Lu et al., 2010, NEES Database)</v>
      </c>
      <c r="F114" s="20" t="s">
        <v>8</v>
      </c>
      <c r="G114" s="87" t="str">
        <f>'SERIES_DB-MetaData'!G114</f>
        <v>C</v>
      </c>
      <c r="H114" s="87" t="str">
        <f>'SERIES_DB-MetaData'!H114</f>
        <v>B</v>
      </c>
      <c r="I114" s="31">
        <f>IF('SERIES_DB-MetaData'!$F114="US",'SERIES_DB-MetaData'!I114*6.89476,'SERIES_DB-MetaData'!I114)</f>
        <v>16.899999999999999</v>
      </c>
      <c r="J114" s="31">
        <f>IF('SERIES_DB-MetaData'!$F114="US",'SERIES_DB-MetaData'!J114*6.89476,'SERIES_DB-MetaData'!J114)</f>
        <v>0</v>
      </c>
      <c r="K114" s="31">
        <f>IF('SERIES_DB-MetaData'!$F114="US",'SERIES_DB-MetaData'!K114*6.89476,'SERIES_DB-MetaData'!K114)</f>
        <v>0</v>
      </c>
      <c r="L114" s="31">
        <f>IF('SERIES_DB-MetaData'!$F114="US",'SERIES_DB-MetaData'!L114*4.448221615,'SERIES_DB-MetaData'!L114)</f>
        <v>0</v>
      </c>
      <c r="M114" s="20">
        <f>'SERIES_DB-MetaData'!M114</f>
        <v>0</v>
      </c>
      <c r="N114" s="30">
        <f>IF('SERIES_DB-MetaData'!$F114="US",'SERIES_DB-MetaData'!N114*25.4,'SERIES_DB-MetaData'!N114)</f>
        <v>150</v>
      </c>
      <c r="O114" s="30">
        <f>IF('SERIES_DB-MetaData'!$F114="US",'SERIES_DB-MetaData'!O114*25.4,'SERIES_DB-MetaData'!O114)</f>
        <v>30</v>
      </c>
      <c r="P114" s="30">
        <f>IF('SERIES_DB-MetaData'!$F114="US",'SERIES_DB-MetaData'!P114*25.4,'SERIES_DB-MetaData'!P114)</f>
        <v>430</v>
      </c>
      <c r="Q114" s="30">
        <f>IF('SERIES_DB-MetaData'!$F114="US",'SERIES_DB-MetaData'!Q114*25.4,'SERIES_DB-MetaData'!Q114)</f>
        <v>30</v>
      </c>
      <c r="R114" s="30">
        <f>IF('SERIES_DB-MetaData'!$F114="US",'SERIES_DB-MetaData'!R114*25.4,'SERIES_DB-MetaData'!R114)</f>
        <v>150</v>
      </c>
      <c r="S114" s="30">
        <f>IF('SERIES_DB-MetaData'!$F114="US",'SERIES_DB-MetaData'!S114*25.4,'SERIES_DB-MetaData'!S114)</f>
        <v>150</v>
      </c>
      <c r="T114" s="32" t="str">
        <f>'SERIES_DB-MetaData'!T114</f>
        <v>C</v>
      </c>
      <c r="U114" s="32">
        <f t="shared" si="13"/>
        <v>15600</v>
      </c>
      <c r="V114" s="30">
        <f>IF('SERIES_DB-MetaData'!$F114="US",'SERIES_DB-MetaData'!V114*25.4,'SERIES_DB-MetaData'!V114)</f>
        <v>1.4</v>
      </c>
      <c r="W114" s="30">
        <f>IF('SERIES_DB-MetaData'!$F114="US",'SERIES_DB-MetaData'!W114*25.4,'SERIES_DB-MetaData'!W114)</f>
        <v>0</v>
      </c>
      <c r="X114" s="30">
        <f>IF('SERIES_DB-MetaData'!$F114="US",'SERIES_DB-MetaData'!X114*25.4,'SERIES_DB-MetaData'!X114)</f>
        <v>0</v>
      </c>
      <c r="Y114" s="108">
        <f>'SERIES_DB-MetaData'!Y114</f>
        <v>20</v>
      </c>
      <c r="Z114" s="30">
        <f>IF('SERIES_DB-MetaData'!$F114="US",'SERIES_DB-MetaData'!AB114*25.4,'SERIES_DB-MetaData'!AB114)</f>
        <v>0</v>
      </c>
      <c r="AA114" s="108">
        <f>'SERIES_DB-MetaData'!AC114</f>
        <v>0</v>
      </c>
      <c r="AB114" s="30" t="e">
        <f>IF('SERIES_DB-MetaData'!$F114="US",'SERIES_DB-MetaData'!#REF!*25.4,'SERIES_DB-MetaData'!#REF!)</f>
        <v>#REF!</v>
      </c>
      <c r="AC114" s="108" t="e">
        <f>'SERIES_DB-MetaData'!#REF!</f>
        <v>#REF!</v>
      </c>
      <c r="AD114" s="108">
        <f>'SERIES_DB-MetaData'!AD114</f>
        <v>0</v>
      </c>
      <c r="AE114" s="31">
        <f>IF('SERIES_DB-MetaData'!$F114="US",'SERIES_DB-MetaData'!AE114*25.4,'SERIES_DB-MetaData'!AE114)</f>
        <v>0</v>
      </c>
      <c r="AF114" s="32" t="str">
        <f>'SERIES_DB-MetaData'!AF114</f>
        <v>Ribbed</v>
      </c>
      <c r="AG114" s="23" t="e">
        <f t="shared" si="14"/>
        <v>#REF!</v>
      </c>
      <c r="AH114" s="30">
        <f>IF('SERIES_DB-MetaData'!$F114="US",'SERIES_DB-MetaData'!AH114*25.4,'SERIES_DB-MetaData'!AH114)</f>
        <v>0</v>
      </c>
      <c r="AI114" s="31">
        <f>IF('SERIES_DB-MetaData'!$F114="US",'SERIES_DB-MetaData'!AI114*6.89476,'SERIES_DB-MetaData'!AI114)</f>
        <v>382.2</v>
      </c>
      <c r="AJ114" s="31">
        <f>IF('SERIES_DB-MetaData'!$F114="US",'SERIES_DB-MetaData'!AJ114*6.89476,'SERIES_DB-MetaData'!AJ114)</f>
        <v>0</v>
      </c>
      <c r="AK114" s="31">
        <f>IF('SERIES_DB-MetaData'!$F114="US",'SERIES_DB-MetaData'!AK114*6.89476,'SERIES_DB-MetaData'!AK114)</f>
        <v>0</v>
      </c>
      <c r="AL114" s="31">
        <f>IF('SERIES_DB-MetaData'!$F114="US",'SERIES_DB-MetaData'!AL114*6.89476,'SERIES_DB-MetaData'!AL114)</f>
        <v>0</v>
      </c>
      <c r="AM114" s="31">
        <f>IF('SERIES_DB-MetaData'!$F114="US",'SERIES_DB-MetaData'!AM114*6.89476,'SERIES_DB-MetaData'!AM114)</f>
        <v>0</v>
      </c>
      <c r="AN114" s="31">
        <f>IF('SERIES_DB-MetaData'!$F114="US",'SERIES_DB-MetaData'!AN114*6.89476,'SERIES_DB-MetaData'!AN114)</f>
        <v>0</v>
      </c>
      <c r="AO114" s="108">
        <f>'SERIES_DB-MetaData'!AO114</f>
        <v>0</v>
      </c>
      <c r="AP114" s="24">
        <f>'SERIES_DB-MetaData'!AP114</f>
        <v>0</v>
      </c>
      <c r="AQ114" s="20">
        <f>'SERIES_DB-MetaData'!AQ114</f>
        <v>2</v>
      </c>
      <c r="AR114" s="24" t="str">
        <f>'SERIES_DB-MetaData'!AR114</f>
        <v>Ribbed</v>
      </c>
      <c r="AS114" s="30">
        <f>IF('SERIES_DB-MetaData'!$F114="US",'SERIES_DB-MetaData'!AS114*25.4,'SERIES_DB-MetaData'!AS114)</f>
        <v>1.4</v>
      </c>
      <c r="AT114" s="20">
        <f>'SERIES_DB-MetaData'!AT114</f>
        <v>5</v>
      </c>
      <c r="AU114" s="31">
        <f>IF('SERIES_DB-MetaData'!$F114="US",'SERIES_DB-MetaData'!AU114*25.4,'SERIES_DB-MetaData'!AU114)</f>
        <v>30</v>
      </c>
      <c r="AV114" s="30">
        <f>IF('SERIES_DB-MetaData'!$F114="US",'SERIES_DB-MetaData'!AV114*25.4,'SERIES_DB-MetaData'!AV114)</f>
        <v>0</v>
      </c>
      <c r="AW114" s="109">
        <f>'SERIES_DB-MetaData'!AW114</f>
        <v>0</v>
      </c>
      <c r="AX114" s="30">
        <f>IF('SERIES_DB-MetaData'!$F114="US",'SERIES_DB-MetaData'!AX114*25.4,'SERIES_DB-MetaData'!AX114)</f>
        <v>0</v>
      </c>
      <c r="AY114" s="23">
        <f t="shared" si="15"/>
        <v>6.8416906678177708E-2</v>
      </c>
      <c r="AZ114" s="23"/>
      <c r="BA114" s="31">
        <f>IF('SERIES_DB-MetaData'!$F114="US",'SERIES_DB-MetaData'!BA114*6.89476,'SERIES_DB-MetaData'!BA114)</f>
        <v>382.2</v>
      </c>
      <c r="BB114" s="31">
        <f>IF('SERIES_DB-MetaData'!$F114="US",'SERIES_DB-MetaData'!BB114*6.89476,'SERIES_DB-MetaData'!BB114)</f>
        <v>0</v>
      </c>
      <c r="BC114" s="24">
        <f>'SERIES_DB-MetaData'!BC114</f>
        <v>0</v>
      </c>
      <c r="BD114" s="30">
        <f>IF('SERIES_DB-MetaData'!$F114="US",'SERIES_DB-MetaData'!BD114*25.4,'SERIES_DB-MetaData'!BD114)</f>
        <v>1.4</v>
      </c>
      <c r="BE114" s="30">
        <f>IF('SERIES_DB-MetaData'!$F114="US",'SERIES_DB-MetaData'!BE114*25.4,'SERIES_DB-MetaData'!BE114)</f>
        <v>30</v>
      </c>
      <c r="BF114" s="24">
        <f>'SERIES_DB-MetaData'!BF114</f>
        <v>2</v>
      </c>
      <c r="BG114" s="22">
        <f t="shared" si="16"/>
        <v>0.34208453339088851</v>
      </c>
      <c r="BH114" s="30">
        <f>IF('SERIES_DB-MetaData'!$F114="US",'SERIES_DB-MetaData'!BH114*25.4,'SERIES_DB-MetaData'!BH114)</f>
        <v>0</v>
      </c>
      <c r="BI114" s="31">
        <f>IF('SERIES_DB-MetaData'!$F114="US",'SERIES_DB-MetaData'!BI114*6.89476,'SERIES_DB-MetaData'!BI114)</f>
        <v>382.2</v>
      </c>
      <c r="BJ114" s="31">
        <f>IF('SERIES_DB-MetaData'!$F114="US",'SERIES_DB-MetaData'!BJ114*6.89476,'SERIES_DB-MetaData'!BJ114)</f>
        <v>0</v>
      </c>
      <c r="BK114" s="109">
        <f>'SERIES_DB-MetaData'!BK114</f>
        <v>0</v>
      </c>
      <c r="BL114" s="30">
        <f>IF('SERIES_DB-MetaData'!$F114="US",'SERIES_DB-MetaData'!BL114*25.4,'SERIES_DB-MetaData'!BL114)</f>
        <v>1.4</v>
      </c>
      <c r="BM114" s="30">
        <f>IF('SERIES_DB-MetaData'!$F114="US",'SERIES_DB-MetaData'!BM114*25.4,'SERIES_DB-MetaData'!BM114)</f>
        <v>30</v>
      </c>
      <c r="BN114" s="25">
        <f>'SERIES_DB-MetaData'!$BN$6</f>
        <v>2</v>
      </c>
      <c r="BO114" s="22">
        <f t="shared" si="17"/>
        <v>0.34208453339088851</v>
      </c>
      <c r="BP114" s="31">
        <f>IF('SERIES_DB-MetaData'!$F114="US",'SERIES_DB-MetaData'!BP114*6.89476,'SERIES_DB-MetaData'!BP114)</f>
        <v>382.2</v>
      </c>
      <c r="BQ114" s="31">
        <f>IF('SERIES_DB-MetaData'!$F114="US",'SERIES_DB-MetaData'!BQ114*6.89476,'SERIES_DB-MetaData'!BQ114)</f>
        <v>0</v>
      </c>
      <c r="BR114" s="20">
        <f>'SERIES_DB-MetaData'!BR114</f>
        <v>0</v>
      </c>
      <c r="BS114" s="30">
        <f>IF('SERIES_DB-MetaData'!$F114="US",'SERIES_DB-MetaData'!BS114*25.4,'SERIES_DB-MetaData'!BS114)</f>
        <v>0</v>
      </c>
      <c r="BT114" s="20">
        <f>'SERIES_DB-MetaData'!BT114</f>
        <v>0</v>
      </c>
      <c r="BU114" s="22">
        <f t="shared" si="18"/>
        <v>0</v>
      </c>
      <c r="BV114" s="31">
        <f>IF('SERIES_DB-MetaData'!$F114="US",'SERIES_DB-MetaData'!BV114*6.89476,'SERIES_DB-MetaData'!BV114)</f>
        <v>0</v>
      </c>
      <c r="BW114" s="20">
        <f>'SERIES_DB-MetaData'!BW114</f>
        <v>0</v>
      </c>
      <c r="BX114" s="20">
        <f>'SERIES_DB-MetaData'!BX114</f>
        <v>2</v>
      </c>
    </row>
    <row r="115" spans="1:76">
      <c r="A115" s="84">
        <f>'SERIES_DB-MetaData'!A115</f>
        <v>110</v>
      </c>
      <c r="B115" s="84">
        <f>'SERIES_DB-MetaData'!B115</f>
        <v>0</v>
      </c>
      <c r="C115" s="84">
        <f>'SERIES_DB-MetaData'!C115</f>
        <v>4</v>
      </c>
      <c r="D115" s="105" t="str">
        <f>'SERIES_DB-MetaData'!D115</f>
        <v>Kokusho_1-4</v>
      </c>
      <c r="E115" s="105" t="str">
        <f>'SERIES_DB-MetaData'!E115</f>
        <v>Kokusho (from Lu et al., 2010, NEES Database)</v>
      </c>
      <c r="F115" s="20" t="s">
        <v>8</v>
      </c>
      <c r="G115" s="87" t="str">
        <f>'SERIES_DB-MetaData'!G115</f>
        <v>C</v>
      </c>
      <c r="H115" s="87" t="str">
        <f>'SERIES_DB-MetaData'!H115</f>
        <v>B</v>
      </c>
      <c r="I115" s="31">
        <f>IF('SERIES_DB-MetaData'!$F115="US",'SERIES_DB-MetaData'!I115*6.89476,'SERIES_DB-MetaData'!I115)</f>
        <v>16.899999999999999</v>
      </c>
      <c r="J115" s="31">
        <f>IF('SERIES_DB-MetaData'!$F115="US",'SERIES_DB-MetaData'!J115*6.89476,'SERIES_DB-MetaData'!J115)</f>
        <v>0</v>
      </c>
      <c r="K115" s="31">
        <f>IF('SERIES_DB-MetaData'!$F115="US",'SERIES_DB-MetaData'!K115*6.89476,'SERIES_DB-MetaData'!K115)</f>
        <v>0</v>
      </c>
      <c r="L115" s="31">
        <f>IF('SERIES_DB-MetaData'!$F115="US",'SERIES_DB-MetaData'!L115*4.448221615,'SERIES_DB-MetaData'!L115)</f>
        <v>0</v>
      </c>
      <c r="M115" s="20">
        <f>'SERIES_DB-MetaData'!M115</f>
        <v>0</v>
      </c>
      <c r="N115" s="30">
        <f>IF('SERIES_DB-MetaData'!$F115="US",'SERIES_DB-MetaData'!N115*25.4,'SERIES_DB-MetaData'!N115)</f>
        <v>150</v>
      </c>
      <c r="O115" s="30">
        <f>IF('SERIES_DB-MetaData'!$F115="US",'SERIES_DB-MetaData'!O115*25.4,'SERIES_DB-MetaData'!O115)</f>
        <v>30</v>
      </c>
      <c r="P115" s="30">
        <f>IF('SERIES_DB-MetaData'!$F115="US",'SERIES_DB-MetaData'!P115*25.4,'SERIES_DB-MetaData'!P115)</f>
        <v>430</v>
      </c>
      <c r="Q115" s="30">
        <f>IF('SERIES_DB-MetaData'!$F115="US",'SERIES_DB-MetaData'!Q115*25.4,'SERIES_DB-MetaData'!Q115)</f>
        <v>30</v>
      </c>
      <c r="R115" s="30">
        <f>IF('SERIES_DB-MetaData'!$F115="US",'SERIES_DB-MetaData'!R115*25.4,'SERIES_DB-MetaData'!R115)</f>
        <v>150</v>
      </c>
      <c r="S115" s="30">
        <f>IF('SERIES_DB-MetaData'!$F115="US",'SERIES_DB-MetaData'!S115*25.4,'SERIES_DB-MetaData'!S115)</f>
        <v>150</v>
      </c>
      <c r="T115" s="32" t="str">
        <f>'SERIES_DB-MetaData'!T115</f>
        <v>C</v>
      </c>
      <c r="U115" s="32">
        <f t="shared" si="13"/>
        <v>15600</v>
      </c>
      <c r="V115" s="30">
        <f>IF('SERIES_DB-MetaData'!$F115="US",'SERIES_DB-MetaData'!V115*25.4,'SERIES_DB-MetaData'!V115)</f>
        <v>1.4</v>
      </c>
      <c r="W115" s="30">
        <f>IF('SERIES_DB-MetaData'!$F115="US",'SERIES_DB-MetaData'!W115*25.4,'SERIES_DB-MetaData'!W115)</f>
        <v>0</v>
      </c>
      <c r="X115" s="30">
        <f>IF('SERIES_DB-MetaData'!$F115="US",'SERIES_DB-MetaData'!X115*25.4,'SERIES_DB-MetaData'!X115)</f>
        <v>0</v>
      </c>
      <c r="Y115" s="108">
        <f>'SERIES_DB-MetaData'!Y115</f>
        <v>20</v>
      </c>
      <c r="Z115" s="30">
        <f>IF('SERIES_DB-MetaData'!$F115="US",'SERIES_DB-MetaData'!AB115*25.4,'SERIES_DB-MetaData'!AB115)</f>
        <v>0</v>
      </c>
      <c r="AA115" s="108">
        <f>'SERIES_DB-MetaData'!AC115</f>
        <v>0</v>
      </c>
      <c r="AB115" s="30" t="e">
        <f>IF('SERIES_DB-MetaData'!$F115="US",'SERIES_DB-MetaData'!#REF!*25.4,'SERIES_DB-MetaData'!#REF!)</f>
        <v>#REF!</v>
      </c>
      <c r="AC115" s="108" t="e">
        <f>'SERIES_DB-MetaData'!#REF!</f>
        <v>#REF!</v>
      </c>
      <c r="AD115" s="108">
        <f>'SERIES_DB-MetaData'!AD115</f>
        <v>0</v>
      </c>
      <c r="AE115" s="31">
        <f>IF('SERIES_DB-MetaData'!$F115="US",'SERIES_DB-MetaData'!AE115*25.4,'SERIES_DB-MetaData'!AE115)</f>
        <v>0</v>
      </c>
      <c r="AF115" s="32" t="str">
        <f>'SERIES_DB-MetaData'!AF115</f>
        <v>Ribbed</v>
      </c>
      <c r="AG115" s="23" t="e">
        <f t="shared" si="14"/>
        <v>#REF!</v>
      </c>
      <c r="AH115" s="30">
        <f>IF('SERIES_DB-MetaData'!$F115="US",'SERIES_DB-MetaData'!AH115*25.4,'SERIES_DB-MetaData'!AH115)</f>
        <v>0</v>
      </c>
      <c r="AI115" s="31">
        <f>IF('SERIES_DB-MetaData'!$F115="US",'SERIES_DB-MetaData'!AI115*6.89476,'SERIES_DB-MetaData'!AI115)</f>
        <v>382.2</v>
      </c>
      <c r="AJ115" s="31">
        <f>IF('SERIES_DB-MetaData'!$F115="US",'SERIES_DB-MetaData'!AJ115*6.89476,'SERIES_DB-MetaData'!AJ115)</f>
        <v>0</v>
      </c>
      <c r="AK115" s="31">
        <f>IF('SERIES_DB-MetaData'!$F115="US",'SERIES_DB-MetaData'!AK115*6.89476,'SERIES_DB-MetaData'!AK115)</f>
        <v>0</v>
      </c>
      <c r="AL115" s="31">
        <f>IF('SERIES_DB-MetaData'!$F115="US",'SERIES_DB-MetaData'!AL115*6.89476,'SERIES_DB-MetaData'!AL115)</f>
        <v>0</v>
      </c>
      <c r="AM115" s="31">
        <f>IF('SERIES_DB-MetaData'!$F115="US",'SERIES_DB-MetaData'!AM115*6.89476,'SERIES_DB-MetaData'!AM115)</f>
        <v>0</v>
      </c>
      <c r="AN115" s="31">
        <f>IF('SERIES_DB-MetaData'!$F115="US",'SERIES_DB-MetaData'!AN115*6.89476,'SERIES_DB-MetaData'!AN115)</f>
        <v>0</v>
      </c>
      <c r="AO115" s="108">
        <f>'SERIES_DB-MetaData'!AO115</f>
        <v>0</v>
      </c>
      <c r="AP115" s="24">
        <f>'SERIES_DB-MetaData'!AP115</f>
        <v>0</v>
      </c>
      <c r="AQ115" s="20">
        <f>'SERIES_DB-MetaData'!AQ115</f>
        <v>2</v>
      </c>
      <c r="AR115" s="24" t="str">
        <f>'SERIES_DB-MetaData'!AR115</f>
        <v>Ribbed</v>
      </c>
      <c r="AS115" s="30">
        <f>IF('SERIES_DB-MetaData'!$F115="US",'SERIES_DB-MetaData'!AS115*25.4,'SERIES_DB-MetaData'!AS115)</f>
        <v>1.4</v>
      </c>
      <c r="AT115" s="20">
        <f>'SERIES_DB-MetaData'!AT115</f>
        <v>5</v>
      </c>
      <c r="AU115" s="31">
        <f>IF('SERIES_DB-MetaData'!$F115="US",'SERIES_DB-MetaData'!AU115*25.4,'SERIES_DB-MetaData'!AU115)</f>
        <v>30</v>
      </c>
      <c r="AV115" s="30">
        <f>IF('SERIES_DB-MetaData'!$F115="US",'SERIES_DB-MetaData'!AV115*25.4,'SERIES_DB-MetaData'!AV115)</f>
        <v>0</v>
      </c>
      <c r="AW115" s="109">
        <f>'SERIES_DB-MetaData'!AW115</f>
        <v>0</v>
      </c>
      <c r="AX115" s="30">
        <f>IF('SERIES_DB-MetaData'!$F115="US",'SERIES_DB-MetaData'!AX115*25.4,'SERIES_DB-MetaData'!AX115)</f>
        <v>0</v>
      </c>
      <c r="AY115" s="23">
        <f t="shared" si="15"/>
        <v>6.8416906678177708E-2</v>
      </c>
      <c r="AZ115" s="23"/>
      <c r="BA115" s="31">
        <f>IF('SERIES_DB-MetaData'!$F115="US",'SERIES_DB-MetaData'!BA115*6.89476,'SERIES_DB-MetaData'!BA115)</f>
        <v>382.2</v>
      </c>
      <c r="BB115" s="31">
        <f>IF('SERIES_DB-MetaData'!$F115="US",'SERIES_DB-MetaData'!BB115*6.89476,'SERIES_DB-MetaData'!BB115)</f>
        <v>0</v>
      </c>
      <c r="BC115" s="24">
        <f>'SERIES_DB-MetaData'!BC115</f>
        <v>0</v>
      </c>
      <c r="BD115" s="30">
        <f>IF('SERIES_DB-MetaData'!$F115="US",'SERIES_DB-MetaData'!BD115*25.4,'SERIES_DB-MetaData'!BD115)</f>
        <v>2</v>
      </c>
      <c r="BE115" s="30">
        <f>IF('SERIES_DB-MetaData'!$F115="US",'SERIES_DB-MetaData'!BE115*25.4,'SERIES_DB-MetaData'!BE115)</f>
        <v>30</v>
      </c>
      <c r="BF115" s="24">
        <f>'SERIES_DB-MetaData'!BF115</f>
        <v>1</v>
      </c>
      <c r="BG115" s="22">
        <f t="shared" si="16"/>
        <v>0.3490658503988659</v>
      </c>
      <c r="BH115" s="30">
        <f>IF('SERIES_DB-MetaData'!$F115="US",'SERIES_DB-MetaData'!BH115*25.4,'SERIES_DB-MetaData'!BH115)</f>
        <v>0</v>
      </c>
      <c r="BI115" s="31">
        <f>IF('SERIES_DB-MetaData'!$F115="US",'SERIES_DB-MetaData'!BI115*6.89476,'SERIES_DB-MetaData'!BI115)</f>
        <v>333.2</v>
      </c>
      <c r="BJ115" s="31">
        <f>IF('SERIES_DB-MetaData'!$F115="US",'SERIES_DB-MetaData'!BJ115*6.89476,'SERIES_DB-MetaData'!BJ115)</f>
        <v>0</v>
      </c>
      <c r="BK115" s="109">
        <f>'SERIES_DB-MetaData'!BK115</f>
        <v>0</v>
      </c>
      <c r="BL115" s="30">
        <f>IF('SERIES_DB-MetaData'!$F115="US",'SERIES_DB-MetaData'!BL115*25.4,'SERIES_DB-MetaData'!BL115)</f>
        <v>2</v>
      </c>
      <c r="BM115" s="30">
        <f>IF('SERIES_DB-MetaData'!$F115="US",'SERIES_DB-MetaData'!BM115*25.4,'SERIES_DB-MetaData'!BM115)</f>
        <v>30</v>
      </c>
      <c r="BN115" s="25">
        <f>'SERIES_DB-MetaData'!$BN$6</f>
        <v>2</v>
      </c>
      <c r="BO115" s="22">
        <f t="shared" si="17"/>
        <v>0.69813170079773179</v>
      </c>
      <c r="BP115" s="31">
        <f>IF('SERIES_DB-MetaData'!$F115="US",'SERIES_DB-MetaData'!BP115*6.89476,'SERIES_DB-MetaData'!BP115)</f>
        <v>333.2</v>
      </c>
      <c r="BQ115" s="31">
        <f>IF('SERIES_DB-MetaData'!$F115="US",'SERIES_DB-MetaData'!BQ115*6.89476,'SERIES_DB-MetaData'!BQ115)</f>
        <v>0</v>
      </c>
      <c r="BR115" s="20">
        <f>'SERIES_DB-MetaData'!BR115</f>
        <v>0</v>
      </c>
      <c r="BS115" s="30">
        <f>IF('SERIES_DB-MetaData'!$F115="US",'SERIES_DB-MetaData'!BS115*25.4,'SERIES_DB-MetaData'!BS115)</f>
        <v>0</v>
      </c>
      <c r="BT115" s="20">
        <f>'SERIES_DB-MetaData'!BT115</f>
        <v>0</v>
      </c>
      <c r="BU115" s="22">
        <f t="shared" si="18"/>
        <v>0</v>
      </c>
      <c r="BV115" s="31">
        <f>IF('SERIES_DB-MetaData'!$F115="US",'SERIES_DB-MetaData'!BV115*6.89476,'SERIES_DB-MetaData'!BV115)</f>
        <v>0</v>
      </c>
      <c r="BW115" s="20">
        <f>'SERIES_DB-MetaData'!BW115</f>
        <v>0</v>
      </c>
      <c r="BX115" s="20">
        <f>'SERIES_DB-MetaData'!BX115</f>
        <v>2</v>
      </c>
    </row>
    <row r="116" spans="1:76">
      <c r="A116" s="84">
        <f>'SERIES_DB-MetaData'!A116</f>
        <v>111</v>
      </c>
      <c r="B116" s="84">
        <f>'SERIES_DB-MetaData'!B116</f>
        <v>0</v>
      </c>
      <c r="C116" s="84">
        <f>'SERIES_DB-MetaData'!C116</f>
        <v>5</v>
      </c>
      <c r="D116" s="105" t="str">
        <f>'SERIES_DB-MetaData'!D116</f>
        <v>Kokusho_1-5</v>
      </c>
      <c r="E116" s="105" t="str">
        <f>'SERIES_DB-MetaData'!E116</f>
        <v>Kokusho (from Lu et al., 2010, NEES Database)</v>
      </c>
      <c r="F116" s="20" t="s">
        <v>8</v>
      </c>
      <c r="G116" s="87" t="str">
        <f>'SERIES_DB-MetaData'!G116</f>
        <v>C</v>
      </c>
      <c r="H116" s="87" t="str">
        <f>'SERIES_DB-MetaData'!H116</f>
        <v>B</v>
      </c>
      <c r="I116" s="31">
        <f>IF('SERIES_DB-MetaData'!$F116="US",'SERIES_DB-MetaData'!I116*6.89476,'SERIES_DB-MetaData'!I116)</f>
        <v>16.899999999999999</v>
      </c>
      <c r="J116" s="31">
        <f>IF('SERIES_DB-MetaData'!$F116="US",'SERIES_DB-MetaData'!J116*6.89476,'SERIES_DB-MetaData'!J116)</f>
        <v>0</v>
      </c>
      <c r="K116" s="31">
        <f>IF('SERIES_DB-MetaData'!$F116="US",'SERIES_DB-MetaData'!K116*6.89476,'SERIES_DB-MetaData'!K116)</f>
        <v>0</v>
      </c>
      <c r="L116" s="31">
        <f>IF('SERIES_DB-MetaData'!$F116="US",'SERIES_DB-MetaData'!L116*4.448221615,'SERIES_DB-MetaData'!L116)</f>
        <v>0</v>
      </c>
      <c r="M116" s="20">
        <f>'SERIES_DB-MetaData'!M116</f>
        <v>0</v>
      </c>
      <c r="N116" s="30">
        <f>IF('SERIES_DB-MetaData'!$F116="US",'SERIES_DB-MetaData'!N116*25.4,'SERIES_DB-MetaData'!N116)</f>
        <v>150</v>
      </c>
      <c r="O116" s="30">
        <f>IF('SERIES_DB-MetaData'!$F116="US",'SERIES_DB-MetaData'!O116*25.4,'SERIES_DB-MetaData'!O116)</f>
        <v>30</v>
      </c>
      <c r="P116" s="30">
        <f>IF('SERIES_DB-MetaData'!$F116="US",'SERIES_DB-MetaData'!P116*25.4,'SERIES_DB-MetaData'!P116)</f>
        <v>430</v>
      </c>
      <c r="Q116" s="30">
        <f>IF('SERIES_DB-MetaData'!$F116="US",'SERIES_DB-MetaData'!Q116*25.4,'SERIES_DB-MetaData'!Q116)</f>
        <v>30</v>
      </c>
      <c r="R116" s="30">
        <f>IF('SERIES_DB-MetaData'!$F116="US",'SERIES_DB-MetaData'!R116*25.4,'SERIES_DB-MetaData'!R116)</f>
        <v>150</v>
      </c>
      <c r="S116" s="30">
        <f>IF('SERIES_DB-MetaData'!$F116="US",'SERIES_DB-MetaData'!S116*25.4,'SERIES_DB-MetaData'!S116)</f>
        <v>150</v>
      </c>
      <c r="T116" s="32" t="str">
        <f>'SERIES_DB-MetaData'!T116</f>
        <v>C</v>
      </c>
      <c r="U116" s="32">
        <f t="shared" si="13"/>
        <v>15600</v>
      </c>
      <c r="V116" s="30">
        <f>IF('SERIES_DB-MetaData'!$F116="US",'SERIES_DB-MetaData'!V116*25.4,'SERIES_DB-MetaData'!V116)</f>
        <v>1.4</v>
      </c>
      <c r="W116" s="30">
        <f>IF('SERIES_DB-MetaData'!$F116="US",'SERIES_DB-MetaData'!W116*25.4,'SERIES_DB-MetaData'!W116)</f>
        <v>0</v>
      </c>
      <c r="X116" s="30">
        <f>IF('SERIES_DB-MetaData'!$F116="US",'SERIES_DB-MetaData'!X116*25.4,'SERIES_DB-MetaData'!X116)</f>
        <v>0</v>
      </c>
      <c r="Y116" s="108">
        <f>'SERIES_DB-MetaData'!Y116</f>
        <v>20</v>
      </c>
      <c r="Z116" s="30">
        <f>IF('SERIES_DB-MetaData'!$F116="US",'SERIES_DB-MetaData'!AB116*25.4,'SERIES_DB-MetaData'!AB116)</f>
        <v>0</v>
      </c>
      <c r="AA116" s="108">
        <f>'SERIES_DB-MetaData'!AC116</f>
        <v>0</v>
      </c>
      <c r="AB116" s="30" t="e">
        <f>IF('SERIES_DB-MetaData'!$F116="US",'SERIES_DB-MetaData'!#REF!*25.4,'SERIES_DB-MetaData'!#REF!)</f>
        <v>#REF!</v>
      </c>
      <c r="AC116" s="108" t="e">
        <f>'SERIES_DB-MetaData'!#REF!</f>
        <v>#REF!</v>
      </c>
      <c r="AD116" s="108">
        <f>'SERIES_DB-MetaData'!AD116</f>
        <v>0</v>
      </c>
      <c r="AE116" s="31">
        <f>IF('SERIES_DB-MetaData'!$F116="US",'SERIES_DB-MetaData'!AE116*25.4,'SERIES_DB-MetaData'!AE116)</f>
        <v>0</v>
      </c>
      <c r="AF116" s="32" t="str">
        <f>'SERIES_DB-MetaData'!AF116</f>
        <v>Ribbed</v>
      </c>
      <c r="AG116" s="23" t="e">
        <f t="shared" si="14"/>
        <v>#REF!</v>
      </c>
      <c r="AH116" s="30">
        <f>IF('SERIES_DB-MetaData'!$F116="US",'SERIES_DB-MetaData'!AH116*25.4,'SERIES_DB-MetaData'!AH116)</f>
        <v>0</v>
      </c>
      <c r="AI116" s="31">
        <f>IF('SERIES_DB-MetaData'!$F116="US",'SERIES_DB-MetaData'!AI116*6.89476,'SERIES_DB-MetaData'!AI116)</f>
        <v>382.2</v>
      </c>
      <c r="AJ116" s="31">
        <f>IF('SERIES_DB-MetaData'!$F116="US",'SERIES_DB-MetaData'!AJ116*6.89476,'SERIES_DB-MetaData'!AJ116)</f>
        <v>0</v>
      </c>
      <c r="AK116" s="31">
        <f>IF('SERIES_DB-MetaData'!$F116="US",'SERIES_DB-MetaData'!AK116*6.89476,'SERIES_DB-MetaData'!AK116)</f>
        <v>0</v>
      </c>
      <c r="AL116" s="31">
        <f>IF('SERIES_DB-MetaData'!$F116="US",'SERIES_DB-MetaData'!AL116*6.89476,'SERIES_DB-MetaData'!AL116)</f>
        <v>0</v>
      </c>
      <c r="AM116" s="31">
        <f>IF('SERIES_DB-MetaData'!$F116="US",'SERIES_DB-MetaData'!AM116*6.89476,'SERIES_DB-MetaData'!AM116)</f>
        <v>0</v>
      </c>
      <c r="AN116" s="31">
        <f>IF('SERIES_DB-MetaData'!$F116="US",'SERIES_DB-MetaData'!AN116*6.89476,'SERIES_DB-MetaData'!AN116)</f>
        <v>0</v>
      </c>
      <c r="AO116" s="108">
        <f>'SERIES_DB-MetaData'!AO116</f>
        <v>0</v>
      </c>
      <c r="AP116" s="24">
        <f>'SERIES_DB-MetaData'!AP116</f>
        <v>0</v>
      </c>
      <c r="AQ116" s="20">
        <f>'SERIES_DB-MetaData'!AQ116</f>
        <v>2</v>
      </c>
      <c r="AR116" s="24" t="str">
        <f>'SERIES_DB-MetaData'!AR116</f>
        <v>Ribbed</v>
      </c>
      <c r="AS116" s="30">
        <f>IF('SERIES_DB-MetaData'!$F116="US",'SERIES_DB-MetaData'!AS116*25.4,'SERIES_DB-MetaData'!AS116)</f>
        <v>1.4</v>
      </c>
      <c r="AT116" s="20">
        <f>'SERIES_DB-MetaData'!AT116</f>
        <v>5</v>
      </c>
      <c r="AU116" s="31">
        <f>IF('SERIES_DB-MetaData'!$F116="US",'SERIES_DB-MetaData'!AU116*25.4,'SERIES_DB-MetaData'!AU116)</f>
        <v>30</v>
      </c>
      <c r="AV116" s="30">
        <f>IF('SERIES_DB-MetaData'!$F116="US",'SERIES_DB-MetaData'!AV116*25.4,'SERIES_DB-MetaData'!AV116)</f>
        <v>0</v>
      </c>
      <c r="AW116" s="109">
        <f>'SERIES_DB-MetaData'!AW116</f>
        <v>0</v>
      </c>
      <c r="AX116" s="30">
        <f>IF('SERIES_DB-MetaData'!$F116="US",'SERIES_DB-MetaData'!AX116*25.4,'SERIES_DB-MetaData'!AX116)</f>
        <v>0</v>
      </c>
      <c r="AY116" s="23">
        <f t="shared" si="15"/>
        <v>6.8416906678177708E-2</v>
      </c>
      <c r="AZ116" s="23"/>
      <c r="BA116" s="31">
        <f>IF('SERIES_DB-MetaData'!$F116="US",'SERIES_DB-MetaData'!BA116*6.89476,'SERIES_DB-MetaData'!BA116)</f>
        <v>382.2</v>
      </c>
      <c r="BB116" s="31">
        <f>IF('SERIES_DB-MetaData'!$F116="US",'SERIES_DB-MetaData'!BB116*6.89476,'SERIES_DB-MetaData'!BB116)</f>
        <v>0</v>
      </c>
      <c r="BC116" s="24">
        <f>'SERIES_DB-MetaData'!BC116</f>
        <v>0</v>
      </c>
      <c r="BD116" s="30">
        <f>IF('SERIES_DB-MetaData'!$F116="US",'SERIES_DB-MetaData'!BD116*25.4,'SERIES_DB-MetaData'!BD116)</f>
        <v>1.4</v>
      </c>
      <c r="BE116" s="30">
        <f>IF('SERIES_DB-MetaData'!$F116="US",'SERIES_DB-MetaData'!BE116*25.4,'SERIES_DB-MetaData'!BE116)</f>
        <v>30</v>
      </c>
      <c r="BF116" s="24">
        <f>'SERIES_DB-MetaData'!BF116</f>
        <v>2</v>
      </c>
      <c r="BG116" s="22">
        <f t="shared" si="16"/>
        <v>0.34208453339088851</v>
      </c>
      <c r="BH116" s="30">
        <f>IF('SERIES_DB-MetaData'!$F116="US",'SERIES_DB-MetaData'!BH116*25.4,'SERIES_DB-MetaData'!BH116)</f>
        <v>0</v>
      </c>
      <c r="BI116" s="31">
        <f>IF('SERIES_DB-MetaData'!$F116="US",'SERIES_DB-MetaData'!BI116*6.89476,'SERIES_DB-MetaData'!BI116)</f>
        <v>382.2</v>
      </c>
      <c r="BJ116" s="31">
        <f>IF('SERIES_DB-MetaData'!$F116="US",'SERIES_DB-MetaData'!BJ116*6.89476,'SERIES_DB-MetaData'!BJ116)</f>
        <v>0</v>
      </c>
      <c r="BK116" s="109">
        <f>'SERIES_DB-MetaData'!BK116</f>
        <v>0</v>
      </c>
      <c r="BL116" s="30">
        <f>IF('SERIES_DB-MetaData'!$F116="US",'SERIES_DB-MetaData'!BL116*25.4,'SERIES_DB-MetaData'!BL116)</f>
        <v>1.4</v>
      </c>
      <c r="BM116" s="30">
        <f>IF('SERIES_DB-MetaData'!$F116="US",'SERIES_DB-MetaData'!BM116*25.4,'SERIES_DB-MetaData'!BM116)</f>
        <v>30</v>
      </c>
      <c r="BN116" s="25">
        <f>'SERIES_DB-MetaData'!$BN$6</f>
        <v>2</v>
      </c>
      <c r="BO116" s="22">
        <f t="shared" si="17"/>
        <v>0.34208453339088851</v>
      </c>
      <c r="BP116" s="31">
        <f>IF('SERIES_DB-MetaData'!$F116="US",'SERIES_DB-MetaData'!BP116*6.89476,'SERIES_DB-MetaData'!BP116)</f>
        <v>382.2</v>
      </c>
      <c r="BQ116" s="31">
        <f>IF('SERIES_DB-MetaData'!$F116="US",'SERIES_DB-MetaData'!BQ116*6.89476,'SERIES_DB-MetaData'!BQ116)</f>
        <v>0</v>
      </c>
      <c r="BR116" s="20">
        <f>'SERIES_DB-MetaData'!BR116</f>
        <v>0</v>
      </c>
      <c r="BS116" s="30">
        <f>IF('SERIES_DB-MetaData'!$F116="US",'SERIES_DB-MetaData'!BS116*25.4,'SERIES_DB-MetaData'!BS116)</f>
        <v>0</v>
      </c>
      <c r="BT116" s="20">
        <f>'SERIES_DB-MetaData'!BT116</f>
        <v>0</v>
      </c>
      <c r="BU116" s="22">
        <f t="shared" si="18"/>
        <v>0</v>
      </c>
      <c r="BV116" s="31">
        <f>IF('SERIES_DB-MetaData'!$F116="US",'SERIES_DB-MetaData'!BV116*6.89476,'SERIES_DB-MetaData'!BV116)</f>
        <v>0</v>
      </c>
      <c r="BW116" s="20">
        <f>'SERIES_DB-MetaData'!BW116</f>
        <v>0</v>
      </c>
      <c r="BX116" s="20">
        <f>'SERIES_DB-MetaData'!BX116</f>
        <v>2</v>
      </c>
    </row>
    <row r="117" spans="1:76">
      <c r="A117" s="84">
        <f>'SERIES_DB-MetaData'!A117</f>
        <v>112</v>
      </c>
      <c r="B117" s="84">
        <f>'SERIES_DB-MetaData'!B117</f>
        <v>0</v>
      </c>
      <c r="C117" s="84">
        <f>'SERIES_DB-MetaData'!C117</f>
        <v>6</v>
      </c>
      <c r="D117" s="105" t="str">
        <f>'SERIES_DB-MetaData'!D117</f>
        <v>Kokusho_1-6</v>
      </c>
      <c r="E117" s="105" t="str">
        <f>'SERIES_DB-MetaData'!E117</f>
        <v>Kokusho (from Lu et al., 2010, NEES Database)</v>
      </c>
      <c r="F117" s="20" t="s">
        <v>8</v>
      </c>
      <c r="G117" s="87" t="str">
        <f>'SERIES_DB-MetaData'!G117</f>
        <v>C</v>
      </c>
      <c r="H117" s="87" t="str">
        <f>'SERIES_DB-MetaData'!H117</f>
        <v>B</v>
      </c>
      <c r="I117" s="31">
        <f>IF('SERIES_DB-MetaData'!$F117="US",'SERIES_DB-MetaData'!I117*6.89476,'SERIES_DB-MetaData'!I117)</f>
        <v>16.100000000000001</v>
      </c>
      <c r="J117" s="31">
        <f>IF('SERIES_DB-MetaData'!$F117="US",'SERIES_DB-MetaData'!J117*6.89476,'SERIES_DB-MetaData'!J117)</f>
        <v>0</v>
      </c>
      <c r="K117" s="31">
        <f>IF('SERIES_DB-MetaData'!$F117="US",'SERIES_DB-MetaData'!K117*6.89476,'SERIES_DB-MetaData'!K117)</f>
        <v>0</v>
      </c>
      <c r="L117" s="31">
        <f>IF('SERIES_DB-MetaData'!$F117="US",'SERIES_DB-MetaData'!L117*4.448221615,'SERIES_DB-MetaData'!L117)</f>
        <v>0</v>
      </c>
      <c r="M117" s="20">
        <f>'SERIES_DB-MetaData'!M117</f>
        <v>0</v>
      </c>
      <c r="N117" s="30">
        <f>IF('SERIES_DB-MetaData'!$F117="US",'SERIES_DB-MetaData'!N117*25.4,'SERIES_DB-MetaData'!N117)</f>
        <v>150</v>
      </c>
      <c r="O117" s="30">
        <f>IF('SERIES_DB-MetaData'!$F117="US",'SERIES_DB-MetaData'!O117*25.4,'SERIES_DB-MetaData'!O117)</f>
        <v>30</v>
      </c>
      <c r="P117" s="30">
        <f>IF('SERIES_DB-MetaData'!$F117="US",'SERIES_DB-MetaData'!P117*25.4,'SERIES_DB-MetaData'!P117)</f>
        <v>430</v>
      </c>
      <c r="Q117" s="30">
        <f>IF('SERIES_DB-MetaData'!$F117="US",'SERIES_DB-MetaData'!Q117*25.4,'SERIES_DB-MetaData'!Q117)</f>
        <v>30</v>
      </c>
      <c r="R117" s="30">
        <f>IF('SERIES_DB-MetaData'!$F117="US",'SERIES_DB-MetaData'!R117*25.4,'SERIES_DB-MetaData'!R117)</f>
        <v>150</v>
      </c>
      <c r="S117" s="30">
        <f>IF('SERIES_DB-MetaData'!$F117="US",'SERIES_DB-MetaData'!S117*25.4,'SERIES_DB-MetaData'!S117)</f>
        <v>150</v>
      </c>
      <c r="T117" s="32" t="str">
        <f>'SERIES_DB-MetaData'!T117</f>
        <v>C</v>
      </c>
      <c r="U117" s="32">
        <f t="shared" si="13"/>
        <v>15600</v>
      </c>
      <c r="V117" s="30">
        <f>IF('SERIES_DB-MetaData'!$F117="US",'SERIES_DB-MetaData'!V117*25.4,'SERIES_DB-MetaData'!V117)</f>
        <v>1.4</v>
      </c>
      <c r="W117" s="30">
        <f>IF('SERIES_DB-MetaData'!$F117="US",'SERIES_DB-MetaData'!W117*25.4,'SERIES_DB-MetaData'!W117)</f>
        <v>0</v>
      </c>
      <c r="X117" s="30">
        <f>IF('SERIES_DB-MetaData'!$F117="US",'SERIES_DB-MetaData'!X117*25.4,'SERIES_DB-MetaData'!X117)</f>
        <v>0</v>
      </c>
      <c r="Y117" s="108">
        <f>'SERIES_DB-MetaData'!Y117</f>
        <v>20</v>
      </c>
      <c r="Z117" s="30">
        <f>IF('SERIES_DB-MetaData'!$F117="US",'SERIES_DB-MetaData'!AB117*25.4,'SERIES_DB-MetaData'!AB117)</f>
        <v>0</v>
      </c>
      <c r="AA117" s="108">
        <f>'SERIES_DB-MetaData'!AC117</f>
        <v>0</v>
      </c>
      <c r="AB117" s="30" t="e">
        <f>IF('SERIES_DB-MetaData'!$F117="US",'SERIES_DB-MetaData'!#REF!*25.4,'SERIES_DB-MetaData'!#REF!)</f>
        <v>#REF!</v>
      </c>
      <c r="AC117" s="108" t="e">
        <f>'SERIES_DB-MetaData'!#REF!</f>
        <v>#REF!</v>
      </c>
      <c r="AD117" s="108">
        <f>'SERIES_DB-MetaData'!AD117</f>
        <v>0</v>
      </c>
      <c r="AE117" s="31">
        <f>IF('SERIES_DB-MetaData'!$F117="US",'SERIES_DB-MetaData'!AE117*25.4,'SERIES_DB-MetaData'!AE117)</f>
        <v>0</v>
      </c>
      <c r="AF117" s="32" t="str">
        <f>'SERIES_DB-MetaData'!AF117</f>
        <v>Ribbed</v>
      </c>
      <c r="AG117" s="23" t="e">
        <f t="shared" si="14"/>
        <v>#REF!</v>
      </c>
      <c r="AH117" s="30">
        <f>IF('SERIES_DB-MetaData'!$F117="US",'SERIES_DB-MetaData'!AH117*25.4,'SERIES_DB-MetaData'!AH117)</f>
        <v>0</v>
      </c>
      <c r="AI117" s="31">
        <f>IF('SERIES_DB-MetaData'!$F117="US",'SERIES_DB-MetaData'!AI117*6.89476,'SERIES_DB-MetaData'!AI117)</f>
        <v>382.2</v>
      </c>
      <c r="AJ117" s="31">
        <f>IF('SERIES_DB-MetaData'!$F117="US",'SERIES_DB-MetaData'!AJ117*6.89476,'SERIES_DB-MetaData'!AJ117)</f>
        <v>0</v>
      </c>
      <c r="AK117" s="31">
        <f>IF('SERIES_DB-MetaData'!$F117="US",'SERIES_DB-MetaData'!AK117*6.89476,'SERIES_DB-MetaData'!AK117)</f>
        <v>0</v>
      </c>
      <c r="AL117" s="31">
        <f>IF('SERIES_DB-MetaData'!$F117="US",'SERIES_DB-MetaData'!AL117*6.89476,'SERIES_DB-MetaData'!AL117)</f>
        <v>0</v>
      </c>
      <c r="AM117" s="31">
        <f>IF('SERIES_DB-MetaData'!$F117="US",'SERIES_DB-MetaData'!AM117*6.89476,'SERIES_DB-MetaData'!AM117)</f>
        <v>0</v>
      </c>
      <c r="AN117" s="31">
        <f>IF('SERIES_DB-MetaData'!$F117="US",'SERIES_DB-MetaData'!AN117*6.89476,'SERIES_DB-MetaData'!AN117)</f>
        <v>0</v>
      </c>
      <c r="AO117" s="108">
        <f>'SERIES_DB-MetaData'!AO117</f>
        <v>0</v>
      </c>
      <c r="AP117" s="24">
        <f>'SERIES_DB-MetaData'!AP117</f>
        <v>0</v>
      </c>
      <c r="AQ117" s="20">
        <f>'SERIES_DB-MetaData'!AQ117</f>
        <v>2</v>
      </c>
      <c r="AR117" s="24" t="str">
        <f>'SERIES_DB-MetaData'!AR117</f>
        <v>Ribbed</v>
      </c>
      <c r="AS117" s="30">
        <f>IF('SERIES_DB-MetaData'!$F117="US",'SERIES_DB-MetaData'!AS117*25.4,'SERIES_DB-MetaData'!AS117)</f>
        <v>1.4</v>
      </c>
      <c r="AT117" s="20">
        <f>'SERIES_DB-MetaData'!AT117</f>
        <v>5</v>
      </c>
      <c r="AU117" s="31">
        <f>IF('SERIES_DB-MetaData'!$F117="US",'SERIES_DB-MetaData'!AU117*25.4,'SERIES_DB-MetaData'!AU117)</f>
        <v>30</v>
      </c>
      <c r="AV117" s="30">
        <f>IF('SERIES_DB-MetaData'!$F117="US",'SERIES_DB-MetaData'!AV117*25.4,'SERIES_DB-MetaData'!AV117)</f>
        <v>0</v>
      </c>
      <c r="AW117" s="109">
        <f>'SERIES_DB-MetaData'!AW117</f>
        <v>0</v>
      </c>
      <c r="AX117" s="30">
        <f>IF('SERIES_DB-MetaData'!$F117="US",'SERIES_DB-MetaData'!AX117*25.4,'SERIES_DB-MetaData'!AX117)</f>
        <v>0</v>
      </c>
      <c r="AY117" s="23">
        <f t="shared" si="15"/>
        <v>6.8416906678177708E-2</v>
      </c>
      <c r="AZ117" s="23"/>
      <c r="BA117" s="31">
        <f>IF('SERIES_DB-MetaData'!$F117="US",'SERIES_DB-MetaData'!BA117*6.89476,'SERIES_DB-MetaData'!BA117)</f>
        <v>382.2</v>
      </c>
      <c r="BB117" s="31">
        <f>IF('SERIES_DB-MetaData'!$F117="US",'SERIES_DB-MetaData'!BB117*6.89476,'SERIES_DB-MetaData'!BB117)</f>
        <v>0</v>
      </c>
      <c r="BC117" s="24">
        <f>'SERIES_DB-MetaData'!BC117</f>
        <v>0</v>
      </c>
      <c r="BD117" s="30">
        <f>IF('SERIES_DB-MetaData'!$F117="US",'SERIES_DB-MetaData'!BD117*25.4,'SERIES_DB-MetaData'!BD117)</f>
        <v>1.4</v>
      </c>
      <c r="BE117" s="30">
        <f>IF('SERIES_DB-MetaData'!$F117="US",'SERIES_DB-MetaData'!BE117*25.4,'SERIES_DB-MetaData'!BE117)</f>
        <v>30</v>
      </c>
      <c r="BF117" s="24">
        <f>'SERIES_DB-MetaData'!BF117</f>
        <v>2</v>
      </c>
      <c r="BG117" s="22">
        <f t="shared" si="16"/>
        <v>0.34208453339088851</v>
      </c>
      <c r="BH117" s="30">
        <f>IF('SERIES_DB-MetaData'!$F117="US",'SERIES_DB-MetaData'!BH117*25.4,'SERIES_DB-MetaData'!BH117)</f>
        <v>0</v>
      </c>
      <c r="BI117" s="31">
        <f>IF('SERIES_DB-MetaData'!$F117="US",'SERIES_DB-MetaData'!BI117*6.89476,'SERIES_DB-MetaData'!BI117)</f>
        <v>382.2</v>
      </c>
      <c r="BJ117" s="31">
        <f>IF('SERIES_DB-MetaData'!$F117="US",'SERIES_DB-MetaData'!BJ117*6.89476,'SERIES_DB-MetaData'!BJ117)</f>
        <v>0</v>
      </c>
      <c r="BK117" s="109">
        <f>'SERIES_DB-MetaData'!BK117</f>
        <v>0</v>
      </c>
      <c r="BL117" s="30">
        <f>IF('SERIES_DB-MetaData'!$F117="US",'SERIES_DB-MetaData'!BL117*25.4,'SERIES_DB-MetaData'!BL117)</f>
        <v>1.4</v>
      </c>
      <c r="BM117" s="30">
        <f>IF('SERIES_DB-MetaData'!$F117="US",'SERIES_DB-MetaData'!BM117*25.4,'SERIES_DB-MetaData'!BM117)</f>
        <v>30</v>
      </c>
      <c r="BN117" s="25">
        <f>'SERIES_DB-MetaData'!$BN$6</f>
        <v>2</v>
      </c>
      <c r="BO117" s="22">
        <f t="shared" si="17"/>
        <v>0.34208453339088851</v>
      </c>
      <c r="BP117" s="31">
        <f>IF('SERIES_DB-MetaData'!$F117="US",'SERIES_DB-MetaData'!BP117*6.89476,'SERIES_DB-MetaData'!BP117)</f>
        <v>382.2</v>
      </c>
      <c r="BQ117" s="31">
        <f>IF('SERIES_DB-MetaData'!$F117="US",'SERIES_DB-MetaData'!BQ117*6.89476,'SERIES_DB-MetaData'!BQ117)</f>
        <v>0</v>
      </c>
      <c r="BR117" s="20">
        <f>'SERIES_DB-MetaData'!BR117</f>
        <v>0</v>
      </c>
      <c r="BS117" s="30">
        <f>IF('SERIES_DB-MetaData'!$F117="US",'SERIES_DB-MetaData'!BS117*25.4,'SERIES_DB-MetaData'!BS117)</f>
        <v>0</v>
      </c>
      <c r="BT117" s="20">
        <f>'SERIES_DB-MetaData'!BT117</f>
        <v>0</v>
      </c>
      <c r="BU117" s="22">
        <f t="shared" si="18"/>
        <v>0</v>
      </c>
      <c r="BV117" s="31">
        <f>IF('SERIES_DB-MetaData'!$F117="US",'SERIES_DB-MetaData'!BV117*6.89476,'SERIES_DB-MetaData'!BV117)</f>
        <v>0</v>
      </c>
      <c r="BW117" s="20">
        <f>'SERIES_DB-MetaData'!BW117</f>
        <v>0</v>
      </c>
      <c r="BX117" s="20">
        <f>'SERIES_DB-MetaData'!BX117</f>
        <v>2</v>
      </c>
    </row>
    <row r="118" spans="1:76">
      <c r="A118" s="84">
        <f>'SERIES_DB-MetaData'!A118</f>
        <v>113</v>
      </c>
      <c r="B118" s="84">
        <f>'SERIES_DB-MetaData'!B118</f>
        <v>0</v>
      </c>
      <c r="C118" s="84">
        <f>'SERIES_DB-MetaData'!C118</f>
        <v>7</v>
      </c>
      <c r="D118" s="105" t="str">
        <f>'SERIES_DB-MetaData'!D118</f>
        <v>Kokusho_1-7</v>
      </c>
      <c r="E118" s="105" t="str">
        <f>'SERIES_DB-MetaData'!E118</f>
        <v>Kokusho (from Lu et al., 2010, NEES Database)</v>
      </c>
      <c r="F118" s="20" t="s">
        <v>8</v>
      </c>
      <c r="G118" s="87" t="str">
        <f>'SERIES_DB-MetaData'!G118</f>
        <v>C</v>
      </c>
      <c r="H118" s="87" t="str">
        <f>'SERIES_DB-MetaData'!H118</f>
        <v>B</v>
      </c>
      <c r="I118" s="31">
        <f>IF('SERIES_DB-MetaData'!$F118="US",'SERIES_DB-MetaData'!I118*6.89476,'SERIES_DB-MetaData'!I118)</f>
        <v>16.100000000000001</v>
      </c>
      <c r="J118" s="31">
        <f>IF('SERIES_DB-MetaData'!$F118="US",'SERIES_DB-MetaData'!J118*6.89476,'SERIES_DB-MetaData'!J118)</f>
        <v>0</v>
      </c>
      <c r="K118" s="31">
        <f>IF('SERIES_DB-MetaData'!$F118="US",'SERIES_DB-MetaData'!K118*6.89476,'SERIES_DB-MetaData'!K118)</f>
        <v>0</v>
      </c>
      <c r="L118" s="31">
        <f>IF('SERIES_DB-MetaData'!$F118="US",'SERIES_DB-MetaData'!L118*4.448221615,'SERIES_DB-MetaData'!L118)</f>
        <v>0</v>
      </c>
      <c r="M118" s="20">
        <f>'SERIES_DB-MetaData'!M118</f>
        <v>0</v>
      </c>
      <c r="N118" s="30">
        <f>IF('SERIES_DB-MetaData'!$F118="US",'SERIES_DB-MetaData'!N118*25.4,'SERIES_DB-MetaData'!N118)</f>
        <v>150</v>
      </c>
      <c r="O118" s="30">
        <f>IF('SERIES_DB-MetaData'!$F118="US",'SERIES_DB-MetaData'!O118*25.4,'SERIES_DB-MetaData'!O118)</f>
        <v>30</v>
      </c>
      <c r="P118" s="30">
        <f>IF('SERIES_DB-MetaData'!$F118="US",'SERIES_DB-MetaData'!P118*25.4,'SERIES_DB-MetaData'!P118)</f>
        <v>430</v>
      </c>
      <c r="Q118" s="30">
        <f>IF('SERIES_DB-MetaData'!$F118="US",'SERIES_DB-MetaData'!Q118*25.4,'SERIES_DB-MetaData'!Q118)</f>
        <v>30</v>
      </c>
      <c r="R118" s="30">
        <f>IF('SERIES_DB-MetaData'!$F118="US",'SERIES_DB-MetaData'!R118*25.4,'SERIES_DB-MetaData'!R118)</f>
        <v>150</v>
      </c>
      <c r="S118" s="30">
        <f>IF('SERIES_DB-MetaData'!$F118="US",'SERIES_DB-MetaData'!S118*25.4,'SERIES_DB-MetaData'!S118)</f>
        <v>150</v>
      </c>
      <c r="T118" s="32" t="str">
        <f>'SERIES_DB-MetaData'!T118</f>
        <v>C</v>
      </c>
      <c r="U118" s="32">
        <f t="shared" si="13"/>
        <v>15600</v>
      </c>
      <c r="V118" s="30">
        <f>IF('SERIES_DB-MetaData'!$F118="US",'SERIES_DB-MetaData'!V118*25.4,'SERIES_DB-MetaData'!V118)</f>
        <v>1.4</v>
      </c>
      <c r="W118" s="30">
        <f>IF('SERIES_DB-MetaData'!$F118="US",'SERIES_DB-MetaData'!W118*25.4,'SERIES_DB-MetaData'!W118)</f>
        <v>0</v>
      </c>
      <c r="X118" s="30">
        <f>IF('SERIES_DB-MetaData'!$F118="US",'SERIES_DB-MetaData'!X118*25.4,'SERIES_DB-MetaData'!X118)</f>
        <v>0</v>
      </c>
      <c r="Y118" s="108">
        <f>'SERIES_DB-MetaData'!Y118</f>
        <v>20</v>
      </c>
      <c r="Z118" s="30">
        <f>IF('SERIES_DB-MetaData'!$F118="US",'SERIES_DB-MetaData'!AB118*25.4,'SERIES_DB-MetaData'!AB118)</f>
        <v>0</v>
      </c>
      <c r="AA118" s="108">
        <f>'SERIES_DB-MetaData'!AC118</f>
        <v>0</v>
      </c>
      <c r="AB118" s="30" t="e">
        <f>IF('SERIES_DB-MetaData'!$F118="US",'SERIES_DB-MetaData'!#REF!*25.4,'SERIES_DB-MetaData'!#REF!)</f>
        <v>#REF!</v>
      </c>
      <c r="AC118" s="108" t="e">
        <f>'SERIES_DB-MetaData'!#REF!</f>
        <v>#REF!</v>
      </c>
      <c r="AD118" s="108">
        <f>'SERIES_DB-MetaData'!AD118</f>
        <v>0</v>
      </c>
      <c r="AE118" s="31">
        <f>IF('SERIES_DB-MetaData'!$F118="US",'SERIES_DB-MetaData'!AE118*25.4,'SERIES_DB-MetaData'!AE118)</f>
        <v>0</v>
      </c>
      <c r="AF118" s="32" t="str">
        <f>'SERIES_DB-MetaData'!AF118</f>
        <v>Ribbed</v>
      </c>
      <c r="AG118" s="23" t="e">
        <f t="shared" si="14"/>
        <v>#REF!</v>
      </c>
      <c r="AH118" s="30">
        <f>IF('SERIES_DB-MetaData'!$F118="US",'SERIES_DB-MetaData'!AH118*25.4,'SERIES_DB-MetaData'!AH118)</f>
        <v>0</v>
      </c>
      <c r="AI118" s="31">
        <f>IF('SERIES_DB-MetaData'!$F118="US",'SERIES_DB-MetaData'!AI118*6.89476,'SERIES_DB-MetaData'!AI118)</f>
        <v>382.2</v>
      </c>
      <c r="AJ118" s="31">
        <f>IF('SERIES_DB-MetaData'!$F118="US",'SERIES_DB-MetaData'!AJ118*6.89476,'SERIES_DB-MetaData'!AJ118)</f>
        <v>0</v>
      </c>
      <c r="AK118" s="31">
        <f>IF('SERIES_DB-MetaData'!$F118="US",'SERIES_DB-MetaData'!AK118*6.89476,'SERIES_DB-MetaData'!AK118)</f>
        <v>0</v>
      </c>
      <c r="AL118" s="31">
        <f>IF('SERIES_DB-MetaData'!$F118="US",'SERIES_DB-MetaData'!AL118*6.89476,'SERIES_DB-MetaData'!AL118)</f>
        <v>0</v>
      </c>
      <c r="AM118" s="31">
        <f>IF('SERIES_DB-MetaData'!$F118="US",'SERIES_DB-MetaData'!AM118*6.89476,'SERIES_DB-MetaData'!AM118)</f>
        <v>0</v>
      </c>
      <c r="AN118" s="31">
        <f>IF('SERIES_DB-MetaData'!$F118="US",'SERIES_DB-MetaData'!AN118*6.89476,'SERIES_DB-MetaData'!AN118)</f>
        <v>0</v>
      </c>
      <c r="AO118" s="108">
        <f>'SERIES_DB-MetaData'!AO118</f>
        <v>0</v>
      </c>
      <c r="AP118" s="24">
        <f>'SERIES_DB-MetaData'!AP118</f>
        <v>0</v>
      </c>
      <c r="AQ118" s="20">
        <f>'SERIES_DB-MetaData'!AQ118</f>
        <v>2</v>
      </c>
      <c r="AR118" s="24" t="str">
        <f>'SERIES_DB-MetaData'!AR118</f>
        <v>Ribbed</v>
      </c>
      <c r="AS118" s="30">
        <f>IF('SERIES_DB-MetaData'!$F118="US",'SERIES_DB-MetaData'!AS118*25.4,'SERIES_DB-MetaData'!AS118)</f>
        <v>1.4</v>
      </c>
      <c r="AT118" s="20">
        <f>'SERIES_DB-MetaData'!AT118</f>
        <v>5</v>
      </c>
      <c r="AU118" s="31">
        <f>IF('SERIES_DB-MetaData'!$F118="US",'SERIES_DB-MetaData'!AU118*25.4,'SERIES_DB-MetaData'!AU118)</f>
        <v>30</v>
      </c>
      <c r="AV118" s="30">
        <f>IF('SERIES_DB-MetaData'!$F118="US",'SERIES_DB-MetaData'!AV118*25.4,'SERIES_DB-MetaData'!AV118)</f>
        <v>0</v>
      </c>
      <c r="AW118" s="109">
        <f>'SERIES_DB-MetaData'!AW118</f>
        <v>0</v>
      </c>
      <c r="AX118" s="30">
        <f>IF('SERIES_DB-MetaData'!$F118="US",'SERIES_DB-MetaData'!AX118*25.4,'SERIES_DB-MetaData'!AX118)</f>
        <v>0</v>
      </c>
      <c r="AY118" s="23">
        <f t="shared" si="15"/>
        <v>6.8416906678177708E-2</v>
      </c>
      <c r="AZ118" s="23"/>
      <c r="BA118" s="31">
        <f>IF('SERIES_DB-MetaData'!$F118="US",'SERIES_DB-MetaData'!BA118*6.89476,'SERIES_DB-MetaData'!BA118)</f>
        <v>382.2</v>
      </c>
      <c r="BB118" s="31">
        <f>IF('SERIES_DB-MetaData'!$F118="US",'SERIES_DB-MetaData'!BB118*6.89476,'SERIES_DB-MetaData'!BB118)</f>
        <v>0</v>
      </c>
      <c r="BC118" s="24">
        <f>'SERIES_DB-MetaData'!BC118</f>
        <v>0</v>
      </c>
      <c r="BD118" s="30">
        <f>IF('SERIES_DB-MetaData'!$F118="US",'SERIES_DB-MetaData'!BD118*25.4,'SERIES_DB-MetaData'!BD118)</f>
        <v>1.4</v>
      </c>
      <c r="BE118" s="30">
        <f>IF('SERIES_DB-MetaData'!$F118="US",'SERIES_DB-MetaData'!BE118*25.4,'SERIES_DB-MetaData'!BE118)</f>
        <v>30</v>
      </c>
      <c r="BF118" s="24">
        <f>'SERIES_DB-MetaData'!BF118</f>
        <v>2</v>
      </c>
      <c r="BG118" s="22">
        <f t="shared" si="16"/>
        <v>0.34208453339088851</v>
      </c>
      <c r="BH118" s="30">
        <f>IF('SERIES_DB-MetaData'!$F118="US",'SERIES_DB-MetaData'!BH118*25.4,'SERIES_DB-MetaData'!BH118)</f>
        <v>0</v>
      </c>
      <c r="BI118" s="31">
        <f>IF('SERIES_DB-MetaData'!$F118="US",'SERIES_DB-MetaData'!BI118*6.89476,'SERIES_DB-MetaData'!BI118)</f>
        <v>382.2</v>
      </c>
      <c r="BJ118" s="31">
        <f>IF('SERIES_DB-MetaData'!$F118="US",'SERIES_DB-MetaData'!BJ118*6.89476,'SERIES_DB-MetaData'!BJ118)</f>
        <v>0</v>
      </c>
      <c r="BK118" s="109">
        <f>'SERIES_DB-MetaData'!BK118</f>
        <v>0</v>
      </c>
      <c r="BL118" s="30">
        <f>IF('SERIES_DB-MetaData'!$F118="US",'SERIES_DB-MetaData'!BL118*25.4,'SERIES_DB-MetaData'!BL118)</f>
        <v>1.4</v>
      </c>
      <c r="BM118" s="30">
        <f>IF('SERIES_DB-MetaData'!$F118="US",'SERIES_DB-MetaData'!BM118*25.4,'SERIES_DB-MetaData'!BM118)</f>
        <v>30</v>
      </c>
      <c r="BN118" s="25">
        <f>'SERIES_DB-MetaData'!$BN$6</f>
        <v>2</v>
      </c>
      <c r="BO118" s="22">
        <f t="shared" si="17"/>
        <v>0.34208453339088851</v>
      </c>
      <c r="BP118" s="31">
        <f>IF('SERIES_DB-MetaData'!$F118="US",'SERIES_DB-MetaData'!BP118*6.89476,'SERIES_DB-MetaData'!BP118)</f>
        <v>382.2</v>
      </c>
      <c r="BQ118" s="31">
        <f>IF('SERIES_DB-MetaData'!$F118="US",'SERIES_DB-MetaData'!BQ118*6.89476,'SERIES_DB-MetaData'!BQ118)</f>
        <v>0</v>
      </c>
      <c r="BR118" s="20">
        <f>'SERIES_DB-MetaData'!BR118</f>
        <v>0</v>
      </c>
      <c r="BS118" s="30">
        <f>IF('SERIES_DB-MetaData'!$F118="US",'SERIES_DB-MetaData'!BS118*25.4,'SERIES_DB-MetaData'!BS118)</f>
        <v>0</v>
      </c>
      <c r="BT118" s="20">
        <f>'SERIES_DB-MetaData'!BT118</f>
        <v>0</v>
      </c>
      <c r="BU118" s="22">
        <f t="shared" si="18"/>
        <v>0</v>
      </c>
      <c r="BV118" s="31">
        <f>IF('SERIES_DB-MetaData'!$F118="US",'SERIES_DB-MetaData'!BV118*6.89476,'SERIES_DB-MetaData'!BV118)</f>
        <v>0</v>
      </c>
      <c r="BW118" s="20">
        <f>'SERIES_DB-MetaData'!BW118</f>
        <v>0</v>
      </c>
      <c r="BX118" s="20">
        <f>'SERIES_DB-MetaData'!BX118</f>
        <v>2</v>
      </c>
    </row>
    <row r="119" spans="1:76">
      <c r="A119" s="84">
        <f>'SERIES_DB-MetaData'!A119</f>
        <v>114</v>
      </c>
      <c r="B119" s="84">
        <f>'SERIES_DB-MetaData'!B119</f>
        <v>0</v>
      </c>
      <c r="C119" s="84">
        <f>'SERIES_DB-MetaData'!C119</f>
        <v>8</v>
      </c>
      <c r="D119" s="105" t="str">
        <f>'SERIES_DB-MetaData'!D119</f>
        <v>Kokusho_2-1</v>
      </c>
      <c r="E119" s="105" t="str">
        <f>'SERIES_DB-MetaData'!E119</f>
        <v>Kokusho (from Lu et al., 2010, NEES Database)</v>
      </c>
      <c r="F119" s="20" t="s">
        <v>8</v>
      </c>
      <c r="G119" s="87" t="str">
        <f>'SERIES_DB-MetaData'!G119</f>
        <v>C</v>
      </c>
      <c r="H119" s="87" t="str">
        <f>'SERIES_DB-MetaData'!H119</f>
        <v>B</v>
      </c>
      <c r="I119" s="31">
        <f>IF('SERIES_DB-MetaData'!$F119="US",'SERIES_DB-MetaData'!I119*6.89476,'SERIES_DB-MetaData'!I119)</f>
        <v>26.5</v>
      </c>
      <c r="J119" s="31">
        <f>IF('SERIES_DB-MetaData'!$F119="US",'SERIES_DB-MetaData'!J119*6.89476,'SERIES_DB-MetaData'!J119)</f>
        <v>0</v>
      </c>
      <c r="K119" s="31">
        <f>IF('SERIES_DB-MetaData'!$F119="US",'SERIES_DB-MetaData'!K119*6.89476,'SERIES_DB-MetaData'!K119)</f>
        <v>0</v>
      </c>
      <c r="L119" s="31">
        <f>IF('SERIES_DB-MetaData'!$F119="US",'SERIES_DB-MetaData'!L119*4.448221615,'SERIES_DB-MetaData'!L119)</f>
        <v>0</v>
      </c>
      <c r="M119" s="20">
        <f>'SERIES_DB-MetaData'!M119</f>
        <v>0</v>
      </c>
      <c r="N119" s="30">
        <f>IF('SERIES_DB-MetaData'!$F119="US",'SERIES_DB-MetaData'!N119*25.4,'SERIES_DB-MetaData'!N119)</f>
        <v>145</v>
      </c>
      <c r="O119" s="30">
        <f>IF('SERIES_DB-MetaData'!$F119="US",'SERIES_DB-MetaData'!O119*25.4,'SERIES_DB-MetaData'!O119)</f>
        <v>30</v>
      </c>
      <c r="P119" s="30">
        <f>IF('SERIES_DB-MetaData'!$F119="US",'SERIES_DB-MetaData'!P119*25.4,'SERIES_DB-MetaData'!P119)</f>
        <v>430</v>
      </c>
      <c r="Q119" s="30">
        <f>IF('SERIES_DB-MetaData'!$F119="US",'SERIES_DB-MetaData'!Q119*25.4,'SERIES_DB-MetaData'!Q119)</f>
        <v>25</v>
      </c>
      <c r="R119" s="30">
        <f>IF('SERIES_DB-MetaData'!$F119="US",'SERIES_DB-MetaData'!R119*25.4,'SERIES_DB-MetaData'!R119)</f>
        <v>150</v>
      </c>
      <c r="S119" s="30">
        <f>IF('SERIES_DB-MetaData'!$F119="US",'SERIES_DB-MetaData'!S119*25.4,'SERIES_DB-MetaData'!S119)</f>
        <v>150</v>
      </c>
      <c r="T119" s="32" t="str">
        <f>'SERIES_DB-MetaData'!T119</f>
        <v>C</v>
      </c>
      <c r="U119" s="32">
        <f t="shared" si="13"/>
        <v>13600</v>
      </c>
      <c r="V119" s="30">
        <f>IF('SERIES_DB-MetaData'!$F119="US",'SERIES_DB-MetaData'!V119*25.4,'SERIES_DB-MetaData'!V119)</f>
        <v>1.4</v>
      </c>
      <c r="W119" s="30">
        <f>IF('SERIES_DB-MetaData'!$F119="US",'SERIES_DB-MetaData'!W119*25.4,'SERIES_DB-MetaData'!W119)</f>
        <v>0</v>
      </c>
      <c r="X119" s="30">
        <f>IF('SERIES_DB-MetaData'!$F119="US",'SERIES_DB-MetaData'!X119*25.4,'SERIES_DB-MetaData'!X119)</f>
        <v>0</v>
      </c>
      <c r="Y119" s="108">
        <f>'SERIES_DB-MetaData'!Y119</f>
        <v>20</v>
      </c>
      <c r="Z119" s="30">
        <f>IF('SERIES_DB-MetaData'!$F119="US",'SERIES_DB-MetaData'!AB119*25.4,'SERIES_DB-MetaData'!AB119)</f>
        <v>0</v>
      </c>
      <c r="AA119" s="108">
        <f>'SERIES_DB-MetaData'!AC119</f>
        <v>0</v>
      </c>
      <c r="AB119" s="30" t="e">
        <f>IF('SERIES_DB-MetaData'!$F119="US",'SERIES_DB-MetaData'!#REF!*25.4,'SERIES_DB-MetaData'!#REF!)</f>
        <v>#REF!</v>
      </c>
      <c r="AC119" s="108" t="e">
        <f>'SERIES_DB-MetaData'!#REF!</f>
        <v>#REF!</v>
      </c>
      <c r="AD119" s="108">
        <f>'SERIES_DB-MetaData'!AD119</f>
        <v>0</v>
      </c>
      <c r="AE119" s="31">
        <f>IF('SERIES_DB-MetaData'!$F119="US",'SERIES_DB-MetaData'!AE119*25.4,'SERIES_DB-MetaData'!AE119)</f>
        <v>0</v>
      </c>
      <c r="AF119" s="32" t="str">
        <f>'SERIES_DB-MetaData'!AF119</f>
        <v>Ribbed</v>
      </c>
      <c r="AG119" s="23" t="e">
        <f t="shared" si="14"/>
        <v>#REF!</v>
      </c>
      <c r="AH119" s="30">
        <f>IF('SERIES_DB-MetaData'!$F119="US",'SERIES_DB-MetaData'!AH119*25.4,'SERIES_DB-MetaData'!AH119)</f>
        <v>0</v>
      </c>
      <c r="AI119" s="31">
        <f>IF('SERIES_DB-MetaData'!$F119="US",'SERIES_DB-MetaData'!AI119*6.89476,'SERIES_DB-MetaData'!AI119)</f>
        <v>401.8</v>
      </c>
      <c r="AJ119" s="31">
        <f>IF('SERIES_DB-MetaData'!$F119="US",'SERIES_DB-MetaData'!AJ119*6.89476,'SERIES_DB-MetaData'!AJ119)</f>
        <v>0</v>
      </c>
      <c r="AK119" s="31">
        <f>IF('SERIES_DB-MetaData'!$F119="US",'SERIES_DB-MetaData'!AK119*6.89476,'SERIES_DB-MetaData'!AK119)</f>
        <v>0</v>
      </c>
      <c r="AL119" s="31">
        <f>IF('SERIES_DB-MetaData'!$F119="US",'SERIES_DB-MetaData'!AL119*6.89476,'SERIES_DB-MetaData'!AL119)</f>
        <v>0</v>
      </c>
      <c r="AM119" s="31">
        <f>IF('SERIES_DB-MetaData'!$F119="US",'SERIES_DB-MetaData'!AM119*6.89476,'SERIES_DB-MetaData'!AM119)</f>
        <v>0</v>
      </c>
      <c r="AN119" s="31">
        <f>IF('SERIES_DB-MetaData'!$F119="US",'SERIES_DB-MetaData'!AN119*6.89476,'SERIES_DB-MetaData'!AN119)</f>
        <v>0</v>
      </c>
      <c r="AO119" s="108">
        <f>'SERIES_DB-MetaData'!AO119</f>
        <v>0</v>
      </c>
      <c r="AP119" s="24">
        <f>'SERIES_DB-MetaData'!AP119</f>
        <v>0</v>
      </c>
      <c r="AQ119" s="20">
        <f>'SERIES_DB-MetaData'!AQ119</f>
        <v>2</v>
      </c>
      <c r="AR119" s="24" t="str">
        <f>'SERIES_DB-MetaData'!AR119</f>
        <v>Ribbed</v>
      </c>
      <c r="AS119" s="30">
        <f>IF('SERIES_DB-MetaData'!$F119="US",'SERIES_DB-MetaData'!AS119*25.4,'SERIES_DB-MetaData'!AS119)</f>
        <v>1.4</v>
      </c>
      <c r="AT119" s="20">
        <f>'SERIES_DB-MetaData'!AT119</f>
        <v>5</v>
      </c>
      <c r="AU119" s="31">
        <f>IF('SERIES_DB-MetaData'!$F119="US",'SERIES_DB-MetaData'!AU119*25.4,'SERIES_DB-MetaData'!AU119)</f>
        <v>30</v>
      </c>
      <c r="AV119" s="30">
        <f>IF('SERIES_DB-MetaData'!$F119="US",'SERIES_DB-MetaData'!AV119*25.4,'SERIES_DB-MetaData'!AV119)</f>
        <v>0</v>
      </c>
      <c r="AW119" s="109">
        <f>'SERIES_DB-MetaData'!AW119</f>
        <v>0</v>
      </c>
      <c r="AX119" s="30">
        <f>IF('SERIES_DB-MetaData'!$F119="US",'SERIES_DB-MetaData'!AX119*25.4,'SERIES_DB-MetaData'!AX119)</f>
        <v>0</v>
      </c>
      <c r="AY119" s="23">
        <f t="shared" si="15"/>
        <v>7.0776110356735561E-2</v>
      </c>
      <c r="AZ119" s="23"/>
      <c r="BA119" s="31">
        <f>IF('SERIES_DB-MetaData'!$F119="US",'SERIES_DB-MetaData'!BA119*6.89476,'SERIES_DB-MetaData'!BA119)</f>
        <v>401.8</v>
      </c>
      <c r="BB119" s="31">
        <f>IF('SERIES_DB-MetaData'!$F119="US",'SERIES_DB-MetaData'!BB119*6.89476,'SERIES_DB-MetaData'!BB119)</f>
        <v>0</v>
      </c>
      <c r="BC119" s="24">
        <f>'SERIES_DB-MetaData'!BC119</f>
        <v>0</v>
      </c>
      <c r="BD119" s="30">
        <f>IF('SERIES_DB-MetaData'!$F119="US",'SERIES_DB-MetaData'!BD119*25.4,'SERIES_DB-MetaData'!BD119)</f>
        <v>1.4</v>
      </c>
      <c r="BE119" s="30">
        <f>IF('SERIES_DB-MetaData'!$F119="US",'SERIES_DB-MetaData'!BE119*25.4,'SERIES_DB-MetaData'!BE119)</f>
        <v>30</v>
      </c>
      <c r="BF119" s="24">
        <f>'SERIES_DB-MetaData'!BF119</f>
        <v>2</v>
      </c>
      <c r="BG119" s="22">
        <f t="shared" si="16"/>
        <v>0.41050144006906625</v>
      </c>
      <c r="BH119" s="30">
        <f>IF('SERIES_DB-MetaData'!$F119="US",'SERIES_DB-MetaData'!BH119*25.4,'SERIES_DB-MetaData'!BH119)</f>
        <v>0</v>
      </c>
      <c r="BI119" s="31">
        <f>IF('SERIES_DB-MetaData'!$F119="US",'SERIES_DB-MetaData'!BI119*6.89476,'SERIES_DB-MetaData'!BI119)</f>
        <v>401.8</v>
      </c>
      <c r="BJ119" s="31">
        <f>IF('SERIES_DB-MetaData'!$F119="US",'SERIES_DB-MetaData'!BJ119*6.89476,'SERIES_DB-MetaData'!BJ119)</f>
        <v>0</v>
      </c>
      <c r="BK119" s="109">
        <f>'SERIES_DB-MetaData'!BK119</f>
        <v>0</v>
      </c>
      <c r="BL119" s="30">
        <f>IF('SERIES_DB-MetaData'!$F119="US",'SERIES_DB-MetaData'!BL119*25.4,'SERIES_DB-MetaData'!BL119)</f>
        <v>1.4</v>
      </c>
      <c r="BM119" s="30">
        <f>IF('SERIES_DB-MetaData'!$F119="US",'SERIES_DB-MetaData'!BM119*25.4,'SERIES_DB-MetaData'!BM119)</f>
        <v>30</v>
      </c>
      <c r="BN119" s="25">
        <f>'SERIES_DB-MetaData'!$BN$6</f>
        <v>2</v>
      </c>
      <c r="BO119" s="22">
        <f t="shared" si="17"/>
        <v>0.41050144006906625</v>
      </c>
      <c r="BP119" s="31">
        <f>IF('SERIES_DB-MetaData'!$F119="US",'SERIES_DB-MetaData'!BP119*6.89476,'SERIES_DB-MetaData'!BP119)</f>
        <v>401.8</v>
      </c>
      <c r="BQ119" s="31">
        <f>IF('SERIES_DB-MetaData'!$F119="US",'SERIES_DB-MetaData'!BQ119*6.89476,'SERIES_DB-MetaData'!BQ119)</f>
        <v>0</v>
      </c>
      <c r="BR119" s="20">
        <f>'SERIES_DB-MetaData'!BR119</f>
        <v>0</v>
      </c>
      <c r="BS119" s="30">
        <f>IF('SERIES_DB-MetaData'!$F119="US",'SERIES_DB-MetaData'!BS119*25.4,'SERIES_DB-MetaData'!BS119)</f>
        <v>0</v>
      </c>
      <c r="BT119" s="20">
        <f>'SERIES_DB-MetaData'!BT119</f>
        <v>0</v>
      </c>
      <c r="BU119" s="22">
        <f t="shared" si="18"/>
        <v>0</v>
      </c>
      <c r="BV119" s="31">
        <f>IF('SERIES_DB-MetaData'!$F119="US",'SERIES_DB-MetaData'!BV119*6.89476,'SERIES_DB-MetaData'!BV119)</f>
        <v>0</v>
      </c>
      <c r="BW119" s="20">
        <f>'SERIES_DB-MetaData'!BW119</f>
        <v>0</v>
      </c>
      <c r="BX119" s="20">
        <f>'SERIES_DB-MetaData'!BX119</f>
        <v>2</v>
      </c>
    </row>
    <row r="120" spans="1:76">
      <c r="A120" s="84">
        <f>'SERIES_DB-MetaData'!A120</f>
        <v>115</v>
      </c>
      <c r="B120" s="84">
        <f>'SERIES_DB-MetaData'!B120</f>
        <v>0</v>
      </c>
      <c r="C120" s="84">
        <f>'SERIES_DB-MetaData'!C120</f>
        <v>9</v>
      </c>
      <c r="D120" s="105" t="str">
        <f>'SERIES_DB-MetaData'!D120</f>
        <v>Kokusho_2-2</v>
      </c>
      <c r="E120" s="105" t="str">
        <f>'SERIES_DB-MetaData'!E120</f>
        <v>Kokusho (from Lu et al., 2010, NEES Database)</v>
      </c>
      <c r="F120" s="20" t="s">
        <v>8</v>
      </c>
      <c r="G120" s="87" t="str">
        <f>'SERIES_DB-MetaData'!G120</f>
        <v>C</v>
      </c>
      <c r="H120" s="87" t="str">
        <f>'SERIES_DB-MetaData'!H120</f>
        <v>B</v>
      </c>
      <c r="I120" s="31">
        <f>IF('SERIES_DB-MetaData'!$F120="US",'SERIES_DB-MetaData'!I120*6.89476,'SERIES_DB-MetaData'!I120)</f>
        <v>17.899999999999999</v>
      </c>
      <c r="J120" s="31">
        <f>IF('SERIES_DB-MetaData'!$F120="US",'SERIES_DB-MetaData'!J120*6.89476,'SERIES_DB-MetaData'!J120)</f>
        <v>0</v>
      </c>
      <c r="K120" s="31">
        <f>IF('SERIES_DB-MetaData'!$F120="US",'SERIES_DB-MetaData'!K120*6.89476,'SERIES_DB-MetaData'!K120)</f>
        <v>0</v>
      </c>
      <c r="L120" s="31">
        <f>IF('SERIES_DB-MetaData'!$F120="US",'SERIES_DB-MetaData'!L120*4.448221615,'SERIES_DB-MetaData'!L120)</f>
        <v>0</v>
      </c>
      <c r="M120" s="20">
        <f>'SERIES_DB-MetaData'!M120</f>
        <v>0</v>
      </c>
      <c r="N120" s="30">
        <f>IF('SERIES_DB-MetaData'!$F120="US",'SERIES_DB-MetaData'!N120*25.4,'SERIES_DB-MetaData'!N120)</f>
        <v>145</v>
      </c>
      <c r="O120" s="30">
        <f>IF('SERIES_DB-MetaData'!$F120="US",'SERIES_DB-MetaData'!O120*25.4,'SERIES_DB-MetaData'!O120)</f>
        <v>30</v>
      </c>
      <c r="P120" s="30">
        <f>IF('SERIES_DB-MetaData'!$F120="US",'SERIES_DB-MetaData'!P120*25.4,'SERIES_DB-MetaData'!P120)</f>
        <v>430</v>
      </c>
      <c r="Q120" s="30">
        <f>IF('SERIES_DB-MetaData'!$F120="US",'SERIES_DB-MetaData'!Q120*25.4,'SERIES_DB-MetaData'!Q120)</f>
        <v>23</v>
      </c>
      <c r="R120" s="30">
        <f>IF('SERIES_DB-MetaData'!$F120="US",'SERIES_DB-MetaData'!R120*25.4,'SERIES_DB-MetaData'!R120)</f>
        <v>150</v>
      </c>
      <c r="S120" s="30">
        <f>IF('SERIES_DB-MetaData'!$F120="US",'SERIES_DB-MetaData'!S120*25.4,'SERIES_DB-MetaData'!S120)</f>
        <v>150</v>
      </c>
      <c r="T120" s="32" t="str">
        <f>'SERIES_DB-MetaData'!T120</f>
        <v>C</v>
      </c>
      <c r="U120" s="32">
        <f t="shared" si="13"/>
        <v>12860</v>
      </c>
      <c r="V120" s="30">
        <f>IF('SERIES_DB-MetaData'!$F120="US",'SERIES_DB-MetaData'!V120*25.4,'SERIES_DB-MetaData'!V120)</f>
        <v>1.4</v>
      </c>
      <c r="W120" s="30">
        <f>IF('SERIES_DB-MetaData'!$F120="US",'SERIES_DB-MetaData'!W120*25.4,'SERIES_DB-MetaData'!W120)</f>
        <v>0</v>
      </c>
      <c r="X120" s="30">
        <f>IF('SERIES_DB-MetaData'!$F120="US",'SERIES_DB-MetaData'!X120*25.4,'SERIES_DB-MetaData'!X120)</f>
        <v>0</v>
      </c>
      <c r="Y120" s="108">
        <f>'SERIES_DB-MetaData'!Y120</f>
        <v>20</v>
      </c>
      <c r="Z120" s="30">
        <f>IF('SERIES_DB-MetaData'!$F120="US",'SERIES_DB-MetaData'!Z120*25.4,'SERIES_DB-MetaData'!Z120)</f>
        <v>0</v>
      </c>
      <c r="AA120" s="108">
        <f>'SERIES_DB-MetaData'!AA120</f>
        <v>0</v>
      </c>
      <c r="AB120" s="30">
        <f>IF('SERIES_DB-MetaData'!$F120="US",'SERIES_DB-MetaData'!AB120*25.4,'SERIES_DB-MetaData'!AB120)</f>
        <v>0</v>
      </c>
      <c r="AC120" s="108">
        <f>'SERIES_DB-MetaData'!AC120</f>
        <v>0</v>
      </c>
      <c r="AD120" s="108">
        <f>'SERIES_DB-MetaData'!AD120</f>
        <v>0</v>
      </c>
      <c r="AE120" s="31">
        <f>IF('SERIES_DB-MetaData'!$F120="US",'SERIES_DB-MetaData'!AE120*25.4,'SERIES_DB-MetaData'!AE120)</f>
        <v>0</v>
      </c>
      <c r="AF120" s="32" t="str">
        <f>'SERIES_DB-MetaData'!AF120</f>
        <v>Ribbed</v>
      </c>
      <c r="AG120" s="23">
        <f t="shared" si="14"/>
        <v>0.23940597204650055</v>
      </c>
      <c r="AH120" s="30">
        <f>IF('SERIES_DB-MetaData'!$F120="US",'SERIES_DB-MetaData'!AH120*25.4,'SERIES_DB-MetaData'!AH120)</f>
        <v>0</v>
      </c>
      <c r="AI120" s="31">
        <f>IF('SERIES_DB-MetaData'!$F120="US",'SERIES_DB-MetaData'!AI120*6.89476,'SERIES_DB-MetaData'!AI120)</f>
        <v>401.8</v>
      </c>
      <c r="AJ120" s="31">
        <f>IF('SERIES_DB-MetaData'!$F120="US",'SERIES_DB-MetaData'!AJ120*6.89476,'SERIES_DB-MetaData'!AJ120)</f>
        <v>0</v>
      </c>
      <c r="AK120" s="31">
        <f>IF('SERIES_DB-MetaData'!$F120="US",'SERIES_DB-MetaData'!AK120*6.89476,'SERIES_DB-MetaData'!AK120)</f>
        <v>0</v>
      </c>
      <c r="AL120" s="31">
        <f>IF('SERIES_DB-MetaData'!$F120="US",'SERIES_DB-MetaData'!AL120*6.89476,'SERIES_DB-MetaData'!AL120)</f>
        <v>0</v>
      </c>
      <c r="AM120" s="31">
        <f>IF('SERIES_DB-MetaData'!$F120="US",'SERIES_DB-MetaData'!AM120*6.89476,'SERIES_DB-MetaData'!AM120)</f>
        <v>0</v>
      </c>
      <c r="AN120" s="31">
        <f>IF('SERIES_DB-MetaData'!$F120="US",'SERIES_DB-MetaData'!AN120*6.89476,'SERIES_DB-MetaData'!AN120)</f>
        <v>0</v>
      </c>
      <c r="AO120" s="108">
        <f>'SERIES_DB-MetaData'!AO120</f>
        <v>0</v>
      </c>
      <c r="AP120" s="24">
        <f>'SERIES_DB-MetaData'!AP120</f>
        <v>0</v>
      </c>
      <c r="AQ120" s="20">
        <f>'SERIES_DB-MetaData'!AQ120</f>
        <v>2</v>
      </c>
      <c r="AR120" s="24" t="str">
        <f>'SERIES_DB-MetaData'!AR120</f>
        <v>Ribbed</v>
      </c>
      <c r="AS120" s="30">
        <f>IF('SERIES_DB-MetaData'!$F120="US",'SERIES_DB-MetaData'!AS120*25.4,'SERIES_DB-MetaData'!AS120)</f>
        <v>1.4</v>
      </c>
      <c r="AT120" s="20">
        <f>'SERIES_DB-MetaData'!AT120</f>
        <v>5</v>
      </c>
      <c r="AU120" s="31">
        <f>IF('SERIES_DB-MetaData'!$F120="US",'SERIES_DB-MetaData'!AU120*25.4,'SERIES_DB-MetaData'!AU120)</f>
        <v>30</v>
      </c>
      <c r="AV120" s="30">
        <f>IF('SERIES_DB-MetaData'!$F120="US",'SERIES_DB-MetaData'!AV120*25.4,'SERIES_DB-MetaData'!AV120)</f>
        <v>0</v>
      </c>
      <c r="AW120" s="109">
        <f>'SERIES_DB-MetaData'!AW120</f>
        <v>0</v>
      </c>
      <c r="AX120" s="30">
        <f>IF('SERIES_DB-MetaData'!$F120="US",'SERIES_DB-MetaData'!AX120*25.4,'SERIES_DB-MetaData'!AX120)</f>
        <v>0</v>
      </c>
      <c r="AY120" s="23">
        <f t="shared" si="15"/>
        <v>7.0776110356735561E-2</v>
      </c>
      <c r="AZ120" s="23"/>
      <c r="BA120" s="31">
        <f>IF('SERIES_DB-MetaData'!$F120="US",'SERIES_DB-MetaData'!BA120*6.89476,'SERIES_DB-MetaData'!BA120)</f>
        <v>401.8</v>
      </c>
      <c r="BB120" s="31">
        <f>IF('SERIES_DB-MetaData'!$F120="US",'SERIES_DB-MetaData'!BB120*6.89476,'SERIES_DB-MetaData'!BB120)</f>
        <v>0</v>
      </c>
      <c r="BC120" s="24">
        <f>'SERIES_DB-MetaData'!BC120</f>
        <v>0</v>
      </c>
      <c r="BD120" s="30">
        <f>IF('SERIES_DB-MetaData'!$F120="US",'SERIES_DB-MetaData'!BD120*25.4,'SERIES_DB-MetaData'!BD120)</f>
        <v>1.4</v>
      </c>
      <c r="BE120" s="30">
        <f>IF('SERIES_DB-MetaData'!$F120="US",'SERIES_DB-MetaData'!BE120*25.4,'SERIES_DB-MetaData'!BE120)</f>
        <v>30</v>
      </c>
      <c r="BF120" s="24">
        <f>'SERIES_DB-MetaData'!BF120</f>
        <v>2</v>
      </c>
      <c r="BG120" s="22">
        <f t="shared" si="16"/>
        <v>0.44619721746637631</v>
      </c>
      <c r="BH120" s="30">
        <f>IF('SERIES_DB-MetaData'!$F120="US",'SERIES_DB-MetaData'!BH120*25.4,'SERIES_DB-MetaData'!BH120)</f>
        <v>0</v>
      </c>
      <c r="BI120" s="31">
        <f>IF('SERIES_DB-MetaData'!$F120="US",'SERIES_DB-MetaData'!BI120*6.89476,'SERIES_DB-MetaData'!BI120)</f>
        <v>401.8</v>
      </c>
      <c r="BJ120" s="31">
        <f>IF('SERIES_DB-MetaData'!$F120="US",'SERIES_DB-MetaData'!BJ120*6.89476,'SERIES_DB-MetaData'!BJ120)</f>
        <v>0</v>
      </c>
      <c r="BK120" s="109">
        <f>'SERIES_DB-MetaData'!BK120</f>
        <v>0</v>
      </c>
      <c r="BL120" s="30">
        <f>IF('SERIES_DB-MetaData'!$F120="US",'SERIES_DB-MetaData'!BL120*25.4,'SERIES_DB-MetaData'!BL120)</f>
        <v>1.4</v>
      </c>
      <c r="BM120" s="30">
        <f>IF('SERIES_DB-MetaData'!$F120="US",'SERIES_DB-MetaData'!BM120*25.4,'SERIES_DB-MetaData'!BM120)</f>
        <v>30</v>
      </c>
      <c r="BN120" s="25">
        <f>'SERIES_DB-MetaData'!$BN$6</f>
        <v>2</v>
      </c>
      <c r="BO120" s="22">
        <f t="shared" si="17"/>
        <v>0.44619721746637631</v>
      </c>
      <c r="BP120" s="31">
        <f>IF('SERIES_DB-MetaData'!$F120="US",'SERIES_DB-MetaData'!BP120*6.89476,'SERIES_DB-MetaData'!BP120)</f>
        <v>401.8</v>
      </c>
      <c r="BQ120" s="31">
        <f>IF('SERIES_DB-MetaData'!$F120="US",'SERIES_DB-MetaData'!BQ120*6.89476,'SERIES_DB-MetaData'!BQ120)</f>
        <v>0</v>
      </c>
      <c r="BR120" s="20">
        <f>'SERIES_DB-MetaData'!BR120</f>
        <v>0</v>
      </c>
      <c r="BS120" s="30">
        <f>IF('SERIES_DB-MetaData'!$F120="US",'SERIES_DB-MetaData'!BS120*25.4,'SERIES_DB-MetaData'!BS120)</f>
        <v>0</v>
      </c>
      <c r="BT120" s="20">
        <f>'SERIES_DB-MetaData'!BT120</f>
        <v>0</v>
      </c>
      <c r="BU120" s="22">
        <f t="shared" si="18"/>
        <v>0</v>
      </c>
      <c r="BV120" s="31">
        <f>IF('SERIES_DB-MetaData'!$F120="US",'SERIES_DB-MetaData'!BV120*6.89476,'SERIES_DB-MetaData'!BV120)</f>
        <v>0</v>
      </c>
      <c r="BW120" s="20">
        <f>'SERIES_DB-MetaData'!BW120</f>
        <v>0</v>
      </c>
      <c r="BX120" s="20">
        <f>'SERIES_DB-MetaData'!BX120</f>
        <v>2</v>
      </c>
    </row>
    <row r="121" spans="1:76">
      <c r="A121" s="84">
        <f>'SERIES_DB-MetaData'!A121</f>
        <v>116</v>
      </c>
      <c r="B121" s="84">
        <f>'SERIES_DB-MetaData'!B121</f>
        <v>0</v>
      </c>
      <c r="C121" s="84">
        <f>'SERIES_DB-MetaData'!C121</f>
        <v>10</v>
      </c>
      <c r="D121" s="105" t="str">
        <f>'SERIES_DB-MetaData'!D121</f>
        <v>Kokusho_2-3</v>
      </c>
      <c r="E121" s="105" t="str">
        <f>'SERIES_DB-MetaData'!E121</f>
        <v>Kokusho (from Lu et al., 2010, NEES Database)</v>
      </c>
      <c r="F121" s="20" t="s">
        <v>8</v>
      </c>
      <c r="G121" s="87" t="str">
        <f>'SERIES_DB-MetaData'!G121</f>
        <v>C</v>
      </c>
      <c r="H121" s="87" t="str">
        <f>'SERIES_DB-MetaData'!H121</f>
        <v>B</v>
      </c>
      <c r="I121" s="31">
        <f>IF('SERIES_DB-MetaData'!$F121="US",'SERIES_DB-MetaData'!I121*6.89476,'SERIES_DB-MetaData'!I121)</f>
        <v>17.899999999999999</v>
      </c>
      <c r="J121" s="31">
        <f>IF('SERIES_DB-MetaData'!$F121="US",'SERIES_DB-MetaData'!J121*6.89476,'SERIES_DB-MetaData'!J121)</f>
        <v>0</v>
      </c>
      <c r="K121" s="31">
        <f>IF('SERIES_DB-MetaData'!$F121="US",'SERIES_DB-MetaData'!K121*6.89476,'SERIES_DB-MetaData'!K121)</f>
        <v>0</v>
      </c>
      <c r="L121" s="31">
        <f>IF('SERIES_DB-MetaData'!$F121="US",'SERIES_DB-MetaData'!L121*4.448221615,'SERIES_DB-MetaData'!L121)</f>
        <v>0</v>
      </c>
      <c r="M121" s="20">
        <f>'SERIES_DB-MetaData'!M121</f>
        <v>0</v>
      </c>
      <c r="N121" s="30">
        <f>IF('SERIES_DB-MetaData'!$F121="US",'SERIES_DB-MetaData'!N121*25.4,'SERIES_DB-MetaData'!N121)</f>
        <v>145</v>
      </c>
      <c r="O121" s="30">
        <f>IF('SERIES_DB-MetaData'!$F121="US",'SERIES_DB-MetaData'!O121*25.4,'SERIES_DB-MetaData'!O121)</f>
        <v>30</v>
      </c>
      <c r="P121" s="30">
        <f>IF('SERIES_DB-MetaData'!$F121="US",'SERIES_DB-MetaData'!P121*25.4,'SERIES_DB-MetaData'!P121)</f>
        <v>430</v>
      </c>
      <c r="Q121" s="30">
        <f>IF('SERIES_DB-MetaData'!$F121="US",'SERIES_DB-MetaData'!Q121*25.4,'SERIES_DB-MetaData'!Q121)</f>
        <v>25</v>
      </c>
      <c r="R121" s="30">
        <f>IF('SERIES_DB-MetaData'!$F121="US",'SERIES_DB-MetaData'!R121*25.4,'SERIES_DB-MetaData'!R121)</f>
        <v>150</v>
      </c>
      <c r="S121" s="30">
        <f>IF('SERIES_DB-MetaData'!$F121="US",'SERIES_DB-MetaData'!S121*25.4,'SERIES_DB-MetaData'!S121)</f>
        <v>150</v>
      </c>
      <c r="T121" s="32" t="str">
        <f>'SERIES_DB-MetaData'!T121</f>
        <v>C</v>
      </c>
      <c r="U121" s="32">
        <f t="shared" si="13"/>
        <v>13600</v>
      </c>
      <c r="V121" s="30">
        <f>IF('SERIES_DB-MetaData'!$F121="US",'SERIES_DB-MetaData'!V121*25.4,'SERIES_DB-MetaData'!V121)</f>
        <v>1.4</v>
      </c>
      <c r="W121" s="30">
        <f>IF('SERIES_DB-MetaData'!$F121="US",'SERIES_DB-MetaData'!W121*25.4,'SERIES_DB-MetaData'!W121)</f>
        <v>0</v>
      </c>
      <c r="X121" s="30">
        <f>IF('SERIES_DB-MetaData'!$F121="US",'SERIES_DB-MetaData'!X121*25.4,'SERIES_DB-MetaData'!X121)</f>
        <v>0</v>
      </c>
      <c r="Y121" s="108">
        <f>'SERIES_DB-MetaData'!Y121</f>
        <v>20</v>
      </c>
      <c r="Z121" s="30">
        <f>IF('SERIES_DB-MetaData'!$F121="US",'SERIES_DB-MetaData'!Z121*25.4,'SERIES_DB-MetaData'!Z121)</f>
        <v>0</v>
      </c>
      <c r="AA121" s="108">
        <f>'SERIES_DB-MetaData'!AA121</f>
        <v>0</v>
      </c>
      <c r="AB121" s="30">
        <f>IF('SERIES_DB-MetaData'!$F121="US",'SERIES_DB-MetaData'!AB121*25.4,'SERIES_DB-MetaData'!AB121)</f>
        <v>0</v>
      </c>
      <c r="AC121" s="108">
        <f>'SERIES_DB-MetaData'!AC121</f>
        <v>0</v>
      </c>
      <c r="AD121" s="108">
        <f>'SERIES_DB-MetaData'!AD121</f>
        <v>0</v>
      </c>
      <c r="AE121" s="31">
        <f>IF('SERIES_DB-MetaData'!$F121="US",'SERIES_DB-MetaData'!AE121*25.4,'SERIES_DB-MetaData'!AE121)</f>
        <v>0</v>
      </c>
      <c r="AF121" s="32" t="str">
        <f>'SERIES_DB-MetaData'!AF121</f>
        <v>Ribbed</v>
      </c>
      <c r="AG121" s="23">
        <f t="shared" si="14"/>
        <v>0.22637947062632333</v>
      </c>
      <c r="AH121" s="30">
        <f>IF('SERIES_DB-MetaData'!$F121="US",'SERIES_DB-MetaData'!AH121*25.4,'SERIES_DB-MetaData'!AH121)</f>
        <v>0</v>
      </c>
      <c r="AI121" s="31">
        <f>IF('SERIES_DB-MetaData'!$F121="US",'SERIES_DB-MetaData'!AI121*6.89476,'SERIES_DB-MetaData'!AI121)</f>
        <v>401.8</v>
      </c>
      <c r="AJ121" s="31">
        <f>IF('SERIES_DB-MetaData'!$F121="US",'SERIES_DB-MetaData'!AJ121*6.89476,'SERIES_DB-MetaData'!AJ121)</f>
        <v>0</v>
      </c>
      <c r="AK121" s="31">
        <f>IF('SERIES_DB-MetaData'!$F121="US",'SERIES_DB-MetaData'!AK121*6.89476,'SERIES_DB-MetaData'!AK121)</f>
        <v>0</v>
      </c>
      <c r="AL121" s="31">
        <f>IF('SERIES_DB-MetaData'!$F121="US",'SERIES_DB-MetaData'!AL121*6.89476,'SERIES_DB-MetaData'!AL121)</f>
        <v>0</v>
      </c>
      <c r="AM121" s="31">
        <f>IF('SERIES_DB-MetaData'!$F121="US",'SERIES_DB-MetaData'!AM121*6.89476,'SERIES_DB-MetaData'!AM121)</f>
        <v>0</v>
      </c>
      <c r="AN121" s="31">
        <f>IF('SERIES_DB-MetaData'!$F121="US",'SERIES_DB-MetaData'!AN121*6.89476,'SERIES_DB-MetaData'!AN121)</f>
        <v>0</v>
      </c>
      <c r="AO121" s="108">
        <f>'SERIES_DB-MetaData'!AO121</f>
        <v>0</v>
      </c>
      <c r="AP121" s="24">
        <f>'SERIES_DB-MetaData'!AP121</f>
        <v>0</v>
      </c>
      <c r="AQ121" s="20">
        <f>'SERIES_DB-MetaData'!AQ121</f>
        <v>2</v>
      </c>
      <c r="AR121" s="24" t="str">
        <f>'SERIES_DB-MetaData'!AR121</f>
        <v>Ribbed</v>
      </c>
      <c r="AS121" s="30">
        <f>IF('SERIES_DB-MetaData'!$F121="US",'SERIES_DB-MetaData'!AS121*25.4,'SERIES_DB-MetaData'!AS121)</f>
        <v>1.4</v>
      </c>
      <c r="AT121" s="20">
        <f>'SERIES_DB-MetaData'!AT121</f>
        <v>5</v>
      </c>
      <c r="AU121" s="31">
        <f>IF('SERIES_DB-MetaData'!$F121="US",'SERIES_DB-MetaData'!AU121*25.4,'SERIES_DB-MetaData'!AU121)</f>
        <v>30</v>
      </c>
      <c r="AV121" s="30">
        <f>IF('SERIES_DB-MetaData'!$F121="US",'SERIES_DB-MetaData'!AV121*25.4,'SERIES_DB-MetaData'!AV121)</f>
        <v>0</v>
      </c>
      <c r="AW121" s="109">
        <f>'SERIES_DB-MetaData'!AW121</f>
        <v>0</v>
      </c>
      <c r="AX121" s="30">
        <f>IF('SERIES_DB-MetaData'!$F121="US",'SERIES_DB-MetaData'!AX121*25.4,'SERIES_DB-MetaData'!AX121)</f>
        <v>0</v>
      </c>
      <c r="AY121" s="23">
        <f t="shared" si="15"/>
        <v>7.0776110356735561E-2</v>
      </c>
      <c r="AZ121" s="23"/>
      <c r="BA121" s="31">
        <f>IF('SERIES_DB-MetaData'!$F121="US",'SERIES_DB-MetaData'!BA121*6.89476,'SERIES_DB-MetaData'!BA121)</f>
        <v>401.8</v>
      </c>
      <c r="BB121" s="31">
        <f>IF('SERIES_DB-MetaData'!$F121="US",'SERIES_DB-MetaData'!BB121*6.89476,'SERIES_DB-MetaData'!BB121)</f>
        <v>0</v>
      </c>
      <c r="BC121" s="24">
        <f>'SERIES_DB-MetaData'!BC121</f>
        <v>0</v>
      </c>
      <c r="BD121" s="30">
        <f>IF('SERIES_DB-MetaData'!$F121="US",'SERIES_DB-MetaData'!BD121*25.4,'SERIES_DB-MetaData'!BD121)</f>
        <v>2</v>
      </c>
      <c r="BE121" s="30">
        <f>IF('SERIES_DB-MetaData'!$F121="US",'SERIES_DB-MetaData'!BE121*25.4,'SERIES_DB-MetaData'!BE121)</f>
        <v>30</v>
      </c>
      <c r="BF121" s="24">
        <f>'SERIES_DB-MetaData'!BF121</f>
        <v>1</v>
      </c>
      <c r="BG121" s="22">
        <f t="shared" si="16"/>
        <v>0.41887902047863912</v>
      </c>
      <c r="BH121" s="30">
        <f>IF('SERIES_DB-MetaData'!$F121="US",'SERIES_DB-MetaData'!BH121*25.4,'SERIES_DB-MetaData'!BH121)</f>
        <v>0</v>
      </c>
      <c r="BI121" s="31">
        <f>IF('SERIES_DB-MetaData'!$F121="US",'SERIES_DB-MetaData'!BI121*6.89476,'SERIES_DB-MetaData'!BI121)</f>
        <v>323.39999999999998</v>
      </c>
      <c r="BJ121" s="31">
        <f>IF('SERIES_DB-MetaData'!$F121="US",'SERIES_DB-MetaData'!BJ121*6.89476,'SERIES_DB-MetaData'!BJ121)</f>
        <v>0</v>
      </c>
      <c r="BK121" s="109">
        <f>'SERIES_DB-MetaData'!BK121</f>
        <v>0</v>
      </c>
      <c r="BL121" s="30">
        <f>IF('SERIES_DB-MetaData'!$F121="US",'SERIES_DB-MetaData'!BL121*25.4,'SERIES_DB-MetaData'!BL121)</f>
        <v>2</v>
      </c>
      <c r="BM121" s="30">
        <f>IF('SERIES_DB-MetaData'!$F121="US",'SERIES_DB-MetaData'!BM121*25.4,'SERIES_DB-MetaData'!BM121)</f>
        <v>30</v>
      </c>
      <c r="BN121" s="25">
        <f>'SERIES_DB-MetaData'!$BN$6</f>
        <v>2</v>
      </c>
      <c r="BO121" s="22">
        <f t="shared" si="17"/>
        <v>0.83775804095727824</v>
      </c>
      <c r="BP121" s="31">
        <f>IF('SERIES_DB-MetaData'!$F121="US",'SERIES_DB-MetaData'!BP121*6.89476,'SERIES_DB-MetaData'!BP121)</f>
        <v>323.39999999999998</v>
      </c>
      <c r="BQ121" s="31">
        <f>IF('SERIES_DB-MetaData'!$F121="US",'SERIES_DB-MetaData'!BQ121*6.89476,'SERIES_DB-MetaData'!BQ121)</f>
        <v>0</v>
      </c>
      <c r="BR121" s="20">
        <f>'SERIES_DB-MetaData'!BR121</f>
        <v>0</v>
      </c>
      <c r="BS121" s="30">
        <f>IF('SERIES_DB-MetaData'!$F121="US",'SERIES_DB-MetaData'!BS121*25.4,'SERIES_DB-MetaData'!BS121)</f>
        <v>0</v>
      </c>
      <c r="BT121" s="20">
        <f>'SERIES_DB-MetaData'!BT121</f>
        <v>0</v>
      </c>
      <c r="BU121" s="22">
        <f t="shared" si="18"/>
        <v>0</v>
      </c>
      <c r="BV121" s="31">
        <f>IF('SERIES_DB-MetaData'!$F121="US",'SERIES_DB-MetaData'!BV121*6.89476,'SERIES_DB-MetaData'!BV121)</f>
        <v>0</v>
      </c>
      <c r="BW121" s="20">
        <f>'SERIES_DB-MetaData'!BW121</f>
        <v>0</v>
      </c>
      <c r="BX121" s="20">
        <f>'SERIES_DB-MetaData'!BX121</f>
        <v>2</v>
      </c>
    </row>
    <row r="122" spans="1:76">
      <c r="A122" s="84">
        <f>'SERIES_DB-MetaData'!A122</f>
        <v>117</v>
      </c>
      <c r="B122" s="84">
        <f>'SERIES_DB-MetaData'!B122</f>
        <v>0</v>
      </c>
      <c r="C122" s="84">
        <f>'SERIES_DB-MetaData'!C122</f>
        <v>11</v>
      </c>
      <c r="D122" s="105" t="str">
        <f>'SERIES_DB-MetaData'!D122</f>
        <v>Kokusho_2-4</v>
      </c>
      <c r="E122" s="105" t="str">
        <f>'SERIES_DB-MetaData'!E122</f>
        <v>Kokusho (from Lu et al., 2010, NEES Database)</v>
      </c>
      <c r="F122" s="20" t="s">
        <v>8</v>
      </c>
      <c r="G122" s="87" t="str">
        <f>'SERIES_DB-MetaData'!G122</f>
        <v>C</v>
      </c>
      <c r="H122" s="87" t="str">
        <f>'SERIES_DB-MetaData'!H122</f>
        <v>B</v>
      </c>
      <c r="I122" s="31">
        <f>IF('SERIES_DB-MetaData'!$F122="US",'SERIES_DB-MetaData'!I122*6.89476,'SERIES_DB-MetaData'!I122)</f>
        <v>15.4</v>
      </c>
      <c r="J122" s="31">
        <f>IF('SERIES_DB-MetaData'!$F122="US",'SERIES_DB-MetaData'!J122*6.89476,'SERIES_DB-MetaData'!J122)</f>
        <v>0</v>
      </c>
      <c r="K122" s="31">
        <f>IF('SERIES_DB-MetaData'!$F122="US",'SERIES_DB-MetaData'!K122*6.89476,'SERIES_DB-MetaData'!K122)</f>
        <v>0</v>
      </c>
      <c r="L122" s="31">
        <f>IF('SERIES_DB-MetaData'!$F122="US",'SERIES_DB-MetaData'!L122*4.448221615,'SERIES_DB-MetaData'!L122)</f>
        <v>0</v>
      </c>
      <c r="M122" s="20">
        <f>'SERIES_DB-MetaData'!M122</f>
        <v>0</v>
      </c>
      <c r="N122" s="30">
        <f>IF('SERIES_DB-MetaData'!$F122="US",'SERIES_DB-MetaData'!N122*25.4,'SERIES_DB-MetaData'!N122)</f>
        <v>145</v>
      </c>
      <c r="O122" s="30">
        <f>IF('SERIES_DB-MetaData'!$F122="US",'SERIES_DB-MetaData'!O122*25.4,'SERIES_DB-MetaData'!O122)</f>
        <v>30</v>
      </c>
      <c r="P122" s="30">
        <f>IF('SERIES_DB-MetaData'!$F122="US",'SERIES_DB-MetaData'!P122*25.4,'SERIES_DB-MetaData'!P122)</f>
        <v>430</v>
      </c>
      <c r="Q122" s="30">
        <f>IF('SERIES_DB-MetaData'!$F122="US",'SERIES_DB-MetaData'!Q122*25.4,'SERIES_DB-MetaData'!Q122)</f>
        <v>20</v>
      </c>
      <c r="R122" s="30">
        <f>IF('SERIES_DB-MetaData'!$F122="US",'SERIES_DB-MetaData'!R122*25.4,'SERIES_DB-MetaData'!R122)</f>
        <v>150</v>
      </c>
      <c r="S122" s="30">
        <f>IF('SERIES_DB-MetaData'!$F122="US",'SERIES_DB-MetaData'!S122*25.4,'SERIES_DB-MetaData'!S122)</f>
        <v>150</v>
      </c>
      <c r="T122" s="32" t="str">
        <f>'SERIES_DB-MetaData'!T122</f>
        <v>C</v>
      </c>
      <c r="U122" s="32">
        <f t="shared" si="13"/>
        <v>11750</v>
      </c>
      <c r="V122" s="30">
        <f>IF('SERIES_DB-MetaData'!$F122="US",'SERIES_DB-MetaData'!V122*25.4,'SERIES_DB-MetaData'!V122)</f>
        <v>1.4</v>
      </c>
      <c r="W122" s="30">
        <f>IF('SERIES_DB-MetaData'!$F122="US",'SERIES_DB-MetaData'!W122*25.4,'SERIES_DB-MetaData'!W122)</f>
        <v>0</v>
      </c>
      <c r="X122" s="30">
        <f>IF('SERIES_DB-MetaData'!$F122="US",'SERIES_DB-MetaData'!X122*25.4,'SERIES_DB-MetaData'!X122)</f>
        <v>0</v>
      </c>
      <c r="Y122" s="108">
        <f>'SERIES_DB-MetaData'!Y122</f>
        <v>20</v>
      </c>
      <c r="Z122" s="30">
        <f>IF('SERIES_DB-MetaData'!$F122="US",'SERIES_DB-MetaData'!Z122*25.4,'SERIES_DB-MetaData'!Z122)</f>
        <v>0</v>
      </c>
      <c r="AA122" s="108">
        <f>'SERIES_DB-MetaData'!AA122</f>
        <v>0</v>
      </c>
      <c r="AB122" s="30">
        <f>IF('SERIES_DB-MetaData'!$F122="US",'SERIES_DB-MetaData'!AB122*25.4,'SERIES_DB-MetaData'!AB122)</f>
        <v>0</v>
      </c>
      <c r="AC122" s="108">
        <f>'SERIES_DB-MetaData'!AC122</f>
        <v>0</v>
      </c>
      <c r="AD122" s="108">
        <f>'SERIES_DB-MetaData'!AD122</f>
        <v>0</v>
      </c>
      <c r="AE122" s="31">
        <f>IF('SERIES_DB-MetaData'!$F122="US",'SERIES_DB-MetaData'!AE122*25.4,'SERIES_DB-MetaData'!AE122)</f>
        <v>0</v>
      </c>
      <c r="AF122" s="32" t="str">
        <f>'SERIES_DB-MetaData'!AF122</f>
        <v>Ribbed</v>
      </c>
      <c r="AG122" s="23">
        <f t="shared" si="14"/>
        <v>0.26202219578876573</v>
      </c>
      <c r="AH122" s="30">
        <f>IF('SERIES_DB-MetaData'!$F122="US",'SERIES_DB-MetaData'!AH122*25.4,'SERIES_DB-MetaData'!AH122)</f>
        <v>0</v>
      </c>
      <c r="AI122" s="31">
        <f>IF('SERIES_DB-MetaData'!$F122="US",'SERIES_DB-MetaData'!AI122*6.89476,'SERIES_DB-MetaData'!AI122)</f>
        <v>401.8</v>
      </c>
      <c r="AJ122" s="31">
        <f>IF('SERIES_DB-MetaData'!$F122="US",'SERIES_DB-MetaData'!AJ122*6.89476,'SERIES_DB-MetaData'!AJ122)</f>
        <v>0</v>
      </c>
      <c r="AK122" s="31">
        <f>IF('SERIES_DB-MetaData'!$F122="US",'SERIES_DB-MetaData'!AK122*6.89476,'SERIES_DB-MetaData'!AK122)</f>
        <v>0</v>
      </c>
      <c r="AL122" s="31">
        <f>IF('SERIES_DB-MetaData'!$F122="US",'SERIES_DB-MetaData'!AL122*6.89476,'SERIES_DB-MetaData'!AL122)</f>
        <v>0</v>
      </c>
      <c r="AM122" s="31">
        <f>IF('SERIES_DB-MetaData'!$F122="US",'SERIES_DB-MetaData'!AM122*6.89476,'SERIES_DB-MetaData'!AM122)</f>
        <v>0</v>
      </c>
      <c r="AN122" s="31">
        <f>IF('SERIES_DB-MetaData'!$F122="US",'SERIES_DB-MetaData'!AN122*6.89476,'SERIES_DB-MetaData'!AN122)</f>
        <v>0</v>
      </c>
      <c r="AO122" s="108">
        <f>'SERIES_DB-MetaData'!AO122</f>
        <v>0</v>
      </c>
      <c r="AP122" s="24">
        <f>'SERIES_DB-MetaData'!AP122</f>
        <v>0</v>
      </c>
      <c r="AQ122" s="20">
        <f>'SERIES_DB-MetaData'!AQ122</f>
        <v>2</v>
      </c>
      <c r="AR122" s="24" t="str">
        <f>'SERIES_DB-MetaData'!AR122</f>
        <v>Ribbed</v>
      </c>
      <c r="AS122" s="30">
        <f>IF('SERIES_DB-MetaData'!$F122="US",'SERIES_DB-MetaData'!AS122*25.4,'SERIES_DB-MetaData'!AS122)</f>
        <v>1.4</v>
      </c>
      <c r="AT122" s="20">
        <f>'SERIES_DB-MetaData'!AT122</f>
        <v>5</v>
      </c>
      <c r="AU122" s="31">
        <f>IF('SERIES_DB-MetaData'!$F122="US",'SERIES_DB-MetaData'!AU122*25.4,'SERIES_DB-MetaData'!AU122)</f>
        <v>30</v>
      </c>
      <c r="AV122" s="30">
        <f>IF('SERIES_DB-MetaData'!$F122="US",'SERIES_DB-MetaData'!AV122*25.4,'SERIES_DB-MetaData'!AV122)</f>
        <v>0</v>
      </c>
      <c r="AW122" s="109">
        <f>'SERIES_DB-MetaData'!AW122</f>
        <v>0</v>
      </c>
      <c r="AX122" s="30">
        <f>IF('SERIES_DB-MetaData'!$F122="US",'SERIES_DB-MetaData'!AX122*25.4,'SERIES_DB-MetaData'!AX122)</f>
        <v>0</v>
      </c>
      <c r="AY122" s="23">
        <f t="shared" si="15"/>
        <v>7.0776110356735561E-2</v>
      </c>
      <c r="AZ122" s="23"/>
      <c r="BA122" s="31">
        <f>IF('SERIES_DB-MetaData'!$F122="US",'SERIES_DB-MetaData'!BA122*6.89476,'SERIES_DB-MetaData'!BA122)</f>
        <v>401.8</v>
      </c>
      <c r="BB122" s="31">
        <f>IF('SERIES_DB-MetaData'!$F122="US",'SERIES_DB-MetaData'!BB122*6.89476,'SERIES_DB-MetaData'!BB122)</f>
        <v>0</v>
      </c>
      <c r="BC122" s="24">
        <f>'SERIES_DB-MetaData'!BC122</f>
        <v>0</v>
      </c>
      <c r="BD122" s="30">
        <f>IF('SERIES_DB-MetaData'!$F122="US",'SERIES_DB-MetaData'!BD122*25.4,'SERIES_DB-MetaData'!BD122)</f>
        <v>2</v>
      </c>
      <c r="BE122" s="30">
        <f>IF('SERIES_DB-MetaData'!$F122="US",'SERIES_DB-MetaData'!BE122*25.4,'SERIES_DB-MetaData'!BE122)</f>
        <v>30</v>
      </c>
      <c r="BF122" s="24">
        <f>'SERIES_DB-MetaData'!BF122</f>
        <v>1</v>
      </c>
      <c r="BG122" s="22">
        <f t="shared" si="16"/>
        <v>0.52359877559829882</v>
      </c>
      <c r="BH122" s="30">
        <f>IF('SERIES_DB-MetaData'!$F122="US",'SERIES_DB-MetaData'!BH122*25.4,'SERIES_DB-MetaData'!BH122)</f>
        <v>0</v>
      </c>
      <c r="BI122" s="31">
        <f>IF('SERIES_DB-MetaData'!$F122="US",'SERIES_DB-MetaData'!BI122*6.89476,'SERIES_DB-MetaData'!BI122)</f>
        <v>323.39999999999998</v>
      </c>
      <c r="BJ122" s="31">
        <f>IF('SERIES_DB-MetaData'!$F122="US",'SERIES_DB-MetaData'!BJ122*6.89476,'SERIES_DB-MetaData'!BJ122)</f>
        <v>0</v>
      </c>
      <c r="BK122" s="109">
        <f>'SERIES_DB-MetaData'!BK122</f>
        <v>0</v>
      </c>
      <c r="BL122" s="30">
        <f>IF('SERIES_DB-MetaData'!$F122="US",'SERIES_DB-MetaData'!BL122*25.4,'SERIES_DB-MetaData'!BL122)</f>
        <v>2</v>
      </c>
      <c r="BM122" s="30">
        <f>IF('SERIES_DB-MetaData'!$F122="US",'SERIES_DB-MetaData'!BM122*25.4,'SERIES_DB-MetaData'!BM122)</f>
        <v>30</v>
      </c>
      <c r="BN122" s="25">
        <f>'SERIES_DB-MetaData'!$BN$6</f>
        <v>2</v>
      </c>
      <c r="BO122" s="22">
        <f t="shared" si="17"/>
        <v>1.0471975511965976</v>
      </c>
      <c r="BP122" s="31">
        <f>IF('SERIES_DB-MetaData'!$F122="US",'SERIES_DB-MetaData'!BP122*6.89476,'SERIES_DB-MetaData'!BP122)</f>
        <v>323.39999999999998</v>
      </c>
      <c r="BQ122" s="31">
        <f>IF('SERIES_DB-MetaData'!$F122="US",'SERIES_DB-MetaData'!BQ122*6.89476,'SERIES_DB-MetaData'!BQ122)</f>
        <v>0</v>
      </c>
      <c r="BR122" s="20">
        <f>'SERIES_DB-MetaData'!BR122</f>
        <v>0</v>
      </c>
      <c r="BS122" s="30">
        <f>IF('SERIES_DB-MetaData'!$F122="US",'SERIES_DB-MetaData'!BS122*25.4,'SERIES_DB-MetaData'!BS122)</f>
        <v>0</v>
      </c>
      <c r="BT122" s="20">
        <f>'SERIES_DB-MetaData'!BT122</f>
        <v>0</v>
      </c>
      <c r="BU122" s="22">
        <f t="shared" si="18"/>
        <v>0</v>
      </c>
      <c r="BV122" s="31">
        <f>IF('SERIES_DB-MetaData'!$F122="US",'SERIES_DB-MetaData'!BV122*6.89476,'SERIES_DB-MetaData'!BV122)</f>
        <v>0</v>
      </c>
      <c r="BW122" s="20">
        <f>'SERIES_DB-MetaData'!BW122</f>
        <v>0</v>
      </c>
      <c r="BX122" s="20">
        <f>'SERIES_DB-MetaData'!BX122</f>
        <v>2</v>
      </c>
    </row>
    <row r="123" spans="1:76">
      <c r="A123" s="84">
        <f>'SERIES_DB-MetaData'!A123</f>
        <v>118</v>
      </c>
      <c r="B123" s="84">
        <f>'SERIES_DB-MetaData'!B123</f>
        <v>0</v>
      </c>
      <c r="C123" s="84">
        <f>'SERIES_DB-MetaData'!C123</f>
        <v>12</v>
      </c>
      <c r="D123" s="105" t="str">
        <f>'SERIES_DB-MetaData'!D123</f>
        <v>Kokusho_2-5</v>
      </c>
      <c r="E123" s="105" t="str">
        <f>'SERIES_DB-MetaData'!E123</f>
        <v>Kokusho (from Lu et al., 2010, NEES Database)</v>
      </c>
      <c r="F123" s="20" t="s">
        <v>8</v>
      </c>
      <c r="G123" s="87" t="str">
        <f>'SERIES_DB-MetaData'!G123</f>
        <v>C</v>
      </c>
      <c r="H123" s="87" t="str">
        <f>'SERIES_DB-MetaData'!H123</f>
        <v>B</v>
      </c>
      <c r="I123" s="31">
        <f>IF('SERIES_DB-MetaData'!$F123="US",'SERIES_DB-MetaData'!I123*6.89476,'SERIES_DB-MetaData'!I123)</f>
        <v>19.899999999999999</v>
      </c>
      <c r="J123" s="31">
        <f>IF('SERIES_DB-MetaData'!$F123="US",'SERIES_DB-MetaData'!J123*6.89476,'SERIES_DB-MetaData'!J123)</f>
        <v>0</v>
      </c>
      <c r="K123" s="31">
        <f>IF('SERIES_DB-MetaData'!$F123="US",'SERIES_DB-MetaData'!K123*6.89476,'SERIES_DB-MetaData'!K123)</f>
        <v>0</v>
      </c>
      <c r="L123" s="31">
        <f>IF('SERIES_DB-MetaData'!$F123="US",'SERIES_DB-MetaData'!L123*4.448221615,'SERIES_DB-MetaData'!L123)</f>
        <v>0</v>
      </c>
      <c r="M123" s="20">
        <f>'SERIES_DB-MetaData'!M123</f>
        <v>0</v>
      </c>
      <c r="N123" s="30">
        <f>IF('SERIES_DB-MetaData'!$F123="US",'SERIES_DB-MetaData'!N123*25.4,'SERIES_DB-MetaData'!N123)</f>
        <v>145</v>
      </c>
      <c r="O123" s="30">
        <f>IF('SERIES_DB-MetaData'!$F123="US",'SERIES_DB-MetaData'!O123*25.4,'SERIES_DB-MetaData'!O123)</f>
        <v>30</v>
      </c>
      <c r="P123" s="30">
        <f>IF('SERIES_DB-MetaData'!$F123="US",'SERIES_DB-MetaData'!P123*25.4,'SERIES_DB-MetaData'!P123)</f>
        <v>430</v>
      </c>
      <c r="Q123" s="30">
        <f>IF('SERIES_DB-MetaData'!$F123="US",'SERIES_DB-MetaData'!Q123*25.4,'SERIES_DB-MetaData'!Q123)</f>
        <v>23</v>
      </c>
      <c r="R123" s="30">
        <f>IF('SERIES_DB-MetaData'!$F123="US",'SERIES_DB-MetaData'!R123*25.4,'SERIES_DB-MetaData'!R123)</f>
        <v>150</v>
      </c>
      <c r="S123" s="30">
        <f>IF('SERIES_DB-MetaData'!$F123="US",'SERIES_DB-MetaData'!S123*25.4,'SERIES_DB-MetaData'!S123)</f>
        <v>150</v>
      </c>
      <c r="T123" s="32" t="str">
        <f>'SERIES_DB-MetaData'!T123</f>
        <v>C</v>
      </c>
      <c r="U123" s="32">
        <f t="shared" si="13"/>
        <v>12860</v>
      </c>
      <c r="V123" s="30">
        <f>IF('SERIES_DB-MetaData'!$F123="US",'SERIES_DB-MetaData'!V123*25.4,'SERIES_DB-MetaData'!V123)</f>
        <v>1.4</v>
      </c>
      <c r="W123" s="30">
        <f>IF('SERIES_DB-MetaData'!$F123="US",'SERIES_DB-MetaData'!W123*25.4,'SERIES_DB-MetaData'!W123)</f>
        <v>0</v>
      </c>
      <c r="X123" s="30">
        <f>IF('SERIES_DB-MetaData'!$F123="US",'SERIES_DB-MetaData'!X123*25.4,'SERIES_DB-MetaData'!X123)</f>
        <v>0</v>
      </c>
      <c r="Y123" s="108">
        <f>'SERIES_DB-MetaData'!Y123</f>
        <v>20</v>
      </c>
      <c r="Z123" s="30">
        <f>IF('SERIES_DB-MetaData'!$F123="US",'SERIES_DB-MetaData'!Z123*25.4,'SERIES_DB-MetaData'!Z123)</f>
        <v>0</v>
      </c>
      <c r="AA123" s="108">
        <f>'SERIES_DB-MetaData'!AA123</f>
        <v>0</v>
      </c>
      <c r="AB123" s="30">
        <f>IF('SERIES_DB-MetaData'!$F123="US",'SERIES_DB-MetaData'!AB123*25.4,'SERIES_DB-MetaData'!AB123)</f>
        <v>0</v>
      </c>
      <c r="AC123" s="108">
        <f>'SERIES_DB-MetaData'!AC123</f>
        <v>0</v>
      </c>
      <c r="AD123" s="108">
        <f>'SERIES_DB-MetaData'!AD123</f>
        <v>0</v>
      </c>
      <c r="AE123" s="31">
        <f>IF('SERIES_DB-MetaData'!$F123="US",'SERIES_DB-MetaData'!AE123*25.4,'SERIES_DB-MetaData'!AE123)</f>
        <v>0</v>
      </c>
      <c r="AF123" s="32" t="str">
        <f>'SERIES_DB-MetaData'!AF123</f>
        <v>Ribbed</v>
      </c>
      <c r="AG123" s="23">
        <f t="shared" si="14"/>
        <v>0.23940597204650055</v>
      </c>
      <c r="AH123" s="30">
        <f>IF('SERIES_DB-MetaData'!$F123="US",'SERIES_DB-MetaData'!AH123*25.4,'SERIES_DB-MetaData'!AH123)</f>
        <v>0</v>
      </c>
      <c r="AI123" s="31">
        <f>IF('SERIES_DB-MetaData'!$F123="US",'SERIES_DB-MetaData'!AI123*6.89476,'SERIES_DB-MetaData'!AI123)</f>
        <v>401.8</v>
      </c>
      <c r="AJ123" s="31">
        <f>IF('SERIES_DB-MetaData'!$F123="US",'SERIES_DB-MetaData'!AJ123*6.89476,'SERIES_DB-MetaData'!AJ123)</f>
        <v>0</v>
      </c>
      <c r="AK123" s="31">
        <f>IF('SERIES_DB-MetaData'!$F123="US",'SERIES_DB-MetaData'!AK123*6.89476,'SERIES_DB-MetaData'!AK123)</f>
        <v>0</v>
      </c>
      <c r="AL123" s="31">
        <f>IF('SERIES_DB-MetaData'!$F123="US",'SERIES_DB-MetaData'!AL123*6.89476,'SERIES_DB-MetaData'!AL123)</f>
        <v>0</v>
      </c>
      <c r="AM123" s="31">
        <f>IF('SERIES_DB-MetaData'!$F123="US",'SERIES_DB-MetaData'!AM123*6.89476,'SERIES_DB-MetaData'!AM123)</f>
        <v>0</v>
      </c>
      <c r="AN123" s="31">
        <f>IF('SERIES_DB-MetaData'!$F123="US",'SERIES_DB-MetaData'!AN123*6.89476,'SERIES_DB-MetaData'!AN123)</f>
        <v>0</v>
      </c>
      <c r="AO123" s="108">
        <f>'SERIES_DB-MetaData'!AO123</f>
        <v>0</v>
      </c>
      <c r="AP123" s="24">
        <f>'SERIES_DB-MetaData'!AP123</f>
        <v>0</v>
      </c>
      <c r="AQ123" s="20">
        <f>'SERIES_DB-MetaData'!AQ123</f>
        <v>2</v>
      </c>
      <c r="AR123" s="24" t="str">
        <f>'SERIES_DB-MetaData'!AR123</f>
        <v>Ribbed</v>
      </c>
      <c r="AS123" s="30">
        <f>IF('SERIES_DB-MetaData'!$F123="US",'SERIES_DB-MetaData'!AS123*25.4,'SERIES_DB-MetaData'!AS123)</f>
        <v>1.4</v>
      </c>
      <c r="AT123" s="20">
        <f>'SERIES_DB-MetaData'!AT123</f>
        <v>5</v>
      </c>
      <c r="AU123" s="31">
        <f>IF('SERIES_DB-MetaData'!$F123="US",'SERIES_DB-MetaData'!AU123*25.4,'SERIES_DB-MetaData'!AU123)</f>
        <v>30</v>
      </c>
      <c r="AV123" s="30">
        <f>IF('SERIES_DB-MetaData'!$F123="US",'SERIES_DB-MetaData'!AV123*25.4,'SERIES_DB-MetaData'!AV123)</f>
        <v>0</v>
      </c>
      <c r="AW123" s="109">
        <f>'SERIES_DB-MetaData'!AW123</f>
        <v>0</v>
      </c>
      <c r="AX123" s="30">
        <f>IF('SERIES_DB-MetaData'!$F123="US",'SERIES_DB-MetaData'!AX123*25.4,'SERIES_DB-MetaData'!AX123)</f>
        <v>0</v>
      </c>
      <c r="AY123" s="23">
        <f t="shared" si="15"/>
        <v>7.0776110356735561E-2</v>
      </c>
      <c r="AZ123" s="23"/>
      <c r="BA123" s="31">
        <f>IF('SERIES_DB-MetaData'!$F123="US",'SERIES_DB-MetaData'!BA123*6.89476,'SERIES_DB-MetaData'!BA123)</f>
        <v>401.8</v>
      </c>
      <c r="BB123" s="31">
        <f>IF('SERIES_DB-MetaData'!$F123="US",'SERIES_DB-MetaData'!BB123*6.89476,'SERIES_DB-MetaData'!BB123)</f>
        <v>0</v>
      </c>
      <c r="BC123" s="24">
        <f>'SERIES_DB-MetaData'!BC123</f>
        <v>0</v>
      </c>
      <c r="BD123" s="30">
        <f>IF('SERIES_DB-MetaData'!$F123="US",'SERIES_DB-MetaData'!BD123*25.4,'SERIES_DB-MetaData'!BD123)</f>
        <v>2</v>
      </c>
      <c r="BE123" s="30">
        <f>IF('SERIES_DB-MetaData'!$F123="US",'SERIES_DB-MetaData'!BE123*25.4,'SERIES_DB-MetaData'!BE123)</f>
        <v>20</v>
      </c>
      <c r="BF123" s="24">
        <f>'SERIES_DB-MetaData'!BF123</f>
        <v>1</v>
      </c>
      <c r="BG123" s="22">
        <f t="shared" si="16"/>
        <v>0.68295492469343333</v>
      </c>
      <c r="BH123" s="30">
        <f>IF('SERIES_DB-MetaData'!$F123="US",'SERIES_DB-MetaData'!BH123*25.4,'SERIES_DB-MetaData'!BH123)</f>
        <v>0</v>
      </c>
      <c r="BI123" s="31">
        <f>IF('SERIES_DB-MetaData'!$F123="US",'SERIES_DB-MetaData'!BI123*6.89476,'SERIES_DB-MetaData'!BI123)</f>
        <v>0</v>
      </c>
      <c r="BJ123" s="31">
        <f>IF('SERIES_DB-MetaData'!$F123="US",'SERIES_DB-MetaData'!BJ123*6.89476,'SERIES_DB-MetaData'!BJ123)</f>
        <v>0</v>
      </c>
      <c r="BK123" s="109">
        <f>'SERIES_DB-MetaData'!BK123</f>
        <v>0</v>
      </c>
      <c r="BL123" s="30">
        <f>IF('SERIES_DB-MetaData'!$F123="US",'SERIES_DB-MetaData'!BL123*25.4,'SERIES_DB-MetaData'!BL123)</f>
        <v>2</v>
      </c>
      <c r="BM123" s="30">
        <f>IF('SERIES_DB-MetaData'!$F123="US",'SERIES_DB-MetaData'!BM123*25.4,'SERIES_DB-MetaData'!BM123)</f>
        <v>20</v>
      </c>
      <c r="BN123" s="25">
        <f>'SERIES_DB-MetaData'!$BN$6</f>
        <v>2</v>
      </c>
      <c r="BO123" s="22">
        <f t="shared" si="17"/>
        <v>1.3659098493868667</v>
      </c>
      <c r="BP123" s="31">
        <f>IF('SERIES_DB-MetaData'!$F123="US",'SERIES_DB-MetaData'!BP123*6.89476,'SERIES_DB-MetaData'!BP123)</f>
        <v>323.39999999999998</v>
      </c>
      <c r="BQ123" s="31">
        <f>IF('SERIES_DB-MetaData'!$F123="US",'SERIES_DB-MetaData'!BQ123*6.89476,'SERIES_DB-MetaData'!BQ123)</f>
        <v>0</v>
      </c>
      <c r="BR123" s="20">
        <f>'SERIES_DB-MetaData'!BR123</f>
        <v>0</v>
      </c>
      <c r="BS123" s="30">
        <f>IF('SERIES_DB-MetaData'!$F123="US",'SERIES_DB-MetaData'!BS123*25.4,'SERIES_DB-MetaData'!BS123)</f>
        <v>0</v>
      </c>
      <c r="BT123" s="20">
        <f>'SERIES_DB-MetaData'!BT123</f>
        <v>0</v>
      </c>
      <c r="BU123" s="22">
        <f t="shared" si="18"/>
        <v>0</v>
      </c>
      <c r="BV123" s="31">
        <f>IF('SERIES_DB-MetaData'!$F123="US",'SERIES_DB-MetaData'!BV123*6.89476,'SERIES_DB-MetaData'!BV123)</f>
        <v>0</v>
      </c>
      <c r="BW123" s="20">
        <f>'SERIES_DB-MetaData'!BW123</f>
        <v>0</v>
      </c>
      <c r="BX123" s="20">
        <f>'SERIES_DB-MetaData'!BX123</f>
        <v>2</v>
      </c>
    </row>
    <row r="124" spans="1:76">
      <c r="A124" s="84">
        <f>'SERIES_DB-MetaData'!A124</f>
        <v>119</v>
      </c>
      <c r="B124" s="84">
        <f>'SERIES_DB-MetaData'!B124</f>
        <v>0</v>
      </c>
      <c r="C124" s="84">
        <f>'SERIES_DB-MetaData'!C124</f>
        <v>13</v>
      </c>
      <c r="D124" s="105" t="str">
        <f>'SERIES_DB-MetaData'!D124</f>
        <v>Kokusho_3-1</v>
      </c>
      <c r="E124" s="105" t="str">
        <f>'SERIES_DB-MetaData'!E124</f>
        <v>Kokusho (from Lu et al., 2010, NEES Database)</v>
      </c>
      <c r="F124" s="20" t="s">
        <v>8</v>
      </c>
      <c r="G124" s="87" t="str">
        <f>'SERIES_DB-MetaData'!G124</f>
        <v>C</v>
      </c>
      <c r="H124" s="87" t="str">
        <f>'SERIES_DB-MetaData'!H124</f>
        <v>B</v>
      </c>
      <c r="I124" s="31">
        <f>IF('SERIES_DB-MetaData'!$F124="US",'SERIES_DB-MetaData'!I124*6.89476,'SERIES_DB-MetaData'!I124)</f>
        <v>14.2</v>
      </c>
      <c r="J124" s="31">
        <f>IF('SERIES_DB-MetaData'!$F124="US",'SERIES_DB-MetaData'!J124*6.89476,'SERIES_DB-MetaData'!J124)</f>
        <v>0</v>
      </c>
      <c r="K124" s="31">
        <f>IF('SERIES_DB-MetaData'!$F124="US",'SERIES_DB-MetaData'!K124*6.89476,'SERIES_DB-MetaData'!K124)</f>
        <v>0</v>
      </c>
      <c r="L124" s="31">
        <f>IF('SERIES_DB-MetaData'!$F124="US",'SERIES_DB-MetaData'!L124*4.448221615,'SERIES_DB-MetaData'!L124)</f>
        <v>0</v>
      </c>
      <c r="M124" s="20">
        <f>'SERIES_DB-MetaData'!M124</f>
        <v>0</v>
      </c>
      <c r="N124" s="30">
        <f>IF('SERIES_DB-MetaData'!$F124="US",'SERIES_DB-MetaData'!N124*25.4,'SERIES_DB-MetaData'!N124)</f>
        <v>145</v>
      </c>
      <c r="O124" s="30">
        <f>IF('SERIES_DB-MetaData'!$F124="US",'SERIES_DB-MetaData'!O124*25.4,'SERIES_DB-MetaData'!O124)</f>
        <v>30</v>
      </c>
      <c r="P124" s="30">
        <f>IF('SERIES_DB-MetaData'!$F124="US",'SERIES_DB-MetaData'!P124*25.4,'SERIES_DB-MetaData'!P124)</f>
        <v>430</v>
      </c>
      <c r="Q124" s="30">
        <f>IF('SERIES_DB-MetaData'!$F124="US",'SERIES_DB-MetaData'!Q124*25.4,'SERIES_DB-MetaData'!Q124)</f>
        <v>23</v>
      </c>
      <c r="R124" s="30">
        <f>IF('SERIES_DB-MetaData'!$F124="US",'SERIES_DB-MetaData'!R124*25.4,'SERIES_DB-MetaData'!R124)</f>
        <v>400</v>
      </c>
      <c r="S124" s="30">
        <f>IF('SERIES_DB-MetaData'!$F124="US",'SERIES_DB-MetaData'!S124*25.4,'SERIES_DB-MetaData'!S124)</f>
        <v>400</v>
      </c>
      <c r="T124" s="32" t="str">
        <f>'SERIES_DB-MetaData'!T124</f>
        <v>C</v>
      </c>
      <c r="U124" s="32">
        <f t="shared" si="13"/>
        <v>12860</v>
      </c>
      <c r="V124" s="30">
        <f>IF('SERIES_DB-MetaData'!$F124="US",'SERIES_DB-MetaData'!V124*25.4,'SERIES_DB-MetaData'!V124)</f>
        <v>1.4</v>
      </c>
      <c r="W124" s="30">
        <f>IF('SERIES_DB-MetaData'!$F124="US",'SERIES_DB-MetaData'!W124*25.4,'SERIES_DB-MetaData'!W124)</f>
        <v>0</v>
      </c>
      <c r="X124" s="30">
        <f>IF('SERIES_DB-MetaData'!$F124="US",'SERIES_DB-MetaData'!X124*25.4,'SERIES_DB-MetaData'!X124)</f>
        <v>0</v>
      </c>
      <c r="Y124" s="108">
        <f>'SERIES_DB-MetaData'!Y124</f>
        <v>43</v>
      </c>
      <c r="Z124" s="30">
        <f>IF('SERIES_DB-MetaData'!$F124="US",'SERIES_DB-MetaData'!Z124*25.4,'SERIES_DB-MetaData'!Z124)</f>
        <v>0</v>
      </c>
      <c r="AA124" s="108">
        <f>'SERIES_DB-MetaData'!AA124</f>
        <v>0</v>
      </c>
      <c r="AB124" s="30">
        <f>IF('SERIES_DB-MetaData'!$F124="US",'SERIES_DB-MetaData'!AB124*25.4,'SERIES_DB-MetaData'!AB124)</f>
        <v>0</v>
      </c>
      <c r="AC124" s="108">
        <f>'SERIES_DB-MetaData'!AC124</f>
        <v>0</v>
      </c>
      <c r="AD124" s="108">
        <f>'SERIES_DB-MetaData'!AD124</f>
        <v>0</v>
      </c>
      <c r="AE124" s="31">
        <f>IF('SERIES_DB-MetaData'!$F124="US",'SERIES_DB-MetaData'!AE124*25.4,'SERIES_DB-MetaData'!AE124)</f>
        <v>0</v>
      </c>
      <c r="AF124" s="32" t="str">
        <f>'SERIES_DB-MetaData'!AF124</f>
        <v>Ribbed</v>
      </c>
      <c r="AG124" s="23">
        <f t="shared" si="14"/>
        <v>0.51472283989997614</v>
      </c>
      <c r="AH124" s="30">
        <f>IF('SERIES_DB-MetaData'!$F124="US",'SERIES_DB-MetaData'!AH124*25.4,'SERIES_DB-MetaData'!AH124)</f>
        <v>0</v>
      </c>
      <c r="AI124" s="31">
        <f>IF('SERIES_DB-MetaData'!$F124="US",'SERIES_DB-MetaData'!AI124*6.89476,'SERIES_DB-MetaData'!AI124)</f>
        <v>406.99400000000003</v>
      </c>
      <c r="AJ124" s="31">
        <f>IF('SERIES_DB-MetaData'!$F124="US",'SERIES_DB-MetaData'!AJ124*6.89476,'SERIES_DB-MetaData'!AJ124)</f>
        <v>0</v>
      </c>
      <c r="AK124" s="31">
        <f>IF('SERIES_DB-MetaData'!$F124="US",'SERIES_DB-MetaData'!AK124*6.89476,'SERIES_DB-MetaData'!AK124)</f>
        <v>0</v>
      </c>
      <c r="AL124" s="31">
        <f>IF('SERIES_DB-MetaData'!$F124="US",'SERIES_DB-MetaData'!AL124*6.89476,'SERIES_DB-MetaData'!AL124)</f>
        <v>0</v>
      </c>
      <c r="AM124" s="31">
        <f>IF('SERIES_DB-MetaData'!$F124="US",'SERIES_DB-MetaData'!AM124*6.89476,'SERIES_DB-MetaData'!AM124)</f>
        <v>0</v>
      </c>
      <c r="AN124" s="31">
        <f>IF('SERIES_DB-MetaData'!$F124="US",'SERIES_DB-MetaData'!AN124*6.89476,'SERIES_DB-MetaData'!AN124)</f>
        <v>0</v>
      </c>
      <c r="AO124" s="108">
        <f>'SERIES_DB-MetaData'!AO124</f>
        <v>0</v>
      </c>
      <c r="AP124" s="24">
        <f>'SERIES_DB-MetaData'!AP124</f>
        <v>0</v>
      </c>
      <c r="AQ124" s="20">
        <f>'SERIES_DB-MetaData'!AQ124</f>
        <v>2</v>
      </c>
      <c r="AR124" s="24" t="str">
        <f>'SERIES_DB-MetaData'!AR124</f>
        <v>Ribbed</v>
      </c>
      <c r="AS124" s="30">
        <f>IF('SERIES_DB-MetaData'!$F124="US",'SERIES_DB-MetaData'!AS124*25.4,'SERIES_DB-MetaData'!AS124)</f>
        <v>1.4</v>
      </c>
      <c r="AT124" s="20">
        <f>'SERIES_DB-MetaData'!AT124</f>
        <v>13</v>
      </c>
      <c r="AU124" s="31">
        <f>IF('SERIES_DB-MetaData'!$F124="US",'SERIES_DB-MetaData'!AU124*25.4,'SERIES_DB-MetaData'!AU124)</f>
        <v>30</v>
      </c>
      <c r="AV124" s="30">
        <f>IF('SERIES_DB-MetaData'!$F124="US",'SERIES_DB-MetaData'!AV124*25.4,'SERIES_DB-MetaData'!AV124)</f>
        <v>0</v>
      </c>
      <c r="AW124" s="109">
        <f>'SERIES_DB-MetaData'!AW124</f>
        <v>0</v>
      </c>
      <c r="AX124" s="30">
        <f>IF('SERIES_DB-MetaData'!$F124="US",'SERIES_DB-MetaData'!AX124*25.4,'SERIES_DB-MetaData'!AX124)</f>
        <v>0</v>
      </c>
      <c r="AY124" s="23">
        <f t="shared" si="15"/>
        <v>7.0776110356735561E-2</v>
      </c>
      <c r="AZ124" s="23"/>
      <c r="BA124" s="31">
        <f>IF('SERIES_DB-MetaData'!$F124="US",'SERIES_DB-MetaData'!BA124*6.89476,'SERIES_DB-MetaData'!BA124)</f>
        <v>401.8</v>
      </c>
      <c r="BB124" s="31">
        <f>IF('SERIES_DB-MetaData'!$F124="US",'SERIES_DB-MetaData'!BB124*6.89476,'SERIES_DB-MetaData'!BB124)</f>
        <v>0</v>
      </c>
      <c r="BC124" s="24">
        <f>'SERIES_DB-MetaData'!BC124</f>
        <v>0</v>
      </c>
      <c r="BD124" s="30">
        <f>IF('SERIES_DB-MetaData'!$F124="US",'SERIES_DB-MetaData'!BD124*25.4,'SERIES_DB-MetaData'!BD124)</f>
        <v>0</v>
      </c>
      <c r="BE124" s="30">
        <f>IF('SERIES_DB-MetaData'!$F124="US",'SERIES_DB-MetaData'!BE124*25.4,'SERIES_DB-MetaData'!BE124)</f>
        <v>0</v>
      </c>
      <c r="BF124" s="24">
        <f>'SERIES_DB-MetaData'!BF124</f>
        <v>0</v>
      </c>
      <c r="BG124" s="22"/>
      <c r="BH124" s="30">
        <f>IF('SERIES_DB-MetaData'!$F124="US",'SERIES_DB-MetaData'!BH124*25.4,'SERIES_DB-MetaData'!BH124)</f>
        <v>0</v>
      </c>
      <c r="BI124" s="31">
        <f>IF('SERIES_DB-MetaData'!$F124="US",'SERIES_DB-MetaData'!BI124*6.89476,'SERIES_DB-MetaData'!BI124)</f>
        <v>382.2</v>
      </c>
      <c r="BJ124" s="31">
        <f>IF('SERIES_DB-MetaData'!$F124="US",'SERIES_DB-MetaData'!BJ124*6.89476,'SERIES_DB-MetaData'!BJ124)</f>
        <v>0</v>
      </c>
      <c r="BK124" s="109">
        <f>'SERIES_DB-MetaData'!BK124</f>
        <v>0</v>
      </c>
      <c r="BL124" s="30">
        <f>IF('SERIES_DB-MetaData'!$F124="US",'SERIES_DB-MetaData'!BL124*25.4,'SERIES_DB-MetaData'!BL124)</f>
        <v>0</v>
      </c>
      <c r="BM124" s="30">
        <f>IF('SERIES_DB-MetaData'!$F124="US",'SERIES_DB-MetaData'!BM124*25.4,'SERIES_DB-MetaData'!BM124)</f>
        <v>0</v>
      </c>
      <c r="BN124" s="25">
        <f>'SERIES_DB-MetaData'!$BN$6</f>
        <v>2</v>
      </c>
      <c r="BO124" s="22"/>
      <c r="BP124" s="31">
        <f>IF('SERIES_DB-MetaData'!$F124="US",'SERIES_DB-MetaData'!BP124*6.89476,'SERIES_DB-MetaData'!BP124)</f>
        <v>0</v>
      </c>
      <c r="BQ124" s="31">
        <f>IF('SERIES_DB-MetaData'!$F124="US",'SERIES_DB-MetaData'!BQ124*6.89476,'SERIES_DB-MetaData'!BQ124)</f>
        <v>0</v>
      </c>
      <c r="BR124" s="20">
        <f>'SERIES_DB-MetaData'!BR124</f>
        <v>0</v>
      </c>
      <c r="BS124" s="30">
        <f>IF('SERIES_DB-MetaData'!$F124="US",'SERIES_DB-MetaData'!BS124*25.4,'SERIES_DB-MetaData'!BS124)</f>
        <v>0</v>
      </c>
      <c r="BT124" s="20">
        <f>'SERIES_DB-MetaData'!BT124</f>
        <v>0</v>
      </c>
      <c r="BU124" s="22">
        <f t="shared" si="18"/>
        <v>0</v>
      </c>
      <c r="BV124" s="31">
        <f>IF('SERIES_DB-MetaData'!$F124="US",'SERIES_DB-MetaData'!BV124*6.89476,'SERIES_DB-MetaData'!BV124)</f>
        <v>0</v>
      </c>
      <c r="BW124" s="20">
        <f>'SERIES_DB-MetaData'!BW124</f>
        <v>0</v>
      </c>
      <c r="BX124" s="20">
        <f>'SERIES_DB-MetaData'!BX124</f>
        <v>2</v>
      </c>
    </row>
    <row r="125" spans="1:76">
      <c r="A125" s="84">
        <f>'SERIES_DB-MetaData'!A125</f>
        <v>120</v>
      </c>
      <c r="B125" s="84">
        <f>'SERIES_DB-MetaData'!B125</f>
        <v>0</v>
      </c>
      <c r="C125" s="84">
        <f>'SERIES_DB-MetaData'!C125</f>
        <v>15</v>
      </c>
      <c r="D125" s="105" t="str">
        <f>'SERIES_DB-MetaData'!D125</f>
        <v>Kokusho_3-3</v>
      </c>
      <c r="E125" s="105" t="str">
        <f>'SERIES_DB-MetaData'!E125</f>
        <v>Kokusho (from Lu et al., 2010, NEES Database)</v>
      </c>
      <c r="F125" s="20" t="s">
        <v>8</v>
      </c>
      <c r="G125" s="87" t="str">
        <f>'SERIES_DB-MetaData'!G125</f>
        <v>C</v>
      </c>
      <c r="H125" s="87" t="str">
        <f>'SERIES_DB-MetaData'!H125</f>
        <v>B</v>
      </c>
      <c r="I125" s="31">
        <f>IF('SERIES_DB-MetaData'!$F125="US",'SERIES_DB-MetaData'!I125*6.89476,'SERIES_DB-MetaData'!I125)</f>
        <v>14.2</v>
      </c>
      <c r="J125" s="31">
        <f>IF('SERIES_DB-MetaData'!$F125="US",'SERIES_DB-MetaData'!J125*6.89476,'SERIES_DB-MetaData'!J125)</f>
        <v>0</v>
      </c>
      <c r="K125" s="31">
        <f>IF('SERIES_DB-MetaData'!$F125="US",'SERIES_DB-MetaData'!K125*6.89476,'SERIES_DB-MetaData'!K125)</f>
        <v>0</v>
      </c>
      <c r="L125" s="31">
        <f>IF('SERIES_DB-MetaData'!$F125="US",'SERIES_DB-MetaData'!L125*4.448221615,'SERIES_DB-MetaData'!L125)</f>
        <v>0</v>
      </c>
      <c r="M125" s="20">
        <f>'SERIES_DB-MetaData'!M125</f>
        <v>0</v>
      </c>
      <c r="N125" s="30">
        <f>IF('SERIES_DB-MetaData'!$F125="US",'SERIES_DB-MetaData'!N125*25.4,'SERIES_DB-MetaData'!N125)</f>
        <v>145</v>
      </c>
      <c r="O125" s="30">
        <f>IF('SERIES_DB-MetaData'!$F125="US",'SERIES_DB-MetaData'!O125*25.4,'SERIES_DB-MetaData'!O125)</f>
        <v>30</v>
      </c>
      <c r="P125" s="30">
        <f>IF('SERIES_DB-MetaData'!$F125="US",'SERIES_DB-MetaData'!P125*25.4,'SERIES_DB-MetaData'!P125)</f>
        <v>430</v>
      </c>
      <c r="Q125" s="30">
        <f>IF('SERIES_DB-MetaData'!$F125="US",'SERIES_DB-MetaData'!Q125*25.4,'SERIES_DB-MetaData'!Q125)</f>
        <v>27</v>
      </c>
      <c r="R125" s="30">
        <f>IF('SERIES_DB-MetaData'!$F125="US",'SERIES_DB-MetaData'!R125*25.4,'SERIES_DB-MetaData'!R125)</f>
        <v>400</v>
      </c>
      <c r="S125" s="30">
        <f>IF('SERIES_DB-MetaData'!$F125="US",'SERIES_DB-MetaData'!S125*25.4,'SERIES_DB-MetaData'!S125)</f>
        <v>400</v>
      </c>
      <c r="T125" s="32" t="str">
        <f>'SERIES_DB-MetaData'!T125</f>
        <v>C</v>
      </c>
      <c r="U125" s="32">
        <f t="shared" si="13"/>
        <v>14340</v>
      </c>
      <c r="V125" s="30">
        <f>IF('SERIES_DB-MetaData'!$F125="US",'SERIES_DB-MetaData'!V125*25.4,'SERIES_DB-MetaData'!V125)</f>
        <v>1.4</v>
      </c>
      <c r="W125" s="30">
        <f>IF('SERIES_DB-MetaData'!$F125="US",'SERIES_DB-MetaData'!W125*25.4,'SERIES_DB-MetaData'!W125)</f>
        <v>0</v>
      </c>
      <c r="X125" s="30">
        <f>IF('SERIES_DB-MetaData'!$F125="US",'SERIES_DB-MetaData'!X125*25.4,'SERIES_DB-MetaData'!X125)</f>
        <v>0</v>
      </c>
      <c r="Y125" s="108">
        <f>'SERIES_DB-MetaData'!Y125</f>
        <v>43</v>
      </c>
      <c r="Z125" s="30">
        <f>IF('SERIES_DB-MetaData'!$F125="US",'SERIES_DB-MetaData'!Z125*25.4,'SERIES_DB-MetaData'!Z125)</f>
        <v>0</v>
      </c>
      <c r="AA125" s="108">
        <f>'SERIES_DB-MetaData'!AA125</f>
        <v>0</v>
      </c>
      <c r="AB125" s="30">
        <f>IF('SERIES_DB-MetaData'!$F125="US",'SERIES_DB-MetaData'!AB125*25.4,'SERIES_DB-MetaData'!AB125)</f>
        <v>0</v>
      </c>
      <c r="AC125" s="108">
        <f>'SERIES_DB-MetaData'!AC125</f>
        <v>0</v>
      </c>
      <c r="AD125" s="108">
        <f>'SERIES_DB-MetaData'!AD125</f>
        <v>0</v>
      </c>
      <c r="AE125" s="31">
        <f>IF('SERIES_DB-MetaData'!$F125="US",'SERIES_DB-MetaData'!AE125*25.4,'SERIES_DB-MetaData'!AE125)</f>
        <v>0</v>
      </c>
      <c r="AF125" s="32" t="str">
        <f>'SERIES_DB-MetaData'!AF125</f>
        <v>Ribbed</v>
      </c>
      <c r="AG125" s="23">
        <f t="shared" si="14"/>
        <v>0.46159942267180565</v>
      </c>
      <c r="AH125" s="30">
        <f>IF('SERIES_DB-MetaData'!$F125="US",'SERIES_DB-MetaData'!AH125*25.4,'SERIES_DB-MetaData'!AH125)</f>
        <v>0</v>
      </c>
      <c r="AI125" s="31">
        <f>IF('SERIES_DB-MetaData'!$F125="US",'SERIES_DB-MetaData'!AI125*6.89476,'SERIES_DB-MetaData'!AI125)</f>
        <v>406.99400000000003</v>
      </c>
      <c r="AJ125" s="31">
        <f>IF('SERIES_DB-MetaData'!$F125="US",'SERIES_DB-MetaData'!AJ125*6.89476,'SERIES_DB-MetaData'!AJ125)</f>
        <v>0</v>
      </c>
      <c r="AK125" s="31">
        <f>IF('SERIES_DB-MetaData'!$F125="US",'SERIES_DB-MetaData'!AK125*6.89476,'SERIES_DB-MetaData'!AK125)</f>
        <v>0</v>
      </c>
      <c r="AL125" s="31">
        <f>IF('SERIES_DB-MetaData'!$F125="US",'SERIES_DB-MetaData'!AL125*6.89476,'SERIES_DB-MetaData'!AL125)</f>
        <v>0</v>
      </c>
      <c r="AM125" s="31">
        <f>IF('SERIES_DB-MetaData'!$F125="US",'SERIES_DB-MetaData'!AM125*6.89476,'SERIES_DB-MetaData'!AM125)</f>
        <v>0</v>
      </c>
      <c r="AN125" s="31">
        <f>IF('SERIES_DB-MetaData'!$F125="US",'SERIES_DB-MetaData'!AN125*6.89476,'SERIES_DB-MetaData'!AN125)</f>
        <v>0</v>
      </c>
      <c r="AO125" s="108">
        <f>'SERIES_DB-MetaData'!AO125</f>
        <v>0</v>
      </c>
      <c r="AP125" s="24">
        <f>'SERIES_DB-MetaData'!AP125</f>
        <v>0</v>
      </c>
      <c r="AQ125" s="20">
        <f>'SERIES_DB-MetaData'!AQ125</f>
        <v>2</v>
      </c>
      <c r="AR125" s="24" t="str">
        <f>'SERIES_DB-MetaData'!AR125</f>
        <v>Ribbed</v>
      </c>
      <c r="AS125" s="30">
        <f>IF('SERIES_DB-MetaData'!$F125="US",'SERIES_DB-MetaData'!AS125*25.4,'SERIES_DB-MetaData'!AS125)</f>
        <v>1.4</v>
      </c>
      <c r="AT125" s="20">
        <f>'SERIES_DB-MetaData'!AT125</f>
        <v>13</v>
      </c>
      <c r="AU125" s="31">
        <f>IF('SERIES_DB-MetaData'!$F125="US",'SERIES_DB-MetaData'!AU125*25.4,'SERIES_DB-MetaData'!AU125)</f>
        <v>30</v>
      </c>
      <c r="AV125" s="30">
        <f>IF('SERIES_DB-MetaData'!$F125="US",'SERIES_DB-MetaData'!AV125*25.4,'SERIES_DB-MetaData'!AV125)</f>
        <v>0</v>
      </c>
      <c r="AW125" s="109">
        <f>'SERIES_DB-MetaData'!AW125</f>
        <v>0</v>
      </c>
      <c r="AX125" s="30">
        <f>IF('SERIES_DB-MetaData'!$F125="US",'SERIES_DB-MetaData'!AX125*25.4,'SERIES_DB-MetaData'!AX125)</f>
        <v>0</v>
      </c>
      <c r="AY125" s="23">
        <f t="shared" si="15"/>
        <v>7.0776110356735561E-2</v>
      </c>
      <c r="AZ125" s="23"/>
      <c r="BA125" s="31">
        <f>IF('SERIES_DB-MetaData'!$F125="US",'SERIES_DB-MetaData'!BA125*6.89476,'SERIES_DB-MetaData'!BA125)</f>
        <v>401.8</v>
      </c>
      <c r="BB125" s="31">
        <f>IF('SERIES_DB-MetaData'!$F125="US",'SERIES_DB-MetaData'!BB125*6.89476,'SERIES_DB-MetaData'!BB125)</f>
        <v>0</v>
      </c>
      <c r="BC125" s="24">
        <f>'SERIES_DB-MetaData'!BC125</f>
        <v>0</v>
      </c>
      <c r="BD125" s="30">
        <f>IF('SERIES_DB-MetaData'!$F125="US",'SERIES_DB-MetaData'!BD125*25.4,'SERIES_DB-MetaData'!BD125)</f>
        <v>1.4</v>
      </c>
      <c r="BE125" s="30">
        <f>IF('SERIES_DB-MetaData'!$F125="US",'SERIES_DB-MetaData'!BE125*25.4,'SERIES_DB-MetaData'!BE125)</f>
        <v>30</v>
      </c>
      <c r="BF125" s="24">
        <f>'SERIES_DB-MetaData'!BF125</f>
        <v>2</v>
      </c>
      <c r="BG125" s="22">
        <f t="shared" si="16"/>
        <v>0.38009392598987612</v>
      </c>
      <c r="BH125" s="30">
        <f>IF('SERIES_DB-MetaData'!$F125="US",'SERIES_DB-MetaData'!BH125*25.4,'SERIES_DB-MetaData'!BH125)</f>
        <v>0</v>
      </c>
      <c r="BI125" s="31">
        <f>IF('SERIES_DB-MetaData'!$F125="US",'SERIES_DB-MetaData'!BI125*6.89476,'SERIES_DB-MetaData'!BI125)</f>
        <v>382.2</v>
      </c>
      <c r="BJ125" s="31">
        <f>IF('SERIES_DB-MetaData'!$F125="US",'SERIES_DB-MetaData'!BJ125*6.89476,'SERIES_DB-MetaData'!BJ125)</f>
        <v>0</v>
      </c>
      <c r="BK125" s="109">
        <f>'SERIES_DB-MetaData'!BK125</f>
        <v>0</v>
      </c>
      <c r="BL125" s="30">
        <f>IF('SERIES_DB-MetaData'!$F125="US",'SERIES_DB-MetaData'!BL125*25.4,'SERIES_DB-MetaData'!BL125)</f>
        <v>1.4</v>
      </c>
      <c r="BM125" s="30">
        <f>IF('SERIES_DB-MetaData'!$F125="US",'SERIES_DB-MetaData'!BM125*25.4,'SERIES_DB-MetaData'!BM125)</f>
        <v>30</v>
      </c>
      <c r="BN125" s="25">
        <f>'SERIES_DB-MetaData'!$BN$6</f>
        <v>2</v>
      </c>
      <c r="BO125" s="22">
        <f t="shared" si="17"/>
        <v>0.38009392598987612</v>
      </c>
      <c r="BP125" s="31">
        <f>IF('SERIES_DB-MetaData'!$F125="US",'SERIES_DB-MetaData'!BP125*6.89476,'SERIES_DB-MetaData'!BP125)</f>
        <v>401.8</v>
      </c>
      <c r="BQ125" s="31">
        <f>IF('SERIES_DB-MetaData'!$F125="US",'SERIES_DB-MetaData'!BQ125*6.89476,'SERIES_DB-MetaData'!BQ125)</f>
        <v>0</v>
      </c>
      <c r="BR125" s="20">
        <f>'SERIES_DB-MetaData'!BR125</f>
        <v>0</v>
      </c>
      <c r="BS125" s="30">
        <f>IF('SERIES_DB-MetaData'!$F125="US",'SERIES_DB-MetaData'!BS125*25.4,'SERIES_DB-MetaData'!BS125)</f>
        <v>0</v>
      </c>
      <c r="BT125" s="20">
        <f>'SERIES_DB-MetaData'!BT125</f>
        <v>0</v>
      </c>
      <c r="BU125" s="22">
        <f t="shared" si="18"/>
        <v>0</v>
      </c>
      <c r="BV125" s="31">
        <f>IF('SERIES_DB-MetaData'!$F125="US",'SERIES_DB-MetaData'!BV125*6.89476,'SERIES_DB-MetaData'!BV125)</f>
        <v>0</v>
      </c>
      <c r="BW125" s="20">
        <f>'SERIES_DB-MetaData'!BW125</f>
        <v>0</v>
      </c>
      <c r="BX125" s="20">
        <f>'SERIES_DB-MetaData'!BX125</f>
        <v>2</v>
      </c>
    </row>
    <row r="126" spans="1:76">
      <c r="A126" s="84">
        <f>'SERIES_DB-MetaData'!A126</f>
        <v>121</v>
      </c>
      <c r="B126" s="84">
        <f>'SERIES_DB-MetaData'!B126</f>
        <v>0</v>
      </c>
      <c r="C126" s="84">
        <f>'SERIES_DB-MetaData'!C126</f>
        <v>16</v>
      </c>
      <c r="D126" s="105" t="str">
        <f>'SERIES_DB-MetaData'!D126</f>
        <v>Kokusho_3-4</v>
      </c>
      <c r="E126" s="105" t="str">
        <f>'SERIES_DB-MetaData'!E126</f>
        <v>Kokusho (from Lu et al., 2010, NEES Database)</v>
      </c>
      <c r="F126" s="20" t="s">
        <v>8</v>
      </c>
      <c r="G126" s="87" t="str">
        <f>'SERIES_DB-MetaData'!G126</f>
        <v>C</v>
      </c>
      <c r="H126" s="87" t="str">
        <f>'SERIES_DB-MetaData'!H126</f>
        <v>B</v>
      </c>
      <c r="I126" s="31">
        <f>IF('SERIES_DB-MetaData'!$F126="US",'SERIES_DB-MetaData'!I126*6.89476,'SERIES_DB-MetaData'!I126)</f>
        <v>14.2</v>
      </c>
      <c r="J126" s="31">
        <f>IF('SERIES_DB-MetaData'!$F126="US",'SERIES_DB-MetaData'!J126*6.89476,'SERIES_DB-MetaData'!J126)</f>
        <v>0</v>
      </c>
      <c r="K126" s="31">
        <f>IF('SERIES_DB-MetaData'!$F126="US",'SERIES_DB-MetaData'!K126*6.89476,'SERIES_DB-MetaData'!K126)</f>
        <v>0</v>
      </c>
      <c r="L126" s="31">
        <f>IF('SERIES_DB-MetaData'!$F126="US",'SERIES_DB-MetaData'!L126*4.448221615,'SERIES_DB-MetaData'!L126)</f>
        <v>0</v>
      </c>
      <c r="M126" s="20">
        <f>'SERIES_DB-MetaData'!M126</f>
        <v>0</v>
      </c>
      <c r="N126" s="30">
        <f>IF('SERIES_DB-MetaData'!$F126="US",'SERIES_DB-MetaData'!N126*25.4,'SERIES_DB-MetaData'!N126)</f>
        <v>145</v>
      </c>
      <c r="O126" s="30">
        <f>IF('SERIES_DB-MetaData'!$F126="US",'SERIES_DB-MetaData'!O126*25.4,'SERIES_DB-MetaData'!O126)</f>
        <v>30</v>
      </c>
      <c r="P126" s="30">
        <f>IF('SERIES_DB-MetaData'!$F126="US",'SERIES_DB-MetaData'!P126*25.4,'SERIES_DB-MetaData'!P126)</f>
        <v>430</v>
      </c>
      <c r="Q126" s="30">
        <f>IF('SERIES_DB-MetaData'!$F126="US",'SERIES_DB-MetaData'!Q126*25.4,'SERIES_DB-MetaData'!Q126)</f>
        <v>24</v>
      </c>
      <c r="R126" s="30">
        <f>IF('SERIES_DB-MetaData'!$F126="US",'SERIES_DB-MetaData'!R126*25.4,'SERIES_DB-MetaData'!R126)</f>
        <v>400</v>
      </c>
      <c r="S126" s="30">
        <f>IF('SERIES_DB-MetaData'!$F126="US",'SERIES_DB-MetaData'!S126*25.4,'SERIES_DB-MetaData'!S126)</f>
        <v>400</v>
      </c>
      <c r="T126" s="32" t="str">
        <f>'SERIES_DB-MetaData'!T126</f>
        <v>C</v>
      </c>
      <c r="U126" s="32">
        <f t="shared" si="13"/>
        <v>13230</v>
      </c>
      <c r="V126" s="30">
        <f>IF('SERIES_DB-MetaData'!$F126="US",'SERIES_DB-MetaData'!V126*25.4,'SERIES_DB-MetaData'!V126)</f>
        <v>1.4</v>
      </c>
      <c r="W126" s="30">
        <f>IF('SERIES_DB-MetaData'!$F126="US",'SERIES_DB-MetaData'!W126*25.4,'SERIES_DB-MetaData'!W126)</f>
        <v>0</v>
      </c>
      <c r="X126" s="30">
        <f>IF('SERIES_DB-MetaData'!$F126="US",'SERIES_DB-MetaData'!X126*25.4,'SERIES_DB-MetaData'!X126)</f>
        <v>0</v>
      </c>
      <c r="Y126" s="108">
        <f>'SERIES_DB-MetaData'!Y126</f>
        <v>43</v>
      </c>
      <c r="Z126" s="30">
        <f>IF('SERIES_DB-MetaData'!$F126="US",'SERIES_DB-MetaData'!Z126*25.4,'SERIES_DB-MetaData'!Z126)</f>
        <v>0</v>
      </c>
      <c r="AA126" s="108">
        <f>'SERIES_DB-MetaData'!AA126</f>
        <v>0</v>
      </c>
      <c r="AB126" s="30">
        <f>IF('SERIES_DB-MetaData'!$F126="US",'SERIES_DB-MetaData'!AB126*25.4,'SERIES_DB-MetaData'!AB126)</f>
        <v>0</v>
      </c>
      <c r="AC126" s="108">
        <f>'SERIES_DB-MetaData'!AC126</f>
        <v>0</v>
      </c>
      <c r="AD126" s="108">
        <f>'SERIES_DB-MetaData'!AD126</f>
        <v>0</v>
      </c>
      <c r="AE126" s="31">
        <f>IF('SERIES_DB-MetaData'!$F126="US",'SERIES_DB-MetaData'!AE126*25.4,'SERIES_DB-MetaData'!AE126)</f>
        <v>0</v>
      </c>
      <c r="AF126" s="32" t="str">
        <f>'SERIES_DB-MetaData'!AF126</f>
        <v>Ribbed</v>
      </c>
      <c r="AG126" s="23">
        <f t="shared" si="14"/>
        <v>0.50032771890504102</v>
      </c>
      <c r="AH126" s="30">
        <f>IF('SERIES_DB-MetaData'!$F126="US",'SERIES_DB-MetaData'!AH126*25.4,'SERIES_DB-MetaData'!AH126)</f>
        <v>0</v>
      </c>
      <c r="AI126" s="31">
        <f>IF('SERIES_DB-MetaData'!$F126="US",'SERIES_DB-MetaData'!AI126*6.89476,'SERIES_DB-MetaData'!AI126)</f>
        <v>406.99400000000003</v>
      </c>
      <c r="AJ126" s="31">
        <f>IF('SERIES_DB-MetaData'!$F126="US",'SERIES_DB-MetaData'!AJ126*6.89476,'SERIES_DB-MetaData'!AJ126)</f>
        <v>0</v>
      </c>
      <c r="AK126" s="31">
        <f>IF('SERIES_DB-MetaData'!$F126="US",'SERIES_DB-MetaData'!AK126*6.89476,'SERIES_DB-MetaData'!AK126)</f>
        <v>0</v>
      </c>
      <c r="AL126" s="31">
        <f>IF('SERIES_DB-MetaData'!$F126="US",'SERIES_DB-MetaData'!AL126*6.89476,'SERIES_DB-MetaData'!AL126)</f>
        <v>0</v>
      </c>
      <c r="AM126" s="31">
        <f>IF('SERIES_DB-MetaData'!$F126="US",'SERIES_DB-MetaData'!AM126*6.89476,'SERIES_DB-MetaData'!AM126)</f>
        <v>0</v>
      </c>
      <c r="AN126" s="31">
        <f>IF('SERIES_DB-MetaData'!$F126="US",'SERIES_DB-MetaData'!AN126*6.89476,'SERIES_DB-MetaData'!AN126)</f>
        <v>0</v>
      </c>
      <c r="AO126" s="108">
        <f>'SERIES_DB-MetaData'!AO126</f>
        <v>0</v>
      </c>
      <c r="AP126" s="24">
        <f>'SERIES_DB-MetaData'!AP126</f>
        <v>0</v>
      </c>
      <c r="AQ126" s="20">
        <f>'SERIES_DB-MetaData'!AQ126</f>
        <v>2</v>
      </c>
      <c r="AR126" s="24" t="str">
        <f>'SERIES_DB-MetaData'!AR126</f>
        <v>Ribbed</v>
      </c>
      <c r="AS126" s="30">
        <f>IF('SERIES_DB-MetaData'!$F126="US",'SERIES_DB-MetaData'!AS126*25.4,'SERIES_DB-MetaData'!AS126)</f>
        <v>1.4</v>
      </c>
      <c r="AT126" s="20">
        <f>'SERIES_DB-MetaData'!AT126</f>
        <v>13</v>
      </c>
      <c r="AU126" s="31">
        <f>IF('SERIES_DB-MetaData'!$F126="US",'SERIES_DB-MetaData'!AU126*25.4,'SERIES_DB-MetaData'!AU126)</f>
        <v>30</v>
      </c>
      <c r="AV126" s="30">
        <f>IF('SERIES_DB-MetaData'!$F126="US",'SERIES_DB-MetaData'!AV126*25.4,'SERIES_DB-MetaData'!AV126)</f>
        <v>0</v>
      </c>
      <c r="AW126" s="109">
        <f>'SERIES_DB-MetaData'!AW126</f>
        <v>0</v>
      </c>
      <c r="AX126" s="30">
        <f>IF('SERIES_DB-MetaData'!$F126="US",'SERIES_DB-MetaData'!AX126*25.4,'SERIES_DB-MetaData'!AX126)</f>
        <v>0</v>
      </c>
      <c r="AY126" s="23">
        <f t="shared" si="15"/>
        <v>7.0776110356735561E-2</v>
      </c>
      <c r="AZ126" s="23"/>
      <c r="BA126" s="31">
        <f>IF('SERIES_DB-MetaData'!$F126="US",'SERIES_DB-MetaData'!BA126*6.89476,'SERIES_DB-MetaData'!BA126)</f>
        <v>401.8</v>
      </c>
      <c r="BB126" s="31">
        <f>IF('SERIES_DB-MetaData'!$F126="US",'SERIES_DB-MetaData'!BB126*6.89476,'SERIES_DB-MetaData'!BB126)</f>
        <v>0</v>
      </c>
      <c r="BC126" s="24">
        <f>'SERIES_DB-MetaData'!BC126</f>
        <v>0</v>
      </c>
      <c r="BD126" s="30">
        <f>IF('SERIES_DB-MetaData'!$F126="US",'SERIES_DB-MetaData'!BD126*25.4,'SERIES_DB-MetaData'!BD126)</f>
        <v>1.4</v>
      </c>
      <c r="BE126" s="30">
        <f>IF('SERIES_DB-MetaData'!$F126="US",'SERIES_DB-MetaData'!BE126*25.4,'SERIES_DB-MetaData'!BE126)</f>
        <v>30</v>
      </c>
      <c r="BF126" s="24">
        <f>'SERIES_DB-MetaData'!BF126</f>
        <v>2</v>
      </c>
      <c r="BG126" s="22">
        <f t="shared" si="16"/>
        <v>0.42760566673861067</v>
      </c>
      <c r="BH126" s="30">
        <f>IF('SERIES_DB-MetaData'!$F126="US",'SERIES_DB-MetaData'!BH126*25.4,'SERIES_DB-MetaData'!BH126)</f>
        <v>0</v>
      </c>
      <c r="BI126" s="31">
        <f>IF('SERIES_DB-MetaData'!$F126="US",'SERIES_DB-MetaData'!BI126*6.89476,'SERIES_DB-MetaData'!BI126)</f>
        <v>382.2</v>
      </c>
      <c r="BJ126" s="31">
        <f>IF('SERIES_DB-MetaData'!$F126="US",'SERIES_DB-MetaData'!BJ126*6.89476,'SERIES_DB-MetaData'!BJ126)</f>
        <v>0</v>
      </c>
      <c r="BK126" s="109">
        <f>'SERIES_DB-MetaData'!BK126</f>
        <v>0</v>
      </c>
      <c r="BL126" s="30">
        <f>IF('SERIES_DB-MetaData'!$F126="US",'SERIES_DB-MetaData'!BL126*25.4,'SERIES_DB-MetaData'!BL126)</f>
        <v>1.4</v>
      </c>
      <c r="BM126" s="30">
        <f>IF('SERIES_DB-MetaData'!$F126="US",'SERIES_DB-MetaData'!BM126*25.4,'SERIES_DB-MetaData'!BM126)</f>
        <v>30</v>
      </c>
      <c r="BN126" s="25">
        <f>'SERIES_DB-MetaData'!$BN$6</f>
        <v>2</v>
      </c>
      <c r="BO126" s="22">
        <f t="shared" si="17"/>
        <v>0.42760566673861067</v>
      </c>
      <c r="BP126" s="31">
        <f>IF('SERIES_DB-MetaData'!$F126="US",'SERIES_DB-MetaData'!BP126*6.89476,'SERIES_DB-MetaData'!BP126)</f>
        <v>323.39999999999998</v>
      </c>
      <c r="BQ126" s="31">
        <f>IF('SERIES_DB-MetaData'!$F126="US",'SERIES_DB-MetaData'!BQ126*6.89476,'SERIES_DB-MetaData'!BQ126)</f>
        <v>0</v>
      </c>
      <c r="BR126" s="20">
        <f>'SERIES_DB-MetaData'!BR126</f>
        <v>0</v>
      </c>
      <c r="BS126" s="30">
        <f>IF('SERIES_DB-MetaData'!$F126="US",'SERIES_DB-MetaData'!BS126*25.4,'SERIES_DB-MetaData'!BS126)</f>
        <v>0</v>
      </c>
      <c r="BT126" s="20">
        <f>'SERIES_DB-MetaData'!BT126</f>
        <v>0</v>
      </c>
      <c r="BU126" s="22">
        <f t="shared" si="18"/>
        <v>0</v>
      </c>
      <c r="BV126" s="31">
        <f>IF('SERIES_DB-MetaData'!$F126="US",'SERIES_DB-MetaData'!BV126*6.89476,'SERIES_DB-MetaData'!BV126)</f>
        <v>0</v>
      </c>
      <c r="BW126" s="20">
        <f>'SERIES_DB-MetaData'!BW126</f>
        <v>0</v>
      </c>
      <c r="BX126" s="20">
        <f>'SERIES_DB-MetaData'!BX126</f>
        <v>2</v>
      </c>
    </row>
    <row r="127" spans="1:76">
      <c r="A127" s="84">
        <f>'SERIES_DB-MetaData'!A127</f>
        <v>122</v>
      </c>
      <c r="B127" s="84">
        <f>'SERIES_DB-MetaData'!B127</f>
        <v>0</v>
      </c>
      <c r="C127" s="84">
        <f>'SERIES_DB-MetaData'!C127</f>
        <v>17</v>
      </c>
      <c r="D127" s="105" t="str">
        <f>'SERIES_DB-MetaData'!D127</f>
        <v>Kokusho_3-5</v>
      </c>
      <c r="E127" s="105" t="str">
        <f>'SERIES_DB-MetaData'!E127</f>
        <v>Kokusho (from Lu et al., 2010, NEES Database)</v>
      </c>
      <c r="F127" s="20" t="s">
        <v>8</v>
      </c>
      <c r="G127" s="87" t="str">
        <f>'SERIES_DB-MetaData'!G127</f>
        <v>C</v>
      </c>
      <c r="H127" s="87" t="str">
        <f>'SERIES_DB-MetaData'!H127</f>
        <v>B</v>
      </c>
      <c r="I127" s="31">
        <f>IF('SERIES_DB-MetaData'!$F127="US",'SERIES_DB-MetaData'!I127*6.89476,'SERIES_DB-MetaData'!I127)</f>
        <v>16.2</v>
      </c>
      <c r="J127" s="31">
        <f>IF('SERIES_DB-MetaData'!$F127="US",'SERIES_DB-MetaData'!J127*6.89476,'SERIES_DB-MetaData'!J127)</f>
        <v>0</v>
      </c>
      <c r="K127" s="31">
        <f>IF('SERIES_DB-MetaData'!$F127="US",'SERIES_DB-MetaData'!K127*6.89476,'SERIES_DB-MetaData'!K127)</f>
        <v>0</v>
      </c>
      <c r="L127" s="31">
        <f>IF('SERIES_DB-MetaData'!$F127="US",'SERIES_DB-MetaData'!L127*4.448221615,'SERIES_DB-MetaData'!L127)</f>
        <v>0</v>
      </c>
      <c r="M127" s="20">
        <f>'SERIES_DB-MetaData'!M127</f>
        <v>0</v>
      </c>
      <c r="N127" s="30">
        <f>IF('SERIES_DB-MetaData'!$F127="US",'SERIES_DB-MetaData'!N127*25.4,'SERIES_DB-MetaData'!N127)</f>
        <v>145</v>
      </c>
      <c r="O127" s="30">
        <f>IF('SERIES_DB-MetaData'!$F127="US",'SERIES_DB-MetaData'!O127*25.4,'SERIES_DB-MetaData'!O127)</f>
        <v>30</v>
      </c>
      <c r="P127" s="30">
        <f>IF('SERIES_DB-MetaData'!$F127="US",'SERIES_DB-MetaData'!P127*25.4,'SERIES_DB-MetaData'!P127)</f>
        <v>430</v>
      </c>
      <c r="Q127" s="30">
        <f>IF('SERIES_DB-MetaData'!$F127="US",'SERIES_DB-MetaData'!Q127*25.4,'SERIES_DB-MetaData'!Q127)</f>
        <v>22</v>
      </c>
      <c r="R127" s="30">
        <f>IF('SERIES_DB-MetaData'!$F127="US",'SERIES_DB-MetaData'!R127*25.4,'SERIES_DB-MetaData'!R127)</f>
        <v>400</v>
      </c>
      <c r="S127" s="30">
        <f>IF('SERIES_DB-MetaData'!$F127="US",'SERIES_DB-MetaData'!S127*25.4,'SERIES_DB-MetaData'!S127)</f>
        <v>400</v>
      </c>
      <c r="T127" s="32" t="str">
        <f>'SERIES_DB-MetaData'!T127</f>
        <v>C</v>
      </c>
      <c r="U127" s="32">
        <f t="shared" si="13"/>
        <v>12490</v>
      </c>
      <c r="V127" s="30">
        <f>IF('SERIES_DB-MetaData'!$F127="US",'SERIES_DB-MetaData'!V127*25.4,'SERIES_DB-MetaData'!V127)</f>
        <v>1.4</v>
      </c>
      <c r="W127" s="30">
        <f>IF('SERIES_DB-MetaData'!$F127="US",'SERIES_DB-MetaData'!W127*25.4,'SERIES_DB-MetaData'!W127)</f>
        <v>0</v>
      </c>
      <c r="X127" s="30">
        <f>IF('SERIES_DB-MetaData'!$F127="US",'SERIES_DB-MetaData'!X127*25.4,'SERIES_DB-MetaData'!X127)</f>
        <v>0</v>
      </c>
      <c r="Y127" s="108">
        <f>'SERIES_DB-MetaData'!Y127</f>
        <v>43</v>
      </c>
      <c r="Z127" s="30">
        <f>IF('SERIES_DB-MetaData'!$F127="US",'SERIES_DB-MetaData'!Z127*25.4,'SERIES_DB-MetaData'!Z127)</f>
        <v>0</v>
      </c>
      <c r="AA127" s="108">
        <f>'SERIES_DB-MetaData'!AA127</f>
        <v>0</v>
      </c>
      <c r="AB127" s="30">
        <f>IF('SERIES_DB-MetaData'!$F127="US",'SERIES_DB-MetaData'!AB127*25.4,'SERIES_DB-MetaData'!AB127)</f>
        <v>0</v>
      </c>
      <c r="AC127" s="108">
        <f>'SERIES_DB-MetaData'!AC127</f>
        <v>0</v>
      </c>
      <c r="AD127" s="108">
        <f>'SERIES_DB-MetaData'!AD127</f>
        <v>0</v>
      </c>
      <c r="AE127" s="31">
        <f>IF('SERIES_DB-MetaData'!$F127="US",'SERIES_DB-MetaData'!AE127*25.4,'SERIES_DB-MetaData'!AE127)</f>
        <v>0</v>
      </c>
      <c r="AF127" s="32" t="str">
        <f>'SERIES_DB-MetaData'!AF127</f>
        <v>Ribbed</v>
      </c>
      <c r="AG127" s="23">
        <f t="shared" si="14"/>
        <v>0.52997083435658066</v>
      </c>
      <c r="AH127" s="30">
        <f>IF('SERIES_DB-MetaData'!$F127="US",'SERIES_DB-MetaData'!AH127*25.4,'SERIES_DB-MetaData'!AH127)</f>
        <v>0</v>
      </c>
      <c r="AI127" s="31">
        <f>IF('SERIES_DB-MetaData'!$F127="US",'SERIES_DB-MetaData'!AI127*6.89476,'SERIES_DB-MetaData'!AI127)</f>
        <v>406.99400000000003</v>
      </c>
      <c r="AJ127" s="31">
        <f>IF('SERIES_DB-MetaData'!$F127="US",'SERIES_DB-MetaData'!AJ127*6.89476,'SERIES_DB-MetaData'!AJ127)</f>
        <v>0</v>
      </c>
      <c r="AK127" s="31">
        <f>IF('SERIES_DB-MetaData'!$F127="US",'SERIES_DB-MetaData'!AK127*6.89476,'SERIES_DB-MetaData'!AK127)</f>
        <v>0</v>
      </c>
      <c r="AL127" s="31">
        <f>IF('SERIES_DB-MetaData'!$F127="US",'SERIES_DB-MetaData'!AL127*6.89476,'SERIES_DB-MetaData'!AL127)</f>
        <v>0</v>
      </c>
      <c r="AM127" s="31">
        <f>IF('SERIES_DB-MetaData'!$F127="US",'SERIES_DB-MetaData'!AM127*6.89476,'SERIES_DB-MetaData'!AM127)</f>
        <v>0</v>
      </c>
      <c r="AN127" s="31">
        <f>IF('SERIES_DB-MetaData'!$F127="US",'SERIES_DB-MetaData'!AN127*6.89476,'SERIES_DB-MetaData'!AN127)</f>
        <v>0</v>
      </c>
      <c r="AO127" s="108">
        <f>'SERIES_DB-MetaData'!AO127</f>
        <v>0</v>
      </c>
      <c r="AP127" s="24">
        <f>'SERIES_DB-MetaData'!AP127</f>
        <v>0</v>
      </c>
      <c r="AQ127" s="20">
        <f>'SERIES_DB-MetaData'!AQ127</f>
        <v>2</v>
      </c>
      <c r="AR127" s="24" t="str">
        <f>'SERIES_DB-MetaData'!AR127</f>
        <v>Ribbed</v>
      </c>
      <c r="AS127" s="30">
        <f>IF('SERIES_DB-MetaData'!$F127="US",'SERIES_DB-MetaData'!AS127*25.4,'SERIES_DB-MetaData'!AS127)</f>
        <v>1.4</v>
      </c>
      <c r="AT127" s="20">
        <f>'SERIES_DB-MetaData'!AT127</f>
        <v>13</v>
      </c>
      <c r="AU127" s="31">
        <f>IF('SERIES_DB-MetaData'!$F127="US",'SERIES_DB-MetaData'!AU127*25.4,'SERIES_DB-MetaData'!AU127)</f>
        <v>30</v>
      </c>
      <c r="AV127" s="30">
        <f>IF('SERIES_DB-MetaData'!$F127="US",'SERIES_DB-MetaData'!AV127*25.4,'SERIES_DB-MetaData'!AV127)</f>
        <v>0</v>
      </c>
      <c r="AW127" s="109">
        <f>'SERIES_DB-MetaData'!AW127</f>
        <v>0</v>
      </c>
      <c r="AX127" s="30">
        <f>IF('SERIES_DB-MetaData'!$F127="US",'SERIES_DB-MetaData'!AX127*25.4,'SERIES_DB-MetaData'!AX127)</f>
        <v>0</v>
      </c>
      <c r="AY127" s="23">
        <f t="shared" si="15"/>
        <v>7.0776110356735561E-2</v>
      </c>
      <c r="AZ127" s="23"/>
      <c r="BA127" s="31">
        <f>IF('SERIES_DB-MetaData'!$F127="US",'SERIES_DB-MetaData'!BA127*6.89476,'SERIES_DB-MetaData'!BA127)</f>
        <v>401.8</v>
      </c>
      <c r="BB127" s="31">
        <f>IF('SERIES_DB-MetaData'!$F127="US",'SERIES_DB-MetaData'!BB127*6.89476,'SERIES_DB-MetaData'!BB127)</f>
        <v>0</v>
      </c>
      <c r="BC127" s="24">
        <f>'SERIES_DB-MetaData'!BC127</f>
        <v>0</v>
      </c>
      <c r="BD127" s="30">
        <f>IF('SERIES_DB-MetaData'!$F127="US",'SERIES_DB-MetaData'!BD127*25.4,'SERIES_DB-MetaData'!BD127)</f>
        <v>2</v>
      </c>
      <c r="BE127" s="30">
        <f>IF('SERIES_DB-MetaData'!$F127="US",'SERIES_DB-MetaData'!BE127*25.4,'SERIES_DB-MetaData'!BE127)</f>
        <v>30</v>
      </c>
      <c r="BF127" s="24">
        <f>'SERIES_DB-MetaData'!BF127</f>
        <v>1</v>
      </c>
      <c r="BG127" s="22">
        <f t="shared" si="16"/>
        <v>0.47599888690754444</v>
      </c>
      <c r="BH127" s="30">
        <f>IF('SERIES_DB-MetaData'!$F127="US",'SERIES_DB-MetaData'!BH127*25.4,'SERIES_DB-MetaData'!BH127)</f>
        <v>0</v>
      </c>
      <c r="BI127" s="31">
        <f>IF('SERIES_DB-MetaData'!$F127="US",'SERIES_DB-MetaData'!BI127*6.89476,'SERIES_DB-MetaData'!BI127)</f>
        <v>382.2</v>
      </c>
      <c r="BJ127" s="31">
        <f>IF('SERIES_DB-MetaData'!$F127="US",'SERIES_DB-MetaData'!BJ127*6.89476,'SERIES_DB-MetaData'!BJ127)</f>
        <v>0</v>
      </c>
      <c r="BK127" s="109">
        <f>'SERIES_DB-MetaData'!BK127</f>
        <v>0</v>
      </c>
      <c r="BL127" s="30">
        <f>IF('SERIES_DB-MetaData'!$F127="US",'SERIES_DB-MetaData'!BL127*25.4,'SERIES_DB-MetaData'!BL127)</f>
        <v>2</v>
      </c>
      <c r="BM127" s="30">
        <f>IF('SERIES_DB-MetaData'!$F127="US",'SERIES_DB-MetaData'!BM127*25.4,'SERIES_DB-MetaData'!BM127)</f>
        <v>30</v>
      </c>
      <c r="BN127" s="25">
        <f>'SERIES_DB-MetaData'!$BN$6</f>
        <v>2</v>
      </c>
      <c r="BO127" s="22">
        <f t="shared" si="17"/>
        <v>0.95199777381508888</v>
      </c>
      <c r="BP127" s="31">
        <f>IF('SERIES_DB-MetaData'!$F127="US",'SERIES_DB-MetaData'!BP127*6.89476,'SERIES_DB-MetaData'!BP127)</f>
        <v>323.39999999999998</v>
      </c>
      <c r="BQ127" s="31">
        <f>IF('SERIES_DB-MetaData'!$F127="US",'SERIES_DB-MetaData'!BQ127*6.89476,'SERIES_DB-MetaData'!BQ127)</f>
        <v>0</v>
      </c>
      <c r="BR127" s="20">
        <f>'SERIES_DB-MetaData'!BR127</f>
        <v>0</v>
      </c>
      <c r="BS127" s="30">
        <f>IF('SERIES_DB-MetaData'!$F127="US",'SERIES_DB-MetaData'!BS127*25.4,'SERIES_DB-MetaData'!BS127)</f>
        <v>0</v>
      </c>
      <c r="BT127" s="20">
        <f>'SERIES_DB-MetaData'!BT127</f>
        <v>0</v>
      </c>
      <c r="BU127" s="22">
        <f t="shared" si="18"/>
        <v>0</v>
      </c>
      <c r="BV127" s="31">
        <f>IF('SERIES_DB-MetaData'!$F127="US",'SERIES_DB-MetaData'!BV127*6.89476,'SERIES_DB-MetaData'!BV127)</f>
        <v>0</v>
      </c>
      <c r="BW127" s="20">
        <f>'SERIES_DB-MetaData'!BW127</f>
        <v>0</v>
      </c>
      <c r="BX127" s="20">
        <f>'SERIES_DB-MetaData'!BX127</f>
        <v>2</v>
      </c>
    </row>
    <row r="128" spans="1:76">
      <c r="A128" s="84">
        <f>'SERIES_DB-MetaData'!A128</f>
        <v>123</v>
      </c>
      <c r="B128" s="84">
        <f>'SERIES_DB-MetaData'!B128</f>
        <v>0</v>
      </c>
      <c r="C128" s="84">
        <f>'SERIES_DB-MetaData'!C128</f>
        <v>18</v>
      </c>
      <c r="D128" s="105" t="str">
        <f>'SERIES_DB-MetaData'!D128</f>
        <v>Kokusho_3-6</v>
      </c>
      <c r="E128" s="105" t="str">
        <f>'SERIES_DB-MetaData'!E128</f>
        <v>Kokusho (from Lu et al., 2010, NEES Database)</v>
      </c>
      <c r="F128" s="20" t="s">
        <v>8</v>
      </c>
      <c r="G128" s="87" t="str">
        <f>'SERIES_DB-MetaData'!G128</f>
        <v>C</v>
      </c>
      <c r="H128" s="87" t="str">
        <f>'SERIES_DB-MetaData'!H128</f>
        <v>B</v>
      </c>
      <c r="I128" s="31">
        <f>IF('SERIES_DB-MetaData'!$F128="US",'SERIES_DB-MetaData'!I128*6.89476,'SERIES_DB-MetaData'!I128)</f>
        <v>13.8</v>
      </c>
      <c r="J128" s="31">
        <f>IF('SERIES_DB-MetaData'!$F128="US",'SERIES_DB-MetaData'!J128*6.89476,'SERIES_DB-MetaData'!J128)</f>
        <v>0</v>
      </c>
      <c r="K128" s="31">
        <f>IF('SERIES_DB-MetaData'!$F128="US",'SERIES_DB-MetaData'!K128*6.89476,'SERIES_DB-MetaData'!K128)</f>
        <v>0</v>
      </c>
      <c r="L128" s="31">
        <f>IF('SERIES_DB-MetaData'!$F128="US",'SERIES_DB-MetaData'!L128*4.448221615,'SERIES_DB-MetaData'!L128)</f>
        <v>0</v>
      </c>
      <c r="M128" s="20">
        <f>'SERIES_DB-MetaData'!M128</f>
        <v>0</v>
      </c>
      <c r="N128" s="30">
        <f>IF('SERIES_DB-MetaData'!$F128="US",'SERIES_DB-MetaData'!N128*25.4,'SERIES_DB-MetaData'!N128)</f>
        <v>145</v>
      </c>
      <c r="O128" s="30">
        <f>IF('SERIES_DB-MetaData'!$F128="US",'SERIES_DB-MetaData'!O128*25.4,'SERIES_DB-MetaData'!O128)</f>
        <v>30</v>
      </c>
      <c r="P128" s="30">
        <f>IF('SERIES_DB-MetaData'!$F128="US",'SERIES_DB-MetaData'!P128*25.4,'SERIES_DB-MetaData'!P128)</f>
        <v>430</v>
      </c>
      <c r="Q128" s="30">
        <f>IF('SERIES_DB-MetaData'!$F128="US",'SERIES_DB-MetaData'!Q128*25.4,'SERIES_DB-MetaData'!Q128)</f>
        <v>16</v>
      </c>
      <c r="R128" s="30">
        <f>IF('SERIES_DB-MetaData'!$F128="US",'SERIES_DB-MetaData'!R128*25.4,'SERIES_DB-MetaData'!R128)</f>
        <v>400</v>
      </c>
      <c r="S128" s="30">
        <f>IF('SERIES_DB-MetaData'!$F128="US",'SERIES_DB-MetaData'!S128*25.4,'SERIES_DB-MetaData'!S128)</f>
        <v>400</v>
      </c>
      <c r="T128" s="32" t="str">
        <f>'SERIES_DB-MetaData'!T128</f>
        <v>C</v>
      </c>
      <c r="U128" s="32">
        <f t="shared" si="13"/>
        <v>10270</v>
      </c>
      <c r="V128" s="30">
        <f>IF('SERIES_DB-MetaData'!$F128="US",'SERIES_DB-MetaData'!V128*25.4,'SERIES_DB-MetaData'!V128)</f>
        <v>1.4</v>
      </c>
      <c r="W128" s="30">
        <f>IF('SERIES_DB-MetaData'!$F128="US",'SERIES_DB-MetaData'!W128*25.4,'SERIES_DB-MetaData'!W128)</f>
        <v>0</v>
      </c>
      <c r="X128" s="30">
        <f>IF('SERIES_DB-MetaData'!$F128="US",'SERIES_DB-MetaData'!X128*25.4,'SERIES_DB-MetaData'!X128)</f>
        <v>0</v>
      </c>
      <c r="Y128" s="108">
        <f>'SERIES_DB-MetaData'!Y128</f>
        <v>43</v>
      </c>
      <c r="Z128" s="30">
        <f>IF('SERIES_DB-MetaData'!$F128="US",'SERIES_DB-MetaData'!Z128*25.4,'SERIES_DB-MetaData'!Z128)</f>
        <v>0</v>
      </c>
      <c r="AA128" s="108">
        <f>'SERIES_DB-MetaData'!AA128</f>
        <v>0</v>
      </c>
      <c r="AB128" s="30">
        <f>IF('SERIES_DB-MetaData'!$F128="US",'SERIES_DB-MetaData'!AB128*25.4,'SERIES_DB-MetaData'!AB128)</f>
        <v>0</v>
      </c>
      <c r="AC128" s="108">
        <f>'SERIES_DB-MetaData'!AC128</f>
        <v>0</v>
      </c>
      <c r="AD128" s="108">
        <f>'SERIES_DB-MetaData'!AD128</f>
        <v>0</v>
      </c>
      <c r="AE128" s="31">
        <f>IF('SERIES_DB-MetaData'!$F128="US",'SERIES_DB-MetaData'!AE128*25.4,'SERIES_DB-MetaData'!AE128)</f>
        <v>0</v>
      </c>
      <c r="AF128" s="32" t="str">
        <f>'SERIES_DB-MetaData'!AF128</f>
        <v>Ribbed</v>
      </c>
      <c r="AG128" s="23">
        <f t="shared" si="14"/>
        <v>0.6445312289302525</v>
      </c>
      <c r="AH128" s="30">
        <f>IF('SERIES_DB-MetaData'!$F128="US",'SERIES_DB-MetaData'!AH128*25.4,'SERIES_DB-MetaData'!AH128)</f>
        <v>0</v>
      </c>
      <c r="AI128" s="31">
        <f>IF('SERIES_DB-MetaData'!$F128="US",'SERIES_DB-MetaData'!AI128*6.89476,'SERIES_DB-MetaData'!AI128)</f>
        <v>406.99400000000003</v>
      </c>
      <c r="AJ128" s="31">
        <f>IF('SERIES_DB-MetaData'!$F128="US",'SERIES_DB-MetaData'!AJ128*6.89476,'SERIES_DB-MetaData'!AJ128)</f>
        <v>0</v>
      </c>
      <c r="AK128" s="31">
        <f>IF('SERIES_DB-MetaData'!$F128="US",'SERIES_DB-MetaData'!AK128*6.89476,'SERIES_DB-MetaData'!AK128)</f>
        <v>0</v>
      </c>
      <c r="AL128" s="31">
        <f>IF('SERIES_DB-MetaData'!$F128="US",'SERIES_DB-MetaData'!AL128*6.89476,'SERIES_DB-MetaData'!AL128)</f>
        <v>0</v>
      </c>
      <c r="AM128" s="31">
        <f>IF('SERIES_DB-MetaData'!$F128="US",'SERIES_DB-MetaData'!AM128*6.89476,'SERIES_DB-MetaData'!AM128)</f>
        <v>0</v>
      </c>
      <c r="AN128" s="31">
        <f>IF('SERIES_DB-MetaData'!$F128="US",'SERIES_DB-MetaData'!AN128*6.89476,'SERIES_DB-MetaData'!AN128)</f>
        <v>0</v>
      </c>
      <c r="AO128" s="108">
        <f>'SERIES_DB-MetaData'!AO128</f>
        <v>0</v>
      </c>
      <c r="AP128" s="24">
        <f>'SERIES_DB-MetaData'!AP128</f>
        <v>0</v>
      </c>
      <c r="AQ128" s="20">
        <f>'SERIES_DB-MetaData'!AQ128</f>
        <v>2</v>
      </c>
      <c r="AR128" s="24" t="str">
        <f>'SERIES_DB-MetaData'!AR128</f>
        <v>Ribbed</v>
      </c>
      <c r="AS128" s="30">
        <f>IF('SERIES_DB-MetaData'!$F128="US",'SERIES_DB-MetaData'!AS128*25.4,'SERIES_DB-MetaData'!AS128)</f>
        <v>1.4</v>
      </c>
      <c r="AT128" s="20">
        <f>'SERIES_DB-MetaData'!AT128</f>
        <v>13</v>
      </c>
      <c r="AU128" s="31">
        <f>IF('SERIES_DB-MetaData'!$F128="US",'SERIES_DB-MetaData'!AU128*25.4,'SERIES_DB-MetaData'!AU128)</f>
        <v>30</v>
      </c>
      <c r="AV128" s="30">
        <f>IF('SERIES_DB-MetaData'!$F128="US",'SERIES_DB-MetaData'!AV128*25.4,'SERIES_DB-MetaData'!AV128)</f>
        <v>0</v>
      </c>
      <c r="AW128" s="109">
        <f>'SERIES_DB-MetaData'!AW128</f>
        <v>0</v>
      </c>
      <c r="AX128" s="30">
        <f>IF('SERIES_DB-MetaData'!$F128="US",'SERIES_DB-MetaData'!AX128*25.4,'SERIES_DB-MetaData'!AX128)</f>
        <v>0</v>
      </c>
      <c r="AY128" s="23">
        <f t="shared" si="15"/>
        <v>7.0776110356735561E-2</v>
      </c>
      <c r="AZ128" s="23"/>
      <c r="BA128" s="31">
        <f>IF('SERIES_DB-MetaData'!$F128="US",'SERIES_DB-MetaData'!BA128*6.89476,'SERIES_DB-MetaData'!BA128)</f>
        <v>401.8</v>
      </c>
      <c r="BB128" s="31">
        <f>IF('SERIES_DB-MetaData'!$F128="US",'SERIES_DB-MetaData'!BB128*6.89476,'SERIES_DB-MetaData'!BB128)</f>
        <v>0</v>
      </c>
      <c r="BC128" s="24">
        <f>'SERIES_DB-MetaData'!BC128</f>
        <v>0</v>
      </c>
      <c r="BD128" s="30">
        <f>IF('SERIES_DB-MetaData'!$F128="US",'SERIES_DB-MetaData'!BD128*25.4,'SERIES_DB-MetaData'!BD128)</f>
        <v>2</v>
      </c>
      <c r="BE128" s="30">
        <f>IF('SERIES_DB-MetaData'!$F128="US",'SERIES_DB-MetaData'!BE128*25.4,'SERIES_DB-MetaData'!BE128)</f>
        <v>30</v>
      </c>
      <c r="BF128" s="24">
        <f>'SERIES_DB-MetaData'!BF128</f>
        <v>1</v>
      </c>
      <c r="BG128" s="22">
        <f t="shared" si="16"/>
        <v>0.65449846949787349</v>
      </c>
      <c r="BH128" s="30">
        <f>IF('SERIES_DB-MetaData'!$F128="US",'SERIES_DB-MetaData'!BH128*25.4,'SERIES_DB-MetaData'!BH128)</f>
        <v>0</v>
      </c>
      <c r="BI128" s="31">
        <f>IF('SERIES_DB-MetaData'!$F128="US",'SERIES_DB-MetaData'!BI128*6.89476,'SERIES_DB-MetaData'!BI128)</f>
        <v>382.2</v>
      </c>
      <c r="BJ128" s="31">
        <f>IF('SERIES_DB-MetaData'!$F128="US",'SERIES_DB-MetaData'!BJ128*6.89476,'SERIES_DB-MetaData'!BJ128)</f>
        <v>0</v>
      </c>
      <c r="BK128" s="109">
        <f>'SERIES_DB-MetaData'!BK128</f>
        <v>0</v>
      </c>
      <c r="BL128" s="30">
        <f>IF('SERIES_DB-MetaData'!$F128="US",'SERIES_DB-MetaData'!BL128*25.4,'SERIES_DB-MetaData'!BL128)</f>
        <v>2</v>
      </c>
      <c r="BM128" s="30">
        <f>IF('SERIES_DB-MetaData'!$F128="US",'SERIES_DB-MetaData'!BM128*25.4,'SERIES_DB-MetaData'!BM128)</f>
        <v>30</v>
      </c>
      <c r="BN128" s="25">
        <f>'SERIES_DB-MetaData'!$BN$6</f>
        <v>2</v>
      </c>
      <c r="BO128" s="22">
        <f t="shared" si="17"/>
        <v>1.308996938995747</v>
      </c>
      <c r="BP128" s="31">
        <f>IF('SERIES_DB-MetaData'!$F128="US",'SERIES_DB-MetaData'!BP128*6.89476,'SERIES_DB-MetaData'!BP128)</f>
        <v>323.39999999999998</v>
      </c>
      <c r="BQ128" s="31">
        <f>IF('SERIES_DB-MetaData'!$F128="US",'SERIES_DB-MetaData'!BQ128*6.89476,'SERIES_DB-MetaData'!BQ128)</f>
        <v>0</v>
      </c>
      <c r="BR128" s="20">
        <f>'SERIES_DB-MetaData'!BR128</f>
        <v>0</v>
      </c>
      <c r="BS128" s="30">
        <f>IF('SERIES_DB-MetaData'!$F128="US",'SERIES_DB-MetaData'!BS128*25.4,'SERIES_DB-MetaData'!BS128)</f>
        <v>0</v>
      </c>
      <c r="BT128" s="20">
        <f>'SERIES_DB-MetaData'!BT128</f>
        <v>0</v>
      </c>
      <c r="BU128" s="22">
        <f t="shared" si="18"/>
        <v>0</v>
      </c>
      <c r="BV128" s="31">
        <f>IF('SERIES_DB-MetaData'!$F128="US",'SERIES_DB-MetaData'!BV128*6.89476,'SERIES_DB-MetaData'!BV128)</f>
        <v>0</v>
      </c>
      <c r="BW128" s="20">
        <f>'SERIES_DB-MetaData'!BW128</f>
        <v>0</v>
      </c>
      <c r="BX128" s="20">
        <f>'SERIES_DB-MetaData'!BX128</f>
        <v>2</v>
      </c>
    </row>
    <row r="129" spans="1:76">
      <c r="A129" s="84">
        <f>'SERIES_DB-MetaData'!A129</f>
        <v>124</v>
      </c>
      <c r="B129" s="84">
        <f>'SERIES_DB-MetaData'!B129</f>
        <v>0</v>
      </c>
      <c r="C129" s="84">
        <f>'SERIES_DB-MetaData'!C129</f>
        <v>19</v>
      </c>
      <c r="D129" s="105" t="str">
        <f>'SERIES_DB-MetaData'!D129</f>
        <v>Kokusho_3-7</v>
      </c>
      <c r="E129" s="105" t="str">
        <f>'SERIES_DB-MetaData'!E129</f>
        <v>Kokusho (from Lu et al., 2010, NEES Database)</v>
      </c>
      <c r="F129" s="20" t="s">
        <v>8</v>
      </c>
      <c r="G129" s="87" t="str">
        <f>'SERIES_DB-MetaData'!G129</f>
        <v>C</v>
      </c>
      <c r="H129" s="87" t="str">
        <f>'SERIES_DB-MetaData'!H129</f>
        <v>B</v>
      </c>
      <c r="I129" s="31">
        <f>IF('SERIES_DB-MetaData'!$F129="US",'SERIES_DB-MetaData'!I129*6.89476,'SERIES_DB-MetaData'!I129)</f>
        <v>17.899999999999999</v>
      </c>
      <c r="J129" s="31">
        <f>IF('SERIES_DB-MetaData'!$F129="US",'SERIES_DB-MetaData'!J129*6.89476,'SERIES_DB-MetaData'!J129)</f>
        <v>0</v>
      </c>
      <c r="K129" s="31">
        <f>IF('SERIES_DB-MetaData'!$F129="US",'SERIES_DB-MetaData'!K129*6.89476,'SERIES_DB-MetaData'!K129)</f>
        <v>0</v>
      </c>
      <c r="L129" s="31">
        <f>IF('SERIES_DB-MetaData'!$F129="US",'SERIES_DB-MetaData'!L129*4.448221615,'SERIES_DB-MetaData'!L129)</f>
        <v>0</v>
      </c>
      <c r="M129" s="20">
        <f>'SERIES_DB-MetaData'!M129</f>
        <v>0</v>
      </c>
      <c r="N129" s="30">
        <f>IF('SERIES_DB-MetaData'!$F129="US",'SERIES_DB-MetaData'!N129*25.4,'SERIES_DB-MetaData'!N129)</f>
        <v>145</v>
      </c>
      <c r="O129" s="30">
        <f>IF('SERIES_DB-MetaData'!$F129="US",'SERIES_DB-MetaData'!O129*25.4,'SERIES_DB-MetaData'!O129)</f>
        <v>30</v>
      </c>
      <c r="P129" s="30">
        <f>IF('SERIES_DB-MetaData'!$F129="US",'SERIES_DB-MetaData'!P129*25.4,'SERIES_DB-MetaData'!P129)</f>
        <v>430</v>
      </c>
      <c r="Q129" s="30">
        <f>IF('SERIES_DB-MetaData'!$F129="US",'SERIES_DB-MetaData'!Q129*25.4,'SERIES_DB-MetaData'!Q129)</f>
        <v>22</v>
      </c>
      <c r="R129" s="30">
        <f>IF('SERIES_DB-MetaData'!$F129="US",'SERIES_DB-MetaData'!R129*25.4,'SERIES_DB-MetaData'!R129)</f>
        <v>400</v>
      </c>
      <c r="S129" s="30">
        <f>IF('SERIES_DB-MetaData'!$F129="US",'SERIES_DB-MetaData'!S129*25.4,'SERIES_DB-MetaData'!S129)</f>
        <v>400</v>
      </c>
      <c r="T129" s="32" t="str">
        <f>'SERIES_DB-MetaData'!T129</f>
        <v>C</v>
      </c>
      <c r="U129" s="32">
        <f t="shared" si="13"/>
        <v>12490</v>
      </c>
      <c r="V129" s="30">
        <f>IF('SERIES_DB-MetaData'!$F129="US",'SERIES_DB-MetaData'!V129*25.4,'SERIES_DB-MetaData'!V129)</f>
        <v>1.4</v>
      </c>
      <c r="W129" s="30">
        <f>IF('SERIES_DB-MetaData'!$F129="US",'SERIES_DB-MetaData'!W129*25.4,'SERIES_DB-MetaData'!W129)</f>
        <v>0</v>
      </c>
      <c r="X129" s="30">
        <f>IF('SERIES_DB-MetaData'!$F129="US",'SERIES_DB-MetaData'!X129*25.4,'SERIES_DB-MetaData'!X129)</f>
        <v>0</v>
      </c>
      <c r="Y129" s="108">
        <f>'SERIES_DB-MetaData'!Y129</f>
        <v>43</v>
      </c>
      <c r="Z129" s="30">
        <f>IF('SERIES_DB-MetaData'!$F129="US",'SERIES_DB-MetaData'!Z129*25.4,'SERIES_DB-MetaData'!Z129)</f>
        <v>0</v>
      </c>
      <c r="AA129" s="108">
        <f>'SERIES_DB-MetaData'!AA129</f>
        <v>0</v>
      </c>
      <c r="AB129" s="30">
        <f>IF('SERIES_DB-MetaData'!$F129="US",'SERIES_DB-MetaData'!AB129*25.4,'SERIES_DB-MetaData'!AB129)</f>
        <v>0</v>
      </c>
      <c r="AC129" s="108">
        <f>'SERIES_DB-MetaData'!AC129</f>
        <v>0</v>
      </c>
      <c r="AD129" s="108">
        <f>'SERIES_DB-MetaData'!AD129</f>
        <v>0</v>
      </c>
      <c r="AE129" s="31">
        <f>IF('SERIES_DB-MetaData'!$F129="US",'SERIES_DB-MetaData'!AE129*25.4,'SERIES_DB-MetaData'!AE129)</f>
        <v>0</v>
      </c>
      <c r="AF129" s="32" t="str">
        <f>'SERIES_DB-MetaData'!AF129</f>
        <v>Ribbed</v>
      </c>
      <c r="AG129" s="23">
        <f t="shared" si="14"/>
        <v>0.52997083435658066</v>
      </c>
      <c r="AH129" s="30">
        <f>IF('SERIES_DB-MetaData'!$F129="US",'SERIES_DB-MetaData'!AH129*25.4,'SERIES_DB-MetaData'!AH129)</f>
        <v>0</v>
      </c>
      <c r="AI129" s="31">
        <f>IF('SERIES_DB-MetaData'!$F129="US",'SERIES_DB-MetaData'!AI129*6.89476,'SERIES_DB-MetaData'!AI129)</f>
        <v>406.99400000000003</v>
      </c>
      <c r="AJ129" s="31">
        <f>IF('SERIES_DB-MetaData'!$F129="US",'SERIES_DB-MetaData'!AJ129*6.89476,'SERIES_DB-MetaData'!AJ129)</f>
        <v>0</v>
      </c>
      <c r="AK129" s="31">
        <f>IF('SERIES_DB-MetaData'!$F129="US",'SERIES_DB-MetaData'!AK129*6.89476,'SERIES_DB-MetaData'!AK129)</f>
        <v>0</v>
      </c>
      <c r="AL129" s="31">
        <f>IF('SERIES_DB-MetaData'!$F129="US",'SERIES_DB-MetaData'!AL129*6.89476,'SERIES_DB-MetaData'!AL129)</f>
        <v>0</v>
      </c>
      <c r="AM129" s="31">
        <f>IF('SERIES_DB-MetaData'!$F129="US",'SERIES_DB-MetaData'!AM129*6.89476,'SERIES_DB-MetaData'!AM129)</f>
        <v>0</v>
      </c>
      <c r="AN129" s="31">
        <f>IF('SERIES_DB-MetaData'!$F129="US",'SERIES_DB-MetaData'!AN129*6.89476,'SERIES_DB-MetaData'!AN129)</f>
        <v>0</v>
      </c>
      <c r="AO129" s="108">
        <f>'SERIES_DB-MetaData'!AO129</f>
        <v>0</v>
      </c>
      <c r="AP129" s="24">
        <f>'SERIES_DB-MetaData'!AP129</f>
        <v>0</v>
      </c>
      <c r="AQ129" s="20">
        <f>'SERIES_DB-MetaData'!AQ129</f>
        <v>2</v>
      </c>
      <c r="AR129" s="24" t="str">
        <f>'SERIES_DB-MetaData'!AR129</f>
        <v>Ribbed</v>
      </c>
      <c r="AS129" s="30">
        <f>IF('SERIES_DB-MetaData'!$F129="US",'SERIES_DB-MetaData'!AS129*25.4,'SERIES_DB-MetaData'!AS129)</f>
        <v>1.4</v>
      </c>
      <c r="AT129" s="20">
        <f>'SERIES_DB-MetaData'!AT129</f>
        <v>13</v>
      </c>
      <c r="AU129" s="31">
        <f>IF('SERIES_DB-MetaData'!$F129="US",'SERIES_DB-MetaData'!AU129*25.4,'SERIES_DB-MetaData'!AU129)</f>
        <v>30</v>
      </c>
      <c r="AV129" s="30">
        <f>IF('SERIES_DB-MetaData'!$F129="US",'SERIES_DB-MetaData'!AV129*25.4,'SERIES_DB-MetaData'!AV129)</f>
        <v>0</v>
      </c>
      <c r="AW129" s="109">
        <f>'SERIES_DB-MetaData'!AW129</f>
        <v>0</v>
      </c>
      <c r="AX129" s="30">
        <f>IF('SERIES_DB-MetaData'!$F129="US",'SERIES_DB-MetaData'!AX129*25.4,'SERIES_DB-MetaData'!AX129)</f>
        <v>0</v>
      </c>
      <c r="AY129" s="23">
        <f t="shared" si="15"/>
        <v>7.0776110356735561E-2</v>
      </c>
      <c r="AZ129" s="23"/>
      <c r="BA129" s="31">
        <f>IF('SERIES_DB-MetaData'!$F129="US",'SERIES_DB-MetaData'!BA129*6.89476,'SERIES_DB-MetaData'!BA129)</f>
        <v>401.8</v>
      </c>
      <c r="BB129" s="31">
        <f>IF('SERIES_DB-MetaData'!$F129="US",'SERIES_DB-MetaData'!BB129*6.89476,'SERIES_DB-MetaData'!BB129)</f>
        <v>0</v>
      </c>
      <c r="BC129" s="24">
        <f>'SERIES_DB-MetaData'!BC129</f>
        <v>0</v>
      </c>
      <c r="BD129" s="30">
        <f>IF('SERIES_DB-MetaData'!$F129="US",'SERIES_DB-MetaData'!BD129*25.4,'SERIES_DB-MetaData'!BD129)</f>
        <v>2</v>
      </c>
      <c r="BE129" s="30">
        <f>IF('SERIES_DB-MetaData'!$F129="US",'SERIES_DB-MetaData'!BE129*25.4,'SERIES_DB-MetaData'!BE129)</f>
        <v>20</v>
      </c>
      <c r="BF129" s="24">
        <f>'SERIES_DB-MetaData'!BF129</f>
        <v>1</v>
      </c>
      <c r="BG129" s="22">
        <f t="shared" si="16"/>
        <v>0.71399833036131666</v>
      </c>
      <c r="BH129" s="30">
        <f>IF('SERIES_DB-MetaData'!$F129="US",'SERIES_DB-MetaData'!BH129*25.4,'SERIES_DB-MetaData'!BH129)</f>
        <v>0</v>
      </c>
      <c r="BI129" s="31">
        <f>IF('SERIES_DB-MetaData'!$F129="US",'SERIES_DB-MetaData'!BI129*6.89476,'SERIES_DB-MetaData'!BI129)</f>
        <v>401.8</v>
      </c>
      <c r="BJ129" s="31">
        <f>IF('SERIES_DB-MetaData'!$F129="US",'SERIES_DB-MetaData'!BJ129*6.89476,'SERIES_DB-MetaData'!BJ129)</f>
        <v>0</v>
      </c>
      <c r="BK129" s="109">
        <f>'SERIES_DB-MetaData'!BK129</f>
        <v>0</v>
      </c>
      <c r="BL129" s="30">
        <f>IF('SERIES_DB-MetaData'!$F129="US",'SERIES_DB-MetaData'!BL129*25.4,'SERIES_DB-MetaData'!BL129)</f>
        <v>2</v>
      </c>
      <c r="BM129" s="30">
        <f>IF('SERIES_DB-MetaData'!$F129="US",'SERIES_DB-MetaData'!BM129*25.4,'SERIES_DB-MetaData'!BM129)</f>
        <v>20</v>
      </c>
      <c r="BN129" s="25">
        <f>'SERIES_DB-MetaData'!$BN$6</f>
        <v>2</v>
      </c>
      <c r="BO129" s="22">
        <f t="shared" si="17"/>
        <v>1.4279966607226333</v>
      </c>
      <c r="BP129" s="31">
        <f>IF('SERIES_DB-MetaData'!$F129="US",'SERIES_DB-MetaData'!BP129*6.89476,'SERIES_DB-MetaData'!BP129)</f>
        <v>323.39999999999998</v>
      </c>
      <c r="BQ129" s="31">
        <f>IF('SERIES_DB-MetaData'!$F129="US",'SERIES_DB-MetaData'!BQ129*6.89476,'SERIES_DB-MetaData'!BQ129)</f>
        <v>0</v>
      </c>
      <c r="BR129" s="20">
        <f>'SERIES_DB-MetaData'!BR129</f>
        <v>0</v>
      </c>
      <c r="BS129" s="30">
        <f>IF('SERIES_DB-MetaData'!$F129="US",'SERIES_DB-MetaData'!BS129*25.4,'SERIES_DB-MetaData'!BS129)</f>
        <v>0</v>
      </c>
      <c r="BT129" s="20">
        <f>'SERIES_DB-MetaData'!BT129</f>
        <v>0</v>
      </c>
      <c r="BU129" s="22">
        <f t="shared" si="18"/>
        <v>0</v>
      </c>
      <c r="BV129" s="31">
        <f>IF('SERIES_DB-MetaData'!$F129="US",'SERIES_DB-MetaData'!BV129*6.89476,'SERIES_DB-MetaData'!BV129)</f>
        <v>0</v>
      </c>
      <c r="BW129" s="20">
        <f>'SERIES_DB-MetaData'!BW129</f>
        <v>0</v>
      </c>
      <c r="BX129" s="20">
        <f>'SERIES_DB-MetaData'!BX129</f>
        <v>2</v>
      </c>
    </row>
    <row r="130" spans="1:76">
      <c r="A130" s="84">
        <f>'SERIES_DB-MetaData'!A130</f>
        <v>125</v>
      </c>
      <c r="B130" s="84">
        <f>'SERIES_DB-MetaData'!B130</f>
        <v>0</v>
      </c>
      <c r="C130" s="84">
        <f>'SERIES_DB-MetaData'!C130</f>
        <v>20</v>
      </c>
      <c r="D130" s="105" t="str">
        <f>'SERIES_DB-MetaData'!D130</f>
        <v>Kokusho_3-8</v>
      </c>
      <c r="E130" s="105" t="str">
        <f>'SERIES_DB-MetaData'!E130</f>
        <v>Kokusho (from Lu et al., 2010, NEES Database)</v>
      </c>
      <c r="F130" s="20" t="s">
        <v>8</v>
      </c>
      <c r="G130" s="87" t="str">
        <f>'SERIES_DB-MetaData'!G130</f>
        <v>C</v>
      </c>
      <c r="H130" s="87" t="str">
        <f>'SERIES_DB-MetaData'!H130</f>
        <v>B</v>
      </c>
      <c r="I130" s="31">
        <f>IF('SERIES_DB-MetaData'!$F130="US",'SERIES_DB-MetaData'!I130*6.89476,'SERIES_DB-MetaData'!I130)</f>
        <v>16.8</v>
      </c>
      <c r="J130" s="31">
        <f>IF('SERIES_DB-MetaData'!$F130="US",'SERIES_DB-MetaData'!J130*6.89476,'SERIES_DB-MetaData'!J130)</f>
        <v>0</v>
      </c>
      <c r="K130" s="31">
        <f>IF('SERIES_DB-MetaData'!$F130="US",'SERIES_DB-MetaData'!K130*6.89476,'SERIES_DB-MetaData'!K130)</f>
        <v>0</v>
      </c>
      <c r="L130" s="31">
        <f>IF('SERIES_DB-MetaData'!$F130="US",'SERIES_DB-MetaData'!L130*4.448221615,'SERIES_DB-MetaData'!L130)</f>
        <v>0</v>
      </c>
      <c r="M130" s="20">
        <f>'SERIES_DB-MetaData'!M130</f>
        <v>0</v>
      </c>
      <c r="N130" s="30">
        <f>IF('SERIES_DB-MetaData'!$F130="US",'SERIES_DB-MetaData'!N130*25.4,'SERIES_DB-MetaData'!N130)</f>
        <v>145</v>
      </c>
      <c r="O130" s="30">
        <f>IF('SERIES_DB-MetaData'!$F130="US",'SERIES_DB-MetaData'!O130*25.4,'SERIES_DB-MetaData'!O130)</f>
        <v>30</v>
      </c>
      <c r="P130" s="30">
        <f>IF('SERIES_DB-MetaData'!$F130="US",'SERIES_DB-MetaData'!P130*25.4,'SERIES_DB-MetaData'!P130)</f>
        <v>430</v>
      </c>
      <c r="Q130" s="30">
        <f>IF('SERIES_DB-MetaData'!$F130="US",'SERIES_DB-MetaData'!Q130*25.4,'SERIES_DB-MetaData'!Q130)</f>
        <v>22</v>
      </c>
      <c r="R130" s="30">
        <f>IF('SERIES_DB-MetaData'!$F130="US",'SERIES_DB-MetaData'!R130*25.4,'SERIES_DB-MetaData'!R130)</f>
        <v>400</v>
      </c>
      <c r="S130" s="30">
        <f>IF('SERIES_DB-MetaData'!$F130="US",'SERIES_DB-MetaData'!S130*25.4,'SERIES_DB-MetaData'!S130)</f>
        <v>400</v>
      </c>
      <c r="T130" s="32" t="str">
        <f>'SERIES_DB-MetaData'!T130</f>
        <v>C</v>
      </c>
      <c r="U130" s="32">
        <f t="shared" si="13"/>
        <v>12490</v>
      </c>
      <c r="V130" s="30">
        <f>IF('SERIES_DB-MetaData'!$F130="US",'SERIES_DB-MetaData'!V130*25.4,'SERIES_DB-MetaData'!V130)</f>
        <v>1.4</v>
      </c>
      <c r="W130" s="30">
        <f>IF('SERIES_DB-MetaData'!$F130="US",'SERIES_DB-MetaData'!W130*25.4,'SERIES_DB-MetaData'!W130)</f>
        <v>0</v>
      </c>
      <c r="X130" s="30">
        <f>IF('SERIES_DB-MetaData'!$F130="US",'SERIES_DB-MetaData'!X130*25.4,'SERIES_DB-MetaData'!X130)</f>
        <v>0</v>
      </c>
      <c r="Y130" s="108">
        <f>'SERIES_DB-MetaData'!Y130</f>
        <v>43</v>
      </c>
      <c r="Z130" s="30">
        <f>IF('SERIES_DB-MetaData'!$F130="US",'SERIES_DB-MetaData'!Z130*25.4,'SERIES_DB-MetaData'!Z130)</f>
        <v>0</v>
      </c>
      <c r="AA130" s="108">
        <f>'SERIES_DB-MetaData'!AA130</f>
        <v>0</v>
      </c>
      <c r="AB130" s="30">
        <f>IF('SERIES_DB-MetaData'!$F130="US",'SERIES_DB-MetaData'!AB130*25.4,'SERIES_DB-MetaData'!AB130)</f>
        <v>0</v>
      </c>
      <c r="AC130" s="108">
        <f>'SERIES_DB-MetaData'!AC130</f>
        <v>0</v>
      </c>
      <c r="AD130" s="108">
        <f>'SERIES_DB-MetaData'!AD130</f>
        <v>0</v>
      </c>
      <c r="AE130" s="31">
        <f>IF('SERIES_DB-MetaData'!$F130="US",'SERIES_DB-MetaData'!AE130*25.4,'SERIES_DB-MetaData'!AE130)</f>
        <v>0</v>
      </c>
      <c r="AF130" s="32" t="str">
        <f>'SERIES_DB-MetaData'!AF130</f>
        <v>Ribbed</v>
      </c>
      <c r="AG130" s="23">
        <f t="shared" si="14"/>
        <v>0.52997083435658066</v>
      </c>
      <c r="AH130" s="30">
        <f>IF('SERIES_DB-MetaData'!$F130="US",'SERIES_DB-MetaData'!AH130*25.4,'SERIES_DB-MetaData'!AH130)</f>
        <v>0</v>
      </c>
      <c r="AI130" s="31">
        <f>IF('SERIES_DB-MetaData'!$F130="US",'SERIES_DB-MetaData'!AI130*6.89476,'SERIES_DB-MetaData'!AI130)</f>
        <v>406.99400000000003</v>
      </c>
      <c r="AJ130" s="31">
        <f>IF('SERIES_DB-MetaData'!$F130="US",'SERIES_DB-MetaData'!AJ130*6.89476,'SERIES_DB-MetaData'!AJ130)</f>
        <v>0</v>
      </c>
      <c r="AK130" s="31">
        <f>IF('SERIES_DB-MetaData'!$F130="US",'SERIES_DB-MetaData'!AK130*6.89476,'SERIES_DB-MetaData'!AK130)</f>
        <v>0</v>
      </c>
      <c r="AL130" s="31">
        <f>IF('SERIES_DB-MetaData'!$F130="US",'SERIES_DB-MetaData'!AL130*6.89476,'SERIES_DB-MetaData'!AL130)</f>
        <v>0</v>
      </c>
      <c r="AM130" s="31">
        <f>IF('SERIES_DB-MetaData'!$F130="US",'SERIES_DB-MetaData'!AM130*6.89476,'SERIES_DB-MetaData'!AM130)</f>
        <v>0</v>
      </c>
      <c r="AN130" s="31">
        <f>IF('SERIES_DB-MetaData'!$F130="US",'SERIES_DB-MetaData'!AN130*6.89476,'SERIES_DB-MetaData'!AN130)</f>
        <v>0</v>
      </c>
      <c r="AO130" s="108">
        <f>'SERIES_DB-MetaData'!AO130</f>
        <v>0</v>
      </c>
      <c r="AP130" s="24">
        <f>'SERIES_DB-MetaData'!AP130</f>
        <v>0</v>
      </c>
      <c r="AQ130" s="20">
        <f>'SERIES_DB-MetaData'!AQ130</f>
        <v>2</v>
      </c>
      <c r="AR130" s="24" t="str">
        <f>'SERIES_DB-MetaData'!AR130</f>
        <v>Ribbed</v>
      </c>
      <c r="AS130" s="30">
        <f>IF('SERIES_DB-MetaData'!$F130="US",'SERIES_DB-MetaData'!AS130*25.4,'SERIES_DB-MetaData'!AS130)</f>
        <v>1.4</v>
      </c>
      <c r="AT130" s="20">
        <f>'SERIES_DB-MetaData'!AT130</f>
        <v>13</v>
      </c>
      <c r="AU130" s="31">
        <f>IF('SERIES_DB-MetaData'!$F130="US",'SERIES_DB-MetaData'!AU130*25.4,'SERIES_DB-MetaData'!AU130)</f>
        <v>30</v>
      </c>
      <c r="AV130" s="30">
        <f>IF('SERIES_DB-MetaData'!$F130="US",'SERIES_DB-MetaData'!AV130*25.4,'SERIES_DB-MetaData'!AV130)</f>
        <v>0</v>
      </c>
      <c r="AW130" s="109">
        <f>'SERIES_DB-MetaData'!AW130</f>
        <v>0</v>
      </c>
      <c r="AX130" s="30">
        <f>IF('SERIES_DB-MetaData'!$F130="US",'SERIES_DB-MetaData'!AX130*25.4,'SERIES_DB-MetaData'!AX130)</f>
        <v>0</v>
      </c>
      <c r="AY130" s="23">
        <f t="shared" si="15"/>
        <v>7.0776110356735561E-2</v>
      </c>
      <c r="AZ130" s="23"/>
      <c r="BA130" s="31">
        <f>IF('SERIES_DB-MetaData'!$F130="US",'SERIES_DB-MetaData'!BA130*6.89476,'SERIES_DB-MetaData'!BA130)</f>
        <v>401.8</v>
      </c>
      <c r="BB130" s="31">
        <f>IF('SERIES_DB-MetaData'!$F130="US",'SERIES_DB-MetaData'!BB130*6.89476,'SERIES_DB-MetaData'!BB130)</f>
        <v>0</v>
      </c>
      <c r="BC130" s="24">
        <f>'SERIES_DB-MetaData'!BC130</f>
        <v>0</v>
      </c>
      <c r="BD130" s="30">
        <f>IF('SERIES_DB-MetaData'!$F130="US",'SERIES_DB-MetaData'!BD130*25.4,'SERIES_DB-MetaData'!BD130)</f>
        <v>2</v>
      </c>
      <c r="BE130" s="30">
        <f>IF('SERIES_DB-MetaData'!$F130="US",'SERIES_DB-MetaData'!BE130*25.4,'SERIES_DB-MetaData'!BE130)</f>
        <v>20</v>
      </c>
      <c r="BF130" s="24">
        <f>'SERIES_DB-MetaData'!BF130</f>
        <v>1</v>
      </c>
      <c r="BG130" s="22">
        <f t="shared" si="16"/>
        <v>0.71399833036131666</v>
      </c>
      <c r="BH130" s="30">
        <f>IF('SERIES_DB-MetaData'!$F130="US",'SERIES_DB-MetaData'!BH130*25.4,'SERIES_DB-MetaData'!BH130)</f>
        <v>0</v>
      </c>
      <c r="BI130" s="31">
        <f>IF('SERIES_DB-MetaData'!$F130="US",'SERIES_DB-MetaData'!BI130*6.89476,'SERIES_DB-MetaData'!BI130)</f>
        <v>401.8</v>
      </c>
      <c r="BJ130" s="31">
        <f>IF('SERIES_DB-MetaData'!$F130="US",'SERIES_DB-MetaData'!BJ130*6.89476,'SERIES_DB-MetaData'!BJ130)</f>
        <v>0</v>
      </c>
      <c r="BK130" s="109">
        <f>'SERIES_DB-MetaData'!BK130</f>
        <v>0</v>
      </c>
      <c r="BL130" s="30">
        <f>IF('SERIES_DB-MetaData'!$F130="US",'SERIES_DB-MetaData'!BL130*25.4,'SERIES_DB-MetaData'!BL130)</f>
        <v>2</v>
      </c>
      <c r="BM130" s="30">
        <f>IF('SERIES_DB-MetaData'!$F130="US",'SERIES_DB-MetaData'!BM130*25.4,'SERIES_DB-MetaData'!BM130)</f>
        <v>20</v>
      </c>
      <c r="BN130" s="25">
        <f>'SERIES_DB-MetaData'!$BN$6</f>
        <v>2</v>
      </c>
      <c r="BO130" s="22">
        <f t="shared" si="17"/>
        <v>1.4279966607226333</v>
      </c>
      <c r="BP130" s="31">
        <f>IF('SERIES_DB-MetaData'!$F130="US",'SERIES_DB-MetaData'!BP130*6.89476,'SERIES_DB-MetaData'!BP130)</f>
        <v>323.39999999999998</v>
      </c>
      <c r="BQ130" s="31">
        <f>IF('SERIES_DB-MetaData'!$F130="US",'SERIES_DB-MetaData'!BQ130*6.89476,'SERIES_DB-MetaData'!BQ130)</f>
        <v>0</v>
      </c>
      <c r="BR130" s="20">
        <f>'SERIES_DB-MetaData'!BR130</f>
        <v>0</v>
      </c>
      <c r="BS130" s="30">
        <f>IF('SERIES_DB-MetaData'!$F130="US",'SERIES_DB-MetaData'!BS130*25.4,'SERIES_DB-MetaData'!BS130)</f>
        <v>0</v>
      </c>
      <c r="BT130" s="20">
        <f>'SERIES_DB-MetaData'!BT130</f>
        <v>0</v>
      </c>
      <c r="BU130" s="22">
        <f t="shared" si="18"/>
        <v>0</v>
      </c>
      <c r="BV130" s="31">
        <f>IF('SERIES_DB-MetaData'!$F130="US",'SERIES_DB-MetaData'!BV130*6.89476,'SERIES_DB-MetaData'!BV130)</f>
        <v>0</v>
      </c>
      <c r="BW130" s="20">
        <f>'SERIES_DB-MetaData'!BW130</f>
        <v>0</v>
      </c>
      <c r="BX130" s="20">
        <f>'SERIES_DB-MetaData'!BX130</f>
        <v>2</v>
      </c>
    </row>
    <row r="131" spans="1:76">
      <c r="A131" s="84">
        <f>'SERIES_DB-MetaData'!A131</f>
        <v>126</v>
      </c>
      <c r="B131" s="84">
        <f>'SERIES_DB-MetaData'!B131</f>
        <v>0</v>
      </c>
      <c r="C131" s="84">
        <f>'SERIES_DB-MetaData'!C131</f>
        <v>21</v>
      </c>
      <c r="D131" s="105" t="str">
        <f>'SERIES_DB-MetaData'!D131</f>
        <v>Kokusho_4-1</v>
      </c>
      <c r="E131" s="105" t="str">
        <f>'SERIES_DB-MetaData'!E131</f>
        <v>Kokusho (from Lu et al., 2010, NEES Database)</v>
      </c>
      <c r="F131" s="20" t="s">
        <v>8</v>
      </c>
      <c r="G131" s="87" t="str">
        <f>'SERIES_DB-MetaData'!G131</f>
        <v>C</v>
      </c>
      <c r="H131" s="87" t="str">
        <f>'SERIES_DB-MetaData'!H131</f>
        <v>B</v>
      </c>
      <c r="I131" s="31">
        <f>IF('SERIES_DB-MetaData'!$F131="US",'SERIES_DB-MetaData'!I131*6.89476,'SERIES_DB-MetaData'!I131)</f>
        <v>23.9</v>
      </c>
      <c r="J131" s="31">
        <f>IF('SERIES_DB-MetaData'!$F131="US",'SERIES_DB-MetaData'!J131*6.89476,'SERIES_DB-MetaData'!J131)</f>
        <v>0</v>
      </c>
      <c r="K131" s="31">
        <f>IF('SERIES_DB-MetaData'!$F131="US",'SERIES_DB-MetaData'!K131*6.89476,'SERIES_DB-MetaData'!K131)</f>
        <v>0</v>
      </c>
      <c r="L131" s="31">
        <f>IF('SERIES_DB-MetaData'!$F131="US",'SERIES_DB-MetaData'!L131*4.448221615,'SERIES_DB-MetaData'!L131)</f>
        <v>0</v>
      </c>
      <c r="M131" s="20">
        <f>'SERIES_DB-MetaData'!M131</f>
        <v>0</v>
      </c>
      <c r="N131" s="30">
        <f>IF('SERIES_DB-MetaData'!$F131="US",'SERIES_DB-MetaData'!N131*25.4,'SERIES_DB-MetaData'!N131)</f>
        <v>145</v>
      </c>
      <c r="O131" s="30">
        <f>IF('SERIES_DB-MetaData'!$F131="US",'SERIES_DB-MetaData'!O131*25.4,'SERIES_DB-MetaData'!O131)</f>
        <v>30</v>
      </c>
      <c r="P131" s="30">
        <f>IF('SERIES_DB-MetaData'!$F131="US",'SERIES_DB-MetaData'!P131*25.4,'SERIES_DB-MetaData'!P131)</f>
        <v>430</v>
      </c>
      <c r="Q131" s="30">
        <f>IF('SERIES_DB-MetaData'!$F131="US",'SERIES_DB-MetaData'!Q131*25.4,'SERIES_DB-MetaData'!Q131)</f>
        <v>24</v>
      </c>
      <c r="R131" s="30">
        <f>IF('SERIES_DB-MetaData'!$F131="US",'SERIES_DB-MetaData'!R131*25.4,'SERIES_DB-MetaData'!R131)</f>
        <v>330</v>
      </c>
      <c r="S131" s="30">
        <f>IF('SERIES_DB-MetaData'!$F131="US",'SERIES_DB-MetaData'!S131*25.4,'SERIES_DB-MetaData'!S131)</f>
        <v>330</v>
      </c>
      <c r="T131" s="32" t="str">
        <f>'SERIES_DB-MetaData'!T131</f>
        <v>C</v>
      </c>
      <c r="U131" s="32">
        <f t="shared" si="13"/>
        <v>13230</v>
      </c>
      <c r="V131" s="30">
        <f>IF('SERIES_DB-MetaData'!$F131="US",'SERIES_DB-MetaData'!V131*25.4,'SERIES_DB-MetaData'!V131)</f>
        <v>1.4</v>
      </c>
      <c r="W131" s="30">
        <f>IF('SERIES_DB-MetaData'!$F131="US",'SERIES_DB-MetaData'!W131*25.4,'SERIES_DB-MetaData'!W131)</f>
        <v>0</v>
      </c>
      <c r="X131" s="30">
        <f>IF('SERIES_DB-MetaData'!$F131="US",'SERIES_DB-MetaData'!X131*25.4,'SERIES_DB-MetaData'!X131)</f>
        <v>0</v>
      </c>
      <c r="Y131" s="108">
        <f>'SERIES_DB-MetaData'!Y131</f>
        <v>43</v>
      </c>
      <c r="Z131" s="30">
        <f>IF('SERIES_DB-MetaData'!$F131="US",'SERIES_DB-MetaData'!Z131*25.4,'SERIES_DB-MetaData'!Z131)</f>
        <v>0</v>
      </c>
      <c r="AA131" s="108">
        <f>'SERIES_DB-MetaData'!AA131</f>
        <v>0</v>
      </c>
      <c r="AB131" s="30">
        <f>IF('SERIES_DB-MetaData'!$F131="US",'SERIES_DB-MetaData'!AB131*25.4,'SERIES_DB-MetaData'!AB131)</f>
        <v>0</v>
      </c>
      <c r="AC131" s="108">
        <f>'SERIES_DB-MetaData'!AC131</f>
        <v>0</v>
      </c>
      <c r="AD131" s="108">
        <f>'SERIES_DB-MetaData'!AD131</f>
        <v>0</v>
      </c>
      <c r="AE131" s="31">
        <f>IF('SERIES_DB-MetaData'!$F131="US",'SERIES_DB-MetaData'!AE131*25.4,'SERIES_DB-MetaData'!AE131)</f>
        <v>0</v>
      </c>
      <c r="AF131" s="32" t="str">
        <f>'SERIES_DB-MetaData'!AF131</f>
        <v>Ribbed</v>
      </c>
      <c r="AG131" s="23">
        <f t="shared" si="14"/>
        <v>0.50032771890504102</v>
      </c>
      <c r="AH131" s="30">
        <f>IF('SERIES_DB-MetaData'!$F131="US",'SERIES_DB-MetaData'!AH131*25.4,'SERIES_DB-MetaData'!AH131)</f>
        <v>0</v>
      </c>
      <c r="AI131" s="31">
        <f>IF('SERIES_DB-MetaData'!$F131="US",'SERIES_DB-MetaData'!AI131*6.89476,'SERIES_DB-MetaData'!AI131)</f>
        <v>406.99400000000003</v>
      </c>
      <c r="AJ131" s="31">
        <f>IF('SERIES_DB-MetaData'!$F131="US",'SERIES_DB-MetaData'!AJ131*6.89476,'SERIES_DB-MetaData'!AJ131)</f>
        <v>0</v>
      </c>
      <c r="AK131" s="31">
        <f>IF('SERIES_DB-MetaData'!$F131="US",'SERIES_DB-MetaData'!AK131*6.89476,'SERIES_DB-MetaData'!AK131)</f>
        <v>0</v>
      </c>
      <c r="AL131" s="31">
        <f>IF('SERIES_DB-MetaData'!$F131="US",'SERIES_DB-MetaData'!AL131*6.89476,'SERIES_DB-MetaData'!AL131)</f>
        <v>0</v>
      </c>
      <c r="AM131" s="31">
        <f>IF('SERIES_DB-MetaData'!$F131="US",'SERIES_DB-MetaData'!AM131*6.89476,'SERIES_DB-MetaData'!AM131)</f>
        <v>0</v>
      </c>
      <c r="AN131" s="31">
        <f>IF('SERIES_DB-MetaData'!$F131="US",'SERIES_DB-MetaData'!AN131*6.89476,'SERIES_DB-MetaData'!AN131)</f>
        <v>0</v>
      </c>
      <c r="AO131" s="108">
        <f>'SERIES_DB-MetaData'!AO131</f>
        <v>0</v>
      </c>
      <c r="AP131" s="24">
        <f>'SERIES_DB-MetaData'!AP131</f>
        <v>0</v>
      </c>
      <c r="AQ131" s="20">
        <f>'SERIES_DB-MetaData'!AQ131</f>
        <v>2</v>
      </c>
      <c r="AR131" s="24" t="str">
        <f>'SERIES_DB-MetaData'!AR131</f>
        <v>Ribbed</v>
      </c>
      <c r="AS131" s="30">
        <f>IF('SERIES_DB-MetaData'!$F131="US",'SERIES_DB-MetaData'!AS131*25.4,'SERIES_DB-MetaData'!AS131)</f>
        <v>1.4</v>
      </c>
      <c r="AT131" s="20">
        <f>'SERIES_DB-MetaData'!AT131</f>
        <v>11</v>
      </c>
      <c r="AU131" s="31">
        <f>IF('SERIES_DB-MetaData'!$F131="US",'SERIES_DB-MetaData'!AU131*25.4,'SERIES_DB-MetaData'!AU131)</f>
        <v>30</v>
      </c>
      <c r="AV131" s="30">
        <f>IF('SERIES_DB-MetaData'!$F131="US",'SERIES_DB-MetaData'!AV131*25.4,'SERIES_DB-MetaData'!AV131)</f>
        <v>0</v>
      </c>
      <c r="AW131" s="109">
        <f>'SERIES_DB-MetaData'!AW131</f>
        <v>0</v>
      </c>
      <c r="AX131" s="30">
        <f>IF('SERIES_DB-MetaData'!$F131="US",'SERIES_DB-MetaData'!AX131*25.4,'SERIES_DB-MetaData'!AX131)</f>
        <v>0</v>
      </c>
      <c r="AY131" s="23">
        <f t="shared" si="15"/>
        <v>7.0776110356735561E-2</v>
      </c>
      <c r="AZ131" s="23"/>
      <c r="BA131" s="31">
        <f>IF('SERIES_DB-MetaData'!$F131="US",'SERIES_DB-MetaData'!BA131*6.89476,'SERIES_DB-MetaData'!BA131)</f>
        <v>401.8</v>
      </c>
      <c r="BB131" s="31">
        <f>IF('SERIES_DB-MetaData'!$F131="US",'SERIES_DB-MetaData'!BB131*6.89476,'SERIES_DB-MetaData'!BB131)</f>
        <v>0</v>
      </c>
      <c r="BC131" s="24">
        <f>'SERIES_DB-MetaData'!BC131</f>
        <v>0</v>
      </c>
      <c r="BD131" s="30">
        <f>IF('SERIES_DB-MetaData'!$F131="US",'SERIES_DB-MetaData'!BD131*25.4,'SERIES_DB-MetaData'!BD131)</f>
        <v>1.4</v>
      </c>
      <c r="BE131" s="30">
        <f>IF('SERIES_DB-MetaData'!$F131="US",'SERIES_DB-MetaData'!BE131*25.4,'SERIES_DB-MetaData'!BE131)</f>
        <v>30</v>
      </c>
      <c r="BF131" s="24">
        <f>'SERIES_DB-MetaData'!BF131</f>
        <v>2</v>
      </c>
      <c r="BG131" s="22">
        <f t="shared" si="16"/>
        <v>0.42760566673861067</v>
      </c>
      <c r="BH131" s="30">
        <f>IF('SERIES_DB-MetaData'!$F131="US",'SERIES_DB-MetaData'!BH131*25.4,'SERIES_DB-MetaData'!BH131)</f>
        <v>0</v>
      </c>
      <c r="BI131" s="31">
        <f>IF('SERIES_DB-MetaData'!$F131="US",'SERIES_DB-MetaData'!BI131*6.89476,'SERIES_DB-MetaData'!BI131)</f>
        <v>323.39999999999998</v>
      </c>
      <c r="BJ131" s="31">
        <f>IF('SERIES_DB-MetaData'!$F131="US",'SERIES_DB-MetaData'!BJ131*6.89476,'SERIES_DB-MetaData'!BJ131)</f>
        <v>0</v>
      </c>
      <c r="BK131" s="109">
        <f>'SERIES_DB-MetaData'!BK131</f>
        <v>0</v>
      </c>
      <c r="BL131" s="30">
        <f>IF('SERIES_DB-MetaData'!$F131="US",'SERIES_DB-MetaData'!BL131*25.4,'SERIES_DB-MetaData'!BL131)</f>
        <v>1.4</v>
      </c>
      <c r="BM131" s="30">
        <f>IF('SERIES_DB-MetaData'!$F131="US",'SERIES_DB-MetaData'!BM131*25.4,'SERIES_DB-MetaData'!BM131)</f>
        <v>30</v>
      </c>
      <c r="BN131" s="25">
        <f>'SERIES_DB-MetaData'!$BN$6</f>
        <v>2</v>
      </c>
      <c r="BO131" s="22">
        <f t="shared" si="17"/>
        <v>0.42760566673861067</v>
      </c>
      <c r="BP131" s="31">
        <f>IF('SERIES_DB-MetaData'!$F131="US",'SERIES_DB-MetaData'!BP131*6.89476,'SERIES_DB-MetaData'!BP131)</f>
        <v>323.39999999999998</v>
      </c>
      <c r="BQ131" s="31">
        <f>IF('SERIES_DB-MetaData'!$F131="US",'SERIES_DB-MetaData'!BQ131*6.89476,'SERIES_DB-MetaData'!BQ131)</f>
        <v>0</v>
      </c>
      <c r="BR131" s="20">
        <f>'SERIES_DB-MetaData'!BR131</f>
        <v>0</v>
      </c>
      <c r="BS131" s="30">
        <f>IF('SERIES_DB-MetaData'!$F131="US",'SERIES_DB-MetaData'!BS131*25.4,'SERIES_DB-MetaData'!BS131)</f>
        <v>0</v>
      </c>
      <c r="BT131" s="20">
        <f>'SERIES_DB-MetaData'!BT131</f>
        <v>0</v>
      </c>
      <c r="BU131" s="22">
        <f t="shared" si="18"/>
        <v>0</v>
      </c>
      <c r="BV131" s="31">
        <f>IF('SERIES_DB-MetaData'!$F131="US",'SERIES_DB-MetaData'!BV131*6.89476,'SERIES_DB-MetaData'!BV131)</f>
        <v>0</v>
      </c>
      <c r="BW131" s="20">
        <f>'SERIES_DB-MetaData'!BW131</f>
        <v>0</v>
      </c>
      <c r="BX131" s="20">
        <f>'SERIES_DB-MetaData'!BX131</f>
        <v>2</v>
      </c>
    </row>
    <row r="132" spans="1:76">
      <c r="A132" s="84">
        <f>'SERIES_DB-MetaData'!A132</f>
        <v>127</v>
      </c>
      <c r="B132" s="84">
        <f>'SERIES_DB-MetaData'!B132</f>
        <v>0</v>
      </c>
      <c r="C132" s="84">
        <f>'SERIES_DB-MetaData'!C132</f>
        <v>22</v>
      </c>
      <c r="D132" s="105" t="str">
        <f>'SERIES_DB-MetaData'!D132</f>
        <v>Kokusho_4-2</v>
      </c>
      <c r="E132" s="105" t="str">
        <f>'SERIES_DB-MetaData'!E132</f>
        <v>Kokusho (from Lu et al., 2010, NEES Database)</v>
      </c>
      <c r="F132" s="20" t="s">
        <v>8</v>
      </c>
      <c r="G132" s="87" t="str">
        <f>'SERIES_DB-MetaData'!G132</f>
        <v>C</v>
      </c>
      <c r="H132" s="87" t="str">
        <f>'SERIES_DB-MetaData'!H132</f>
        <v>B</v>
      </c>
      <c r="I132" s="31">
        <f>IF('SERIES_DB-MetaData'!$F132="US",'SERIES_DB-MetaData'!I132*6.89476,'SERIES_DB-MetaData'!I132)</f>
        <v>16.2</v>
      </c>
      <c r="J132" s="31">
        <f>IF('SERIES_DB-MetaData'!$F132="US",'SERIES_DB-MetaData'!J132*6.89476,'SERIES_DB-MetaData'!J132)</f>
        <v>0</v>
      </c>
      <c r="K132" s="31">
        <f>IF('SERIES_DB-MetaData'!$F132="US",'SERIES_DB-MetaData'!K132*6.89476,'SERIES_DB-MetaData'!K132)</f>
        <v>0</v>
      </c>
      <c r="L132" s="31">
        <f>IF('SERIES_DB-MetaData'!$F132="US",'SERIES_DB-MetaData'!L132*4.448221615,'SERIES_DB-MetaData'!L132)</f>
        <v>0</v>
      </c>
      <c r="M132" s="20">
        <f>'SERIES_DB-MetaData'!M132</f>
        <v>0</v>
      </c>
      <c r="N132" s="30">
        <f>IF('SERIES_DB-MetaData'!$F132="US",'SERIES_DB-MetaData'!N132*25.4,'SERIES_DB-MetaData'!N132)</f>
        <v>145</v>
      </c>
      <c r="O132" s="30">
        <f>IF('SERIES_DB-MetaData'!$F132="US",'SERIES_DB-MetaData'!O132*25.4,'SERIES_DB-MetaData'!O132)</f>
        <v>30</v>
      </c>
      <c r="P132" s="30">
        <f>IF('SERIES_DB-MetaData'!$F132="US",'SERIES_DB-MetaData'!P132*25.4,'SERIES_DB-MetaData'!P132)</f>
        <v>430</v>
      </c>
      <c r="Q132" s="30">
        <f>IF('SERIES_DB-MetaData'!$F132="US",'SERIES_DB-MetaData'!Q132*25.4,'SERIES_DB-MetaData'!Q132)</f>
        <v>23</v>
      </c>
      <c r="R132" s="30">
        <f>IF('SERIES_DB-MetaData'!$F132="US",'SERIES_DB-MetaData'!R132*25.4,'SERIES_DB-MetaData'!R132)</f>
        <v>330</v>
      </c>
      <c r="S132" s="30">
        <f>IF('SERIES_DB-MetaData'!$F132="US",'SERIES_DB-MetaData'!S132*25.4,'SERIES_DB-MetaData'!S132)</f>
        <v>330</v>
      </c>
      <c r="T132" s="32" t="str">
        <f>'SERIES_DB-MetaData'!T132</f>
        <v>C</v>
      </c>
      <c r="U132" s="32">
        <f t="shared" si="13"/>
        <v>12860</v>
      </c>
      <c r="V132" s="30">
        <f>IF('SERIES_DB-MetaData'!$F132="US",'SERIES_DB-MetaData'!V132*25.4,'SERIES_DB-MetaData'!V132)</f>
        <v>1.4</v>
      </c>
      <c r="W132" s="30">
        <f>IF('SERIES_DB-MetaData'!$F132="US",'SERIES_DB-MetaData'!W132*25.4,'SERIES_DB-MetaData'!W132)</f>
        <v>0</v>
      </c>
      <c r="X132" s="30">
        <f>IF('SERIES_DB-MetaData'!$F132="US",'SERIES_DB-MetaData'!X132*25.4,'SERIES_DB-MetaData'!X132)</f>
        <v>0</v>
      </c>
      <c r="Y132" s="108">
        <f>'SERIES_DB-MetaData'!Y132</f>
        <v>43</v>
      </c>
      <c r="Z132" s="30">
        <f>IF('SERIES_DB-MetaData'!$F132="US",'SERIES_DB-MetaData'!Z132*25.4,'SERIES_DB-MetaData'!Z132)</f>
        <v>0</v>
      </c>
      <c r="AA132" s="108">
        <f>'SERIES_DB-MetaData'!AA132</f>
        <v>0</v>
      </c>
      <c r="AB132" s="30">
        <f>IF('SERIES_DB-MetaData'!$F132="US",'SERIES_DB-MetaData'!AB132*25.4,'SERIES_DB-MetaData'!AB132)</f>
        <v>0</v>
      </c>
      <c r="AC132" s="108">
        <f>'SERIES_DB-MetaData'!AC132</f>
        <v>0</v>
      </c>
      <c r="AD132" s="108">
        <f>'SERIES_DB-MetaData'!AD132</f>
        <v>0</v>
      </c>
      <c r="AE132" s="31">
        <f>IF('SERIES_DB-MetaData'!$F132="US",'SERIES_DB-MetaData'!AE132*25.4,'SERIES_DB-MetaData'!AE132)</f>
        <v>0</v>
      </c>
      <c r="AF132" s="32" t="str">
        <f>'SERIES_DB-MetaData'!AF132</f>
        <v>Ribbed</v>
      </c>
      <c r="AG132" s="23">
        <f t="shared" si="14"/>
        <v>0.51472283989997614</v>
      </c>
      <c r="AH132" s="30">
        <f>IF('SERIES_DB-MetaData'!$F132="US",'SERIES_DB-MetaData'!AH132*25.4,'SERIES_DB-MetaData'!AH132)</f>
        <v>0</v>
      </c>
      <c r="AI132" s="31">
        <f>IF('SERIES_DB-MetaData'!$F132="US",'SERIES_DB-MetaData'!AI132*6.89476,'SERIES_DB-MetaData'!AI132)</f>
        <v>406.99400000000003</v>
      </c>
      <c r="AJ132" s="31">
        <f>IF('SERIES_DB-MetaData'!$F132="US",'SERIES_DB-MetaData'!AJ132*6.89476,'SERIES_DB-MetaData'!AJ132)</f>
        <v>0</v>
      </c>
      <c r="AK132" s="31">
        <f>IF('SERIES_DB-MetaData'!$F132="US",'SERIES_DB-MetaData'!AK132*6.89476,'SERIES_DB-MetaData'!AK132)</f>
        <v>0</v>
      </c>
      <c r="AL132" s="31">
        <f>IF('SERIES_DB-MetaData'!$F132="US",'SERIES_DB-MetaData'!AL132*6.89476,'SERIES_DB-MetaData'!AL132)</f>
        <v>0</v>
      </c>
      <c r="AM132" s="31">
        <f>IF('SERIES_DB-MetaData'!$F132="US",'SERIES_DB-MetaData'!AM132*6.89476,'SERIES_DB-MetaData'!AM132)</f>
        <v>0</v>
      </c>
      <c r="AN132" s="31">
        <f>IF('SERIES_DB-MetaData'!$F132="US",'SERIES_DB-MetaData'!AN132*6.89476,'SERIES_DB-MetaData'!AN132)</f>
        <v>0</v>
      </c>
      <c r="AO132" s="108">
        <f>'SERIES_DB-MetaData'!AO132</f>
        <v>0</v>
      </c>
      <c r="AP132" s="24">
        <f>'SERIES_DB-MetaData'!AP132</f>
        <v>0</v>
      </c>
      <c r="AQ132" s="20">
        <f>'SERIES_DB-MetaData'!AQ132</f>
        <v>2</v>
      </c>
      <c r="AR132" s="24" t="str">
        <f>'SERIES_DB-MetaData'!AR132</f>
        <v>Ribbed</v>
      </c>
      <c r="AS132" s="30">
        <f>IF('SERIES_DB-MetaData'!$F132="US",'SERIES_DB-MetaData'!AS132*25.4,'SERIES_DB-MetaData'!AS132)</f>
        <v>1.4</v>
      </c>
      <c r="AT132" s="20">
        <f>'SERIES_DB-MetaData'!AT132</f>
        <v>11</v>
      </c>
      <c r="AU132" s="31">
        <f>IF('SERIES_DB-MetaData'!$F132="US",'SERIES_DB-MetaData'!AU132*25.4,'SERIES_DB-MetaData'!AU132)</f>
        <v>30</v>
      </c>
      <c r="AV132" s="30">
        <f>IF('SERIES_DB-MetaData'!$F132="US",'SERIES_DB-MetaData'!AV132*25.4,'SERIES_DB-MetaData'!AV132)</f>
        <v>0</v>
      </c>
      <c r="AW132" s="109">
        <f>'SERIES_DB-MetaData'!AW132</f>
        <v>0</v>
      </c>
      <c r="AX132" s="30">
        <f>IF('SERIES_DB-MetaData'!$F132="US",'SERIES_DB-MetaData'!AX132*25.4,'SERIES_DB-MetaData'!AX132)</f>
        <v>0</v>
      </c>
      <c r="AY132" s="23">
        <f t="shared" si="15"/>
        <v>7.0776110356735561E-2</v>
      </c>
      <c r="AZ132" s="23"/>
      <c r="BA132" s="31">
        <f>IF('SERIES_DB-MetaData'!$F132="US",'SERIES_DB-MetaData'!BA132*6.89476,'SERIES_DB-MetaData'!BA132)</f>
        <v>401.8</v>
      </c>
      <c r="BB132" s="31">
        <f>IF('SERIES_DB-MetaData'!$F132="US",'SERIES_DB-MetaData'!BB132*6.89476,'SERIES_DB-MetaData'!BB132)</f>
        <v>0</v>
      </c>
      <c r="BC132" s="24">
        <f>'SERIES_DB-MetaData'!BC132</f>
        <v>0</v>
      </c>
      <c r="BD132" s="30">
        <f>IF('SERIES_DB-MetaData'!$F132="US",'SERIES_DB-MetaData'!BD132*25.4,'SERIES_DB-MetaData'!BD132)</f>
        <v>1.4</v>
      </c>
      <c r="BE132" s="30">
        <f>IF('SERIES_DB-MetaData'!$F132="US",'SERIES_DB-MetaData'!BE132*25.4,'SERIES_DB-MetaData'!BE132)</f>
        <v>30</v>
      </c>
      <c r="BF132" s="24">
        <f>'SERIES_DB-MetaData'!BF132</f>
        <v>2</v>
      </c>
      <c r="BG132" s="22">
        <f t="shared" si="16"/>
        <v>0.44619721746637631</v>
      </c>
      <c r="BH132" s="30">
        <f>IF('SERIES_DB-MetaData'!$F132="US",'SERIES_DB-MetaData'!BH132*25.4,'SERIES_DB-MetaData'!BH132)</f>
        <v>0</v>
      </c>
      <c r="BI132" s="31">
        <f>IF('SERIES_DB-MetaData'!$F132="US",'SERIES_DB-MetaData'!BI132*6.89476,'SERIES_DB-MetaData'!BI132)</f>
        <v>323.39999999999998</v>
      </c>
      <c r="BJ132" s="31">
        <f>IF('SERIES_DB-MetaData'!$F132="US",'SERIES_DB-MetaData'!BJ132*6.89476,'SERIES_DB-MetaData'!BJ132)</f>
        <v>0</v>
      </c>
      <c r="BK132" s="109">
        <f>'SERIES_DB-MetaData'!BK132</f>
        <v>0</v>
      </c>
      <c r="BL132" s="30">
        <f>IF('SERIES_DB-MetaData'!$F132="US",'SERIES_DB-MetaData'!BL132*25.4,'SERIES_DB-MetaData'!BL132)</f>
        <v>1.4</v>
      </c>
      <c r="BM132" s="30">
        <f>IF('SERIES_DB-MetaData'!$F132="US",'SERIES_DB-MetaData'!BM132*25.4,'SERIES_DB-MetaData'!BM132)</f>
        <v>30</v>
      </c>
      <c r="BN132" s="25">
        <f>'SERIES_DB-MetaData'!$BN$6</f>
        <v>2</v>
      </c>
      <c r="BO132" s="22">
        <f t="shared" si="17"/>
        <v>0.44619721746637631</v>
      </c>
      <c r="BP132" s="31">
        <f>IF('SERIES_DB-MetaData'!$F132="US",'SERIES_DB-MetaData'!BP132*6.89476,'SERIES_DB-MetaData'!BP132)</f>
        <v>323.39999999999998</v>
      </c>
      <c r="BQ132" s="31">
        <f>IF('SERIES_DB-MetaData'!$F132="US",'SERIES_DB-MetaData'!BQ132*6.89476,'SERIES_DB-MetaData'!BQ132)</f>
        <v>0</v>
      </c>
      <c r="BR132" s="20">
        <f>'SERIES_DB-MetaData'!BR132</f>
        <v>0</v>
      </c>
      <c r="BS132" s="30">
        <f>IF('SERIES_DB-MetaData'!$F132="US",'SERIES_DB-MetaData'!BS132*25.4,'SERIES_DB-MetaData'!BS132)</f>
        <v>0</v>
      </c>
      <c r="BT132" s="20">
        <f>'SERIES_DB-MetaData'!BT132</f>
        <v>0</v>
      </c>
      <c r="BU132" s="22">
        <f t="shared" si="18"/>
        <v>0</v>
      </c>
      <c r="BV132" s="31">
        <f>IF('SERIES_DB-MetaData'!$F132="US",'SERIES_DB-MetaData'!BV132*6.89476,'SERIES_DB-MetaData'!BV132)</f>
        <v>0</v>
      </c>
      <c r="BW132" s="20">
        <f>'SERIES_DB-MetaData'!BW132</f>
        <v>0</v>
      </c>
      <c r="BX132" s="20">
        <f>'SERIES_DB-MetaData'!BX132</f>
        <v>2</v>
      </c>
    </row>
    <row r="133" spans="1:76">
      <c r="A133" s="84">
        <f>'SERIES_DB-MetaData'!A133</f>
        <v>128</v>
      </c>
      <c r="B133" s="84">
        <f>'SERIES_DB-MetaData'!B133</f>
        <v>0</v>
      </c>
      <c r="C133" s="84">
        <f>'SERIES_DB-MetaData'!C133</f>
        <v>23</v>
      </c>
      <c r="D133" s="105" t="str">
        <f>'SERIES_DB-MetaData'!D133</f>
        <v>Kokusho_4-3</v>
      </c>
      <c r="E133" s="105" t="str">
        <f>'SERIES_DB-MetaData'!E133</f>
        <v>Kokusho (from Lu et al., 2010, NEES Database)</v>
      </c>
      <c r="F133" s="20" t="s">
        <v>8</v>
      </c>
      <c r="G133" s="87" t="str">
        <f>'SERIES_DB-MetaData'!G133</f>
        <v>C</v>
      </c>
      <c r="H133" s="87" t="str">
        <f>'SERIES_DB-MetaData'!H133</f>
        <v>B</v>
      </c>
      <c r="I133" s="31">
        <f>IF('SERIES_DB-MetaData'!$F133="US",'SERIES_DB-MetaData'!I133*6.89476,'SERIES_DB-MetaData'!I133)</f>
        <v>15.7</v>
      </c>
      <c r="J133" s="31">
        <f>IF('SERIES_DB-MetaData'!$F133="US",'SERIES_DB-MetaData'!J133*6.89476,'SERIES_DB-MetaData'!J133)</f>
        <v>0</v>
      </c>
      <c r="K133" s="31">
        <f>IF('SERIES_DB-MetaData'!$F133="US",'SERIES_DB-MetaData'!K133*6.89476,'SERIES_DB-MetaData'!K133)</f>
        <v>0</v>
      </c>
      <c r="L133" s="31">
        <f>IF('SERIES_DB-MetaData'!$F133="US",'SERIES_DB-MetaData'!L133*4.448221615,'SERIES_DB-MetaData'!L133)</f>
        <v>0</v>
      </c>
      <c r="M133" s="20">
        <f>'SERIES_DB-MetaData'!M133</f>
        <v>0</v>
      </c>
      <c r="N133" s="30">
        <f>IF('SERIES_DB-MetaData'!$F133="US",'SERIES_DB-MetaData'!N133*25.4,'SERIES_DB-MetaData'!N133)</f>
        <v>145</v>
      </c>
      <c r="O133" s="30">
        <f>IF('SERIES_DB-MetaData'!$F133="US",'SERIES_DB-MetaData'!O133*25.4,'SERIES_DB-MetaData'!O133)</f>
        <v>30</v>
      </c>
      <c r="P133" s="30">
        <f>IF('SERIES_DB-MetaData'!$F133="US",'SERIES_DB-MetaData'!P133*25.4,'SERIES_DB-MetaData'!P133)</f>
        <v>430</v>
      </c>
      <c r="Q133" s="30">
        <f>IF('SERIES_DB-MetaData'!$F133="US",'SERIES_DB-MetaData'!Q133*25.4,'SERIES_DB-MetaData'!Q133)</f>
        <v>23</v>
      </c>
      <c r="R133" s="30">
        <f>IF('SERIES_DB-MetaData'!$F133="US",'SERIES_DB-MetaData'!R133*25.4,'SERIES_DB-MetaData'!R133)</f>
        <v>330</v>
      </c>
      <c r="S133" s="30">
        <f>IF('SERIES_DB-MetaData'!$F133="US",'SERIES_DB-MetaData'!S133*25.4,'SERIES_DB-MetaData'!S133)</f>
        <v>330</v>
      </c>
      <c r="T133" s="32" t="str">
        <f>'SERIES_DB-MetaData'!T133</f>
        <v>C</v>
      </c>
      <c r="U133" s="32">
        <f t="shared" si="13"/>
        <v>12860</v>
      </c>
      <c r="V133" s="30">
        <f>IF('SERIES_DB-MetaData'!$F133="US",'SERIES_DB-MetaData'!V133*25.4,'SERIES_DB-MetaData'!V133)</f>
        <v>1.4</v>
      </c>
      <c r="W133" s="30">
        <f>IF('SERIES_DB-MetaData'!$F133="US",'SERIES_DB-MetaData'!W133*25.4,'SERIES_DB-MetaData'!W133)</f>
        <v>0</v>
      </c>
      <c r="X133" s="30">
        <f>IF('SERIES_DB-MetaData'!$F133="US",'SERIES_DB-MetaData'!X133*25.4,'SERIES_DB-MetaData'!X133)</f>
        <v>0</v>
      </c>
      <c r="Y133" s="108">
        <f>'SERIES_DB-MetaData'!Y133</f>
        <v>43</v>
      </c>
      <c r="Z133" s="30">
        <f>IF('SERIES_DB-MetaData'!$F133="US",'SERIES_DB-MetaData'!Z133*25.4,'SERIES_DB-MetaData'!Z133)</f>
        <v>0</v>
      </c>
      <c r="AA133" s="108">
        <f>'SERIES_DB-MetaData'!AA133</f>
        <v>0</v>
      </c>
      <c r="AB133" s="30">
        <f>IF('SERIES_DB-MetaData'!$F133="US",'SERIES_DB-MetaData'!AB133*25.4,'SERIES_DB-MetaData'!AB133)</f>
        <v>0</v>
      </c>
      <c r="AC133" s="108">
        <f>'SERIES_DB-MetaData'!AC133</f>
        <v>0</v>
      </c>
      <c r="AD133" s="108">
        <f>'SERIES_DB-MetaData'!AD133</f>
        <v>0</v>
      </c>
      <c r="AE133" s="31">
        <f>IF('SERIES_DB-MetaData'!$F133="US",'SERIES_DB-MetaData'!AE133*25.4,'SERIES_DB-MetaData'!AE133)</f>
        <v>0</v>
      </c>
      <c r="AF133" s="32" t="str">
        <f>'SERIES_DB-MetaData'!AF133</f>
        <v>Ribbed</v>
      </c>
      <c r="AG133" s="23">
        <f t="shared" si="14"/>
        <v>0.51472283989997614</v>
      </c>
      <c r="AH133" s="30">
        <f>IF('SERIES_DB-MetaData'!$F133="US",'SERIES_DB-MetaData'!AH133*25.4,'SERIES_DB-MetaData'!AH133)</f>
        <v>0</v>
      </c>
      <c r="AI133" s="31">
        <f>IF('SERIES_DB-MetaData'!$F133="US",'SERIES_DB-MetaData'!AI133*6.89476,'SERIES_DB-MetaData'!AI133)</f>
        <v>406.99400000000003</v>
      </c>
      <c r="AJ133" s="31">
        <f>IF('SERIES_DB-MetaData'!$F133="US",'SERIES_DB-MetaData'!AJ133*6.89476,'SERIES_DB-MetaData'!AJ133)</f>
        <v>0</v>
      </c>
      <c r="AK133" s="31">
        <f>IF('SERIES_DB-MetaData'!$F133="US",'SERIES_DB-MetaData'!AK133*6.89476,'SERIES_DB-MetaData'!AK133)</f>
        <v>0</v>
      </c>
      <c r="AL133" s="31">
        <f>IF('SERIES_DB-MetaData'!$F133="US",'SERIES_DB-MetaData'!AL133*6.89476,'SERIES_DB-MetaData'!AL133)</f>
        <v>0</v>
      </c>
      <c r="AM133" s="31">
        <f>IF('SERIES_DB-MetaData'!$F133="US",'SERIES_DB-MetaData'!AM133*6.89476,'SERIES_DB-MetaData'!AM133)</f>
        <v>0</v>
      </c>
      <c r="AN133" s="31">
        <f>IF('SERIES_DB-MetaData'!$F133="US",'SERIES_DB-MetaData'!AN133*6.89476,'SERIES_DB-MetaData'!AN133)</f>
        <v>0</v>
      </c>
      <c r="AO133" s="108">
        <f>'SERIES_DB-MetaData'!AO133</f>
        <v>0</v>
      </c>
      <c r="AP133" s="24">
        <f>'SERIES_DB-MetaData'!AP133</f>
        <v>0</v>
      </c>
      <c r="AQ133" s="20">
        <f>'SERIES_DB-MetaData'!AQ133</f>
        <v>2</v>
      </c>
      <c r="AR133" s="24" t="str">
        <f>'SERIES_DB-MetaData'!AR133</f>
        <v>Ribbed</v>
      </c>
      <c r="AS133" s="30">
        <f>IF('SERIES_DB-MetaData'!$F133="US",'SERIES_DB-MetaData'!AS133*25.4,'SERIES_DB-MetaData'!AS133)</f>
        <v>1.4</v>
      </c>
      <c r="AT133" s="20">
        <f>'SERIES_DB-MetaData'!AT133</f>
        <v>11</v>
      </c>
      <c r="AU133" s="31">
        <f>IF('SERIES_DB-MetaData'!$F133="US",'SERIES_DB-MetaData'!AU133*25.4,'SERIES_DB-MetaData'!AU133)</f>
        <v>30</v>
      </c>
      <c r="AV133" s="30">
        <f>IF('SERIES_DB-MetaData'!$F133="US",'SERIES_DB-MetaData'!AV133*25.4,'SERIES_DB-MetaData'!AV133)</f>
        <v>0</v>
      </c>
      <c r="AW133" s="109">
        <f>'SERIES_DB-MetaData'!AW133</f>
        <v>0</v>
      </c>
      <c r="AX133" s="30">
        <f>IF('SERIES_DB-MetaData'!$F133="US",'SERIES_DB-MetaData'!AX133*25.4,'SERIES_DB-MetaData'!AX133)</f>
        <v>0</v>
      </c>
      <c r="AY133" s="23">
        <f t="shared" si="15"/>
        <v>7.0776110356735561E-2</v>
      </c>
      <c r="AZ133" s="23"/>
      <c r="BA133" s="31">
        <f>IF('SERIES_DB-MetaData'!$F133="US",'SERIES_DB-MetaData'!BA133*6.89476,'SERIES_DB-MetaData'!BA133)</f>
        <v>401.8</v>
      </c>
      <c r="BB133" s="31">
        <f>IF('SERIES_DB-MetaData'!$F133="US",'SERIES_DB-MetaData'!BB133*6.89476,'SERIES_DB-MetaData'!BB133)</f>
        <v>0</v>
      </c>
      <c r="BC133" s="24">
        <f>'SERIES_DB-MetaData'!BC133</f>
        <v>0</v>
      </c>
      <c r="BD133" s="30">
        <f>IF('SERIES_DB-MetaData'!$F133="US",'SERIES_DB-MetaData'!BD133*25.4,'SERIES_DB-MetaData'!BD133)</f>
        <v>2</v>
      </c>
      <c r="BE133" s="30">
        <f>IF('SERIES_DB-MetaData'!$F133="US",'SERIES_DB-MetaData'!BE133*25.4,'SERIES_DB-MetaData'!BE133)</f>
        <v>30</v>
      </c>
      <c r="BF133" s="24">
        <f>'SERIES_DB-MetaData'!BF133</f>
        <v>1</v>
      </c>
      <c r="BG133" s="22">
        <f t="shared" si="16"/>
        <v>0.45530328312895546</v>
      </c>
      <c r="BH133" s="30">
        <f>IF('SERIES_DB-MetaData'!$F133="US",'SERIES_DB-MetaData'!BH133*25.4,'SERIES_DB-MetaData'!BH133)</f>
        <v>0</v>
      </c>
      <c r="BI133" s="31">
        <f>IF('SERIES_DB-MetaData'!$F133="US",'SERIES_DB-MetaData'!BI133*6.89476,'SERIES_DB-MetaData'!BI133)</f>
        <v>323.39999999999998</v>
      </c>
      <c r="BJ133" s="31">
        <f>IF('SERIES_DB-MetaData'!$F133="US",'SERIES_DB-MetaData'!BJ133*6.89476,'SERIES_DB-MetaData'!BJ133)</f>
        <v>0</v>
      </c>
      <c r="BK133" s="109">
        <f>'SERIES_DB-MetaData'!BK133</f>
        <v>0</v>
      </c>
      <c r="BL133" s="30">
        <f>IF('SERIES_DB-MetaData'!$F133="US",'SERIES_DB-MetaData'!BL133*25.4,'SERIES_DB-MetaData'!BL133)</f>
        <v>2</v>
      </c>
      <c r="BM133" s="30">
        <f>IF('SERIES_DB-MetaData'!$F133="US",'SERIES_DB-MetaData'!BM133*25.4,'SERIES_DB-MetaData'!BM133)</f>
        <v>30</v>
      </c>
      <c r="BN133" s="25">
        <f>'SERIES_DB-MetaData'!$BN$6</f>
        <v>2</v>
      </c>
      <c r="BO133" s="22">
        <f t="shared" si="17"/>
        <v>0.91060656625791092</v>
      </c>
      <c r="BP133" s="31">
        <f>IF('SERIES_DB-MetaData'!$F133="US",'SERIES_DB-MetaData'!BP133*6.89476,'SERIES_DB-MetaData'!BP133)</f>
        <v>323.39999999999998</v>
      </c>
      <c r="BQ133" s="31">
        <f>IF('SERIES_DB-MetaData'!$F133="US",'SERIES_DB-MetaData'!BQ133*6.89476,'SERIES_DB-MetaData'!BQ133)</f>
        <v>0</v>
      </c>
      <c r="BR133" s="20">
        <f>'SERIES_DB-MetaData'!BR133</f>
        <v>0</v>
      </c>
      <c r="BS133" s="30">
        <f>IF('SERIES_DB-MetaData'!$F133="US",'SERIES_DB-MetaData'!BS133*25.4,'SERIES_DB-MetaData'!BS133)</f>
        <v>0</v>
      </c>
      <c r="BT133" s="20">
        <f>'SERIES_DB-MetaData'!BT133</f>
        <v>0</v>
      </c>
      <c r="BU133" s="22">
        <f t="shared" si="18"/>
        <v>0</v>
      </c>
      <c r="BV133" s="31">
        <f>IF('SERIES_DB-MetaData'!$F133="US",'SERIES_DB-MetaData'!BV133*6.89476,'SERIES_DB-MetaData'!BV133)</f>
        <v>0</v>
      </c>
      <c r="BW133" s="20">
        <f>'SERIES_DB-MetaData'!BW133</f>
        <v>0</v>
      </c>
      <c r="BX133" s="20">
        <f>'SERIES_DB-MetaData'!BX133</f>
        <v>2</v>
      </c>
    </row>
    <row r="134" spans="1:76">
      <c r="A134" s="84">
        <f>'SERIES_DB-MetaData'!A134</f>
        <v>129</v>
      </c>
      <c r="B134" s="84">
        <f>'SERIES_DB-MetaData'!B134</f>
        <v>0</v>
      </c>
      <c r="C134" s="84">
        <f>'SERIES_DB-MetaData'!C134</f>
        <v>24</v>
      </c>
      <c r="D134" s="105" t="str">
        <f>'SERIES_DB-MetaData'!D134</f>
        <v>Kokusho_4-4</v>
      </c>
      <c r="E134" s="105" t="str">
        <f>'SERIES_DB-MetaData'!E134</f>
        <v>Kokusho (from Lu et al., 2010, NEES Database)</v>
      </c>
      <c r="F134" s="20" t="s">
        <v>8</v>
      </c>
      <c r="G134" s="87" t="str">
        <f>'SERIES_DB-MetaData'!G134</f>
        <v>C</v>
      </c>
      <c r="H134" s="87" t="str">
        <f>'SERIES_DB-MetaData'!H134</f>
        <v>B</v>
      </c>
      <c r="I134" s="31">
        <f>IF('SERIES_DB-MetaData'!$F134="US",'SERIES_DB-MetaData'!I134*6.89476,'SERIES_DB-MetaData'!I134)</f>
        <v>16.399999999999999</v>
      </c>
      <c r="J134" s="31">
        <f>IF('SERIES_DB-MetaData'!$F134="US",'SERIES_DB-MetaData'!J134*6.89476,'SERIES_DB-MetaData'!J134)</f>
        <v>0</v>
      </c>
      <c r="K134" s="31">
        <f>IF('SERIES_DB-MetaData'!$F134="US",'SERIES_DB-MetaData'!K134*6.89476,'SERIES_DB-MetaData'!K134)</f>
        <v>0</v>
      </c>
      <c r="L134" s="31">
        <f>IF('SERIES_DB-MetaData'!$F134="US",'SERIES_DB-MetaData'!L134*4.448221615,'SERIES_DB-MetaData'!L134)</f>
        <v>0</v>
      </c>
      <c r="M134" s="20">
        <f>'SERIES_DB-MetaData'!M134</f>
        <v>0</v>
      </c>
      <c r="N134" s="30">
        <f>IF('SERIES_DB-MetaData'!$F134="US",'SERIES_DB-MetaData'!N134*25.4,'SERIES_DB-MetaData'!N134)</f>
        <v>145</v>
      </c>
      <c r="O134" s="30">
        <f>IF('SERIES_DB-MetaData'!$F134="US",'SERIES_DB-MetaData'!O134*25.4,'SERIES_DB-MetaData'!O134)</f>
        <v>30</v>
      </c>
      <c r="P134" s="30">
        <f>IF('SERIES_DB-MetaData'!$F134="US",'SERIES_DB-MetaData'!P134*25.4,'SERIES_DB-MetaData'!P134)</f>
        <v>430</v>
      </c>
      <c r="Q134" s="30">
        <f>IF('SERIES_DB-MetaData'!$F134="US",'SERIES_DB-MetaData'!Q134*25.4,'SERIES_DB-MetaData'!Q134)</f>
        <v>21</v>
      </c>
      <c r="R134" s="30">
        <f>IF('SERIES_DB-MetaData'!$F134="US",'SERIES_DB-MetaData'!R134*25.4,'SERIES_DB-MetaData'!R134)</f>
        <v>330</v>
      </c>
      <c r="S134" s="30">
        <f>IF('SERIES_DB-MetaData'!$F134="US",'SERIES_DB-MetaData'!S134*25.4,'SERIES_DB-MetaData'!S134)</f>
        <v>330</v>
      </c>
      <c r="T134" s="32" t="str">
        <f>'SERIES_DB-MetaData'!T134</f>
        <v>C</v>
      </c>
      <c r="U134" s="32">
        <f t="shared" si="13"/>
        <v>12120</v>
      </c>
      <c r="V134" s="30">
        <f>IF('SERIES_DB-MetaData'!$F134="US",'SERIES_DB-MetaData'!V134*25.4,'SERIES_DB-MetaData'!V134)</f>
        <v>1.4</v>
      </c>
      <c r="W134" s="30">
        <f>IF('SERIES_DB-MetaData'!$F134="US",'SERIES_DB-MetaData'!W134*25.4,'SERIES_DB-MetaData'!W134)</f>
        <v>0</v>
      </c>
      <c r="X134" s="30">
        <f>IF('SERIES_DB-MetaData'!$F134="US",'SERIES_DB-MetaData'!X134*25.4,'SERIES_DB-MetaData'!X134)</f>
        <v>0</v>
      </c>
      <c r="Y134" s="108">
        <f>'SERIES_DB-MetaData'!Y134</f>
        <v>43</v>
      </c>
      <c r="Z134" s="30">
        <f>IF('SERIES_DB-MetaData'!$F134="US",'SERIES_DB-MetaData'!Z134*25.4,'SERIES_DB-MetaData'!Z134)</f>
        <v>0</v>
      </c>
      <c r="AA134" s="108">
        <f>'SERIES_DB-MetaData'!AA134</f>
        <v>0</v>
      </c>
      <c r="AB134" s="30">
        <f>IF('SERIES_DB-MetaData'!$F134="US",'SERIES_DB-MetaData'!AB134*25.4,'SERIES_DB-MetaData'!AB134)</f>
        <v>0</v>
      </c>
      <c r="AC134" s="108">
        <f>'SERIES_DB-MetaData'!AC134</f>
        <v>0</v>
      </c>
      <c r="AD134" s="108">
        <f>'SERIES_DB-MetaData'!AD134</f>
        <v>0</v>
      </c>
      <c r="AE134" s="31">
        <f>IF('SERIES_DB-MetaData'!$F134="US",'SERIES_DB-MetaData'!AE134*25.4,'SERIES_DB-MetaData'!AE134)</f>
        <v>0</v>
      </c>
      <c r="AF134" s="32" t="str">
        <f>'SERIES_DB-MetaData'!AF134</f>
        <v>Ribbed</v>
      </c>
      <c r="AG134" s="23">
        <f t="shared" si="14"/>
        <v>0.54614981197307699</v>
      </c>
      <c r="AH134" s="30">
        <f>IF('SERIES_DB-MetaData'!$F134="US",'SERIES_DB-MetaData'!AH134*25.4,'SERIES_DB-MetaData'!AH134)</f>
        <v>0</v>
      </c>
      <c r="AI134" s="31">
        <f>IF('SERIES_DB-MetaData'!$F134="US",'SERIES_DB-MetaData'!AI134*6.89476,'SERIES_DB-MetaData'!AI134)</f>
        <v>406.99400000000003</v>
      </c>
      <c r="AJ134" s="31">
        <f>IF('SERIES_DB-MetaData'!$F134="US",'SERIES_DB-MetaData'!AJ134*6.89476,'SERIES_DB-MetaData'!AJ134)</f>
        <v>0</v>
      </c>
      <c r="AK134" s="31">
        <f>IF('SERIES_DB-MetaData'!$F134="US",'SERIES_DB-MetaData'!AK134*6.89476,'SERIES_DB-MetaData'!AK134)</f>
        <v>0</v>
      </c>
      <c r="AL134" s="31">
        <f>IF('SERIES_DB-MetaData'!$F134="US",'SERIES_DB-MetaData'!AL134*6.89476,'SERIES_DB-MetaData'!AL134)</f>
        <v>0</v>
      </c>
      <c r="AM134" s="31">
        <f>IF('SERIES_DB-MetaData'!$F134="US",'SERIES_DB-MetaData'!AM134*6.89476,'SERIES_DB-MetaData'!AM134)</f>
        <v>0</v>
      </c>
      <c r="AN134" s="31">
        <f>IF('SERIES_DB-MetaData'!$F134="US",'SERIES_DB-MetaData'!AN134*6.89476,'SERIES_DB-MetaData'!AN134)</f>
        <v>0</v>
      </c>
      <c r="AO134" s="108">
        <f>'SERIES_DB-MetaData'!AO134</f>
        <v>0</v>
      </c>
      <c r="AP134" s="24">
        <f>'SERIES_DB-MetaData'!AP134</f>
        <v>0</v>
      </c>
      <c r="AQ134" s="20">
        <f>'SERIES_DB-MetaData'!AQ134</f>
        <v>2</v>
      </c>
      <c r="AR134" s="24" t="str">
        <f>'SERIES_DB-MetaData'!AR134</f>
        <v>Ribbed</v>
      </c>
      <c r="AS134" s="30">
        <f>IF('SERIES_DB-MetaData'!$F134="US",'SERIES_DB-MetaData'!AS134*25.4,'SERIES_DB-MetaData'!AS134)</f>
        <v>1.4</v>
      </c>
      <c r="AT134" s="20">
        <f>'SERIES_DB-MetaData'!AT134</f>
        <v>11</v>
      </c>
      <c r="AU134" s="31">
        <f>IF('SERIES_DB-MetaData'!$F134="US",'SERIES_DB-MetaData'!AU134*25.4,'SERIES_DB-MetaData'!AU134)</f>
        <v>30</v>
      </c>
      <c r="AV134" s="30">
        <f>IF('SERIES_DB-MetaData'!$F134="US",'SERIES_DB-MetaData'!AV134*25.4,'SERIES_DB-MetaData'!AV134)</f>
        <v>0</v>
      </c>
      <c r="AW134" s="109">
        <f>'SERIES_DB-MetaData'!AW134</f>
        <v>0</v>
      </c>
      <c r="AX134" s="30">
        <f>IF('SERIES_DB-MetaData'!$F134="US",'SERIES_DB-MetaData'!AX134*25.4,'SERIES_DB-MetaData'!AX134)</f>
        <v>0</v>
      </c>
      <c r="AY134" s="23">
        <f t="shared" si="15"/>
        <v>7.0776110356735561E-2</v>
      </c>
      <c r="AZ134" s="23"/>
      <c r="BA134" s="31">
        <f>IF('SERIES_DB-MetaData'!$F134="US",'SERIES_DB-MetaData'!BA134*6.89476,'SERIES_DB-MetaData'!BA134)</f>
        <v>401.8</v>
      </c>
      <c r="BB134" s="31">
        <f>IF('SERIES_DB-MetaData'!$F134="US",'SERIES_DB-MetaData'!BB134*6.89476,'SERIES_DB-MetaData'!BB134)</f>
        <v>0</v>
      </c>
      <c r="BC134" s="24">
        <f>'SERIES_DB-MetaData'!BC134</f>
        <v>0</v>
      </c>
      <c r="BD134" s="30">
        <f>IF('SERIES_DB-MetaData'!$F134="US",'SERIES_DB-MetaData'!BD134*25.4,'SERIES_DB-MetaData'!BD134)</f>
        <v>2</v>
      </c>
      <c r="BE134" s="30">
        <f>IF('SERIES_DB-MetaData'!$F134="US",'SERIES_DB-MetaData'!BE134*25.4,'SERIES_DB-MetaData'!BE134)</f>
        <v>30</v>
      </c>
      <c r="BF134" s="24">
        <f>'SERIES_DB-MetaData'!BF134</f>
        <v>1</v>
      </c>
      <c r="BG134" s="22">
        <f t="shared" si="16"/>
        <v>0.49866550056980846</v>
      </c>
      <c r="BH134" s="30">
        <f>IF('SERIES_DB-MetaData'!$F134="US",'SERIES_DB-MetaData'!BH134*25.4,'SERIES_DB-MetaData'!BH134)</f>
        <v>0</v>
      </c>
      <c r="BI134" s="31">
        <f>IF('SERIES_DB-MetaData'!$F134="US",'SERIES_DB-MetaData'!BI134*6.89476,'SERIES_DB-MetaData'!BI134)</f>
        <v>0</v>
      </c>
      <c r="BJ134" s="31">
        <f>IF('SERIES_DB-MetaData'!$F134="US",'SERIES_DB-MetaData'!BJ134*6.89476,'SERIES_DB-MetaData'!BJ134)</f>
        <v>0</v>
      </c>
      <c r="BK134" s="109">
        <f>'SERIES_DB-MetaData'!BK134</f>
        <v>0</v>
      </c>
      <c r="BL134" s="30">
        <f>IF('SERIES_DB-MetaData'!$F134="US",'SERIES_DB-MetaData'!BL134*25.4,'SERIES_DB-MetaData'!BL134)</f>
        <v>2</v>
      </c>
      <c r="BM134" s="30">
        <f>IF('SERIES_DB-MetaData'!$F134="US",'SERIES_DB-MetaData'!BM134*25.4,'SERIES_DB-MetaData'!BM134)</f>
        <v>30</v>
      </c>
      <c r="BN134" s="25">
        <f>'SERIES_DB-MetaData'!$BN$6</f>
        <v>2</v>
      </c>
      <c r="BO134" s="22">
        <f t="shared" si="17"/>
        <v>0.99733100113961692</v>
      </c>
      <c r="BP134" s="31">
        <f>IF('SERIES_DB-MetaData'!$F134="US",'SERIES_DB-MetaData'!BP134*6.89476,'SERIES_DB-MetaData'!BP134)</f>
        <v>323.39999999999998</v>
      </c>
      <c r="BQ134" s="31">
        <f>IF('SERIES_DB-MetaData'!$F134="US",'SERIES_DB-MetaData'!BQ134*6.89476,'SERIES_DB-MetaData'!BQ134)</f>
        <v>0</v>
      </c>
      <c r="BR134" s="20">
        <f>'SERIES_DB-MetaData'!BR134</f>
        <v>0</v>
      </c>
      <c r="BS134" s="30">
        <f>IF('SERIES_DB-MetaData'!$F134="US",'SERIES_DB-MetaData'!BS134*25.4,'SERIES_DB-MetaData'!BS134)</f>
        <v>0</v>
      </c>
      <c r="BT134" s="20">
        <f>'SERIES_DB-MetaData'!BT134</f>
        <v>0</v>
      </c>
      <c r="BU134" s="22">
        <f t="shared" si="18"/>
        <v>0</v>
      </c>
      <c r="BV134" s="31">
        <f>IF('SERIES_DB-MetaData'!$F134="US",'SERIES_DB-MetaData'!BV134*6.89476,'SERIES_DB-MetaData'!BV134)</f>
        <v>0</v>
      </c>
      <c r="BW134" s="20">
        <f>'SERIES_DB-MetaData'!BW134</f>
        <v>0</v>
      </c>
      <c r="BX134" s="20">
        <f>'SERIES_DB-MetaData'!BX134</f>
        <v>2</v>
      </c>
    </row>
    <row r="135" spans="1:76">
      <c r="A135" s="84">
        <f>'SERIES_DB-MetaData'!A135</f>
        <v>130</v>
      </c>
      <c r="B135" s="84">
        <f>'SERIES_DB-MetaData'!B135</f>
        <v>0</v>
      </c>
      <c r="C135" s="84">
        <f>'SERIES_DB-MetaData'!C135</f>
        <v>25</v>
      </c>
      <c r="D135" s="105" t="str">
        <f>'SERIES_DB-MetaData'!D135</f>
        <v>Kokusho_5-1</v>
      </c>
      <c r="E135" s="105" t="str">
        <f>'SERIES_DB-MetaData'!E135</f>
        <v>Kokusho (from Lu et al., 2010, NEES Database)</v>
      </c>
      <c r="F135" s="20" t="s">
        <v>8</v>
      </c>
      <c r="G135" s="87" t="str">
        <f>'SERIES_DB-MetaData'!G135</f>
        <v>C</v>
      </c>
      <c r="H135" s="87" t="str">
        <f>'SERIES_DB-MetaData'!H135</f>
        <v>B</v>
      </c>
      <c r="I135" s="31">
        <f>IF('SERIES_DB-MetaData'!$F135="US",'SERIES_DB-MetaData'!I135*6.89476,'SERIES_DB-MetaData'!I135)</f>
        <v>13.7</v>
      </c>
      <c r="J135" s="31">
        <f>IF('SERIES_DB-MetaData'!$F135="US",'SERIES_DB-MetaData'!J135*6.89476,'SERIES_DB-MetaData'!J135)</f>
        <v>0</v>
      </c>
      <c r="K135" s="31">
        <f>IF('SERIES_DB-MetaData'!$F135="US",'SERIES_DB-MetaData'!K135*6.89476,'SERIES_DB-MetaData'!K135)</f>
        <v>0</v>
      </c>
      <c r="L135" s="31">
        <f>IF('SERIES_DB-MetaData'!$F135="US",'SERIES_DB-MetaData'!L135*4.448221615,'SERIES_DB-MetaData'!L135)</f>
        <v>0</v>
      </c>
      <c r="M135" s="20">
        <f>'SERIES_DB-MetaData'!M135</f>
        <v>0</v>
      </c>
      <c r="N135" s="30">
        <f>IF('SERIES_DB-MetaData'!$F135="US",'SERIES_DB-MetaData'!N135*25.4,'SERIES_DB-MetaData'!N135)</f>
        <v>60</v>
      </c>
      <c r="O135" s="30">
        <f>IF('SERIES_DB-MetaData'!$F135="US",'SERIES_DB-MetaData'!O135*25.4,'SERIES_DB-MetaData'!O135)</f>
        <v>60</v>
      </c>
      <c r="P135" s="30">
        <f>IF('SERIES_DB-MetaData'!$F135="US",'SERIES_DB-MetaData'!P135*25.4,'SERIES_DB-MetaData'!P135)</f>
        <v>420</v>
      </c>
      <c r="Q135" s="30">
        <f>IF('SERIES_DB-MetaData'!$F135="US",'SERIES_DB-MetaData'!Q135*25.4,'SERIES_DB-MetaData'!Q135)</f>
        <v>20</v>
      </c>
      <c r="R135" s="30">
        <f>IF('SERIES_DB-MetaData'!$F135="US",'SERIES_DB-MetaData'!R135*25.4,'SERIES_DB-MetaData'!R135)</f>
        <v>230</v>
      </c>
      <c r="S135" s="30">
        <f>IF('SERIES_DB-MetaData'!$F135="US",'SERIES_DB-MetaData'!S135*25.4,'SERIES_DB-MetaData'!S135)</f>
        <v>230</v>
      </c>
      <c r="T135" s="32" t="str">
        <f>'SERIES_DB-MetaData'!T135</f>
        <v>C</v>
      </c>
      <c r="U135" s="32">
        <f t="shared" si="13"/>
        <v>9600</v>
      </c>
      <c r="V135" s="30">
        <f>IF('SERIES_DB-MetaData'!$F135="US",'SERIES_DB-MetaData'!V135*25.4,'SERIES_DB-MetaData'!V135)</f>
        <v>4</v>
      </c>
      <c r="W135" s="30">
        <f>IF('SERIES_DB-MetaData'!$F135="US",'SERIES_DB-MetaData'!W135*25.4,'SERIES_DB-MetaData'!W135)</f>
        <v>0</v>
      </c>
      <c r="X135" s="30">
        <f>IF('SERIES_DB-MetaData'!$F135="US",'SERIES_DB-MetaData'!X135*25.4,'SERIES_DB-MetaData'!X135)</f>
        <v>0</v>
      </c>
      <c r="Y135" s="108">
        <f>'SERIES_DB-MetaData'!Y135</f>
        <v>5</v>
      </c>
      <c r="Z135" s="30">
        <f>IF('SERIES_DB-MetaData'!$F135="US",'SERIES_DB-MetaData'!Z135*25.4,'SERIES_DB-MetaData'!Z135)</f>
        <v>0</v>
      </c>
      <c r="AA135" s="108">
        <f>'SERIES_DB-MetaData'!AA135</f>
        <v>0</v>
      </c>
      <c r="AB135" s="30">
        <f>IF('SERIES_DB-MetaData'!$F135="US",'SERIES_DB-MetaData'!AB135*25.4,'SERIES_DB-MetaData'!AB135)</f>
        <v>0</v>
      </c>
      <c r="AC135" s="108">
        <f>'SERIES_DB-MetaData'!AC135</f>
        <v>0</v>
      </c>
      <c r="AD135" s="108">
        <f>'SERIES_DB-MetaData'!AD135</f>
        <v>0</v>
      </c>
      <c r="AE135" s="31">
        <f>IF('SERIES_DB-MetaData'!$F135="US",'SERIES_DB-MetaData'!AE135*25.4,'SERIES_DB-MetaData'!AE135)</f>
        <v>0</v>
      </c>
      <c r="AF135" s="32" t="str">
        <f>'SERIES_DB-MetaData'!AF135</f>
        <v>Ribbed</v>
      </c>
      <c r="AG135" s="23">
        <f t="shared" si="14"/>
        <v>0.65449846949787349</v>
      </c>
      <c r="AH135" s="30">
        <f>IF('SERIES_DB-MetaData'!$F135="US",'SERIES_DB-MetaData'!AH135*25.4,'SERIES_DB-MetaData'!AH135)</f>
        <v>0</v>
      </c>
      <c r="AI135" s="31">
        <f>IF('SERIES_DB-MetaData'!$F135="US",'SERIES_DB-MetaData'!AI135*6.89476,'SERIES_DB-MetaData'!AI135)</f>
        <v>342.608</v>
      </c>
      <c r="AJ135" s="31">
        <f>IF('SERIES_DB-MetaData'!$F135="US",'SERIES_DB-MetaData'!AJ135*6.89476,'SERIES_DB-MetaData'!AJ135)</f>
        <v>0</v>
      </c>
      <c r="AK135" s="31">
        <f>IF('SERIES_DB-MetaData'!$F135="US",'SERIES_DB-MetaData'!AK135*6.89476,'SERIES_DB-MetaData'!AK135)</f>
        <v>0</v>
      </c>
      <c r="AL135" s="31">
        <f>IF('SERIES_DB-MetaData'!$F135="US",'SERIES_DB-MetaData'!AL135*6.89476,'SERIES_DB-MetaData'!AL135)</f>
        <v>0</v>
      </c>
      <c r="AM135" s="31">
        <f>IF('SERIES_DB-MetaData'!$F135="US",'SERIES_DB-MetaData'!AM135*6.89476,'SERIES_DB-MetaData'!AM135)</f>
        <v>0</v>
      </c>
      <c r="AN135" s="31">
        <f>IF('SERIES_DB-MetaData'!$F135="US",'SERIES_DB-MetaData'!AN135*6.89476,'SERIES_DB-MetaData'!AN135)</f>
        <v>0</v>
      </c>
      <c r="AO135" s="108">
        <f>'SERIES_DB-MetaData'!AO135</f>
        <v>0</v>
      </c>
      <c r="AP135" s="24">
        <f>'SERIES_DB-MetaData'!AP135</f>
        <v>0</v>
      </c>
      <c r="AQ135" s="20">
        <f>'SERIES_DB-MetaData'!AQ135</f>
        <v>2</v>
      </c>
      <c r="AR135" s="24" t="str">
        <f>'SERIES_DB-MetaData'!AR135</f>
        <v>Ribbed</v>
      </c>
      <c r="AS135" s="30">
        <f>IF('SERIES_DB-MetaData'!$F135="US",'SERIES_DB-MetaData'!AS135*25.4,'SERIES_DB-MetaData'!AS135)</f>
        <v>1.4</v>
      </c>
      <c r="AT135" s="20">
        <f>'SERIES_DB-MetaData'!AT135</f>
        <v>8</v>
      </c>
      <c r="AU135" s="31">
        <f>IF('SERIES_DB-MetaData'!$F135="US",'SERIES_DB-MetaData'!AU135*25.4,'SERIES_DB-MetaData'!AU135)</f>
        <v>30</v>
      </c>
      <c r="AV135" s="30">
        <f>IF('SERIES_DB-MetaData'!$F135="US",'SERIES_DB-MetaData'!AV135*25.4,'SERIES_DB-MetaData'!AV135)</f>
        <v>0</v>
      </c>
      <c r="AW135" s="109">
        <f>'SERIES_DB-MetaData'!AW135</f>
        <v>0</v>
      </c>
      <c r="AX135" s="30">
        <f>IF('SERIES_DB-MetaData'!$F135="US",'SERIES_DB-MetaData'!AX135*25.4,'SERIES_DB-MetaData'!AX135)</f>
        <v>0</v>
      </c>
      <c r="AY135" s="23">
        <f t="shared" si="15"/>
        <v>0.17104226669544426</v>
      </c>
      <c r="AZ135" s="23"/>
      <c r="BA135" s="31">
        <f>IF('SERIES_DB-MetaData'!$F135="US",'SERIES_DB-MetaData'!BA135*6.89476,'SERIES_DB-MetaData'!BA135)</f>
        <v>401.8</v>
      </c>
      <c r="BB135" s="31">
        <f>IF('SERIES_DB-MetaData'!$F135="US",'SERIES_DB-MetaData'!BB135*6.89476,'SERIES_DB-MetaData'!BB135)</f>
        <v>0</v>
      </c>
      <c r="BC135" s="24">
        <f>'SERIES_DB-MetaData'!BC135</f>
        <v>0</v>
      </c>
      <c r="BD135" s="30">
        <f>IF('SERIES_DB-MetaData'!$F135="US",'SERIES_DB-MetaData'!BD135*25.4,'SERIES_DB-MetaData'!BD135)</f>
        <v>0</v>
      </c>
      <c r="BE135" s="30">
        <f>IF('SERIES_DB-MetaData'!$F135="US",'SERIES_DB-MetaData'!BE135*25.4,'SERIES_DB-MetaData'!BE135)</f>
        <v>0</v>
      </c>
      <c r="BF135" s="24">
        <f>'SERIES_DB-MetaData'!BF135</f>
        <v>0</v>
      </c>
      <c r="BG135" s="22"/>
      <c r="BH135" s="30">
        <f>IF('SERIES_DB-MetaData'!$F135="US",'SERIES_DB-MetaData'!BH135*25.4,'SERIES_DB-MetaData'!BH135)</f>
        <v>0</v>
      </c>
      <c r="BI135" s="31">
        <f>IF('SERIES_DB-MetaData'!$F135="US",'SERIES_DB-MetaData'!BI135*6.89476,'SERIES_DB-MetaData'!BI135)</f>
        <v>0</v>
      </c>
      <c r="BJ135" s="31">
        <f>IF('SERIES_DB-MetaData'!$F135="US",'SERIES_DB-MetaData'!BJ135*6.89476,'SERIES_DB-MetaData'!BJ135)</f>
        <v>0</v>
      </c>
      <c r="BK135" s="109">
        <f>'SERIES_DB-MetaData'!BK135</f>
        <v>0</v>
      </c>
      <c r="BL135" s="30">
        <f>IF('SERIES_DB-MetaData'!$F135="US",'SERIES_DB-MetaData'!BL135*25.4,'SERIES_DB-MetaData'!BL135)</f>
        <v>0</v>
      </c>
      <c r="BM135" s="30">
        <f>IF('SERIES_DB-MetaData'!$F135="US",'SERIES_DB-MetaData'!BM135*25.4,'SERIES_DB-MetaData'!BM135)</f>
        <v>0</v>
      </c>
      <c r="BN135" s="25">
        <f>'SERIES_DB-MetaData'!$BN$6</f>
        <v>2</v>
      </c>
      <c r="BO135" s="22"/>
      <c r="BP135" s="31">
        <f>IF('SERIES_DB-MetaData'!$F135="US",'SERIES_DB-MetaData'!BP135*6.89476,'SERIES_DB-MetaData'!BP135)</f>
        <v>0</v>
      </c>
      <c r="BQ135" s="31">
        <f>IF('SERIES_DB-MetaData'!$F135="US",'SERIES_DB-MetaData'!BQ135*6.89476,'SERIES_DB-MetaData'!BQ135)</f>
        <v>0</v>
      </c>
      <c r="BR135" s="20">
        <f>'SERIES_DB-MetaData'!BR135</f>
        <v>0</v>
      </c>
      <c r="BS135" s="30">
        <f>IF('SERIES_DB-MetaData'!$F135="US",'SERIES_DB-MetaData'!BS135*25.4,'SERIES_DB-MetaData'!BS135)</f>
        <v>0</v>
      </c>
      <c r="BT135" s="20">
        <f>'SERIES_DB-MetaData'!BT135</f>
        <v>0</v>
      </c>
      <c r="BU135" s="22">
        <f t="shared" si="18"/>
        <v>0</v>
      </c>
      <c r="BV135" s="31">
        <f>IF('SERIES_DB-MetaData'!$F135="US",'SERIES_DB-MetaData'!BV135*6.89476,'SERIES_DB-MetaData'!BV135)</f>
        <v>0</v>
      </c>
      <c r="BW135" s="20">
        <f>'SERIES_DB-MetaData'!BW135</f>
        <v>0</v>
      </c>
      <c r="BX135" s="20">
        <f>'SERIES_DB-MetaData'!BX135</f>
        <v>2</v>
      </c>
    </row>
    <row r="136" spans="1:76">
      <c r="A136" s="84">
        <f>'SERIES_DB-MetaData'!A136</f>
        <v>131</v>
      </c>
      <c r="B136" s="84">
        <f>'SERIES_DB-MetaData'!B136</f>
        <v>0</v>
      </c>
      <c r="C136" s="84">
        <f>'SERIES_DB-MetaData'!C136</f>
        <v>26</v>
      </c>
      <c r="D136" s="105" t="str">
        <f>'SERIES_DB-MetaData'!D136</f>
        <v>Kokusho_5-2</v>
      </c>
      <c r="E136" s="105" t="str">
        <f>'SERIES_DB-MetaData'!E136</f>
        <v>Kokusho (from Lu et al., 2010, NEES Database)</v>
      </c>
      <c r="F136" s="20" t="s">
        <v>8</v>
      </c>
      <c r="G136" s="87" t="str">
        <f>'SERIES_DB-MetaData'!G136</f>
        <v>C</v>
      </c>
      <c r="H136" s="87" t="str">
        <f>'SERIES_DB-MetaData'!H136</f>
        <v>B</v>
      </c>
      <c r="I136" s="31">
        <f>IF('SERIES_DB-MetaData'!$F136="US",'SERIES_DB-MetaData'!I136*6.89476,'SERIES_DB-MetaData'!I136)</f>
        <v>13.7</v>
      </c>
      <c r="J136" s="31">
        <f>IF('SERIES_DB-MetaData'!$F136="US",'SERIES_DB-MetaData'!J136*6.89476,'SERIES_DB-MetaData'!J136)</f>
        <v>0</v>
      </c>
      <c r="K136" s="31">
        <f>IF('SERIES_DB-MetaData'!$F136="US",'SERIES_DB-MetaData'!K136*6.89476,'SERIES_DB-MetaData'!K136)</f>
        <v>0</v>
      </c>
      <c r="L136" s="31">
        <f>IF('SERIES_DB-MetaData'!$F136="US",'SERIES_DB-MetaData'!L136*4.448221615,'SERIES_DB-MetaData'!L136)</f>
        <v>0</v>
      </c>
      <c r="M136" s="20">
        <f>'SERIES_DB-MetaData'!M136</f>
        <v>0</v>
      </c>
      <c r="N136" s="30">
        <f>IF('SERIES_DB-MetaData'!$F136="US",'SERIES_DB-MetaData'!N136*25.4,'SERIES_DB-MetaData'!N136)</f>
        <v>60</v>
      </c>
      <c r="O136" s="30">
        <f>IF('SERIES_DB-MetaData'!$F136="US",'SERIES_DB-MetaData'!O136*25.4,'SERIES_DB-MetaData'!O136)</f>
        <v>60</v>
      </c>
      <c r="P136" s="30">
        <f>IF('SERIES_DB-MetaData'!$F136="US",'SERIES_DB-MetaData'!P136*25.4,'SERIES_DB-MetaData'!P136)</f>
        <v>420</v>
      </c>
      <c r="Q136" s="30">
        <f>IF('SERIES_DB-MetaData'!$F136="US",'SERIES_DB-MetaData'!Q136*25.4,'SERIES_DB-MetaData'!Q136)</f>
        <v>20</v>
      </c>
      <c r="R136" s="30">
        <f>IF('SERIES_DB-MetaData'!$F136="US",'SERIES_DB-MetaData'!R136*25.4,'SERIES_DB-MetaData'!R136)</f>
        <v>230</v>
      </c>
      <c r="S136" s="30">
        <f>IF('SERIES_DB-MetaData'!$F136="US",'SERIES_DB-MetaData'!S136*25.4,'SERIES_DB-MetaData'!S136)</f>
        <v>230</v>
      </c>
      <c r="T136" s="32" t="str">
        <f>'SERIES_DB-MetaData'!T136</f>
        <v>C</v>
      </c>
      <c r="U136" s="32">
        <f t="shared" si="13"/>
        <v>9600</v>
      </c>
      <c r="V136" s="30">
        <f>IF('SERIES_DB-MetaData'!$F136="US",'SERIES_DB-MetaData'!V136*25.4,'SERIES_DB-MetaData'!V136)</f>
        <v>4</v>
      </c>
      <c r="W136" s="30">
        <f>IF('SERIES_DB-MetaData'!$F136="US",'SERIES_DB-MetaData'!W136*25.4,'SERIES_DB-MetaData'!W136)</f>
        <v>0</v>
      </c>
      <c r="X136" s="30">
        <f>IF('SERIES_DB-MetaData'!$F136="US",'SERIES_DB-MetaData'!X136*25.4,'SERIES_DB-MetaData'!X136)</f>
        <v>0</v>
      </c>
      <c r="Y136" s="108">
        <f>'SERIES_DB-MetaData'!Y136</f>
        <v>5</v>
      </c>
      <c r="Z136" s="30">
        <f>IF('SERIES_DB-MetaData'!$F136="US",'SERIES_DB-MetaData'!Z136*25.4,'SERIES_DB-MetaData'!Z136)</f>
        <v>0</v>
      </c>
      <c r="AA136" s="108">
        <f>'SERIES_DB-MetaData'!AA136</f>
        <v>0</v>
      </c>
      <c r="AB136" s="30">
        <f>IF('SERIES_DB-MetaData'!$F136="US",'SERIES_DB-MetaData'!AB136*25.4,'SERIES_DB-MetaData'!AB136)</f>
        <v>0</v>
      </c>
      <c r="AC136" s="108">
        <f>'SERIES_DB-MetaData'!AC136</f>
        <v>0</v>
      </c>
      <c r="AD136" s="108">
        <f>'SERIES_DB-MetaData'!AD136</f>
        <v>0</v>
      </c>
      <c r="AE136" s="31">
        <f>IF('SERIES_DB-MetaData'!$F136="US",'SERIES_DB-MetaData'!AE136*25.4,'SERIES_DB-MetaData'!AE136)</f>
        <v>0</v>
      </c>
      <c r="AF136" s="32" t="str">
        <f>'SERIES_DB-MetaData'!AF136</f>
        <v>Ribbed</v>
      </c>
      <c r="AG136" s="23">
        <f t="shared" si="14"/>
        <v>0.65449846949787349</v>
      </c>
      <c r="AH136" s="30">
        <f>IF('SERIES_DB-MetaData'!$F136="US",'SERIES_DB-MetaData'!AH136*25.4,'SERIES_DB-MetaData'!AH136)</f>
        <v>0</v>
      </c>
      <c r="AI136" s="31">
        <f>IF('SERIES_DB-MetaData'!$F136="US",'SERIES_DB-MetaData'!AI136*6.89476,'SERIES_DB-MetaData'!AI136)</f>
        <v>342.608</v>
      </c>
      <c r="AJ136" s="31">
        <f>IF('SERIES_DB-MetaData'!$F136="US",'SERIES_DB-MetaData'!AJ136*6.89476,'SERIES_DB-MetaData'!AJ136)</f>
        <v>0</v>
      </c>
      <c r="AK136" s="31">
        <f>IF('SERIES_DB-MetaData'!$F136="US",'SERIES_DB-MetaData'!AK136*6.89476,'SERIES_DB-MetaData'!AK136)</f>
        <v>0</v>
      </c>
      <c r="AL136" s="31">
        <f>IF('SERIES_DB-MetaData'!$F136="US",'SERIES_DB-MetaData'!AL136*6.89476,'SERIES_DB-MetaData'!AL136)</f>
        <v>0</v>
      </c>
      <c r="AM136" s="31">
        <f>IF('SERIES_DB-MetaData'!$F136="US",'SERIES_DB-MetaData'!AM136*6.89476,'SERIES_DB-MetaData'!AM136)</f>
        <v>0</v>
      </c>
      <c r="AN136" s="31">
        <f>IF('SERIES_DB-MetaData'!$F136="US",'SERIES_DB-MetaData'!AN136*6.89476,'SERIES_DB-MetaData'!AN136)</f>
        <v>0</v>
      </c>
      <c r="AO136" s="108">
        <f>'SERIES_DB-MetaData'!AO136</f>
        <v>0</v>
      </c>
      <c r="AP136" s="24">
        <f>'SERIES_DB-MetaData'!AP136</f>
        <v>0</v>
      </c>
      <c r="AQ136" s="20">
        <f>'SERIES_DB-MetaData'!AQ136</f>
        <v>2</v>
      </c>
      <c r="AR136" s="24" t="str">
        <f>'SERIES_DB-MetaData'!AR136</f>
        <v>Ribbed</v>
      </c>
      <c r="AS136" s="30">
        <f>IF('SERIES_DB-MetaData'!$F136="US",'SERIES_DB-MetaData'!AS136*25.4,'SERIES_DB-MetaData'!AS136)</f>
        <v>1.4</v>
      </c>
      <c r="AT136" s="20">
        <f>'SERIES_DB-MetaData'!AT136</f>
        <v>8</v>
      </c>
      <c r="AU136" s="31">
        <f>IF('SERIES_DB-MetaData'!$F136="US",'SERIES_DB-MetaData'!AU136*25.4,'SERIES_DB-MetaData'!AU136)</f>
        <v>30</v>
      </c>
      <c r="AV136" s="30">
        <f>IF('SERIES_DB-MetaData'!$F136="US",'SERIES_DB-MetaData'!AV136*25.4,'SERIES_DB-MetaData'!AV136)</f>
        <v>0</v>
      </c>
      <c r="AW136" s="109">
        <f>'SERIES_DB-MetaData'!AW136</f>
        <v>0</v>
      </c>
      <c r="AX136" s="30">
        <f>IF('SERIES_DB-MetaData'!$F136="US",'SERIES_DB-MetaData'!AX136*25.4,'SERIES_DB-MetaData'!AX136)</f>
        <v>0</v>
      </c>
      <c r="AY136" s="23">
        <f t="shared" si="15"/>
        <v>0.17104226669544426</v>
      </c>
      <c r="AZ136" s="23"/>
      <c r="BA136" s="31">
        <f>IF('SERIES_DB-MetaData'!$F136="US",'SERIES_DB-MetaData'!BA136*6.89476,'SERIES_DB-MetaData'!BA136)</f>
        <v>401.8</v>
      </c>
      <c r="BB136" s="31">
        <f>IF('SERIES_DB-MetaData'!$F136="US",'SERIES_DB-MetaData'!BB136*6.89476,'SERIES_DB-MetaData'!BB136)</f>
        <v>0</v>
      </c>
      <c r="BC136" s="24">
        <f>'SERIES_DB-MetaData'!BC136</f>
        <v>0</v>
      </c>
      <c r="BD136" s="30">
        <f>IF('SERIES_DB-MetaData'!$F136="US",'SERIES_DB-MetaData'!BD136*25.4,'SERIES_DB-MetaData'!BD136)</f>
        <v>2</v>
      </c>
      <c r="BE136" s="30">
        <f>IF('SERIES_DB-MetaData'!$F136="US",'SERIES_DB-MetaData'!BE136*25.4,'SERIES_DB-MetaData'!BE136)</f>
        <v>30</v>
      </c>
      <c r="BF136" s="24">
        <f>'SERIES_DB-MetaData'!BF136</f>
        <v>1</v>
      </c>
      <c r="BG136" s="22">
        <f t="shared" si="16"/>
        <v>0.52359877559829882</v>
      </c>
      <c r="BH136" s="30">
        <f>IF('SERIES_DB-MetaData'!$F136="US",'SERIES_DB-MetaData'!BH136*25.4,'SERIES_DB-MetaData'!BH136)</f>
        <v>0</v>
      </c>
      <c r="BI136" s="31">
        <f>IF('SERIES_DB-MetaData'!$F136="US",'SERIES_DB-MetaData'!BI136*6.89476,'SERIES_DB-MetaData'!BI136)</f>
        <v>401.4</v>
      </c>
      <c r="BJ136" s="31">
        <f>IF('SERIES_DB-MetaData'!$F136="US",'SERIES_DB-MetaData'!BJ136*6.89476,'SERIES_DB-MetaData'!BJ136)</f>
        <v>0</v>
      </c>
      <c r="BK136" s="109">
        <f>'SERIES_DB-MetaData'!BK136</f>
        <v>0</v>
      </c>
      <c r="BL136" s="30">
        <f>IF('SERIES_DB-MetaData'!$F136="US",'SERIES_DB-MetaData'!BL136*25.4,'SERIES_DB-MetaData'!BL136)</f>
        <v>2</v>
      </c>
      <c r="BM136" s="30">
        <f>IF('SERIES_DB-MetaData'!$F136="US",'SERIES_DB-MetaData'!BM136*25.4,'SERIES_DB-MetaData'!BM136)</f>
        <v>30</v>
      </c>
      <c r="BN136" s="25">
        <f>'SERIES_DB-MetaData'!$BN$6</f>
        <v>2</v>
      </c>
      <c r="BO136" s="22">
        <f t="shared" si="17"/>
        <v>1.0471975511965976</v>
      </c>
      <c r="BP136" s="31">
        <f>IF('SERIES_DB-MetaData'!$F136="US",'SERIES_DB-MetaData'!BP136*6.89476,'SERIES_DB-MetaData'!BP136)</f>
        <v>323.39999999999998</v>
      </c>
      <c r="BQ136" s="31">
        <f>IF('SERIES_DB-MetaData'!$F136="US",'SERIES_DB-MetaData'!BQ136*6.89476,'SERIES_DB-MetaData'!BQ136)</f>
        <v>0</v>
      </c>
      <c r="BR136" s="20">
        <f>'SERIES_DB-MetaData'!BR136</f>
        <v>0</v>
      </c>
      <c r="BS136" s="30">
        <f>IF('SERIES_DB-MetaData'!$F136="US",'SERIES_DB-MetaData'!BS136*25.4,'SERIES_DB-MetaData'!BS136)</f>
        <v>0</v>
      </c>
      <c r="BT136" s="20">
        <f>'SERIES_DB-MetaData'!BT136</f>
        <v>0</v>
      </c>
      <c r="BU136" s="22">
        <f t="shared" si="18"/>
        <v>0</v>
      </c>
      <c r="BV136" s="31">
        <f>IF('SERIES_DB-MetaData'!$F136="US",'SERIES_DB-MetaData'!BV136*6.89476,'SERIES_DB-MetaData'!BV136)</f>
        <v>0</v>
      </c>
      <c r="BW136" s="20">
        <f>'SERIES_DB-MetaData'!BW136</f>
        <v>0</v>
      </c>
      <c r="BX136" s="20">
        <f>'SERIES_DB-MetaData'!BX136</f>
        <v>2</v>
      </c>
    </row>
    <row r="137" spans="1:76">
      <c r="A137" s="84">
        <f>'SERIES_DB-MetaData'!A137</f>
        <v>132</v>
      </c>
      <c r="B137" s="84">
        <f>'SERIES_DB-MetaData'!B137</f>
        <v>0</v>
      </c>
      <c r="C137" s="84">
        <f>'SERIES_DB-MetaData'!C137</f>
        <v>27</v>
      </c>
      <c r="D137" s="105" t="str">
        <f>'SERIES_DB-MetaData'!D137</f>
        <v>Kokusho_5-3</v>
      </c>
      <c r="E137" s="105" t="str">
        <f>'SERIES_DB-MetaData'!E137</f>
        <v>Kokusho (from Lu et al., 2010, NEES Database)</v>
      </c>
      <c r="F137" s="20" t="s">
        <v>8</v>
      </c>
      <c r="G137" s="87" t="str">
        <f>'SERIES_DB-MetaData'!G137</f>
        <v>C</v>
      </c>
      <c r="H137" s="87" t="str">
        <f>'SERIES_DB-MetaData'!H137</f>
        <v>B</v>
      </c>
      <c r="I137" s="31">
        <f>IF('SERIES_DB-MetaData'!$F137="US",'SERIES_DB-MetaData'!I137*6.89476,'SERIES_DB-MetaData'!I137)</f>
        <v>19.100000000000001</v>
      </c>
      <c r="J137" s="31">
        <f>IF('SERIES_DB-MetaData'!$F137="US",'SERIES_DB-MetaData'!J137*6.89476,'SERIES_DB-MetaData'!J137)</f>
        <v>0</v>
      </c>
      <c r="K137" s="31">
        <f>IF('SERIES_DB-MetaData'!$F137="US",'SERIES_DB-MetaData'!K137*6.89476,'SERIES_DB-MetaData'!K137)</f>
        <v>0</v>
      </c>
      <c r="L137" s="31">
        <f>IF('SERIES_DB-MetaData'!$F137="US",'SERIES_DB-MetaData'!L137*4.448221615,'SERIES_DB-MetaData'!L137)</f>
        <v>0</v>
      </c>
      <c r="M137" s="20">
        <f>'SERIES_DB-MetaData'!M137</f>
        <v>0</v>
      </c>
      <c r="N137" s="30">
        <f>IF('SERIES_DB-MetaData'!$F137="US",'SERIES_DB-MetaData'!N137*25.4,'SERIES_DB-MetaData'!N137)</f>
        <v>60</v>
      </c>
      <c r="O137" s="30">
        <f>IF('SERIES_DB-MetaData'!$F137="US",'SERIES_DB-MetaData'!O137*25.4,'SERIES_DB-MetaData'!O137)</f>
        <v>60</v>
      </c>
      <c r="P137" s="30">
        <f>IF('SERIES_DB-MetaData'!$F137="US",'SERIES_DB-MetaData'!P137*25.4,'SERIES_DB-MetaData'!P137)</f>
        <v>420</v>
      </c>
      <c r="Q137" s="30">
        <f>IF('SERIES_DB-MetaData'!$F137="US",'SERIES_DB-MetaData'!Q137*25.4,'SERIES_DB-MetaData'!Q137)</f>
        <v>20</v>
      </c>
      <c r="R137" s="30">
        <f>IF('SERIES_DB-MetaData'!$F137="US",'SERIES_DB-MetaData'!R137*25.4,'SERIES_DB-MetaData'!R137)</f>
        <v>230</v>
      </c>
      <c r="S137" s="30">
        <f>IF('SERIES_DB-MetaData'!$F137="US",'SERIES_DB-MetaData'!S137*25.4,'SERIES_DB-MetaData'!S137)</f>
        <v>230</v>
      </c>
      <c r="T137" s="32" t="str">
        <f>'SERIES_DB-MetaData'!T137</f>
        <v>C</v>
      </c>
      <c r="U137" s="32">
        <f t="shared" si="13"/>
        <v>9600</v>
      </c>
      <c r="V137" s="30">
        <f>IF('SERIES_DB-MetaData'!$F137="US",'SERIES_DB-MetaData'!V137*25.4,'SERIES_DB-MetaData'!V137)</f>
        <v>4</v>
      </c>
      <c r="W137" s="30">
        <f>IF('SERIES_DB-MetaData'!$F137="US",'SERIES_DB-MetaData'!W137*25.4,'SERIES_DB-MetaData'!W137)</f>
        <v>0</v>
      </c>
      <c r="X137" s="30">
        <f>IF('SERIES_DB-MetaData'!$F137="US",'SERIES_DB-MetaData'!X137*25.4,'SERIES_DB-MetaData'!X137)</f>
        <v>0</v>
      </c>
      <c r="Y137" s="108">
        <f>'SERIES_DB-MetaData'!Y137</f>
        <v>9</v>
      </c>
      <c r="Z137" s="30">
        <f>IF('SERIES_DB-MetaData'!$F137="US",'SERIES_DB-MetaData'!Z137*25.4,'SERIES_DB-MetaData'!Z137)</f>
        <v>0</v>
      </c>
      <c r="AA137" s="108">
        <f>'SERIES_DB-MetaData'!AA137</f>
        <v>0</v>
      </c>
      <c r="AB137" s="30">
        <f>IF('SERIES_DB-MetaData'!$F137="US",'SERIES_DB-MetaData'!AB137*25.4,'SERIES_DB-MetaData'!AB137)</f>
        <v>0</v>
      </c>
      <c r="AC137" s="108">
        <f>'SERIES_DB-MetaData'!AC137</f>
        <v>0</v>
      </c>
      <c r="AD137" s="108">
        <f>'SERIES_DB-MetaData'!AD137</f>
        <v>0</v>
      </c>
      <c r="AE137" s="31">
        <f>IF('SERIES_DB-MetaData'!$F137="US",'SERIES_DB-MetaData'!AE137*25.4,'SERIES_DB-MetaData'!AE137)</f>
        <v>0</v>
      </c>
      <c r="AF137" s="32" t="str">
        <f>'SERIES_DB-MetaData'!AF137</f>
        <v>Ribbed</v>
      </c>
      <c r="AG137" s="23">
        <f t="shared" si="14"/>
        <v>1.1780972450961724</v>
      </c>
      <c r="AH137" s="30">
        <f>IF('SERIES_DB-MetaData'!$F137="US",'SERIES_DB-MetaData'!AH137*25.4,'SERIES_DB-MetaData'!AH137)</f>
        <v>0</v>
      </c>
      <c r="AI137" s="31">
        <f>IF('SERIES_DB-MetaData'!$F137="US",'SERIES_DB-MetaData'!AI137*6.89476,'SERIES_DB-MetaData'!AI137)</f>
        <v>334.27800000000002</v>
      </c>
      <c r="AJ137" s="31">
        <f>IF('SERIES_DB-MetaData'!$F137="US",'SERIES_DB-MetaData'!AJ137*6.89476,'SERIES_DB-MetaData'!AJ137)</f>
        <v>0</v>
      </c>
      <c r="AK137" s="31">
        <f>IF('SERIES_DB-MetaData'!$F137="US",'SERIES_DB-MetaData'!AK137*6.89476,'SERIES_DB-MetaData'!AK137)</f>
        <v>0</v>
      </c>
      <c r="AL137" s="31">
        <f>IF('SERIES_DB-MetaData'!$F137="US",'SERIES_DB-MetaData'!AL137*6.89476,'SERIES_DB-MetaData'!AL137)</f>
        <v>0</v>
      </c>
      <c r="AM137" s="31">
        <f>IF('SERIES_DB-MetaData'!$F137="US",'SERIES_DB-MetaData'!AM137*6.89476,'SERIES_DB-MetaData'!AM137)</f>
        <v>0</v>
      </c>
      <c r="AN137" s="31">
        <f>IF('SERIES_DB-MetaData'!$F137="US",'SERIES_DB-MetaData'!AN137*6.89476,'SERIES_DB-MetaData'!AN137)</f>
        <v>0</v>
      </c>
      <c r="AO137" s="108">
        <f>'SERIES_DB-MetaData'!AO137</f>
        <v>0</v>
      </c>
      <c r="AP137" s="24">
        <f>'SERIES_DB-MetaData'!AP137</f>
        <v>0</v>
      </c>
      <c r="AQ137" s="20">
        <f>'SERIES_DB-MetaData'!AQ137</f>
        <v>2</v>
      </c>
      <c r="AR137" s="24" t="str">
        <f>'SERIES_DB-MetaData'!AR137</f>
        <v>Ribbed</v>
      </c>
      <c r="AS137" s="30">
        <f>IF('SERIES_DB-MetaData'!$F137="US",'SERIES_DB-MetaData'!AS137*25.4,'SERIES_DB-MetaData'!AS137)</f>
        <v>1.4</v>
      </c>
      <c r="AT137" s="20">
        <f>'SERIES_DB-MetaData'!AT137</f>
        <v>8</v>
      </c>
      <c r="AU137" s="31">
        <f>IF('SERIES_DB-MetaData'!$F137="US",'SERIES_DB-MetaData'!AU137*25.4,'SERIES_DB-MetaData'!AU137)</f>
        <v>30</v>
      </c>
      <c r="AV137" s="30">
        <f>IF('SERIES_DB-MetaData'!$F137="US",'SERIES_DB-MetaData'!AV137*25.4,'SERIES_DB-MetaData'!AV137)</f>
        <v>0</v>
      </c>
      <c r="AW137" s="109">
        <f>'SERIES_DB-MetaData'!AW137</f>
        <v>0</v>
      </c>
      <c r="AX137" s="30">
        <f>IF('SERIES_DB-MetaData'!$F137="US",'SERIES_DB-MetaData'!AX137*25.4,'SERIES_DB-MetaData'!AX137)</f>
        <v>0</v>
      </c>
      <c r="AY137" s="23">
        <f t="shared" si="15"/>
        <v>0.17104226669544426</v>
      </c>
      <c r="AZ137" s="23"/>
      <c r="BA137" s="31">
        <f>IF('SERIES_DB-MetaData'!$F137="US",'SERIES_DB-MetaData'!BA137*6.89476,'SERIES_DB-MetaData'!BA137)</f>
        <v>401.8</v>
      </c>
      <c r="BB137" s="31">
        <f>IF('SERIES_DB-MetaData'!$F137="US",'SERIES_DB-MetaData'!BB137*6.89476,'SERIES_DB-MetaData'!BB137)</f>
        <v>0</v>
      </c>
      <c r="BC137" s="24">
        <f>'SERIES_DB-MetaData'!BC137</f>
        <v>0</v>
      </c>
      <c r="BD137" s="30">
        <f>IF('SERIES_DB-MetaData'!$F137="US",'SERIES_DB-MetaData'!BD137*25.4,'SERIES_DB-MetaData'!BD137)</f>
        <v>0</v>
      </c>
      <c r="BE137" s="30">
        <f>IF('SERIES_DB-MetaData'!$F137="US",'SERIES_DB-MetaData'!BE137*25.4,'SERIES_DB-MetaData'!BE137)</f>
        <v>0</v>
      </c>
      <c r="BF137" s="24">
        <f>'SERIES_DB-MetaData'!BF137</f>
        <v>0</v>
      </c>
      <c r="BG137" s="22"/>
      <c r="BH137" s="30">
        <f>IF('SERIES_DB-MetaData'!$F137="US",'SERIES_DB-MetaData'!BH137*25.4,'SERIES_DB-MetaData'!BH137)</f>
        <v>0</v>
      </c>
      <c r="BI137" s="31">
        <f>IF('SERIES_DB-MetaData'!$F137="US",'SERIES_DB-MetaData'!BI137*6.89476,'SERIES_DB-MetaData'!BI137)</f>
        <v>323.39999999999998</v>
      </c>
      <c r="BJ137" s="31">
        <f>IF('SERIES_DB-MetaData'!$F137="US",'SERIES_DB-MetaData'!BJ137*6.89476,'SERIES_DB-MetaData'!BJ137)</f>
        <v>0</v>
      </c>
      <c r="BK137" s="109">
        <f>'SERIES_DB-MetaData'!BK137</f>
        <v>0</v>
      </c>
      <c r="BL137" s="30">
        <f>IF('SERIES_DB-MetaData'!$F137="US",'SERIES_DB-MetaData'!BL137*25.4,'SERIES_DB-MetaData'!BL137)</f>
        <v>0</v>
      </c>
      <c r="BM137" s="30">
        <f>IF('SERIES_DB-MetaData'!$F137="US",'SERIES_DB-MetaData'!BM137*25.4,'SERIES_DB-MetaData'!BM137)</f>
        <v>0</v>
      </c>
      <c r="BN137" s="25">
        <f>'SERIES_DB-MetaData'!$BN$6</f>
        <v>2</v>
      </c>
      <c r="BO137" s="22"/>
      <c r="BP137" s="31">
        <f>IF('SERIES_DB-MetaData'!$F137="US",'SERIES_DB-MetaData'!BP137*6.89476,'SERIES_DB-MetaData'!BP137)</f>
        <v>0</v>
      </c>
      <c r="BQ137" s="31">
        <f>IF('SERIES_DB-MetaData'!$F137="US",'SERIES_DB-MetaData'!BQ137*6.89476,'SERIES_DB-MetaData'!BQ137)</f>
        <v>0</v>
      </c>
      <c r="BR137" s="20">
        <f>'SERIES_DB-MetaData'!BR137</f>
        <v>0</v>
      </c>
      <c r="BS137" s="30">
        <f>IF('SERIES_DB-MetaData'!$F137="US",'SERIES_DB-MetaData'!BS137*25.4,'SERIES_DB-MetaData'!BS137)</f>
        <v>0</v>
      </c>
      <c r="BT137" s="20">
        <f>'SERIES_DB-MetaData'!BT137</f>
        <v>0</v>
      </c>
      <c r="BU137" s="22">
        <f t="shared" si="18"/>
        <v>0</v>
      </c>
      <c r="BV137" s="31">
        <f>IF('SERIES_DB-MetaData'!$F137="US",'SERIES_DB-MetaData'!BV137*6.89476,'SERIES_DB-MetaData'!BV137)</f>
        <v>0</v>
      </c>
      <c r="BW137" s="20">
        <f>'SERIES_DB-MetaData'!BW137</f>
        <v>0</v>
      </c>
      <c r="BX137" s="20">
        <f>'SERIES_DB-MetaData'!BX137</f>
        <v>2</v>
      </c>
    </row>
    <row r="138" spans="1:76">
      <c r="A138" s="84">
        <f>'SERIES_DB-MetaData'!A138</f>
        <v>133</v>
      </c>
      <c r="B138" s="84">
        <f>'SERIES_DB-MetaData'!B138</f>
        <v>0</v>
      </c>
      <c r="C138" s="84">
        <f>'SERIES_DB-MetaData'!C138</f>
        <v>28</v>
      </c>
      <c r="D138" s="105" t="str">
        <f>'SERIES_DB-MetaData'!D138</f>
        <v>Kokusho_6-1</v>
      </c>
      <c r="E138" s="105" t="str">
        <f>'SERIES_DB-MetaData'!E138</f>
        <v>Kokusho (from Lu et al., 2010, NEES Database)</v>
      </c>
      <c r="F138" s="20" t="s">
        <v>8</v>
      </c>
      <c r="G138" s="87" t="str">
        <f>'SERIES_DB-MetaData'!G138</f>
        <v>C</v>
      </c>
      <c r="H138" s="87" t="str">
        <f>'SERIES_DB-MetaData'!H138</f>
        <v>B</v>
      </c>
      <c r="I138" s="31">
        <f>IF('SERIES_DB-MetaData'!$F138="US",'SERIES_DB-MetaData'!I138*6.89476,'SERIES_DB-MetaData'!I138)</f>
        <v>18</v>
      </c>
      <c r="J138" s="31">
        <f>IF('SERIES_DB-MetaData'!$F138="US",'SERIES_DB-MetaData'!J138*6.89476,'SERIES_DB-MetaData'!J138)</f>
        <v>0</v>
      </c>
      <c r="K138" s="31">
        <f>IF('SERIES_DB-MetaData'!$F138="US",'SERIES_DB-MetaData'!K138*6.89476,'SERIES_DB-MetaData'!K138)</f>
        <v>0</v>
      </c>
      <c r="L138" s="31">
        <f>IF('SERIES_DB-MetaData'!$F138="US",'SERIES_DB-MetaData'!L138*4.448221615,'SERIES_DB-MetaData'!L138)</f>
        <v>0</v>
      </c>
      <c r="M138" s="20">
        <f>'SERIES_DB-MetaData'!M138</f>
        <v>0</v>
      </c>
      <c r="N138" s="30">
        <f>IF('SERIES_DB-MetaData'!$F138="US",'SERIES_DB-MetaData'!N138*25.4,'SERIES_DB-MetaData'!N138)</f>
        <v>60</v>
      </c>
      <c r="O138" s="30">
        <f>IF('SERIES_DB-MetaData'!$F138="US",'SERIES_DB-MetaData'!O138*25.4,'SERIES_DB-MetaData'!O138)</f>
        <v>60</v>
      </c>
      <c r="P138" s="30">
        <f>IF('SERIES_DB-MetaData'!$F138="US",'SERIES_DB-MetaData'!P138*25.4,'SERIES_DB-MetaData'!P138)</f>
        <v>420</v>
      </c>
      <c r="Q138" s="30">
        <f>IF('SERIES_DB-MetaData'!$F138="US",'SERIES_DB-MetaData'!Q138*25.4,'SERIES_DB-MetaData'!Q138)</f>
        <v>20</v>
      </c>
      <c r="R138" s="30">
        <f>IF('SERIES_DB-MetaData'!$F138="US",'SERIES_DB-MetaData'!R138*25.4,'SERIES_DB-MetaData'!R138)</f>
        <v>230</v>
      </c>
      <c r="S138" s="30">
        <f>IF('SERIES_DB-MetaData'!$F138="US",'SERIES_DB-MetaData'!S138*25.4,'SERIES_DB-MetaData'!S138)</f>
        <v>230</v>
      </c>
      <c r="T138" s="32" t="str">
        <f>'SERIES_DB-MetaData'!T138</f>
        <v>2-point loading</v>
      </c>
      <c r="U138" s="32">
        <f t="shared" si="13"/>
        <v>9600</v>
      </c>
      <c r="V138" s="30">
        <f>IF('SERIES_DB-MetaData'!$F138="US",'SERIES_DB-MetaData'!V138*25.4,'SERIES_DB-MetaData'!V138)</f>
        <v>4</v>
      </c>
      <c r="W138" s="30">
        <f>IF('SERIES_DB-MetaData'!$F138="US",'SERIES_DB-MetaData'!W138*25.4,'SERIES_DB-MetaData'!W138)</f>
        <v>0</v>
      </c>
      <c r="X138" s="30">
        <f>IF('SERIES_DB-MetaData'!$F138="US",'SERIES_DB-MetaData'!X138*25.4,'SERIES_DB-MetaData'!X138)</f>
        <v>0</v>
      </c>
      <c r="Y138" s="108">
        <f>'SERIES_DB-MetaData'!Y138</f>
        <v>9</v>
      </c>
      <c r="Z138" s="30">
        <f>IF('SERIES_DB-MetaData'!$F138="US",'SERIES_DB-MetaData'!Z138*25.4,'SERIES_DB-MetaData'!Z138)</f>
        <v>0</v>
      </c>
      <c r="AA138" s="108">
        <f>'SERIES_DB-MetaData'!AA138</f>
        <v>0</v>
      </c>
      <c r="AB138" s="30">
        <f>IF('SERIES_DB-MetaData'!$F138="US",'SERIES_DB-MetaData'!AB138*25.4,'SERIES_DB-MetaData'!AB138)</f>
        <v>0</v>
      </c>
      <c r="AC138" s="108">
        <f>'SERIES_DB-MetaData'!AC138</f>
        <v>0</v>
      </c>
      <c r="AD138" s="108">
        <f>'SERIES_DB-MetaData'!AD138</f>
        <v>0</v>
      </c>
      <c r="AE138" s="31">
        <f>IF('SERIES_DB-MetaData'!$F138="US",'SERIES_DB-MetaData'!AE138*25.4,'SERIES_DB-MetaData'!AE138)</f>
        <v>0</v>
      </c>
      <c r="AF138" s="32" t="str">
        <f>'SERIES_DB-MetaData'!AF138</f>
        <v>Ribbed</v>
      </c>
      <c r="AG138" s="23">
        <f t="shared" si="14"/>
        <v>1.1780972450961724</v>
      </c>
      <c r="AH138" s="30">
        <f>IF('SERIES_DB-MetaData'!$F138="US",'SERIES_DB-MetaData'!AH138*25.4,'SERIES_DB-MetaData'!AH138)</f>
        <v>0</v>
      </c>
      <c r="AI138" s="31">
        <f>IF('SERIES_DB-MetaData'!$F138="US",'SERIES_DB-MetaData'!AI138*6.89476,'SERIES_DB-MetaData'!AI138)</f>
        <v>334.27800000000002</v>
      </c>
      <c r="AJ138" s="31">
        <f>IF('SERIES_DB-MetaData'!$F138="US",'SERIES_DB-MetaData'!AJ138*6.89476,'SERIES_DB-MetaData'!AJ138)</f>
        <v>0</v>
      </c>
      <c r="AK138" s="31">
        <f>IF('SERIES_DB-MetaData'!$F138="US",'SERIES_DB-MetaData'!AK138*6.89476,'SERIES_DB-MetaData'!AK138)</f>
        <v>0</v>
      </c>
      <c r="AL138" s="31">
        <f>IF('SERIES_DB-MetaData'!$F138="US",'SERIES_DB-MetaData'!AL138*6.89476,'SERIES_DB-MetaData'!AL138)</f>
        <v>0</v>
      </c>
      <c r="AM138" s="31">
        <f>IF('SERIES_DB-MetaData'!$F138="US",'SERIES_DB-MetaData'!AM138*6.89476,'SERIES_DB-MetaData'!AM138)</f>
        <v>0</v>
      </c>
      <c r="AN138" s="31">
        <f>IF('SERIES_DB-MetaData'!$F138="US",'SERIES_DB-MetaData'!AN138*6.89476,'SERIES_DB-MetaData'!AN138)</f>
        <v>0</v>
      </c>
      <c r="AO138" s="108">
        <f>'SERIES_DB-MetaData'!AO138</f>
        <v>0</v>
      </c>
      <c r="AP138" s="24">
        <f>'SERIES_DB-MetaData'!AP138</f>
        <v>0</v>
      </c>
      <c r="AQ138" s="20">
        <f>'SERIES_DB-MetaData'!AQ138</f>
        <v>2</v>
      </c>
      <c r="AR138" s="24" t="str">
        <f>'SERIES_DB-MetaData'!AR138</f>
        <v>Ribbed</v>
      </c>
      <c r="AS138" s="30">
        <f>IF('SERIES_DB-MetaData'!$F138="US",'SERIES_DB-MetaData'!AS138*25.4,'SERIES_DB-MetaData'!AS138)</f>
        <v>1.4</v>
      </c>
      <c r="AT138" s="20">
        <f>'SERIES_DB-MetaData'!AT138</f>
        <v>8</v>
      </c>
      <c r="AU138" s="31">
        <f>IF('SERIES_DB-MetaData'!$F138="US",'SERIES_DB-MetaData'!AU138*25.4,'SERIES_DB-MetaData'!AU138)</f>
        <v>30</v>
      </c>
      <c r="AV138" s="30">
        <f>IF('SERIES_DB-MetaData'!$F138="US",'SERIES_DB-MetaData'!AV138*25.4,'SERIES_DB-MetaData'!AV138)</f>
        <v>0</v>
      </c>
      <c r="AW138" s="109">
        <f>'SERIES_DB-MetaData'!AW138</f>
        <v>0</v>
      </c>
      <c r="AX138" s="30">
        <f>IF('SERIES_DB-MetaData'!$F138="US",'SERIES_DB-MetaData'!AX138*25.4,'SERIES_DB-MetaData'!AX138)</f>
        <v>0</v>
      </c>
      <c r="AY138" s="23">
        <f t="shared" si="15"/>
        <v>0.17104226669544426</v>
      </c>
      <c r="AZ138" s="23"/>
      <c r="BA138" s="31">
        <f>IF('SERIES_DB-MetaData'!$F138="US",'SERIES_DB-MetaData'!BA138*6.89476,'SERIES_DB-MetaData'!BA138)</f>
        <v>401.8</v>
      </c>
      <c r="BB138" s="31">
        <f>IF('SERIES_DB-MetaData'!$F138="US",'SERIES_DB-MetaData'!BB138*6.89476,'SERIES_DB-MetaData'!BB138)</f>
        <v>0</v>
      </c>
      <c r="BC138" s="24">
        <f>'SERIES_DB-MetaData'!BC138</f>
        <v>0</v>
      </c>
      <c r="BD138" s="30">
        <f>IF('SERIES_DB-MetaData'!$F138="US",'SERIES_DB-MetaData'!BD138*25.4,'SERIES_DB-MetaData'!BD138)</f>
        <v>0</v>
      </c>
      <c r="BE138" s="30">
        <f>IF('SERIES_DB-MetaData'!$F138="US",'SERIES_DB-MetaData'!BE138*25.4,'SERIES_DB-MetaData'!BE138)</f>
        <v>0</v>
      </c>
      <c r="BF138" s="24">
        <f>'SERIES_DB-MetaData'!BF138</f>
        <v>0</v>
      </c>
      <c r="BG138" s="22"/>
      <c r="BH138" s="30">
        <f>IF('SERIES_DB-MetaData'!$F138="US",'SERIES_DB-MetaData'!BH138*25.4,'SERIES_DB-MetaData'!BH138)</f>
        <v>0</v>
      </c>
      <c r="BI138" s="31">
        <f>IF('SERIES_DB-MetaData'!$F138="US",'SERIES_DB-MetaData'!BI138*6.89476,'SERIES_DB-MetaData'!BI138)</f>
        <v>323.39999999999998</v>
      </c>
      <c r="BJ138" s="31">
        <f>IF('SERIES_DB-MetaData'!$F138="US",'SERIES_DB-MetaData'!BJ138*6.89476,'SERIES_DB-MetaData'!BJ138)</f>
        <v>0</v>
      </c>
      <c r="BK138" s="109">
        <f>'SERIES_DB-MetaData'!BK138</f>
        <v>0</v>
      </c>
      <c r="BL138" s="30">
        <f>IF('SERIES_DB-MetaData'!$F138="US",'SERIES_DB-MetaData'!BL138*25.4,'SERIES_DB-MetaData'!BL138)</f>
        <v>0</v>
      </c>
      <c r="BM138" s="30">
        <f>IF('SERIES_DB-MetaData'!$F138="US",'SERIES_DB-MetaData'!BM138*25.4,'SERIES_DB-MetaData'!BM138)</f>
        <v>0</v>
      </c>
      <c r="BN138" s="25">
        <f>'SERIES_DB-MetaData'!$BN$6</f>
        <v>2</v>
      </c>
      <c r="BO138" s="22"/>
      <c r="BP138" s="31">
        <f>IF('SERIES_DB-MetaData'!$F138="US",'SERIES_DB-MetaData'!BP138*6.89476,'SERIES_DB-MetaData'!BP138)</f>
        <v>0</v>
      </c>
      <c r="BQ138" s="31">
        <f>IF('SERIES_DB-MetaData'!$F138="US",'SERIES_DB-MetaData'!BQ138*6.89476,'SERIES_DB-MetaData'!BQ138)</f>
        <v>0</v>
      </c>
      <c r="BR138" s="20">
        <f>'SERIES_DB-MetaData'!BR138</f>
        <v>0</v>
      </c>
      <c r="BS138" s="30">
        <f>IF('SERIES_DB-MetaData'!$F138="US",'SERIES_DB-MetaData'!BS138*25.4,'SERIES_DB-MetaData'!BS138)</f>
        <v>0</v>
      </c>
      <c r="BT138" s="20">
        <f>'SERIES_DB-MetaData'!BT138</f>
        <v>0</v>
      </c>
      <c r="BU138" s="22">
        <f t="shared" si="18"/>
        <v>0</v>
      </c>
      <c r="BV138" s="31">
        <f>IF('SERIES_DB-MetaData'!$F138="US",'SERIES_DB-MetaData'!BV138*6.89476,'SERIES_DB-MetaData'!BV138)</f>
        <v>0</v>
      </c>
      <c r="BW138" s="20">
        <f>'SERIES_DB-MetaData'!BW138</f>
        <v>0</v>
      </c>
      <c r="BX138" s="20">
        <f>'SERIES_DB-MetaData'!BX138</f>
        <v>2</v>
      </c>
    </row>
    <row r="139" spans="1:76">
      <c r="A139" s="84">
        <f>'SERIES_DB-MetaData'!A139</f>
        <v>134</v>
      </c>
      <c r="B139" s="84">
        <f>'SERIES_DB-MetaData'!B139</f>
        <v>0</v>
      </c>
      <c r="C139" s="84">
        <f>'SERIES_DB-MetaData'!C139</f>
        <v>29</v>
      </c>
      <c r="D139" s="105" t="str">
        <f>'SERIES_DB-MetaData'!D139</f>
        <v>Kokusho_6-2</v>
      </c>
      <c r="E139" s="105" t="str">
        <f>'SERIES_DB-MetaData'!E139</f>
        <v>Kokusho (from Lu et al., 2010, NEES Database)</v>
      </c>
      <c r="F139" s="20" t="s">
        <v>8</v>
      </c>
      <c r="G139" s="87" t="str">
        <f>'SERIES_DB-MetaData'!G139</f>
        <v>C</v>
      </c>
      <c r="H139" s="87" t="str">
        <f>'SERIES_DB-MetaData'!H139</f>
        <v>B</v>
      </c>
      <c r="I139" s="31">
        <f>IF('SERIES_DB-MetaData'!$F139="US",'SERIES_DB-MetaData'!I139*6.89476,'SERIES_DB-MetaData'!I139)</f>
        <v>19.100000000000001</v>
      </c>
      <c r="J139" s="31">
        <f>IF('SERIES_DB-MetaData'!$F139="US",'SERIES_DB-MetaData'!J139*6.89476,'SERIES_DB-MetaData'!J139)</f>
        <v>0</v>
      </c>
      <c r="K139" s="31">
        <f>IF('SERIES_DB-MetaData'!$F139="US",'SERIES_DB-MetaData'!K139*6.89476,'SERIES_DB-MetaData'!K139)</f>
        <v>0</v>
      </c>
      <c r="L139" s="31">
        <f>IF('SERIES_DB-MetaData'!$F139="US",'SERIES_DB-MetaData'!L139*4.448221615,'SERIES_DB-MetaData'!L139)</f>
        <v>0</v>
      </c>
      <c r="M139" s="20">
        <f>'SERIES_DB-MetaData'!M139</f>
        <v>0</v>
      </c>
      <c r="N139" s="30">
        <f>IF('SERIES_DB-MetaData'!$F139="US",'SERIES_DB-MetaData'!N139*25.4,'SERIES_DB-MetaData'!N139)</f>
        <v>60</v>
      </c>
      <c r="O139" s="30">
        <f>IF('SERIES_DB-MetaData'!$F139="US",'SERIES_DB-MetaData'!O139*25.4,'SERIES_DB-MetaData'!O139)</f>
        <v>60</v>
      </c>
      <c r="P139" s="30">
        <f>IF('SERIES_DB-MetaData'!$F139="US",'SERIES_DB-MetaData'!P139*25.4,'SERIES_DB-MetaData'!P139)</f>
        <v>420</v>
      </c>
      <c r="Q139" s="30">
        <f>IF('SERIES_DB-MetaData'!$F139="US",'SERIES_DB-MetaData'!Q139*25.4,'SERIES_DB-MetaData'!Q139)</f>
        <v>20</v>
      </c>
      <c r="R139" s="30">
        <f>IF('SERIES_DB-MetaData'!$F139="US",'SERIES_DB-MetaData'!R139*25.4,'SERIES_DB-MetaData'!R139)</f>
        <v>230</v>
      </c>
      <c r="S139" s="30">
        <f>IF('SERIES_DB-MetaData'!$F139="US",'SERIES_DB-MetaData'!S139*25.4,'SERIES_DB-MetaData'!S139)</f>
        <v>230</v>
      </c>
      <c r="T139" s="32" t="str">
        <f>'SERIES_DB-MetaData'!T139</f>
        <v>2-point loading</v>
      </c>
      <c r="U139" s="32">
        <f t="shared" si="13"/>
        <v>9600</v>
      </c>
      <c r="V139" s="30">
        <f>IF('SERIES_DB-MetaData'!$F139="US",'SERIES_DB-MetaData'!V139*25.4,'SERIES_DB-MetaData'!V139)</f>
        <v>4</v>
      </c>
      <c r="W139" s="30">
        <f>IF('SERIES_DB-MetaData'!$F139="US",'SERIES_DB-MetaData'!W139*25.4,'SERIES_DB-MetaData'!W139)</f>
        <v>0</v>
      </c>
      <c r="X139" s="30">
        <f>IF('SERIES_DB-MetaData'!$F139="US",'SERIES_DB-MetaData'!X139*25.4,'SERIES_DB-MetaData'!X139)</f>
        <v>0</v>
      </c>
      <c r="Y139" s="108">
        <f>'SERIES_DB-MetaData'!Y139</f>
        <v>9</v>
      </c>
      <c r="Z139" s="30">
        <f>IF('SERIES_DB-MetaData'!$F139="US",'SERIES_DB-MetaData'!Z139*25.4,'SERIES_DB-MetaData'!Z139)</f>
        <v>0</v>
      </c>
      <c r="AA139" s="108">
        <f>'SERIES_DB-MetaData'!AA139</f>
        <v>0</v>
      </c>
      <c r="AB139" s="30">
        <f>IF('SERIES_DB-MetaData'!$F139="US",'SERIES_DB-MetaData'!AB139*25.4,'SERIES_DB-MetaData'!AB139)</f>
        <v>0</v>
      </c>
      <c r="AC139" s="108">
        <f>'SERIES_DB-MetaData'!AC139</f>
        <v>0</v>
      </c>
      <c r="AD139" s="108">
        <f>'SERIES_DB-MetaData'!AD139</f>
        <v>0</v>
      </c>
      <c r="AE139" s="31">
        <f>IF('SERIES_DB-MetaData'!$F139="US",'SERIES_DB-MetaData'!AE139*25.4,'SERIES_DB-MetaData'!AE139)</f>
        <v>0</v>
      </c>
      <c r="AF139" s="32" t="str">
        <f>'SERIES_DB-MetaData'!AF139</f>
        <v>Ribbed</v>
      </c>
      <c r="AG139" s="23">
        <f t="shared" si="14"/>
        <v>1.1780972450961724</v>
      </c>
      <c r="AH139" s="30">
        <f>IF('SERIES_DB-MetaData'!$F139="US",'SERIES_DB-MetaData'!AH139*25.4,'SERIES_DB-MetaData'!AH139)</f>
        <v>0</v>
      </c>
      <c r="AI139" s="31">
        <f>IF('SERIES_DB-MetaData'!$F139="US",'SERIES_DB-MetaData'!AI139*6.89476,'SERIES_DB-MetaData'!AI139)</f>
        <v>334.27800000000002</v>
      </c>
      <c r="AJ139" s="31">
        <f>IF('SERIES_DB-MetaData'!$F139="US",'SERIES_DB-MetaData'!AJ139*6.89476,'SERIES_DB-MetaData'!AJ139)</f>
        <v>0</v>
      </c>
      <c r="AK139" s="31">
        <f>IF('SERIES_DB-MetaData'!$F139="US",'SERIES_DB-MetaData'!AK139*6.89476,'SERIES_DB-MetaData'!AK139)</f>
        <v>0</v>
      </c>
      <c r="AL139" s="31">
        <f>IF('SERIES_DB-MetaData'!$F139="US",'SERIES_DB-MetaData'!AL139*6.89476,'SERIES_DB-MetaData'!AL139)</f>
        <v>0</v>
      </c>
      <c r="AM139" s="31">
        <f>IF('SERIES_DB-MetaData'!$F139="US",'SERIES_DB-MetaData'!AM139*6.89476,'SERIES_DB-MetaData'!AM139)</f>
        <v>0</v>
      </c>
      <c r="AN139" s="31">
        <f>IF('SERIES_DB-MetaData'!$F139="US",'SERIES_DB-MetaData'!AN139*6.89476,'SERIES_DB-MetaData'!AN139)</f>
        <v>0</v>
      </c>
      <c r="AO139" s="108">
        <f>'SERIES_DB-MetaData'!AO139</f>
        <v>0</v>
      </c>
      <c r="AP139" s="24">
        <f>'SERIES_DB-MetaData'!AP139</f>
        <v>0</v>
      </c>
      <c r="AQ139" s="20">
        <f>'SERIES_DB-MetaData'!AQ139</f>
        <v>2</v>
      </c>
      <c r="AR139" s="24" t="str">
        <f>'SERIES_DB-MetaData'!AR139</f>
        <v>Ribbed</v>
      </c>
      <c r="AS139" s="30">
        <f>IF('SERIES_DB-MetaData'!$F139="US",'SERIES_DB-MetaData'!AS139*25.4,'SERIES_DB-MetaData'!AS139)</f>
        <v>1.4</v>
      </c>
      <c r="AT139" s="20">
        <f>'SERIES_DB-MetaData'!AT139</f>
        <v>8</v>
      </c>
      <c r="AU139" s="31">
        <f>IF('SERIES_DB-MetaData'!$F139="US",'SERIES_DB-MetaData'!AU139*25.4,'SERIES_DB-MetaData'!AU139)</f>
        <v>30</v>
      </c>
      <c r="AV139" s="30">
        <f>IF('SERIES_DB-MetaData'!$F139="US",'SERIES_DB-MetaData'!AV139*25.4,'SERIES_DB-MetaData'!AV139)</f>
        <v>0</v>
      </c>
      <c r="AW139" s="109">
        <f>'SERIES_DB-MetaData'!AW139</f>
        <v>0</v>
      </c>
      <c r="AX139" s="30">
        <f>IF('SERIES_DB-MetaData'!$F139="US",'SERIES_DB-MetaData'!AX139*25.4,'SERIES_DB-MetaData'!AX139)</f>
        <v>0</v>
      </c>
      <c r="AY139" s="23">
        <f t="shared" si="15"/>
        <v>0.17104226669544426</v>
      </c>
      <c r="AZ139" s="23"/>
      <c r="BA139" s="31">
        <f>IF('SERIES_DB-MetaData'!$F139="US",'SERIES_DB-MetaData'!BA139*6.89476,'SERIES_DB-MetaData'!BA139)</f>
        <v>401.8</v>
      </c>
      <c r="BB139" s="31">
        <f>IF('SERIES_DB-MetaData'!$F139="US",'SERIES_DB-MetaData'!BB139*6.89476,'SERIES_DB-MetaData'!BB139)</f>
        <v>0</v>
      </c>
      <c r="BC139" s="24">
        <f>'SERIES_DB-MetaData'!BC139</f>
        <v>0</v>
      </c>
      <c r="BD139" s="30">
        <f>IF('SERIES_DB-MetaData'!$F139="US",'SERIES_DB-MetaData'!BD139*25.4,'SERIES_DB-MetaData'!BD139)</f>
        <v>2</v>
      </c>
      <c r="BE139" s="30">
        <f>IF('SERIES_DB-MetaData'!$F139="US",'SERIES_DB-MetaData'!BE139*25.4,'SERIES_DB-MetaData'!BE139)</f>
        <v>30</v>
      </c>
      <c r="BF139" s="24">
        <f>'SERIES_DB-MetaData'!BF139</f>
        <v>1</v>
      </c>
      <c r="BG139" s="22">
        <f t="shared" si="16"/>
        <v>0.52359877559829882</v>
      </c>
      <c r="BH139" s="30">
        <f>IF('SERIES_DB-MetaData'!$F139="US",'SERIES_DB-MetaData'!BH139*25.4,'SERIES_DB-MetaData'!BH139)</f>
        <v>0</v>
      </c>
      <c r="BI139" s="31">
        <f>IF('SERIES_DB-MetaData'!$F139="US",'SERIES_DB-MetaData'!BI139*6.89476,'SERIES_DB-MetaData'!BI139)</f>
        <v>323.39999999999998</v>
      </c>
      <c r="BJ139" s="31">
        <f>IF('SERIES_DB-MetaData'!$F139="US",'SERIES_DB-MetaData'!BJ139*6.89476,'SERIES_DB-MetaData'!BJ139)</f>
        <v>0</v>
      </c>
      <c r="BK139" s="109">
        <f>'SERIES_DB-MetaData'!BK139</f>
        <v>0</v>
      </c>
      <c r="BL139" s="30">
        <f>IF('SERIES_DB-MetaData'!$F139="US",'SERIES_DB-MetaData'!BL139*25.4,'SERIES_DB-MetaData'!BL139)</f>
        <v>2</v>
      </c>
      <c r="BM139" s="30">
        <f>IF('SERIES_DB-MetaData'!$F139="US",'SERIES_DB-MetaData'!BM139*25.4,'SERIES_DB-MetaData'!BM139)</f>
        <v>30</v>
      </c>
      <c r="BN139" s="25">
        <f>'SERIES_DB-MetaData'!$BN$6</f>
        <v>2</v>
      </c>
      <c r="BO139" s="22">
        <f t="shared" si="17"/>
        <v>1.0471975511965976</v>
      </c>
      <c r="BP139" s="31">
        <f>IF('SERIES_DB-MetaData'!$F139="US",'SERIES_DB-MetaData'!BP139*6.89476,'SERIES_DB-MetaData'!BP139)</f>
        <v>323.39999999999998</v>
      </c>
      <c r="BQ139" s="31">
        <f>IF('SERIES_DB-MetaData'!$F139="US",'SERIES_DB-MetaData'!BQ139*6.89476,'SERIES_DB-MetaData'!BQ139)</f>
        <v>0</v>
      </c>
      <c r="BR139" s="20">
        <f>'SERIES_DB-MetaData'!BR139</f>
        <v>0</v>
      </c>
      <c r="BS139" s="30">
        <f>IF('SERIES_DB-MetaData'!$F139="US",'SERIES_DB-MetaData'!BS139*25.4,'SERIES_DB-MetaData'!BS139)</f>
        <v>0</v>
      </c>
      <c r="BT139" s="20">
        <f>'SERIES_DB-MetaData'!BT139</f>
        <v>0</v>
      </c>
      <c r="BU139" s="22">
        <f t="shared" si="18"/>
        <v>0</v>
      </c>
      <c r="BV139" s="31">
        <f>IF('SERIES_DB-MetaData'!$F139="US",'SERIES_DB-MetaData'!BV139*6.89476,'SERIES_DB-MetaData'!BV139)</f>
        <v>0</v>
      </c>
      <c r="BW139" s="20">
        <f>'SERIES_DB-MetaData'!BW139</f>
        <v>0</v>
      </c>
      <c r="BX139" s="20">
        <f>'SERIES_DB-MetaData'!BX139</f>
        <v>2</v>
      </c>
    </row>
    <row r="140" spans="1:76">
      <c r="A140" s="84">
        <f>'SERIES_DB-MetaData'!A140</f>
        <v>135</v>
      </c>
      <c r="B140" s="84">
        <f>'SERIES_DB-MetaData'!B140</f>
        <v>0</v>
      </c>
      <c r="C140" s="84">
        <f>'SERIES_DB-MetaData'!C140</f>
        <v>30</v>
      </c>
      <c r="D140" s="105" t="str">
        <f>'SERIES_DB-MetaData'!D140</f>
        <v>Kokusho_6-3</v>
      </c>
      <c r="E140" s="105" t="str">
        <f>'SERIES_DB-MetaData'!E140</f>
        <v>Kokusho (from Lu et al., 2010, NEES Database)</v>
      </c>
      <c r="F140" s="20" t="s">
        <v>8</v>
      </c>
      <c r="G140" s="87" t="str">
        <f>'SERIES_DB-MetaData'!G140</f>
        <v>C</v>
      </c>
      <c r="H140" s="87" t="str">
        <f>'SERIES_DB-MetaData'!H140</f>
        <v>B</v>
      </c>
      <c r="I140" s="31">
        <f>IF('SERIES_DB-MetaData'!$F140="US",'SERIES_DB-MetaData'!I140*6.89476,'SERIES_DB-MetaData'!I140)</f>
        <v>18</v>
      </c>
      <c r="J140" s="31">
        <f>IF('SERIES_DB-MetaData'!$F140="US",'SERIES_DB-MetaData'!J140*6.89476,'SERIES_DB-MetaData'!J140)</f>
        <v>0</v>
      </c>
      <c r="K140" s="31">
        <f>IF('SERIES_DB-MetaData'!$F140="US",'SERIES_DB-MetaData'!K140*6.89476,'SERIES_DB-MetaData'!K140)</f>
        <v>0</v>
      </c>
      <c r="L140" s="31">
        <f>IF('SERIES_DB-MetaData'!$F140="US",'SERIES_DB-MetaData'!L140*4.448221615,'SERIES_DB-MetaData'!L140)</f>
        <v>0</v>
      </c>
      <c r="M140" s="20">
        <f>'SERIES_DB-MetaData'!M140</f>
        <v>0</v>
      </c>
      <c r="N140" s="30">
        <f>IF('SERIES_DB-MetaData'!$F140="US",'SERIES_DB-MetaData'!N140*25.4,'SERIES_DB-MetaData'!N140)</f>
        <v>60</v>
      </c>
      <c r="O140" s="30">
        <f>IF('SERIES_DB-MetaData'!$F140="US",'SERIES_DB-MetaData'!O140*25.4,'SERIES_DB-MetaData'!O140)</f>
        <v>60</v>
      </c>
      <c r="P140" s="30">
        <f>IF('SERIES_DB-MetaData'!$F140="US",'SERIES_DB-MetaData'!P140*25.4,'SERIES_DB-MetaData'!P140)</f>
        <v>420</v>
      </c>
      <c r="Q140" s="30">
        <f>IF('SERIES_DB-MetaData'!$F140="US",'SERIES_DB-MetaData'!Q140*25.4,'SERIES_DB-MetaData'!Q140)</f>
        <v>20</v>
      </c>
      <c r="R140" s="30">
        <f>IF('SERIES_DB-MetaData'!$F140="US",'SERIES_DB-MetaData'!R140*25.4,'SERIES_DB-MetaData'!R140)</f>
        <v>230</v>
      </c>
      <c r="S140" s="30">
        <f>IF('SERIES_DB-MetaData'!$F140="US",'SERIES_DB-MetaData'!S140*25.4,'SERIES_DB-MetaData'!S140)</f>
        <v>230</v>
      </c>
      <c r="T140" s="32" t="str">
        <f>'SERIES_DB-MetaData'!T140</f>
        <v>2-point loading</v>
      </c>
      <c r="U140" s="32">
        <f t="shared" si="13"/>
        <v>9600</v>
      </c>
      <c r="V140" s="30">
        <f>IF('SERIES_DB-MetaData'!$F140="US",'SERIES_DB-MetaData'!V140*25.4,'SERIES_DB-MetaData'!V140)</f>
        <v>4</v>
      </c>
      <c r="W140" s="30">
        <f>IF('SERIES_DB-MetaData'!$F140="US",'SERIES_DB-MetaData'!W140*25.4,'SERIES_DB-MetaData'!W140)</f>
        <v>0</v>
      </c>
      <c r="X140" s="30">
        <f>IF('SERIES_DB-MetaData'!$F140="US",'SERIES_DB-MetaData'!X140*25.4,'SERIES_DB-MetaData'!X140)</f>
        <v>0</v>
      </c>
      <c r="Y140" s="108">
        <f>'SERIES_DB-MetaData'!Y140</f>
        <v>9</v>
      </c>
      <c r="Z140" s="30">
        <f>IF('SERIES_DB-MetaData'!$F140="US",'SERIES_DB-MetaData'!Z140*25.4,'SERIES_DB-MetaData'!Z140)</f>
        <v>0</v>
      </c>
      <c r="AA140" s="108">
        <f>'SERIES_DB-MetaData'!AA140</f>
        <v>0</v>
      </c>
      <c r="AB140" s="30">
        <f>IF('SERIES_DB-MetaData'!$F140="US",'SERIES_DB-MetaData'!AB140*25.4,'SERIES_DB-MetaData'!AB140)</f>
        <v>0</v>
      </c>
      <c r="AC140" s="108">
        <f>'SERIES_DB-MetaData'!AC140</f>
        <v>0</v>
      </c>
      <c r="AD140" s="108">
        <f>'SERIES_DB-MetaData'!AD140</f>
        <v>0</v>
      </c>
      <c r="AE140" s="31">
        <f>IF('SERIES_DB-MetaData'!$F140="US",'SERIES_DB-MetaData'!AE140*25.4,'SERIES_DB-MetaData'!AE140)</f>
        <v>0</v>
      </c>
      <c r="AF140" s="32" t="str">
        <f>'SERIES_DB-MetaData'!AF140</f>
        <v>Ribbed</v>
      </c>
      <c r="AG140" s="23">
        <f t="shared" si="14"/>
        <v>1.1780972450961724</v>
      </c>
      <c r="AH140" s="30">
        <f>IF('SERIES_DB-MetaData'!$F140="US",'SERIES_DB-MetaData'!AH140*25.4,'SERIES_DB-MetaData'!AH140)</f>
        <v>0</v>
      </c>
      <c r="AI140" s="31">
        <f>IF('SERIES_DB-MetaData'!$F140="US",'SERIES_DB-MetaData'!AI140*6.89476,'SERIES_DB-MetaData'!AI140)</f>
        <v>334.27800000000002</v>
      </c>
      <c r="AJ140" s="31">
        <f>IF('SERIES_DB-MetaData'!$F140="US",'SERIES_DB-MetaData'!AJ140*6.89476,'SERIES_DB-MetaData'!AJ140)</f>
        <v>0</v>
      </c>
      <c r="AK140" s="31">
        <f>IF('SERIES_DB-MetaData'!$F140="US",'SERIES_DB-MetaData'!AK140*6.89476,'SERIES_DB-MetaData'!AK140)</f>
        <v>0</v>
      </c>
      <c r="AL140" s="31">
        <f>IF('SERIES_DB-MetaData'!$F140="US",'SERIES_DB-MetaData'!AL140*6.89476,'SERIES_DB-MetaData'!AL140)</f>
        <v>0</v>
      </c>
      <c r="AM140" s="31">
        <f>IF('SERIES_DB-MetaData'!$F140="US",'SERIES_DB-MetaData'!AM140*6.89476,'SERIES_DB-MetaData'!AM140)</f>
        <v>0</v>
      </c>
      <c r="AN140" s="31">
        <f>IF('SERIES_DB-MetaData'!$F140="US",'SERIES_DB-MetaData'!AN140*6.89476,'SERIES_DB-MetaData'!AN140)</f>
        <v>0</v>
      </c>
      <c r="AO140" s="108">
        <f>'SERIES_DB-MetaData'!AO140</f>
        <v>0</v>
      </c>
      <c r="AP140" s="24">
        <f>'SERIES_DB-MetaData'!AP140</f>
        <v>0</v>
      </c>
      <c r="AQ140" s="20">
        <f>'SERIES_DB-MetaData'!AQ140</f>
        <v>1</v>
      </c>
      <c r="AR140" s="24" t="str">
        <f>'SERIES_DB-MetaData'!AR140</f>
        <v>Ribbed</v>
      </c>
      <c r="AS140" s="30">
        <f>IF('SERIES_DB-MetaData'!$F140="US",'SERIES_DB-MetaData'!AS140*25.4,'SERIES_DB-MetaData'!AS140)</f>
        <v>1.4</v>
      </c>
      <c r="AT140" s="20">
        <f>'SERIES_DB-MetaData'!AT140</f>
        <v>8</v>
      </c>
      <c r="AU140" s="31">
        <f>IF('SERIES_DB-MetaData'!$F140="US",'SERIES_DB-MetaData'!AU140*25.4,'SERIES_DB-MetaData'!AU140)</f>
        <v>30</v>
      </c>
      <c r="AV140" s="30">
        <f>IF('SERIES_DB-MetaData'!$F140="US",'SERIES_DB-MetaData'!AV140*25.4,'SERIES_DB-MetaData'!AV140)</f>
        <v>0</v>
      </c>
      <c r="AW140" s="109">
        <f>'SERIES_DB-MetaData'!AW140</f>
        <v>0</v>
      </c>
      <c r="AX140" s="30">
        <f>IF('SERIES_DB-MetaData'!$F140="US",'SERIES_DB-MetaData'!AX140*25.4,'SERIES_DB-MetaData'!AX140)</f>
        <v>0</v>
      </c>
      <c r="AY140" s="23">
        <f t="shared" si="15"/>
        <v>8.5521133347722128E-2</v>
      </c>
      <c r="AZ140" s="23"/>
      <c r="BA140" s="31">
        <f>IF('SERIES_DB-MetaData'!$F140="US",'SERIES_DB-MetaData'!BA140*6.89476,'SERIES_DB-MetaData'!BA140)</f>
        <v>401.8</v>
      </c>
      <c r="BB140" s="31">
        <f>IF('SERIES_DB-MetaData'!$F140="US",'SERIES_DB-MetaData'!BB140*6.89476,'SERIES_DB-MetaData'!BB140)</f>
        <v>0</v>
      </c>
      <c r="BC140" s="24">
        <f>'SERIES_DB-MetaData'!BC140</f>
        <v>0</v>
      </c>
      <c r="BD140" s="30">
        <f>IF('SERIES_DB-MetaData'!$F140="US",'SERIES_DB-MetaData'!BD140*25.4,'SERIES_DB-MetaData'!BD140)</f>
        <v>2</v>
      </c>
      <c r="BE140" s="30">
        <f>IF('SERIES_DB-MetaData'!$F140="US",'SERIES_DB-MetaData'!BE140*25.4,'SERIES_DB-MetaData'!BE140)</f>
        <v>30</v>
      </c>
      <c r="BF140" s="24">
        <f>'SERIES_DB-MetaData'!BF140</f>
        <v>1</v>
      </c>
      <c r="BG140" s="22">
        <f t="shared" si="16"/>
        <v>0.52359877559829882</v>
      </c>
      <c r="BH140" s="30">
        <f>IF('SERIES_DB-MetaData'!$F140="US",'SERIES_DB-MetaData'!BH140*25.4,'SERIES_DB-MetaData'!BH140)</f>
        <v>0</v>
      </c>
      <c r="BI140" s="31">
        <f>IF('SERIES_DB-MetaData'!$F140="US",'SERIES_DB-MetaData'!BI140*6.89476,'SERIES_DB-MetaData'!BI140)</f>
        <v>323.39999999999998</v>
      </c>
      <c r="BJ140" s="31">
        <f>IF('SERIES_DB-MetaData'!$F140="US",'SERIES_DB-MetaData'!BJ140*6.89476,'SERIES_DB-MetaData'!BJ140)</f>
        <v>0</v>
      </c>
      <c r="BK140" s="109">
        <f>'SERIES_DB-MetaData'!BK140</f>
        <v>0</v>
      </c>
      <c r="BL140" s="30">
        <f>IF('SERIES_DB-MetaData'!$F140="US",'SERIES_DB-MetaData'!BL140*25.4,'SERIES_DB-MetaData'!BL140)</f>
        <v>2</v>
      </c>
      <c r="BM140" s="30">
        <f>IF('SERIES_DB-MetaData'!$F140="US",'SERIES_DB-MetaData'!BM140*25.4,'SERIES_DB-MetaData'!BM140)</f>
        <v>30</v>
      </c>
      <c r="BN140" s="25">
        <f>'SERIES_DB-MetaData'!$BN$6</f>
        <v>2</v>
      </c>
      <c r="BO140" s="22">
        <f t="shared" si="17"/>
        <v>1.0471975511965976</v>
      </c>
      <c r="BP140" s="31">
        <f>IF('SERIES_DB-MetaData'!$F140="US",'SERIES_DB-MetaData'!BP140*6.89476,'SERIES_DB-MetaData'!BP140)</f>
        <v>323.39999999999998</v>
      </c>
      <c r="BQ140" s="31">
        <f>IF('SERIES_DB-MetaData'!$F140="US",'SERIES_DB-MetaData'!BQ140*6.89476,'SERIES_DB-MetaData'!BQ140)</f>
        <v>0</v>
      </c>
      <c r="BR140" s="20">
        <f>'SERIES_DB-MetaData'!BR140</f>
        <v>0</v>
      </c>
      <c r="BS140" s="30">
        <f>IF('SERIES_DB-MetaData'!$F140="US",'SERIES_DB-MetaData'!BS140*25.4,'SERIES_DB-MetaData'!BS140)</f>
        <v>0</v>
      </c>
      <c r="BT140" s="20">
        <f>'SERIES_DB-MetaData'!BT140</f>
        <v>0</v>
      </c>
      <c r="BU140" s="22">
        <f t="shared" si="18"/>
        <v>0</v>
      </c>
      <c r="BV140" s="31">
        <f>IF('SERIES_DB-MetaData'!$F140="US",'SERIES_DB-MetaData'!BV140*6.89476,'SERIES_DB-MetaData'!BV140)</f>
        <v>0</v>
      </c>
      <c r="BW140" s="20">
        <f>'SERIES_DB-MetaData'!BW140</f>
        <v>0</v>
      </c>
      <c r="BX140" s="20">
        <f>'SERIES_DB-MetaData'!BX140</f>
        <v>2</v>
      </c>
    </row>
    <row r="141" spans="1:76">
      <c r="A141" s="84">
        <f>'SERIES_DB-MetaData'!A141</f>
        <v>136</v>
      </c>
      <c r="B141" s="84">
        <f>'SERIES_DB-MetaData'!B141</f>
        <v>0</v>
      </c>
      <c r="C141" s="84">
        <f>'SERIES_DB-MetaData'!C141</f>
        <v>31</v>
      </c>
      <c r="D141" s="105" t="str">
        <f>'SERIES_DB-MetaData'!D141</f>
        <v>Kokusho_6-4</v>
      </c>
      <c r="E141" s="105" t="str">
        <f>'SERIES_DB-MetaData'!E141</f>
        <v>Kokusho (from Lu et al., 2010, NEES Database)</v>
      </c>
      <c r="F141" s="20" t="s">
        <v>8</v>
      </c>
      <c r="G141" s="87" t="str">
        <f>'SERIES_DB-MetaData'!G141</f>
        <v>C</v>
      </c>
      <c r="H141" s="87" t="str">
        <f>'SERIES_DB-MetaData'!H141</f>
        <v>B</v>
      </c>
      <c r="I141" s="31">
        <f>IF('SERIES_DB-MetaData'!$F141="US",'SERIES_DB-MetaData'!I141*6.89476,'SERIES_DB-MetaData'!I141)</f>
        <v>16.7</v>
      </c>
      <c r="J141" s="31">
        <f>IF('SERIES_DB-MetaData'!$F141="US",'SERIES_DB-MetaData'!J141*6.89476,'SERIES_DB-MetaData'!J141)</f>
        <v>0</v>
      </c>
      <c r="K141" s="31">
        <f>IF('SERIES_DB-MetaData'!$F141="US",'SERIES_DB-MetaData'!K141*6.89476,'SERIES_DB-MetaData'!K141)</f>
        <v>0</v>
      </c>
      <c r="L141" s="31">
        <f>IF('SERIES_DB-MetaData'!$F141="US",'SERIES_DB-MetaData'!L141*4.448221615,'SERIES_DB-MetaData'!L141)</f>
        <v>0</v>
      </c>
      <c r="M141" s="20">
        <f>'SERIES_DB-MetaData'!M141</f>
        <v>0</v>
      </c>
      <c r="N141" s="30">
        <f>IF('SERIES_DB-MetaData'!$F141="US",'SERIES_DB-MetaData'!N141*25.4,'SERIES_DB-MetaData'!N141)</f>
        <v>60</v>
      </c>
      <c r="O141" s="30">
        <f>IF('SERIES_DB-MetaData'!$F141="US",'SERIES_DB-MetaData'!O141*25.4,'SERIES_DB-MetaData'!O141)</f>
        <v>60</v>
      </c>
      <c r="P141" s="30">
        <f>IF('SERIES_DB-MetaData'!$F141="US",'SERIES_DB-MetaData'!P141*25.4,'SERIES_DB-MetaData'!P141)</f>
        <v>420</v>
      </c>
      <c r="Q141" s="30">
        <f>IF('SERIES_DB-MetaData'!$F141="US",'SERIES_DB-MetaData'!Q141*25.4,'SERIES_DB-MetaData'!Q141)</f>
        <v>20</v>
      </c>
      <c r="R141" s="30">
        <f>IF('SERIES_DB-MetaData'!$F141="US",'SERIES_DB-MetaData'!R141*25.4,'SERIES_DB-MetaData'!R141)</f>
        <v>230</v>
      </c>
      <c r="S141" s="30">
        <f>IF('SERIES_DB-MetaData'!$F141="US",'SERIES_DB-MetaData'!S141*25.4,'SERIES_DB-MetaData'!S141)</f>
        <v>230</v>
      </c>
      <c r="T141" s="32" t="str">
        <f>'SERIES_DB-MetaData'!T141</f>
        <v>2-point loading</v>
      </c>
      <c r="U141" s="32">
        <f t="shared" si="13"/>
        <v>9600</v>
      </c>
      <c r="V141" s="30">
        <f>IF('SERIES_DB-MetaData'!$F141="US",'SERIES_DB-MetaData'!V141*25.4,'SERIES_DB-MetaData'!V141)</f>
        <v>4.2</v>
      </c>
      <c r="W141" s="30">
        <f>IF('SERIES_DB-MetaData'!$F141="US",'SERIES_DB-MetaData'!W141*25.4,'SERIES_DB-MetaData'!W141)</f>
        <v>0</v>
      </c>
      <c r="X141" s="30">
        <f>IF('SERIES_DB-MetaData'!$F141="US",'SERIES_DB-MetaData'!X141*25.4,'SERIES_DB-MetaData'!X141)</f>
        <v>0</v>
      </c>
      <c r="Y141" s="108">
        <f>'SERIES_DB-MetaData'!Y141</f>
        <v>12</v>
      </c>
      <c r="Z141" s="30">
        <f>IF('SERIES_DB-MetaData'!$F141="US",'SERIES_DB-MetaData'!Z141*25.4,'SERIES_DB-MetaData'!Z141)</f>
        <v>0</v>
      </c>
      <c r="AA141" s="108">
        <f>'SERIES_DB-MetaData'!AA141</f>
        <v>0</v>
      </c>
      <c r="AB141" s="30">
        <f>IF('SERIES_DB-MetaData'!$F141="US",'SERIES_DB-MetaData'!AB141*25.4,'SERIES_DB-MetaData'!AB141)</f>
        <v>0</v>
      </c>
      <c r="AC141" s="108">
        <f>'SERIES_DB-MetaData'!AC141</f>
        <v>0</v>
      </c>
      <c r="AD141" s="108">
        <f>'SERIES_DB-MetaData'!AD141</f>
        <v>0</v>
      </c>
      <c r="AE141" s="31">
        <f>IF('SERIES_DB-MetaData'!$F141="US",'SERIES_DB-MetaData'!AE141*25.4,'SERIES_DB-MetaData'!AE141)</f>
        <v>0</v>
      </c>
      <c r="AF141" s="32" t="str">
        <f>'SERIES_DB-MetaData'!AF141</f>
        <v>Ribbed</v>
      </c>
      <c r="AG141" s="23">
        <f t="shared" si="14"/>
        <v>1.7318029502913737</v>
      </c>
      <c r="AH141" s="30">
        <f>IF('SERIES_DB-MetaData'!$F141="US",'SERIES_DB-MetaData'!AH141*25.4,'SERIES_DB-MetaData'!AH141)</f>
        <v>0</v>
      </c>
      <c r="AI141" s="31">
        <f>IF('SERIES_DB-MetaData'!$F141="US",'SERIES_DB-MetaData'!AI141*6.89476,'SERIES_DB-MetaData'!AI141)</f>
        <v>294</v>
      </c>
      <c r="AJ141" s="31">
        <f>IF('SERIES_DB-MetaData'!$F141="US",'SERIES_DB-MetaData'!AJ141*6.89476,'SERIES_DB-MetaData'!AJ141)</f>
        <v>0</v>
      </c>
      <c r="AK141" s="31">
        <f>IF('SERIES_DB-MetaData'!$F141="US",'SERIES_DB-MetaData'!AK141*6.89476,'SERIES_DB-MetaData'!AK141)</f>
        <v>0</v>
      </c>
      <c r="AL141" s="31">
        <f>IF('SERIES_DB-MetaData'!$F141="US",'SERIES_DB-MetaData'!AL141*6.89476,'SERIES_DB-MetaData'!AL141)</f>
        <v>0</v>
      </c>
      <c r="AM141" s="31">
        <f>IF('SERIES_DB-MetaData'!$F141="US",'SERIES_DB-MetaData'!AM141*6.89476,'SERIES_DB-MetaData'!AM141)</f>
        <v>0</v>
      </c>
      <c r="AN141" s="31">
        <f>IF('SERIES_DB-MetaData'!$F141="US",'SERIES_DB-MetaData'!AN141*6.89476,'SERIES_DB-MetaData'!AN141)</f>
        <v>0</v>
      </c>
      <c r="AO141" s="108">
        <f>'SERIES_DB-MetaData'!AO141</f>
        <v>0</v>
      </c>
      <c r="AP141" s="24">
        <f>'SERIES_DB-MetaData'!AP141</f>
        <v>0</v>
      </c>
      <c r="AQ141" s="20">
        <f>'SERIES_DB-MetaData'!AQ141</f>
        <v>1</v>
      </c>
      <c r="AR141" s="24" t="str">
        <f>'SERIES_DB-MetaData'!AR141</f>
        <v>Ribbed</v>
      </c>
      <c r="AS141" s="30">
        <f>IF('SERIES_DB-MetaData'!$F141="US",'SERIES_DB-MetaData'!AS141*25.4,'SERIES_DB-MetaData'!AS141)</f>
        <v>1.4</v>
      </c>
      <c r="AT141" s="20">
        <f>'SERIES_DB-MetaData'!AT141</f>
        <v>8</v>
      </c>
      <c r="AU141" s="31">
        <f>IF('SERIES_DB-MetaData'!$F141="US",'SERIES_DB-MetaData'!AU141*25.4,'SERIES_DB-MetaData'!AU141)</f>
        <v>30</v>
      </c>
      <c r="AV141" s="30">
        <f>IF('SERIES_DB-MetaData'!$F141="US",'SERIES_DB-MetaData'!AV141*25.4,'SERIES_DB-MetaData'!AV141)</f>
        <v>0</v>
      </c>
      <c r="AW141" s="109">
        <f>'SERIES_DB-MetaData'!AW141</f>
        <v>0</v>
      </c>
      <c r="AX141" s="30">
        <f>IF('SERIES_DB-MetaData'!$F141="US",'SERIES_DB-MetaData'!AX141*25.4,'SERIES_DB-MetaData'!AX141)</f>
        <v>0</v>
      </c>
      <c r="AY141" s="23">
        <f t="shared" si="15"/>
        <v>8.5521133347722128E-2</v>
      </c>
      <c r="AZ141" s="23"/>
      <c r="BA141" s="31">
        <f>IF('SERIES_DB-MetaData'!$F141="US",'SERIES_DB-MetaData'!BA141*6.89476,'SERIES_DB-MetaData'!BA141)</f>
        <v>372.4</v>
      </c>
      <c r="BB141" s="31">
        <f>IF('SERIES_DB-MetaData'!$F141="US",'SERIES_DB-MetaData'!BB141*6.89476,'SERIES_DB-MetaData'!BB141)</f>
        <v>0</v>
      </c>
      <c r="BC141" s="24">
        <f>'SERIES_DB-MetaData'!BC141</f>
        <v>0</v>
      </c>
      <c r="BD141" s="30">
        <f>IF('SERIES_DB-MetaData'!$F141="US",'SERIES_DB-MetaData'!BD141*25.4,'SERIES_DB-MetaData'!BD141)</f>
        <v>0</v>
      </c>
      <c r="BE141" s="30">
        <f>IF('SERIES_DB-MetaData'!$F141="US",'SERIES_DB-MetaData'!BE141*25.4,'SERIES_DB-MetaData'!BE141)</f>
        <v>0</v>
      </c>
      <c r="BF141" s="24">
        <f>'SERIES_DB-MetaData'!BF141</f>
        <v>0</v>
      </c>
      <c r="BG141" s="22"/>
      <c r="BH141" s="30">
        <f>IF('SERIES_DB-MetaData'!$F141="US",'SERIES_DB-MetaData'!BH141*25.4,'SERIES_DB-MetaData'!BH141)</f>
        <v>0</v>
      </c>
      <c r="BI141" s="31">
        <f>IF('SERIES_DB-MetaData'!$F141="US",'SERIES_DB-MetaData'!BI141*6.89476,'SERIES_DB-MetaData'!BI141)</f>
        <v>323.39999999999998</v>
      </c>
      <c r="BJ141" s="31">
        <f>IF('SERIES_DB-MetaData'!$F141="US",'SERIES_DB-MetaData'!BJ141*6.89476,'SERIES_DB-MetaData'!BJ141)</f>
        <v>0</v>
      </c>
      <c r="BK141" s="109">
        <f>'SERIES_DB-MetaData'!BK141</f>
        <v>0</v>
      </c>
      <c r="BL141" s="30">
        <f>IF('SERIES_DB-MetaData'!$F141="US",'SERIES_DB-MetaData'!BL141*25.4,'SERIES_DB-MetaData'!BL141)</f>
        <v>0</v>
      </c>
      <c r="BM141" s="30">
        <f>IF('SERIES_DB-MetaData'!$F141="US",'SERIES_DB-MetaData'!BM141*25.4,'SERIES_DB-MetaData'!BM141)</f>
        <v>0</v>
      </c>
      <c r="BN141" s="25">
        <f>'SERIES_DB-MetaData'!$BN$6</f>
        <v>2</v>
      </c>
      <c r="BO141" s="22"/>
      <c r="BP141" s="31">
        <f>IF('SERIES_DB-MetaData'!$F141="US",'SERIES_DB-MetaData'!BP141*6.89476,'SERIES_DB-MetaData'!BP141)</f>
        <v>0</v>
      </c>
      <c r="BQ141" s="31">
        <f>IF('SERIES_DB-MetaData'!$F141="US",'SERIES_DB-MetaData'!BQ141*6.89476,'SERIES_DB-MetaData'!BQ141)</f>
        <v>0</v>
      </c>
      <c r="BR141" s="20">
        <f>'SERIES_DB-MetaData'!BR141</f>
        <v>0</v>
      </c>
      <c r="BS141" s="30">
        <f>IF('SERIES_DB-MetaData'!$F141="US",'SERIES_DB-MetaData'!BS141*25.4,'SERIES_DB-MetaData'!BS141)</f>
        <v>0</v>
      </c>
      <c r="BT141" s="20">
        <f>'SERIES_DB-MetaData'!BT141</f>
        <v>0</v>
      </c>
      <c r="BU141" s="22">
        <f t="shared" si="18"/>
        <v>0</v>
      </c>
      <c r="BV141" s="31">
        <f>IF('SERIES_DB-MetaData'!$F141="US",'SERIES_DB-MetaData'!BV141*6.89476,'SERIES_DB-MetaData'!BV141)</f>
        <v>0</v>
      </c>
      <c r="BW141" s="20">
        <f>'SERIES_DB-MetaData'!BW141</f>
        <v>0</v>
      </c>
      <c r="BX141" s="20">
        <f>'SERIES_DB-MetaData'!BX141</f>
        <v>2</v>
      </c>
    </row>
    <row r="142" spans="1:76">
      <c r="A142" s="84">
        <f>'SERIES_DB-MetaData'!A142</f>
        <v>137</v>
      </c>
      <c r="B142" s="84">
        <f>'SERIES_DB-MetaData'!B142</f>
        <v>0</v>
      </c>
      <c r="C142" s="84">
        <f>'SERIES_DB-MetaData'!C142</f>
        <v>32</v>
      </c>
      <c r="D142" s="105" t="str">
        <f>'SERIES_DB-MetaData'!D142</f>
        <v>Kokusho_6-5</v>
      </c>
      <c r="E142" s="105" t="str">
        <f>'SERIES_DB-MetaData'!E142</f>
        <v>Kokusho (from Lu et al., 2010, NEES Database)</v>
      </c>
      <c r="F142" s="20" t="s">
        <v>8</v>
      </c>
      <c r="G142" s="87" t="str">
        <f>'SERIES_DB-MetaData'!G142</f>
        <v>C</v>
      </c>
      <c r="H142" s="87" t="str">
        <f>'SERIES_DB-MetaData'!H142</f>
        <v>B</v>
      </c>
      <c r="I142" s="31">
        <f>IF('SERIES_DB-MetaData'!$F142="US",'SERIES_DB-MetaData'!I142*6.89476,'SERIES_DB-MetaData'!I142)</f>
        <v>15.2</v>
      </c>
      <c r="J142" s="31">
        <f>IF('SERIES_DB-MetaData'!$F142="US",'SERIES_DB-MetaData'!J142*6.89476,'SERIES_DB-MetaData'!J142)</f>
        <v>0</v>
      </c>
      <c r="K142" s="31">
        <f>IF('SERIES_DB-MetaData'!$F142="US",'SERIES_DB-MetaData'!K142*6.89476,'SERIES_DB-MetaData'!K142)</f>
        <v>0</v>
      </c>
      <c r="L142" s="31">
        <f>IF('SERIES_DB-MetaData'!$F142="US",'SERIES_DB-MetaData'!L142*4.448221615,'SERIES_DB-MetaData'!L142)</f>
        <v>0</v>
      </c>
      <c r="M142" s="20">
        <f>'SERIES_DB-MetaData'!M142</f>
        <v>0</v>
      </c>
      <c r="N142" s="30">
        <f>IF('SERIES_DB-MetaData'!$F142="US",'SERIES_DB-MetaData'!N142*25.4,'SERIES_DB-MetaData'!N142)</f>
        <v>60</v>
      </c>
      <c r="O142" s="30">
        <f>IF('SERIES_DB-MetaData'!$F142="US",'SERIES_DB-MetaData'!O142*25.4,'SERIES_DB-MetaData'!O142)</f>
        <v>60</v>
      </c>
      <c r="P142" s="30">
        <f>IF('SERIES_DB-MetaData'!$F142="US",'SERIES_DB-MetaData'!P142*25.4,'SERIES_DB-MetaData'!P142)</f>
        <v>420</v>
      </c>
      <c r="Q142" s="30">
        <f>IF('SERIES_DB-MetaData'!$F142="US",'SERIES_DB-MetaData'!Q142*25.4,'SERIES_DB-MetaData'!Q142)</f>
        <v>20</v>
      </c>
      <c r="R142" s="30">
        <f>IF('SERIES_DB-MetaData'!$F142="US",'SERIES_DB-MetaData'!R142*25.4,'SERIES_DB-MetaData'!R142)</f>
        <v>230</v>
      </c>
      <c r="S142" s="30">
        <f>IF('SERIES_DB-MetaData'!$F142="US",'SERIES_DB-MetaData'!S142*25.4,'SERIES_DB-MetaData'!S142)</f>
        <v>230</v>
      </c>
      <c r="T142" s="32" t="str">
        <f>'SERIES_DB-MetaData'!T142</f>
        <v>2-point loading</v>
      </c>
      <c r="U142" s="32">
        <f t="shared" si="13"/>
        <v>9600</v>
      </c>
      <c r="V142" s="30">
        <f>IF('SERIES_DB-MetaData'!$F142="US",'SERIES_DB-MetaData'!V142*25.4,'SERIES_DB-MetaData'!V142)</f>
        <v>4.2</v>
      </c>
      <c r="W142" s="30">
        <f>IF('SERIES_DB-MetaData'!$F142="US",'SERIES_DB-MetaData'!W142*25.4,'SERIES_DB-MetaData'!W142)</f>
        <v>0</v>
      </c>
      <c r="X142" s="30">
        <f>IF('SERIES_DB-MetaData'!$F142="US",'SERIES_DB-MetaData'!X142*25.4,'SERIES_DB-MetaData'!X142)</f>
        <v>0</v>
      </c>
      <c r="Y142" s="108">
        <f>'SERIES_DB-MetaData'!Y142</f>
        <v>12</v>
      </c>
      <c r="Z142" s="30">
        <f>IF('SERIES_DB-MetaData'!$F142="US",'SERIES_DB-MetaData'!Z142*25.4,'SERIES_DB-MetaData'!Z142)</f>
        <v>0</v>
      </c>
      <c r="AA142" s="108">
        <f>'SERIES_DB-MetaData'!AA142</f>
        <v>0</v>
      </c>
      <c r="AB142" s="30">
        <f>IF('SERIES_DB-MetaData'!$F142="US",'SERIES_DB-MetaData'!AB142*25.4,'SERIES_DB-MetaData'!AB142)</f>
        <v>0</v>
      </c>
      <c r="AC142" s="108">
        <f>'SERIES_DB-MetaData'!AC142</f>
        <v>0</v>
      </c>
      <c r="AD142" s="108">
        <f>'SERIES_DB-MetaData'!AD142</f>
        <v>0</v>
      </c>
      <c r="AE142" s="31">
        <f>IF('SERIES_DB-MetaData'!$F142="US",'SERIES_DB-MetaData'!AE142*25.4,'SERIES_DB-MetaData'!AE142)</f>
        <v>0</v>
      </c>
      <c r="AF142" s="32" t="str">
        <f>'SERIES_DB-MetaData'!AF142</f>
        <v>Ribbed</v>
      </c>
      <c r="AG142" s="23">
        <f t="shared" si="14"/>
        <v>1.7318029502913737</v>
      </c>
      <c r="AH142" s="30">
        <f>IF('SERIES_DB-MetaData'!$F142="US",'SERIES_DB-MetaData'!AH142*25.4,'SERIES_DB-MetaData'!AH142)</f>
        <v>0</v>
      </c>
      <c r="AI142" s="31">
        <f>IF('SERIES_DB-MetaData'!$F142="US",'SERIES_DB-MetaData'!AI142*6.89476,'SERIES_DB-MetaData'!AI142)</f>
        <v>294</v>
      </c>
      <c r="AJ142" s="31">
        <f>IF('SERIES_DB-MetaData'!$F142="US",'SERIES_DB-MetaData'!AJ142*6.89476,'SERIES_DB-MetaData'!AJ142)</f>
        <v>0</v>
      </c>
      <c r="AK142" s="31">
        <f>IF('SERIES_DB-MetaData'!$F142="US",'SERIES_DB-MetaData'!AK142*6.89476,'SERIES_DB-MetaData'!AK142)</f>
        <v>0</v>
      </c>
      <c r="AL142" s="31">
        <f>IF('SERIES_DB-MetaData'!$F142="US",'SERIES_DB-MetaData'!AL142*6.89476,'SERIES_DB-MetaData'!AL142)</f>
        <v>0</v>
      </c>
      <c r="AM142" s="31">
        <f>IF('SERIES_DB-MetaData'!$F142="US",'SERIES_DB-MetaData'!AM142*6.89476,'SERIES_DB-MetaData'!AM142)</f>
        <v>0</v>
      </c>
      <c r="AN142" s="31">
        <f>IF('SERIES_DB-MetaData'!$F142="US",'SERIES_DB-MetaData'!AN142*6.89476,'SERIES_DB-MetaData'!AN142)</f>
        <v>0</v>
      </c>
      <c r="AO142" s="108">
        <f>'SERIES_DB-MetaData'!AO142</f>
        <v>0</v>
      </c>
      <c r="AP142" s="24">
        <f>'SERIES_DB-MetaData'!AP142</f>
        <v>0</v>
      </c>
      <c r="AQ142" s="20">
        <f>'SERIES_DB-MetaData'!AQ142</f>
        <v>2</v>
      </c>
      <c r="AR142" s="24" t="str">
        <f>'SERIES_DB-MetaData'!AR142</f>
        <v>Ribbed</v>
      </c>
      <c r="AS142" s="30">
        <f>IF('SERIES_DB-MetaData'!$F142="US",'SERIES_DB-MetaData'!AS142*25.4,'SERIES_DB-MetaData'!AS142)</f>
        <v>1.4</v>
      </c>
      <c r="AT142" s="20">
        <f>'SERIES_DB-MetaData'!AT142</f>
        <v>8</v>
      </c>
      <c r="AU142" s="31">
        <f>IF('SERIES_DB-MetaData'!$F142="US",'SERIES_DB-MetaData'!AU142*25.4,'SERIES_DB-MetaData'!AU142)</f>
        <v>30</v>
      </c>
      <c r="AV142" s="30">
        <f>IF('SERIES_DB-MetaData'!$F142="US",'SERIES_DB-MetaData'!AV142*25.4,'SERIES_DB-MetaData'!AV142)</f>
        <v>0</v>
      </c>
      <c r="AW142" s="109">
        <f>'SERIES_DB-MetaData'!AW142</f>
        <v>0</v>
      </c>
      <c r="AX142" s="30">
        <f>IF('SERIES_DB-MetaData'!$F142="US",'SERIES_DB-MetaData'!AX142*25.4,'SERIES_DB-MetaData'!AX142)</f>
        <v>0</v>
      </c>
      <c r="AY142" s="23">
        <f t="shared" si="15"/>
        <v>0.17104226669544426</v>
      </c>
      <c r="AZ142" s="23"/>
      <c r="BA142" s="31">
        <f>IF('SERIES_DB-MetaData'!$F142="US",'SERIES_DB-MetaData'!BA142*6.89476,'SERIES_DB-MetaData'!BA142)</f>
        <v>372.4</v>
      </c>
      <c r="BB142" s="31">
        <f>IF('SERIES_DB-MetaData'!$F142="US",'SERIES_DB-MetaData'!BB142*6.89476,'SERIES_DB-MetaData'!BB142)</f>
        <v>0</v>
      </c>
      <c r="BC142" s="24">
        <f>'SERIES_DB-MetaData'!BC142</f>
        <v>0</v>
      </c>
      <c r="BD142" s="30">
        <f>IF('SERIES_DB-MetaData'!$F142="US",'SERIES_DB-MetaData'!BD142*25.4,'SERIES_DB-MetaData'!BD142)</f>
        <v>0</v>
      </c>
      <c r="BE142" s="30">
        <f>IF('SERIES_DB-MetaData'!$F142="US",'SERIES_DB-MetaData'!BE142*25.4,'SERIES_DB-MetaData'!BE142)</f>
        <v>0</v>
      </c>
      <c r="BF142" s="24">
        <f>'SERIES_DB-MetaData'!BF142</f>
        <v>0</v>
      </c>
      <c r="BG142" s="22"/>
      <c r="BH142" s="30">
        <f>IF('SERIES_DB-MetaData'!$F142="US",'SERIES_DB-MetaData'!BH142*25.4,'SERIES_DB-MetaData'!BH142)</f>
        <v>0</v>
      </c>
      <c r="BI142" s="31">
        <f>IF('SERIES_DB-MetaData'!$F142="US",'SERIES_DB-MetaData'!BI142*6.89476,'SERIES_DB-MetaData'!BI142)</f>
        <v>0</v>
      </c>
      <c r="BJ142" s="31">
        <f>IF('SERIES_DB-MetaData'!$F142="US",'SERIES_DB-MetaData'!BJ142*6.89476,'SERIES_DB-MetaData'!BJ142)</f>
        <v>0</v>
      </c>
      <c r="BK142" s="109">
        <f>'SERIES_DB-MetaData'!BK142</f>
        <v>0</v>
      </c>
      <c r="BL142" s="30">
        <f>IF('SERIES_DB-MetaData'!$F142="US",'SERIES_DB-MetaData'!BL142*25.4,'SERIES_DB-MetaData'!BL142)</f>
        <v>0</v>
      </c>
      <c r="BM142" s="30">
        <f>IF('SERIES_DB-MetaData'!$F142="US",'SERIES_DB-MetaData'!BM142*25.4,'SERIES_DB-MetaData'!BM142)</f>
        <v>0</v>
      </c>
      <c r="BN142" s="25">
        <f>'SERIES_DB-MetaData'!$BN$6</f>
        <v>2</v>
      </c>
      <c r="BO142" s="22"/>
      <c r="BP142" s="31">
        <f>IF('SERIES_DB-MetaData'!$F142="US",'SERIES_DB-MetaData'!BP142*6.89476,'SERIES_DB-MetaData'!BP142)</f>
        <v>0</v>
      </c>
      <c r="BQ142" s="31">
        <f>IF('SERIES_DB-MetaData'!$F142="US",'SERIES_DB-MetaData'!BQ142*6.89476,'SERIES_DB-MetaData'!BQ142)</f>
        <v>0</v>
      </c>
      <c r="BR142" s="20">
        <f>'SERIES_DB-MetaData'!BR142</f>
        <v>0</v>
      </c>
      <c r="BS142" s="30">
        <f>IF('SERIES_DB-MetaData'!$F142="US",'SERIES_DB-MetaData'!BS142*25.4,'SERIES_DB-MetaData'!BS142)</f>
        <v>0</v>
      </c>
      <c r="BT142" s="20">
        <f>'SERIES_DB-MetaData'!BT142</f>
        <v>0</v>
      </c>
      <c r="BU142" s="22">
        <f t="shared" si="18"/>
        <v>0</v>
      </c>
      <c r="BV142" s="31">
        <f>IF('SERIES_DB-MetaData'!$F142="US",'SERIES_DB-MetaData'!BV142*6.89476,'SERIES_DB-MetaData'!BV142)</f>
        <v>0</v>
      </c>
      <c r="BW142" s="20">
        <f>'SERIES_DB-MetaData'!BW142</f>
        <v>0</v>
      </c>
      <c r="BX142" s="20">
        <f>'SERIES_DB-MetaData'!BX142</f>
        <v>2</v>
      </c>
    </row>
    <row r="143" spans="1:76">
      <c r="A143" s="84">
        <f>'SERIES_DB-MetaData'!A143</f>
        <v>138</v>
      </c>
      <c r="B143" s="84">
        <f>'SERIES_DB-MetaData'!B143</f>
        <v>0</v>
      </c>
      <c r="C143" s="84">
        <f>'SERIES_DB-MetaData'!C143</f>
        <v>33</v>
      </c>
      <c r="D143" s="105" t="str">
        <f>'SERIES_DB-MetaData'!D143</f>
        <v>Kokusho_6-6</v>
      </c>
      <c r="E143" s="105" t="str">
        <f>'SERIES_DB-MetaData'!E143</f>
        <v>Kokusho (from Lu et al., 2010, NEES Database)</v>
      </c>
      <c r="F143" s="20" t="s">
        <v>8</v>
      </c>
      <c r="G143" s="87" t="str">
        <f>'SERIES_DB-MetaData'!G143</f>
        <v>C</v>
      </c>
      <c r="H143" s="87" t="str">
        <f>'SERIES_DB-MetaData'!H143</f>
        <v>B</v>
      </c>
      <c r="I143" s="31">
        <f>IF('SERIES_DB-MetaData'!$F143="US",'SERIES_DB-MetaData'!I143*6.89476,'SERIES_DB-MetaData'!I143)</f>
        <v>15.2</v>
      </c>
      <c r="J143" s="31">
        <f>IF('SERIES_DB-MetaData'!$F143="US",'SERIES_DB-MetaData'!J143*6.89476,'SERIES_DB-MetaData'!J143)</f>
        <v>0</v>
      </c>
      <c r="K143" s="31">
        <f>IF('SERIES_DB-MetaData'!$F143="US",'SERIES_DB-MetaData'!K143*6.89476,'SERIES_DB-MetaData'!K143)</f>
        <v>0</v>
      </c>
      <c r="L143" s="31">
        <f>IF('SERIES_DB-MetaData'!$F143="US",'SERIES_DB-MetaData'!L143*4.448221615,'SERIES_DB-MetaData'!L143)</f>
        <v>0</v>
      </c>
      <c r="M143" s="20">
        <f>'SERIES_DB-MetaData'!M143</f>
        <v>0</v>
      </c>
      <c r="N143" s="30">
        <f>IF('SERIES_DB-MetaData'!$F143="US",'SERIES_DB-MetaData'!N143*25.4,'SERIES_DB-MetaData'!N143)</f>
        <v>60</v>
      </c>
      <c r="O143" s="30">
        <f>IF('SERIES_DB-MetaData'!$F143="US",'SERIES_DB-MetaData'!O143*25.4,'SERIES_DB-MetaData'!O143)</f>
        <v>60</v>
      </c>
      <c r="P143" s="30">
        <f>IF('SERIES_DB-MetaData'!$F143="US",'SERIES_DB-MetaData'!P143*25.4,'SERIES_DB-MetaData'!P143)</f>
        <v>420</v>
      </c>
      <c r="Q143" s="30">
        <f>IF('SERIES_DB-MetaData'!$F143="US",'SERIES_DB-MetaData'!Q143*25.4,'SERIES_DB-MetaData'!Q143)</f>
        <v>20</v>
      </c>
      <c r="R143" s="30">
        <f>IF('SERIES_DB-MetaData'!$F143="US",'SERIES_DB-MetaData'!R143*25.4,'SERIES_DB-MetaData'!R143)</f>
        <v>230</v>
      </c>
      <c r="S143" s="30">
        <f>IF('SERIES_DB-MetaData'!$F143="US",'SERIES_DB-MetaData'!S143*25.4,'SERIES_DB-MetaData'!S143)</f>
        <v>230</v>
      </c>
      <c r="T143" s="32" t="str">
        <f>'SERIES_DB-MetaData'!T143</f>
        <v>2-point loading</v>
      </c>
      <c r="U143" s="32">
        <f t="shared" ref="U143:U144" si="19">IF((H143="R"),(N143*P143),(N143*O143+Q143*(P143-2*O143)))</f>
        <v>9600</v>
      </c>
      <c r="V143" s="30">
        <f>IF('SERIES_DB-MetaData'!$F143="US",'SERIES_DB-MetaData'!V143*25.4,'SERIES_DB-MetaData'!V143)</f>
        <v>4.2</v>
      </c>
      <c r="W143" s="30">
        <f>IF('SERIES_DB-MetaData'!$F143="US",'SERIES_DB-MetaData'!W143*25.4,'SERIES_DB-MetaData'!W143)</f>
        <v>0</v>
      </c>
      <c r="X143" s="30">
        <f>IF('SERIES_DB-MetaData'!$F143="US",'SERIES_DB-MetaData'!X143*25.4,'SERIES_DB-MetaData'!X143)</f>
        <v>0</v>
      </c>
      <c r="Y143" s="108">
        <f>'SERIES_DB-MetaData'!Y143</f>
        <v>12</v>
      </c>
      <c r="Z143" s="30">
        <f>IF('SERIES_DB-MetaData'!$F143="US",'SERIES_DB-MetaData'!Z143*25.4,'SERIES_DB-MetaData'!Z143)</f>
        <v>0</v>
      </c>
      <c r="AA143" s="108">
        <f>'SERIES_DB-MetaData'!AA143</f>
        <v>0</v>
      </c>
      <c r="AB143" s="30">
        <f>IF('SERIES_DB-MetaData'!$F143="US",'SERIES_DB-MetaData'!AB143*25.4,'SERIES_DB-MetaData'!AB143)</f>
        <v>0</v>
      </c>
      <c r="AC143" s="108">
        <f>'SERIES_DB-MetaData'!AC143</f>
        <v>0</v>
      </c>
      <c r="AD143" s="108">
        <f>'SERIES_DB-MetaData'!AD143</f>
        <v>0</v>
      </c>
      <c r="AE143" s="31">
        <f>IF('SERIES_DB-MetaData'!$F143="US",'SERIES_DB-MetaData'!AE143*25.4,'SERIES_DB-MetaData'!AE143)</f>
        <v>0</v>
      </c>
      <c r="AF143" s="32" t="str">
        <f>'SERIES_DB-MetaData'!AF143</f>
        <v>Ribbed</v>
      </c>
      <c r="AG143" s="23">
        <f t="shared" si="14"/>
        <v>1.7318029502913737</v>
      </c>
      <c r="AH143" s="30">
        <f>IF('SERIES_DB-MetaData'!$F143="US",'SERIES_DB-MetaData'!AH143*25.4,'SERIES_DB-MetaData'!AH143)</f>
        <v>0</v>
      </c>
      <c r="AI143" s="31">
        <f>IF('SERIES_DB-MetaData'!$F143="US",'SERIES_DB-MetaData'!AI143*6.89476,'SERIES_DB-MetaData'!AI143)</f>
        <v>294</v>
      </c>
      <c r="AJ143" s="31">
        <f>IF('SERIES_DB-MetaData'!$F143="US",'SERIES_DB-MetaData'!AJ143*6.89476,'SERIES_DB-MetaData'!AJ143)</f>
        <v>0</v>
      </c>
      <c r="AK143" s="31">
        <f>IF('SERIES_DB-MetaData'!$F143="US",'SERIES_DB-MetaData'!AK143*6.89476,'SERIES_DB-MetaData'!AK143)</f>
        <v>0</v>
      </c>
      <c r="AL143" s="31">
        <f>IF('SERIES_DB-MetaData'!$F143="US",'SERIES_DB-MetaData'!AL143*6.89476,'SERIES_DB-MetaData'!AL143)</f>
        <v>0</v>
      </c>
      <c r="AM143" s="31">
        <f>IF('SERIES_DB-MetaData'!$F143="US",'SERIES_DB-MetaData'!AM143*6.89476,'SERIES_DB-MetaData'!AM143)</f>
        <v>0</v>
      </c>
      <c r="AN143" s="31">
        <f>IF('SERIES_DB-MetaData'!$F143="US",'SERIES_DB-MetaData'!AN143*6.89476,'SERIES_DB-MetaData'!AN143)</f>
        <v>0</v>
      </c>
      <c r="AO143" s="108">
        <f>'SERIES_DB-MetaData'!AO143</f>
        <v>0</v>
      </c>
      <c r="AP143" s="24">
        <f>'SERIES_DB-MetaData'!AP143</f>
        <v>0</v>
      </c>
      <c r="AQ143" s="20">
        <f>'SERIES_DB-MetaData'!AQ143</f>
        <v>2</v>
      </c>
      <c r="AR143" s="24" t="str">
        <f>'SERIES_DB-MetaData'!AR143</f>
        <v>Ribbed</v>
      </c>
      <c r="AS143" s="30">
        <f>IF('SERIES_DB-MetaData'!$F143="US",'SERIES_DB-MetaData'!AS143*25.4,'SERIES_DB-MetaData'!AS143)</f>
        <v>1.4</v>
      </c>
      <c r="AT143" s="20">
        <f>'SERIES_DB-MetaData'!AT143</f>
        <v>8</v>
      </c>
      <c r="AU143" s="31">
        <f>IF('SERIES_DB-MetaData'!$F143="US",'SERIES_DB-MetaData'!AU143*25.4,'SERIES_DB-MetaData'!AU143)</f>
        <v>30</v>
      </c>
      <c r="AV143" s="30">
        <f>IF('SERIES_DB-MetaData'!$F143="US",'SERIES_DB-MetaData'!AV143*25.4,'SERIES_DB-MetaData'!AV143)</f>
        <v>0</v>
      </c>
      <c r="AW143" s="109">
        <f>'SERIES_DB-MetaData'!AW143</f>
        <v>0</v>
      </c>
      <c r="AX143" s="30">
        <f>IF('SERIES_DB-MetaData'!$F143="US",'SERIES_DB-MetaData'!AX143*25.4,'SERIES_DB-MetaData'!AX143)</f>
        <v>0</v>
      </c>
      <c r="AY143" s="23">
        <f t="shared" si="15"/>
        <v>0.17104226669544426</v>
      </c>
      <c r="AZ143" s="23"/>
      <c r="BA143" s="31">
        <f>IF('SERIES_DB-MetaData'!$F143="US",'SERIES_DB-MetaData'!BA143*6.89476,'SERIES_DB-MetaData'!BA143)</f>
        <v>372.4</v>
      </c>
      <c r="BB143" s="31">
        <f>IF('SERIES_DB-MetaData'!$F143="US",'SERIES_DB-MetaData'!BB143*6.89476,'SERIES_DB-MetaData'!BB143)</f>
        <v>0</v>
      </c>
      <c r="BC143" s="24">
        <f>'SERIES_DB-MetaData'!BC143</f>
        <v>0</v>
      </c>
      <c r="BD143" s="30">
        <f>IF('SERIES_DB-MetaData'!$F143="US",'SERIES_DB-MetaData'!BD143*25.4,'SERIES_DB-MetaData'!BD143)</f>
        <v>0</v>
      </c>
      <c r="BE143" s="30">
        <f>IF('SERIES_DB-MetaData'!$F143="US",'SERIES_DB-MetaData'!BE143*25.4,'SERIES_DB-MetaData'!BE143)</f>
        <v>0</v>
      </c>
      <c r="BF143" s="24">
        <f>'SERIES_DB-MetaData'!BF143</f>
        <v>0</v>
      </c>
      <c r="BG143" s="22"/>
      <c r="BH143" s="30">
        <f>IF('SERIES_DB-MetaData'!$F143="US",'SERIES_DB-MetaData'!BH143*25.4,'SERIES_DB-MetaData'!BH143)</f>
        <v>0</v>
      </c>
      <c r="BI143" s="31">
        <f>IF('SERIES_DB-MetaData'!$F143="US",'SERIES_DB-MetaData'!BI143*6.89476,'SERIES_DB-MetaData'!BI143)</f>
        <v>0</v>
      </c>
      <c r="BJ143" s="31">
        <f>IF('SERIES_DB-MetaData'!$F143="US",'SERIES_DB-MetaData'!BJ143*6.89476,'SERIES_DB-MetaData'!BJ143)</f>
        <v>0</v>
      </c>
      <c r="BK143" s="109">
        <f>'SERIES_DB-MetaData'!BK143</f>
        <v>0</v>
      </c>
      <c r="BL143" s="30">
        <f>IF('SERIES_DB-MetaData'!$F143="US",'SERIES_DB-MetaData'!BL143*25.4,'SERIES_DB-MetaData'!BL143)</f>
        <v>0</v>
      </c>
      <c r="BM143" s="30">
        <f>IF('SERIES_DB-MetaData'!$F143="US",'SERIES_DB-MetaData'!BM143*25.4,'SERIES_DB-MetaData'!BM143)</f>
        <v>0</v>
      </c>
      <c r="BN143" s="25">
        <f>'SERIES_DB-MetaData'!$BN$6</f>
        <v>2</v>
      </c>
      <c r="BO143" s="22"/>
      <c r="BP143" s="31">
        <f>IF('SERIES_DB-MetaData'!$F143="US",'SERIES_DB-MetaData'!BP143*6.89476,'SERIES_DB-MetaData'!BP143)</f>
        <v>0</v>
      </c>
      <c r="BQ143" s="31">
        <f>IF('SERIES_DB-MetaData'!$F143="US",'SERIES_DB-MetaData'!BQ143*6.89476,'SERIES_DB-MetaData'!BQ143)</f>
        <v>0</v>
      </c>
      <c r="BR143" s="20">
        <f>'SERIES_DB-MetaData'!BR143</f>
        <v>0</v>
      </c>
      <c r="BS143" s="30">
        <f>IF('SERIES_DB-MetaData'!$F143="US",'SERIES_DB-MetaData'!BS143*25.4,'SERIES_DB-MetaData'!BS143)</f>
        <v>0</v>
      </c>
      <c r="BT143" s="20">
        <f>'SERIES_DB-MetaData'!BT143</f>
        <v>0</v>
      </c>
      <c r="BU143" s="22">
        <f t="shared" si="18"/>
        <v>0</v>
      </c>
      <c r="BV143" s="31">
        <f>IF('SERIES_DB-MetaData'!$F143="US",'SERIES_DB-MetaData'!BV143*6.89476,'SERIES_DB-MetaData'!BV143)</f>
        <v>0</v>
      </c>
      <c r="BW143" s="20">
        <f>'SERIES_DB-MetaData'!BW143</f>
        <v>0</v>
      </c>
      <c r="BX143" s="20">
        <f>'SERIES_DB-MetaData'!BX143</f>
        <v>2</v>
      </c>
    </row>
    <row r="144" spans="1:76">
      <c r="A144" s="84">
        <f>'SERIES_DB-MetaData'!A144</f>
        <v>139</v>
      </c>
      <c r="B144" s="84">
        <f>'SERIES_DB-MetaData'!B144</f>
        <v>0</v>
      </c>
      <c r="C144" s="84">
        <f>'SERIES_DB-MetaData'!C144</f>
        <v>34</v>
      </c>
      <c r="D144" s="105" t="str">
        <f>'SERIES_DB-MetaData'!D144</f>
        <v>Kokusho_6-7</v>
      </c>
      <c r="E144" s="105" t="str">
        <f>'SERIES_DB-MetaData'!E144</f>
        <v>Kokusho (from Lu et al., 2010, NEES Database)</v>
      </c>
      <c r="F144" s="20" t="s">
        <v>8</v>
      </c>
      <c r="G144" s="87" t="str">
        <f>'SERIES_DB-MetaData'!G144</f>
        <v>C</v>
      </c>
      <c r="H144" s="87" t="str">
        <f>'SERIES_DB-MetaData'!H144</f>
        <v>B</v>
      </c>
      <c r="I144" s="31">
        <f>IF('SERIES_DB-MetaData'!$F144="US",'SERIES_DB-MetaData'!I144*6.89476,'SERIES_DB-MetaData'!I144)</f>
        <v>29.4</v>
      </c>
      <c r="J144" s="31">
        <f>IF('SERIES_DB-MetaData'!$F144="US",'SERIES_DB-MetaData'!J144*6.89476,'SERIES_DB-MetaData'!J144)</f>
        <v>0</v>
      </c>
      <c r="K144" s="31">
        <f>IF('SERIES_DB-MetaData'!$F144="US",'SERIES_DB-MetaData'!K144*6.89476,'SERIES_DB-MetaData'!K144)</f>
        <v>0</v>
      </c>
      <c r="L144" s="31">
        <f>IF('SERIES_DB-MetaData'!$F144="US",'SERIES_DB-MetaData'!L144*4.448221615,'SERIES_DB-MetaData'!L144)</f>
        <v>0</v>
      </c>
      <c r="M144" s="20">
        <f>'SERIES_DB-MetaData'!M144</f>
        <v>0</v>
      </c>
      <c r="N144" s="30">
        <f>IF('SERIES_DB-MetaData'!$F144="US",'SERIES_DB-MetaData'!N144*25.4,'SERIES_DB-MetaData'!N144)</f>
        <v>60</v>
      </c>
      <c r="O144" s="30">
        <f>IF('SERIES_DB-MetaData'!$F144="US",'SERIES_DB-MetaData'!O144*25.4,'SERIES_DB-MetaData'!O144)</f>
        <v>60</v>
      </c>
      <c r="P144" s="30">
        <f>IF('SERIES_DB-MetaData'!$F144="US",'SERIES_DB-MetaData'!P144*25.4,'SERIES_DB-MetaData'!P144)</f>
        <v>420</v>
      </c>
      <c r="Q144" s="30">
        <f>IF('SERIES_DB-MetaData'!$F144="US",'SERIES_DB-MetaData'!Q144*25.4,'SERIES_DB-MetaData'!Q144)</f>
        <v>20</v>
      </c>
      <c r="R144" s="30">
        <f>IF('SERIES_DB-MetaData'!$F144="US",'SERIES_DB-MetaData'!R144*25.4,'SERIES_DB-MetaData'!R144)</f>
        <v>230</v>
      </c>
      <c r="S144" s="30">
        <f>IF('SERIES_DB-MetaData'!$F144="US",'SERIES_DB-MetaData'!S144*25.4,'SERIES_DB-MetaData'!S144)</f>
        <v>230</v>
      </c>
      <c r="T144" s="32" t="str">
        <f>'SERIES_DB-MetaData'!T144</f>
        <v>2-point loading</v>
      </c>
      <c r="U144" s="32">
        <f t="shared" si="19"/>
        <v>9600</v>
      </c>
      <c r="V144" s="30">
        <f>IF('SERIES_DB-MetaData'!$F144="US",'SERIES_DB-MetaData'!V144*25.4,'SERIES_DB-MetaData'!V144)</f>
        <v>4.2</v>
      </c>
      <c r="W144" s="30">
        <f>IF('SERIES_DB-MetaData'!$F144="US",'SERIES_DB-MetaData'!W144*25.4,'SERIES_DB-MetaData'!W144)</f>
        <v>0</v>
      </c>
      <c r="X144" s="30">
        <f>IF('SERIES_DB-MetaData'!$F144="US",'SERIES_DB-MetaData'!X144*25.4,'SERIES_DB-MetaData'!X144)</f>
        <v>0</v>
      </c>
      <c r="Y144" s="108">
        <f>'SERIES_DB-MetaData'!Y144</f>
        <v>8</v>
      </c>
      <c r="Z144" s="30">
        <f>IF('SERIES_DB-MetaData'!$F144="US",'SERIES_DB-MetaData'!Z144*25.4,'SERIES_DB-MetaData'!Z144)</f>
        <v>0</v>
      </c>
      <c r="AA144" s="108">
        <f>'SERIES_DB-MetaData'!AA144</f>
        <v>0</v>
      </c>
      <c r="AB144" s="30">
        <f>IF('SERIES_DB-MetaData'!$F144="US",'SERIES_DB-MetaData'!AB144*25.4,'SERIES_DB-MetaData'!AB144)</f>
        <v>0</v>
      </c>
      <c r="AC144" s="108">
        <f>'SERIES_DB-MetaData'!AC144</f>
        <v>0</v>
      </c>
      <c r="AD144" s="108">
        <f>'SERIES_DB-MetaData'!AD144</f>
        <v>0</v>
      </c>
      <c r="AE144" s="31">
        <f>IF('SERIES_DB-MetaData'!$F144="US",'SERIES_DB-MetaData'!AE144*25.4,'SERIES_DB-MetaData'!AE144)</f>
        <v>0</v>
      </c>
      <c r="AF144" s="32" t="str">
        <f>'SERIES_DB-MetaData'!AF144</f>
        <v>Ribbed</v>
      </c>
      <c r="AG144" s="23">
        <f t="shared" si="14"/>
        <v>1.1545353001942489</v>
      </c>
      <c r="AH144" s="30">
        <f>IF('SERIES_DB-MetaData'!$F144="US",'SERIES_DB-MetaData'!AH144*25.4,'SERIES_DB-MetaData'!AH144)</f>
        <v>0</v>
      </c>
      <c r="AI144" s="31">
        <f>IF('SERIES_DB-MetaData'!$F144="US",'SERIES_DB-MetaData'!AI144*6.89476,'SERIES_DB-MetaData'!AI144)</f>
        <v>294</v>
      </c>
      <c r="AJ144" s="31">
        <f>IF('SERIES_DB-MetaData'!$F144="US",'SERIES_DB-MetaData'!AJ144*6.89476,'SERIES_DB-MetaData'!AJ144)</f>
        <v>0</v>
      </c>
      <c r="AK144" s="31">
        <f>IF('SERIES_DB-MetaData'!$F144="US",'SERIES_DB-MetaData'!AK144*6.89476,'SERIES_DB-MetaData'!AK144)</f>
        <v>0</v>
      </c>
      <c r="AL144" s="31">
        <f>IF('SERIES_DB-MetaData'!$F144="US",'SERIES_DB-MetaData'!AL144*6.89476,'SERIES_DB-MetaData'!AL144)</f>
        <v>0</v>
      </c>
      <c r="AM144" s="31">
        <f>IF('SERIES_DB-MetaData'!$F144="US",'SERIES_DB-MetaData'!AM144*6.89476,'SERIES_DB-MetaData'!AM144)</f>
        <v>0</v>
      </c>
      <c r="AN144" s="31">
        <f>IF('SERIES_DB-MetaData'!$F144="US",'SERIES_DB-MetaData'!AN144*6.89476,'SERIES_DB-MetaData'!AN144)</f>
        <v>0</v>
      </c>
      <c r="AO144" s="108">
        <f>'SERIES_DB-MetaData'!AO144</f>
        <v>0</v>
      </c>
      <c r="AP144" s="24">
        <f>'SERIES_DB-MetaData'!AP144</f>
        <v>0</v>
      </c>
      <c r="AQ144" s="20">
        <f>'SERIES_DB-MetaData'!AQ144</f>
        <v>2</v>
      </c>
      <c r="AR144" s="24" t="str">
        <f>'SERIES_DB-MetaData'!AR144</f>
        <v>Ribbed</v>
      </c>
      <c r="AS144" s="30">
        <f>IF('SERIES_DB-MetaData'!$F144="US",'SERIES_DB-MetaData'!AS144*25.4,'SERIES_DB-MetaData'!AS144)</f>
        <v>1.4</v>
      </c>
      <c r="AT144" s="20">
        <f>'SERIES_DB-MetaData'!AT144</f>
        <v>8</v>
      </c>
      <c r="AU144" s="31">
        <f>IF('SERIES_DB-MetaData'!$F144="US",'SERIES_DB-MetaData'!AU144*25.4,'SERIES_DB-MetaData'!AU144)</f>
        <v>30</v>
      </c>
      <c r="AV144" s="30">
        <f>IF('SERIES_DB-MetaData'!$F144="US",'SERIES_DB-MetaData'!AV144*25.4,'SERIES_DB-MetaData'!AV144)</f>
        <v>0</v>
      </c>
      <c r="AW144" s="109">
        <f>'SERIES_DB-MetaData'!AW144</f>
        <v>0</v>
      </c>
      <c r="AX144" s="30">
        <f>IF('SERIES_DB-MetaData'!$F144="US",'SERIES_DB-MetaData'!AX144*25.4,'SERIES_DB-MetaData'!AX144)</f>
        <v>0</v>
      </c>
      <c r="AY144" s="23">
        <f t="shared" si="15"/>
        <v>0.17104226669544426</v>
      </c>
      <c r="AZ144" s="23"/>
      <c r="BA144" s="31">
        <f>IF('SERIES_DB-MetaData'!$F144="US",'SERIES_DB-MetaData'!BA144*6.89476,'SERIES_DB-MetaData'!BA144)</f>
        <v>372.4</v>
      </c>
      <c r="BB144" s="31">
        <f>IF('SERIES_DB-MetaData'!$F144="US",'SERIES_DB-MetaData'!BB144*6.89476,'SERIES_DB-MetaData'!BB144)</f>
        <v>0</v>
      </c>
      <c r="BC144" s="24">
        <f>'SERIES_DB-MetaData'!BC144</f>
        <v>0</v>
      </c>
      <c r="BD144" s="30">
        <f>IF('SERIES_DB-MetaData'!$F144="US",'SERIES_DB-MetaData'!BD144*25.4,'SERIES_DB-MetaData'!BD144)</f>
        <v>2</v>
      </c>
      <c r="BE144" s="30">
        <f>IF('SERIES_DB-MetaData'!$F144="US",'SERIES_DB-MetaData'!BE144*25.4,'SERIES_DB-MetaData'!BE144)</f>
        <v>30</v>
      </c>
      <c r="BF144" s="24">
        <f>'SERIES_DB-MetaData'!BF144</f>
        <v>1</v>
      </c>
      <c r="BG144" s="22">
        <f t="shared" si="16"/>
        <v>0.52359877559829882</v>
      </c>
      <c r="BH144" s="30">
        <f>IF('SERIES_DB-MetaData'!$F144="US",'SERIES_DB-MetaData'!BH144*25.4,'SERIES_DB-MetaData'!BH144)</f>
        <v>0</v>
      </c>
      <c r="BI144" s="31">
        <f>IF('SERIES_DB-MetaData'!$F144="US",'SERIES_DB-MetaData'!BI144*6.89476,'SERIES_DB-MetaData'!BI144)</f>
        <v>372.4</v>
      </c>
      <c r="BJ144" s="31">
        <f>IF('SERIES_DB-MetaData'!$F144="US",'SERIES_DB-MetaData'!BJ144*6.89476,'SERIES_DB-MetaData'!BJ144)</f>
        <v>0</v>
      </c>
      <c r="BK144" s="109">
        <f>'SERIES_DB-MetaData'!BK144</f>
        <v>0</v>
      </c>
      <c r="BL144" s="30">
        <f>IF('SERIES_DB-MetaData'!$F144="US",'SERIES_DB-MetaData'!BL144*25.4,'SERIES_DB-MetaData'!BL144)</f>
        <v>1.4</v>
      </c>
      <c r="BM144" s="30">
        <f>IF('SERIES_DB-MetaData'!$F144="US",'SERIES_DB-MetaData'!BM144*25.4,'SERIES_DB-MetaData'!BM144)</f>
        <v>30</v>
      </c>
      <c r="BN144" s="25">
        <f>'SERIES_DB-MetaData'!$BN$6</f>
        <v>2</v>
      </c>
      <c r="BO144" s="22">
        <f t="shared" si="17"/>
        <v>0.51312680008633282</v>
      </c>
      <c r="BP144" s="31">
        <f>IF('SERIES_DB-MetaData'!$F144="US",'SERIES_DB-MetaData'!BP144*6.89476,'SERIES_DB-MetaData'!BP144)</f>
        <v>372.4</v>
      </c>
      <c r="BQ144" s="31">
        <f>IF('SERIES_DB-MetaData'!$F144="US",'SERIES_DB-MetaData'!BQ144*6.89476,'SERIES_DB-MetaData'!BQ144)</f>
        <v>0</v>
      </c>
      <c r="BR144" s="20">
        <f>'SERIES_DB-MetaData'!BR144</f>
        <v>0</v>
      </c>
      <c r="BS144" s="30">
        <f>IF('SERIES_DB-MetaData'!$F144="US",'SERIES_DB-MetaData'!BS144*25.4,'SERIES_DB-MetaData'!BS144)</f>
        <v>0</v>
      </c>
      <c r="BT144" s="20">
        <f>'SERIES_DB-MetaData'!BT144</f>
        <v>0</v>
      </c>
      <c r="BU144" s="22">
        <f t="shared" si="18"/>
        <v>0</v>
      </c>
      <c r="BV144" s="31">
        <f>IF('SERIES_DB-MetaData'!$F144="US",'SERIES_DB-MetaData'!BV144*6.89476,'SERIES_DB-MetaData'!BV144)</f>
        <v>0</v>
      </c>
      <c r="BW144" s="20">
        <f>'SERIES_DB-MetaData'!BW144</f>
        <v>0</v>
      </c>
      <c r="BX144" s="20">
        <f>'SERIES_DB-MetaData'!BX144</f>
        <v>2</v>
      </c>
    </row>
    <row r="145" spans="1:76">
      <c r="A145" s="84">
        <f>'SERIES_DB-MetaData'!A145</f>
        <v>140</v>
      </c>
      <c r="B145" s="84">
        <f>'SERIES_DB-MetaData'!B145</f>
        <v>0</v>
      </c>
      <c r="C145" s="84">
        <f>'SERIES_DB-MetaData'!C145</f>
        <v>1</v>
      </c>
      <c r="D145" s="105" t="str">
        <f>'SERIES_DB-MetaData'!D145</f>
        <v>W1</v>
      </c>
      <c r="E145" s="105" t="str">
        <f>'SERIES_DB-MetaData'!E145</f>
        <v>Layssi,Cook (2012)</v>
      </c>
      <c r="F145" s="20" t="s">
        <v>8</v>
      </c>
      <c r="G145" s="87" t="str">
        <f>'SERIES_DB-MetaData'!G145</f>
        <v>C</v>
      </c>
      <c r="H145" s="87" t="str">
        <f>'SERIES_DB-MetaData'!H145</f>
        <v>R</v>
      </c>
      <c r="I145" s="31">
        <f>IF('SERIES_DB-MetaData'!$F145="US",'SERIES_DB-MetaData'!I145*6.89476,'SERIES_DB-MetaData'!I145)</f>
        <v>31.2</v>
      </c>
      <c r="J145" s="31">
        <f>IF('SERIES_DB-MetaData'!$F145="US",'SERIES_DB-MetaData'!J145*6.89476,'SERIES_DB-MetaData'!J145)</f>
        <v>0</v>
      </c>
      <c r="K145" s="31">
        <f>IF('SERIES_DB-MetaData'!$F145="US",'SERIES_DB-MetaData'!K145*6.89476,'SERIES_DB-MetaData'!K145)</f>
        <v>0</v>
      </c>
      <c r="L145" s="31">
        <f>IF('SERIES_DB-MetaData'!$F145="US",'SERIES_DB-MetaData'!L145*4.448221615,'SERIES_DB-MetaData'!L145)</f>
        <v>0</v>
      </c>
      <c r="M145" s="20">
        <f>'SERIES_DB-MetaData'!M145</f>
        <v>0</v>
      </c>
      <c r="N145" s="30">
        <f>IF('SERIES_DB-MetaData'!$F145="US",'SERIES_DB-MetaData'!N145*25.4,'SERIES_DB-MetaData'!N145)</f>
        <v>150</v>
      </c>
      <c r="O145" s="30">
        <f>IF('SERIES_DB-MetaData'!$F145="US",'SERIES_DB-MetaData'!O145*25.4,'SERIES_DB-MetaData'!O145)</f>
        <v>56</v>
      </c>
      <c r="P145" s="30">
        <f>IF('SERIES_DB-MetaData'!$F145="US",'SERIES_DB-MetaData'!P145*25.4,'SERIES_DB-MetaData'!P145)</f>
        <v>1200</v>
      </c>
      <c r="Q145" s="30">
        <f>IF('SERIES_DB-MetaData'!$F145="US",'SERIES_DB-MetaData'!Q145*25.4,'SERIES_DB-MetaData'!Q145)</f>
        <v>150</v>
      </c>
      <c r="R145" s="30">
        <f>IF('SERIES_DB-MetaData'!$F145="US",'SERIES_DB-MetaData'!R145*25.4,'SERIES_DB-MetaData'!R145)</f>
        <v>3250</v>
      </c>
      <c r="S145" s="30">
        <f>IF('SERIES_DB-MetaData'!$F145="US",'SERIES_DB-MetaData'!S145*25.4,'SERIES_DB-MetaData'!S145)</f>
        <v>3250</v>
      </c>
      <c r="T145" s="32" t="str">
        <f>'SERIES_DB-MetaData'!T145</f>
        <v>C</v>
      </c>
      <c r="U145" s="32">
        <f t="shared" si="13"/>
        <v>180000</v>
      </c>
      <c r="V145" s="30">
        <f>IF('SERIES_DB-MetaData'!$F145="US",'SERIES_DB-MetaData'!V145*25.4,'SERIES_DB-MetaData'!V145)</f>
        <v>19.5</v>
      </c>
      <c r="W145" s="30">
        <f>IF('SERIES_DB-MetaData'!$F145="US",'SERIES_DB-MetaData'!W145*25.4,'SERIES_DB-MetaData'!W145)</f>
        <v>0</v>
      </c>
      <c r="X145" s="30">
        <f>IF('SERIES_DB-MetaData'!$F145="US",'SERIES_DB-MetaData'!X145*25.4,'SERIES_DB-MetaData'!X145)</f>
        <v>0</v>
      </c>
      <c r="Y145" s="108">
        <f>'SERIES_DB-MetaData'!Y145</f>
        <v>2</v>
      </c>
      <c r="Z145" s="30">
        <f>IF('SERIES_DB-MetaData'!$F145="US",'SERIES_DB-MetaData'!Z145*25.4,'SERIES_DB-MetaData'!Z145)</f>
        <v>36</v>
      </c>
      <c r="AA145" s="108">
        <f>'SERIES_DB-MetaData'!AA145</f>
        <v>0</v>
      </c>
      <c r="AB145" s="30">
        <f>IF('SERIES_DB-MetaData'!$F145="US",'SERIES_DB-MetaData'!AB145*25.4,'SERIES_DB-MetaData'!AB145)</f>
        <v>25</v>
      </c>
      <c r="AC145" s="108">
        <f>'SERIES_DB-MetaData'!AC145</f>
        <v>0</v>
      </c>
      <c r="AD145" s="108" t="str">
        <f>'SERIES_DB-MetaData'!AD145</f>
        <v>STRAIGHT</v>
      </c>
      <c r="AE145" s="31">
        <f>IF('SERIES_DB-MetaData'!$F145="US",'SERIES_DB-MetaData'!AE145*25.4,'SERIES_DB-MetaData'!AE145)</f>
        <v>0</v>
      </c>
      <c r="AF145" s="32" t="str">
        <f>'SERIES_DB-MetaData'!AF145</f>
        <v>Ribbed</v>
      </c>
      <c r="AG145" s="23">
        <f t="shared" si="14"/>
        <v>0.33183072403542185</v>
      </c>
      <c r="AH145" s="30">
        <f>IF('SERIES_DB-MetaData'!$F145="US",'SERIES_DB-MetaData'!AH145*25.4,'SERIES_DB-MetaData'!AH145)</f>
        <v>600</v>
      </c>
      <c r="AI145" s="31">
        <f>IF('SERIES_DB-MetaData'!$F145="US",'SERIES_DB-MetaData'!AI145*6.89476,'SERIES_DB-MetaData'!AI145)</f>
        <v>460</v>
      </c>
      <c r="AJ145" s="31">
        <f>IF('SERIES_DB-MetaData'!$F145="US",'SERIES_DB-MetaData'!AJ145*6.89476,'SERIES_DB-MetaData'!AJ145)</f>
        <v>637</v>
      </c>
      <c r="AK145" s="31">
        <f>IF('SERIES_DB-MetaData'!$F145="US",'SERIES_DB-MetaData'!AK145*6.89476,'SERIES_DB-MetaData'!AK145)</f>
        <v>0</v>
      </c>
      <c r="AL145" s="31">
        <f>IF('SERIES_DB-MetaData'!$F145="US",'SERIES_DB-MetaData'!AL145*6.89476,'SERIES_DB-MetaData'!AL145)</f>
        <v>0</v>
      </c>
      <c r="AM145" s="31">
        <f>IF('SERIES_DB-MetaData'!$F145="US",'SERIES_DB-MetaData'!AM145*6.89476,'SERIES_DB-MetaData'!AM145)</f>
        <v>0</v>
      </c>
      <c r="AN145" s="31">
        <f>IF('SERIES_DB-MetaData'!$F145="US",'SERIES_DB-MetaData'!AN145*6.89476,'SERIES_DB-MetaData'!AN145)</f>
        <v>0</v>
      </c>
      <c r="AO145" s="108">
        <f>'SERIES_DB-MetaData'!AO145</f>
        <v>400</v>
      </c>
      <c r="AP145" s="24">
        <f>'SERIES_DB-MetaData'!AP145</f>
        <v>0</v>
      </c>
      <c r="AQ145" s="20">
        <f>'SERIES_DB-MetaData'!AQ145</f>
        <v>0</v>
      </c>
      <c r="AR145" s="24" t="str">
        <f>'SERIES_DB-MetaData'!AR145</f>
        <v>Ribbed</v>
      </c>
      <c r="AS145" s="30">
        <f>IF('SERIES_DB-MetaData'!$F145="US",'SERIES_DB-MetaData'!AS145*25.4,'SERIES_DB-MetaData'!AS145)</f>
        <v>11.3</v>
      </c>
      <c r="AT145" s="20">
        <f>'SERIES_DB-MetaData'!AT145</f>
        <v>13</v>
      </c>
      <c r="AU145" s="31">
        <f>IF('SERIES_DB-MetaData'!$F145="US",'SERIES_DB-MetaData'!AU145*25.4,'SERIES_DB-MetaData'!AU145)</f>
        <v>250</v>
      </c>
      <c r="AV145" s="30">
        <f>IF('SERIES_DB-MetaData'!$F145="US",'SERIES_DB-MetaData'!AV145*25.4,'SERIES_DB-MetaData'!AV145)</f>
        <v>0</v>
      </c>
      <c r="AW145" s="109">
        <f>'SERIES_DB-MetaData'!AW145</f>
        <v>0</v>
      </c>
      <c r="AX145" s="30">
        <f>IF('SERIES_DB-MetaData'!$F145="US",'SERIES_DB-MetaData'!AX145*25.4,'SERIES_DB-MetaData'!AX145)</f>
        <v>0</v>
      </c>
      <c r="AY145" s="23">
        <f t="shared" si="15"/>
        <v>0</v>
      </c>
      <c r="AZ145" s="23"/>
      <c r="BA145" s="31">
        <f>IF('SERIES_DB-MetaData'!$F145="US",'SERIES_DB-MetaData'!BA145*6.89476,'SERIES_DB-MetaData'!BA145)</f>
        <v>470</v>
      </c>
      <c r="BB145" s="31">
        <f>IF('SERIES_DB-MetaData'!$F145="US",'SERIES_DB-MetaData'!BB145*6.89476,'SERIES_DB-MetaData'!BB145)</f>
        <v>727</v>
      </c>
      <c r="BC145" s="24">
        <f>'SERIES_DB-MetaData'!BC145</f>
        <v>400</v>
      </c>
      <c r="BD145" s="30">
        <f>IF('SERIES_DB-MetaData'!$F145="US",'SERIES_DB-MetaData'!BD145*25.4,'SERIES_DB-MetaData'!BD145)</f>
        <v>1.4</v>
      </c>
      <c r="BE145" s="30">
        <f>IF('SERIES_DB-MetaData'!$F145="US",'SERIES_DB-MetaData'!BE145*25.4,'SERIES_DB-MetaData'!BE145)</f>
        <v>277</v>
      </c>
      <c r="BF145" s="24">
        <f>'SERIES_DB-MetaData'!BF145</f>
        <v>1</v>
      </c>
      <c r="BG145" s="22">
        <f t="shared" si="16"/>
        <v>3.7048866432226198E-3</v>
      </c>
      <c r="BH145" s="30">
        <f>IF('SERIES_DB-MetaData'!$F145="US",'SERIES_DB-MetaData'!BH145*25.4,'SERIES_DB-MetaData'!BH145)</f>
        <v>350</v>
      </c>
      <c r="BI145" s="31">
        <f>IF('SERIES_DB-MetaData'!$F145="US",'SERIES_DB-MetaData'!BI145*6.89476,'SERIES_DB-MetaData'!BI145)</f>
        <v>470</v>
      </c>
      <c r="BJ145" s="31">
        <f>IF('SERIES_DB-MetaData'!$F145="US",'SERIES_DB-MetaData'!BJ145*6.89476,'SERIES_DB-MetaData'!BJ145)</f>
        <v>727</v>
      </c>
      <c r="BK145" s="109">
        <f>'SERIES_DB-MetaData'!BK145</f>
        <v>400</v>
      </c>
      <c r="BL145" s="30">
        <f>IF('SERIES_DB-MetaData'!$F145="US",'SERIES_DB-MetaData'!BL145*25.4,'SERIES_DB-MetaData'!BL145)</f>
        <v>6</v>
      </c>
      <c r="BM145" s="30">
        <f>IF('SERIES_DB-MetaData'!$F145="US",'SERIES_DB-MetaData'!BM145*25.4,'SERIES_DB-MetaData'!BM145)</f>
        <v>250</v>
      </c>
      <c r="BN145" s="25">
        <f>'SERIES_DB-MetaData'!$BN$6</f>
        <v>2</v>
      </c>
      <c r="BO145" s="22">
        <f t="shared" si="17"/>
        <v>0.15079644737231004</v>
      </c>
      <c r="BP145" s="31">
        <f>IF('SERIES_DB-MetaData'!$F145="US",'SERIES_DB-MetaData'!BP145*6.89476,'SERIES_DB-MetaData'!BP145)</f>
        <v>470</v>
      </c>
      <c r="BQ145" s="31">
        <f>IF('SERIES_DB-MetaData'!$F145="US",'SERIES_DB-MetaData'!BQ145*6.89476,'SERIES_DB-MetaData'!BQ145)</f>
        <v>727</v>
      </c>
      <c r="BR145" s="20">
        <f>'SERIES_DB-MetaData'!BR145</f>
        <v>400</v>
      </c>
      <c r="BS145" s="30">
        <f>IF('SERIES_DB-MetaData'!$F145="US",'SERIES_DB-MetaData'!BS145*25.4,'SERIES_DB-MetaData'!BS145)</f>
        <v>0</v>
      </c>
      <c r="BT145" s="20">
        <f>'SERIES_DB-MetaData'!BT145</f>
        <v>0</v>
      </c>
      <c r="BU145" s="22">
        <f t="shared" si="18"/>
        <v>0</v>
      </c>
      <c r="BV145" s="31">
        <f>IF('SERIES_DB-MetaData'!$F145="US",'SERIES_DB-MetaData'!BV145*6.89476,'SERIES_DB-MetaData'!BV145)</f>
        <v>0</v>
      </c>
      <c r="BW145" s="20">
        <f>'SERIES_DB-MetaData'!BW145</f>
        <v>0</v>
      </c>
      <c r="BX145" s="20">
        <f>'SERIES_DB-MetaData'!BX145</f>
        <v>2</v>
      </c>
    </row>
    <row r="146" spans="1:76">
      <c r="A146" s="84">
        <f>'SERIES_DB-MetaData'!A146</f>
        <v>141</v>
      </c>
      <c r="B146" s="84">
        <f>'SERIES_DB-MetaData'!B146</f>
        <v>0</v>
      </c>
      <c r="C146" s="84">
        <f>'SERIES_DB-MetaData'!C146</f>
        <v>2</v>
      </c>
      <c r="D146" s="105" t="str">
        <f>'SERIES_DB-MetaData'!D146</f>
        <v>W2</v>
      </c>
      <c r="E146" s="105" t="str">
        <f>'SERIES_DB-MetaData'!E146</f>
        <v>Layssi,Cook (2012)</v>
      </c>
      <c r="F146" s="20" t="s">
        <v>8</v>
      </c>
      <c r="G146" s="87" t="str">
        <f>'SERIES_DB-MetaData'!G146</f>
        <v>C</v>
      </c>
      <c r="H146" s="87" t="str">
        <f>'SERIES_DB-MetaData'!H146</f>
        <v>R</v>
      </c>
      <c r="I146" s="31">
        <f>IF('SERIES_DB-MetaData'!$F146="US",'SERIES_DB-MetaData'!I146*6.89476,'SERIES_DB-MetaData'!I146)</f>
        <v>30.4</v>
      </c>
      <c r="J146" s="31">
        <f>IF('SERIES_DB-MetaData'!$F146="US",'SERIES_DB-MetaData'!J146*6.89476,'SERIES_DB-MetaData'!J146)</f>
        <v>0</v>
      </c>
      <c r="K146" s="31">
        <f>IF('SERIES_DB-MetaData'!$F146="US",'SERIES_DB-MetaData'!K146*6.89476,'SERIES_DB-MetaData'!K146)</f>
        <v>0</v>
      </c>
      <c r="L146" s="31">
        <f>IF('SERIES_DB-MetaData'!$F146="US",'SERIES_DB-MetaData'!L146*4.448221615,'SERIES_DB-MetaData'!L146)</f>
        <v>0</v>
      </c>
      <c r="M146" s="20">
        <f>'SERIES_DB-MetaData'!M146</f>
        <v>0</v>
      </c>
      <c r="N146" s="30">
        <f>IF('SERIES_DB-MetaData'!$F146="US",'SERIES_DB-MetaData'!N146*25.4,'SERIES_DB-MetaData'!N146)</f>
        <v>150</v>
      </c>
      <c r="O146" s="30">
        <f>IF('SERIES_DB-MetaData'!$F146="US",'SERIES_DB-MetaData'!O146*25.4,'SERIES_DB-MetaData'!O146)</f>
        <v>95</v>
      </c>
      <c r="P146" s="30">
        <f>IF('SERIES_DB-MetaData'!$F146="US",'SERIES_DB-MetaData'!P146*25.4,'SERIES_DB-MetaData'!P146)</f>
        <v>1200</v>
      </c>
      <c r="Q146" s="30">
        <f>IF('SERIES_DB-MetaData'!$F146="US",'SERIES_DB-MetaData'!Q146*25.4,'SERIES_DB-MetaData'!Q146)</f>
        <v>150</v>
      </c>
      <c r="R146" s="30">
        <f>IF('SERIES_DB-MetaData'!$F146="US",'SERIES_DB-MetaData'!R146*25.4,'SERIES_DB-MetaData'!R146)</f>
        <v>3250</v>
      </c>
      <c r="S146" s="30">
        <f>IF('SERIES_DB-MetaData'!$F146="US",'SERIES_DB-MetaData'!S146*25.4,'SERIES_DB-MetaData'!S146)</f>
        <v>3250</v>
      </c>
      <c r="T146" s="32" t="str">
        <f>'SERIES_DB-MetaData'!T146</f>
        <v>C</v>
      </c>
      <c r="U146" s="32">
        <f t="shared" si="13"/>
        <v>180000</v>
      </c>
      <c r="V146" s="30">
        <f>IF('SERIES_DB-MetaData'!$F146="US",'SERIES_DB-MetaData'!V146*25.4,'SERIES_DB-MetaData'!V146)</f>
        <v>19.5</v>
      </c>
      <c r="W146" s="30">
        <f>IF('SERIES_DB-MetaData'!$F146="US",'SERIES_DB-MetaData'!W146*25.4,'SERIES_DB-MetaData'!W146)</f>
        <v>0</v>
      </c>
      <c r="X146" s="30">
        <f>IF('SERIES_DB-MetaData'!$F146="US",'SERIES_DB-MetaData'!X146*25.4,'SERIES_DB-MetaData'!X146)</f>
        <v>0</v>
      </c>
      <c r="Y146" s="108">
        <f>'SERIES_DB-MetaData'!Y146</f>
        <v>4</v>
      </c>
      <c r="Z146" s="30">
        <f>IF('SERIES_DB-MetaData'!$F146="US",'SERIES_DB-MetaData'!Z146*25.4,'SERIES_DB-MetaData'!Z146)</f>
        <v>36</v>
      </c>
      <c r="AA146" s="108">
        <f>'SERIES_DB-MetaData'!AA146</f>
        <v>0</v>
      </c>
      <c r="AB146" s="30">
        <f>IF('SERIES_DB-MetaData'!$F146="US",'SERIES_DB-MetaData'!AB146*25.4,'SERIES_DB-MetaData'!AB146)</f>
        <v>25</v>
      </c>
      <c r="AC146" s="108">
        <f>'SERIES_DB-MetaData'!AC146</f>
        <v>0</v>
      </c>
      <c r="AD146" s="108" t="str">
        <f>'SERIES_DB-MetaData'!AD146</f>
        <v>STRAIGHT</v>
      </c>
      <c r="AE146" s="31">
        <f>IF('SERIES_DB-MetaData'!$F146="US",'SERIES_DB-MetaData'!AE146*25.4,'SERIES_DB-MetaData'!AE146)</f>
        <v>0</v>
      </c>
      <c r="AF146" s="32" t="str">
        <f>'SERIES_DB-MetaData'!AF146</f>
        <v>Ribbed</v>
      </c>
      <c r="AG146" s="23">
        <f t="shared" ref="AG146:AG187" si="20">((Y146-AA146-AC146)*PI()*V146^2/4+AA146*PI()*X146^2/4+AC146*PI()*W146^2/4)/U146*100</f>
        <v>0.66366144807084371</v>
      </c>
      <c r="AH146" s="30">
        <f>IF('SERIES_DB-MetaData'!$F146="US",'SERIES_DB-MetaData'!AH146*25.4,'SERIES_DB-MetaData'!AH146)</f>
        <v>600</v>
      </c>
      <c r="AI146" s="31">
        <f>IF('SERIES_DB-MetaData'!$F146="US",'SERIES_DB-MetaData'!AI146*6.89476,'SERIES_DB-MetaData'!AI146)</f>
        <v>460</v>
      </c>
      <c r="AJ146" s="31">
        <f>IF('SERIES_DB-MetaData'!$F146="US",'SERIES_DB-MetaData'!AJ146*6.89476,'SERIES_DB-MetaData'!AJ146)</f>
        <v>637</v>
      </c>
      <c r="AK146" s="31">
        <f>IF('SERIES_DB-MetaData'!$F146="US",'SERIES_DB-MetaData'!AK146*6.89476,'SERIES_DB-MetaData'!AK146)</f>
        <v>0</v>
      </c>
      <c r="AL146" s="31">
        <f>IF('SERIES_DB-MetaData'!$F146="US",'SERIES_DB-MetaData'!AL146*6.89476,'SERIES_DB-MetaData'!AL146)</f>
        <v>0</v>
      </c>
      <c r="AM146" s="31">
        <f>IF('SERIES_DB-MetaData'!$F146="US",'SERIES_DB-MetaData'!AM146*6.89476,'SERIES_DB-MetaData'!AM146)</f>
        <v>0</v>
      </c>
      <c r="AN146" s="31">
        <f>IF('SERIES_DB-MetaData'!$F146="US",'SERIES_DB-MetaData'!AN146*6.89476,'SERIES_DB-MetaData'!AN146)</f>
        <v>0</v>
      </c>
      <c r="AO146" s="108">
        <f>'SERIES_DB-MetaData'!AO146</f>
        <v>400</v>
      </c>
      <c r="AP146" s="24">
        <f>'SERIES_DB-MetaData'!AP146</f>
        <v>0</v>
      </c>
      <c r="AQ146" s="20">
        <f>'SERIES_DB-MetaData'!AQ146</f>
        <v>0</v>
      </c>
      <c r="AR146" s="24" t="str">
        <f>'SERIES_DB-MetaData'!AR146</f>
        <v>Ribbed</v>
      </c>
      <c r="AS146" s="30">
        <f>IF('SERIES_DB-MetaData'!$F146="US",'SERIES_DB-MetaData'!AS146*25.4,'SERIES_DB-MetaData'!AS146)</f>
        <v>11.3</v>
      </c>
      <c r="AT146" s="20">
        <f>'SERIES_DB-MetaData'!AT146</f>
        <v>13</v>
      </c>
      <c r="AU146" s="31">
        <f>IF('SERIES_DB-MetaData'!$F146="US",'SERIES_DB-MetaData'!AU146*25.4,'SERIES_DB-MetaData'!AU146)</f>
        <v>250</v>
      </c>
      <c r="AV146" s="30">
        <f>IF('SERIES_DB-MetaData'!$F146="US",'SERIES_DB-MetaData'!AV146*25.4,'SERIES_DB-MetaData'!AV146)</f>
        <v>0</v>
      </c>
      <c r="AW146" s="109">
        <f>'SERIES_DB-MetaData'!AW146</f>
        <v>0</v>
      </c>
      <c r="AX146" s="30">
        <f>IF('SERIES_DB-MetaData'!$F146="US",'SERIES_DB-MetaData'!AX146*25.4,'SERIES_DB-MetaData'!AX146)</f>
        <v>0</v>
      </c>
      <c r="AY146" s="23">
        <f t="shared" ref="AY146:AY187" si="21">AQ146*PI()*AS146^2/4/N146/AU146*100</f>
        <v>0</v>
      </c>
      <c r="AZ146" s="23"/>
      <c r="BA146" s="31">
        <f>IF('SERIES_DB-MetaData'!$F146="US",'SERIES_DB-MetaData'!BA146*6.89476,'SERIES_DB-MetaData'!BA146)</f>
        <v>470</v>
      </c>
      <c r="BB146" s="31">
        <f>IF('SERIES_DB-MetaData'!$F146="US",'SERIES_DB-MetaData'!BB146*6.89476,'SERIES_DB-MetaData'!BB146)</f>
        <v>727</v>
      </c>
      <c r="BC146" s="24">
        <f>'SERIES_DB-MetaData'!BC146</f>
        <v>400</v>
      </c>
      <c r="BD146" s="30">
        <f>IF('SERIES_DB-MetaData'!$F146="US",'SERIES_DB-MetaData'!BD146*25.4,'SERIES_DB-MetaData'!BD146)</f>
        <v>10</v>
      </c>
      <c r="BE146" s="30">
        <f>IF('SERIES_DB-MetaData'!$F146="US",'SERIES_DB-MetaData'!BE146*25.4,'SERIES_DB-MetaData'!BE146)</f>
        <v>277</v>
      </c>
      <c r="BF146" s="24">
        <f>'SERIES_DB-MetaData'!BF146</f>
        <v>1</v>
      </c>
      <c r="BG146" s="22">
        <f t="shared" ref="BG146:BG187" si="22">BF146*PI()*BD146^2/4/Q146/BE146*100</f>
        <v>0.189024828735848</v>
      </c>
      <c r="BH146" s="30">
        <f>IF('SERIES_DB-MetaData'!$F146="US",'SERIES_DB-MetaData'!BH146*25.4,'SERIES_DB-MetaData'!BH146)</f>
        <v>350</v>
      </c>
      <c r="BI146" s="31">
        <f>IF('SERIES_DB-MetaData'!$F146="US",'SERIES_DB-MetaData'!BI146*6.89476,'SERIES_DB-MetaData'!BI146)</f>
        <v>470</v>
      </c>
      <c r="BJ146" s="31">
        <f>IF('SERIES_DB-MetaData'!$F146="US",'SERIES_DB-MetaData'!BJ146*6.89476,'SERIES_DB-MetaData'!BJ146)</f>
        <v>727</v>
      </c>
      <c r="BK146" s="109">
        <f>'SERIES_DB-MetaData'!BK146</f>
        <v>400</v>
      </c>
      <c r="BL146" s="30">
        <f>IF('SERIES_DB-MetaData'!$F146="US",'SERIES_DB-MetaData'!BL146*25.4,'SERIES_DB-MetaData'!BL146)</f>
        <v>6</v>
      </c>
      <c r="BM146" s="30">
        <f>IF('SERIES_DB-MetaData'!$F146="US",'SERIES_DB-MetaData'!BM146*25.4,'SERIES_DB-MetaData'!BM146)</f>
        <v>250</v>
      </c>
      <c r="BN146" s="25">
        <f>'SERIES_DB-MetaData'!$BN$6</f>
        <v>2</v>
      </c>
      <c r="BO146" s="22">
        <f t="shared" ref="BO146:BO187" si="23">BN146*PI()*BL146^2/4/Q146/BM146*100</f>
        <v>0.15079644737231004</v>
      </c>
      <c r="BP146" s="31">
        <f>IF('SERIES_DB-MetaData'!$F146="US",'SERIES_DB-MetaData'!BP146*6.89476,'SERIES_DB-MetaData'!BP146)</f>
        <v>470</v>
      </c>
      <c r="BQ146" s="31">
        <f>IF('SERIES_DB-MetaData'!$F146="US",'SERIES_DB-MetaData'!BQ146*6.89476,'SERIES_DB-MetaData'!BQ146)</f>
        <v>727</v>
      </c>
      <c r="BR146" s="20">
        <f>'SERIES_DB-MetaData'!BR146</f>
        <v>400</v>
      </c>
      <c r="BS146" s="30">
        <f>IF('SERIES_DB-MetaData'!$F146="US",'SERIES_DB-MetaData'!BS146*25.4,'SERIES_DB-MetaData'!BS146)</f>
        <v>0</v>
      </c>
      <c r="BT146" s="20">
        <f>'SERIES_DB-MetaData'!BT146</f>
        <v>0</v>
      </c>
      <c r="BU146" s="22">
        <f t="shared" ref="BU146:BU187" si="24">BT146*PI()*BS146^2/4/U146*100</f>
        <v>0</v>
      </c>
      <c r="BV146" s="31">
        <f>IF('SERIES_DB-MetaData'!$F146="US",'SERIES_DB-MetaData'!BV146*6.89476,'SERIES_DB-MetaData'!BV146)</f>
        <v>0</v>
      </c>
      <c r="BW146" s="20">
        <f>'SERIES_DB-MetaData'!BW146</f>
        <v>0</v>
      </c>
      <c r="BX146" s="20">
        <f>'SERIES_DB-MetaData'!BX146</f>
        <v>6</v>
      </c>
    </row>
    <row r="147" spans="1:76">
      <c r="A147" s="84">
        <f>'SERIES_DB-MetaData'!A147</f>
        <v>142</v>
      </c>
      <c r="B147" s="84">
        <f>'SERIES_DB-MetaData'!B147</f>
        <v>0</v>
      </c>
      <c r="C147" s="84">
        <f>'SERIES_DB-MetaData'!C147</f>
        <v>1</v>
      </c>
      <c r="D147" s="105" t="str">
        <f>'SERIES_DB-MetaData'!D147</f>
        <v>SW30</v>
      </c>
      <c r="E147" s="105" t="str">
        <f>'SERIES_DB-MetaData'!E147</f>
        <v>Lefas, Kotsovos (1990)</v>
      </c>
      <c r="F147" s="20" t="s">
        <v>8</v>
      </c>
      <c r="G147" s="87" t="str">
        <f>'SERIES_DB-MetaData'!G147</f>
        <v>M</v>
      </c>
      <c r="H147" s="87" t="str">
        <f>'SERIES_DB-MetaData'!H147</f>
        <v>R</v>
      </c>
      <c r="I147" s="31">
        <f>IF('SERIES_DB-MetaData'!$F147="US",'SERIES_DB-MetaData'!I147*6.89476,'SERIES_DB-MetaData'!I147)</f>
        <v>30.1</v>
      </c>
      <c r="J147" s="31">
        <f>IF('SERIES_DB-MetaData'!$F147="US",'SERIES_DB-MetaData'!J147*6.89476,'SERIES_DB-MetaData'!J147)</f>
        <v>0</v>
      </c>
      <c r="K147" s="31">
        <f>IF('SERIES_DB-MetaData'!$F147="US",'SERIES_DB-MetaData'!K147*6.89476,'SERIES_DB-MetaData'!K147)</f>
        <v>0</v>
      </c>
      <c r="L147" s="31">
        <f>IF('SERIES_DB-MetaData'!$F147="US",'SERIES_DB-MetaData'!L147*4.448221615,'SERIES_DB-MetaData'!L147)</f>
        <v>0</v>
      </c>
      <c r="M147" s="20">
        <f>'SERIES_DB-MetaData'!M147</f>
        <v>0</v>
      </c>
      <c r="N147" s="30">
        <f>IF('SERIES_DB-MetaData'!$F147="US",'SERIES_DB-MetaData'!N147*25.4,'SERIES_DB-MetaData'!N147)</f>
        <v>65</v>
      </c>
      <c r="O147" s="30">
        <f>IF('SERIES_DB-MetaData'!$F147="US",'SERIES_DB-MetaData'!O147*25.4,'SERIES_DB-MetaData'!O147)</f>
        <v>140</v>
      </c>
      <c r="P147" s="30">
        <f>IF('SERIES_DB-MetaData'!$F147="US",'SERIES_DB-MetaData'!P147*25.4,'SERIES_DB-MetaData'!P147)</f>
        <v>650</v>
      </c>
      <c r="Q147" s="30">
        <f>IF('SERIES_DB-MetaData'!$F147="US",'SERIES_DB-MetaData'!Q147*25.4,'SERIES_DB-MetaData'!Q147)</f>
        <v>65</v>
      </c>
      <c r="R147" s="30">
        <f>IF('SERIES_DB-MetaData'!$F147="US",'SERIES_DB-MetaData'!R147*25.4,'SERIES_DB-MetaData'!R147)</f>
        <v>1425</v>
      </c>
      <c r="S147" s="30">
        <f>IF('SERIES_DB-MetaData'!$F147="US",'SERIES_DB-MetaData'!S147*25.4,'SERIES_DB-MetaData'!S147)</f>
        <v>1425</v>
      </c>
      <c r="T147" s="32" t="str">
        <f>'SERIES_DB-MetaData'!T147</f>
        <v>C</v>
      </c>
      <c r="U147" s="32">
        <f t="shared" si="13"/>
        <v>42250</v>
      </c>
      <c r="V147" s="30">
        <f>IF('SERIES_DB-MetaData'!$F147="US",'SERIES_DB-MetaData'!V147*25.4,'SERIES_DB-MetaData'!V147)</f>
        <v>8</v>
      </c>
      <c r="W147" s="30">
        <f>IF('SERIES_DB-MetaData'!$F147="US",'SERIES_DB-MetaData'!W147*25.4,'SERIES_DB-MetaData'!W147)</f>
        <v>8</v>
      </c>
      <c r="X147" s="30">
        <f>IF('SERIES_DB-MetaData'!$F147="US",'SERIES_DB-MetaData'!X147*25.4,'SERIES_DB-MetaData'!X147)</f>
        <v>0</v>
      </c>
      <c r="Y147" s="108">
        <f>'SERIES_DB-MetaData'!Y147</f>
        <v>6</v>
      </c>
      <c r="Z147" s="30">
        <f>IF('SERIES_DB-MetaData'!$F147="US",'SERIES_DB-MetaData'!Z147*25.4,'SERIES_DB-MetaData'!Z147)</f>
        <v>0</v>
      </c>
      <c r="AA147" s="108">
        <f>'SERIES_DB-MetaData'!AA147</f>
        <v>0</v>
      </c>
      <c r="AB147" s="30">
        <f>IF('SERIES_DB-MetaData'!$F147="US",'SERIES_DB-MetaData'!AB147*25.4,'SERIES_DB-MetaData'!AB147)</f>
        <v>0</v>
      </c>
      <c r="AC147" s="108">
        <f>'SERIES_DB-MetaData'!AC147</f>
        <v>1</v>
      </c>
      <c r="AD147" s="108" t="str">
        <f>'SERIES_DB-MetaData'!AD147</f>
        <v>STRAIGHT</v>
      </c>
      <c r="AE147" s="31">
        <f>IF('SERIES_DB-MetaData'!$F147="US",'SERIES_DB-MetaData'!AE147*25.4,'SERIES_DB-MetaData'!AE147)</f>
        <v>300</v>
      </c>
      <c r="AF147" s="32" t="str">
        <f>'SERIES_DB-MetaData'!AF147</f>
        <v>Ribbed</v>
      </c>
      <c r="AG147" s="23">
        <f t="shared" si="20"/>
        <v>0.71382933667365711</v>
      </c>
      <c r="AH147" s="30">
        <f>IF('SERIES_DB-MetaData'!$F147="US",'SERIES_DB-MetaData'!AH147*25.4,'SERIES_DB-MetaData'!AH147)</f>
        <v>0</v>
      </c>
      <c r="AI147" s="31">
        <f>IF('SERIES_DB-MetaData'!$F147="US",'SERIES_DB-MetaData'!AI147*6.89476,'SERIES_DB-MetaData'!AI147)</f>
        <v>470</v>
      </c>
      <c r="AJ147" s="31">
        <f>IF('SERIES_DB-MetaData'!$F147="US",'SERIES_DB-MetaData'!AJ147*6.89476,'SERIES_DB-MetaData'!AJ147)</f>
        <v>565</v>
      </c>
      <c r="AK147" s="31">
        <f>IF('SERIES_DB-MetaData'!$F147="US",'SERIES_DB-MetaData'!AK147*6.89476,'SERIES_DB-MetaData'!AK147)</f>
        <v>470</v>
      </c>
      <c r="AL147" s="31">
        <f>IF('SERIES_DB-MetaData'!$F147="US",'SERIES_DB-MetaData'!AL147*6.89476,'SERIES_DB-MetaData'!AL147)</f>
        <v>0</v>
      </c>
      <c r="AM147" s="31">
        <f>IF('SERIES_DB-MetaData'!$F147="US",'SERIES_DB-MetaData'!AM147*6.89476,'SERIES_DB-MetaData'!AM147)</f>
        <v>565</v>
      </c>
      <c r="AN147" s="31">
        <f>IF('SERIES_DB-MetaData'!$F147="US",'SERIES_DB-MetaData'!AN147*6.89476,'SERIES_DB-MetaData'!AN147)</f>
        <v>0</v>
      </c>
      <c r="AO147" s="108">
        <f>'SERIES_DB-MetaData'!AO147</f>
        <v>0</v>
      </c>
      <c r="AP147" s="24" t="str">
        <f>'SERIES_DB-MetaData'!AP147</f>
        <v>R</v>
      </c>
      <c r="AQ147" s="20">
        <f>'SERIES_DB-MetaData'!AQ147</f>
        <v>2</v>
      </c>
      <c r="AR147" s="24" t="str">
        <f>'SERIES_DB-MetaData'!AR147</f>
        <v>Ribbed</v>
      </c>
      <c r="AS147" s="30">
        <f>IF('SERIES_DB-MetaData'!$F147="US",'SERIES_DB-MetaData'!AS147*25.4,'SERIES_DB-MetaData'!AS147)</f>
        <v>4</v>
      </c>
      <c r="AT147" s="20">
        <f>'SERIES_DB-MetaData'!AT147</f>
        <v>25</v>
      </c>
      <c r="AU147" s="31">
        <f>IF('SERIES_DB-MetaData'!$F147="US",'SERIES_DB-MetaData'!AU147*25.4,'SERIES_DB-MetaData'!AU147)</f>
        <v>130</v>
      </c>
      <c r="AV147" s="30">
        <f>IF('SERIES_DB-MetaData'!$F147="US",'SERIES_DB-MetaData'!AV147*25.4,'SERIES_DB-MetaData'!AV147)</f>
        <v>0</v>
      </c>
      <c r="AW147" s="109">
        <f>'SERIES_DB-MetaData'!AW147</f>
        <v>0</v>
      </c>
      <c r="AX147" s="30">
        <f>IF('SERIES_DB-MetaData'!$F147="US",'SERIES_DB-MetaData'!AX147*25.4,'SERIES_DB-MetaData'!AX147)</f>
        <v>0</v>
      </c>
      <c r="AY147" s="23">
        <f t="shared" si="21"/>
        <v>0.29742889028069047</v>
      </c>
      <c r="AZ147" s="23"/>
      <c r="BA147" s="31">
        <f>IF('SERIES_DB-MetaData'!$F147="US",'SERIES_DB-MetaData'!BA147*6.89476,'SERIES_DB-MetaData'!BA147)</f>
        <v>420</v>
      </c>
      <c r="BB147" s="31">
        <f>IF('SERIES_DB-MetaData'!$F147="US",'SERIES_DB-MetaData'!BB147*6.89476,'SERIES_DB-MetaData'!BB147)</f>
        <v>610</v>
      </c>
      <c r="BC147" s="24">
        <f>'SERIES_DB-MetaData'!BC147</f>
        <v>0</v>
      </c>
      <c r="BD147" s="30">
        <f>IF('SERIES_DB-MetaData'!$F147="US",'SERIES_DB-MetaData'!BD147*25.4,'SERIES_DB-MetaData'!BD147)</f>
        <v>10</v>
      </c>
      <c r="BE147" s="30">
        <f>IF('SERIES_DB-MetaData'!$F147="US",'SERIES_DB-MetaData'!BE147*25.4,'SERIES_DB-MetaData'!BE147)</f>
        <v>92.5</v>
      </c>
      <c r="BF147" s="24">
        <f>'SERIES_DB-MetaData'!BF147</f>
        <v>2</v>
      </c>
      <c r="BG147" s="22">
        <f t="shared" si="22"/>
        <v>2.6125510632763351</v>
      </c>
      <c r="BH147" s="30">
        <f>IF('SERIES_DB-MetaData'!$F147="US",'SERIES_DB-MetaData'!BH147*25.4,'SERIES_DB-MetaData'!BH147)</f>
        <v>0</v>
      </c>
      <c r="BI147" s="31">
        <f>IF('SERIES_DB-MetaData'!$F147="US",'SERIES_DB-MetaData'!BI147*6.89476,'SERIES_DB-MetaData'!BI147)</f>
        <v>470</v>
      </c>
      <c r="BJ147" s="31">
        <f>IF('SERIES_DB-MetaData'!$F147="US",'SERIES_DB-MetaData'!BJ147*6.89476,'SERIES_DB-MetaData'!BJ147)</f>
        <v>565</v>
      </c>
      <c r="BK147" s="109">
        <f>'SERIES_DB-MetaData'!BK147</f>
        <v>0</v>
      </c>
      <c r="BL147" s="30">
        <f>IF('SERIES_DB-MetaData'!$F147="US",'SERIES_DB-MetaData'!BL147*25.4,'SERIES_DB-MetaData'!BL147)</f>
        <v>6.25</v>
      </c>
      <c r="BM147" s="30">
        <f>IF('SERIES_DB-MetaData'!$F147="US",'SERIES_DB-MetaData'!BM147*25.4,'SERIES_DB-MetaData'!BM147)</f>
        <v>260</v>
      </c>
      <c r="BN147" s="25">
        <f>'SERIES_DB-MetaData'!$BN$6</f>
        <v>2</v>
      </c>
      <c r="BO147" s="22">
        <f t="shared" si="23"/>
        <v>0.363072375830921</v>
      </c>
      <c r="BP147" s="31">
        <f>IF('SERIES_DB-MetaData'!$F147="US",'SERIES_DB-MetaData'!BP147*6.89476,'SERIES_DB-MetaData'!BP147)</f>
        <v>520</v>
      </c>
      <c r="BQ147" s="31">
        <f>IF('SERIES_DB-MetaData'!$F147="US",'SERIES_DB-MetaData'!BQ147*6.89476,'SERIES_DB-MetaData'!BQ147)</f>
        <v>610</v>
      </c>
      <c r="BR147" s="20">
        <f>'SERIES_DB-MetaData'!BR147</f>
        <v>0</v>
      </c>
      <c r="BS147" s="30">
        <f>IF('SERIES_DB-MetaData'!$F147="US",'SERIES_DB-MetaData'!BS147*25.4,'SERIES_DB-MetaData'!BS147)</f>
        <v>0</v>
      </c>
      <c r="BT147" s="20">
        <f>'SERIES_DB-MetaData'!BT147</f>
        <v>0</v>
      </c>
      <c r="BU147" s="22">
        <f t="shared" si="24"/>
        <v>0</v>
      </c>
      <c r="BV147" s="31">
        <f>IF('SERIES_DB-MetaData'!$F147="US",'SERIES_DB-MetaData'!BV147*6.89476,'SERIES_DB-MetaData'!BV147)</f>
        <v>0</v>
      </c>
      <c r="BW147" s="20">
        <f>'SERIES_DB-MetaData'!BW147</f>
        <v>0</v>
      </c>
      <c r="BX147" s="20">
        <f>'SERIES_DB-MetaData'!BX147</f>
        <v>9</v>
      </c>
    </row>
    <row r="148" spans="1:76">
      <c r="A148" s="84">
        <f>'SERIES_DB-MetaData'!A148</f>
        <v>143</v>
      </c>
      <c r="B148" s="84">
        <f>'SERIES_DB-MetaData'!B148</f>
        <v>0</v>
      </c>
      <c r="C148" s="84">
        <f>'SERIES_DB-MetaData'!C148</f>
        <v>2</v>
      </c>
      <c r="D148" s="105" t="str">
        <f>'SERIES_DB-MetaData'!D148</f>
        <v>SW31</v>
      </c>
      <c r="E148" s="105" t="str">
        <f>'SERIES_DB-MetaData'!E148</f>
        <v>Lefas, Kotsovos (1990)</v>
      </c>
      <c r="F148" s="20" t="s">
        <v>8</v>
      </c>
      <c r="G148" s="87" t="str">
        <f>'SERIES_DB-MetaData'!G148</f>
        <v>C</v>
      </c>
      <c r="H148" s="87" t="str">
        <f>'SERIES_DB-MetaData'!H148</f>
        <v>R</v>
      </c>
      <c r="I148" s="31">
        <f>IF('SERIES_DB-MetaData'!$F148="US",'SERIES_DB-MetaData'!I148*6.89476,'SERIES_DB-MetaData'!I148)</f>
        <v>35.200000000000003</v>
      </c>
      <c r="J148" s="31">
        <f>IF('SERIES_DB-MetaData'!$F148="US",'SERIES_DB-MetaData'!J148*6.89476,'SERIES_DB-MetaData'!J148)</f>
        <v>0</v>
      </c>
      <c r="K148" s="31">
        <f>IF('SERIES_DB-MetaData'!$F148="US",'SERIES_DB-MetaData'!K148*6.89476,'SERIES_DB-MetaData'!K148)</f>
        <v>0</v>
      </c>
      <c r="L148" s="31">
        <f>IF('SERIES_DB-MetaData'!$F148="US",'SERIES_DB-MetaData'!L148*4.448221615,'SERIES_DB-MetaData'!L148)</f>
        <v>0</v>
      </c>
      <c r="M148" s="20">
        <f>'SERIES_DB-MetaData'!M148</f>
        <v>0</v>
      </c>
      <c r="N148" s="30">
        <f>IF('SERIES_DB-MetaData'!$F148="US",'SERIES_DB-MetaData'!N148*25.4,'SERIES_DB-MetaData'!N148)</f>
        <v>65</v>
      </c>
      <c r="O148" s="30">
        <f>IF('SERIES_DB-MetaData'!$F148="US",'SERIES_DB-MetaData'!O148*25.4,'SERIES_DB-MetaData'!O148)</f>
        <v>140</v>
      </c>
      <c r="P148" s="30">
        <f>IF('SERIES_DB-MetaData'!$F148="US",'SERIES_DB-MetaData'!P148*25.4,'SERIES_DB-MetaData'!P148)</f>
        <v>650</v>
      </c>
      <c r="Q148" s="30">
        <f>IF('SERIES_DB-MetaData'!$F148="US",'SERIES_DB-MetaData'!Q148*25.4,'SERIES_DB-MetaData'!Q148)</f>
        <v>65</v>
      </c>
      <c r="R148" s="30">
        <f>IF('SERIES_DB-MetaData'!$F148="US",'SERIES_DB-MetaData'!R148*25.4,'SERIES_DB-MetaData'!R148)</f>
        <v>1425</v>
      </c>
      <c r="S148" s="30">
        <f>IF('SERIES_DB-MetaData'!$F148="US",'SERIES_DB-MetaData'!S148*25.4,'SERIES_DB-MetaData'!S148)</f>
        <v>1425</v>
      </c>
      <c r="T148" s="32" t="str">
        <f>'SERIES_DB-MetaData'!T148</f>
        <v>C</v>
      </c>
      <c r="U148" s="32">
        <f t="shared" ref="U148:U189" si="25">IF((H148="R"),(N148*P148),(N148*O148+Q148*(P148-2*O148)))</f>
        <v>42250</v>
      </c>
      <c r="V148" s="30">
        <f>IF('SERIES_DB-MetaData'!$F148="US",'SERIES_DB-MetaData'!V148*25.4,'SERIES_DB-MetaData'!V148)</f>
        <v>8</v>
      </c>
      <c r="W148" s="30">
        <f>IF('SERIES_DB-MetaData'!$F148="US",'SERIES_DB-MetaData'!W148*25.4,'SERIES_DB-MetaData'!W148)</f>
        <v>8</v>
      </c>
      <c r="X148" s="30">
        <f>IF('SERIES_DB-MetaData'!$F148="US",'SERIES_DB-MetaData'!X148*25.4,'SERIES_DB-MetaData'!X148)</f>
        <v>0</v>
      </c>
      <c r="Y148" s="108">
        <f>'SERIES_DB-MetaData'!Y148</f>
        <v>6</v>
      </c>
      <c r="Z148" s="30">
        <f>IF('SERIES_DB-MetaData'!$F148="US",'SERIES_DB-MetaData'!Z148*25.4,'SERIES_DB-MetaData'!Z148)</f>
        <v>0</v>
      </c>
      <c r="AA148" s="108">
        <f>'SERIES_DB-MetaData'!AA148</f>
        <v>0</v>
      </c>
      <c r="AB148" s="30">
        <f>IF('SERIES_DB-MetaData'!$F148="US",'SERIES_DB-MetaData'!AB148*25.4,'SERIES_DB-MetaData'!AB148)</f>
        <v>0</v>
      </c>
      <c r="AC148" s="108">
        <f>'SERIES_DB-MetaData'!AC148</f>
        <v>1</v>
      </c>
      <c r="AD148" s="108" t="str">
        <f>'SERIES_DB-MetaData'!AD148</f>
        <v>STRAIGHT</v>
      </c>
      <c r="AE148" s="31">
        <f>IF('SERIES_DB-MetaData'!$F148="US",'SERIES_DB-MetaData'!AE148*25.4,'SERIES_DB-MetaData'!AE148)</f>
        <v>300</v>
      </c>
      <c r="AF148" s="32" t="str">
        <f>'SERIES_DB-MetaData'!AF148</f>
        <v>Ribbed</v>
      </c>
      <c r="AG148" s="23">
        <f t="shared" si="20"/>
        <v>0.71382933667365711</v>
      </c>
      <c r="AH148" s="30">
        <f>IF('SERIES_DB-MetaData'!$F148="US",'SERIES_DB-MetaData'!AH148*25.4,'SERIES_DB-MetaData'!AH148)</f>
        <v>0</v>
      </c>
      <c r="AI148" s="31">
        <f>IF('SERIES_DB-MetaData'!$F148="US",'SERIES_DB-MetaData'!AI148*6.89476,'SERIES_DB-MetaData'!AI148)</f>
        <v>470</v>
      </c>
      <c r="AJ148" s="31">
        <f>IF('SERIES_DB-MetaData'!$F148="US",'SERIES_DB-MetaData'!AJ148*6.89476,'SERIES_DB-MetaData'!AJ148)</f>
        <v>565</v>
      </c>
      <c r="AK148" s="31">
        <f>IF('SERIES_DB-MetaData'!$F148="US",'SERIES_DB-MetaData'!AK148*6.89476,'SERIES_DB-MetaData'!AK148)</f>
        <v>470</v>
      </c>
      <c r="AL148" s="31">
        <f>IF('SERIES_DB-MetaData'!$F148="US",'SERIES_DB-MetaData'!AL148*6.89476,'SERIES_DB-MetaData'!AL148)</f>
        <v>0</v>
      </c>
      <c r="AM148" s="31">
        <f>IF('SERIES_DB-MetaData'!$F148="US",'SERIES_DB-MetaData'!AM148*6.89476,'SERIES_DB-MetaData'!AM148)</f>
        <v>565</v>
      </c>
      <c r="AN148" s="31">
        <f>IF('SERIES_DB-MetaData'!$F148="US",'SERIES_DB-MetaData'!AN148*6.89476,'SERIES_DB-MetaData'!AN148)</f>
        <v>0</v>
      </c>
      <c r="AO148" s="108">
        <f>'SERIES_DB-MetaData'!AO148</f>
        <v>0</v>
      </c>
      <c r="AP148" s="24" t="str">
        <f>'SERIES_DB-MetaData'!AP148</f>
        <v>R</v>
      </c>
      <c r="AQ148" s="20">
        <f>'SERIES_DB-MetaData'!AQ148</f>
        <v>2</v>
      </c>
      <c r="AR148" s="24" t="str">
        <f>'SERIES_DB-MetaData'!AR148</f>
        <v>Ribbed</v>
      </c>
      <c r="AS148" s="30">
        <f>IF('SERIES_DB-MetaData'!$F148="US",'SERIES_DB-MetaData'!AS148*25.4,'SERIES_DB-MetaData'!AS148)</f>
        <v>4</v>
      </c>
      <c r="AT148" s="20">
        <f>'SERIES_DB-MetaData'!AT148</f>
        <v>25</v>
      </c>
      <c r="AU148" s="31">
        <f>IF('SERIES_DB-MetaData'!$F148="US",'SERIES_DB-MetaData'!AU148*25.4,'SERIES_DB-MetaData'!AU148)</f>
        <v>130</v>
      </c>
      <c r="AV148" s="30">
        <f>IF('SERIES_DB-MetaData'!$F148="US",'SERIES_DB-MetaData'!AV148*25.4,'SERIES_DB-MetaData'!AV148)</f>
        <v>0</v>
      </c>
      <c r="AW148" s="109">
        <f>'SERIES_DB-MetaData'!AW148</f>
        <v>0</v>
      </c>
      <c r="AX148" s="30">
        <f>IF('SERIES_DB-MetaData'!$F148="US",'SERIES_DB-MetaData'!AX148*25.4,'SERIES_DB-MetaData'!AX148)</f>
        <v>0</v>
      </c>
      <c r="AY148" s="23">
        <f t="shared" si="21"/>
        <v>0.29742889028069047</v>
      </c>
      <c r="AZ148" s="23"/>
      <c r="BA148" s="31">
        <f>IF('SERIES_DB-MetaData'!$F148="US",'SERIES_DB-MetaData'!BA148*6.89476,'SERIES_DB-MetaData'!BA148)</f>
        <v>420</v>
      </c>
      <c r="BB148" s="31">
        <f>IF('SERIES_DB-MetaData'!$F148="US",'SERIES_DB-MetaData'!BB148*6.89476,'SERIES_DB-MetaData'!BB148)</f>
        <v>610</v>
      </c>
      <c r="BC148" s="24">
        <f>'SERIES_DB-MetaData'!BC148</f>
        <v>0</v>
      </c>
      <c r="BD148" s="30">
        <f>IF('SERIES_DB-MetaData'!$F148="US",'SERIES_DB-MetaData'!BD148*25.4,'SERIES_DB-MetaData'!BD148)</f>
        <v>10</v>
      </c>
      <c r="BE148" s="30">
        <f>IF('SERIES_DB-MetaData'!$F148="US",'SERIES_DB-MetaData'!BE148*25.4,'SERIES_DB-MetaData'!BE148)</f>
        <v>92.5</v>
      </c>
      <c r="BF148" s="24">
        <f>'SERIES_DB-MetaData'!BF148</f>
        <v>2</v>
      </c>
      <c r="BG148" s="22">
        <f t="shared" si="22"/>
        <v>2.6125510632763351</v>
      </c>
      <c r="BH148" s="30">
        <f>IF('SERIES_DB-MetaData'!$F148="US",'SERIES_DB-MetaData'!BH148*25.4,'SERIES_DB-MetaData'!BH148)</f>
        <v>0</v>
      </c>
      <c r="BI148" s="31">
        <f>IF('SERIES_DB-MetaData'!$F148="US",'SERIES_DB-MetaData'!BI148*6.89476,'SERIES_DB-MetaData'!BI148)</f>
        <v>470</v>
      </c>
      <c r="BJ148" s="31">
        <f>IF('SERIES_DB-MetaData'!$F148="US",'SERIES_DB-MetaData'!BJ148*6.89476,'SERIES_DB-MetaData'!BJ148)</f>
        <v>565</v>
      </c>
      <c r="BK148" s="109">
        <f>'SERIES_DB-MetaData'!BK148</f>
        <v>0</v>
      </c>
      <c r="BL148" s="30">
        <f>IF('SERIES_DB-MetaData'!$F148="US",'SERIES_DB-MetaData'!BL148*25.4,'SERIES_DB-MetaData'!BL148)</f>
        <v>6.25</v>
      </c>
      <c r="BM148" s="30">
        <f>IF('SERIES_DB-MetaData'!$F148="US",'SERIES_DB-MetaData'!BM148*25.4,'SERIES_DB-MetaData'!BM148)</f>
        <v>260</v>
      </c>
      <c r="BN148" s="25">
        <f>'SERIES_DB-MetaData'!$BN$6</f>
        <v>2</v>
      </c>
      <c r="BO148" s="22">
        <f t="shared" si="23"/>
        <v>0.363072375830921</v>
      </c>
      <c r="BP148" s="31">
        <f>IF('SERIES_DB-MetaData'!$F148="US",'SERIES_DB-MetaData'!BP148*6.89476,'SERIES_DB-MetaData'!BP148)</f>
        <v>520</v>
      </c>
      <c r="BQ148" s="31">
        <f>IF('SERIES_DB-MetaData'!$F148="US",'SERIES_DB-MetaData'!BQ148*6.89476,'SERIES_DB-MetaData'!BQ148)</f>
        <v>610</v>
      </c>
      <c r="BR148" s="20">
        <f>'SERIES_DB-MetaData'!BR148</f>
        <v>0</v>
      </c>
      <c r="BS148" s="30">
        <f>IF('SERIES_DB-MetaData'!$F148="US",'SERIES_DB-MetaData'!BS148*25.4,'SERIES_DB-MetaData'!BS148)</f>
        <v>0</v>
      </c>
      <c r="BT148" s="20">
        <f>'SERIES_DB-MetaData'!BT148</f>
        <v>0</v>
      </c>
      <c r="BU148" s="22">
        <f t="shared" si="24"/>
        <v>0</v>
      </c>
      <c r="BV148" s="31">
        <f>IF('SERIES_DB-MetaData'!$F148="US",'SERIES_DB-MetaData'!BV148*6.89476,'SERIES_DB-MetaData'!BV148)</f>
        <v>0</v>
      </c>
      <c r="BW148" s="20">
        <f>'SERIES_DB-MetaData'!BW148</f>
        <v>0</v>
      </c>
      <c r="BX148" s="20">
        <f>'SERIES_DB-MetaData'!BX148</f>
        <v>9</v>
      </c>
    </row>
    <row r="149" spans="1:76">
      <c r="A149" s="84">
        <f>'SERIES_DB-MetaData'!A149</f>
        <v>144</v>
      </c>
      <c r="B149" s="84">
        <f>'SERIES_DB-MetaData'!B149</f>
        <v>0</v>
      </c>
      <c r="C149" s="84">
        <f>'SERIES_DB-MetaData'!C149</f>
        <v>3</v>
      </c>
      <c r="D149" s="105" t="str">
        <f>'SERIES_DB-MetaData'!D149</f>
        <v>SW32</v>
      </c>
      <c r="E149" s="105" t="str">
        <f>'SERIES_DB-MetaData'!E149</f>
        <v>Lefas, Kotsovos (1990)</v>
      </c>
      <c r="F149" s="20" t="s">
        <v>8</v>
      </c>
      <c r="G149" s="87" t="str">
        <f>'SERIES_DB-MetaData'!G149</f>
        <v>C</v>
      </c>
      <c r="H149" s="87" t="str">
        <f>'SERIES_DB-MetaData'!H149</f>
        <v>R</v>
      </c>
      <c r="I149" s="31">
        <f>IF('SERIES_DB-MetaData'!$F149="US",'SERIES_DB-MetaData'!I149*6.89476,'SERIES_DB-MetaData'!I149)</f>
        <v>53.6</v>
      </c>
      <c r="J149" s="31">
        <f>IF('SERIES_DB-MetaData'!$F149="US",'SERIES_DB-MetaData'!J149*6.89476,'SERIES_DB-MetaData'!J149)</f>
        <v>0</v>
      </c>
      <c r="K149" s="31">
        <f>IF('SERIES_DB-MetaData'!$F149="US",'SERIES_DB-MetaData'!K149*6.89476,'SERIES_DB-MetaData'!K149)</f>
        <v>0</v>
      </c>
      <c r="L149" s="31">
        <f>IF('SERIES_DB-MetaData'!$F149="US",'SERIES_DB-MetaData'!L149*4.448221615,'SERIES_DB-MetaData'!L149)</f>
        <v>0</v>
      </c>
      <c r="M149" s="20">
        <f>'SERIES_DB-MetaData'!M149</f>
        <v>0</v>
      </c>
      <c r="N149" s="30">
        <f>IF('SERIES_DB-MetaData'!$F149="US",'SERIES_DB-MetaData'!N149*25.4,'SERIES_DB-MetaData'!N149)</f>
        <v>65</v>
      </c>
      <c r="O149" s="30">
        <f>IF('SERIES_DB-MetaData'!$F149="US",'SERIES_DB-MetaData'!O149*25.4,'SERIES_DB-MetaData'!O149)</f>
        <v>140</v>
      </c>
      <c r="P149" s="30">
        <f>IF('SERIES_DB-MetaData'!$F149="US",'SERIES_DB-MetaData'!P149*25.4,'SERIES_DB-MetaData'!P149)</f>
        <v>650</v>
      </c>
      <c r="Q149" s="30">
        <f>IF('SERIES_DB-MetaData'!$F149="US",'SERIES_DB-MetaData'!Q149*25.4,'SERIES_DB-MetaData'!Q149)</f>
        <v>65</v>
      </c>
      <c r="R149" s="30">
        <f>IF('SERIES_DB-MetaData'!$F149="US",'SERIES_DB-MetaData'!R149*25.4,'SERIES_DB-MetaData'!R149)</f>
        <v>1425</v>
      </c>
      <c r="S149" s="30">
        <f>IF('SERIES_DB-MetaData'!$F149="US",'SERIES_DB-MetaData'!S149*25.4,'SERIES_DB-MetaData'!S149)</f>
        <v>1425</v>
      </c>
      <c r="T149" s="32" t="str">
        <f>'SERIES_DB-MetaData'!T149</f>
        <v>C</v>
      </c>
      <c r="U149" s="32">
        <f t="shared" si="25"/>
        <v>42250</v>
      </c>
      <c r="V149" s="30">
        <f>IF('SERIES_DB-MetaData'!$F149="US",'SERIES_DB-MetaData'!V149*25.4,'SERIES_DB-MetaData'!V149)</f>
        <v>8</v>
      </c>
      <c r="W149" s="30">
        <f>IF('SERIES_DB-MetaData'!$F149="US",'SERIES_DB-MetaData'!W149*25.4,'SERIES_DB-MetaData'!W149)</f>
        <v>8</v>
      </c>
      <c r="X149" s="30">
        <f>IF('SERIES_DB-MetaData'!$F149="US",'SERIES_DB-MetaData'!X149*25.4,'SERIES_DB-MetaData'!X149)</f>
        <v>0</v>
      </c>
      <c r="Y149" s="108">
        <f>'SERIES_DB-MetaData'!Y149</f>
        <v>6</v>
      </c>
      <c r="Z149" s="30">
        <f>IF('SERIES_DB-MetaData'!$F149="US",'SERIES_DB-MetaData'!Z149*25.4,'SERIES_DB-MetaData'!Z149)</f>
        <v>0</v>
      </c>
      <c r="AA149" s="108">
        <f>'SERIES_DB-MetaData'!AA149</f>
        <v>0</v>
      </c>
      <c r="AB149" s="30">
        <f>IF('SERIES_DB-MetaData'!$F149="US",'SERIES_DB-MetaData'!AB149*25.4,'SERIES_DB-MetaData'!AB149)</f>
        <v>0</v>
      </c>
      <c r="AC149" s="108">
        <f>'SERIES_DB-MetaData'!AC149</f>
        <v>1</v>
      </c>
      <c r="AD149" s="108" t="str">
        <f>'SERIES_DB-MetaData'!AD149</f>
        <v>STRAIGHT</v>
      </c>
      <c r="AE149" s="31">
        <f>IF('SERIES_DB-MetaData'!$F149="US",'SERIES_DB-MetaData'!AE149*25.4,'SERIES_DB-MetaData'!AE149)</f>
        <v>300</v>
      </c>
      <c r="AF149" s="32" t="str">
        <f>'SERIES_DB-MetaData'!AF149</f>
        <v>Ribbed</v>
      </c>
      <c r="AG149" s="23">
        <f t="shared" si="20"/>
        <v>0.71382933667365711</v>
      </c>
      <c r="AH149" s="30">
        <f>IF('SERIES_DB-MetaData'!$F149="US",'SERIES_DB-MetaData'!AH149*25.4,'SERIES_DB-MetaData'!AH149)</f>
        <v>0</v>
      </c>
      <c r="AI149" s="31">
        <f>IF('SERIES_DB-MetaData'!$F149="US",'SERIES_DB-MetaData'!AI149*6.89476,'SERIES_DB-MetaData'!AI149)</f>
        <v>470</v>
      </c>
      <c r="AJ149" s="31">
        <f>IF('SERIES_DB-MetaData'!$F149="US",'SERIES_DB-MetaData'!AJ149*6.89476,'SERIES_DB-MetaData'!AJ149)</f>
        <v>565</v>
      </c>
      <c r="AK149" s="31">
        <f>IF('SERIES_DB-MetaData'!$F149="US",'SERIES_DB-MetaData'!AK149*6.89476,'SERIES_DB-MetaData'!AK149)</f>
        <v>470</v>
      </c>
      <c r="AL149" s="31">
        <f>IF('SERIES_DB-MetaData'!$F149="US",'SERIES_DB-MetaData'!AL149*6.89476,'SERIES_DB-MetaData'!AL149)</f>
        <v>0</v>
      </c>
      <c r="AM149" s="31">
        <f>IF('SERIES_DB-MetaData'!$F149="US",'SERIES_DB-MetaData'!AM149*6.89476,'SERIES_DB-MetaData'!AM149)</f>
        <v>565</v>
      </c>
      <c r="AN149" s="31">
        <f>IF('SERIES_DB-MetaData'!$F149="US",'SERIES_DB-MetaData'!AN149*6.89476,'SERIES_DB-MetaData'!AN149)</f>
        <v>0</v>
      </c>
      <c r="AO149" s="108">
        <f>'SERIES_DB-MetaData'!AO149</f>
        <v>0</v>
      </c>
      <c r="AP149" s="24" t="str">
        <f>'SERIES_DB-MetaData'!AP149</f>
        <v>R</v>
      </c>
      <c r="AQ149" s="20">
        <f>'SERIES_DB-MetaData'!AQ149</f>
        <v>2</v>
      </c>
      <c r="AR149" s="24" t="str">
        <f>'SERIES_DB-MetaData'!AR149</f>
        <v>Ribbed</v>
      </c>
      <c r="AS149" s="30">
        <f>IF('SERIES_DB-MetaData'!$F149="US",'SERIES_DB-MetaData'!AS149*25.4,'SERIES_DB-MetaData'!AS149)</f>
        <v>4</v>
      </c>
      <c r="AT149" s="20">
        <f>'SERIES_DB-MetaData'!AT149</f>
        <v>25</v>
      </c>
      <c r="AU149" s="31">
        <f>IF('SERIES_DB-MetaData'!$F149="US",'SERIES_DB-MetaData'!AU149*25.4,'SERIES_DB-MetaData'!AU149)</f>
        <v>130</v>
      </c>
      <c r="AV149" s="30">
        <f>IF('SERIES_DB-MetaData'!$F149="US",'SERIES_DB-MetaData'!AV149*25.4,'SERIES_DB-MetaData'!AV149)</f>
        <v>0</v>
      </c>
      <c r="AW149" s="109">
        <f>'SERIES_DB-MetaData'!AW149</f>
        <v>0</v>
      </c>
      <c r="AX149" s="30">
        <f>IF('SERIES_DB-MetaData'!$F149="US",'SERIES_DB-MetaData'!AX149*25.4,'SERIES_DB-MetaData'!AX149)</f>
        <v>0</v>
      </c>
      <c r="AY149" s="23">
        <f t="shared" si="21"/>
        <v>0.29742889028069047</v>
      </c>
      <c r="AZ149" s="23"/>
      <c r="BA149" s="31">
        <f>IF('SERIES_DB-MetaData'!$F149="US",'SERIES_DB-MetaData'!BA149*6.89476,'SERIES_DB-MetaData'!BA149)</f>
        <v>420</v>
      </c>
      <c r="BB149" s="31">
        <f>IF('SERIES_DB-MetaData'!$F149="US",'SERIES_DB-MetaData'!BB149*6.89476,'SERIES_DB-MetaData'!BB149)</f>
        <v>610</v>
      </c>
      <c r="BC149" s="24">
        <f>'SERIES_DB-MetaData'!BC149</f>
        <v>0</v>
      </c>
      <c r="BD149" s="30">
        <f>IF('SERIES_DB-MetaData'!$F149="US",'SERIES_DB-MetaData'!BD149*25.4,'SERIES_DB-MetaData'!BD149)</f>
        <v>10</v>
      </c>
      <c r="BE149" s="30">
        <f>IF('SERIES_DB-MetaData'!$F149="US",'SERIES_DB-MetaData'!BE149*25.4,'SERIES_DB-MetaData'!BE149)</f>
        <v>92.5</v>
      </c>
      <c r="BF149" s="24">
        <f>'SERIES_DB-MetaData'!BF149</f>
        <v>2</v>
      </c>
      <c r="BG149" s="22">
        <f t="shared" si="22"/>
        <v>2.6125510632763351</v>
      </c>
      <c r="BH149" s="30">
        <f>IF('SERIES_DB-MetaData'!$F149="US",'SERIES_DB-MetaData'!BH149*25.4,'SERIES_DB-MetaData'!BH149)</f>
        <v>0</v>
      </c>
      <c r="BI149" s="31">
        <f>IF('SERIES_DB-MetaData'!$F149="US",'SERIES_DB-MetaData'!BI149*6.89476,'SERIES_DB-MetaData'!BI149)</f>
        <v>470</v>
      </c>
      <c r="BJ149" s="31">
        <f>IF('SERIES_DB-MetaData'!$F149="US",'SERIES_DB-MetaData'!BJ149*6.89476,'SERIES_DB-MetaData'!BJ149)</f>
        <v>565</v>
      </c>
      <c r="BK149" s="109">
        <f>'SERIES_DB-MetaData'!BK149</f>
        <v>0</v>
      </c>
      <c r="BL149" s="30">
        <f>IF('SERIES_DB-MetaData'!$F149="US",'SERIES_DB-MetaData'!BL149*25.4,'SERIES_DB-MetaData'!BL149)</f>
        <v>6.25</v>
      </c>
      <c r="BM149" s="30">
        <f>IF('SERIES_DB-MetaData'!$F149="US",'SERIES_DB-MetaData'!BM149*25.4,'SERIES_DB-MetaData'!BM149)</f>
        <v>260</v>
      </c>
      <c r="BN149" s="25">
        <f>'SERIES_DB-MetaData'!$BN$6</f>
        <v>2</v>
      </c>
      <c r="BO149" s="22">
        <f t="shared" si="23"/>
        <v>0.363072375830921</v>
      </c>
      <c r="BP149" s="31">
        <f>IF('SERIES_DB-MetaData'!$F149="US",'SERIES_DB-MetaData'!BP149*6.89476,'SERIES_DB-MetaData'!BP149)</f>
        <v>520</v>
      </c>
      <c r="BQ149" s="31">
        <f>IF('SERIES_DB-MetaData'!$F149="US",'SERIES_DB-MetaData'!BQ149*6.89476,'SERIES_DB-MetaData'!BQ149)</f>
        <v>610</v>
      </c>
      <c r="BR149" s="20">
        <f>'SERIES_DB-MetaData'!BR149</f>
        <v>0</v>
      </c>
      <c r="BS149" s="30">
        <f>IF('SERIES_DB-MetaData'!$F149="US",'SERIES_DB-MetaData'!BS149*25.4,'SERIES_DB-MetaData'!BS149)</f>
        <v>0</v>
      </c>
      <c r="BT149" s="20">
        <f>'SERIES_DB-MetaData'!BT149</f>
        <v>0</v>
      </c>
      <c r="BU149" s="22">
        <f t="shared" si="24"/>
        <v>0</v>
      </c>
      <c r="BV149" s="31">
        <f>IF('SERIES_DB-MetaData'!$F149="US",'SERIES_DB-MetaData'!BV149*6.89476,'SERIES_DB-MetaData'!BV149)</f>
        <v>0</v>
      </c>
      <c r="BW149" s="20">
        <f>'SERIES_DB-MetaData'!BW149</f>
        <v>0</v>
      </c>
      <c r="BX149" s="20">
        <f>'SERIES_DB-MetaData'!BX149</f>
        <v>9</v>
      </c>
    </row>
    <row r="150" spans="1:76">
      <c r="A150" s="84">
        <f>'SERIES_DB-MetaData'!A150</f>
        <v>145</v>
      </c>
      <c r="B150" s="84">
        <f>'SERIES_DB-MetaData'!B150</f>
        <v>0</v>
      </c>
      <c r="C150" s="84">
        <f>'SERIES_DB-MetaData'!C150</f>
        <v>4</v>
      </c>
      <c r="D150" s="105" t="str">
        <f>'SERIES_DB-MetaData'!D150</f>
        <v>SW33</v>
      </c>
      <c r="E150" s="105" t="str">
        <f>'SERIES_DB-MetaData'!E150</f>
        <v>Lefas, Kotsovos (1990)</v>
      </c>
      <c r="F150" s="20" t="s">
        <v>8</v>
      </c>
      <c r="G150" s="87" t="str">
        <f>'SERIES_DB-MetaData'!G150</f>
        <v>C</v>
      </c>
      <c r="H150" s="87" t="str">
        <f>'SERIES_DB-MetaData'!H150</f>
        <v>R</v>
      </c>
      <c r="I150" s="31">
        <f>IF('SERIES_DB-MetaData'!$F150="US",'SERIES_DB-MetaData'!I150*6.89476,'SERIES_DB-MetaData'!I150)</f>
        <v>49.2</v>
      </c>
      <c r="J150" s="31">
        <f>IF('SERIES_DB-MetaData'!$F150="US",'SERIES_DB-MetaData'!J150*6.89476,'SERIES_DB-MetaData'!J150)</f>
        <v>0</v>
      </c>
      <c r="K150" s="31">
        <f>IF('SERIES_DB-MetaData'!$F150="US",'SERIES_DB-MetaData'!K150*6.89476,'SERIES_DB-MetaData'!K150)</f>
        <v>0</v>
      </c>
      <c r="L150" s="31">
        <f>IF('SERIES_DB-MetaData'!$F150="US",'SERIES_DB-MetaData'!L150*4.448221615,'SERIES_DB-MetaData'!L150)</f>
        <v>0</v>
      </c>
      <c r="M150" s="20">
        <f>'SERIES_DB-MetaData'!M150</f>
        <v>0</v>
      </c>
      <c r="N150" s="30">
        <f>IF('SERIES_DB-MetaData'!$F150="US",'SERIES_DB-MetaData'!N150*25.4,'SERIES_DB-MetaData'!N150)</f>
        <v>65</v>
      </c>
      <c r="O150" s="30">
        <f>IF('SERIES_DB-MetaData'!$F150="US",'SERIES_DB-MetaData'!O150*25.4,'SERIES_DB-MetaData'!O150)</f>
        <v>140</v>
      </c>
      <c r="P150" s="30">
        <f>IF('SERIES_DB-MetaData'!$F150="US",'SERIES_DB-MetaData'!P150*25.4,'SERIES_DB-MetaData'!P150)</f>
        <v>650</v>
      </c>
      <c r="Q150" s="30">
        <f>IF('SERIES_DB-MetaData'!$F150="US",'SERIES_DB-MetaData'!Q150*25.4,'SERIES_DB-MetaData'!Q150)</f>
        <v>65</v>
      </c>
      <c r="R150" s="30">
        <f>IF('SERIES_DB-MetaData'!$F150="US",'SERIES_DB-MetaData'!R150*25.4,'SERIES_DB-MetaData'!R150)</f>
        <v>1425</v>
      </c>
      <c r="S150" s="30">
        <f>IF('SERIES_DB-MetaData'!$F150="US",'SERIES_DB-MetaData'!S150*25.4,'SERIES_DB-MetaData'!S150)</f>
        <v>1425</v>
      </c>
      <c r="T150" s="32" t="str">
        <f>'SERIES_DB-MetaData'!T150</f>
        <v>C</v>
      </c>
      <c r="U150" s="32">
        <f t="shared" si="25"/>
        <v>42250</v>
      </c>
      <c r="V150" s="30">
        <f>IF('SERIES_DB-MetaData'!$F150="US",'SERIES_DB-MetaData'!V150*25.4,'SERIES_DB-MetaData'!V150)</f>
        <v>8</v>
      </c>
      <c r="W150" s="30">
        <f>IF('SERIES_DB-MetaData'!$F150="US",'SERIES_DB-MetaData'!W150*25.4,'SERIES_DB-MetaData'!W150)</f>
        <v>8</v>
      </c>
      <c r="X150" s="30">
        <f>IF('SERIES_DB-MetaData'!$F150="US",'SERIES_DB-MetaData'!X150*25.4,'SERIES_DB-MetaData'!X150)</f>
        <v>0</v>
      </c>
      <c r="Y150" s="108">
        <f>'SERIES_DB-MetaData'!Y150</f>
        <v>6</v>
      </c>
      <c r="Z150" s="30">
        <f>IF('SERIES_DB-MetaData'!$F150="US",'SERIES_DB-MetaData'!Z150*25.4,'SERIES_DB-MetaData'!Z150)</f>
        <v>0</v>
      </c>
      <c r="AA150" s="108">
        <f>'SERIES_DB-MetaData'!AA150</f>
        <v>0</v>
      </c>
      <c r="AB150" s="30">
        <f>IF('SERIES_DB-MetaData'!$F150="US",'SERIES_DB-MetaData'!AB150*25.4,'SERIES_DB-MetaData'!AB150)</f>
        <v>0</v>
      </c>
      <c r="AC150" s="108">
        <f>'SERIES_DB-MetaData'!AC150</f>
        <v>1</v>
      </c>
      <c r="AD150" s="108" t="str">
        <f>'SERIES_DB-MetaData'!AD150</f>
        <v>STRAIGHT</v>
      </c>
      <c r="AE150" s="31">
        <f>IF('SERIES_DB-MetaData'!$F150="US",'SERIES_DB-MetaData'!AE150*25.4,'SERIES_DB-MetaData'!AE150)</f>
        <v>300</v>
      </c>
      <c r="AF150" s="32" t="str">
        <f>'SERIES_DB-MetaData'!AF150</f>
        <v>Ribbed</v>
      </c>
      <c r="AG150" s="23">
        <f t="shared" si="20"/>
        <v>0.71382933667365711</v>
      </c>
      <c r="AH150" s="30">
        <f>IF('SERIES_DB-MetaData'!$F150="US",'SERIES_DB-MetaData'!AH150*25.4,'SERIES_DB-MetaData'!AH150)</f>
        <v>0</v>
      </c>
      <c r="AI150" s="31">
        <f>IF('SERIES_DB-MetaData'!$F150="US",'SERIES_DB-MetaData'!AI150*6.89476,'SERIES_DB-MetaData'!AI150)</f>
        <v>470</v>
      </c>
      <c r="AJ150" s="31">
        <f>IF('SERIES_DB-MetaData'!$F150="US",'SERIES_DB-MetaData'!AJ150*6.89476,'SERIES_DB-MetaData'!AJ150)</f>
        <v>565</v>
      </c>
      <c r="AK150" s="31">
        <f>IF('SERIES_DB-MetaData'!$F150="US",'SERIES_DB-MetaData'!AK150*6.89476,'SERIES_DB-MetaData'!AK150)</f>
        <v>470</v>
      </c>
      <c r="AL150" s="31">
        <f>IF('SERIES_DB-MetaData'!$F150="US",'SERIES_DB-MetaData'!AL150*6.89476,'SERIES_DB-MetaData'!AL150)</f>
        <v>0</v>
      </c>
      <c r="AM150" s="31">
        <f>IF('SERIES_DB-MetaData'!$F150="US",'SERIES_DB-MetaData'!AM150*6.89476,'SERIES_DB-MetaData'!AM150)</f>
        <v>565</v>
      </c>
      <c r="AN150" s="31">
        <f>IF('SERIES_DB-MetaData'!$F150="US",'SERIES_DB-MetaData'!AN150*6.89476,'SERIES_DB-MetaData'!AN150)</f>
        <v>0</v>
      </c>
      <c r="AO150" s="108">
        <f>'SERIES_DB-MetaData'!AO150</f>
        <v>0</v>
      </c>
      <c r="AP150" s="24" t="str">
        <f>'SERIES_DB-MetaData'!AP150</f>
        <v>R</v>
      </c>
      <c r="AQ150" s="20">
        <f>'SERIES_DB-MetaData'!AQ150</f>
        <v>2</v>
      </c>
      <c r="AR150" s="24" t="str">
        <f>'SERIES_DB-MetaData'!AR150</f>
        <v>Ribbed</v>
      </c>
      <c r="AS150" s="30">
        <f>IF('SERIES_DB-MetaData'!$F150="US",'SERIES_DB-MetaData'!AS150*25.4,'SERIES_DB-MetaData'!AS150)</f>
        <v>4</v>
      </c>
      <c r="AT150" s="20">
        <f>'SERIES_DB-MetaData'!AT150</f>
        <v>25</v>
      </c>
      <c r="AU150" s="31">
        <f>IF('SERIES_DB-MetaData'!$F150="US",'SERIES_DB-MetaData'!AU150*25.4,'SERIES_DB-MetaData'!AU150)</f>
        <v>130</v>
      </c>
      <c r="AV150" s="30">
        <f>IF('SERIES_DB-MetaData'!$F150="US",'SERIES_DB-MetaData'!AV150*25.4,'SERIES_DB-MetaData'!AV150)</f>
        <v>0</v>
      </c>
      <c r="AW150" s="109">
        <f>'SERIES_DB-MetaData'!AW150</f>
        <v>0</v>
      </c>
      <c r="AX150" s="30">
        <f>IF('SERIES_DB-MetaData'!$F150="US",'SERIES_DB-MetaData'!AX150*25.4,'SERIES_DB-MetaData'!AX150)</f>
        <v>0</v>
      </c>
      <c r="AY150" s="23">
        <f t="shared" si="21"/>
        <v>0.29742889028069047</v>
      </c>
      <c r="AZ150" s="23"/>
      <c r="BA150" s="31">
        <f>IF('SERIES_DB-MetaData'!$F150="US",'SERIES_DB-MetaData'!BA150*6.89476,'SERIES_DB-MetaData'!BA150)</f>
        <v>420</v>
      </c>
      <c r="BB150" s="31">
        <f>IF('SERIES_DB-MetaData'!$F150="US",'SERIES_DB-MetaData'!BB150*6.89476,'SERIES_DB-MetaData'!BB150)</f>
        <v>610</v>
      </c>
      <c r="BC150" s="24">
        <f>'SERIES_DB-MetaData'!BC150</f>
        <v>0</v>
      </c>
      <c r="BD150" s="30">
        <f>IF('SERIES_DB-MetaData'!$F150="US",'SERIES_DB-MetaData'!BD150*25.4,'SERIES_DB-MetaData'!BD150)</f>
        <v>10</v>
      </c>
      <c r="BE150" s="30">
        <f>IF('SERIES_DB-MetaData'!$F150="US",'SERIES_DB-MetaData'!BE150*25.4,'SERIES_DB-MetaData'!BE150)</f>
        <v>92.5</v>
      </c>
      <c r="BF150" s="24">
        <f>'SERIES_DB-MetaData'!BF150</f>
        <v>2</v>
      </c>
      <c r="BG150" s="22">
        <f t="shared" si="22"/>
        <v>2.6125510632763351</v>
      </c>
      <c r="BH150" s="30">
        <f>IF('SERIES_DB-MetaData'!$F150="US",'SERIES_DB-MetaData'!BH150*25.4,'SERIES_DB-MetaData'!BH150)</f>
        <v>0</v>
      </c>
      <c r="BI150" s="31">
        <f>IF('SERIES_DB-MetaData'!$F150="US",'SERIES_DB-MetaData'!BI150*6.89476,'SERIES_DB-MetaData'!BI150)</f>
        <v>470</v>
      </c>
      <c r="BJ150" s="31">
        <f>IF('SERIES_DB-MetaData'!$F150="US",'SERIES_DB-MetaData'!BJ150*6.89476,'SERIES_DB-MetaData'!BJ150)</f>
        <v>565</v>
      </c>
      <c r="BK150" s="109">
        <f>'SERIES_DB-MetaData'!BK150</f>
        <v>0</v>
      </c>
      <c r="BL150" s="30">
        <f>IF('SERIES_DB-MetaData'!$F150="US",'SERIES_DB-MetaData'!BL150*25.4,'SERIES_DB-MetaData'!BL150)</f>
        <v>6.25</v>
      </c>
      <c r="BM150" s="30">
        <f>IF('SERIES_DB-MetaData'!$F150="US",'SERIES_DB-MetaData'!BM150*25.4,'SERIES_DB-MetaData'!BM150)</f>
        <v>260</v>
      </c>
      <c r="BN150" s="25">
        <f>'SERIES_DB-MetaData'!$BN$6</f>
        <v>2</v>
      </c>
      <c r="BO150" s="22">
        <f t="shared" si="23"/>
        <v>0.363072375830921</v>
      </c>
      <c r="BP150" s="31">
        <f>IF('SERIES_DB-MetaData'!$F150="US",'SERIES_DB-MetaData'!BP150*6.89476,'SERIES_DB-MetaData'!BP150)</f>
        <v>520</v>
      </c>
      <c r="BQ150" s="31">
        <f>IF('SERIES_DB-MetaData'!$F150="US",'SERIES_DB-MetaData'!BQ150*6.89476,'SERIES_DB-MetaData'!BQ150)</f>
        <v>610</v>
      </c>
      <c r="BR150" s="20">
        <f>'SERIES_DB-MetaData'!BR150</f>
        <v>0</v>
      </c>
      <c r="BS150" s="30">
        <f>IF('SERIES_DB-MetaData'!$F150="US",'SERIES_DB-MetaData'!BS150*25.4,'SERIES_DB-MetaData'!BS150)</f>
        <v>0</v>
      </c>
      <c r="BT150" s="20">
        <f>'SERIES_DB-MetaData'!BT150</f>
        <v>0</v>
      </c>
      <c r="BU150" s="22">
        <f t="shared" si="24"/>
        <v>0</v>
      </c>
      <c r="BV150" s="31">
        <f>IF('SERIES_DB-MetaData'!$F150="US",'SERIES_DB-MetaData'!BV150*6.89476,'SERIES_DB-MetaData'!BV150)</f>
        <v>0</v>
      </c>
      <c r="BW150" s="20">
        <f>'SERIES_DB-MetaData'!BW150</f>
        <v>0</v>
      </c>
      <c r="BX150" s="20">
        <f>'SERIES_DB-MetaData'!BX150</f>
        <v>9</v>
      </c>
    </row>
    <row r="151" spans="1:76">
      <c r="A151" s="84">
        <f>'SERIES_DB-MetaData'!A151</f>
        <v>146</v>
      </c>
      <c r="B151" s="84">
        <f>'SERIES_DB-MetaData'!B151</f>
        <v>0</v>
      </c>
      <c r="C151" s="84">
        <f>'SERIES_DB-MetaData'!C151</f>
        <v>1</v>
      </c>
      <c r="D151" s="105" t="str">
        <f>'SERIES_DB-MetaData'!D151</f>
        <v>SW11</v>
      </c>
      <c r="E151" s="105" t="str">
        <f>'SERIES_DB-MetaData'!E151</f>
        <v>Lefas,Kotsovos,Ambraseys 1990</v>
      </c>
      <c r="F151" s="20" t="s">
        <v>8</v>
      </c>
      <c r="G151" s="87" t="str">
        <f>'SERIES_DB-MetaData'!G151</f>
        <v>M</v>
      </c>
      <c r="H151" s="87" t="str">
        <f>'SERIES_DB-MetaData'!H151</f>
        <v>R</v>
      </c>
      <c r="I151" s="31">
        <f>IF('SERIES_DB-MetaData'!$F151="US",'SERIES_DB-MetaData'!I151*6.89476,'SERIES_DB-MetaData'!I151)</f>
        <v>46.573568399999999</v>
      </c>
      <c r="J151" s="31">
        <f>IF('SERIES_DB-MetaData'!$F151="US",'SERIES_DB-MetaData'!J151*6.89476,'SERIES_DB-MetaData'!J151)</f>
        <v>0</v>
      </c>
      <c r="K151" s="31">
        <f>IF('SERIES_DB-MetaData'!$F151="US",'SERIES_DB-MetaData'!K151*6.89476,'SERIES_DB-MetaData'!K151)</f>
        <v>0</v>
      </c>
      <c r="L151" s="31">
        <f>IF('SERIES_DB-MetaData'!$F151="US",'SERIES_DB-MetaData'!L151*4.448221615,'SERIES_DB-MetaData'!L151)</f>
        <v>0</v>
      </c>
      <c r="M151" s="20" t="str">
        <f>'SERIES_DB-MetaData'!M151</f>
        <v>III</v>
      </c>
      <c r="N151" s="30">
        <f>IF('SERIES_DB-MetaData'!$F151="US",'SERIES_DB-MetaData'!N151*25.4,'SERIES_DB-MetaData'!N151)</f>
        <v>70</v>
      </c>
      <c r="O151" s="30">
        <f>IF('SERIES_DB-MetaData'!$F151="US",'SERIES_DB-MetaData'!O151*25.4,'SERIES_DB-MetaData'!O151)</f>
        <v>140</v>
      </c>
      <c r="P151" s="30">
        <f>IF('SERIES_DB-MetaData'!$F151="US",'SERIES_DB-MetaData'!P151*25.4,'SERIES_DB-MetaData'!P151)</f>
        <v>750</v>
      </c>
      <c r="Q151" s="30">
        <f>IF('SERIES_DB-MetaData'!$F151="US",'SERIES_DB-MetaData'!Q151*25.4,'SERIES_DB-MetaData'!Q151)</f>
        <v>70</v>
      </c>
      <c r="R151" s="30">
        <f>IF('SERIES_DB-MetaData'!$F151="US",'SERIES_DB-MetaData'!R151*25.4,'SERIES_DB-MetaData'!R151)</f>
        <v>825</v>
      </c>
      <c r="S151" s="30">
        <f>IF('SERIES_DB-MetaData'!$F151="US",'SERIES_DB-MetaData'!S151*25.4,'SERIES_DB-MetaData'!S151)</f>
        <v>825</v>
      </c>
      <c r="T151" s="32" t="str">
        <f>'SERIES_DB-MetaData'!T151</f>
        <v>C</v>
      </c>
      <c r="U151" s="32">
        <f t="shared" si="25"/>
        <v>52500</v>
      </c>
      <c r="V151" s="30">
        <f>IF('SERIES_DB-MetaData'!$F151="US",'SERIES_DB-MetaData'!V151*25.4,'SERIES_DB-MetaData'!V151)</f>
        <v>8</v>
      </c>
      <c r="W151" s="30">
        <f>IF('SERIES_DB-MetaData'!$F151="US",'SERIES_DB-MetaData'!W151*25.4,'SERIES_DB-MetaData'!W151)</f>
        <v>8</v>
      </c>
      <c r="X151" s="30">
        <f>IF('SERIES_DB-MetaData'!$F151="US",'SERIES_DB-MetaData'!X151*25.4,'SERIES_DB-MetaData'!X151)</f>
        <v>0</v>
      </c>
      <c r="Y151" s="108">
        <f>'SERIES_DB-MetaData'!Y151</f>
        <v>6</v>
      </c>
      <c r="Z151" s="30">
        <f>IF('SERIES_DB-MetaData'!$F151="US",'SERIES_DB-MetaData'!Z151*25.4,'SERIES_DB-MetaData'!Z151)</f>
        <v>0</v>
      </c>
      <c r="AA151" s="108">
        <f>'SERIES_DB-MetaData'!AA151</f>
        <v>0</v>
      </c>
      <c r="AB151" s="30">
        <f>IF('SERIES_DB-MetaData'!$F151="US",'SERIES_DB-MetaData'!AB151*25.4,'SERIES_DB-MetaData'!AB151)</f>
        <v>0</v>
      </c>
      <c r="AC151" s="108">
        <f>'SERIES_DB-MetaData'!AC151</f>
        <v>1</v>
      </c>
      <c r="AD151" s="108" t="str">
        <f>'SERIES_DB-MetaData'!AD151</f>
        <v>STRAIGHT</v>
      </c>
      <c r="AE151" s="31">
        <f>IF('SERIES_DB-MetaData'!$F151="US",'SERIES_DB-MetaData'!AE151*25.4,'SERIES_DB-MetaData'!AE151)</f>
        <v>300</v>
      </c>
      <c r="AF151" s="32" t="str">
        <f>'SERIES_DB-MetaData'!AF151</f>
        <v>Ribbed</v>
      </c>
      <c r="AG151" s="23">
        <f t="shared" si="20"/>
        <v>0.57446265665641927</v>
      </c>
      <c r="AH151" s="30">
        <f>IF('SERIES_DB-MetaData'!$F151="US",'SERIES_DB-MetaData'!AH151*25.4,'SERIES_DB-MetaData'!AH151)</f>
        <v>0</v>
      </c>
      <c r="AI151" s="31">
        <f>IF('SERIES_DB-MetaData'!$F151="US",'SERIES_DB-MetaData'!AI151*6.89476,'SERIES_DB-MetaData'!AI151)</f>
        <v>470</v>
      </c>
      <c r="AJ151" s="31">
        <f>IF('SERIES_DB-MetaData'!$F151="US",'SERIES_DB-MetaData'!AJ151*6.89476,'SERIES_DB-MetaData'!AJ151)</f>
        <v>565</v>
      </c>
      <c r="AK151" s="31">
        <f>IF('SERIES_DB-MetaData'!$F151="US",'SERIES_DB-MetaData'!AK151*6.89476,'SERIES_DB-MetaData'!AK151)</f>
        <v>470</v>
      </c>
      <c r="AL151" s="31">
        <f>IF('SERIES_DB-MetaData'!$F151="US",'SERIES_DB-MetaData'!AL151*6.89476,'SERIES_DB-MetaData'!AL151)</f>
        <v>0</v>
      </c>
      <c r="AM151" s="31">
        <f>IF('SERIES_DB-MetaData'!$F151="US",'SERIES_DB-MetaData'!AM151*6.89476,'SERIES_DB-MetaData'!AM151)</f>
        <v>565</v>
      </c>
      <c r="AN151" s="31">
        <f>IF('SERIES_DB-MetaData'!$F151="US",'SERIES_DB-MetaData'!AN151*6.89476,'SERIES_DB-MetaData'!AN151)</f>
        <v>0</v>
      </c>
      <c r="AO151" s="108">
        <f>'SERIES_DB-MetaData'!AO151</f>
        <v>0</v>
      </c>
      <c r="AP151" s="24" t="str">
        <f>'SERIES_DB-MetaData'!AP151</f>
        <v>R</v>
      </c>
      <c r="AQ151" s="20">
        <f>'SERIES_DB-MetaData'!AQ151</f>
        <v>4</v>
      </c>
      <c r="AR151" s="24" t="str">
        <f>'SERIES_DB-MetaData'!AR151</f>
        <v>Ribbed</v>
      </c>
      <c r="AS151" s="30">
        <f>IF('SERIES_DB-MetaData'!$F151="US",'SERIES_DB-MetaData'!AS151*25.4,'SERIES_DB-MetaData'!AS151)</f>
        <v>4</v>
      </c>
      <c r="AT151" s="20">
        <f>'SERIES_DB-MetaData'!AT151</f>
        <v>10</v>
      </c>
      <c r="AU151" s="31">
        <f>IF('SERIES_DB-MetaData'!$F151="US",'SERIES_DB-MetaData'!AU151*25.4,'SERIES_DB-MetaData'!AU151)</f>
        <v>80</v>
      </c>
      <c r="AV151" s="30">
        <f>IF('SERIES_DB-MetaData'!$F151="US",'SERIES_DB-MetaData'!AV151*25.4,'SERIES_DB-MetaData'!AV151)</f>
        <v>0</v>
      </c>
      <c r="AW151" s="109">
        <f>'SERIES_DB-MetaData'!AW151</f>
        <v>0</v>
      </c>
      <c r="AX151" s="30">
        <f>IF('SERIES_DB-MetaData'!$F151="US",'SERIES_DB-MetaData'!AX151*25.4,'SERIES_DB-MetaData'!AX151)</f>
        <v>0</v>
      </c>
      <c r="AY151" s="23">
        <f t="shared" si="21"/>
        <v>0.89759790102565506</v>
      </c>
      <c r="AZ151" s="23"/>
      <c r="BA151" s="31">
        <f>IF('SERIES_DB-MetaData'!$F151="US",'SERIES_DB-MetaData'!BA151*6.89476,'SERIES_DB-MetaData'!BA151)</f>
        <v>420</v>
      </c>
      <c r="BB151" s="31">
        <f>IF('SERIES_DB-MetaData'!$F151="US",'SERIES_DB-MetaData'!BB151*6.89476,'SERIES_DB-MetaData'!BB151)</f>
        <v>490</v>
      </c>
      <c r="BC151" s="24">
        <f>'SERIES_DB-MetaData'!BC151</f>
        <v>0</v>
      </c>
      <c r="BD151" s="30">
        <f>IF('SERIES_DB-MetaData'!$F151="US",'SERIES_DB-MetaData'!BD151*25.4,'SERIES_DB-MetaData'!BD151)</f>
        <v>10</v>
      </c>
      <c r="BE151" s="30">
        <f>IF('SERIES_DB-MetaData'!$F151="US",'SERIES_DB-MetaData'!BE151*25.4,'SERIES_DB-MetaData'!BE151)</f>
        <v>58.75</v>
      </c>
      <c r="BF151" s="24">
        <f>'SERIES_DB-MetaData'!BF151</f>
        <v>2</v>
      </c>
      <c r="BG151" s="22">
        <f t="shared" si="22"/>
        <v>3.8195655362793839</v>
      </c>
      <c r="BH151" s="30">
        <f>IF('SERIES_DB-MetaData'!$F151="US",'SERIES_DB-MetaData'!BH151*25.4,'SERIES_DB-MetaData'!BH151)</f>
        <v>0</v>
      </c>
      <c r="BI151" s="31">
        <f>IF('SERIES_DB-MetaData'!$F151="US",'SERIES_DB-MetaData'!BI151*6.89476,'SERIES_DB-MetaData'!BI151)</f>
        <v>470</v>
      </c>
      <c r="BJ151" s="31">
        <f>IF('SERIES_DB-MetaData'!$F151="US",'SERIES_DB-MetaData'!BJ151*6.89476,'SERIES_DB-MetaData'!BJ151)</f>
        <v>565</v>
      </c>
      <c r="BK151" s="109">
        <f>'SERIES_DB-MetaData'!BK151</f>
        <v>0</v>
      </c>
      <c r="BL151" s="30">
        <f>IF('SERIES_DB-MetaData'!$F151="US",'SERIES_DB-MetaData'!BL151*25.4,'SERIES_DB-MetaData'!BL151)</f>
        <v>6.25</v>
      </c>
      <c r="BM151" s="30">
        <f>IF('SERIES_DB-MetaData'!$F151="US",'SERIES_DB-MetaData'!BM151*25.4,'SERIES_DB-MetaData'!BM151)</f>
        <v>80</v>
      </c>
      <c r="BN151" s="25">
        <f>'SERIES_DB-MetaData'!$BN$6</f>
        <v>2</v>
      </c>
      <c r="BO151" s="22">
        <f t="shared" si="23"/>
        <v>1.0957005627754579</v>
      </c>
      <c r="BP151" s="31">
        <f>IF('SERIES_DB-MetaData'!$F151="US",'SERIES_DB-MetaData'!BP151*6.89476,'SERIES_DB-MetaData'!BP151)</f>
        <v>520</v>
      </c>
      <c r="BQ151" s="31">
        <f>IF('SERIES_DB-MetaData'!$F151="US",'SERIES_DB-MetaData'!BQ151*6.89476,'SERIES_DB-MetaData'!BQ151)</f>
        <v>610</v>
      </c>
      <c r="BR151" s="20">
        <f>'SERIES_DB-MetaData'!BR151</f>
        <v>0</v>
      </c>
      <c r="BS151" s="30">
        <f>IF('SERIES_DB-MetaData'!$F151="US",'SERIES_DB-MetaData'!BS151*25.4,'SERIES_DB-MetaData'!BS151)</f>
        <v>0</v>
      </c>
      <c r="BT151" s="20">
        <f>'SERIES_DB-MetaData'!BT151</f>
        <v>0</v>
      </c>
      <c r="BU151" s="22">
        <f t="shared" si="24"/>
        <v>0</v>
      </c>
      <c r="BV151" s="31">
        <f>IF('SERIES_DB-MetaData'!$F151="US",'SERIES_DB-MetaData'!BV151*6.89476,'SERIES_DB-MetaData'!BV151)</f>
        <v>0</v>
      </c>
      <c r="BW151" s="20">
        <f>'SERIES_DB-MetaData'!BW151</f>
        <v>0</v>
      </c>
      <c r="BX151" s="20">
        <f>'SERIES_DB-MetaData'!BX151</f>
        <v>9</v>
      </c>
    </row>
    <row r="152" spans="1:76">
      <c r="A152" s="84">
        <f>'SERIES_DB-MetaData'!A152</f>
        <v>147</v>
      </c>
      <c r="B152" s="84">
        <f>'SERIES_DB-MetaData'!B152</f>
        <v>0</v>
      </c>
      <c r="C152" s="84">
        <f>'SERIES_DB-MetaData'!C152</f>
        <v>2</v>
      </c>
      <c r="D152" s="105" t="str">
        <f>'SERIES_DB-MetaData'!D152</f>
        <v>SW12</v>
      </c>
      <c r="E152" s="105" t="str">
        <f>'SERIES_DB-MetaData'!E152</f>
        <v>Lefas,Kotsovos,Ambraseys 1990</v>
      </c>
      <c r="F152" s="20" t="s">
        <v>8</v>
      </c>
      <c r="G152" s="87" t="str">
        <f>'SERIES_DB-MetaData'!G152</f>
        <v>M</v>
      </c>
      <c r="H152" s="87" t="str">
        <f>'SERIES_DB-MetaData'!H152</f>
        <v>R</v>
      </c>
      <c r="I152" s="31">
        <f>IF('SERIES_DB-MetaData'!$F152="US",'SERIES_DB-MetaData'!I152*6.89476,'SERIES_DB-MetaData'!I152)</f>
        <v>47.867801600000007</v>
      </c>
      <c r="J152" s="31">
        <f>IF('SERIES_DB-MetaData'!$F152="US",'SERIES_DB-MetaData'!J152*6.89476,'SERIES_DB-MetaData'!J152)</f>
        <v>0</v>
      </c>
      <c r="K152" s="31">
        <f>IF('SERIES_DB-MetaData'!$F152="US",'SERIES_DB-MetaData'!K152*6.89476,'SERIES_DB-MetaData'!K152)</f>
        <v>0</v>
      </c>
      <c r="L152" s="31">
        <f>IF('SERIES_DB-MetaData'!$F152="US",'SERIES_DB-MetaData'!L152*4.448221615,'SERIES_DB-MetaData'!L152)</f>
        <v>251.30595840000004</v>
      </c>
      <c r="M152" s="20" t="str">
        <f>'SERIES_DB-MetaData'!M152</f>
        <v>III</v>
      </c>
      <c r="N152" s="30">
        <f>IF('SERIES_DB-MetaData'!$F152="US",'SERIES_DB-MetaData'!N152*25.4,'SERIES_DB-MetaData'!N152)</f>
        <v>70</v>
      </c>
      <c r="O152" s="30">
        <f>IF('SERIES_DB-MetaData'!$F152="US",'SERIES_DB-MetaData'!O152*25.4,'SERIES_DB-MetaData'!O152)</f>
        <v>140</v>
      </c>
      <c r="P152" s="30">
        <f>IF('SERIES_DB-MetaData'!$F152="US",'SERIES_DB-MetaData'!P152*25.4,'SERIES_DB-MetaData'!P152)</f>
        <v>750</v>
      </c>
      <c r="Q152" s="30">
        <f>IF('SERIES_DB-MetaData'!$F152="US",'SERIES_DB-MetaData'!Q152*25.4,'SERIES_DB-MetaData'!Q152)</f>
        <v>70</v>
      </c>
      <c r="R152" s="30">
        <f>IF('SERIES_DB-MetaData'!$F152="US",'SERIES_DB-MetaData'!R152*25.4,'SERIES_DB-MetaData'!R152)</f>
        <v>825</v>
      </c>
      <c r="S152" s="30">
        <f>IF('SERIES_DB-MetaData'!$F152="US",'SERIES_DB-MetaData'!S152*25.4,'SERIES_DB-MetaData'!S152)</f>
        <v>825</v>
      </c>
      <c r="T152" s="32" t="str">
        <f>'SERIES_DB-MetaData'!T152</f>
        <v>C</v>
      </c>
      <c r="U152" s="32">
        <f t="shared" si="25"/>
        <v>52500</v>
      </c>
      <c r="V152" s="30">
        <f>IF('SERIES_DB-MetaData'!$F152="US",'SERIES_DB-MetaData'!V152*25.4,'SERIES_DB-MetaData'!V152)</f>
        <v>8</v>
      </c>
      <c r="W152" s="30">
        <f>IF('SERIES_DB-MetaData'!$F152="US",'SERIES_DB-MetaData'!W152*25.4,'SERIES_DB-MetaData'!W152)</f>
        <v>8</v>
      </c>
      <c r="X152" s="30">
        <f>IF('SERIES_DB-MetaData'!$F152="US",'SERIES_DB-MetaData'!X152*25.4,'SERIES_DB-MetaData'!X152)</f>
        <v>0</v>
      </c>
      <c r="Y152" s="108">
        <f>'SERIES_DB-MetaData'!Y152</f>
        <v>6</v>
      </c>
      <c r="Z152" s="30">
        <f>IF('SERIES_DB-MetaData'!$F152="US",'SERIES_DB-MetaData'!Z152*25.4,'SERIES_DB-MetaData'!Z152)</f>
        <v>0</v>
      </c>
      <c r="AA152" s="108">
        <f>'SERIES_DB-MetaData'!AA152</f>
        <v>0</v>
      </c>
      <c r="AB152" s="30">
        <f>IF('SERIES_DB-MetaData'!$F152="US",'SERIES_DB-MetaData'!AB152*25.4,'SERIES_DB-MetaData'!AB152)</f>
        <v>0</v>
      </c>
      <c r="AC152" s="108">
        <f>'SERIES_DB-MetaData'!AC152</f>
        <v>1</v>
      </c>
      <c r="AD152" s="108" t="str">
        <f>'SERIES_DB-MetaData'!AD152</f>
        <v>STRAIGHT</v>
      </c>
      <c r="AE152" s="31">
        <f>IF('SERIES_DB-MetaData'!$F152="US",'SERIES_DB-MetaData'!AE152*25.4,'SERIES_DB-MetaData'!AE152)</f>
        <v>300</v>
      </c>
      <c r="AF152" s="32" t="str">
        <f>'SERIES_DB-MetaData'!AF152</f>
        <v>Ribbed</v>
      </c>
      <c r="AG152" s="23">
        <f t="shared" si="20"/>
        <v>0.57446265665641927</v>
      </c>
      <c r="AH152" s="30">
        <f>IF('SERIES_DB-MetaData'!$F152="US",'SERIES_DB-MetaData'!AH152*25.4,'SERIES_DB-MetaData'!AH152)</f>
        <v>0</v>
      </c>
      <c r="AI152" s="31">
        <f>IF('SERIES_DB-MetaData'!$F152="US",'SERIES_DB-MetaData'!AI152*6.89476,'SERIES_DB-MetaData'!AI152)</f>
        <v>470</v>
      </c>
      <c r="AJ152" s="31">
        <f>IF('SERIES_DB-MetaData'!$F152="US",'SERIES_DB-MetaData'!AJ152*6.89476,'SERIES_DB-MetaData'!AJ152)</f>
        <v>565</v>
      </c>
      <c r="AK152" s="31">
        <f>IF('SERIES_DB-MetaData'!$F152="US",'SERIES_DB-MetaData'!AK152*6.89476,'SERIES_DB-MetaData'!AK152)</f>
        <v>470</v>
      </c>
      <c r="AL152" s="31">
        <f>IF('SERIES_DB-MetaData'!$F152="US",'SERIES_DB-MetaData'!AL152*6.89476,'SERIES_DB-MetaData'!AL152)</f>
        <v>0</v>
      </c>
      <c r="AM152" s="31">
        <f>IF('SERIES_DB-MetaData'!$F152="US",'SERIES_DB-MetaData'!AM152*6.89476,'SERIES_DB-MetaData'!AM152)</f>
        <v>565</v>
      </c>
      <c r="AN152" s="31">
        <f>IF('SERIES_DB-MetaData'!$F152="US",'SERIES_DB-MetaData'!AN152*6.89476,'SERIES_DB-MetaData'!AN152)</f>
        <v>0</v>
      </c>
      <c r="AO152" s="108">
        <f>'SERIES_DB-MetaData'!AO152</f>
        <v>0</v>
      </c>
      <c r="AP152" s="24" t="str">
        <f>'SERIES_DB-MetaData'!AP152</f>
        <v>R</v>
      </c>
      <c r="AQ152" s="20">
        <f>'SERIES_DB-MetaData'!AQ152</f>
        <v>4</v>
      </c>
      <c r="AR152" s="24" t="str">
        <f>'SERIES_DB-MetaData'!AR152</f>
        <v>Ribbed</v>
      </c>
      <c r="AS152" s="30">
        <f>IF('SERIES_DB-MetaData'!$F152="US",'SERIES_DB-MetaData'!AS152*25.4,'SERIES_DB-MetaData'!AS152)</f>
        <v>4</v>
      </c>
      <c r="AT152" s="20">
        <f>'SERIES_DB-MetaData'!AT152</f>
        <v>4</v>
      </c>
      <c r="AU152" s="31">
        <f>IF('SERIES_DB-MetaData'!$F152="US",'SERIES_DB-MetaData'!AU152*25.4,'SERIES_DB-MetaData'!AU152)</f>
        <v>80</v>
      </c>
      <c r="AV152" s="30">
        <f>IF('SERIES_DB-MetaData'!$F152="US",'SERIES_DB-MetaData'!AV152*25.4,'SERIES_DB-MetaData'!AV152)</f>
        <v>0</v>
      </c>
      <c r="AW152" s="109">
        <f>'SERIES_DB-MetaData'!AW152</f>
        <v>0</v>
      </c>
      <c r="AX152" s="30">
        <f>IF('SERIES_DB-MetaData'!$F152="US",'SERIES_DB-MetaData'!AX152*25.4,'SERIES_DB-MetaData'!AX152)</f>
        <v>0</v>
      </c>
      <c r="AY152" s="23">
        <f t="shared" si="21"/>
        <v>0.89759790102565506</v>
      </c>
      <c r="AZ152" s="23"/>
      <c r="BA152" s="31">
        <f>IF('SERIES_DB-MetaData'!$F152="US",'SERIES_DB-MetaData'!BA152*6.89476,'SERIES_DB-MetaData'!BA152)</f>
        <v>420</v>
      </c>
      <c r="BB152" s="31">
        <f>IF('SERIES_DB-MetaData'!$F152="US",'SERIES_DB-MetaData'!BB152*6.89476,'SERIES_DB-MetaData'!BB152)</f>
        <v>490</v>
      </c>
      <c r="BC152" s="24">
        <f>'SERIES_DB-MetaData'!BC152</f>
        <v>0</v>
      </c>
      <c r="BD152" s="30">
        <f>IF('SERIES_DB-MetaData'!$F152="US",'SERIES_DB-MetaData'!BD152*25.4,'SERIES_DB-MetaData'!BD152)</f>
        <v>8</v>
      </c>
      <c r="BE152" s="30">
        <f>IF('SERIES_DB-MetaData'!$F152="US",'SERIES_DB-MetaData'!BE152*25.4,'SERIES_DB-MetaData'!BE152)</f>
        <v>58.75</v>
      </c>
      <c r="BF152" s="24">
        <f>'SERIES_DB-MetaData'!BF152</f>
        <v>2</v>
      </c>
      <c r="BG152" s="22">
        <f t="shared" si="22"/>
        <v>2.4445219432188057</v>
      </c>
      <c r="BH152" s="30">
        <f>IF('SERIES_DB-MetaData'!$F152="US",'SERIES_DB-MetaData'!BH152*25.4,'SERIES_DB-MetaData'!BH152)</f>
        <v>0</v>
      </c>
      <c r="BI152" s="31">
        <f>IF('SERIES_DB-MetaData'!$F152="US",'SERIES_DB-MetaData'!BI152*6.89476,'SERIES_DB-MetaData'!BI152)</f>
        <v>470</v>
      </c>
      <c r="BJ152" s="31">
        <f>IF('SERIES_DB-MetaData'!$F152="US",'SERIES_DB-MetaData'!BJ152*6.89476,'SERIES_DB-MetaData'!BJ152)</f>
        <v>565</v>
      </c>
      <c r="BK152" s="109">
        <f>'SERIES_DB-MetaData'!BK152</f>
        <v>0</v>
      </c>
      <c r="BL152" s="30">
        <f>IF('SERIES_DB-MetaData'!$F152="US",'SERIES_DB-MetaData'!BL152*25.4,'SERIES_DB-MetaData'!BL152)</f>
        <v>6.25</v>
      </c>
      <c r="BM152" s="30">
        <f>IF('SERIES_DB-MetaData'!$F152="US",'SERIES_DB-MetaData'!BM152*25.4,'SERIES_DB-MetaData'!BM152)</f>
        <v>80</v>
      </c>
      <c r="BN152" s="25">
        <f>'SERIES_DB-MetaData'!$BN$6</f>
        <v>2</v>
      </c>
      <c r="BO152" s="22">
        <f t="shared" si="23"/>
        <v>1.0957005627754579</v>
      </c>
      <c r="BP152" s="31">
        <f>IF('SERIES_DB-MetaData'!$F152="US",'SERIES_DB-MetaData'!BP152*6.89476,'SERIES_DB-MetaData'!BP152)</f>
        <v>520</v>
      </c>
      <c r="BQ152" s="31">
        <f>IF('SERIES_DB-MetaData'!$F152="US",'SERIES_DB-MetaData'!BQ152*6.89476,'SERIES_DB-MetaData'!BQ152)</f>
        <v>610</v>
      </c>
      <c r="BR152" s="20">
        <f>'SERIES_DB-MetaData'!BR152</f>
        <v>0</v>
      </c>
      <c r="BS152" s="30">
        <f>IF('SERIES_DB-MetaData'!$F152="US",'SERIES_DB-MetaData'!BS152*25.4,'SERIES_DB-MetaData'!BS152)</f>
        <v>0</v>
      </c>
      <c r="BT152" s="20">
        <f>'SERIES_DB-MetaData'!BT152</f>
        <v>0</v>
      </c>
      <c r="BU152" s="22">
        <f t="shared" si="24"/>
        <v>0</v>
      </c>
      <c r="BV152" s="31">
        <f>IF('SERIES_DB-MetaData'!$F152="US",'SERIES_DB-MetaData'!BV152*6.89476,'SERIES_DB-MetaData'!BV152)</f>
        <v>0</v>
      </c>
      <c r="BW152" s="20">
        <f>'SERIES_DB-MetaData'!BW152</f>
        <v>0</v>
      </c>
      <c r="BX152" s="20">
        <f>'SERIES_DB-MetaData'!BX152</f>
        <v>9</v>
      </c>
    </row>
    <row r="153" spans="1:76">
      <c r="A153" s="84">
        <f>'SERIES_DB-MetaData'!A153</f>
        <v>148</v>
      </c>
      <c r="B153" s="84">
        <f>'SERIES_DB-MetaData'!B153</f>
        <v>0</v>
      </c>
      <c r="C153" s="84">
        <f>'SERIES_DB-MetaData'!C153</f>
        <v>3</v>
      </c>
      <c r="D153" s="105" t="str">
        <f>'SERIES_DB-MetaData'!D153</f>
        <v>SW13</v>
      </c>
      <c r="E153" s="105" t="str">
        <f>'SERIES_DB-MetaData'!E153</f>
        <v>Lefas,Kotsovos,Ambraseys 1990</v>
      </c>
      <c r="F153" s="20" t="s">
        <v>8</v>
      </c>
      <c r="G153" s="87" t="str">
        <f>'SERIES_DB-MetaData'!G153</f>
        <v>M</v>
      </c>
      <c r="H153" s="87" t="str">
        <f>'SERIES_DB-MetaData'!H153</f>
        <v>R</v>
      </c>
      <c r="I153" s="31">
        <f>IF('SERIES_DB-MetaData'!$F153="US",'SERIES_DB-MetaData'!I153*6.89476,'SERIES_DB-MetaData'!I153)</f>
        <v>35.2235856</v>
      </c>
      <c r="J153" s="31">
        <f>IF('SERIES_DB-MetaData'!$F153="US",'SERIES_DB-MetaData'!J153*6.89476,'SERIES_DB-MetaData'!J153)</f>
        <v>0</v>
      </c>
      <c r="K153" s="31">
        <f>IF('SERIES_DB-MetaData'!$F153="US",'SERIES_DB-MetaData'!K153*6.89476,'SERIES_DB-MetaData'!K153)</f>
        <v>0</v>
      </c>
      <c r="L153" s="31">
        <f>IF('SERIES_DB-MetaData'!$F153="US",'SERIES_DB-MetaData'!L153*4.448221615,'SERIES_DB-MetaData'!L153)</f>
        <v>369.8476488</v>
      </c>
      <c r="M153" s="20" t="str">
        <f>'SERIES_DB-MetaData'!M153</f>
        <v>III</v>
      </c>
      <c r="N153" s="30">
        <f>IF('SERIES_DB-MetaData'!$F153="US",'SERIES_DB-MetaData'!N153*25.4,'SERIES_DB-MetaData'!N153)</f>
        <v>70</v>
      </c>
      <c r="O153" s="30">
        <f>IF('SERIES_DB-MetaData'!$F153="US",'SERIES_DB-MetaData'!O153*25.4,'SERIES_DB-MetaData'!O153)</f>
        <v>140</v>
      </c>
      <c r="P153" s="30">
        <f>IF('SERIES_DB-MetaData'!$F153="US",'SERIES_DB-MetaData'!P153*25.4,'SERIES_DB-MetaData'!P153)</f>
        <v>750</v>
      </c>
      <c r="Q153" s="30">
        <f>IF('SERIES_DB-MetaData'!$F153="US",'SERIES_DB-MetaData'!Q153*25.4,'SERIES_DB-MetaData'!Q153)</f>
        <v>70</v>
      </c>
      <c r="R153" s="30">
        <f>IF('SERIES_DB-MetaData'!$F153="US",'SERIES_DB-MetaData'!R153*25.4,'SERIES_DB-MetaData'!R153)</f>
        <v>825</v>
      </c>
      <c r="S153" s="30">
        <f>IF('SERIES_DB-MetaData'!$F153="US",'SERIES_DB-MetaData'!S153*25.4,'SERIES_DB-MetaData'!S153)</f>
        <v>825</v>
      </c>
      <c r="T153" s="32" t="str">
        <f>'SERIES_DB-MetaData'!T153</f>
        <v>C</v>
      </c>
      <c r="U153" s="32">
        <f t="shared" si="25"/>
        <v>52500</v>
      </c>
      <c r="V153" s="30">
        <f>IF('SERIES_DB-MetaData'!$F153="US",'SERIES_DB-MetaData'!V153*25.4,'SERIES_DB-MetaData'!V153)</f>
        <v>8</v>
      </c>
      <c r="W153" s="30">
        <f>IF('SERIES_DB-MetaData'!$F153="US",'SERIES_DB-MetaData'!W153*25.4,'SERIES_DB-MetaData'!W153)</f>
        <v>8</v>
      </c>
      <c r="X153" s="30">
        <f>IF('SERIES_DB-MetaData'!$F153="US",'SERIES_DB-MetaData'!X153*25.4,'SERIES_DB-MetaData'!X153)</f>
        <v>0</v>
      </c>
      <c r="Y153" s="108">
        <f>'SERIES_DB-MetaData'!Y153</f>
        <v>6</v>
      </c>
      <c r="Z153" s="30">
        <f>IF('SERIES_DB-MetaData'!$F153="US",'SERIES_DB-MetaData'!Z153*25.4,'SERIES_DB-MetaData'!Z153)</f>
        <v>0</v>
      </c>
      <c r="AA153" s="108">
        <f>'SERIES_DB-MetaData'!AA153</f>
        <v>0</v>
      </c>
      <c r="AB153" s="30">
        <f>IF('SERIES_DB-MetaData'!$F153="US",'SERIES_DB-MetaData'!AB153*25.4,'SERIES_DB-MetaData'!AB153)</f>
        <v>0</v>
      </c>
      <c r="AC153" s="108">
        <f>'SERIES_DB-MetaData'!AC153</f>
        <v>1</v>
      </c>
      <c r="AD153" s="108" t="str">
        <f>'SERIES_DB-MetaData'!AD153</f>
        <v>STRAIGHT</v>
      </c>
      <c r="AE153" s="31">
        <f>IF('SERIES_DB-MetaData'!$F153="US",'SERIES_DB-MetaData'!AE153*25.4,'SERIES_DB-MetaData'!AE153)</f>
        <v>300</v>
      </c>
      <c r="AF153" s="32" t="str">
        <f>'SERIES_DB-MetaData'!AF153</f>
        <v>Ribbed</v>
      </c>
      <c r="AG153" s="23">
        <f t="shared" si="20"/>
        <v>0.57446265665641927</v>
      </c>
      <c r="AH153" s="30">
        <f>IF('SERIES_DB-MetaData'!$F153="US",'SERIES_DB-MetaData'!AH153*25.4,'SERIES_DB-MetaData'!AH153)</f>
        <v>0</v>
      </c>
      <c r="AI153" s="31">
        <f>IF('SERIES_DB-MetaData'!$F153="US",'SERIES_DB-MetaData'!AI153*6.89476,'SERIES_DB-MetaData'!AI153)</f>
        <v>470</v>
      </c>
      <c r="AJ153" s="31">
        <f>IF('SERIES_DB-MetaData'!$F153="US",'SERIES_DB-MetaData'!AJ153*6.89476,'SERIES_DB-MetaData'!AJ153)</f>
        <v>565</v>
      </c>
      <c r="AK153" s="31">
        <f>IF('SERIES_DB-MetaData'!$F153="US",'SERIES_DB-MetaData'!AK153*6.89476,'SERIES_DB-MetaData'!AK153)</f>
        <v>470</v>
      </c>
      <c r="AL153" s="31">
        <f>IF('SERIES_DB-MetaData'!$F153="US",'SERIES_DB-MetaData'!AL153*6.89476,'SERIES_DB-MetaData'!AL153)</f>
        <v>0</v>
      </c>
      <c r="AM153" s="31">
        <f>IF('SERIES_DB-MetaData'!$F153="US",'SERIES_DB-MetaData'!AM153*6.89476,'SERIES_DB-MetaData'!AM153)</f>
        <v>565</v>
      </c>
      <c r="AN153" s="31">
        <f>IF('SERIES_DB-MetaData'!$F153="US",'SERIES_DB-MetaData'!AN153*6.89476,'SERIES_DB-MetaData'!AN153)</f>
        <v>0</v>
      </c>
      <c r="AO153" s="108">
        <f>'SERIES_DB-MetaData'!AO153</f>
        <v>0</v>
      </c>
      <c r="AP153" s="24" t="str">
        <f>'SERIES_DB-MetaData'!AP153</f>
        <v>R</v>
      </c>
      <c r="AQ153" s="20">
        <f>'SERIES_DB-MetaData'!AQ153</f>
        <v>4</v>
      </c>
      <c r="AR153" s="24" t="str">
        <f>'SERIES_DB-MetaData'!AR153</f>
        <v>Ribbed</v>
      </c>
      <c r="AS153" s="30">
        <f>IF('SERIES_DB-MetaData'!$F153="US",'SERIES_DB-MetaData'!AS153*25.4,'SERIES_DB-MetaData'!AS153)</f>
        <v>4</v>
      </c>
      <c r="AT153" s="20">
        <f>'SERIES_DB-MetaData'!AT153</f>
        <v>4</v>
      </c>
      <c r="AU153" s="31">
        <f>IF('SERIES_DB-MetaData'!$F153="US",'SERIES_DB-MetaData'!AU153*25.4,'SERIES_DB-MetaData'!AU153)</f>
        <v>80</v>
      </c>
      <c r="AV153" s="30">
        <f>IF('SERIES_DB-MetaData'!$F153="US",'SERIES_DB-MetaData'!AV153*25.4,'SERIES_DB-MetaData'!AV153)</f>
        <v>0</v>
      </c>
      <c r="AW153" s="109">
        <f>'SERIES_DB-MetaData'!AW153</f>
        <v>0</v>
      </c>
      <c r="AX153" s="30">
        <f>IF('SERIES_DB-MetaData'!$F153="US",'SERIES_DB-MetaData'!AX153*25.4,'SERIES_DB-MetaData'!AX153)</f>
        <v>0</v>
      </c>
      <c r="AY153" s="23">
        <f t="shared" si="21"/>
        <v>0.89759790102565506</v>
      </c>
      <c r="AZ153" s="23"/>
      <c r="BA153" s="31">
        <f>IF('SERIES_DB-MetaData'!$F153="US",'SERIES_DB-MetaData'!BA153*6.89476,'SERIES_DB-MetaData'!BA153)</f>
        <v>420</v>
      </c>
      <c r="BB153" s="31">
        <f>IF('SERIES_DB-MetaData'!$F153="US",'SERIES_DB-MetaData'!BB153*6.89476,'SERIES_DB-MetaData'!BB153)</f>
        <v>490</v>
      </c>
      <c r="BC153" s="24">
        <f>'SERIES_DB-MetaData'!BC153</f>
        <v>0</v>
      </c>
      <c r="BD153" s="30">
        <f>IF('SERIES_DB-MetaData'!$F153="US",'SERIES_DB-MetaData'!BD153*25.4,'SERIES_DB-MetaData'!BD153)</f>
        <v>8</v>
      </c>
      <c r="BE153" s="30">
        <f>IF('SERIES_DB-MetaData'!$F153="US",'SERIES_DB-MetaData'!BE153*25.4,'SERIES_DB-MetaData'!BE153)</f>
        <v>58.75</v>
      </c>
      <c r="BF153" s="24">
        <f>'SERIES_DB-MetaData'!BF153</f>
        <v>2</v>
      </c>
      <c r="BG153" s="22">
        <f t="shared" si="22"/>
        <v>2.4445219432188057</v>
      </c>
      <c r="BH153" s="30">
        <f>IF('SERIES_DB-MetaData'!$F153="US",'SERIES_DB-MetaData'!BH153*25.4,'SERIES_DB-MetaData'!BH153)</f>
        <v>0</v>
      </c>
      <c r="BI153" s="31">
        <f>IF('SERIES_DB-MetaData'!$F153="US",'SERIES_DB-MetaData'!BI153*6.89476,'SERIES_DB-MetaData'!BI153)</f>
        <v>470</v>
      </c>
      <c r="BJ153" s="31">
        <f>IF('SERIES_DB-MetaData'!$F153="US",'SERIES_DB-MetaData'!BJ153*6.89476,'SERIES_DB-MetaData'!BJ153)</f>
        <v>565</v>
      </c>
      <c r="BK153" s="109">
        <f>'SERIES_DB-MetaData'!BK153</f>
        <v>0</v>
      </c>
      <c r="BL153" s="30">
        <f>IF('SERIES_DB-MetaData'!$F153="US",'SERIES_DB-MetaData'!BL153*25.4,'SERIES_DB-MetaData'!BL153)</f>
        <v>6.25</v>
      </c>
      <c r="BM153" s="30">
        <f>IF('SERIES_DB-MetaData'!$F153="US",'SERIES_DB-MetaData'!BM153*25.4,'SERIES_DB-MetaData'!BM153)</f>
        <v>80</v>
      </c>
      <c r="BN153" s="25">
        <f>'SERIES_DB-MetaData'!$BN$6</f>
        <v>2</v>
      </c>
      <c r="BO153" s="22">
        <f t="shared" si="23"/>
        <v>1.0957005627754579</v>
      </c>
      <c r="BP153" s="31">
        <f>IF('SERIES_DB-MetaData'!$F153="US",'SERIES_DB-MetaData'!BP153*6.89476,'SERIES_DB-MetaData'!BP153)</f>
        <v>520</v>
      </c>
      <c r="BQ153" s="31">
        <f>IF('SERIES_DB-MetaData'!$F153="US",'SERIES_DB-MetaData'!BQ153*6.89476,'SERIES_DB-MetaData'!BQ153)</f>
        <v>610</v>
      </c>
      <c r="BR153" s="20">
        <f>'SERIES_DB-MetaData'!BR153</f>
        <v>0</v>
      </c>
      <c r="BS153" s="30">
        <f>IF('SERIES_DB-MetaData'!$F153="US",'SERIES_DB-MetaData'!BS153*25.4,'SERIES_DB-MetaData'!BS153)</f>
        <v>0</v>
      </c>
      <c r="BT153" s="20">
        <f>'SERIES_DB-MetaData'!BT153</f>
        <v>0</v>
      </c>
      <c r="BU153" s="22">
        <f t="shared" si="24"/>
        <v>0</v>
      </c>
      <c r="BV153" s="31">
        <f>IF('SERIES_DB-MetaData'!$F153="US",'SERIES_DB-MetaData'!BV153*6.89476,'SERIES_DB-MetaData'!BV153)</f>
        <v>0</v>
      </c>
      <c r="BW153" s="20">
        <f>'SERIES_DB-MetaData'!BW153</f>
        <v>0</v>
      </c>
      <c r="BX153" s="20">
        <f>'SERIES_DB-MetaData'!BX153</f>
        <v>9</v>
      </c>
    </row>
    <row r="154" spans="1:76">
      <c r="A154" s="84">
        <f>'SERIES_DB-MetaData'!A154</f>
        <v>149</v>
      </c>
      <c r="B154" s="84">
        <f>'SERIES_DB-MetaData'!B154</f>
        <v>0</v>
      </c>
      <c r="C154" s="84">
        <f>'SERIES_DB-MetaData'!C154</f>
        <v>4</v>
      </c>
      <c r="D154" s="105" t="str">
        <f>'SERIES_DB-MetaData'!D154</f>
        <v>SW14</v>
      </c>
      <c r="E154" s="105" t="str">
        <f>'SERIES_DB-MetaData'!E154</f>
        <v>Lefas,Kotsovos,Ambraseys 1990</v>
      </c>
      <c r="F154" s="20" t="s">
        <v>8</v>
      </c>
      <c r="G154" s="87" t="str">
        <f>'SERIES_DB-MetaData'!G154</f>
        <v>M</v>
      </c>
      <c r="H154" s="87" t="str">
        <f>'SERIES_DB-MetaData'!H154</f>
        <v>R</v>
      </c>
      <c r="I154" s="31">
        <f>IF('SERIES_DB-MetaData'!$F154="US",'SERIES_DB-MetaData'!I154*6.89476,'SERIES_DB-MetaData'!I154)</f>
        <v>36.648723600000004</v>
      </c>
      <c r="J154" s="31">
        <f>IF('SERIES_DB-MetaData'!$F154="US",'SERIES_DB-MetaData'!J154*6.89476,'SERIES_DB-MetaData'!J154)</f>
        <v>0</v>
      </c>
      <c r="K154" s="31">
        <f>IF('SERIES_DB-MetaData'!$F154="US",'SERIES_DB-MetaData'!K154*6.89476,'SERIES_DB-MetaData'!K154)</f>
        <v>0</v>
      </c>
      <c r="L154" s="31">
        <f>IF('SERIES_DB-MetaData'!$F154="US",'SERIES_DB-MetaData'!L154*4.448221615,'SERIES_DB-MetaData'!L154)</f>
        <v>0</v>
      </c>
      <c r="M154" s="20" t="str">
        <f>'SERIES_DB-MetaData'!M154</f>
        <v>III</v>
      </c>
      <c r="N154" s="30">
        <f>IF('SERIES_DB-MetaData'!$F154="US",'SERIES_DB-MetaData'!N154*25.4,'SERIES_DB-MetaData'!N154)</f>
        <v>70</v>
      </c>
      <c r="O154" s="30">
        <f>IF('SERIES_DB-MetaData'!$F154="US",'SERIES_DB-MetaData'!O154*25.4,'SERIES_DB-MetaData'!O154)</f>
        <v>140</v>
      </c>
      <c r="P154" s="30">
        <f>IF('SERIES_DB-MetaData'!$F154="US",'SERIES_DB-MetaData'!P154*25.4,'SERIES_DB-MetaData'!P154)</f>
        <v>750</v>
      </c>
      <c r="Q154" s="30">
        <f>IF('SERIES_DB-MetaData'!$F154="US",'SERIES_DB-MetaData'!Q154*25.4,'SERIES_DB-MetaData'!Q154)</f>
        <v>70</v>
      </c>
      <c r="R154" s="30">
        <f>IF('SERIES_DB-MetaData'!$F154="US",'SERIES_DB-MetaData'!R154*25.4,'SERIES_DB-MetaData'!R154)</f>
        <v>825</v>
      </c>
      <c r="S154" s="30">
        <f>IF('SERIES_DB-MetaData'!$F154="US",'SERIES_DB-MetaData'!S154*25.4,'SERIES_DB-MetaData'!S154)</f>
        <v>825</v>
      </c>
      <c r="T154" s="32" t="str">
        <f>'SERIES_DB-MetaData'!T154</f>
        <v>C</v>
      </c>
      <c r="U154" s="32">
        <f t="shared" si="25"/>
        <v>52500</v>
      </c>
      <c r="V154" s="30">
        <f>IF('SERIES_DB-MetaData'!$F154="US",'SERIES_DB-MetaData'!V154*25.4,'SERIES_DB-MetaData'!V154)</f>
        <v>8</v>
      </c>
      <c r="W154" s="30">
        <f>IF('SERIES_DB-MetaData'!$F154="US",'SERIES_DB-MetaData'!W154*25.4,'SERIES_DB-MetaData'!W154)</f>
        <v>8</v>
      </c>
      <c r="X154" s="30">
        <f>IF('SERIES_DB-MetaData'!$F154="US",'SERIES_DB-MetaData'!X154*25.4,'SERIES_DB-MetaData'!X154)</f>
        <v>0</v>
      </c>
      <c r="Y154" s="108">
        <f>'SERIES_DB-MetaData'!Y154</f>
        <v>6</v>
      </c>
      <c r="Z154" s="30">
        <f>IF('SERIES_DB-MetaData'!$F154="US",'SERIES_DB-MetaData'!Z154*25.4,'SERIES_DB-MetaData'!Z154)</f>
        <v>0</v>
      </c>
      <c r="AA154" s="108">
        <f>'SERIES_DB-MetaData'!AA154</f>
        <v>0</v>
      </c>
      <c r="AB154" s="30">
        <f>IF('SERIES_DB-MetaData'!$F154="US",'SERIES_DB-MetaData'!AB154*25.4,'SERIES_DB-MetaData'!AB154)</f>
        <v>0</v>
      </c>
      <c r="AC154" s="108">
        <f>'SERIES_DB-MetaData'!AC154</f>
        <v>1</v>
      </c>
      <c r="AD154" s="108" t="str">
        <f>'SERIES_DB-MetaData'!AD154</f>
        <v>STRAIGHT</v>
      </c>
      <c r="AE154" s="31">
        <f>IF('SERIES_DB-MetaData'!$F154="US",'SERIES_DB-MetaData'!AE154*25.4,'SERIES_DB-MetaData'!AE154)</f>
        <v>300</v>
      </c>
      <c r="AF154" s="32" t="str">
        <f>'SERIES_DB-MetaData'!AF154</f>
        <v>Ribbed</v>
      </c>
      <c r="AG154" s="23">
        <f t="shared" si="20"/>
        <v>0.57446265665641927</v>
      </c>
      <c r="AH154" s="30">
        <f>IF('SERIES_DB-MetaData'!$F154="US",'SERIES_DB-MetaData'!AH154*25.4,'SERIES_DB-MetaData'!AH154)</f>
        <v>0</v>
      </c>
      <c r="AI154" s="31">
        <f>IF('SERIES_DB-MetaData'!$F154="US",'SERIES_DB-MetaData'!AI154*6.89476,'SERIES_DB-MetaData'!AI154)</f>
        <v>470</v>
      </c>
      <c r="AJ154" s="31">
        <f>IF('SERIES_DB-MetaData'!$F154="US",'SERIES_DB-MetaData'!AJ154*6.89476,'SERIES_DB-MetaData'!AJ154)</f>
        <v>565</v>
      </c>
      <c r="AK154" s="31">
        <f>IF('SERIES_DB-MetaData'!$F154="US",'SERIES_DB-MetaData'!AK154*6.89476,'SERIES_DB-MetaData'!AK154)</f>
        <v>470</v>
      </c>
      <c r="AL154" s="31">
        <f>IF('SERIES_DB-MetaData'!$F154="US",'SERIES_DB-MetaData'!AL154*6.89476,'SERIES_DB-MetaData'!AL154)</f>
        <v>0</v>
      </c>
      <c r="AM154" s="31">
        <f>IF('SERIES_DB-MetaData'!$F154="US",'SERIES_DB-MetaData'!AM154*6.89476,'SERIES_DB-MetaData'!AM154)</f>
        <v>565</v>
      </c>
      <c r="AN154" s="31">
        <f>IF('SERIES_DB-MetaData'!$F154="US",'SERIES_DB-MetaData'!AN154*6.89476,'SERIES_DB-MetaData'!AN154)</f>
        <v>0</v>
      </c>
      <c r="AO154" s="108">
        <f>'SERIES_DB-MetaData'!AO154</f>
        <v>0</v>
      </c>
      <c r="AP154" s="24" t="str">
        <f>'SERIES_DB-MetaData'!AP154</f>
        <v>R</v>
      </c>
      <c r="AQ154" s="20">
        <f>'SERIES_DB-MetaData'!AQ154</f>
        <v>4</v>
      </c>
      <c r="AR154" s="24" t="str">
        <f>'SERIES_DB-MetaData'!AR154</f>
        <v>Ribbed</v>
      </c>
      <c r="AS154" s="30">
        <f>IF('SERIES_DB-MetaData'!$F154="US",'SERIES_DB-MetaData'!AS154*25.4,'SERIES_DB-MetaData'!AS154)</f>
        <v>4</v>
      </c>
      <c r="AT154" s="20">
        <f>'SERIES_DB-MetaData'!AT154</f>
        <v>4</v>
      </c>
      <c r="AU154" s="31">
        <f>IF('SERIES_DB-MetaData'!$F154="US",'SERIES_DB-MetaData'!AU154*25.4,'SERIES_DB-MetaData'!AU154)</f>
        <v>80</v>
      </c>
      <c r="AV154" s="30">
        <f>IF('SERIES_DB-MetaData'!$F154="US",'SERIES_DB-MetaData'!AV154*25.4,'SERIES_DB-MetaData'!AV154)</f>
        <v>0</v>
      </c>
      <c r="AW154" s="109">
        <f>'SERIES_DB-MetaData'!AW154</f>
        <v>0</v>
      </c>
      <c r="AX154" s="30">
        <f>IF('SERIES_DB-MetaData'!$F154="US",'SERIES_DB-MetaData'!AX154*25.4,'SERIES_DB-MetaData'!AX154)</f>
        <v>0</v>
      </c>
      <c r="AY154" s="23">
        <f t="shared" si="21"/>
        <v>0.89759790102565506</v>
      </c>
      <c r="AZ154" s="23"/>
      <c r="BA154" s="31">
        <f>IF('SERIES_DB-MetaData'!$F154="US",'SERIES_DB-MetaData'!BA154*6.89476,'SERIES_DB-MetaData'!BA154)</f>
        <v>420</v>
      </c>
      <c r="BB154" s="31">
        <f>IF('SERIES_DB-MetaData'!$F154="US",'SERIES_DB-MetaData'!BB154*6.89476,'SERIES_DB-MetaData'!BB154)</f>
        <v>490</v>
      </c>
      <c r="BC154" s="24">
        <f>'SERIES_DB-MetaData'!BC154</f>
        <v>0</v>
      </c>
      <c r="BD154" s="30">
        <f>IF('SERIES_DB-MetaData'!$F154="US",'SERIES_DB-MetaData'!BD154*25.4,'SERIES_DB-MetaData'!BD154)</f>
        <v>8</v>
      </c>
      <c r="BE154" s="30">
        <f>IF('SERIES_DB-MetaData'!$F154="US",'SERIES_DB-MetaData'!BE154*25.4,'SERIES_DB-MetaData'!BE154)</f>
        <v>58.75</v>
      </c>
      <c r="BF154" s="24">
        <f>'SERIES_DB-MetaData'!BF154</f>
        <v>2</v>
      </c>
      <c r="BG154" s="22">
        <f t="shared" si="22"/>
        <v>2.4445219432188057</v>
      </c>
      <c r="BH154" s="30">
        <f>IF('SERIES_DB-MetaData'!$F154="US",'SERIES_DB-MetaData'!BH154*25.4,'SERIES_DB-MetaData'!BH154)</f>
        <v>0</v>
      </c>
      <c r="BI154" s="31">
        <f>IF('SERIES_DB-MetaData'!$F154="US",'SERIES_DB-MetaData'!BI154*6.89476,'SERIES_DB-MetaData'!BI154)</f>
        <v>470</v>
      </c>
      <c r="BJ154" s="31">
        <f>IF('SERIES_DB-MetaData'!$F154="US",'SERIES_DB-MetaData'!BJ154*6.89476,'SERIES_DB-MetaData'!BJ154)</f>
        <v>565</v>
      </c>
      <c r="BK154" s="109">
        <f>'SERIES_DB-MetaData'!BK154</f>
        <v>0</v>
      </c>
      <c r="BL154" s="30">
        <f>IF('SERIES_DB-MetaData'!$F154="US",'SERIES_DB-MetaData'!BL154*25.4,'SERIES_DB-MetaData'!BL154)</f>
        <v>6.25</v>
      </c>
      <c r="BM154" s="30">
        <f>IF('SERIES_DB-MetaData'!$F154="US",'SERIES_DB-MetaData'!BM154*25.4,'SERIES_DB-MetaData'!BM154)</f>
        <v>80</v>
      </c>
      <c r="BN154" s="25">
        <f>'SERIES_DB-MetaData'!$BN$6</f>
        <v>2</v>
      </c>
      <c r="BO154" s="22">
        <f t="shared" si="23"/>
        <v>1.0957005627754579</v>
      </c>
      <c r="BP154" s="31">
        <f>IF('SERIES_DB-MetaData'!$F154="US",'SERIES_DB-MetaData'!BP154*6.89476,'SERIES_DB-MetaData'!BP154)</f>
        <v>520</v>
      </c>
      <c r="BQ154" s="31">
        <f>IF('SERIES_DB-MetaData'!$F154="US",'SERIES_DB-MetaData'!BQ154*6.89476,'SERIES_DB-MetaData'!BQ154)</f>
        <v>610</v>
      </c>
      <c r="BR154" s="20">
        <f>'SERIES_DB-MetaData'!BR154</f>
        <v>0</v>
      </c>
      <c r="BS154" s="30">
        <f>IF('SERIES_DB-MetaData'!$F154="US",'SERIES_DB-MetaData'!BS154*25.4,'SERIES_DB-MetaData'!BS154)</f>
        <v>0</v>
      </c>
      <c r="BT154" s="20">
        <f>'SERIES_DB-MetaData'!BT154</f>
        <v>0</v>
      </c>
      <c r="BU154" s="22">
        <f t="shared" si="24"/>
        <v>0</v>
      </c>
      <c r="BV154" s="31">
        <f>IF('SERIES_DB-MetaData'!$F154="US",'SERIES_DB-MetaData'!BV154*6.89476,'SERIES_DB-MetaData'!BV154)</f>
        <v>0</v>
      </c>
      <c r="BW154" s="20">
        <f>'SERIES_DB-MetaData'!BW154</f>
        <v>0</v>
      </c>
      <c r="BX154" s="20">
        <f>'SERIES_DB-MetaData'!BX154</f>
        <v>9</v>
      </c>
    </row>
    <row r="155" spans="1:76">
      <c r="A155" s="84">
        <f>'SERIES_DB-MetaData'!A155</f>
        <v>150</v>
      </c>
      <c r="B155" s="84">
        <f>'SERIES_DB-MetaData'!B155</f>
        <v>0</v>
      </c>
      <c r="C155" s="84">
        <f>'SERIES_DB-MetaData'!C155</f>
        <v>5</v>
      </c>
      <c r="D155" s="105" t="str">
        <f>'SERIES_DB-MetaData'!D155</f>
        <v>SW15</v>
      </c>
      <c r="E155" s="105" t="str">
        <f>'SERIES_DB-MetaData'!E155</f>
        <v>Lefas,Kotsovos,Ambraseys 1990</v>
      </c>
      <c r="F155" s="20" t="s">
        <v>8</v>
      </c>
      <c r="G155" s="87" t="str">
        <f>'SERIES_DB-MetaData'!G155</f>
        <v>M</v>
      </c>
      <c r="H155" s="87" t="str">
        <f>'SERIES_DB-MetaData'!H155</f>
        <v>R</v>
      </c>
      <c r="I155" s="31">
        <f>IF('SERIES_DB-MetaData'!$F155="US",'SERIES_DB-MetaData'!I155*6.89476,'SERIES_DB-MetaData'!I155)</f>
        <v>37.795184399999997</v>
      </c>
      <c r="J155" s="31">
        <f>IF('SERIES_DB-MetaData'!$F155="US",'SERIES_DB-MetaData'!J155*6.89476,'SERIES_DB-MetaData'!J155)</f>
        <v>0</v>
      </c>
      <c r="K155" s="31">
        <f>IF('SERIES_DB-MetaData'!$F155="US",'SERIES_DB-MetaData'!K155*6.89476,'SERIES_DB-MetaData'!K155)</f>
        <v>0</v>
      </c>
      <c r="L155" s="31">
        <f>IF('SERIES_DB-MetaData'!$F155="US",'SERIES_DB-MetaData'!L155*4.448221615,'SERIES_DB-MetaData'!L155)</f>
        <v>198.42471810000001</v>
      </c>
      <c r="M155" s="20" t="str">
        <f>'SERIES_DB-MetaData'!M155</f>
        <v>III</v>
      </c>
      <c r="N155" s="30">
        <f>IF('SERIES_DB-MetaData'!$F155="US",'SERIES_DB-MetaData'!N155*25.4,'SERIES_DB-MetaData'!N155)</f>
        <v>70</v>
      </c>
      <c r="O155" s="30">
        <f>IF('SERIES_DB-MetaData'!$F155="US",'SERIES_DB-MetaData'!O155*25.4,'SERIES_DB-MetaData'!O155)</f>
        <v>140</v>
      </c>
      <c r="P155" s="30">
        <f>IF('SERIES_DB-MetaData'!$F155="US",'SERIES_DB-MetaData'!P155*25.4,'SERIES_DB-MetaData'!P155)</f>
        <v>750</v>
      </c>
      <c r="Q155" s="30">
        <f>IF('SERIES_DB-MetaData'!$F155="US",'SERIES_DB-MetaData'!Q155*25.4,'SERIES_DB-MetaData'!Q155)</f>
        <v>70</v>
      </c>
      <c r="R155" s="30">
        <f>IF('SERIES_DB-MetaData'!$F155="US",'SERIES_DB-MetaData'!R155*25.4,'SERIES_DB-MetaData'!R155)</f>
        <v>825</v>
      </c>
      <c r="S155" s="30">
        <f>IF('SERIES_DB-MetaData'!$F155="US",'SERIES_DB-MetaData'!S155*25.4,'SERIES_DB-MetaData'!S155)</f>
        <v>825</v>
      </c>
      <c r="T155" s="32" t="str">
        <f>'SERIES_DB-MetaData'!T155</f>
        <v>C</v>
      </c>
      <c r="U155" s="32">
        <f t="shared" si="25"/>
        <v>52500</v>
      </c>
      <c r="V155" s="30">
        <f>IF('SERIES_DB-MetaData'!$F155="US",'SERIES_DB-MetaData'!V155*25.4,'SERIES_DB-MetaData'!V155)</f>
        <v>8</v>
      </c>
      <c r="W155" s="30">
        <f>IF('SERIES_DB-MetaData'!$F155="US",'SERIES_DB-MetaData'!W155*25.4,'SERIES_DB-MetaData'!W155)</f>
        <v>8</v>
      </c>
      <c r="X155" s="30">
        <f>IF('SERIES_DB-MetaData'!$F155="US",'SERIES_DB-MetaData'!X155*25.4,'SERIES_DB-MetaData'!X155)</f>
        <v>0</v>
      </c>
      <c r="Y155" s="108">
        <f>'SERIES_DB-MetaData'!Y155</f>
        <v>6</v>
      </c>
      <c r="Z155" s="30">
        <f>IF('SERIES_DB-MetaData'!$F155="US",'SERIES_DB-MetaData'!Z155*25.4,'SERIES_DB-MetaData'!Z155)</f>
        <v>0</v>
      </c>
      <c r="AA155" s="108">
        <f>'SERIES_DB-MetaData'!AA155</f>
        <v>0</v>
      </c>
      <c r="AB155" s="30">
        <f>IF('SERIES_DB-MetaData'!$F155="US",'SERIES_DB-MetaData'!AB155*25.4,'SERIES_DB-MetaData'!AB155)</f>
        <v>0</v>
      </c>
      <c r="AC155" s="108">
        <f>'SERIES_DB-MetaData'!AC155</f>
        <v>1</v>
      </c>
      <c r="AD155" s="108" t="str">
        <f>'SERIES_DB-MetaData'!AD155</f>
        <v>STRAIGHT</v>
      </c>
      <c r="AE155" s="31">
        <f>IF('SERIES_DB-MetaData'!$F155="US",'SERIES_DB-MetaData'!AE155*25.4,'SERIES_DB-MetaData'!AE155)</f>
        <v>300</v>
      </c>
      <c r="AF155" s="32" t="str">
        <f>'SERIES_DB-MetaData'!AF155</f>
        <v>Ribbed</v>
      </c>
      <c r="AG155" s="23">
        <f t="shared" si="20"/>
        <v>0.57446265665641927</v>
      </c>
      <c r="AH155" s="30">
        <f>IF('SERIES_DB-MetaData'!$F155="US",'SERIES_DB-MetaData'!AH155*25.4,'SERIES_DB-MetaData'!AH155)</f>
        <v>0</v>
      </c>
      <c r="AI155" s="31">
        <f>IF('SERIES_DB-MetaData'!$F155="US",'SERIES_DB-MetaData'!AI155*6.89476,'SERIES_DB-MetaData'!AI155)</f>
        <v>470</v>
      </c>
      <c r="AJ155" s="31">
        <f>IF('SERIES_DB-MetaData'!$F155="US",'SERIES_DB-MetaData'!AJ155*6.89476,'SERIES_DB-MetaData'!AJ155)</f>
        <v>565</v>
      </c>
      <c r="AK155" s="31">
        <f>IF('SERIES_DB-MetaData'!$F155="US",'SERIES_DB-MetaData'!AK155*6.89476,'SERIES_DB-MetaData'!AK155)</f>
        <v>470</v>
      </c>
      <c r="AL155" s="31">
        <f>IF('SERIES_DB-MetaData'!$F155="US",'SERIES_DB-MetaData'!AL155*6.89476,'SERIES_DB-MetaData'!AL155)</f>
        <v>0</v>
      </c>
      <c r="AM155" s="31">
        <f>IF('SERIES_DB-MetaData'!$F155="US",'SERIES_DB-MetaData'!AM155*6.89476,'SERIES_DB-MetaData'!AM155)</f>
        <v>565</v>
      </c>
      <c r="AN155" s="31">
        <f>IF('SERIES_DB-MetaData'!$F155="US",'SERIES_DB-MetaData'!AN155*6.89476,'SERIES_DB-MetaData'!AN155)</f>
        <v>0</v>
      </c>
      <c r="AO155" s="108">
        <f>'SERIES_DB-MetaData'!AO155</f>
        <v>0</v>
      </c>
      <c r="AP155" s="24" t="str">
        <f>'SERIES_DB-MetaData'!AP155</f>
        <v>R</v>
      </c>
      <c r="AQ155" s="20">
        <f>'SERIES_DB-MetaData'!AQ155</f>
        <v>4</v>
      </c>
      <c r="AR155" s="24" t="str">
        <f>'SERIES_DB-MetaData'!AR155</f>
        <v>Ribbed</v>
      </c>
      <c r="AS155" s="30">
        <f>IF('SERIES_DB-MetaData'!$F155="US",'SERIES_DB-MetaData'!AS155*25.4,'SERIES_DB-MetaData'!AS155)</f>
        <v>4</v>
      </c>
      <c r="AT155" s="20">
        <f>'SERIES_DB-MetaData'!AT155</f>
        <v>4</v>
      </c>
      <c r="AU155" s="31">
        <f>IF('SERIES_DB-MetaData'!$F155="US",'SERIES_DB-MetaData'!AU155*25.4,'SERIES_DB-MetaData'!AU155)</f>
        <v>80</v>
      </c>
      <c r="AV155" s="30">
        <f>IF('SERIES_DB-MetaData'!$F155="US",'SERIES_DB-MetaData'!AV155*25.4,'SERIES_DB-MetaData'!AV155)</f>
        <v>0</v>
      </c>
      <c r="AW155" s="109">
        <f>'SERIES_DB-MetaData'!AW155</f>
        <v>0</v>
      </c>
      <c r="AX155" s="30">
        <f>IF('SERIES_DB-MetaData'!$F155="US",'SERIES_DB-MetaData'!AX155*25.4,'SERIES_DB-MetaData'!AX155)</f>
        <v>0</v>
      </c>
      <c r="AY155" s="23">
        <f t="shared" si="21"/>
        <v>0.89759790102565506</v>
      </c>
      <c r="AZ155" s="23"/>
      <c r="BA155" s="31">
        <f>IF('SERIES_DB-MetaData'!$F155="US",'SERIES_DB-MetaData'!BA155*6.89476,'SERIES_DB-MetaData'!BA155)</f>
        <v>420</v>
      </c>
      <c r="BB155" s="31">
        <f>IF('SERIES_DB-MetaData'!$F155="US",'SERIES_DB-MetaData'!BB155*6.89476,'SERIES_DB-MetaData'!BB155)</f>
        <v>490</v>
      </c>
      <c r="BC155" s="24">
        <f>'SERIES_DB-MetaData'!BC155</f>
        <v>0</v>
      </c>
      <c r="BD155" s="30">
        <f>IF('SERIES_DB-MetaData'!$F155="US",'SERIES_DB-MetaData'!BD155*25.4,'SERIES_DB-MetaData'!BD155)</f>
        <v>8</v>
      </c>
      <c r="BE155" s="30">
        <f>IF('SERIES_DB-MetaData'!$F155="US",'SERIES_DB-MetaData'!BE155*25.4,'SERIES_DB-MetaData'!BE155)</f>
        <v>58.75</v>
      </c>
      <c r="BF155" s="24">
        <f>'SERIES_DB-MetaData'!BF155</f>
        <v>2</v>
      </c>
      <c r="BG155" s="22">
        <f t="shared" si="22"/>
        <v>2.4445219432188057</v>
      </c>
      <c r="BH155" s="30">
        <f>IF('SERIES_DB-MetaData'!$F155="US",'SERIES_DB-MetaData'!BH155*25.4,'SERIES_DB-MetaData'!BH155)</f>
        <v>0</v>
      </c>
      <c r="BI155" s="31">
        <f>IF('SERIES_DB-MetaData'!$F155="US",'SERIES_DB-MetaData'!BI155*6.89476,'SERIES_DB-MetaData'!BI155)</f>
        <v>470</v>
      </c>
      <c r="BJ155" s="31">
        <f>IF('SERIES_DB-MetaData'!$F155="US",'SERIES_DB-MetaData'!BJ155*6.89476,'SERIES_DB-MetaData'!BJ155)</f>
        <v>565</v>
      </c>
      <c r="BK155" s="109">
        <f>'SERIES_DB-MetaData'!BK155</f>
        <v>0</v>
      </c>
      <c r="BL155" s="30">
        <f>IF('SERIES_DB-MetaData'!$F155="US",'SERIES_DB-MetaData'!BL155*25.4,'SERIES_DB-MetaData'!BL155)</f>
        <v>6.25</v>
      </c>
      <c r="BM155" s="30">
        <f>IF('SERIES_DB-MetaData'!$F155="US",'SERIES_DB-MetaData'!BM155*25.4,'SERIES_DB-MetaData'!BM155)</f>
        <v>80</v>
      </c>
      <c r="BN155" s="25">
        <f>'SERIES_DB-MetaData'!$BN$6</f>
        <v>2</v>
      </c>
      <c r="BO155" s="22">
        <f t="shared" si="23"/>
        <v>1.0957005627754579</v>
      </c>
      <c r="BP155" s="31">
        <f>IF('SERIES_DB-MetaData'!$F155="US",'SERIES_DB-MetaData'!BP155*6.89476,'SERIES_DB-MetaData'!BP155)</f>
        <v>520</v>
      </c>
      <c r="BQ155" s="31">
        <f>IF('SERIES_DB-MetaData'!$F155="US",'SERIES_DB-MetaData'!BQ155*6.89476,'SERIES_DB-MetaData'!BQ155)</f>
        <v>610</v>
      </c>
      <c r="BR155" s="20">
        <f>'SERIES_DB-MetaData'!BR155</f>
        <v>0</v>
      </c>
      <c r="BS155" s="30">
        <f>IF('SERIES_DB-MetaData'!$F155="US",'SERIES_DB-MetaData'!BS155*25.4,'SERIES_DB-MetaData'!BS155)</f>
        <v>0</v>
      </c>
      <c r="BT155" s="20">
        <f>'SERIES_DB-MetaData'!BT155</f>
        <v>0</v>
      </c>
      <c r="BU155" s="22">
        <f t="shared" si="24"/>
        <v>0</v>
      </c>
      <c r="BV155" s="31">
        <f>IF('SERIES_DB-MetaData'!$F155="US",'SERIES_DB-MetaData'!BV155*6.89476,'SERIES_DB-MetaData'!BV155)</f>
        <v>0</v>
      </c>
      <c r="BW155" s="20">
        <f>'SERIES_DB-MetaData'!BW155</f>
        <v>0</v>
      </c>
      <c r="BX155" s="20">
        <f>'SERIES_DB-MetaData'!BX155</f>
        <v>9</v>
      </c>
    </row>
    <row r="156" spans="1:76">
      <c r="A156" s="84">
        <f>'SERIES_DB-MetaData'!A156</f>
        <v>151</v>
      </c>
      <c r="B156" s="84">
        <f>'SERIES_DB-MetaData'!B156</f>
        <v>0</v>
      </c>
      <c r="C156" s="84">
        <f>'SERIES_DB-MetaData'!C156</f>
        <v>6</v>
      </c>
      <c r="D156" s="105" t="str">
        <f>'SERIES_DB-MetaData'!D156</f>
        <v>SW16</v>
      </c>
      <c r="E156" s="105" t="str">
        <f>'SERIES_DB-MetaData'!E156</f>
        <v>Lefas,Kotsovos,Ambraseys 1990</v>
      </c>
      <c r="F156" s="20" t="s">
        <v>8</v>
      </c>
      <c r="G156" s="87" t="str">
        <f>'SERIES_DB-MetaData'!G156</f>
        <v>M</v>
      </c>
      <c r="H156" s="87" t="str">
        <f>'SERIES_DB-MetaData'!H156</f>
        <v>R</v>
      </c>
      <c r="I156" s="31">
        <f>IF('SERIES_DB-MetaData'!$F156="US",'SERIES_DB-MetaData'!I156*6.89476,'SERIES_DB-MetaData'!I156)</f>
        <v>45.9784644</v>
      </c>
      <c r="J156" s="31">
        <f>IF('SERIES_DB-MetaData'!$F156="US",'SERIES_DB-MetaData'!J156*6.89476,'SERIES_DB-MetaData'!J156)</f>
        <v>0</v>
      </c>
      <c r="K156" s="31">
        <f>IF('SERIES_DB-MetaData'!$F156="US",'SERIES_DB-MetaData'!K156*6.89476,'SERIES_DB-MetaData'!K156)</f>
        <v>0</v>
      </c>
      <c r="L156" s="31">
        <f>IF('SERIES_DB-MetaData'!$F156="US",'SERIES_DB-MetaData'!L156*4.448221615,'SERIES_DB-MetaData'!L156)</f>
        <v>482.77387620000007</v>
      </c>
      <c r="M156" s="20" t="str">
        <f>'SERIES_DB-MetaData'!M156</f>
        <v>III</v>
      </c>
      <c r="N156" s="30">
        <f>IF('SERIES_DB-MetaData'!$F156="US",'SERIES_DB-MetaData'!N156*25.4,'SERIES_DB-MetaData'!N156)</f>
        <v>70</v>
      </c>
      <c r="O156" s="30">
        <f>IF('SERIES_DB-MetaData'!$F156="US",'SERIES_DB-MetaData'!O156*25.4,'SERIES_DB-MetaData'!O156)</f>
        <v>140</v>
      </c>
      <c r="P156" s="30">
        <f>IF('SERIES_DB-MetaData'!$F156="US",'SERIES_DB-MetaData'!P156*25.4,'SERIES_DB-MetaData'!P156)</f>
        <v>750</v>
      </c>
      <c r="Q156" s="30">
        <f>IF('SERIES_DB-MetaData'!$F156="US",'SERIES_DB-MetaData'!Q156*25.4,'SERIES_DB-MetaData'!Q156)</f>
        <v>70</v>
      </c>
      <c r="R156" s="30">
        <f>IF('SERIES_DB-MetaData'!$F156="US",'SERIES_DB-MetaData'!R156*25.4,'SERIES_DB-MetaData'!R156)</f>
        <v>825</v>
      </c>
      <c r="S156" s="30">
        <f>IF('SERIES_DB-MetaData'!$F156="US",'SERIES_DB-MetaData'!S156*25.4,'SERIES_DB-MetaData'!S156)</f>
        <v>825</v>
      </c>
      <c r="T156" s="32" t="str">
        <f>'SERIES_DB-MetaData'!T156</f>
        <v>C</v>
      </c>
      <c r="U156" s="32">
        <f t="shared" si="25"/>
        <v>52500</v>
      </c>
      <c r="V156" s="30">
        <f>IF('SERIES_DB-MetaData'!$F156="US",'SERIES_DB-MetaData'!V156*25.4,'SERIES_DB-MetaData'!V156)</f>
        <v>8</v>
      </c>
      <c r="W156" s="30">
        <f>IF('SERIES_DB-MetaData'!$F156="US",'SERIES_DB-MetaData'!W156*25.4,'SERIES_DB-MetaData'!W156)</f>
        <v>8</v>
      </c>
      <c r="X156" s="30">
        <f>IF('SERIES_DB-MetaData'!$F156="US",'SERIES_DB-MetaData'!X156*25.4,'SERIES_DB-MetaData'!X156)</f>
        <v>0</v>
      </c>
      <c r="Y156" s="108">
        <f>'SERIES_DB-MetaData'!Y156</f>
        <v>6</v>
      </c>
      <c r="Z156" s="30">
        <f>IF('SERIES_DB-MetaData'!$F156="US",'SERIES_DB-MetaData'!Z156*25.4,'SERIES_DB-MetaData'!Z156)</f>
        <v>0</v>
      </c>
      <c r="AA156" s="108">
        <f>'SERIES_DB-MetaData'!AA156</f>
        <v>0</v>
      </c>
      <c r="AB156" s="30">
        <f>IF('SERIES_DB-MetaData'!$F156="US",'SERIES_DB-MetaData'!AB156*25.4,'SERIES_DB-MetaData'!AB156)</f>
        <v>0</v>
      </c>
      <c r="AC156" s="108">
        <f>'SERIES_DB-MetaData'!AC156</f>
        <v>1</v>
      </c>
      <c r="AD156" s="108" t="str">
        <f>'SERIES_DB-MetaData'!AD156</f>
        <v>STRAIGHT</v>
      </c>
      <c r="AE156" s="31">
        <f>IF('SERIES_DB-MetaData'!$F156="US",'SERIES_DB-MetaData'!AE156*25.4,'SERIES_DB-MetaData'!AE156)</f>
        <v>300</v>
      </c>
      <c r="AF156" s="32" t="str">
        <f>'SERIES_DB-MetaData'!AF156</f>
        <v>Ribbed</v>
      </c>
      <c r="AG156" s="23">
        <f t="shared" si="20"/>
        <v>0.57446265665641927</v>
      </c>
      <c r="AH156" s="30">
        <f>IF('SERIES_DB-MetaData'!$F156="US",'SERIES_DB-MetaData'!AH156*25.4,'SERIES_DB-MetaData'!AH156)</f>
        <v>0</v>
      </c>
      <c r="AI156" s="31">
        <f>IF('SERIES_DB-MetaData'!$F156="US",'SERIES_DB-MetaData'!AI156*6.89476,'SERIES_DB-MetaData'!AI156)</f>
        <v>470</v>
      </c>
      <c r="AJ156" s="31">
        <f>IF('SERIES_DB-MetaData'!$F156="US",'SERIES_DB-MetaData'!AJ156*6.89476,'SERIES_DB-MetaData'!AJ156)</f>
        <v>565</v>
      </c>
      <c r="AK156" s="31">
        <f>IF('SERIES_DB-MetaData'!$F156="US",'SERIES_DB-MetaData'!AK156*6.89476,'SERIES_DB-MetaData'!AK156)</f>
        <v>470</v>
      </c>
      <c r="AL156" s="31">
        <f>IF('SERIES_DB-MetaData'!$F156="US",'SERIES_DB-MetaData'!AL156*6.89476,'SERIES_DB-MetaData'!AL156)</f>
        <v>0</v>
      </c>
      <c r="AM156" s="31">
        <f>IF('SERIES_DB-MetaData'!$F156="US",'SERIES_DB-MetaData'!AM156*6.89476,'SERIES_DB-MetaData'!AM156)</f>
        <v>565</v>
      </c>
      <c r="AN156" s="31">
        <f>IF('SERIES_DB-MetaData'!$F156="US",'SERIES_DB-MetaData'!AN156*6.89476,'SERIES_DB-MetaData'!AN156)</f>
        <v>0</v>
      </c>
      <c r="AO156" s="108">
        <f>'SERIES_DB-MetaData'!AO156</f>
        <v>0</v>
      </c>
      <c r="AP156" s="24" t="str">
        <f>'SERIES_DB-MetaData'!AP156</f>
        <v>R</v>
      </c>
      <c r="AQ156" s="20">
        <f>'SERIES_DB-MetaData'!AQ156</f>
        <v>4</v>
      </c>
      <c r="AR156" s="24" t="str">
        <f>'SERIES_DB-MetaData'!AR156</f>
        <v>Ribbed</v>
      </c>
      <c r="AS156" s="30">
        <f>IF('SERIES_DB-MetaData'!$F156="US",'SERIES_DB-MetaData'!AS156*25.4,'SERIES_DB-MetaData'!AS156)</f>
        <v>4</v>
      </c>
      <c r="AT156" s="20">
        <f>'SERIES_DB-MetaData'!AT156</f>
        <v>4</v>
      </c>
      <c r="AU156" s="31">
        <f>IF('SERIES_DB-MetaData'!$F156="US",'SERIES_DB-MetaData'!AU156*25.4,'SERIES_DB-MetaData'!AU156)</f>
        <v>80</v>
      </c>
      <c r="AV156" s="30">
        <f>IF('SERIES_DB-MetaData'!$F156="US",'SERIES_DB-MetaData'!AV156*25.4,'SERIES_DB-MetaData'!AV156)</f>
        <v>0</v>
      </c>
      <c r="AW156" s="109">
        <f>'SERIES_DB-MetaData'!AW156</f>
        <v>0</v>
      </c>
      <c r="AX156" s="30">
        <f>IF('SERIES_DB-MetaData'!$F156="US",'SERIES_DB-MetaData'!AX156*25.4,'SERIES_DB-MetaData'!AX156)</f>
        <v>0</v>
      </c>
      <c r="AY156" s="23">
        <f t="shared" si="21"/>
        <v>0.89759790102565506</v>
      </c>
      <c r="AZ156" s="23"/>
      <c r="BA156" s="31">
        <f>IF('SERIES_DB-MetaData'!$F156="US",'SERIES_DB-MetaData'!BA156*6.89476,'SERIES_DB-MetaData'!BA156)</f>
        <v>420</v>
      </c>
      <c r="BB156" s="31">
        <f>IF('SERIES_DB-MetaData'!$F156="US",'SERIES_DB-MetaData'!BB156*6.89476,'SERIES_DB-MetaData'!BB156)</f>
        <v>490</v>
      </c>
      <c r="BC156" s="24">
        <f>'SERIES_DB-MetaData'!BC156</f>
        <v>0</v>
      </c>
      <c r="BD156" s="30">
        <f>IF('SERIES_DB-MetaData'!$F156="US",'SERIES_DB-MetaData'!BD156*25.4,'SERIES_DB-MetaData'!BD156)</f>
        <v>8</v>
      </c>
      <c r="BE156" s="30">
        <f>IF('SERIES_DB-MetaData'!$F156="US",'SERIES_DB-MetaData'!BE156*25.4,'SERIES_DB-MetaData'!BE156)</f>
        <v>58.75</v>
      </c>
      <c r="BF156" s="24">
        <f>'SERIES_DB-MetaData'!BF156</f>
        <v>2</v>
      </c>
      <c r="BG156" s="22">
        <f t="shared" si="22"/>
        <v>2.4445219432188057</v>
      </c>
      <c r="BH156" s="30">
        <f>IF('SERIES_DB-MetaData'!$F156="US",'SERIES_DB-MetaData'!BH156*25.4,'SERIES_DB-MetaData'!BH156)</f>
        <v>0</v>
      </c>
      <c r="BI156" s="31">
        <f>IF('SERIES_DB-MetaData'!$F156="US",'SERIES_DB-MetaData'!BI156*6.89476,'SERIES_DB-MetaData'!BI156)</f>
        <v>470</v>
      </c>
      <c r="BJ156" s="31">
        <f>IF('SERIES_DB-MetaData'!$F156="US",'SERIES_DB-MetaData'!BJ156*6.89476,'SERIES_DB-MetaData'!BJ156)</f>
        <v>565</v>
      </c>
      <c r="BK156" s="109">
        <f>'SERIES_DB-MetaData'!BK156</f>
        <v>0</v>
      </c>
      <c r="BL156" s="30">
        <f>IF('SERIES_DB-MetaData'!$F156="US",'SERIES_DB-MetaData'!BL156*25.4,'SERIES_DB-MetaData'!BL156)</f>
        <v>6.25</v>
      </c>
      <c r="BM156" s="30">
        <f>IF('SERIES_DB-MetaData'!$F156="US",'SERIES_DB-MetaData'!BM156*25.4,'SERIES_DB-MetaData'!BM156)</f>
        <v>80</v>
      </c>
      <c r="BN156" s="25">
        <f>'SERIES_DB-MetaData'!$BN$6</f>
        <v>2</v>
      </c>
      <c r="BO156" s="22">
        <f t="shared" si="23"/>
        <v>1.0957005627754579</v>
      </c>
      <c r="BP156" s="31">
        <f>IF('SERIES_DB-MetaData'!$F156="US",'SERIES_DB-MetaData'!BP156*6.89476,'SERIES_DB-MetaData'!BP156)</f>
        <v>520</v>
      </c>
      <c r="BQ156" s="31">
        <f>IF('SERIES_DB-MetaData'!$F156="US",'SERIES_DB-MetaData'!BQ156*6.89476,'SERIES_DB-MetaData'!BQ156)</f>
        <v>610</v>
      </c>
      <c r="BR156" s="20">
        <f>'SERIES_DB-MetaData'!BR156</f>
        <v>0</v>
      </c>
      <c r="BS156" s="30">
        <f>IF('SERIES_DB-MetaData'!$F156="US",'SERIES_DB-MetaData'!BS156*25.4,'SERIES_DB-MetaData'!BS156)</f>
        <v>0</v>
      </c>
      <c r="BT156" s="20">
        <f>'SERIES_DB-MetaData'!BT156</f>
        <v>0</v>
      </c>
      <c r="BU156" s="22">
        <f t="shared" si="24"/>
        <v>0</v>
      </c>
      <c r="BV156" s="31">
        <f>IF('SERIES_DB-MetaData'!$F156="US",'SERIES_DB-MetaData'!BV156*6.89476,'SERIES_DB-MetaData'!BV156)</f>
        <v>0</v>
      </c>
      <c r="BW156" s="20">
        <f>'SERIES_DB-MetaData'!BW156</f>
        <v>0</v>
      </c>
      <c r="BX156" s="20">
        <f>'SERIES_DB-MetaData'!BX156</f>
        <v>9</v>
      </c>
    </row>
    <row r="157" spans="1:76">
      <c r="A157" s="84">
        <f>'SERIES_DB-MetaData'!A157</f>
        <v>152</v>
      </c>
      <c r="B157" s="84">
        <f>'SERIES_DB-MetaData'!B157</f>
        <v>0</v>
      </c>
      <c r="C157" s="84">
        <f>'SERIES_DB-MetaData'!C157</f>
        <v>7</v>
      </c>
      <c r="D157" s="105" t="str">
        <f>'SERIES_DB-MetaData'!D157</f>
        <v>SW17</v>
      </c>
      <c r="E157" s="105" t="str">
        <f>'SERIES_DB-MetaData'!E157</f>
        <v>Lefas,Kotsovos,Ambraseys 1990</v>
      </c>
      <c r="F157" s="20" t="s">
        <v>8</v>
      </c>
      <c r="G157" s="87" t="str">
        <f>'SERIES_DB-MetaData'!G157</f>
        <v>M</v>
      </c>
      <c r="H157" s="87" t="str">
        <f>'SERIES_DB-MetaData'!H157</f>
        <v>R</v>
      </c>
      <c r="I157" s="31">
        <f>IF('SERIES_DB-MetaData'!$F157="US",'SERIES_DB-MetaData'!I157*6.89476,'SERIES_DB-MetaData'!I157)</f>
        <v>42.632864399999995</v>
      </c>
      <c r="J157" s="31">
        <f>IF('SERIES_DB-MetaData'!$F157="US",'SERIES_DB-MetaData'!J157*6.89476,'SERIES_DB-MetaData'!J157)</f>
        <v>0</v>
      </c>
      <c r="K157" s="31">
        <f>IF('SERIES_DB-MetaData'!$F157="US",'SERIES_DB-MetaData'!K157*6.89476,'SERIES_DB-MetaData'!K157)</f>
        <v>0</v>
      </c>
      <c r="L157" s="31">
        <f>IF('SERIES_DB-MetaData'!$F157="US",'SERIES_DB-MetaData'!L157*4.448221615,'SERIES_DB-MetaData'!L157)</f>
        <v>0</v>
      </c>
      <c r="M157" s="20" t="str">
        <f>'SERIES_DB-MetaData'!M157</f>
        <v>III</v>
      </c>
      <c r="N157" s="30">
        <f>IF('SERIES_DB-MetaData'!$F157="US",'SERIES_DB-MetaData'!N157*25.4,'SERIES_DB-MetaData'!N157)</f>
        <v>70</v>
      </c>
      <c r="O157" s="30">
        <f>IF('SERIES_DB-MetaData'!$F157="US",'SERIES_DB-MetaData'!O157*25.4,'SERIES_DB-MetaData'!O157)</f>
        <v>140</v>
      </c>
      <c r="P157" s="30">
        <f>IF('SERIES_DB-MetaData'!$F157="US",'SERIES_DB-MetaData'!P157*25.4,'SERIES_DB-MetaData'!P157)</f>
        <v>750</v>
      </c>
      <c r="Q157" s="30">
        <f>IF('SERIES_DB-MetaData'!$F157="US",'SERIES_DB-MetaData'!Q157*25.4,'SERIES_DB-MetaData'!Q157)</f>
        <v>70</v>
      </c>
      <c r="R157" s="30">
        <f>IF('SERIES_DB-MetaData'!$F157="US",'SERIES_DB-MetaData'!R157*25.4,'SERIES_DB-MetaData'!R157)</f>
        <v>825</v>
      </c>
      <c r="S157" s="30">
        <f>IF('SERIES_DB-MetaData'!$F157="US",'SERIES_DB-MetaData'!S157*25.4,'SERIES_DB-MetaData'!S157)</f>
        <v>825</v>
      </c>
      <c r="T157" s="32" t="str">
        <f>'SERIES_DB-MetaData'!T157</f>
        <v>C</v>
      </c>
      <c r="U157" s="32">
        <f t="shared" si="25"/>
        <v>52500</v>
      </c>
      <c r="V157" s="30">
        <f>IF('SERIES_DB-MetaData'!$F157="US",'SERIES_DB-MetaData'!V157*25.4,'SERIES_DB-MetaData'!V157)</f>
        <v>8</v>
      </c>
      <c r="W157" s="30">
        <f>IF('SERIES_DB-MetaData'!$F157="US",'SERIES_DB-MetaData'!W157*25.4,'SERIES_DB-MetaData'!W157)</f>
        <v>8</v>
      </c>
      <c r="X157" s="30">
        <f>IF('SERIES_DB-MetaData'!$F157="US",'SERIES_DB-MetaData'!X157*25.4,'SERIES_DB-MetaData'!X157)</f>
        <v>0</v>
      </c>
      <c r="Y157" s="108">
        <f>'SERIES_DB-MetaData'!Y157</f>
        <v>6</v>
      </c>
      <c r="Z157" s="30">
        <f>IF('SERIES_DB-MetaData'!$F157="US",'SERIES_DB-MetaData'!Z157*25.4,'SERIES_DB-MetaData'!Z157)</f>
        <v>0</v>
      </c>
      <c r="AA157" s="108">
        <f>'SERIES_DB-MetaData'!AA157</f>
        <v>0</v>
      </c>
      <c r="AB157" s="30">
        <f>IF('SERIES_DB-MetaData'!$F157="US",'SERIES_DB-MetaData'!AB157*25.4,'SERIES_DB-MetaData'!AB157)</f>
        <v>0</v>
      </c>
      <c r="AC157" s="108">
        <f>'SERIES_DB-MetaData'!AC157</f>
        <v>1</v>
      </c>
      <c r="AD157" s="108" t="str">
        <f>'SERIES_DB-MetaData'!AD157</f>
        <v>STRAIGHT</v>
      </c>
      <c r="AE157" s="31">
        <f>IF('SERIES_DB-MetaData'!$F157="US",'SERIES_DB-MetaData'!AE157*25.4,'SERIES_DB-MetaData'!AE157)</f>
        <v>300</v>
      </c>
      <c r="AF157" s="32" t="str">
        <f>'SERIES_DB-MetaData'!AF157</f>
        <v>Ribbed</v>
      </c>
      <c r="AG157" s="23">
        <f t="shared" si="20"/>
        <v>0.57446265665641927</v>
      </c>
      <c r="AH157" s="30">
        <f>IF('SERIES_DB-MetaData'!$F157="US",'SERIES_DB-MetaData'!AH157*25.4,'SERIES_DB-MetaData'!AH157)</f>
        <v>0</v>
      </c>
      <c r="AI157" s="31">
        <f>IF('SERIES_DB-MetaData'!$F157="US",'SERIES_DB-MetaData'!AI157*6.89476,'SERIES_DB-MetaData'!AI157)</f>
        <v>470</v>
      </c>
      <c r="AJ157" s="31">
        <f>IF('SERIES_DB-MetaData'!$F157="US",'SERIES_DB-MetaData'!AJ157*6.89476,'SERIES_DB-MetaData'!AJ157)</f>
        <v>565</v>
      </c>
      <c r="AK157" s="31">
        <f>IF('SERIES_DB-MetaData'!$F157="US",'SERIES_DB-MetaData'!AK157*6.89476,'SERIES_DB-MetaData'!AK157)</f>
        <v>470</v>
      </c>
      <c r="AL157" s="31">
        <f>IF('SERIES_DB-MetaData'!$F157="US",'SERIES_DB-MetaData'!AL157*6.89476,'SERIES_DB-MetaData'!AL157)</f>
        <v>0</v>
      </c>
      <c r="AM157" s="31">
        <f>IF('SERIES_DB-MetaData'!$F157="US",'SERIES_DB-MetaData'!AM157*6.89476,'SERIES_DB-MetaData'!AM157)</f>
        <v>565</v>
      </c>
      <c r="AN157" s="31">
        <f>IF('SERIES_DB-MetaData'!$F157="US",'SERIES_DB-MetaData'!AN157*6.89476,'SERIES_DB-MetaData'!AN157)</f>
        <v>0</v>
      </c>
      <c r="AO157" s="108">
        <f>'SERIES_DB-MetaData'!AO157</f>
        <v>0</v>
      </c>
      <c r="AP157" s="24" t="str">
        <f>'SERIES_DB-MetaData'!AP157</f>
        <v>R</v>
      </c>
      <c r="AQ157" s="20">
        <f>'SERIES_DB-MetaData'!AQ157</f>
        <v>4</v>
      </c>
      <c r="AR157" s="24" t="str">
        <f>'SERIES_DB-MetaData'!AR157</f>
        <v>Ribbed</v>
      </c>
      <c r="AS157" s="30">
        <f>IF('SERIES_DB-MetaData'!$F157="US",'SERIES_DB-MetaData'!AS157*25.4,'SERIES_DB-MetaData'!AS157)</f>
        <v>4</v>
      </c>
      <c r="AT157" s="20">
        <f>'SERIES_DB-MetaData'!AT157</f>
        <v>4</v>
      </c>
      <c r="AU157" s="31">
        <f>IF('SERIES_DB-MetaData'!$F157="US",'SERIES_DB-MetaData'!AU157*25.4,'SERIES_DB-MetaData'!AU157)</f>
        <v>80</v>
      </c>
      <c r="AV157" s="30">
        <f>IF('SERIES_DB-MetaData'!$F157="US",'SERIES_DB-MetaData'!AV157*25.4,'SERIES_DB-MetaData'!AV157)</f>
        <v>0</v>
      </c>
      <c r="AW157" s="109">
        <f>'SERIES_DB-MetaData'!AW157</f>
        <v>0</v>
      </c>
      <c r="AX157" s="30">
        <f>IF('SERIES_DB-MetaData'!$F157="US",'SERIES_DB-MetaData'!AX157*25.4,'SERIES_DB-MetaData'!AX157)</f>
        <v>0</v>
      </c>
      <c r="AY157" s="23">
        <f t="shared" si="21"/>
        <v>0.89759790102565506</v>
      </c>
      <c r="AZ157" s="23"/>
      <c r="BA157" s="31">
        <f>IF('SERIES_DB-MetaData'!$F157="US",'SERIES_DB-MetaData'!BA157*6.89476,'SERIES_DB-MetaData'!BA157)</f>
        <v>420</v>
      </c>
      <c r="BB157" s="31">
        <f>IF('SERIES_DB-MetaData'!$F157="US",'SERIES_DB-MetaData'!BB157*6.89476,'SERIES_DB-MetaData'!BB157)</f>
        <v>490</v>
      </c>
      <c r="BC157" s="24">
        <f>'SERIES_DB-MetaData'!BC157</f>
        <v>0</v>
      </c>
      <c r="BD157" s="30">
        <f>IF('SERIES_DB-MetaData'!$F157="US",'SERIES_DB-MetaData'!BD157*25.4,'SERIES_DB-MetaData'!BD157)</f>
        <v>8</v>
      </c>
      <c r="BE157" s="30">
        <f>IF('SERIES_DB-MetaData'!$F157="US",'SERIES_DB-MetaData'!BE157*25.4,'SERIES_DB-MetaData'!BE157)</f>
        <v>58.75</v>
      </c>
      <c r="BF157" s="24">
        <f>'SERIES_DB-MetaData'!BF157</f>
        <v>2</v>
      </c>
      <c r="BG157" s="22">
        <f t="shared" si="22"/>
        <v>2.4445219432188057</v>
      </c>
      <c r="BH157" s="30">
        <f>IF('SERIES_DB-MetaData'!$F157="US",'SERIES_DB-MetaData'!BH157*25.4,'SERIES_DB-MetaData'!BH157)</f>
        <v>0</v>
      </c>
      <c r="BI157" s="31">
        <f>IF('SERIES_DB-MetaData'!$F157="US",'SERIES_DB-MetaData'!BI157*6.89476,'SERIES_DB-MetaData'!BI157)</f>
        <v>470</v>
      </c>
      <c r="BJ157" s="31">
        <f>IF('SERIES_DB-MetaData'!$F157="US",'SERIES_DB-MetaData'!BJ157*6.89476,'SERIES_DB-MetaData'!BJ157)</f>
        <v>565</v>
      </c>
      <c r="BK157" s="109">
        <f>'SERIES_DB-MetaData'!BK157</f>
        <v>0</v>
      </c>
      <c r="BL157" s="30">
        <f>IF('SERIES_DB-MetaData'!$F157="US",'SERIES_DB-MetaData'!BL157*25.4,'SERIES_DB-MetaData'!BL157)</f>
        <v>6.25</v>
      </c>
      <c r="BM157" s="30">
        <f>IF('SERIES_DB-MetaData'!$F157="US",'SERIES_DB-MetaData'!BM157*25.4,'SERIES_DB-MetaData'!BM157)</f>
        <v>80</v>
      </c>
      <c r="BN157" s="25">
        <f>'SERIES_DB-MetaData'!$BN$6</f>
        <v>2</v>
      </c>
      <c r="BO157" s="22">
        <f t="shared" si="23"/>
        <v>1.0957005627754579</v>
      </c>
      <c r="BP157" s="31">
        <f>IF('SERIES_DB-MetaData'!$F157="US",'SERIES_DB-MetaData'!BP157*6.89476,'SERIES_DB-MetaData'!BP157)</f>
        <v>520</v>
      </c>
      <c r="BQ157" s="31">
        <f>IF('SERIES_DB-MetaData'!$F157="US",'SERIES_DB-MetaData'!BQ157*6.89476,'SERIES_DB-MetaData'!BQ157)</f>
        <v>610</v>
      </c>
      <c r="BR157" s="20">
        <f>'SERIES_DB-MetaData'!BR157</f>
        <v>0</v>
      </c>
      <c r="BS157" s="30">
        <f>IF('SERIES_DB-MetaData'!$F157="US",'SERIES_DB-MetaData'!BS157*25.4,'SERIES_DB-MetaData'!BS157)</f>
        <v>0</v>
      </c>
      <c r="BT157" s="20">
        <f>'SERIES_DB-MetaData'!BT157</f>
        <v>0</v>
      </c>
      <c r="BU157" s="22">
        <f t="shared" si="24"/>
        <v>0</v>
      </c>
      <c r="BV157" s="31">
        <f>IF('SERIES_DB-MetaData'!$F157="US",'SERIES_DB-MetaData'!BV157*6.89476,'SERIES_DB-MetaData'!BV157)</f>
        <v>0</v>
      </c>
      <c r="BW157" s="20">
        <f>'SERIES_DB-MetaData'!BW157</f>
        <v>0</v>
      </c>
      <c r="BX157" s="20">
        <f>'SERIES_DB-MetaData'!BX157</f>
        <v>9</v>
      </c>
    </row>
    <row r="158" spans="1:76">
      <c r="A158" s="84">
        <f>'SERIES_DB-MetaData'!A158</f>
        <v>153</v>
      </c>
      <c r="B158" s="84">
        <f>'SERIES_DB-MetaData'!B158</f>
        <v>0</v>
      </c>
      <c r="C158" s="84">
        <f>'SERIES_DB-MetaData'!C158</f>
        <v>8</v>
      </c>
      <c r="D158" s="105" t="str">
        <f>'SERIES_DB-MetaData'!D158</f>
        <v>SW21</v>
      </c>
      <c r="E158" s="105" t="str">
        <f>'SERIES_DB-MetaData'!E158</f>
        <v>Lefas,Kotsovos,Ambraseys 1990</v>
      </c>
      <c r="F158" s="20" t="s">
        <v>8</v>
      </c>
      <c r="G158" s="87" t="str">
        <f>'SERIES_DB-MetaData'!G158</f>
        <v>M</v>
      </c>
      <c r="H158" s="87" t="str">
        <f>'SERIES_DB-MetaData'!H158</f>
        <v>R</v>
      </c>
      <c r="I158" s="31">
        <f>IF('SERIES_DB-MetaData'!$F158="US",'SERIES_DB-MetaData'!I158*6.89476,'SERIES_DB-MetaData'!I158)</f>
        <v>37.316806399999997</v>
      </c>
      <c r="J158" s="31">
        <f>IF('SERIES_DB-MetaData'!$F158="US",'SERIES_DB-MetaData'!J158*6.89476,'SERIES_DB-MetaData'!J158)</f>
        <v>0</v>
      </c>
      <c r="K158" s="31">
        <f>IF('SERIES_DB-MetaData'!$F158="US",'SERIES_DB-MetaData'!K158*6.89476,'SERIES_DB-MetaData'!K158)</f>
        <v>0</v>
      </c>
      <c r="L158" s="31">
        <f>IF('SERIES_DB-MetaData'!$F158="US",'SERIES_DB-MetaData'!L158*4.448221615,'SERIES_DB-MetaData'!L158)</f>
        <v>0</v>
      </c>
      <c r="M158" s="20" t="str">
        <f>'SERIES_DB-MetaData'!M158</f>
        <v>III</v>
      </c>
      <c r="N158" s="30">
        <f>IF('SERIES_DB-MetaData'!$F158="US",'SERIES_DB-MetaData'!N158*25.4,'SERIES_DB-MetaData'!N158)</f>
        <v>65</v>
      </c>
      <c r="O158" s="30">
        <f>IF('SERIES_DB-MetaData'!$F158="US",'SERIES_DB-MetaData'!O158*25.4,'SERIES_DB-MetaData'!O158)</f>
        <v>140</v>
      </c>
      <c r="P158" s="30">
        <f>IF('SERIES_DB-MetaData'!$F158="US",'SERIES_DB-MetaData'!P158*25.4,'SERIES_DB-MetaData'!P158)</f>
        <v>650</v>
      </c>
      <c r="Q158" s="30">
        <f>IF('SERIES_DB-MetaData'!$F158="US",'SERIES_DB-MetaData'!Q158*25.4,'SERIES_DB-MetaData'!Q158)</f>
        <v>65</v>
      </c>
      <c r="R158" s="30">
        <f>IF('SERIES_DB-MetaData'!$F158="US",'SERIES_DB-MetaData'!R158*25.4,'SERIES_DB-MetaData'!R158)</f>
        <v>1375</v>
      </c>
      <c r="S158" s="30">
        <f>IF('SERIES_DB-MetaData'!$F158="US",'SERIES_DB-MetaData'!S158*25.4,'SERIES_DB-MetaData'!S158)</f>
        <v>1375</v>
      </c>
      <c r="T158" s="32" t="str">
        <f>'SERIES_DB-MetaData'!T158</f>
        <v>C</v>
      </c>
      <c r="U158" s="32">
        <f t="shared" si="25"/>
        <v>42250</v>
      </c>
      <c r="V158" s="30">
        <f>IF('SERIES_DB-MetaData'!$F158="US",'SERIES_DB-MetaData'!V158*25.4,'SERIES_DB-MetaData'!V158)</f>
        <v>8</v>
      </c>
      <c r="W158" s="30">
        <f>IF('SERIES_DB-MetaData'!$F158="US",'SERIES_DB-MetaData'!W158*25.4,'SERIES_DB-MetaData'!W158)</f>
        <v>8</v>
      </c>
      <c r="X158" s="30">
        <f>IF('SERIES_DB-MetaData'!$F158="US",'SERIES_DB-MetaData'!X158*25.4,'SERIES_DB-MetaData'!X158)</f>
        <v>0</v>
      </c>
      <c r="Y158" s="108">
        <f>'SERIES_DB-MetaData'!Y158</f>
        <v>6</v>
      </c>
      <c r="Z158" s="30">
        <f>IF('SERIES_DB-MetaData'!$F158="US",'SERIES_DB-MetaData'!Z158*25.4,'SERIES_DB-MetaData'!Z158)</f>
        <v>0</v>
      </c>
      <c r="AA158" s="108">
        <f>'SERIES_DB-MetaData'!AA158</f>
        <v>0</v>
      </c>
      <c r="AB158" s="30">
        <f>IF('SERIES_DB-MetaData'!$F158="US",'SERIES_DB-MetaData'!AB158*25.4,'SERIES_DB-MetaData'!AB158)</f>
        <v>0</v>
      </c>
      <c r="AC158" s="108">
        <f>'SERIES_DB-MetaData'!AC158</f>
        <v>1</v>
      </c>
      <c r="AD158" s="108" t="str">
        <f>'SERIES_DB-MetaData'!AD158</f>
        <v>STRAIGHT</v>
      </c>
      <c r="AE158" s="31">
        <f>IF('SERIES_DB-MetaData'!$F158="US",'SERIES_DB-MetaData'!AE158*25.4,'SERIES_DB-MetaData'!AE158)</f>
        <v>300</v>
      </c>
      <c r="AF158" s="32" t="str">
        <f>'SERIES_DB-MetaData'!AF158</f>
        <v>Ribbed</v>
      </c>
      <c r="AG158" s="23">
        <f t="shared" si="20"/>
        <v>0.71382933667365711</v>
      </c>
      <c r="AH158" s="30">
        <f>IF('SERIES_DB-MetaData'!$F158="US",'SERIES_DB-MetaData'!AH158*25.4,'SERIES_DB-MetaData'!AH158)</f>
        <v>0</v>
      </c>
      <c r="AI158" s="31">
        <f>IF('SERIES_DB-MetaData'!$F158="US",'SERIES_DB-MetaData'!AI158*6.89476,'SERIES_DB-MetaData'!AI158)</f>
        <v>470</v>
      </c>
      <c r="AJ158" s="31">
        <f>IF('SERIES_DB-MetaData'!$F158="US",'SERIES_DB-MetaData'!AJ158*6.89476,'SERIES_DB-MetaData'!AJ158)</f>
        <v>565</v>
      </c>
      <c r="AK158" s="31">
        <f>IF('SERIES_DB-MetaData'!$F158="US",'SERIES_DB-MetaData'!AK158*6.89476,'SERIES_DB-MetaData'!AK158)</f>
        <v>470</v>
      </c>
      <c r="AL158" s="31">
        <f>IF('SERIES_DB-MetaData'!$F158="US",'SERIES_DB-MetaData'!AL158*6.89476,'SERIES_DB-MetaData'!AL158)</f>
        <v>0</v>
      </c>
      <c r="AM158" s="31">
        <f>IF('SERIES_DB-MetaData'!$F158="US",'SERIES_DB-MetaData'!AM158*6.89476,'SERIES_DB-MetaData'!AM158)</f>
        <v>565</v>
      </c>
      <c r="AN158" s="31">
        <f>IF('SERIES_DB-MetaData'!$F158="US",'SERIES_DB-MetaData'!AN158*6.89476,'SERIES_DB-MetaData'!AN158)</f>
        <v>0</v>
      </c>
      <c r="AO158" s="108">
        <f>'SERIES_DB-MetaData'!AO158</f>
        <v>0</v>
      </c>
      <c r="AP158" s="24" t="str">
        <f>'SERIES_DB-MetaData'!AP158</f>
        <v>R</v>
      </c>
      <c r="AQ158" s="20">
        <f>'SERIES_DB-MetaData'!AQ158</f>
        <v>4</v>
      </c>
      <c r="AR158" s="24" t="str">
        <f>'SERIES_DB-MetaData'!AR158</f>
        <v>Ribbed</v>
      </c>
      <c r="AS158" s="30">
        <f>IF('SERIES_DB-MetaData'!$F158="US",'SERIES_DB-MetaData'!AS158*25.4,'SERIES_DB-MetaData'!AS158)</f>
        <v>4</v>
      </c>
      <c r="AT158" s="20">
        <f>'SERIES_DB-MetaData'!AT158</f>
        <v>4</v>
      </c>
      <c r="AU158" s="31">
        <f>IF('SERIES_DB-MetaData'!$F158="US",'SERIES_DB-MetaData'!AU158*25.4,'SERIES_DB-MetaData'!AU158)</f>
        <v>115</v>
      </c>
      <c r="AV158" s="30">
        <f>IF('SERIES_DB-MetaData'!$F158="US",'SERIES_DB-MetaData'!AV158*25.4,'SERIES_DB-MetaData'!AV158)</f>
        <v>0</v>
      </c>
      <c r="AW158" s="109">
        <f>'SERIES_DB-MetaData'!AW158</f>
        <v>0</v>
      </c>
      <c r="AX158" s="30">
        <f>IF('SERIES_DB-MetaData'!$F158="US",'SERIES_DB-MetaData'!AX158*25.4,'SERIES_DB-MetaData'!AX158)</f>
        <v>0</v>
      </c>
      <c r="AY158" s="23">
        <f t="shared" si="21"/>
        <v>0.67244792585199586</v>
      </c>
      <c r="AZ158" s="23"/>
      <c r="BA158" s="31">
        <f>IF('SERIES_DB-MetaData'!$F158="US",'SERIES_DB-MetaData'!BA158*6.89476,'SERIES_DB-MetaData'!BA158)</f>
        <v>420</v>
      </c>
      <c r="BB158" s="31">
        <f>IF('SERIES_DB-MetaData'!$F158="US",'SERIES_DB-MetaData'!BB158*6.89476,'SERIES_DB-MetaData'!BB158)</f>
        <v>490</v>
      </c>
      <c r="BC158" s="24">
        <f>'SERIES_DB-MetaData'!BC158</f>
        <v>0</v>
      </c>
      <c r="BD158" s="30">
        <f>IF('SERIES_DB-MetaData'!$F158="US",'SERIES_DB-MetaData'!BD158*25.4,'SERIES_DB-MetaData'!BD158)</f>
        <v>8</v>
      </c>
      <c r="BE158" s="30">
        <f>IF('SERIES_DB-MetaData'!$F158="US",'SERIES_DB-MetaData'!BE158*25.4,'SERIES_DB-MetaData'!BE158)</f>
        <v>61.67</v>
      </c>
      <c r="BF158" s="24">
        <f>'SERIES_DB-MetaData'!BF158</f>
        <v>2</v>
      </c>
      <c r="BG158" s="22">
        <f t="shared" si="22"/>
        <v>2.5079134578556679</v>
      </c>
      <c r="BH158" s="30">
        <f>IF('SERIES_DB-MetaData'!$F158="US",'SERIES_DB-MetaData'!BH158*25.4,'SERIES_DB-MetaData'!BH158)</f>
        <v>0</v>
      </c>
      <c r="BI158" s="31">
        <f>IF('SERIES_DB-MetaData'!$F158="US",'SERIES_DB-MetaData'!BI158*6.89476,'SERIES_DB-MetaData'!BI158)</f>
        <v>470</v>
      </c>
      <c r="BJ158" s="31">
        <f>IF('SERIES_DB-MetaData'!$F158="US",'SERIES_DB-MetaData'!BJ158*6.89476,'SERIES_DB-MetaData'!BJ158)</f>
        <v>565</v>
      </c>
      <c r="BK158" s="109">
        <f>'SERIES_DB-MetaData'!BK158</f>
        <v>0</v>
      </c>
      <c r="BL158" s="30">
        <f>IF('SERIES_DB-MetaData'!$F158="US",'SERIES_DB-MetaData'!BL158*25.4,'SERIES_DB-MetaData'!BL158)</f>
        <v>6.25</v>
      </c>
      <c r="BM158" s="30">
        <f>IF('SERIES_DB-MetaData'!$F158="US",'SERIES_DB-MetaData'!BM158*25.4,'SERIES_DB-MetaData'!BM158)</f>
        <v>115</v>
      </c>
      <c r="BN158" s="25">
        <f>'SERIES_DB-MetaData'!$BN$6</f>
        <v>2</v>
      </c>
      <c r="BO158" s="22">
        <f t="shared" si="23"/>
        <v>0.82085928448729972</v>
      </c>
      <c r="BP158" s="31">
        <f>IF('SERIES_DB-MetaData'!$F158="US",'SERIES_DB-MetaData'!BP158*6.89476,'SERIES_DB-MetaData'!BP158)</f>
        <v>520</v>
      </c>
      <c r="BQ158" s="31">
        <f>IF('SERIES_DB-MetaData'!$F158="US",'SERIES_DB-MetaData'!BQ158*6.89476,'SERIES_DB-MetaData'!BQ158)</f>
        <v>610</v>
      </c>
      <c r="BR158" s="20">
        <f>'SERIES_DB-MetaData'!BR158</f>
        <v>0</v>
      </c>
      <c r="BS158" s="30">
        <f>IF('SERIES_DB-MetaData'!$F158="US",'SERIES_DB-MetaData'!BS158*25.4,'SERIES_DB-MetaData'!BS158)</f>
        <v>0</v>
      </c>
      <c r="BT158" s="20">
        <f>'SERIES_DB-MetaData'!BT158</f>
        <v>0</v>
      </c>
      <c r="BU158" s="22">
        <f t="shared" si="24"/>
        <v>0</v>
      </c>
      <c r="BV158" s="31">
        <f>IF('SERIES_DB-MetaData'!$F158="US",'SERIES_DB-MetaData'!BV158*6.89476,'SERIES_DB-MetaData'!BV158)</f>
        <v>0</v>
      </c>
      <c r="BW158" s="20">
        <f>'SERIES_DB-MetaData'!BW158</f>
        <v>0</v>
      </c>
      <c r="BX158" s="20">
        <f>'SERIES_DB-MetaData'!BX158</f>
        <v>9</v>
      </c>
    </row>
    <row r="159" spans="1:76">
      <c r="A159" s="84">
        <f>'SERIES_DB-MetaData'!A159</f>
        <v>154</v>
      </c>
      <c r="B159" s="84">
        <f>'SERIES_DB-MetaData'!B159</f>
        <v>0</v>
      </c>
      <c r="C159" s="84">
        <f>'SERIES_DB-MetaData'!C159</f>
        <v>9</v>
      </c>
      <c r="D159" s="105" t="str">
        <f>'SERIES_DB-MetaData'!D159</f>
        <v>SW22</v>
      </c>
      <c r="E159" s="105" t="str">
        <f>'SERIES_DB-MetaData'!E159</f>
        <v>Lefas,Kotsovos,Ambraseys 1990</v>
      </c>
      <c r="F159" s="20" t="s">
        <v>8</v>
      </c>
      <c r="G159" s="87" t="str">
        <f>'SERIES_DB-MetaData'!G159</f>
        <v>M</v>
      </c>
      <c r="H159" s="87" t="str">
        <f>'SERIES_DB-MetaData'!H159</f>
        <v>R</v>
      </c>
      <c r="I159" s="31">
        <f>IF('SERIES_DB-MetaData'!$F159="US",'SERIES_DB-MetaData'!I159*6.89476,'SERIES_DB-MetaData'!I159)</f>
        <v>44.891105600000003</v>
      </c>
      <c r="J159" s="31">
        <f>IF('SERIES_DB-MetaData'!$F159="US",'SERIES_DB-MetaData'!J159*6.89476,'SERIES_DB-MetaData'!J159)</f>
        <v>0</v>
      </c>
      <c r="K159" s="31">
        <f>IF('SERIES_DB-MetaData'!$F159="US",'SERIES_DB-MetaData'!K159*6.89476,'SERIES_DB-MetaData'!K159)</f>
        <v>0</v>
      </c>
      <c r="L159" s="31">
        <f>IF('SERIES_DB-MetaData'!$F159="US",'SERIES_DB-MetaData'!L159*4.448221615,'SERIES_DB-MetaData'!L159)</f>
        <v>189.66492116000001</v>
      </c>
      <c r="M159" s="20" t="str">
        <f>'SERIES_DB-MetaData'!M159</f>
        <v>III</v>
      </c>
      <c r="N159" s="30">
        <f>IF('SERIES_DB-MetaData'!$F159="US",'SERIES_DB-MetaData'!N159*25.4,'SERIES_DB-MetaData'!N159)</f>
        <v>65</v>
      </c>
      <c r="O159" s="30">
        <f>IF('SERIES_DB-MetaData'!$F159="US",'SERIES_DB-MetaData'!O159*25.4,'SERIES_DB-MetaData'!O159)</f>
        <v>140</v>
      </c>
      <c r="P159" s="30">
        <f>IF('SERIES_DB-MetaData'!$F159="US",'SERIES_DB-MetaData'!P159*25.4,'SERIES_DB-MetaData'!P159)</f>
        <v>650</v>
      </c>
      <c r="Q159" s="30">
        <f>IF('SERIES_DB-MetaData'!$F159="US",'SERIES_DB-MetaData'!Q159*25.4,'SERIES_DB-MetaData'!Q159)</f>
        <v>65</v>
      </c>
      <c r="R159" s="30">
        <f>IF('SERIES_DB-MetaData'!$F159="US",'SERIES_DB-MetaData'!R159*25.4,'SERIES_DB-MetaData'!R159)</f>
        <v>1375</v>
      </c>
      <c r="S159" s="30">
        <f>IF('SERIES_DB-MetaData'!$F159="US",'SERIES_DB-MetaData'!S159*25.4,'SERIES_DB-MetaData'!S159)</f>
        <v>1375</v>
      </c>
      <c r="T159" s="32" t="str">
        <f>'SERIES_DB-MetaData'!T159</f>
        <v>C</v>
      </c>
      <c r="U159" s="32">
        <f t="shared" si="25"/>
        <v>42250</v>
      </c>
      <c r="V159" s="30">
        <f>IF('SERIES_DB-MetaData'!$F159="US",'SERIES_DB-MetaData'!V159*25.4,'SERIES_DB-MetaData'!V159)</f>
        <v>8</v>
      </c>
      <c r="W159" s="30">
        <f>IF('SERIES_DB-MetaData'!$F159="US",'SERIES_DB-MetaData'!W159*25.4,'SERIES_DB-MetaData'!W159)</f>
        <v>8</v>
      </c>
      <c r="X159" s="30">
        <f>IF('SERIES_DB-MetaData'!$F159="US",'SERIES_DB-MetaData'!X159*25.4,'SERIES_DB-MetaData'!X159)</f>
        <v>0</v>
      </c>
      <c r="Y159" s="108">
        <f>'SERIES_DB-MetaData'!Y159</f>
        <v>6</v>
      </c>
      <c r="Z159" s="30">
        <f>IF('SERIES_DB-MetaData'!$F159="US",'SERIES_DB-MetaData'!Z159*25.4,'SERIES_DB-MetaData'!Z159)</f>
        <v>0</v>
      </c>
      <c r="AA159" s="108">
        <f>'SERIES_DB-MetaData'!AA159</f>
        <v>0</v>
      </c>
      <c r="AB159" s="30">
        <f>IF('SERIES_DB-MetaData'!$F159="US",'SERIES_DB-MetaData'!AB159*25.4,'SERIES_DB-MetaData'!AB159)</f>
        <v>0</v>
      </c>
      <c r="AC159" s="108">
        <f>'SERIES_DB-MetaData'!AC159</f>
        <v>1</v>
      </c>
      <c r="AD159" s="108" t="str">
        <f>'SERIES_DB-MetaData'!AD159</f>
        <v>STRAIGHT</v>
      </c>
      <c r="AE159" s="31">
        <f>IF('SERIES_DB-MetaData'!$F159="US",'SERIES_DB-MetaData'!AE159*25.4,'SERIES_DB-MetaData'!AE159)</f>
        <v>300</v>
      </c>
      <c r="AF159" s="32" t="str">
        <f>'SERIES_DB-MetaData'!AF159</f>
        <v>Ribbed</v>
      </c>
      <c r="AG159" s="23">
        <f t="shared" si="20"/>
        <v>0.71382933667365711</v>
      </c>
      <c r="AH159" s="30">
        <f>IF('SERIES_DB-MetaData'!$F159="US",'SERIES_DB-MetaData'!AH159*25.4,'SERIES_DB-MetaData'!AH159)</f>
        <v>0</v>
      </c>
      <c r="AI159" s="31">
        <f>IF('SERIES_DB-MetaData'!$F159="US",'SERIES_DB-MetaData'!AI159*6.89476,'SERIES_DB-MetaData'!AI159)</f>
        <v>470</v>
      </c>
      <c r="AJ159" s="31">
        <f>IF('SERIES_DB-MetaData'!$F159="US",'SERIES_DB-MetaData'!AJ159*6.89476,'SERIES_DB-MetaData'!AJ159)</f>
        <v>565</v>
      </c>
      <c r="AK159" s="31">
        <f>IF('SERIES_DB-MetaData'!$F159="US",'SERIES_DB-MetaData'!AK159*6.89476,'SERIES_DB-MetaData'!AK159)</f>
        <v>470</v>
      </c>
      <c r="AL159" s="31">
        <f>IF('SERIES_DB-MetaData'!$F159="US",'SERIES_DB-MetaData'!AL159*6.89476,'SERIES_DB-MetaData'!AL159)</f>
        <v>0</v>
      </c>
      <c r="AM159" s="31">
        <f>IF('SERIES_DB-MetaData'!$F159="US",'SERIES_DB-MetaData'!AM159*6.89476,'SERIES_DB-MetaData'!AM159)</f>
        <v>565</v>
      </c>
      <c r="AN159" s="31">
        <f>IF('SERIES_DB-MetaData'!$F159="US",'SERIES_DB-MetaData'!AN159*6.89476,'SERIES_DB-MetaData'!AN159)</f>
        <v>0</v>
      </c>
      <c r="AO159" s="108">
        <f>'SERIES_DB-MetaData'!AO159</f>
        <v>0</v>
      </c>
      <c r="AP159" s="24" t="str">
        <f>'SERIES_DB-MetaData'!AP159</f>
        <v>R</v>
      </c>
      <c r="AQ159" s="20">
        <f>'SERIES_DB-MetaData'!AQ159</f>
        <v>4</v>
      </c>
      <c r="AR159" s="24" t="str">
        <f>'SERIES_DB-MetaData'!AR159</f>
        <v>Ribbed</v>
      </c>
      <c r="AS159" s="30">
        <f>IF('SERIES_DB-MetaData'!$F159="US",'SERIES_DB-MetaData'!AS159*25.4,'SERIES_DB-MetaData'!AS159)</f>
        <v>4</v>
      </c>
      <c r="AT159" s="20">
        <f>'SERIES_DB-MetaData'!AT159</f>
        <v>4</v>
      </c>
      <c r="AU159" s="31">
        <f>IF('SERIES_DB-MetaData'!$F159="US",'SERIES_DB-MetaData'!AU159*25.4,'SERIES_DB-MetaData'!AU159)</f>
        <v>115</v>
      </c>
      <c r="AV159" s="30">
        <f>IF('SERIES_DB-MetaData'!$F159="US",'SERIES_DB-MetaData'!AV159*25.4,'SERIES_DB-MetaData'!AV159)</f>
        <v>0</v>
      </c>
      <c r="AW159" s="109">
        <f>'SERIES_DB-MetaData'!AW159</f>
        <v>0</v>
      </c>
      <c r="AX159" s="30">
        <f>IF('SERIES_DB-MetaData'!$F159="US",'SERIES_DB-MetaData'!AX159*25.4,'SERIES_DB-MetaData'!AX159)</f>
        <v>0</v>
      </c>
      <c r="AY159" s="23">
        <f t="shared" si="21"/>
        <v>0.67244792585199586</v>
      </c>
      <c r="AZ159" s="23"/>
      <c r="BA159" s="31">
        <f>IF('SERIES_DB-MetaData'!$F159="US",'SERIES_DB-MetaData'!BA159*6.89476,'SERIES_DB-MetaData'!BA159)</f>
        <v>420</v>
      </c>
      <c r="BB159" s="31">
        <f>IF('SERIES_DB-MetaData'!$F159="US",'SERIES_DB-MetaData'!BB159*6.89476,'SERIES_DB-MetaData'!BB159)</f>
        <v>490</v>
      </c>
      <c r="BC159" s="24">
        <f>'SERIES_DB-MetaData'!BC159</f>
        <v>0</v>
      </c>
      <c r="BD159" s="30">
        <f>IF('SERIES_DB-MetaData'!$F159="US",'SERIES_DB-MetaData'!BD159*25.4,'SERIES_DB-MetaData'!BD159)</f>
        <v>8</v>
      </c>
      <c r="BE159" s="30">
        <f>IF('SERIES_DB-MetaData'!$F159="US",'SERIES_DB-MetaData'!BE159*25.4,'SERIES_DB-MetaData'!BE159)</f>
        <v>61.67</v>
      </c>
      <c r="BF159" s="24">
        <f>'SERIES_DB-MetaData'!BF159</f>
        <v>2</v>
      </c>
      <c r="BG159" s="22">
        <f t="shared" si="22"/>
        <v>2.5079134578556679</v>
      </c>
      <c r="BH159" s="30">
        <f>IF('SERIES_DB-MetaData'!$F159="US",'SERIES_DB-MetaData'!BH159*25.4,'SERIES_DB-MetaData'!BH159)</f>
        <v>0</v>
      </c>
      <c r="BI159" s="31">
        <f>IF('SERIES_DB-MetaData'!$F159="US",'SERIES_DB-MetaData'!BI159*6.89476,'SERIES_DB-MetaData'!BI159)</f>
        <v>470</v>
      </c>
      <c r="BJ159" s="31">
        <f>IF('SERIES_DB-MetaData'!$F159="US",'SERIES_DB-MetaData'!BJ159*6.89476,'SERIES_DB-MetaData'!BJ159)</f>
        <v>565</v>
      </c>
      <c r="BK159" s="109">
        <f>'SERIES_DB-MetaData'!BK159</f>
        <v>0</v>
      </c>
      <c r="BL159" s="30">
        <f>IF('SERIES_DB-MetaData'!$F159="US",'SERIES_DB-MetaData'!BL159*25.4,'SERIES_DB-MetaData'!BL159)</f>
        <v>6.25</v>
      </c>
      <c r="BM159" s="30">
        <f>IF('SERIES_DB-MetaData'!$F159="US",'SERIES_DB-MetaData'!BM159*25.4,'SERIES_DB-MetaData'!BM159)</f>
        <v>115</v>
      </c>
      <c r="BN159" s="25">
        <f>'SERIES_DB-MetaData'!$BN$6</f>
        <v>2</v>
      </c>
      <c r="BO159" s="22">
        <f t="shared" si="23"/>
        <v>0.82085928448729972</v>
      </c>
      <c r="BP159" s="31">
        <f>IF('SERIES_DB-MetaData'!$F159="US",'SERIES_DB-MetaData'!BP159*6.89476,'SERIES_DB-MetaData'!BP159)</f>
        <v>520</v>
      </c>
      <c r="BQ159" s="31">
        <f>IF('SERIES_DB-MetaData'!$F159="US",'SERIES_DB-MetaData'!BQ159*6.89476,'SERIES_DB-MetaData'!BQ159)</f>
        <v>610</v>
      </c>
      <c r="BR159" s="20">
        <f>'SERIES_DB-MetaData'!BR159</f>
        <v>0</v>
      </c>
      <c r="BS159" s="30">
        <f>IF('SERIES_DB-MetaData'!$F159="US",'SERIES_DB-MetaData'!BS159*25.4,'SERIES_DB-MetaData'!BS159)</f>
        <v>0</v>
      </c>
      <c r="BT159" s="20">
        <f>'SERIES_DB-MetaData'!BT159</f>
        <v>0</v>
      </c>
      <c r="BU159" s="22">
        <f t="shared" si="24"/>
        <v>0</v>
      </c>
      <c r="BV159" s="31">
        <f>IF('SERIES_DB-MetaData'!$F159="US",'SERIES_DB-MetaData'!BV159*6.89476,'SERIES_DB-MetaData'!BV159)</f>
        <v>0</v>
      </c>
      <c r="BW159" s="20">
        <f>'SERIES_DB-MetaData'!BW159</f>
        <v>0</v>
      </c>
      <c r="BX159" s="20">
        <f>'SERIES_DB-MetaData'!BX159</f>
        <v>9</v>
      </c>
    </row>
    <row r="160" spans="1:76">
      <c r="A160" s="84">
        <f>'SERIES_DB-MetaData'!A160</f>
        <v>155</v>
      </c>
      <c r="B160" s="84">
        <f>'SERIES_DB-MetaData'!B160</f>
        <v>0</v>
      </c>
      <c r="C160" s="84">
        <f>'SERIES_DB-MetaData'!C160</f>
        <v>10</v>
      </c>
      <c r="D160" s="105" t="str">
        <f>'SERIES_DB-MetaData'!D160</f>
        <v>SW23</v>
      </c>
      <c r="E160" s="105" t="str">
        <f>'SERIES_DB-MetaData'!E160</f>
        <v>Lefas,Kotsovos,Ambraseys 1990</v>
      </c>
      <c r="F160" s="20" t="s">
        <v>8</v>
      </c>
      <c r="G160" s="87" t="str">
        <f>'SERIES_DB-MetaData'!G160</f>
        <v>M</v>
      </c>
      <c r="H160" s="87" t="str">
        <f>'SERIES_DB-MetaData'!H160</f>
        <v>R</v>
      </c>
      <c r="I160" s="31">
        <f>IF('SERIES_DB-MetaData'!$F160="US",'SERIES_DB-MetaData'!I160*6.89476,'SERIES_DB-MetaData'!I160)</f>
        <v>42.144686399999998</v>
      </c>
      <c r="J160" s="31">
        <f>IF('SERIES_DB-MetaData'!$F160="US",'SERIES_DB-MetaData'!J160*6.89476,'SERIES_DB-MetaData'!J160)</f>
        <v>0</v>
      </c>
      <c r="K160" s="31">
        <f>IF('SERIES_DB-MetaData'!$F160="US",'SERIES_DB-MetaData'!K160*6.89476,'SERIES_DB-MetaData'!K160)</f>
        <v>0</v>
      </c>
      <c r="L160" s="31">
        <f>IF('SERIES_DB-MetaData'!$F160="US",'SERIES_DB-MetaData'!L160*4.448221615,'SERIES_DB-MetaData'!L160)</f>
        <v>356.12260007999998</v>
      </c>
      <c r="M160" s="20" t="str">
        <f>'SERIES_DB-MetaData'!M160</f>
        <v>III</v>
      </c>
      <c r="N160" s="30">
        <f>IF('SERIES_DB-MetaData'!$F160="US",'SERIES_DB-MetaData'!N160*25.4,'SERIES_DB-MetaData'!N160)</f>
        <v>65</v>
      </c>
      <c r="O160" s="30">
        <f>IF('SERIES_DB-MetaData'!$F160="US",'SERIES_DB-MetaData'!O160*25.4,'SERIES_DB-MetaData'!O160)</f>
        <v>140</v>
      </c>
      <c r="P160" s="30">
        <f>IF('SERIES_DB-MetaData'!$F160="US",'SERIES_DB-MetaData'!P160*25.4,'SERIES_DB-MetaData'!P160)</f>
        <v>650</v>
      </c>
      <c r="Q160" s="30">
        <f>IF('SERIES_DB-MetaData'!$F160="US",'SERIES_DB-MetaData'!Q160*25.4,'SERIES_DB-MetaData'!Q160)</f>
        <v>65</v>
      </c>
      <c r="R160" s="30">
        <f>IF('SERIES_DB-MetaData'!$F160="US",'SERIES_DB-MetaData'!R160*25.4,'SERIES_DB-MetaData'!R160)</f>
        <v>1375</v>
      </c>
      <c r="S160" s="30">
        <f>IF('SERIES_DB-MetaData'!$F160="US",'SERIES_DB-MetaData'!S160*25.4,'SERIES_DB-MetaData'!S160)</f>
        <v>1375</v>
      </c>
      <c r="T160" s="32" t="str">
        <f>'SERIES_DB-MetaData'!T160</f>
        <v>C</v>
      </c>
      <c r="U160" s="32">
        <f t="shared" si="25"/>
        <v>42250</v>
      </c>
      <c r="V160" s="30">
        <f>IF('SERIES_DB-MetaData'!$F160="US",'SERIES_DB-MetaData'!V160*25.4,'SERIES_DB-MetaData'!V160)</f>
        <v>8</v>
      </c>
      <c r="W160" s="30">
        <f>IF('SERIES_DB-MetaData'!$F160="US",'SERIES_DB-MetaData'!W160*25.4,'SERIES_DB-MetaData'!W160)</f>
        <v>8</v>
      </c>
      <c r="X160" s="30">
        <f>IF('SERIES_DB-MetaData'!$F160="US",'SERIES_DB-MetaData'!X160*25.4,'SERIES_DB-MetaData'!X160)</f>
        <v>0</v>
      </c>
      <c r="Y160" s="108">
        <f>'SERIES_DB-MetaData'!Y160</f>
        <v>6</v>
      </c>
      <c r="Z160" s="30">
        <f>IF('SERIES_DB-MetaData'!$F160="US",'SERIES_DB-MetaData'!Z160*25.4,'SERIES_DB-MetaData'!Z160)</f>
        <v>0</v>
      </c>
      <c r="AA160" s="108">
        <f>'SERIES_DB-MetaData'!AA160</f>
        <v>0</v>
      </c>
      <c r="AB160" s="30">
        <f>IF('SERIES_DB-MetaData'!$F160="US",'SERIES_DB-MetaData'!AB160*25.4,'SERIES_DB-MetaData'!AB160)</f>
        <v>0</v>
      </c>
      <c r="AC160" s="108">
        <f>'SERIES_DB-MetaData'!AC160</f>
        <v>1</v>
      </c>
      <c r="AD160" s="108" t="str">
        <f>'SERIES_DB-MetaData'!AD160</f>
        <v>STRAIGHT</v>
      </c>
      <c r="AE160" s="31">
        <f>IF('SERIES_DB-MetaData'!$F160="US",'SERIES_DB-MetaData'!AE160*25.4,'SERIES_DB-MetaData'!AE160)</f>
        <v>300</v>
      </c>
      <c r="AF160" s="32" t="str">
        <f>'SERIES_DB-MetaData'!AF160</f>
        <v>Ribbed</v>
      </c>
      <c r="AG160" s="23">
        <f t="shared" si="20"/>
        <v>0.71382933667365711</v>
      </c>
      <c r="AH160" s="30">
        <f>IF('SERIES_DB-MetaData'!$F160="US",'SERIES_DB-MetaData'!AH160*25.4,'SERIES_DB-MetaData'!AH160)</f>
        <v>0</v>
      </c>
      <c r="AI160" s="31">
        <f>IF('SERIES_DB-MetaData'!$F160="US",'SERIES_DB-MetaData'!AI160*6.89476,'SERIES_DB-MetaData'!AI160)</f>
        <v>470</v>
      </c>
      <c r="AJ160" s="31">
        <f>IF('SERIES_DB-MetaData'!$F160="US",'SERIES_DB-MetaData'!AJ160*6.89476,'SERIES_DB-MetaData'!AJ160)</f>
        <v>565</v>
      </c>
      <c r="AK160" s="31">
        <f>IF('SERIES_DB-MetaData'!$F160="US",'SERIES_DB-MetaData'!AK160*6.89476,'SERIES_DB-MetaData'!AK160)</f>
        <v>470</v>
      </c>
      <c r="AL160" s="31">
        <f>IF('SERIES_DB-MetaData'!$F160="US",'SERIES_DB-MetaData'!AL160*6.89476,'SERIES_DB-MetaData'!AL160)</f>
        <v>0</v>
      </c>
      <c r="AM160" s="31">
        <f>IF('SERIES_DB-MetaData'!$F160="US",'SERIES_DB-MetaData'!AM160*6.89476,'SERIES_DB-MetaData'!AM160)</f>
        <v>565</v>
      </c>
      <c r="AN160" s="31">
        <f>IF('SERIES_DB-MetaData'!$F160="US",'SERIES_DB-MetaData'!AN160*6.89476,'SERIES_DB-MetaData'!AN160)</f>
        <v>0</v>
      </c>
      <c r="AO160" s="108">
        <f>'SERIES_DB-MetaData'!AO160</f>
        <v>0</v>
      </c>
      <c r="AP160" s="24" t="str">
        <f>'SERIES_DB-MetaData'!AP160</f>
        <v>R</v>
      </c>
      <c r="AQ160" s="20">
        <f>'SERIES_DB-MetaData'!AQ160</f>
        <v>4</v>
      </c>
      <c r="AR160" s="24" t="str">
        <f>'SERIES_DB-MetaData'!AR160</f>
        <v>Ribbed</v>
      </c>
      <c r="AS160" s="30">
        <f>IF('SERIES_DB-MetaData'!$F160="US",'SERIES_DB-MetaData'!AS160*25.4,'SERIES_DB-MetaData'!AS160)</f>
        <v>4</v>
      </c>
      <c r="AT160" s="20">
        <f>'SERIES_DB-MetaData'!AT160</f>
        <v>4</v>
      </c>
      <c r="AU160" s="31">
        <f>IF('SERIES_DB-MetaData'!$F160="US",'SERIES_DB-MetaData'!AU160*25.4,'SERIES_DB-MetaData'!AU160)</f>
        <v>115</v>
      </c>
      <c r="AV160" s="30">
        <f>IF('SERIES_DB-MetaData'!$F160="US",'SERIES_DB-MetaData'!AV160*25.4,'SERIES_DB-MetaData'!AV160)</f>
        <v>0</v>
      </c>
      <c r="AW160" s="109">
        <f>'SERIES_DB-MetaData'!AW160</f>
        <v>0</v>
      </c>
      <c r="AX160" s="30">
        <f>IF('SERIES_DB-MetaData'!$F160="US",'SERIES_DB-MetaData'!AX160*25.4,'SERIES_DB-MetaData'!AX160)</f>
        <v>0</v>
      </c>
      <c r="AY160" s="23">
        <f t="shared" si="21"/>
        <v>0.67244792585199586</v>
      </c>
      <c r="AZ160" s="23"/>
      <c r="BA160" s="31">
        <f>IF('SERIES_DB-MetaData'!$F160="US",'SERIES_DB-MetaData'!BA160*6.89476,'SERIES_DB-MetaData'!BA160)</f>
        <v>420</v>
      </c>
      <c r="BB160" s="31">
        <f>IF('SERIES_DB-MetaData'!$F160="US",'SERIES_DB-MetaData'!BB160*6.89476,'SERIES_DB-MetaData'!BB160)</f>
        <v>490</v>
      </c>
      <c r="BC160" s="24">
        <f>'SERIES_DB-MetaData'!BC160</f>
        <v>0</v>
      </c>
      <c r="BD160" s="30">
        <f>IF('SERIES_DB-MetaData'!$F160="US",'SERIES_DB-MetaData'!BD160*25.4,'SERIES_DB-MetaData'!BD160)</f>
        <v>8</v>
      </c>
      <c r="BE160" s="30">
        <f>IF('SERIES_DB-MetaData'!$F160="US",'SERIES_DB-MetaData'!BE160*25.4,'SERIES_DB-MetaData'!BE160)</f>
        <v>61.67</v>
      </c>
      <c r="BF160" s="24">
        <f>'SERIES_DB-MetaData'!BF160</f>
        <v>2</v>
      </c>
      <c r="BG160" s="22">
        <f t="shared" si="22"/>
        <v>2.5079134578556679</v>
      </c>
      <c r="BH160" s="30">
        <f>IF('SERIES_DB-MetaData'!$F160="US",'SERIES_DB-MetaData'!BH160*25.4,'SERIES_DB-MetaData'!BH160)</f>
        <v>0</v>
      </c>
      <c r="BI160" s="31">
        <f>IF('SERIES_DB-MetaData'!$F160="US",'SERIES_DB-MetaData'!BI160*6.89476,'SERIES_DB-MetaData'!BI160)</f>
        <v>470</v>
      </c>
      <c r="BJ160" s="31">
        <f>IF('SERIES_DB-MetaData'!$F160="US",'SERIES_DB-MetaData'!BJ160*6.89476,'SERIES_DB-MetaData'!BJ160)</f>
        <v>565</v>
      </c>
      <c r="BK160" s="109">
        <f>'SERIES_DB-MetaData'!BK160</f>
        <v>0</v>
      </c>
      <c r="BL160" s="30">
        <f>IF('SERIES_DB-MetaData'!$F160="US",'SERIES_DB-MetaData'!BL160*25.4,'SERIES_DB-MetaData'!BL160)</f>
        <v>6.25</v>
      </c>
      <c r="BM160" s="30">
        <f>IF('SERIES_DB-MetaData'!$F160="US",'SERIES_DB-MetaData'!BM160*25.4,'SERIES_DB-MetaData'!BM160)</f>
        <v>115</v>
      </c>
      <c r="BN160" s="25">
        <f>'SERIES_DB-MetaData'!$BN$6</f>
        <v>2</v>
      </c>
      <c r="BO160" s="22">
        <f t="shared" si="23"/>
        <v>0.82085928448729972</v>
      </c>
      <c r="BP160" s="31">
        <f>IF('SERIES_DB-MetaData'!$F160="US",'SERIES_DB-MetaData'!BP160*6.89476,'SERIES_DB-MetaData'!BP160)</f>
        <v>520</v>
      </c>
      <c r="BQ160" s="31">
        <f>IF('SERIES_DB-MetaData'!$F160="US",'SERIES_DB-MetaData'!BQ160*6.89476,'SERIES_DB-MetaData'!BQ160)</f>
        <v>610</v>
      </c>
      <c r="BR160" s="20">
        <f>'SERIES_DB-MetaData'!BR160</f>
        <v>0</v>
      </c>
      <c r="BS160" s="30">
        <f>IF('SERIES_DB-MetaData'!$F160="US",'SERIES_DB-MetaData'!BS160*25.4,'SERIES_DB-MetaData'!BS160)</f>
        <v>0</v>
      </c>
      <c r="BT160" s="20">
        <f>'SERIES_DB-MetaData'!BT160</f>
        <v>0</v>
      </c>
      <c r="BU160" s="22">
        <f t="shared" si="24"/>
        <v>0</v>
      </c>
      <c r="BV160" s="31">
        <f>IF('SERIES_DB-MetaData'!$F160="US",'SERIES_DB-MetaData'!BV160*6.89476,'SERIES_DB-MetaData'!BV160)</f>
        <v>0</v>
      </c>
      <c r="BW160" s="20">
        <f>'SERIES_DB-MetaData'!BW160</f>
        <v>0</v>
      </c>
      <c r="BX160" s="20">
        <f>'SERIES_DB-MetaData'!BX160</f>
        <v>9</v>
      </c>
    </row>
    <row r="161" spans="1:76">
      <c r="A161" s="84">
        <f>'SERIES_DB-MetaData'!A161</f>
        <v>156</v>
      </c>
      <c r="B161" s="84">
        <f>'SERIES_DB-MetaData'!B161</f>
        <v>0</v>
      </c>
      <c r="C161" s="84">
        <f>'SERIES_DB-MetaData'!C161</f>
        <v>11</v>
      </c>
      <c r="D161" s="105" t="str">
        <f>'SERIES_DB-MetaData'!D161</f>
        <v>SW24</v>
      </c>
      <c r="E161" s="105" t="str">
        <f>'SERIES_DB-MetaData'!E161</f>
        <v>Lefas,Kotsovos,Ambraseys 1990</v>
      </c>
      <c r="F161" s="20" t="s">
        <v>8</v>
      </c>
      <c r="G161" s="87" t="str">
        <f>'SERIES_DB-MetaData'!G161</f>
        <v>M</v>
      </c>
      <c r="H161" s="87" t="str">
        <f>'SERIES_DB-MetaData'!H161</f>
        <v>R</v>
      </c>
      <c r="I161" s="31">
        <f>IF('SERIES_DB-MetaData'!$F161="US",'SERIES_DB-MetaData'!I161*6.89476,'SERIES_DB-MetaData'!I161)</f>
        <v>42.632864399999995</v>
      </c>
      <c r="J161" s="31">
        <f>IF('SERIES_DB-MetaData'!$F161="US",'SERIES_DB-MetaData'!J161*6.89476,'SERIES_DB-MetaData'!J161)</f>
        <v>0</v>
      </c>
      <c r="K161" s="31">
        <f>IF('SERIES_DB-MetaData'!$F161="US",'SERIES_DB-MetaData'!K161*6.89476,'SERIES_DB-MetaData'!K161)</f>
        <v>0</v>
      </c>
      <c r="L161" s="31">
        <f>IF('SERIES_DB-MetaData'!$F161="US",'SERIES_DB-MetaData'!L161*4.448221615,'SERIES_DB-MetaData'!L161)</f>
        <v>0</v>
      </c>
      <c r="M161" s="20" t="str">
        <f>'SERIES_DB-MetaData'!M161</f>
        <v>III</v>
      </c>
      <c r="N161" s="30">
        <f>IF('SERIES_DB-MetaData'!$F161="US",'SERIES_DB-MetaData'!N161*25.4,'SERIES_DB-MetaData'!N161)</f>
        <v>65</v>
      </c>
      <c r="O161" s="30">
        <f>IF('SERIES_DB-MetaData'!$F161="US",'SERIES_DB-MetaData'!O161*25.4,'SERIES_DB-MetaData'!O161)</f>
        <v>140</v>
      </c>
      <c r="P161" s="30">
        <f>IF('SERIES_DB-MetaData'!$F161="US",'SERIES_DB-MetaData'!P161*25.4,'SERIES_DB-MetaData'!P161)</f>
        <v>650</v>
      </c>
      <c r="Q161" s="30">
        <f>IF('SERIES_DB-MetaData'!$F161="US",'SERIES_DB-MetaData'!Q161*25.4,'SERIES_DB-MetaData'!Q161)</f>
        <v>65</v>
      </c>
      <c r="R161" s="30">
        <f>IF('SERIES_DB-MetaData'!$F161="US",'SERIES_DB-MetaData'!R161*25.4,'SERIES_DB-MetaData'!R161)</f>
        <v>1375</v>
      </c>
      <c r="S161" s="30">
        <f>IF('SERIES_DB-MetaData'!$F161="US",'SERIES_DB-MetaData'!S161*25.4,'SERIES_DB-MetaData'!S161)</f>
        <v>1375</v>
      </c>
      <c r="T161" s="32" t="str">
        <f>'SERIES_DB-MetaData'!T161</f>
        <v>C</v>
      </c>
      <c r="U161" s="32">
        <f t="shared" si="25"/>
        <v>42250</v>
      </c>
      <c r="V161" s="30">
        <f>IF('SERIES_DB-MetaData'!$F161="US",'SERIES_DB-MetaData'!V161*25.4,'SERIES_DB-MetaData'!V161)</f>
        <v>8</v>
      </c>
      <c r="W161" s="30">
        <f>IF('SERIES_DB-MetaData'!$F161="US",'SERIES_DB-MetaData'!W161*25.4,'SERIES_DB-MetaData'!W161)</f>
        <v>8</v>
      </c>
      <c r="X161" s="30">
        <f>IF('SERIES_DB-MetaData'!$F161="US",'SERIES_DB-MetaData'!X161*25.4,'SERIES_DB-MetaData'!X161)</f>
        <v>0</v>
      </c>
      <c r="Y161" s="108">
        <f>'SERIES_DB-MetaData'!Y161</f>
        <v>6</v>
      </c>
      <c r="Z161" s="30">
        <f>IF('SERIES_DB-MetaData'!$F161="US",'SERIES_DB-MetaData'!Z161*25.4,'SERIES_DB-MetaData'!Z161)</f>
        <v>0</v>
      </c>
      <c r="AA161" s="108">
        <f>'SERIES_DB-MetaData'!AA161</f>
        <v>0</v>
      </c>
      <c r="AB161" s="30">
        <f>IF('SERIES_DB-MetaData'!$F161="US",'SERIES_DB-MetaData'!AB161*25.4,'SERIES_DB-MetaData'!AB161)</f>
        <v>0</v>
      </c>
      <c r="AC161" s="108">
        <f>'SERIES_DB-MetaData'!AC161</f>
        <v>1</v>
      </c>
      <c r="AD161" s="108" t="str">
        <f>'SERIES_DB-MetaData'!AD161</f>
        <v>STRAIGHT</v>
      </c>
      <c r="AE161" s="31">
        <f>IF('SERIES_DB-MetaData'!$F161="US",'SERIES_DB-MetaData'!AE161*25.4,'SERIES_DB-MetaData'!AE161)</f>
        <v>300</v>
      </c>
      <c r="AF161" s="32" t="str">
        <f>'SERIES_DB-MetaData'!AF161</f>
        <v>Ribbed</v>
      </c>
      <c r="AG161" s="23">
        <f t="shared" si="20"/>
        <v>0.71382933667365711</v>
      </c>
      <c r="AH161" s="30">
        <f>IF('SERIES_DB-MetaData'!$F161="US",'SERIES_DB-MetaData'!AH161*25.4,'SERIES_DB-MetaData'!AH161)</f>
        <v>0</v>
      </c>
      <c r="AI161" s="31">
        <f>IF('SERIES_DB-MetaData'!$F161="US",'SERIES_DB-MetaData'!AI161*6.89476,'SERIES_DB-MetaData'!AI161)</f>
        <v>470</v>
      </c>
      <c r="AJ161" s="31">
        <f>IF('SERIES_DB-MetaData'!$F161="US",'SERIES_DB-MetaData'!AJ161*6.89476,'SERIES_DB-MetaData'!AJ161)</f>
        <v>565</v>
      </c>
      <c r="AK161" s="31">
        <f>IF('SERIES_DB-MetaData'!$F161="US",'SERIES_DB-MetaData'!AK161*6.89476,'SERIES_DB-MetaData'!AK161)</f>
        <v>470</v>
      </c>
      <c r="AL161" s="31">
        <f>IF('SERIES_DB-MetaData'!$F161="US",'SERIES_DB-MetaData'!AL161*6.89476,'SERIES_DB-MetaData'!AL161)</f>
        <v>0</v>
      </c>
      <c r="AM161" s="31">
        <f>IF('SERIES_DB-MetaData'!$F161="US",'SERIES_DB-MetaData'!AM161*6.89476,'SERIES_DB-MetaData'!AM161)</f>
        <v>565</v>
      </c>
      <c r="AN161" s="31">
        <f>IF('SERIES_DB-MetaData'!$F161="US",'SERIES_DB-MetaData'!AN161*6.89476,'SERIES_DB-MetaData'!AN161)</f>
        <v>0</v>
      </c>
      <c r="AO161" s="108">
        <f>'SERIES_DB-MetaData'!AO161</f>
        <v>0</v>
      </c>
      <c r="AP161" s="24" t="str">
        <f>'SERIES_DB-MetaData'!AP161</f>
        <v>R</v>
      </c>
      <c r="AQ161" s="20">
        <f>'SERIES_DB-MetaData'!AQ161</f>
        <v>4</v>
      </c>
      <c r="AR161" s="24" t="str">
        <f>'SERIES_DB-MetaData'!AR161</f>
        <v>Ribbed</v>
      </c>
      <c r="AS161" s="30">
        <f>IF('SERIES_DB-MetaData'!$F161="US",'SERIES_DB-MetaData'!AS161*25.4,'SERIES_DB-MetaData'!AS161)</f>
        <v>4</v>
      </c>
      <c r="AT161" s="20">
        <f>'SERIES_DB-MetaData'!AT161</f>
        <v>4</v>
      </c>
      <c r="AU161" s="31">
        <f>IF('SERIES_DB-MetaData'!$F161="US",'SERIES_DB-MetaData'!AU161*25.4,'SERIES_DB-MetaData'!AU161)</f>
        <v>115</v>
      </c>
      <c r="AV161" s="30">
        <f>IF('SERIES_DB-MetaData'!$F161="US",'SERIES_DB-MetaData'!AV161*25.4,'SERIES_DB-MetaData'!AV161)</f>
        <v>0</v>
      </c>
      <c r="AW161" s="109">
        <f>'SERIES_DB-MetaData'!AW161</f>
        <v>0</v>
      </c>
      <c r="AX161" s="30">
        <f>IF('SERIES_DB-MetaData'!$F161="US",'SERIES_DB-MetaData'!AX161*25.4,'SERIES_DB-MetaData'!AX161)</f>
        <v>0</v>
      </c>
      <c r="AY161" s="23">
        <f t="shared" si="21"/>
        <v>0.67244792585199586</v>
      </c>
      <c r="AZ161" s="23"/>
      <c r="BA161" s="31">
        <f>IF('SERIES_DB-MetaData'!$F161="US",'SERIES_DB-MetaData'!BA161*6.89476,'SERIES_DB-MetaData'!BA161)</f>
        <v>420</v>
      </c>
      <c r="BB161" s="31">
        <f>IF('SERIES_DB-MetaData'!$F161="US",'SERIES_DB-MetaData'!BB161*6.89476,'SERIES_DB-MetaData'!BB161)</f>
        <v>490</v>
      </c>
      <c r="BC161" s="24">
        <f>'SERIES_DB-MetaData'!BC161</f>
        <v>0</v>
      </c>
      <c r="BD161" s="30">
        <f>IF('SERIES_DB-MetaData'!$F161="US",'SERIES_DB-MetaData'!BD161*25.4,'SERIES_DB-MetaData'!BD161)</f>
        <v>8</v>
      </c>
      <c r="BE161" s="30">
        <f>IF('SERIES_DB-MetaData'!$F161="US",'SERIES_DB-MetaData'!BE161*25.4,'SERIES_DB-MetaData'!BE161)</f>
        <v>61.67</v>
      </c>
      <c r="BF161" s="24">
        <f>'SERIES_DB-MetaData'!BF161</f>
        <v>2</v>
      </c>
      <c r="BG161" s="22">
        <f t="shared" si="22"/>
        <v>2.5079134578556679</v>
      </c>
      <c r="BH161" s="30">
        <f>IF('SERIES_DB-MetaData'!$F161="US",'SERIES_DB-MetaData'!BH161*25.4,'SERIES_DB-MetaData'!BH161)</f>
        <v>0</v>
      </c>
      <c r="BI161" s="31">
        <f>IF('SERIES_DB-MetaData'!$F161="US",'SERIES_DB-MetaData'!BI161*6.89476,'SERIES_DB-MetaData'!BI161)</f>
        <v>470</v>
      </c>
      <c r="BJ161" s="31">
        <f>IF('SERIES_DB-MetaData'!$F161="US",'SERIES_DB-MetaData'!BJ161*6.89476,'SERIES_DB-MetaData'!BJ161)</f>
        <v>565</v>
      </c>
      <c r="BK161" s="109">
        <f>'SERIES_DB-MetaData'!BK161</f>
        <v>0</v>
      </c>
      <c r="BL161" s="30">
        <f>IF('SERIES_DB-MetaData'!$F161="US",'SERIES_DB-MetaData'!BL161*25.4,'SERIES_DB-MetaData'!BL161)</f>
        <v>6.25</v>
      </c>
      <c r="BM161" s="30">
        <f>IF('SERIES_DB-MetaData'!$F161="US",'SERIES_DB-MetaData'!BM161*25.4,'SERIES_DB-MetaData'!BM161)</f>
        <v>115</v>
      </c>
      <c r="BN161" s="25">
        <f>'SERIES_DB-MetaData'!$BN$6</f>
        <v>2</v>
      </c>
      <c r="BO161" s="22">
        <f t="shared" si="23"/>
        <v>0.82085928448729972</v>
      </c>
      <c r="BP161" s="31">
        <f>IF('SERIES_DB-MetaData'!$F161="US",'SERIES_DB-MetaData'!BP161*6.89476,'SERIES_DB-MetaData'!BP161)</f>
        <v>520</v>
      </c>
      <c r="BQ161" s="31">
        <f>IF('SERIES_DB-MetaData'!$F161="US",'SERIES_DB-MetaData'!BQ161*6.89476,'SERIES_DB-MetaData'!BQ161)</f>
        <v>610</v>
      </c>
      <c r="BR161" s="20">
        <f>'SERIES_DB-MetaData'!BR161</f>
        <v>0</v>
      </c>
      <c r="BS161" s="30">
        <f>IF('SERIES_DB-MetaData'!$F161="US",'SERIES_DB-MetaData'!BS161*25.4,'SERIES_DB-MetaData'!BS161)</f>
        <v>0</v>
      </c>
      <c r="BT161" s="20">
        <f>'SERIES_DB-MetaData'!BT161</f>
        <v>0</v>
      </c>
      <c r="BU161" s="22">
        <f t="shared" si="24"/>
        <v>0</v>
      </c>
      <c r="BV161" s="31">
        <f>IF('SERIES_DB-MetaData'!$F161="US",'SERIES_DB-MetaData'!BV161*6.89476,'SERIES_DB-MetaData'!BV161)</f>
        <v>0</v>
      </c>
      <c r="BW161" s="20">
        <f>'SERIES_DB-MetaData'!BW161</f>
        <v>0</v>
      </c>
      <c r="BX161" s="20">
        <f>'SERIES_DB-MetaData'!BX161</f>
        <v>9</v>
      </c>
    </row>
    <row r="162" spans="1:76">
      <c r="A162" s="84">
        <f>'SERIES_DB-MetaData'!A162</f>
        <v>157</v>
      </c>
      <c r="B162" s="84">
        <f>'SERIES_DB-MetaData'!B162</f>
        <v>0</v>
      </c>
      <c r="C162" s="84">
        <f>'SERIES_DB-MetaData'!C162</f>
        <v>12</v>
      </c>
      <c r="D162" s="105" t="str">
        <f>'SERIES_DB-MetaData'!D162</f>
        <v>SW25</v>
      </c>
      <c r="E162" s="105" t="str">
        <f>'SERIES_DB-MetaData'!E162</f>
        <v>Lefas,Kotsovos,Ambraseys 1990</v>
      </c>
      <c r="F162" s="20" t="s">
        <v>8</v>
      </c>
      <c r="G162" s="87" t="str">
        <f>'SERIES_DB-MetaData'!G162</f>
        <v>M</v>
      </c>
      <c r="H162" s="87" t="str">
        <f>'SERIES_DB-MetaData'!H162</f>
        <v>R</v>
      </c>
      <c r="I162" s="31">
        <f>IF('SERIES_DB-MetaData'!$F162="US",'SERIES_DB-MetaData'!I162*6.89476,'SERIES_DB-MetaData'!I162)</f>
        <v>39.429000000000002</v>
      </c>
      <c r="J162" s="31">
        <f>IF('SERIES_DB-MetaData'!$F162="US",'SERIES_DB-MetaData'!J162*6.89476,'SERIES_DB-MetaData'!J162)</f>
        <v>0</v>
      </c>
      <c r="K162" s="31">
        <f>IF('SERIES_DB-MetaData'!$F162="US",'SERIES_DB-MetaData'!K162*6.89476,'SERIES_DB-MetaData'!K162)</f>
        <v>0</v>
      </c>
      <c r="L162" s="31">
        <f>IF('SERIES_DB-MetaData'!$F162="US",'SERIES_DB-MetaData'!L162*4.448221615,'SERIES_DB-MetaData'!L162)</f>
        <v>333.17505</v>
      </c>
      <c r="M162" s="20" t="str">
        <f>'SERIES_DB-MetaData'!M162</f>
        <v>III</v>
      </c>
      <c r="N162" s="30">
        <f>IF('SERIES_DB-MetaData'!$F162="US",'SERIES_DB-MetaData'!N162*25.4,'SERIES_DB-MetaData'!N162)</f>
        <v>65</v>
      </c>
      <c r="O162" s="30">
        <f>IF('SERIES_DB-MetaData'!$F162="US",'SERIES_DB-MetaData'!O162*25.4,'SERIES_DB-MetaData'!O162)</f>
        <v>140</v>
      </c>
      <c r="P162" s="30">
        <f>IF('SERIES_DB-MetaData'!$F162="US",'SERIES_DB-MetaData'!P162*25.4,'SERIES_DB-MetaData'!P162)</f>
        <v>650</v>
      </c>
      <c r="Q162" s="30">
        <f>IF('SERIES_DB-MetaData'!$F162="US",'SERIES_DB-MetaData'!Q162*25.4,'SERIES_DB-MetaData'!Q162)</f>
        <v>65</v>
      </c>
      <c r="R162" s="30">
        <f>IF('SERIES_DB-MetaData'!$F162="US",'SERIES_DB-MetaData'!R162*25.4,'SERIES_DB-MetaData'!R162)</f>
        <v>1375</v>
      </c>
      <c r="S162" s="30">
        <f>IF('SERIES_DB-MetaData'!$F162="US",'SERIES_DB-MetaData'!S162*25.4,'SERIES_DB-MetaData'!S162)</f>
        <v>1375</v>
      </c>
      <c r="T162" s="32" t="str">
        <f>'SERIES_DB-MetaData'!T162</f>
        <v>C</v>
      </c>
      <c r="U162" s="32">
        <f t="shared" si="25"/>
        <v>42250</v>
      </c>
      <c r="V162" s="30">
        <f>IF('SERIES_DB-MetaData'!$F162="US",'SERIES_DB-MetaData'!V162*25.4,'SERIES_DB-MetaData'!V162)</f>
        <v>8</v>
      </c>
      <c r="W162" s="30">
        <f>IF('SERIES_DB-MetaData'!$F162="US",'SERIES_DB-MetaData'!W162*25.4,'SERIES_DB-MetaData'!W162)</f>
        <v>8</v>
      </c>
      <c r="X162" s="30">
        <f>IF('SERIES_DB-MetaData'!$F162="US",'SERIES_DB-MetaData'!X162*25.4,'SERIES_DB-MetaData'!X162)</f>
        <v>0</v>
      </c>
      <c r="Y162" s="108">
        <f>'SERIES_DB-MetaData'!Y162</f>
        <v>6</v>
      </c>
      <c r="Z162" s="30">
        <f>IF('SERIES_DB-MetaData'!$F162="US",'SERIES_DB-MetaData'!Z162*25.4,'SERIES_DB-MetaData'!Z162)</f>
        <v>0</v>
      </c>
      <c r="AA162" s="108">
        <f>'SERIES_DB-MetaData'!AA162</f>
        <v>0</v>
      </c>
      <c r="AB162" s="30">
        <f>IF('SERIES_DB-MetaData'!$F162="US",'SERIES_DB-MetaData'!AB162*25.4,'SERIES_DB-MetaData'!AB162)</f>
        <v>0</v>
      </c>
      <c r="AC162" s="108">
        <f>'SERIES_DB-MetaData'!AC162</f>
        <v>1</v>
      </c>
      <c r="AD162" s="108" t="str">
        <f>'SERIES_DB-MetaData'!AD162</f>
        <v>STRAIGHT</v>
      </c>
      <c r="AE162" s="31">
        <f>IF('SERIES_DB-MetaData'!$F162="US",'SERIES_DB-MetaData'!AE162*25.4,'SERIES_DB-MetaData'!AE162)</f>
        <v>300</v>
      </c>
      <c r="AF162" s="32" t="str">
        <f>'SERIES_DB-MetaData'!AF162</f>
        <v>Ribbed</v>
      </c>
      <c r="AG162" s="23">
        <f t="shared" si="20"/>
        <v>0.71382933667365711</v>
      </c>
      <c r="AH162" s="30">
        <f>IF('SERIES_DB-MetaData'!$F162="US",'SERIES_DB-MetaData'!AH162*25.4,'SERIES_DB-MetaData'!AH162)</f>
        <v>0</v>
      </c>
      <c r="AI162" s="31">
        <f>IF('SERIES_DB-MetaData'!$F162="US",'SERIES_DB-MetaData'!AI162*6.89476,'SERIES_DB-MetaData'!AI162)</f>
        <v>470</v>
      </c>
      <c r="AJ162" s="31">
        <f>IF('SERIES_DB-MetaData'!$F162="US",'SERIES_DB-MetaData'!AJ162*6.89476,'SERIES_DB-MetaData'!AJ162)</f>
        <v>565</v>
      </c>
      <c r="AK162" s="31">
        <f>IF('SERIES_DB-MetaData'!$F162="US",'SERIES_DB-MetaData'!AK162*6.89476,'SERIES_DB-MetaData'!AK162)</f>
        <v>470</v>
      </c>
      <c r="AL162" s="31">
        <f>IF('SERIES_DB-MetaData'!$F162="US",'SERIES_DB-MetaData'!AL162*6.89476,'SERIES_DB-MetaData'!AL162)</f>
        <v>0</v>
      </c>
      <c r="AM162" s="31">
        <f>IF('SERIES_DB-MetaData'!$F162="US",'SERIES_DB-MetaData'!AM162*6.89476,'SERIES_DB-MetaData'!AM162)</f>
        <v>565</v>
      </c>
      <c r="AN162" s="31">
        <f>IF('SERIES_DB-MetaData'!$F162="US",'SERIES_DB-MetaData'!AN162*6.89476,'SERIES_DB-MetaData'!AN162)</f>
        <v>0</v>
      </c>
      <c r="AO162" s="108">
        <f>'SERIES_DB-MetaData'!AO162</f>
        <v>0</v>
      </c>
      <c r="AP162" s="24" t="str">
        <f>'SERIES_DB-MetaData'!AP162</f>
        <v>R</v>
      </c>
      <c r="AQ162" s="20">
        <f>'SERIES_DB-MetaData'!AQ162</f>
        <v>4</v>
      </c>
      <c r="AR162" s="24" t="str">
        <f>'SERIES_DB-MetaData'!AR162</f>
        <v>Ribbed</v>
      </c>
      <c r="AS162" s="30">
        <f>IF('SERIES_DB-MetaData'!$F162="US",'SERIES_DB-MetaData'!AS162*25.4,'SERIES_DB-MetaData'!AS162)</f>
        <v>4</v>
      </c>
      <c r="AT162" s="20">
        <f>'SERIES_DB-MetaData'!AT162</f>
        <v>4</v>
      </c>
      <c r="AU162" s="31">
        <f>IF('SERIES_DB-MetaData'!$F162="US",'SERIES_DB-MetaData'!AU162*25.4,'SERIES_DB-MetaData'!AU162)</f>
        <v>115</v>
      </c>
      <c r="AV162" s="30">
        <f>IF('SERIES_DB-MetaData'!$F162="US",'SERIES_DB-MetaData'!AV162*25.4,'SERIES_DB-MetaData'!AV162)</f>
        <v>0</v>
      </c>
      <c r="AW162" s="109">
        <f>'SERIES_DB-MetaData'!AW162</f>
        <v>0</v>
      </c>
      <c r="AX162" s="30">
        <f>IF('SERIES_DB-MetaData'!$F162="US",'SERIES_DB-MetaData'!AX162*25.4,'SERIES_DB-MetaData'!AX162)</f>
        <v>0</v>
      </c>
      <c r="AY162" s="23">
        <f t="shared" si="21"/>
        <v>0.67244792585199586</v>
      </c>
      <c r="AZ162" s="23"/>
      <c r="BA162" s="31">
        <f>IF('SERIES_DB-MetaData'!$F162="US",'SERIES_DB-MetaData'!BA162*6.89476,'SERIES_DB-MetaData'!BA162)</f>
        <v>420</v>
      </c>
      <c r="BB162" s="31">
        <f>IF('SERIES_DB-MetaData'!$F162="US",'SERIES_DB-MetaData'!BB162*6.89476,'SERIES_DB-MetaData'!BB162)</f>
        <v>490</v>
      </c>
      <c r="BC162" s="24">
        <f>'SERIES_DB-MetaData'!BC162</f>
        <v>0</v>
      </c>
      <c r="BD162" s="30">
        <f>IF('SERIES_DB-MetaData'!$F162="US",'SERIES_DB-MetaData'!BD162*25.4,'SERIES_DB-MetaData'!BD162)</f>
        <v>8</v>
      </c>
      <c r="BE162" s="30">
        <f>IF('SERIES_DB-MetaData'!$F162="US",'SERIES_DB-MetaData'!BE162*25.4,'SERIES_DB-MetaData'!BE162)</f>
        <v>61.67</v>
      </c>
      <c r="BF162" s="24">
        <f>'SERIES_DB-MetaData'!BF162</f>
        <v>2</v>
      </c>
      <c r="BG162" s="22">
        <f t="shared" si="22"/>
        <v>2.5079134578556679</v>
      </c>
      <c r="BH162" s="30">
        <f>IF('SERIES_DB-MetaData'!$F162="US",'SERIES_DB-MetaData'!BH162*25.4,'SERIES_DB-MetaData'!BH162)</f>
        <v>0</v>
      </c>
      <c r="BI162" s="31">
        <f>IF('SERIES_DB-MetaData'!$F162="US",'SERIES_DB-MetaData'!BI162*6.89476,'SERIES_DB-MetaData'!BI162)</f>
        <v>470</v>
      </c>
      <c r="BJ162" s="31">
        <f>IF('SERIES_DB-MetaData'!$F162="US",'SERIES_DB-MetaData'!BJ162*6.89476,'SERIES_DB-MetaData'!BJ162)</f>
        <v>565</v>
      </c>
      <c r="BK162" s="109">
        <f>'SERIES_DB-MetaData'!BK162</f>
        <v>0</v>
      </c>
      <c r="BL162" s="30">
        <f>IF('SERIES_DB-MetaData'!$F162="US",'SERIES_DB-MetaData'!BL162*25.4,'SERIES_DB-MetaData'!BL162)</f>
        <v>6.25</v>
      </c>
      <c r="BM162" s="30">
        <f>IF('SERIES_DB-MetaData'!$F162="US",'SERIES_DB-MetaData'!BM162*25.4,'SERIES_DB-MetaData'!BM162)</f>
        <v>115</v>
      </c>
      <c r="BN162" s="25">
        <f>'SERIES_DB-MetaData'!$BN$6</f>
        <v>2</v>
      </c>
      <c r="BO162" s="22">
        <f t="shared" si="23"/>
        <v>0.82085928448729972</v>
      </c>
      <c r="BP162" s="31">
        <f>IF('SERIES_DB-MetaData'!$F162="US",'SERIES_DB-MetaData'!BP162*6.89476,'SERIES_DB-MetaData'!BP162)</f>
        <v>520</v>
      </c>
      <c r="BQ162" s="31">
        <f>IF('SERIES_DB-MetaData'!$F162="US",'SERIES_DB-MetaData'!BQ162*6.89476,'SERIES_DB-MetaData'!BQ162)</f>
        <v>610</v>
      </c>
      <c r="BR162" s="20">
        <f>'SERIES_DB-MetaData'!BR162</f>
        <v>0</v>
      </c>
      <c r="BS162" s="30">
        <f>IF('SERIES_DB-MetaData'!$F162="US",'SERIES_DB-MetaData'!BS162*25.4,'SERIES_DB-MetaData'!BS162)</f>
        <v>0</v>
      </c>
      <c r="BT162" s="20">
        <f>'SERIES_DB-MetaData'!BT162</f>
        <v>0</v>
      </c>
      <c r="BU162" s="22">
        <f t="shared" si="24"/>
        <v>0</v>
      </c>
      <c r="BV162" s="31">
        <f>IF('SERIES_DB-MetaData'!$F162="US",'SERIES_DB-MetaData'!BV162*6.89476,'SERIES_DB-MetaData'!BV162)</f>
        <v>0</v>
      </c>
      <c r="BW162" s="20">
        <f>'SERIES_DB-MetaData'!BW162</f>
        <v>0</v>
      </c>
      <c r="BX162" s="20">
        <f>'SERIES_DB-MetaData'!BX162</f>
        <v>9</v>
      </c>
    </row>
    <row r="163" spans="1:76">
      <c r="A163" s="84">
        <f>'SERIES_DB-MetaData'!A163</f>
        <v>158</v>
      </c>
      <c r="B163" s="84">
        <f>'SERIES_DB-MetaData'!B163</f>
        <v>0</v>
      </c>
      <c r="C163" s="84">
        <f>'SERIES_DB-MetaData'!C163</f>
        <v>13</v>
      </c>
      <c r="D163" s="105" t="str">
        <f>'SERIES_DB-MetaData'!D163</f>
        <v>SW26</v>
      </c>
      <c r="E163" s="105" t="str">
        <f>'SERIES_DB-MetaData'!E163</f>
        <v>Lefas,Kotsovos,Ambraseys 1990</v>
      </c>
      <c r="F163" s="20" t="s">
        <v>8</v>
      </c>
      <c r="G163" s="87" t="str">
        <f>'SERIES_DB-MetaData'!G163</f>
        <v>M</v>
      </c>
      <c r="H163" s="87" t="str">
        <f>'SERIES_DB-MetaData'!H163</f>
        <v>R</v>
      </c>
      <c r="I163" s="31">
        <f>IF('SERIES_DB-MetaData'!$F163="US",'SERIES_DB-MetaData'!I163*6.89476,'SERIES_DB-MetaData'!I163)</f>
        <v>25.494579600000005</v>
      </c>
      <c r="J163" s="31">
        <f>IF('SERIES_DB-MetaData'!$F163="US",'SERIES_DB-MetaData'!J163*6.89476,'SERIES_DB-MetaData'!J163)</f>
        <v>0</v>
      </c>
      <c r="K163" s="31">
        <f>IF('SERIES_DB-MetaData'!$F163="US",'SERIES_DB-MetaData'!K163*6.89476,'SERIES_DB-MetaData'!K163)</f>
        <v>0</v>
      </c>
      <c r="L163" s="31">
        <f>IF('SERIES_DB-MetaData'!$F163="US",'SERIES_DB-MetaData'!L163*4.448221615,'SERIES_DB-MetaData'!L163)</f>
        <v>0</v>
      </c>
      <c r="M163" s="20" t="str">
        <f>'SERIES_DB-MetaData'!M163</f>
        <v>III</v>
      </c>
      <c r="N163" s="30">
        <f>IF('SERIES_DB-MetaData'!$F163="US",'SERIES_DB-MetaData'!N163*25.4,'SERIES_DB-MetaData'!N163)</f>
        <v>65</v>
      </c>
      <c r="O163" s="30">
        <f>IF('SERIES_DB-MetaData'!$F163="US",'SERIES_DB-MetaData'!O163*25.4,'SERIES_DB-MetaData'!O163)</f>
        <v>140</v>
      </c>
      <c r="P163" s="30">
        <f>IF('SERIES_DB-MetaData'!$F163="US",'SERIES_DB-MetaData'!P163*25.4,'SERIES_DB-MetaData'!P163)</f>
        <v>650</v>
      </c>
      <c r="Q163" s="30">
        <f>IF('SERIES_DB-MetaData'!$F163="US",'SERIES_DB-MetaData'!Q163*25.4,'SERIES_DB-MetaData'!Q163)</f>
        <v>65</v>
      </c>
      <c r="R163" s="30">
        <f>IF('SERIES_DB-MetaData'!$F163="US",'SERIES_DB-MetaData'!R163*25.4,'SERIES_DB-MetaData'!R163)</f>
        <v>1375</v>
      </c>
      <c r="S163" s="30">
        <f>IF('SERIES_DB-MetaData'!$F163="US",'SERIES_DB-MetaData'!S163*25.4,'SERIES_DB-MetaData'!S163)</f>
        <v>1375</v>
      </c>
      <c r="T163" s="32" t="str">
        <f>'SERIES_DB-MetaData'!T163</f>
        <v>C</v>
      </c>
      <c r="U163" s="32">
        <f t="shared" si="25"/>
        <v>42250</v>
      </c>
      <c r="V163" s="30">
        <f>IF('SERIES_DB-MetaData'!$F163="US",'SERIES_DB-MetaData'!V163*25.4,'SERIES_DB-MetaData'!V163)</f>
        <v>8</v>
      </c>
      <c r="W163" s="30">
        <f>IF('SERIES_DB-MetaData'!$F163="US",'SERIES_DB-MetaData'!W163*25.4,'SERIES_DB-MetaData'!W163)</f>
        <v>8</v>
      </c>
      <c r="X163" s="30">
        <f>IF('SERIES_DB-MetaData'!$F163="US",'SERIES_DB-MetaData'!X163*25.4,'SERIES_DB-MetaData'!X163)</f>
        <v>0</v>
      </c>
      <c r="Y163" s="108">
        <f>'SERIES_DB-MetaData'!Y163</f>
        <v>6</v>
      </c>
      <c r="Z163" s="30">
        <f>IF('SERIES_DB-MetaData'!$F163="US",'SERIES_DB-MetaData'!Z163*25.4,'SERIES_DB-MetaData'!Z163)</f>
        <v>0</v>
      </c>
      <c r="AA163" s="108">
        <f>'SERIES_DB-MetaData'!AA163</f>
        <v>0</v>
      </c>
      <c r="AB163" s="30">
        <f>IF('SERIES_DB-MetaData'!$F163="US",'SERIES_DB-MetaData'!AB163*25.4,'SERIES_DB-MetaData'!AB163)</f>
        <v>0</v>
      </c>
      <c r="AC163" s="108">
        <f>'SERIES_DB-MetaData'!AC163</f>
        <v>1</v>
      </c>
      <c r="AD163" s="108" t="str">
        <f>'SERIES_DB-MetaData'!AD163</f>
        <v>STRAIGHT</v>
      </c>
      <c r="AE163" s="31">
        <f>IF('SERIES_DB-MetaData'!$F163="US",'SERIES_DB-MetaData'!AE163*25.4,'SERIES_DB-MetaData'!AE163)</f>
        <v>300</v>
      </c>
      <c r="AF163" s="32" t="str">
        <f>'SERIES_DB-MetaData'!AF163</f>
        <v>Ribbed</v>
      </c>
      <c r="AG163" s="23">
        <f t="shared" si="20"/>
        <v>0.71382933667365711</v>
      </c>
      <c r="AH163" s="30">
        <f>IF('SERIES_DB-MetaData'!$F163="US",'SERIES_DB-MetaData'!AH163*25.4,'SERIES_DB-MetaData'!AH163)</f>
        <v>0</v>
      </c>
      <c r="AI163" s="31">
        <f>IF('SERIES_DB-MetaData'!$F163="US",'SERIES_DB-MetaData'!AI163*6.89476,'SERIES_DB-MetaData'!AI163)</f>
        <v>470</v>
      </c>
      <c r="AJ163" s="31">
        <f>IF('SERIES_DB-MetaData'!$F163="US",'SERIES_DB-MetaData'!AJ163*6.89476,'SERIES_DB-MetaData'!AJ163)</f>
        <v>565</v>
      </c>
      <c r="AK163" s="31">
        <f>IF('SERIES_DB-MetaData'!$F163="US",'SERIES_DB-MetaData'!AK163*6.89476,'SERIES_DB-MetaData'!AK163)</f>
        <v>470</v>
      </c>
      <c r="AL163" s="31">
        <f>IF('SERIES_DB-MetaData'!$F163="US",'SERIES_DB-MetaData'!AL163*6.89476,'SERIES_DB-MetaData'!AL163)</f>
        <v>0</v>
      </c>
      <c r="AM163" s="31">
        <f>IF('SERIES_DB-MetaData'!$F163="US",'SERIES_DB-MetaData'!AM163*6.89476,'SERIES_DB-MetaData'!AM163)</f>
        <v>565</v>
      </c>
      <c r="AN163" s="31">
        <f>IF('SERIES_DB-MetaData'!$F163="US",'SERIES_DB-MetaData'!AN163*6.89476,'SERIES_DB-MetaData'!AN163)</f>
        <v>0</v>
      </c>
      <c r="AO163" s="108">
        <f>'SERIES_DB-MetaData'!AO163</f>
        <v>0</v>
      </c>
      <c r="AP163" s="24" t="str">
        <f>'SERIES_DB-MetaData'!AP163</f>
        <v>R</v>
      </c>
      <c r="AQ163" s="20">
        <f>'SERIES_DB-MetaData'!AQ163</f>
        <v>4</v>
      </c>
      <c r="AR163" s="24" t="str">
        <f>'SERIES_DB-MetaData'!AR163</f>
        <v>Ribbed</v>
      </c>
      <c r="AS163" s="30">
        <f>IF('SERIES_DB-MetaData'!$F163="US",'SERIES_DB-MetaData'!AS163*25.4,'SERIES_DB-MetaData'!AS163)</f>
        <v>4</v>
      </c>
      <c r="AT163" s="20">
        <f>'SERIES_DB-MetaData'!AT163</f>
        <v>4</v>
      </c>
      <c r="AU163" s="31">
        <f>IF('SERIES_DB-MetaData'!$F163="US",'SERIES_DB-MetaData'!AU163*25.4,'SERIES_DB-MetaData'!AU163)</f>
        <v>115</v>
      </c>
      <c r="AV163" s="30">
        <f>IF('SERIES_DB-MetaData'!$F163="US",'SERIES_DB-MetaData'!AV163*25.4,'SERIES_DB-MetaData'!AV163)</f>
        <v>0</v>
      </c>
      <c r="AW163" s="109">
        <f>'SERIES_DB-MetaData'!AW163</f>
        <v>0</v>
      </c>
      <c r="AX163" s="30">
        <f>IF('SERIES_DB-MetaData'!$F163="US",'SERIES_DB-MetaData'!AX163*25.4,'SERIES_DB-MetaData'!AX163)</f>
        <v>0</v>
      </c>
      <c r="AY163" s="23">
        <f t="shared" si="21"/>
        <v>0.67244792585199586</v>
      </c>
      <c r="AZ163" s="23"/>
      <c r="BA163" s="31">
        <f>IF('SERIES_DB-MetaData'!$F163="US",'SERIES_DB-MetaData'!BA163*6.89476,'SERIES_DB-MetaData'!BA163)</f>
        <v>420</v>
      </c>
      <c r="BB163" s="31">
        <f>IF('SERIES_DB-MetaData'!$F163="US",'SERIES_DB-MetaData'!BB163*6.89476,'SERIES_DB-MetaData'!BB163)</f>
        <v>490</v>
      </c>
      <c r="BC163" s="24">
        <f>'SERIES_DB-MetaData'!BC163</f>
        <v>0</v>
      </c>
      <c r="BD163" s="30">
        <f>IF('SERIES_DB-MetaData'!$F163="US",'SERIES_DB-MetaData'!BD163*25.4,'SERIES_DB-MetaData'!BD163)</f>
        <v>8</v>
      </c>
      <c r="BE163" s="30">
        <f>IF('SERIES_DB-MetaData'!$F163="US",'SERIES_DB-MetaData'!BE163*25.4,'SERIES_DB-MetaData'!BE163)</f>
        <v>61.67</v>
      </c>
      <c r="BF163" s="24">
        <f>'SERIES_DB-MetaData'!BF163</f>
        <v>2</v>
      </c>
      <c r="BG163" s="22">
        <f t="shared" si="22"/>
        <v>2.5079134578556679</v>
      </c>
      <c r="BH163" s="30">
        <f>IF('SERIES_DB-MetaData'!$F163="US",'SERIES_DB-MetaData'!BH163*25.4,'SERIES_DB-MetaData'!BH163)</f>
        <v>0</v>
      </c>
      <c r="BI163" s="31">
        <f>IF('SERIES_DB-MetaData'!$F163="US",'SERIES_DB-MetaData'!BI163*6.89476,'SERIES_DB-MetaData'!BI163)</f>
        <v>470</v>
      </c>
      <c r="BJ163" s="31">
        <f>IF('SERIES_DB-MetaData'!$F163="US",'SERIES_DB-MetaData'!BJ163*6.89476,'SERIES_DB-MetaData'!BJ163)</f>
        <v>565</v>
      </c>
      <c r="BK163" s="109">
        <f>'SERIES_DB-MetaData'!BK163</f>
        <v>0</v>
      </c>
      <c r="BL163" s="30">
        <f>IF('SERIES_DB-MetaData'!$F163="US",'SERIES_DB-MetaData'!BL163*25.4,'SERIES_DB-MetaData'!BL163)</f>
        <v>6.25</v>
      </c>
      <c r="BM163" s="30">
        <f>IF('SERIES_DB-MetaData'!$F163="US",'SERIES_DB-MetaData'!BM163*25.4,'SERIES_DB-MetaData'!BM163)</f>
        <v>115</v>
      </c>
      <c r="BN163" s="25">
        <f>'SERIES_DB-MetaData'!$BN$6</f>
        <v>2</v>
      </c>
      <c r="BO163" s="22">
        <f t="shared" si="23"/>
        <v>0.82085928448729972</v>
      </c>
      <c r="BP163" s="31">
        <f>IF('SERIES_DB-MetaData'!$F163="US",'SERIES_DB-MetaData'!BP163*6.89476,'SERIES_DB-MetaData'!BP163)</f>
        <v>520</v>
      </c>
      <c r="BQ163" s="31">
        <f>IF('SERIES_DB-MetaData'!$F163="US",'SERIES_DB-MetaData'!BQ163*6.89476,'SERIES_DB-MetaData'!BQ163)</f>
        <v>610</v>
      </c>
      <c r="BR163" s="20">
        <f>'SERIES_DB-MetaData'!BR163</f>
        <v>0</v>
      </c>
      <c r="BS163" s="30">
        <f>IF('SERIES_DB-MetaData'!$F163="US",'SERIES_DB-MetaData'!BS163*25.4,'SERIES_DB-MetaData'!BS163)</f>
        <v>0</v>
      </c>
      <c r="BT163" s="20">
        <f>'SERIES_DB-MetaData'!BT163</f>
        <v>0</v>
      </c>
      <c r="BU163" s="22">
        <f t="shared" si="24"/>
        <v>0</v>
      </c>
      <c r="BV163" s="31">
        <f>IF('SERIES_DB-MetaData'!$F163="US",'SERIES_DB-MetaData'!BV163*6.89476,'SERIES_DB-MetaData'!BV163)</f>
        <v>0</v>
      </c>
      <c r="BW163" s="20">
        <f>'SERIES_DB-MetaData'!BW163</f>
        <v>0</v>
      </c>
      <c r="BX163" s="20">
        <f>'SERIES_DB-MetaData'!BX163</f>
        <v>9</v>
      </c>
    </row>
    <row r="164" spans="1:76">
      <c r="A164" s="84">
        <f>'SERIES_DB-MetaData'!A164</f>
        <v>159</v>
      </c>
      <c r="B164" s="84">
        <f>'SERIES_DB-MetaData'!B164</f>
        <v>0</v>
      </c>
      <c r="C164" s="84">
        <f>'SERIES_DB-MetaData'!C164</f>
        <v>1</v>
      </c>
      <c r="D164" s="105" t="str">
        <f>'SERIES_DB-MetaData'!D164</f>
        <v>1'</v>
      </c>
      <c r="E164" s="105" t="str">
        <f>'SERIES_DB-MetaData'!E164</f>
        <v>Lombard et al (2000)</v>
      </c>
      <c r="F164" s="20" t="s">
        <v>8</v>
      </c>
      <c r="G164" s="87" t="str">
        <f>'SERIES_DB-MetaData'!G164</f>
        <v>C</v>
      </c>
      <c r="H164" s="87" t="str">
        <f>'SERIES_DB-MetaData'!H164</f>
        <v>R</v>
      </c>
      <c r="I164" s="31">
        <f>IF('SERIES_DB-MetaData'!$F164="US",'SERIES_DB-MetaData'!I164*6.89476,'SERIES_DB-MetaData'!I164)</f>
        <v>40</v>
      </c>
      <c r="J164" s="31">
        <f>IF('SERIES_DB-MetaData'!$F164="US",'SERIES_DB-MetaData'!J164*6.89476,'SERIES_DB-MetaData'!J164)</f>
        <v>0</v>
      </c>
      <c r="K164" s="31">
        <f>IF('SERIES_DB-MetaData'!$F164="US",'SERIES_DB-MetaData'!K164*6.89476,'SERIES_DB-MetaData'!K164)</f>
        <v>0</v>
      </c>
      <c r="L164" s="31">
        <f>IF('SERIES_DB-MetaData'!$F164="US",'SERIES_DB-MetaData'!L164*4.448221615,'SERIES_DB-MetaData'!L164)</f>
        <v>0</v>
      </c>
      <c r="M164" s="20">
        <f>'SERIES_DB-MetaData'!M164</f>
        <v>0</v>
      </c>
      <c r="N164" s="30">
        <f>IF('SERIES_DB-MetaData'!$F164="US",'SERIES_DB-MetaData'!N164*25.4,'SERIES_DB-MetaData'!N164)</f>
        <v>100</v>
      </c>
      <c r="O164" s="30">
        <f>IF('SERIES_DB-MetaData'!$F164="US",'SERIES_DB-MetaData'!O164*25.4,'SERIES_DB-MetaData'!O164)</f>
        <v>0</v>
      </c>
      <c r="P164" s="30">
        <f>IF('SERIES_DB-MetaData'!$F164="US",'SERIES_DB-MetaData'!P164*25.4,'SERIES_DB-MetaData'!P164)</f>
        <v>1500</v>
      </c>
      <c r="Q164" s="30">
        <f>IF('SERIES_DB-MetaData'!$F164="US",'SERIES_DB-MetaData'!Q164*25.4,'SERIES_DB-MetaData'!Q164)</f>
        <v>100</v>
      </c>
      <c r="R164" s="30">
        <f>IF('SERIES_DB-MetaData'!$F164="US",'SERIES_DB-MetaData'!R164*25.4,'SERIES_DB-MetaData'!R164)</f>
        <v>1500</v>
      </c>
      <c r="S164" s="30">
        <f>IF('SERIES_DB-MetaData'!$F164="US",'SERIES_DB-MetaData'!S164*25.4,'SERIES_DB-MetaData'!S164)</f>
        <v>1795</v>
      </c>
      <c r="T164" s="32">
        <f>'SERIES_DB-MetaData'!T164</f>
        <v>0</v>
      </c>
      <c r="U164" s="32">
        <f t="shared" si="25"/>
        <v>150000</v>
      </c>
      <c r="V164" s="30">
        <f>IF('SERIES_DB-MetaData'!$F164="US",'SERIES_DB-MetaData'!V164*25.4,'SERIES_DB-MetaData'!V164)</f>
        <v>10</v>
      </c>
      <c r="W164" s="30">
        <f>IF('SERIES_DB-MetaData'!$F164="US",'SERIES_DB-MetaData'!W164*25.4,'SERIES_DB-MetaData'!W164)</f>
        <v>0</v>
      </c>
      <c r="X164" s="30">
        <f>IF('SERIES_DB-MetaData'!$F164="US",'SERIES_DB-MetaData'!X164*25.4,'SERIES_DB-MetaData'!X164)</f>
        <v>0</v>
      </c>
      <c r="Y164" s="108">
        <f>'SERIES_DB-MetaData'!Y164</f>
        <v>2</v>
      </c>
      <c r="Z164" s="30">
        <f>IF('SERIES_DB-MetaData'!$F164="US",'SERIES_DB-MetaData'!Z164*25.4,'SERIES_DB-MetaData'!Z164)</f>
        <v>0</v>
      </c>
      <c r="AA164" s="108">
        <f>'SERIES_DB-MetaData'!AA164</f>
        <v>0</v>
      </c>
      <c r="AB164" s="30">
        <f>IF('SERIES_DB-MetaData'!$F164="US",'SERIES_DB-MetaData'!AB164*25.4,'SERIES_DB-MetaData'!AB164)</f>
        <v>0</v>
      </c>
      <c r="AC164" s="108">
        <f>'SERIES_DB-MetaData'!AC164</f>
        <v>0</v>
      </c>
      <c r="AD164" s="108">
        <f>'SERIES_DB-MetaData'!AD164</f>
        <v>0</v>
      </c>
      <c r="AE164" s="31">
        <f>IF('SERIES_DB-MetaData'!$F164="US",'SERIES_DB-MetaData'!AE164*25.4,'SERIES_DB-MetaData'!AE164)</f>
        <v>0</v>
      </c>
      <c r="AF164" s="32" t="str">
        <f>'SERIES_DB-MetaData'!AF164</f>
        <v>Ribbed</v>
      </c>
      <c r="AG164" s="23">
        <f t="shared" si="20"/>
        <v>0.10471975511965978</v>
      </c>
      <c r="AH164" s="30">
        <f>IF('SERIES_DB-MetaData'!$F164="US",'SERIES_DB-MetaData'!AH164*25.4,'SERIES_DB-MetaData'!AH164)</f>
        <v>0</v>
      </c>
      <c r="AI164" s="31">
        <f>IF('SERIES_DB-MetaData'!$F164="US",'SERIES_DB-MetaData'!AI164*6.89476,'SERIES_DB-MetaData'!AI164)</f>
        <v>400</v>
      </c>
      <c r="AJ164" s="31">
        <f>IF('SERIES_DB-MetaData'!$F164="US",'SERIES_DB-MetaData'!AJ164*6.89476,'SERIES_DB-MetaData'!AJ164)</f>
        <v>0</v>
      </c>
      <c r="AK164" s="31">
        <f>IF('SERIES_DB-MetaData'!$F164="US",'SERIES_DB-MetaData'!AK164*6.89476,'SERIES_DB-MetaData'!AK164)</f>
        <v>0</v>
      </c>
      <c r="AL164" s="31">
        <f>IF('SERIES_DB-MetaData'!$F164="US",'SERIES_DB-MetaData'!AL164*6.89476,'SERIES_DB-MetaData'!AL164)</f>
        <v>0</v>
      </c>
      <c r="AM164" s="31">
        <f>IF('SERIES_DB-MetaData'!$F164="US",'SERIES_DB-MetaData'!AM164*6.89476,'SERIES_DB-MetaData'!AM164)</f>
        <v>0</v>
      </c>
      <c r="AN164" s="31">
        <f>IF('SERIES_DB-MetaData'!$F164="US",'SERIES_DB-MetaData'!AN164*6.89476,'SERIES_DB-MetaData'!AN164)</f>
        <v>0</v>
      </c>
      <c r="AO164" s="108">
        <f>'SERIES_DB-MetaData'!AO164</f>
        <v>0</v>
      </c>
      <c r="AP164" s="24" t="str">
        <f>'SERIES_DB-MetaData'!AP164</f>
        <v>R</v>
      </c>
      <c r="AQ164" s="20">
        <f>'SERIES_DB-MetaData'!AQ164</f>
        <v>2</v>
      </c>
      <c r="AR164" s="24" t="str">
        <f>'SERIES_DB-MetaData'!AR164</f>
        <v>Ribbed</v>
      </c>
      <c r="AS164" s="30">
        <f>IF('SERIES_DB-MetaData'!$F164="US",'SERIES_DB-MetaData'!AS164*25.4,'SERIES_DB-MetaData'!AS164)</f>
        <v>10</v>
      </c>
      <c r="AT164" s="20">
        <f>'SERIES_DB-MetaData'!AT164</f>
        <v>10</v>
      </c>
      <c r="AU164" s="31">
        <f>IF('SERIES_DB-MetaData'!$F164="US",'SERIES_DB-MetaData'!AU164*25.4,'SERIES_DB-MetaData'!AU164)</f>
        <v>400</v>
      </c>
      <c r="AV164" s="30">
        <f>IF('SERIES_DB-MetaData'!$F164="US",'SERIES_DB-MetaData'!AV164*25.4,'SERIES_DB-MetaData'!AV164)</f>
        <v>0</v>
      </c>
      <c r="AW164" s="109">
        <f>'SERIES_DB-MetaData'!AW164</f>
        <v>0</v>
      </c>
      <c r="AX164" s="30">
        <f>IF('SERIES_DB-MetaData'!$F164="US",'SERIES_DB-MetaData'!AX164*25.4,'SERIES_DB-MetaData'!AX164)</f>
        <v>0</v>
      </c>
      <c r="AY164" s="23">
        <f t="shared" si="21"/>
        <v>0.3926990816987242</v>
      </c>
      <c r="AZ164" s="23"/>
      <c r="BA164" s="31">
        <f>IF('SERIES_DB-MetaData'!$F164="US",'SERIES_DB-MetaData'!BA164*6.89476,'SERIES_DB-MetaData'!BA164)</f>
        <v>400</v>
      </c>
      <c r="BB164" s="31">
        <f>IF('SERIES_DB-MetaData'!$F164="US",'SERIES_DB-MetaData'!BB164*6.89476,'SERIES_DB-MetaData'!BB164)</f>
        <v>0</v>
      </c>
      <c r="BC164" s="24">
        <f>'SERIES_DB-MetaData'!BC164</f>
        <v>0</v>
      </c>
      <c r="BD164" s="30">
        <f>IF('SERIES_DB-MetaData'!$F164="US",'SERIES_DB-MetaData'!BD164*25.4,'SERIES_DB-MetaData'!BD164)</f>
        <v>10</v>
      </c>
      <c r="BE164" s="30">
        <f>IF('SERIES_DB-MetaData'!$F164="US",'SERIES_DB-MetaData'!BE164*25.4,'SERIES_DB-MetaData'!BE164)</f>
        <v>200</v>
      </c>
      <c r="BF164" s="24">
        <f>'SERIES_DB-MetaData'!BF164</f>
        <v>2</v>
      </c>
      <c r="BG164" s="22">
        <f t="shared" si="22"/>
        <v>0.78539816339744839</v>
      </c>
      <c r="BH164" s="30">
        <f>IF('SERIES_DB-MetaData'!$F164="US",'SERIES_DB-MetaData'!BH164*25.4,'SERIES_DB-MetaData'!BH164)</f>
        <v>0</v>
      </c>
      <c r="BI164" s="31">
        <f>IF('SERIES_DB-MetaData'!$F164="US",'SERIES_DB-MetaData'!BI164*6.89476,'SERIES_DB-MetaData'!BI164)</f>
        <v>400</v>
      </c>
      <c r="BJ164" s="31">
        <f>IF('SERIES_DB-MetaData'!$F164="US",'SERIES_DB-MetaData'!BJ164*6.89476,'SERIES_DB-MetaData'!BJ164)</f>
        <v>0</v>
      </c>
      <c r="BK164" s="109">
        <f>'SERIES_DB-MetaData'!BK164</f>
        <v>0</v>
      </c>
      <c r="BL164" s="30">
        <f>IF('SERIES_DB-MetaData'!$F164="US",'SERIES_DB-MetaData'!BL164*25.4,'SERIES_DB-MetaData'!BL164)</f>
        <v>10</v>
      </c>
      <c r="BM164" s="30">
        <f>IF('SERIES_DB-MetaData'!$F164="US",'SERIES_DB-MetaData'!BM164*25.4,'SERIES_DB-MetaData'!BM164)</f>
        <v>200</v>
      </c>
      <c r="BN164" s="25">
        <f>'SERIES_DB-MetaData'!$BN$6</f>
        <v>2</v>
      </c>
      <c r="BO164" s="22">
        <f t="shared" si="23"/>
        <v>0.78539816339744839</v>
      </c>
      <c r="BP164" s="31">
        <f>IF('SERIES_DB-MetaData'!$F164="US",'SERIES_DB-MetaData'!BP164*6.89476,'SERIES_DB-MetaData'!BP164)</f>
        <v>400</v>
      </c>
      <c r="BQ164" s="31">
        <f>IF('SERIES_DB-MetaData'!$F164="US",'SERIES_DB-MetaData'!BQ164*6.89476,'SERIES_DB-MetaData'!BQ164)</f>
        <v>0</v>
      </c>
      <c r="BR164" s="20">
        <f>'SERIES_DB-MetaData'!BR164</f>
        <v>0</v>
      </c>
      <c r="BS164" s="30">
        <f>IF('SERIES_DB-MetaData'!$F164="US",'SERIES_DB-MetaData'!BS164*25.4,'SERIES_DB-MetaData'!BS164)</f>
        <v>0</v>
      </c>
      <c r="BT164" s="20">
        <f>'SERIES_DB-MetaData'!BT164</f>
        <v>0</v>
      </c>
      <c r="BU164" s="22">
        <f t="shared" si="24"/>
        <v>0</v>
      </c>
      <c r="BV164" s="31">
        <f>IF('SERIES_DB-MetaData'!$F164="US",'SERIES_DB-MetaData'!BV164*6.89476,'SERIES_DB-MetaData'!BV164)</f>
        <v>0</v>
      </c>
      <c r="BW164" s="20">
        <f>'SERIES_DB-MetaData'!BW164</f>
        <v>0</v>
      </c>
      <c r="BX164" s="20">
        <f>'SERIES_DB-MetaData'!BX164</f>
        <v>9</v>
      </c>
    </row>
    <row r="165" spans="1:76">
      <c r="A165" s="84">
        <f>'SERIES_DB-MetaData'!A165</f>
        <v>160</v>
      </c>
      <c r="B165" s="84">
        <f>'SERIES_DB-MetaData'!B165</f>
        <v>0</v>
      </c>
      <c r="C165" s="84">
        <f>'SERIES_DB-MetaData'!C165</f>
        <v>1</v>
      </c>
      <c r="D165" s="105" t="str">
        <f>'SERIES_DB-MetaData'!D165</f>
        <v>SW13</v>
      </c>
      <c r="E165" s="105" t="str">
        <f>'SERIES_DB-MetaData'!E165</f>
        <v>Lopes 2001</v>
      </c>
      <c r="F165" s="20" t="s">
        <v>8</v>
      </c>
      <c r="G165" s="87" t="str">
        <f>'SERIES_DB-MetaData'!G165</f>
        <v>C</v>
      </c>
      <c r="H165" s="87" t="str">
        <f>'SERIES_DB-MetaData'!H165</f>
        <v>R</v>
      </c>
      <c r="I165" s="31">
        <f>IF('SERIES_DB-MetaData'!$F165="US",'SERIES_DB-MetaData'!I165*6.89476,'SERIES_DB-MetaData'!I165)</f>
        <v>55</v>
      </c>
      <c r="J165" s="31">
        <f>IF('SERIES_DB-MetaData'!$F165="US",'SERIES_DB-MetaData'!J165*6.89476,'SERIES_DB-MetaData'!J165)</f>
        <v>0</v>
      </c>
      <c r="K165" s="31">
        <f>IF('SERIES_DB-MetaData'!$F165="US",'SERIES_DB-MetaData'!K165*6.89476,'SERIES_DB-MetaData'!K165)</f>
        <v>0</v>
      </c>
      <c r="L165" s="31">
        <f>IF('SERIES_DB-MetaData'!$F165="US",'SERIES_DB-MetaData'!L165*4.448221615,'SERIES_DB-MetaData'!L165)</f>
        <v>0</v>
      </c>
      <c r="M165" s="20">
        <f>'SERIES_DB-MetaData'!M165</f>
        <v>0</v>
      </c>
      <c r="N165" s="30">
        <f>IF('SERIES_DB-MetaData'!$F165="US",'SERIES_DB-MetaData'!N165*25.4,'SERIES_DB-MetaData'!N165)</f>
        <v>45</v>
      </c>
      <c r="O165" s="30">
        <f>IF('SERIES_DB-MetaData'!$F165="US",'SERIES_DB-MetaData'!O165*25.4,'SERIES_DB-MetaData'!O165)</f>
        <v>70</v>
      </c>
      <c r="P165" s="30">
        <f>IF('SERIES_DB-MetaData'!$F165="US",'SERIES_DB-MetaData'!P165*25.4,'SERIES_DB-MetaData'!P165)</f>
        <v>450</v>
      </c>
      <c r="Q165" s="30">
        <f>IF('SERIES_DB-MetaData'!$F165="US",'SERIES_DB-MetaData'!Q165*25.4,'SERIES_DB-MetaData'!Q165)</f>
        <v>45</v>
      </c>
      <c r="R165" s="30">
        <f>IF('SERIES_DB-MetaData'!$F165="US",'SERIES_DB-MetaData'!R165*25.4,'SERIES_DB-MetaData'!R165)</f>
        <v>495</v>
      </c>
      <c r="S165" s="30">
        <f>IF('SERIES_DB-MetaData'!$F165="US",'SERIES_DB-MetaData'!S165*25.4,'SERIES_DB-MetaData'!S165)</f>
        <v>495</v>
      </c>
      <c r="T165" s="32" t="str">
        <f>'SERIES_DB-MetaData'!T165</f>
        <v>C</v>
      </c>
      <c r="U165" s="32">
        <f t="shared" si="25"/>
        <v>20250</v>
      </c>
      <c r="V165" s="30">
        <f>IF('SERIES_DB-MetaData'!$F165="US",'SERIES_DB-MetaData'!V165*25.4,'SERIES_DB-MetaData'!V165)</f>
        <v>8</v>
      </c>
      <c r="W165" s="30">
        <f>IF('SERIES_DB-MetaData'!$F165="US",'SERIES_DB-MetaData'!W165*25.4,'SERIES_DB-MetaData'!W165)</f>
        <v>6</v>
      </c>
      <c r="X165" s="30">
        <f>IF('SERIES_DB-MetaData'!$F165="US",'SERIES_DB-MetaData'!X165*25.4,'SERIES_DB-MetaData'!X165)</f>
        <v>0</v>
      </c>
      <c r="Y165" s="108">
        <f>'SERIES_DB-MetaData'!Y165</f>
        <v>6</v>
      </c>
      <c r="Z165" s="30">
        <f>IF('SERIES_DB-MetaData'!$F165="US",'SERIES_DB-MetaData'!Z165*25.4,'SERIES_DB-MetaData'!Z165)</f>
        <v>0</v>
      </c>
      <c r="AA165" s="108">
        <f>'SERIES_DB-MetaData'!AA165</f>
        <v>0</v>
      </c>
      <c r="AB165" s="30">
        <f>IF('SERIES_DB-MetaData'!$F165="US",'SERIES_DB-MetaData'!AB165*25.4,'SERIES_DB-MetaData'!AB165)</f>
        <v>0</v>
      </c>
      <c r="AC165" s="108">
        <f>'SERIES_DB-MetaData'!AC165</f>
        <v>2</v>
      </c>
      <c r="AD165" s="108" t="str">
        <f>'SERIES_DB-MetaData'!AD165</f>
        <v>STRAIGHT</v>
      </c>
      <c r="AE165" s="31">
        <f>IF('SERIES_DB-MetaData'!$F165="US",'SERIES_DB-MetaData'!AE165*25.4,'SERIES_DB-MetaData'!AE165)</f>
        <v>0</v>
      </c>
      <c r="AF165" s="32" t="str">
        <f>'SERIES_DB-MetaData'!AF165</f>
        <v>Ribbed</v>
      </c>
      <c r="AG165" s="23">
        <f t="shared" si="20"/>
        <v>1.2721510992314222</v>
      </c>
      <c r="AH165" s="30">
        <f>IF('SERIES_DB-MetaData'!$F165="US",'SERIES_DB-MetaData'!AH165*25.4,'SERIES_DB-MetaData'!AH165)</f>
        <v>0</v>
      </c>
      <c r="AI165" s="31">
        <f>IF('SERIES_DB-MetaData'!$F165="US",'SERIES_DB-MetaData'!AI165*6.89476,'SERIES_DB-MetaData'!AI165)</f>
        <v>527</v>
      </c>
      <c r="AJ165" s="31">
        <f>IF('SERIES_DB-MetaData'!$F165="US",'SERIES_DB-MetaData'!AJ165*6.89476,'SERIES_DB-MetaData'!AJ165)</f>
        <v>623</v>
      </c>
      <c r="AK165" s="31">
        <f>IF('SERIES_DB-MetaData'!$F165="US",'SERIES_DB-MetaData'!AK165*6.89476,'SERIES_DB-MetaData'!AK165)</f>
        <v>608</v>
      </c>
      <c r="AL165" s="31">
        <f>IF('SERIES_DB-MetaData'!$F165="US",'SERIES_DB-MetaData'!AL165*6.89476,'SERIES_DB-MetaData'!AL165)</f>
        <v>0</v>
      </c>
      <c r="AM165" s="31">
        <f>IF('SERIES_DB-MetaData'!$F165="US",'SERIES_DB-MetaData'!AM165*6.89476,'SERIES_DB-MetaData'!AM165)</f>
        <v>667</v>
      </c>
      <c r="AN165" s="31">
        <f>IF('SERIES_DB-MetaData'!$F165="US",'SERIES_DB-MetaData'!AN165*6.89476,'SERIES_DB-MetaData'!AN165)</f>
        <v>0</v>
      </c>
      <c r="AO165" s="108">
        <f>'SERIES_DB-MetaData'!AO165</f>
        <v>0</v>
      </c>
      <c r="AP165" s="24" t="str">
        <f>'SERIES_DB-MetaData'!AP165</f>
        <v>R</v>
      </c>
      <c r="AQ165" s="20">
        <f>'SERIES_DB-MetaData'!AQ165</f>
        <v>2</v>
      </c>
      <c r="AR165" s="24" t="str">
        <f>'SERIES_DB-MetaData'!AR165</f>
        <v>Ribbed</v>
      </c>
      <c r="AS165" s="30">
        <f>IF('SERIES_DB-MetaData'!$F165="US",'SERIES_DB-MetaData'!AS165*25.4,'SERIES_DB-MetaData'!AS165)</f>
        <v>4</v>
      </c>
      <c r="AT165" s="20">
        <f>'SERIES_DB-MetaData'!AT165</f>
        <v>4</v>
      </c>
      <c r="AU165" s="31">
        <f>IF('SERIES_DB-MetaData'!$F165="US",'SERIES_DB-MetaData'!AU165*25.4,'SERIES_DB-MetaData'!AU165)</f>
        <v>60</v>
      </c>
      <c r="AV165" s="30">
        <f>IF('SERIES_DB-MetaData'!$F165="US",'SERIES_DB-MetaData'!AV165*25.4,'SERIES_DB-MetaData'!AV165)</f>
        <v>0</v>
      </c>
      <c r="AW165" s="109">
        <f>'SERIES_DB-MetaData'!AW165</f>
        <v>0</v>
      </c>
      <c r="AX165" s="30">
        <f>IF('SERIES_DB-MetaData'!$F165="US",'SERIES_DB-MetaData'!AX165*25.4,'SERIES_DB-MetaData'!AX165)</f>
        <v>0</v>
      </c>
      <c r="AY165" s="23">
        <f t="shared" si="21"/>
        <v>0.93084226773030909</v>
      </c>
      <c r="AZ165" s="23"/>
      <c r="BA165" s="31">
        <f>IF('SERIES_DB-MetaData'!$F165="US",'SERIES_DB-MetaData'!BA165*6.89476,'SERIES_DB-MetaData'!BA165)</f>
        <v>414</v>
      </c>
      <c r="BB165" s="31">
        <f>IF('SERIES_DB-MetaData'!$F165="US",'SERIES_DB-MetaData'!BB165*6.89476,'SERIES_DB-MetaData'!BB165)</f>
        <v>471</v>
      </c>
      <c r="BC165" s="24">
        <f>'SERIES_DB-MetaData'!BC165</f>
        <v>0</v>
      </c>
      <c r="BD165" s="30">
        <f>IF('SERIES_DB-MetaData'!$F165="US",'SERIES_DB-MetaData'!BD165*25.4,'SERIES_DB-MetaData'!BD165)</f>
        <v>4</v>
      </c>
      <c r="BE165" s="30">
        <f>IF('SERIES_DB-MetaData'!$F165="US",'SERIES_DB-MetaData'!BE165*25.4,'SERIES_DB-MetaData'!BE165)</f>
        <v>103.3</v>
      </c>
      <c r="BF165" s="24">
        <f>'SERIES_DB-MetaData'!BF165</f>
        <v>2</v>
      </c>
      <c r="BG165" s="22">
        <f t="shared" si="22"/>
        <v>0.54066346625187367</v>
      </c>
      <c r="BH165" s="30">
        <f>IF('SERIES_DB-MetaData'!$F165="US",'SERIES_DB-MetaData'!BH165*25.4,'SERIES_DB-MetaData'!BH165)</f>
        <v>0</v>
      </c>
      <c r="BI165" s="31">
        <f>IF('SERIES_DB-MetaData'!$F165="US",'SERIES_DB-MetaData'!BI165*6.89476,'SERIES_DB-MetaData'!BI165)</f>
        <v>414</v>
      </c>
      <c r="BJ165" s="31">
        <f>IF('SERIES_DB-MetaData'!$F165="US",'SERIES_DB-MetaData'!BJ165*6.89476,'SERIES_DB-MetaData'!BJ165)</f>
        <v>471</v>
      </c>
      <c r="BK165" s="109">
        <f>'SERIES_DB-MetaData'!BK165</f>
        <v>0</v>
      </c>
      <c r="BL165" s="30">
        <f>IF('SERIES_DB-MetaData'!$F165="US",'SERIES_DB-MetaData'!BL165*25.4,'SERIES_DB-MetaData'!BL165)</f>
        <v>4</v>
      </c>
      <c r="BM165" s="30">
        <f>IF('SERIES_DB-MetaData'!$F165="US",'SERIES_DB-MetaData'!BM165*25.4,'SERIES_DB-MetaData'!BM165)</f>
        <v>60</v>
      </c>
      <c r="BN165" s="25">
        <f>'SERIES_DB-MetaData'!$BN$6</f>
        <v>2</v>
      </c>
      <c r="BO165" s="22">
        <f t="shared" si="23"/>
        <v>0.93084226773030909</v>
      </c>
      <c r="BP165" s="31">
        <f>IF('SERIES_DB-MetaData'!$F165="US",'SERIES_DB-MetaData'!BP165*6.89476,'SERIES_DB-MetaData'!BP165)</f>
        <v>414</v>
      </c>
      <c r="BQ165" s="31">
        <f>IF('SERIES_DB-MetaData'!$F165="US",'SERIES_DB-MetaData'!BQ165*6.89476,'SERIES_DB-MetaData'!BQ165)</f>
        <v>471</v>
      </c>
      <c r="BR165" s="20">
        <f>'SERIES_DB-MetaData'!BR165</f>
        <v>0</v>
      </c>
      <c r="BS165" s="30">
        <f>IF('SERIES_DB-MetaData'!$F165="US",'SERIES_DB-MetaData'!BS165*25.4,'SERIES_DB-MetaData'!BS165)</f>
        <v>0</v>
      </c>
      <c r="BT165" s="20">
        <f>'SERIES_DB-MetaData'!BT165</f>
        <v>0</v>
      </c>
      <c r="BU165" s="22">
        <f t="shared" si="24"/>
        <v>0</v>
      </c>
      <c r="BV165" s="31">
        <f>IF('SERIES_DB-MetaData'!$F165="US",'SERIES_DB-MetaData'!BV165*6.89476,'SERIES_DB-MetaData'!BV165)</f>
        <v>0</v>
      </c>
      <c r="BW165" s="20">
        <f>'SERIES_DB-MetaData'!BW165</f>
        <v>0</v>
      </c>
      <c r="BX165" s="20">
        <f>'SERIES_DB-MetaData'!BX165</f>
        <v>4</v>
      </c>
    </row>
    <row r="166" spans="1:76">
      <c r="A166" s="84">
        <f>'SERIES_DB-MetaData'!A166</f>
        <v>161</v>
      </c>
      <c r="B166" s="84">
        <f>'SERIES_DB-MetaData'!B166</f>
        <v>0</v>
      </c>
      <c r="C166" s="84">
        <f>'SERIES_DB-MetaData'!C166</f>
        <v>2</v>
      </c>
      <c r="D166" s="105" t="str">
        <f>'SERIES_DB-MetaData'!D166</f>
        <v>SW16</v>
      </c>
      <c r="E166" s="105" t="str">
        <f>'SERIES_DB-MetaData'!E166</f>
        <v>Lopes 2001</v>
      </c>
      <c r="F166" s="20" t="s">
        <v>8</v>
      </c>
      <c r="G166" s="87" t="str">
        <f>'SERIES_DB-MetaData'!G166</f>
        <v>C</v>
      </c>
      <c r="H166" s="87" t="str">
        <f>'SERIES_DB-MetaData'!H166</f>
        <v>R</v>
      </c>
      <c r="I166" s="31">
        <f>IF('SERIES_DB-MetaData'!$F166="US",'SERIES_DB-MetaData'!I166*6.89476,'SERIES_DB-MetaData'!I166)</f>
        <v>44.5</v>
      </c>
      <c r="J166" s="31">
        <f>IF('SERIES_DB-MetaData'!$F166="US",'SERIES_DB-MetaData'!J166*6.89476,'SERIES_DB-MetaData'!J166)</f>
        <v>0</v>
      </c>
      <c r="K166" s="31">
        <f>IF('SERIES_DB-MetaData'!$F166="US",'SERIES_DB-MetaData'!K166*6.89476,'SERIES_DB-MetaData'!K166)</f>
        <v>0</v>
      </c>
      <c r="L166" s="31">
        <f>IF('SERIES_DB-MetaData'!$F166="US",'SERIES_DB-MetaData'!L166*4.448221615,'SERIES_DB-MetaData'!L166)</f>
        <v>0</v>
      </c>
      <c r="M166" s="20">
        <f>'SERIES_DB-MetaData'!M166</f>
        <v>0</v>
      </c>
      <c r="N166" s="30">
        <f>IF('SERIES_DB-MetaData'!$F166="US",'SERIES_DB-MetaData'!N166*25.4,'SERIES_DB-MetaData'!N166)</f>
        <v>45</v>
      </c>
      <c r="O166" s="30">
        <f>IF('SERIES_DB-MetaData'!$F166="US",'SERIES_DB-MetaData'!O166*25.4,'SERIES_DB-MetaData'!O166)</f>
        <v>70</v>
      </c>
      <c r="P166" s="30">
        <f>IF('SERIES_DB-MetaData'!$F166="US",'SERIES_DB-MetaData'!P166*25.4,'SERIES_DB-MetaData'!P166)</f>
        <v>450</v>
      </c>
      <c r="Q166" s="30">
        <f>IF('SERIES_DB-MetaData'!$F166="US",'SERIES_DB-MetaData'!Q166*25.4,'SERIES_DB-MetaData'!Q166)</f>
        <v>45</v>
      </c>
      <c r="R166" s="30">
        <f>IF('SERIES_DB-MetaData'!$F166="US",'SERIES_DB-MetaData'!R166*25.4,'SERIES_DB-MetaData'!R166)</f>
        <v>495</v>
      </c>
      <c r="S166" s="30">
        <f>IF('SERIES_DB-MetaData'!$F166="US",'SERIES_DB-MetaData'!S166*25.4,'SERIES_DB-MetaData'!S166)</f>
        <v>495</v>
      </c>
      <c r="T166" s="32" t="str">
        <f>'SERIES_DB-MetaData'!T166</f>
        <v>C</v>
      </c>
      <c r="U166" s="32">
        <f t="shared" si="25"/>
        <v>20250</v>
      </c>
      <c r="V166" s="30">
        <f>IF('SERIES_DB-MetaData'!$F166="US",'SERIES_DB-MetaData'!V166*25.4,'SERIES_DB-MetaData'!V166)</f>
        <v>8</v>
      </c>
      <c r="W166" s="30">
        <f>IF('SERIES_DB-MetaData'!$F166="US",'SERIES_DB-MetaData'!W166*25.4,'SERIES_DB-MetaData'!W166)</f>
        <v>6</v>
      </c>
      <c r="X166" s="30">
        <f>IF('SERIES_DB-MetaData'!$F166="US",'SERIES_DB-MetaData'!X166*25.4,'SERIES_DB-MetaData'!X166)</f>
        <v>0</v>
      </c>
      <c r="Y166" s="108">
        <f>'SERIES_DB-MetaData'!Y166</f>
        <v>6</v>
      </c>
      <c r="Z166" s="30">
        <f>IF('SERIES_DB-MetaData'!$F166="US",'SERIES_DB-MetaData'!Z166*25.4,'SERIES_DB-MetaData'!Z166)</f>
        <v>0</v>
      </c>
      <c r="AA166" s="108">
        <f>'SERIES_DB-MetaData'!AA166</f>
        <v>0</v>
      </c>
      <c r="AB166" s="30">
        <f>IF('SERIES_DB-MetaData'!$F166="US",'SERIES_DB-MetaData'!AB166*25.4,'SERIES_DB-MetaData'!AB166)</f>
        <v>0</v>
      </c>
      <c r="AC166" s="108">
        <f>'SERIES_DB-MetaData'!AC166</f>
        <v>2</v>
      </c>
      <c r="AD166" s="108" t="str">
        <f>'SERIES_DB-MetaData'!AD166</f>
        <v>STRAIGHT</v>
      </c>
      <c r="AE166" s="31">
        <f>IF('SERIES_DB-MetaData'!$F166="US",'SERIES_DB-MetaData'!AE166*25.4,'SERIES_DB-MetaData'!AE166)</f>
        <v>0</v>
      </c>
      <c r="AF166" s="32" t="str">
        <f>'SERIES_DB-MetaData'!AF166</f>
        <v>Ribbed</v>
      </c>
      <c r="AG166" s="23">
        <f t="shared" si="20"/>
        <v>1.2721510992314222</v>
      </c>
      <c r="AH166" s="30">
        <f>IF('SERIES_DB-MetaData'!$F166="US",'SERIES_DB-MetaData'!AH166*25.4,'SERIES_DB-MetaData'!AH166)</f>
        <v>0</v>
      </c>
      <c r="AI166" s="31">
        <f>IF('SERIES_DB-MetaData'!$F166="US",'SERIES_DB-MetaData'!AI166*6.89476,'SERIES_DB-MetaData'!AI166)</f>
        <v>527</v>
      </c>
      <c r="AJ166" s="31">
        <f>IF('SERIES_DB-MetaData'!$F166="US",'SERIES_DB-MetaData'!AJ166*6.89476,'SERIES_DB-MetaData'!AJ166)</f>
        <v>623</v>
      </c>
      <c r="AK166" s="31">
        <f>IF('SERIES_DB-MetaData'!$F166="US",'SERIES_DB-MetaData'!AK166*6.89476,'SERIES_DB-MetaData'!AK166)</f>
        <v>608</v>
      </c>
      <c r="AL166" s="31">
        <f>IF('SERIES_DB-MetaData'!$F166="US",'SERIES_DB-MetaData'!AL166*6.89476,'SERIES_DB-MetaData'!AL166)</f>
        <v>0</v>
      </c>
      <c r="AM166" s="31">
        <f>IF('SERIES_DB-MetaData'!$F166="US",'SERIES_DB-MetaData'!AM166*6.89476,'SERIES_DB-MetaData'!AM166)</f>
        <v>667</v>
      </c>
      <c r="AN166" s="31">
        <f>IF('SERIES_DB-MetaData'!$F166="US",'SERIES_DB-MetaData'!AN166*6.89476,'SERIES_DB-MetaData'!AN166)</f>
        <v>0</v>
      </c>
      <c r="AO166" s="108">
        <f>'SERIES_DB-MetaData'!AO166</f>
        <v>0</v>
      </c>
      <c r="AP166" s="24" t="str">
        <f>'SERIES_DB-MetaData'!AP166</f>
        <v>R</v>
      </c>
      <c r="AQ166" s="20">
        <f>'SERIES_DB-MetaData'!AQ166</f>
        <v>2</v>
      </c>
      <c r="AR166" s="24" t="str">
        <f>'SERIES_DB-MetaData'!AR166</f>
        <v>Ribbed</v>
      </c>
      <c r="AS166" s="30">
        <f>IF('SERIES_DB-MetaData'!$F166="US",'SERIES_DB-MetaData'!AS166*25.4,'SERIES_DB-MetaData'!AS166)</f>
        <v>6</v>
      </c>
      <c r="AT166" s="20">
        <f>'SERIES_DB-MetaData'!AT166</f>
        <v>4</v>
      </c>
      <c r="AU166" s="31">
        <f>IF('SERIES_DB-MetaData'!$F166="US",'SERIES_DB-MetaData'!AU166*25.4,'SERIES_DB-MetaData'!AU166)</f>
        <v>30</v>
      </c>
      <c r="AV166" s="30">
        <f>IF('SERIES_DB-MetaData'!$F166="US",'SERIES_DB-MetaData'!AV166*25.4,'SERIES_DB-MetaData'!AV166)</f>
        <v>0</v>
      </c>
      <c r="AW166" s="109">
        <f>'SERIES_DB-MetaData'!AW166</f>
        <v>0</v>
      </c>
      <c r="AX166" s="30">
        <f>IF('SERIES_DB-MetaData'!$F166="US",'SERIES_DB-MetaData'!AX166*25.4,'SERIES_DB-MetaData'!AX166)</f>
        <v>0</v>
      </c>
      <c r="AY166" s="23">
        <f t="shared" si="21"/>
        <v>4.1887902047863905</v>
      </c>
      <c r="AZ166" s="23"/>
      <c r="BA166" s="31">
        <f>IF('SERIES_DB-MetaData'!$F166="US",'SERIES_DB-MetaData'!BA166*6.89476,'SERIES_DB-MetaData'!BA166)</f>
        <v>608</v>
      </c>
      <c r="BB166" s="31">
        <f>IF('SERIES_DB-MetaData'!$F166="US",'SERIES_DB-MetaData'!BB166*6.89476,'SERIES_DB-MetaData'!BB166)</f>
        <v>667</v>
      </c>
      <c r="BC166" s="24">
        <f>'SERIES_DB-MetaData'!BC166</f>
        <v>0</v>
      </c>
      <c r="BD166" s="30">
        <f>IF('SERIES_DB-MetaData'!$F166="US",'SERIES_DB-MetaData'!BD166*25.4,'SERIES_DB-MetaData'!BD166)</f>
        <v>4</v>
      </c>
      <c r="BE166" s="30">
        <f>IF('SERIES_DB-MetaData'!$F166="US",'SERIES_DB-MetaData'!BE166*25.4,'SERIES_DB-MetaData'!BE166)</f>
        <v>103.3</v>
      </c>
      <c r="BF166" s="24">
        <f>'SERIES_DB-MetaData'!BF166</f>
        <v>2</v>
      </c>
      <c r="BG166" s="22">
        <f t="shared" si="22"/>
        <v>0.54066346625187367</v>
      </c>
      <c r="BH166" s="30">
        <f>IF('SERIES_DB-MetaData'!$F166="US",'SERIES_DB-MetaData'!BH166*25.4,'SERIES_DB-MetaData'!BH166)</f>
        <v>0</v>
      </c>
      <c r="BI166" s="31">
        <f>IF('SERIES_DB-MetaData'!$F166="US",'SERIES_DB-MetaData'!BI166*6.89476,'SERIES_DB-MetaData'!BI166)</f>
        <v>414</v>
      </c>
      <c r="BJ166" s="31">
        <f>IF('SERIES_DB-MetaData'!$F166="US",'SERIES_DB-MetaData'!BJ166*6.89476,'SERIES_DB-MetaData'!BJ166)</f>
        <v>471</v>
      </c>
      <c r="BK166" s="109">
        <f>'SERIES_DB-MetaData'!BK166</f>
        <v>0</v>
      </c>
      <c r="BL166" s="30">
        <f>IF('SERIES_DB-MetaData'!$F166="US",'SERIES_DB-MetaData'!BL166*25.4,'SERIES_DB-MetaData'!BL166)</f>
        <v>4</v>
      </c>
      <c r="BM166" s="30">
        <f>IF('SERIES_DB-MetaData'!$F166="US",'SERIES_DB-MetaData'!BM166*25.4,'SERIES_DB-MetaData'!BM166)</f>
        <v>60</v>
      </c>
      <c r="BN166" s="25">
        <f>'SERIES_DB-MetaData'!$BN$6</f>
        <v>2</v>
      </c>
      <c r="BO166" s="22">
        <f t="shared" si="23"/>
        <v>0.93084226773030909</v>
      </c>
      <c r="BP166" s="31">
        <f>IF('SERIES_DB-MetaData'!$F166="US",'SERIES_DB-MetaData'!BP166*6.89476,'SERIES_DB-MetaData'!BP166)</f>
        <v>414</v>
      </c>
      <c r="BQ166" s="31">
        <f>IF('SERIES_DB-MetaData'!$F166="US",'SERIES_DB-MetaData'!BQ166*6.89476,'SERIES_DB-MetaData'!BQ166)</f>
        <v>471</v>
      </c>
      <c r="BR166" s="20">
        <f>'SERIES_DB-MetaData'!BR166</f>
        <v>0</v>
      </c>
      <c r="BS166" s="30">
        <f>IF('SERIES_DB-MetaData'!$F166="US",'SERIES_DB-MetaData'!BS166*25.4,'SERIES_DB-MetaData'!BS166)</f>
        <v>0</v>
      </c>
      <c r="BT166" s="20">
        <f>'SERIES_DB-MetaData'!BT166</f>
        <v>0</v>
      </c>
      <c r="BU166" s="22">
        <f t="shared" si="24"/>
        <v>0</v>
      </c>
      <c r="BV166" s="31">
        <f>IF('SERIES_DB-MetaData'!$F166="US",'SERIES_DB-MetaData'!BV166*6.89476,'SERIES_DB-MetaData'!BV166)</f>
        <v>0</v>
      </c>
      <c r="BW166" s="20">
        <f>'SERIES_DB-MetaData'!BW166</f>
        <v>0</v>
      </c>
      <c r="BX166" s="20">
        <f>'SERIES_DB-MetaData'!BX166</f>
        <v>4</v>
      </c>
    </row>
    <row r="167" spans="1:76">
      <c r="A167" s="84">
        <f>'SERIES_DB-MetaData'!A167</f>
        <v>162</v>
      </c>
      <c r="B167" s="84">
        <f>'SERIES_DB-MetaData'!B167</f>
        <v>0</v>
      </c>
      <c r="C167" s="84">
        <f>'SERIES_DB-MetaData'!C167</f>
        <v>3</v>
      </c>
      <c r="D167" s="105" t="str">
        <f>'SERIES_DB-MetaData'!D167</f>
        <v>SW17</v>
      </c>
      <c r="E167" s="105" t="str">
        <f>'SERIES_DB-MetaData'!E167</f>
        <v>Lopes 2001</v>
      </c>
      <c r="F167" s="20" t="s">
        <v>8</v>
      </c>
      <c r="G167" s="87" t="str">
        <f>'SERIES_DB-MetaData'!G167</f>
        <v>C</v>
      </c>
      <c r="H167" s="87" t="str">
        <f>'SERIES_DB-MetaData'!H167</f>
        <v>R</v>
      </c>
      <c r="I167" s="31">
        <f>IF('SERIES_DB-MetaData'!$F167="US",'SERIES_DB-MetaData'!I167*6.89476,'SERIES_DB-MetaData'!I167)</f>
        <v>45.1</v>
      </c>
      <c r="J167" s="31">
        <f>IF('SERIES_DB-MetaData'!$F167="US",'SERIES_DB-MetaData'!J167*6.89476,'SERIES_DB-MetaData'!J167)</f>
        <v>0</v>
      </c>
      <c r="K167" s="31">
        <f>IF('SERIES_DB-MetaData'!$F167="US",'SERIES_DB-MetaData'!K167*6.89476,'SERIES_DB-MetaData'!K167)</f>
        <v>0</v>
      </c>
      <c r="L167" s="31">
        <f>IF('SERIES_DB-MetaData'!$F167="US",'SERIES_DB-MetaData'!L167*4.448221615,'SERIES_DB-MetaData'!L167)</f>
        <v>0</v>
      </c>
      <c r="M167" s="20">
        <f>'SERIES_DB-MetaData'!M167</f>
        <v>0</v>
      </c>
      <c r="N167" s="30">
        <f>IF('SERIES_DB-MetaData'!$F167="US",'SERIES_DB-MetaData'!N167*25.4,'SERIES_DB-MetaData'!N167)</f>
        <v>45</v>
      </c>
      <c r="O167" s="30">
        <f>IF('SERIES_DB-MetaData'!$F167="US",'SERIES_DB-MetaData'!O167*25.4,'SERIES_DB-MetaData'!O167)</f>
        <v>70</v>
      </c>
      <c r="P167" s="30">
        <f>IF('SERIES_DB-MetaData'!$F167="US",'SERIES_DB-MetaData'!P167*25.4,'SERIES_DB-MetaData'!P167)</f>
        <v>450</v>
      </c>
      <c r="Q167" s="30">
        <f>IF('SERIES_DB-MetaData'!$F167="US",'SERIES_DB-MetaData'!Q167*25.4,'SERIES_DB-MetaData'!Q167)</f>
        <v>45</v>
      </c>
      <c r="R167" s="30">
        <f>IF('SERIES_DB-MetaData'!$F167="US",'SERIES_DB-MetaData'!R167*25.4,'SERIES_DB-MetaData'!R167)</f>
        <v>495</v>
      </c>
      <c r="S167" s="30">
        <f>IF('SERIES_DB-MetaData'!$F167="US",'SERIES_DB-MetaData'!S167*25.4,'SERIES_DB-MetaData'!S167)</f>
        <v>495</v>
      </c>
      <c r="T167" s="32" t="str">
        <f>'SERIES_DB-MetaData'!T167</f>
        <v>C</v>
      </c>
      <c r="U167" s="32">
        <f t="shared" si="25"/>
        <v>20250</v>
      </c>
      <c r="V167" s="30">
        <f>IF('SERIES_DB-MetaData'!$F167="US",'SERIES_DB-MetaData'!V167*25.4,'SERIES_DB-MetaData'!V167)</f>
        <v>8</v>
      </c>
      <c r="W167" s="30">
        <f>IF('SERIES_DB-MetaData'!$F167="US",'SERIES_DB-MetaData'!W167*25.4,'SERIES_DB-MetaData'!W167)</f>
        <v>6</v>
      </c>
      <c r="X167" s="30">
        <f>IF('SERIES_DB-MetaData'!$F167="US",'SERIES_DB-MetaData'!X167*25.4,'SERIES_DB-MetaData'!X167)</f>
        <v>0</v>
      </c>
      <c r="Y167" s="108">
        <f>'SERIES_DB-MetaData'!Y167</f>
        <v>6</v>
      </c>
      <c r="Z167" s="30">
        <f>IF('SERIES_DB-MetaData'!$F167="US",'SERIES_DB-MetaData'!Z167*25.4,'SERIES_DB-MetaData'!Z167)</f>
        <v>0</v>
      </c>
      <c r="AA167" s="108">
        <f>'SERIES_DB-MetaData'!AA167</f>
        <v>0</v>
      </c>
      <c r="AB167" s="30">
        <f>IF('SERIES_DB-MetaData'!$F167="US",'SERIES_DB-MetaData'!AB167*25.4,'SERIES_DB-MetaData'!AB167)</f>
        <v>0</v>
      </c>
      <c r="AC167" s="108">
        <f>'SERIES_DB-MetaData'!AC167</f>
        <v>2</v>
      </c>
      <c r="AD167" s="108" t="str">
        <f>'SERIES_DB-MetaData'!AD167</f>
        <v>STRAIGHT</v>
      </c>
      <c r="AE167" s="31">
        <f>IF('SERIES_DB-MetaData'!$F167="US",'SERIES_DB-MetaData'!AE167*25.4,'SERIES_DB-MetaData'!AE167)</f>
        <v>0</v>
      </c>
      <c r="AF167" s="32" t="str">
        <f>'SERIES_DB-MetaData'!AF167</f>
        <v>Ribbed</v>
      </c>
      <c r="AG167" s="23">
        <f t="shared" si="20"/>
        <v>1.2721510992314222</v>
      </c>
      <c r="AH167" s="30">
        <f>IF('SERIES_DB-MetaData'!$F167="US",'SERIES_DB-MetaData'!AH167*25.4,'SERIES_DB-MetaData'!AH167)</f>
        <v>0</v>
      </c>
      <c r="AI167" s="31">
        <f>IF('SERIES_DB-MetaData'!$F167="US",'SERIES_DB-MetaData'!AI167*6.89476,'SERIES_DB-MetaData'!AI167)</f>
        <v>527</v>
      </c>
      <c r="AJ167" s="31">
        <f>IF('SERIES_DB-MetaData'!$F167="US",'SERIES_DB-MetaData'!AJ167*6.89476,'SERIES_DB-MetaData'!AJ167)</f>
        <v>623</v>
      </c>
      <c r="AK167" s="31">
        <f>IF('SERIES_DB-MetaData'!$F167="US",'SERIES_DB-MetaData'!AK167*6.89476,'SERIES_DB-MetaData'!AK167)</f>
        <v>608</v>
      </c>
      <c r="AL167" s="31">
        <f>IF('SERIES_DB-MetaData'!$F167="US",'SERIES_DB-MetaData'!AL167*6.89476,'SERIES_DB-MetaData'!AL167)</f>
        <v>0</v>
      </c>
      <c r="AM167" s="31">
        <f>IF('SERIES_DB-MetaData'!$F167="US",'SERIES_DB-MetaData'!AM167*6.89476,'SERIES_DB-MetaData'!AM167)</f>
        <v>667</v>
      </c>
      <c r="AN167" s="31">
        <f>IF('SERIES_DB-MetaData'!$F167="US",'SERIES_DB-MetaData'!AN167*6.89476,'SERIES_DB-MetaData'!AN167)</f>
        <v>0</v>
      </c>
      <c r="AO167" s="108">
        <f>'SERIES_DB-MetaData'!AO167</f>
        <v>0</v>
      </c>
      <c r="AP167" s="24" t="str">
        <f>'SERIES_DB-MetaData'!AP167</f>
        <v>R</v>
      </c>
      <c r="AQ167" s="20">
        <f>'SERIES_DB-MetaData'!AQ167</f>
        <v>2</v>
      </c>
      <c r="AR167" s="24" t="str">
        <f>'SERIES_DB-MetaData'!AR167</f>
        <v>Ribbed</v>
      </c>
      <c r="AS167" s="30">
        <f>IF('SERIES_DB-MetaData'!$F167="US",'SERIES_DB-MetaData'!AS167*25.4,'SERIES_DB-MetaData'!AS167)</f>
        <v>4</v>
      </c>
      <c r="AT167" s="20">
        <f>'SERIES_DB-MetaData'!AT167</f>
        <v>7</v>
      </c>
      <c r="AU167" s="31">
        <f>IF('SERIES_DB-MetaData'!$F167="US",'SERIES_DB-MetaData'!AU167*25.4,'SERIES_DB-MetaData'!AU167)</f>
        <v>30</v>
      </c>
      <c r="AV167" s="30">
        <f>IF('SERIES_DB-MetaData'!$F167="US",'SERIES_DB-MetaData'!AV167*25.4,'SERIES_DB-MetaData'!AV167)</f>
        <v>0</v>
      </c>
      <c r="AW167" s="109">
        <f>'SERIES_DB-MetaData'!AW167</f>
        <v>0</v>
      </c>
      <c r="AX167" s="30">
        <f>IF('SERIES_DB-MetaData'!$F167="US",'SERIES_DB-MetaData'!AX167*25.4,'SERIES_DB-MetaData'!AX167)</f>
        <v>0</v>
      </c>
      <c r="AY167" s="23">
        <f t="shared" si="21"/>
        <v>1.8616845354606182</v>
      </c>
      <c r="AZ167" s="23"/>
      <c r="BA167" s="31">
        <f>IF('SERIES_DB-MetaData'!$F167="US",'SERIES_DB-MetaData'!BA167*6.89476,'SERIES_DB-MetaData'!BA167)</f>
        <v>414</v>
      </c>
      <c r="BB167" s="31">
        <f>IF('SERIES_DB-MetaData'!$F167="US",'SERIES_DB-MetaData'!BB167*6.89476,'SERIES_DB-MetaData'!BB167)</f>
        <v>471</v>
      </c>
      <c r="BC167" s="24">
        <f>'SERIES_DB-MetaData'!BC167</f>
        <v>0</v>
      </c>
      <c r="BD167" s="30">
        <f>IF('SERIES_DB-MetaData'!$F167="US",'SERIES_DB-MetaData'!BD167*25.4,'SERIES_DB-MetaData'!BD167)</f>
        <v>4</v>
      </c>
      <c r="BE167" s="30">
        <f>IF('SERIES_DB-MetaData'!$F167="US",'SERIES_DB-MetaData'!BE167*25.4,'SERIES_DB-MetaData'!BE167)</f>
        <v>103.3</v>
      </c>
      <c r="BF167" s="24">
        <f>'SERIES_DB-MetaData'!BF167</f>
        <v>2</v>
      </c>
      <c r="BG167" s="22">
        <f t="shared" si="22"/>
        <v>0.54066346625187367</v>
      </c>
      <c r="BH167" s="30">
        <f>IF('SERIES_DB-MetaData'!$F167="US",'SERIES_DB-MetaData'!BH167*25.4,'SERIES_DB-MetaData'!BH167)</f>
        <v>0</v>
      </c>
      <c r="BI167" s="31">
        <f>IF('SERIES_DB-MetaData'!$F167="US",'SERIES_DB-MetaData'!BI167*6.89476,'SERIES_DB-MetaData'!BI167)</f>
        <v>414</v>
      </c>
      <c r="BJ167" s="31">
        <f>IF('SERIES_DB-MetaData'!$F167="US",'SERIES_DB-MetaData'!BJ167*6.89476,'SERIES_DB-MetaData'!BJ167)</f>
        <v>471</v>
      </c>
      <c r="BK167" s="109">
        <f>'SERIES_DB-MetaData'!BK167</f>
        <v>0</v>
      </c>
      <c r="BL167" s="30">
        <f>IF('SERIES_DB-MetaData'!$F167="US",'SERIES_DB-MetaData'!BL167*25.4,'SERIES_DB-MetaData'!BL167)</f>
        <v>4</v>
      </c>
      <c r="BM167" s="30">
        <f>IF('SERIES_DB-MetaData'!$F167="US",'SERIES_DB-MetaData'!BM167*25.4,'SERIES_DB-MetaData'!BM167)</f>
        <v>60</v>
      </c>
      <c r="BN167" s="25">
        <f>'SERIES_DB-MetaData'!$BN$6</f>
        <v>2</v>
      </c>
      <c r="BO167" s="22">
        <f t="shared" si="23"/>
        <v>0.93084226773030909</v>
      </c>
      <c r="BP167" s="31">
        <f>IF('SERIES_DB-MetaData'!$F167="US",'SERIES_DB-MetaData'!BP167*6.89476,'SERIES_DB-MetaData'!BP167)</f>
        <v>414</v>
      </c>
      <c r="BQ167" s="31">
        <f>IF('SERIES_DB-MetaData'!$F167="US",'SERIES_DB-MetaData'!BQ167*6.89476,'SERIES_DB-MetaData'!BQ167)</f>
        <v>471</v>
      </c>
      <c r="BR167" s="20">
        <f>'SERIES_DB-MetaData'!BR167</f>
        <v>0</v>
      </c>
      <c r="BS167" s="30">
        <f>IF('SERIES_DB-MetaData'!$F167="US",'SERIES_DB-MetaData'!BS167*25.4,'SERIES_DB-MetaData'!BS167)</f>
        <v>0</v>
      </c>
      <c r="BT167" s="20">
        <f>'SERIES_DB-MetaData'!BT167</f>
        <v>0</v>
      </c>
      <c r="BU167" s="22">
        <f t="shared" si="24"/>
        <v>0</v>
      </c>
      <c r="BV167" s="31">
        <f>IF('SERIES_DB-MetaData'!$F167="US",'SERIES_DB-MetaData'!BV167*6.89476,'SERIES_DB-MetaData'!BV167)</f>
        <v>0</v>
      </c>
      <c r="BW167" s="20">
        <f>'SERIES_DB-MetaData'!BW167</f>
        <v>0</v>
      </c>
      <c r="BX167" s="20">
        <f>'SERIES_DB-MetaData'!BX167</f>
        <v>3</v>
      </c>
    </row>
    <row r="168" spans="1:76">
      <c r="A168" s="84">
        <f>'SERIES_DB-MetaData'!A168</f>
        <v>163</v>
      </c>
      <c r="B168" s="84">
        <f>'SERIES_DB-MetaData'!B168</f>
        <v>0</v>
      </c>
      <c r="C168" s="84">
        <f>'SERIES_DB-MetaData'!C168</f>
        <v>4</v>
      </c>
      <c r="D168" s="105" t="str">
        <f>'SERIES_DB-MetaData'!D168</f>
        <v>SW18</v>
      </c>
      <c r="E168" s="105" t="str">
        <f>'SERIES_DB-MetaData'!E168</f>
        <v>Lopes 2001</v>
      </c>
      <c r="F168" s="20" t="s">
        <v>8</v>
      </c>
      <c r="G168" s="87" t="str">
        <f>'SERIES_DB-MetaData'!G168</f>
        <v>C</v>
      </c>
      <c r="H168" s="87" t="str">
        <f>'SERIES_DB-MetaData'!H168</f>
        <v>R</v>
      </c>
      <c r="I168" s="31">
        <f>IF('SERIES_DB-MetaData'!$F168="US",'SERIES_DB-MetaData'!I168*6.89476,'SERIES_DB-MetaData'!I168)</f>
        <v>44.6</v>
      </c>
      <c r="J168" s="31">
        <f>IF('SERIES_DB-MetaData'!$F168="US",'SERIES_DB-MetaData'!J168*6.89476,'SERIES_DB-MetaData'!J168)</f>
        <v>0</v>
      </c>
      <c r="K168" s="31">
        <f>IF('SERIES_DB-MetaData'!$F168="US",'SERIES_DB-MetaData'!K168*6.89476,'SERIES_DB-MetaData'!K168)</f>
        <v>0</v>
      </c>
      <c r="L168" s="31">
        <f>IF('SERIES_DB-MetaData'!$F168="US",'SERIES_DB-MetaData'!L168*4.448221615,'SERIES_DB-MetaData'!L168)</f>
        <v>0</v>
      </c>
      <c r="M168" s="20">
        <f>'SERIES_DB-MetaData'!M168</f>
        <v>0</v>
      </c>
      <c r="N168" s="30">
        <f>IF('SERIES_DB-MetaData'!$F168="US",'SERIES_DB-MetaData'!N168*25.4,'SERIES_DB-MetaData'!N168)</f>
        <v>45</v>
      </c>
      <c r="O168" s="30">
        <f>IF('SERIES_DB-MetaData'!$F168="US",'SERIES_DB-MetaData'!O168*25.4,'SERIES_DB-MetaData'!O168)</f>
        <v>70</v>
      </c>
      <c r="P168" s="30">
        <f>IF('SERIES_DB-MetaData'!$F168="US",'SERIES_DB-MetaData'!P168*25.4,'SERIES_DB-MetaData'!P168)</f>
        <v>450</v>
      </c>
      <c r="Q168" s="30">
        <f>IF('SERIES_DB-MetaData'!$F168="US",'SERIES_DB-MetaData'!Q168*25.4,'SERIES_DB-MetaData'!Q168)</f>
        <v>45</v>
      </c>
      <c r="R168" s="30">
        <f>IF('SERIES_DB-MetaData'!$F168="US",'SERIES_DB-MetaData'!R168*25.4,'SERIES_DB-MetaData'!R168)</f>
        <v>495</v>
      </c>
      <c r="S168" s="30">
        <f>IF('SERIES_DB-MetaData'!$F168="US",'SERIES_DB-MetaData'!S168*25.4,'SERIES_DB-MetaData'!S168)</f>
        <v>495</v>
      </c>
      <c r="T168" s="32" t="str">
        <f>'SERIES_DB-MetaData'!T168</f>
        <v>C</v>
      </c>
      <c r="U168" s="32">
        <f t="shared" si="25"/>
        <v>20250</v>
      </c>
      <c r="V168" s="30">
        <f>IF('SERIES_DB-MetaData'!$F168="US",'SERIES_DB-MetaData'!V168*25.4,'SERIES_DB-MetaData'!V168)</f>
        <v>8</v>
      </c>
      <c r="W168" s="30">
        <f>IF('SERIES_DB-MetaData'!$F168="US",'SERIES_DB-MetaData'!W168*25.4,'SERIES_DB-MetaData'!W168)</f>
        <v>6</v>
      </c>
      <c r="X168" s="30">
        <f>IF('SERIES_DB-MetaData'!$F168="US",'SERIES_DB-MetaData'!X168*25.4,'SERIES_DB-MetaData'!X168)</f>
        <v>0</v>
      </c>
      <c r="Y168" s="108">
        <f>'SERIES_DB-MetaData'!Y168</f>
        <v>6</v>
      </c>
      <c r="Z168" s="30">
        <f>IF('SERIES_DB-MetaData'!$F168="US",'SERIES_DB-MetaData'!Z168*25.4,'SERIES_DB-MetaData'!Z168)</f>
        <v>0</v>
      </c>
      <c r="AA168" s="108">
        <f>'SERIES_DB-MetaData'!AA168</f>
        <v>0</v>
      </c>
      <c r="AB168" s="30">
        <f>IF('SERIES_DB-MetaData'!$F168="US",'SERIES_DB-MetaData'!AB168*25.4,'SERIES_DB-MetaData'!AB168)</f>
        <v>0</v>
      </c>
      <c r="AC168" s="108">
        <f>'SERIES_DB-MetaData'!AC168</f>
        <v>2</v>
      </c>
      <c r="AD168" s="108" t="str">
        <f>'SERIES_DB-MetaData'!AD168</f>
        <v>STRAIGHT</v>
      </c>
      <c r="AE168" s="31">
        <f>IF('SERIES_DB-MetaData'!$F168="US",'SERIES_DB-MetaData'!AE168*25.4,'SERIES_DB-MetaData'!AE168)</f>
        <v>0</v>
      </c>
      <c r="AF168" s="32" t="str">
        <f>'SERIES_DB-MetaData'!AF168</f>
        <v>Ribbed</v>
      </c>
      <c r="AG168" s="23">
        <f t="shared" si="20"/>
        <v>1.2721510992314222</v>
      </c>
      <c r="AH168" s="30">
        <f>IF('SERIES_DB-MetaData'!$F168="US",'SERIES_DB-MetaData'!AH168*25.4,'SERIES_DB-MetaData'!AH168)</f>
        <v>0</v>
      </c>
      <c r="AI168" s="31">
        <f>IF('SERIES_DB-MetaData'!$F168="US",'SERIES_DB-MetaData'!AI168*6.89476,'SERIES_DB-MetaData'!AI168)</f>
        <v>527</v>
      </c>
      <c r="AJ168" s="31">
        <f>IF('SERIES_DB-MetaData'!$F168="US",'SERIES_DB-MetaData'!AJ168*6.89476,'SERIES_DB-MetaData'!AJ168)</f>
        <v>623</v>
      </c>
      <c r="AK168" s="31">
        <f>IF('SERIES_DB-MetaData'!$F168="US",'SERIES_DB-MetaData'!AK168*6.89476,'SERIES_DB-MetaData'!AK168)</f>
        <v>608</v>
      </c>
      <c r="AL168" s="31">
        <f>IF('SERIES_DB-MetaData'!$F168="US",'SERIES_DB-MetaData'!AL168*6.89476,'SERIES_DB-MetaData'!AL168)</f>
        <v>0</v>
      </c>
      <c r="AM168" s="31">
        <f>IF('SERIES_DB-MetaData'!$F168="US",'SERIES_DB-MetaData'!AM168*6.89476,'SERIES_DB-MetaData'!AM168)</f>
        <v>667</v>
      </c>
      <c r="AN168" s="31">
        <f>IF('SERIES_DB-MetaData'!$F168="US",'SERIES_DB-MetaData'!AN168*6.89476,'SERIES_DB-MetaData'!AN168)</f>
        <v>0</v>
      </c>
      <c r="AO168" s="108">
        <f>'SERIES_DB-MetaData'!AO168</f>
        <v>0</v>
      </c>
      <c r="AP168" s="24" t="str">
        <f>'SERIES_DB-MetaData'!AP168</f>
        <v>R</v>
      </c>
      <c r="AQ168" s="20">
        <f>'SERIES_DB-MetaData'!AQ168</f>
        <v>2</v>
      </c>
      <c r="AR168" s="24" t="str">
        <f>'SERIES_DB-MetaData'!AR168</f>
        <v>Ribbed</v>
      </c>
      <c r="AS168" s="30">
        <f>IF('SERIES_DB-MetaData'!$F168="US",'SERIES_DB-MetaData'!AS168*25.4,'SERIES_DB-MetaData'!AS168)</f>
        <v>4</v>
      </c>
      <c r="AT168" s="20">
        <f>'SERIES_DB-MetaData'!AT168</f>
        <v>7</v>
      </c>
      <c r="AU168" s="31">
        <f>IF('SERIES_DB-MetaData'!$F168="US",'SERIES_DB-MetaData'!AU168*25.4,'SERIES_DB-MetaData'!AU168)</f>
        <v>30</v>
      </c>
      <c r="AV168" s="30">
        <f>IF('SERIES_DB-MetaData'!$F168="US",'SERIES_DB-MetaData'!AV168*25.4,'SERIES_DB-MetaData'!AV168)</f>
        <v>0</v>
      </c>
      <c r="AW168" s="109">
        <f>'SERIES_DB-MetaData'!AW168</f>
        <v>0</v>
      </c>
      <c r="AX168" s="30">
        <f>IF('SERIES_DB-MetaData'!$F168="US",'SERIES_DB-MetaData'!AX168*25.4,'SERIES_DB-MetaData'!AX168)</f>
        <v>0</v>
      </c>
      <c r="AY168" s="23">
        <f t="shared" si="21"/>
        <v>1.8616845354606182</v>
      </c>
      <c r="AZ168" s="23"/>
      <c r="BA168" s="31">
        <f>IF('SERIES_DB-MetaData'!$F168="US",'SERIES_DB-MetaData'!BA168*6.89476,'SERIES_DB-MetaData'!BA168)</f>
        <v>414</v>
      </c>
      <c r="BB168" s="31">
        <f>IF('SERIES_DB-MetaData'!$F168="US",'SERIES_DB-MetaData'!BB168*6.89476,'SERIES_DB-MetaData'!BB168)</f>
        <v>471</v>
      </c>
      <c r="BC168" s="24">
        <f>'SERIES_DB-MetaData'!BC168</f>
        <v>0</v>
      </c>
      <c r="BD168" s="30">
        <f>IF('SERIES_DB-MetaData'!$F168="US",'SERIES_DB-MetaData'!BD168*25.4,'SERIES_DB-MetaData'!BD168)</f>
        <v>4</v>
      </c>
      <c r="BE168" s="30">
        <f>IF('SERIES_DB-MetaData'!$F168="US",'SERIES_DB-MetaData'!BE168*25.4,'SERIES_DB-MetaData'!BE168)</f>
        <v>103.3</v>
      </c>
      <c r="BF168" s="24">
        <f>'SERIES_DB-MetaData'!BF168</f>
        <v>2</v>
      </c>
      <c r="BG168" s="22">
        <f t="shared" si="22"/>
        <v>0.54066346625187367</v>
      </c>
      <c r="BH168" s="30">
        <f>IF('SERIES_DB-MetaData'!$F168="US",'SERIES_DB-MetaData'!BH168*25.4,'SERIES_DB-MetaData'!BH168)</f>
        <v>0</v>
      </c>
      <c r="BI168" s="31">
        <f>IF('SERIES_DB-MetaData'!$F168="US",'SERIES_DB-MetaData'!BI168*6.89476,'SERIES_DB-MetaData'!BI168)</f>
        <v>414</v>
      </c>
      <c r="BJ168" s="31">
        <f>IF('SERIES_DB-MetaData'!$F168="US",'SERIES_DB-MetaData'!BJ168*6.89476,'SERIES_DB-MetaData'!BJ168)</f>
        <v>471</v>
      </c>
      <c r="BK168" s="109">
        <f>'SERIES_DB-MetaData'!BK168</f>
        <v>0</v>
      </c>
      <c r="BL168" s="30">
        <f>IF('SERIES_DB-MetaData'!$F168="US",'SERIES_DB-MetaData'!BL168*25.4,'SERIES_DB-MetaData'!BL168)</f>
        <v>4</v>
      </c>
      <c r="BM168" s="30">
        <f>IF('SERIES_DB-MetaData'!$F168="US",'SERIES_DB-MetaData'!BM168*25.4,'SERIES_DB-MetaData'!BM168)</f>
        <v>60</v>
      </c>
      <c r="BN168" s="25">
        <f>'SERIES_DB-MetaData'!$BN$6</f>
        <v>2</v>
      </c>
      <c r="BO168" s="22">
        <f t="shared" si="23"/>
        <v>0.93084226773030909</v>
      </c>
      <c r="BP168" s="31">
        <f>IF('SERIES_DB-MetaData'!$F168="US",'SERIES_DB-MetaData'!BP168*6.89476,'SERIES_DB-MetaData'!BP168)</f>
        <v>414</v>
      </c>
      <c r="BQ168" s="31">
        <f>IF('SERIES_DB-MetaData'!$F168="US",'SERIES_DB-MetaData'!BQ168*6.89476,'SERIES_DB-MetaData'!BQ168)</f>
        <v>471</v>
      </c>
      <c r="BR168" s="20">
        <f>'SERIES_DB-MetaData'!BR168</f>
        <v>0</v>
      </c>
      <c r="BS168" s="30">
        <f>IF('SERIES_DB-MetaData'!$F168="US",'SERIES_DB-MetaData'!BS168*25.4,'SERIES_DB-MetaData'!BS168)</f>
        <v>0</v>
      </c>
      <c r="BT168" s="20">
        <f>'SERIES_DB-MetaData'!BT168</f>
        <v>0</v>
      </c>
      <c r="BU168" s="22">
        <f t="shared" si="24"/>
        <v>0</v>
      </c>
      <c r="BV168" s="31">
        <f>IF('SERIES_DB-MetaData'!$F168="US",'SERIES_DB-MetaData'!BV168*6.89476,'SERIES_DB-MetaData'!BV168)</f>
        <v>0</v>
      </c>
      <c r="BW168" s="20">
        <f>'SERIES_DB-MetaData'!BW168</f>
        <v>0</v>
      </c>
      <c r="BX168" s="20">
        <f>'SERIES_DB-MetaData'!BX168</f>
        <v>3</v>
      </c>
    </row>
    <row r="169" spans="1:76">
      <c r="A169" s="84">
        <f>'SERIES_DB-MetaData'!A169</f>
        <v>164</v>
      </c>
      <c r="B169" s="84">
        <f>'SERIES_DB-MetaData'!B169</f>
        <v>0</v>
      </c>
      <c r="C169" s="84">
        <f>'SERIES_DB-MetaData'!C169</f>
        <v>1</v>
      </c>
      <c r="D169" s="105" t="str">
        <f>'SERIES_DB-MetaData'!D169</f>
        <v>WS-T1-S1</v>
      </c>
      <c r="E169" s="105" t="str">
        <f>'SERIES_DB-MetaData'!E169</f>
        <v>Massone, Orakcal, Wallace (2009)</v>
      </c>
      <c r="F169" s="20" t="s">
        <v>8</v>
      </c>
      <c r="G169" s="87" t="str">
        <f>'SERIES_DB-MetaData'!G169</f>
        <v>C</v>
      </c>
      <c r="H169" s="87" t="str">
        <f>'SERIES_DB-MetaData'!H169</f>
        <v>R</v>
      </c>
      <c r="I169" s="31">
        <f>IF('SERIES_DB-MetaData'!$F169="US",'SERIES_DB-MetaData'!I169*6.89476,'SERIES_DB-MetaData'!I169)</f>
        <v>25.5</v>
      </c>
      <c r="J169" s="31">
        <f>IF('SERIES_DB-MetaData'!$F169="US",'SERIES_DB-MetaData'!J169*6.89476,'SERIES_DB-MetaData'!J169)</f>
        <v>0</v>
      </c>
      <c r="K169" s="31">
        <f>IF('SERIES_DB-MetaData'!$F169="US",'SERIES_DB-MetaData'!K169*6.89476,'SERIES_DB-MetaData'!K169)</f>
        <v>0</v>
      </c>
      <c r="L169" s="31">
        <f>IF('SERIES_DB-MetaData'!$F169="US",'SERIES_DB-MetaData'!L169*4.448221615,'SERIES_DB-MetaData'!L169)</f>
        <v>0</v>
      </c>
      <c r="M169" s="20">
        <f>'SERIES_DB-MetaData'!M169</f>
        <v>0</v>
      </c>
      <c r="N169" s="30">
        <f>IF('SERIES_DB-MetaData'!$F169="US",'SERIES_DB-MetaData'!N169*25.4,'SERIES_DB-MetaData'!N169)</f>
        <v>152</v>
      </c>
      <c r="O169" s="30">
        <f>IF('SERIES_DB-MetaData'!$F169="US",'SERIES_DB-MetaData'!O169*25.4,'SERIES_DB-MetaData'!O169)</f>
        <v>105</v>
      </c>
      <c r="P169" s="30">
        <f>IF('SERIES_DB-MetaData'!$F169="US",'SERIES_DB-MetaData'!P169*25.4,'SERIES_DB-MetaData'!P169)</f>
        <v>1520</v>
      </c>
      <c r="Q169" s="30">
        <f>IF('SERIES_DB-MetaData'!$F169="US",'SERIES_DB-MetaData'!Q169*25.4,'SERIES_DB-MetaData'!Q169)</f>
        <v>152</v>
      </c>
      <c r="R169" s="30">
        <f>IF('SERIES_DB-MetaData'!$F169="US",'SERIES_DB-MetaData'!R169*25.4,'SERIES_DB-MetaData'!R169)</f>
        <v>1520</v>
      </c>
      <c r="S169" s="30">
        <f>IF('SERIES_DB-MetaData'!$F169="US",'SERIES_DB-MetaData'!S169*25.4,'SERIES_DB-MetaData'!S169)</f>
        <v>1520</v>
      </c>
      <c r="T169" s="32" t="str">
        <f>'SERIES_DB-MetaData'!T169</f>
        <v>C</v>
      </c>
      <c r="U169" s="32">
        <f t="shared" si="25"/>
        <v>231040</v>
      </c>
      <c r="V169" s="30">
        <f>IF('SERIES_DB-MetaData'!$F169="US",'SERIES_DB-MetaData'!V169*25.4,'SERIES_DB-MetaData'!V169)</f>
        <v>16</v>
      </c>
      <c r="W169" s="30">
        <f>IF('SERIES_DB-MetaData'!$F169="US",'SERIES_DB-MetaData'!W169*25.4,'SERIES_DB-MetaData'!W169)</f>
        <v>0</v>
      </c>
      <c r="X169" s="30">
        <f>IF('SERIES_DB-MetaData'!$F169="US",'SERIES_DB-MetaData'!X169*25.4,'SERIES_DB-MetaData'!X169)</f>
        <v>0</v>
      </c>
      <c r="Y169" s="108">
        <f>'SERIES_DB-MetaData'!Y169</f>
        <v>4</v>
      </c>
      <c r="Z169" s="30">
        <f>IF('SERIES_DB-MetaData'!$F169="US",'SERIES_DB-MetaData'!Z169*25.4,'SERIES_DB-MetaData'!Z169)</f>
        <v>0</v>
      </c>
      <c r="AA169" s="108">
        <f>'SERIES_DB-MetaData'!AA169</f>
        <v>0</v>
      </c>
      <c r="AB169" s="30">
        <f>IF('SERIES_DB-MetaData'!$F169="US",'SERIES_DB-MetaData'!AB169*25.4,'SERIES_DB-MetaData'!AB169)</f>
        <v>0</v>
      </c>
      <c r="AC169" s="108">
        <f>'SERIES_DB-MetaData'!AC169</f>
        <v>0</v>
      </c>
      <c r="AD169" s="108" t="str">
        <f>'SERIES_DB-MetaData'!AD169</f>
        <v>STRAIGHT</v>
      </c>
      <c r="AE169" s="31">
        <f>IF('SERIES_DB-MetaData'!$F169="US",'SERIES_DB-MetaData'!AE169*25.4,'SERIES_DB-MetaData'!AE169)</f>
        <v>585</v>
      </c>
      <c r="AF169" s="32" t="str">
        <f>'SERIES_DB-MetaData'!AF169</f>
        <v>Ribbed</v>
      </c>
      <c r="AG169" s="23">
        <f t="shared" si="20"/>
        <v>0.34809890898501861</v>
      </c>
      <c r="AH169" s="30">
        <f>IF('SERIES_DB-MetaData'!$F169="US",'SERIES_DB-MetaData'!AH169*25.4,'SERIES_DB-MetaData'!AH169)</f>
        <v>0</v>
      </c>
      <c r="AI169" s="31">
        <f>IF('SERIES_DB-MetaData'!$F169="US",'SERIES_DB-MetaData'!AI169*6.89476,'SERIES_DB-MetaData'!AI169)</f>
        <v>448.2</v>
      </c>
      <c r="AJ169" s="31">
        <f>IF('SERIES_DB-MetaData'!$F169="US",'SERIES_DB-MetaData'!AJ169*6.89476,'SERIES_DB-MetaData'!AJ169)</f>
        <v>0</v>
      </c>
      <c r="AK169" s="31">
        <f>IF('SERIES_DB-MetaData'!$F169="US",'SERIES_DB-MetaData'!AK169*6.89476,'SERIES_DB-MetaData'!AK169)</f>
        <v>0</v>
      </c>
      <c r="AL169" s="31">
        <f>IF('SERIES_DB-MetaData'!$F169="US",'SERIES_DB-MetaData'!AL169*6.89476,'SERIES_DB-MetaData'!AL169)</f>
        <v>0</v>
      </c>
      <c r="AM169" s="31">
        <f>IF('SERIES_DB-MetaData'!$F169="US",'SERIES_DB-MetaData'!AM169*6.89476,'SERIES_DB-MetaData'!AM169)</f>
        <v>0</v>
      </c>
      <c r="AN169" s="31">
        <f>IF('SERIES_DB-MetaData'!$F169="US",'SERIES_DB-MetaData'!AN169*6.89476,'SERIES_DB-MetaData'!AN169)</f>
        <v>0</v>
      </c>
      <c r="AO169" s="108">
        <f>'SERIES_DB-MetaData'!AO169</f>
        <v>0</v>
      </c>
      <c r="AP169" s="24" t="str">
        <f>'SERIES_DB-MetaData'!AP169</f>
        <v>1 leg ending at 180o hook</v>
      </c>
      <c r="AQ169" s="20">
        <f>'SERIES_DB-MetaData'!AQ169</f>
        <v>0</v>
      </c>
      <c r="AR169" s="24" t="str">
        <f>'SERIES_DB-MetaData'!AR169</f>
        <v>Ribbed</v>
      </c>
      <c r="AS169" s="30">
        <f>IF('SERIES_DB-MetaData'!$F169="US",'SERIES_DB-MetaData'!AS169*25.4,'SERIES_DB-MetaData'!AS169)</f>
        <v>13</v>
      </c>
      <c r="AT169" s="20">
        <f>'SERIES_DB-MetaData'!AT169</f>
        <v>5</v>
      </c>
      <c r="AU169" s="31">
        <f>IF('SERIES_DB-MetaData'!$F169="US",'SERIES_DB-MetaData'!AU169*25.4,'SERIES_DB-MetaData'!AU169)</f>
        <v>330</v>
      </c>
      <c r="AV169" s="30">
        <f>IF('SERIES_DB-MetaData'!$F169="US",'SERIES_DB-MetaData'!AV169*25.4,'SERIES_DB-MetaData'!AV169)</f>
        <v>0</v>
      </c>
      <c r="AW169" s="109">
        <f>'SERIES_DB-MetaData'!AW169</f>
        <v>0</v>
      </c>
      <c r="AX169" s="30">
        <f>IF('SERIES_DB-MetaData'!$F169="US",'SERIES_DB-MetaData'!AX169*25.4,'SERIES_DB-MetaData'!AX169)</f>
        <v>0</v>
      </c>
      <c r="AY169" s="23">
        <f t="shared" si="21"/>
        <v>0</v>
      </c>
      <c r="AZ169" s="23"/>
      <c r="BA169" s="31">
        <f>IF('SERIES_DB-MetaData'!$F169="US",'SERIES_DB-MetaData'!BA169*6.89476,'SERIES_DB-MetaData'!BA169)</f>
        <v>351.6</v>
      </c>
      <c r="BB169" s="31">
        <f>IF('SERIES_DB-MetaData'!$F169="US",'SERIES_DB-MetaData'!BB169*6.89476,'SERIES_DB-MetaData'!BB169)</f>
        <v>0</v>
      </c>
      <c r="BC169" s="24">
        <f>'SERIES_DB-MetaData'!BC169</f>
        <v>0</v>
      </c>
      <c r="BD169" s="30">
        <f>IF('SERIES_DB-MetaData'!$F169="US",'SERIES_DB-MetaData'!BD169*25.4,'SERIES_DB-MetaData'!BD169)</f>
        <v>13</v>
      </c>
      <c r="BE169" s="30">
        <f>IF('SERIES_DB-MetaData'!$F169="US",'SERIES_DB-MetaData'!BE169*25.4,'SERIES_DB-MetaData'!BE169)</f>
        <v>230</v>
      </c>
      <c r="BF169" s="24">
        <f>'SERIES_DB-MetaData'!BF169</f>
        <v>1</v>
      </c>
      <c r="BG169" s="22">
        <f t="shared" si="22"/>
        <v>0.37966902063549418</v>
      </c>
      <c r="BH169" s="30">
        <f>IF('SERIES_DB-MetaData'!$F169="US",'SERIES_DB-MetaData'!BH169*25.4,'SERIES_DB-MetaData'!BH169)</f>
        <v>0</v>
      </c>
      <c r="BI169" s="31">
        <f>IF('SERIES_DB-MetaData'!$F169="US",'SERIES_DB-MetaData'!BI169*6.89476,'SERIES_DB-MetaData'!BI169)</f>
        <v>351.6</v>
      </c>
      <c r="BJ169" s="31">
        <f>IF('SERIES_DB-MetaData'!$F169="US",'SERIES_DB-MetaData'!BJ169*6.89476,'SERIES_DB-MetaData'!BJ169)</f>
        <v>0</v>
      </c>
      <c r="BK169" s="109">
        <f>'SERIES_DB-MetaData'!BK169</f>
        <v>0</v>
      </c>
      <c r="BL169" s="30">
        <f>IF('SERIES_DB-MetaData'!$F169="US",'SERIES_DB-MetaData'!BL169*25.4,'SERIES_DB-MetaData'!BL169)</f>
        <v>7</v>
      </c>
      <c r="BM169" s="30">
        <f>IF('SERIES_DB-MetaData'!$F169="US",'SERIES_DB-MetaData'!BM169*25.4,'SERIES_DB-MetaData'!BM169)</f>
        <v>330</v>
      </c>
      <c r="BN169" s="25">
        <f>'SERIES_DB-MetaData'!$BN$6</f>
        <v>2</v>
      </c>
      <c r="BO169" s="22">
        <f t="shared" si="23"/>
        <v>0.15344700959519522</v>
      </c>
      <c r="BP169" s="31">
        <f>IF('SERIES_DB-MetaData'!$F169="US",'SERIES_DB-MetaData'!BP169*6.89476,'SERIES_DB-MetaData'!BP169)</f>
        <v>605</v>
      </c>
      <c r="BQ169" s="31">
        <f>IF('SERIES_DB-MetaData'!$F169="US",'SERIES_DB-MetaData'!BQ169*6.89476,'SERIES_DB-MetaData'!BQ169)</f>
        <v>0</v>
      </c>
      <c r="BR169" s="20">
        <f>'SERIES_DB-MetaData'!BR169</f>
        <v>0</v>
      </c>
      <c r="BS169" s="30">
        <f>IF('SERIES_DB-MetaData'!$F169="US",'SERIES_DB-MetaData'!BS169*25.4,'SERIES_DB-MetaData'!BS169)</f>
        <v>0</v>
      </c>
      <c r="BT169" s="20">
        <f>'SERIES_DB-MetaData'!BT169</f>
        <v>0</v>
      </c>
      <c r="BU169" s="22">
        <f t="shared" si="24"/>
        <v>0</v>
      </c>
      <c r="BV169" s="31">
        <f>IF('SERIES_DB-MetaData'!$F169="US",'SERIES_DB-MetaData'!BV169*6.89476,'SERIES_DB-MetaData'!BV169)</f>
        <v>0</v>
      </c>
      <c r="BW169" s="20">
        <f>'SERIES_DB-MetaData'!BW169</f>
        <v>0</v>
      </c>
      <c r="BX169" s="20">
        <f>'SERIES_DB-MetaData'!BX169</f>
        <v>3</v>
      </c>
    </row>
    <row r="170" spans="1:76">
      <c r="A170" s="84">
        <f>'SERIES_DB-MetaData'!A170</f>
        <v>165</v>
      </c>
      <c r="B170" s="84">
        <f>'SERIES_DB-MetaData'!B170</f>
        <v>0</v>
      </c>
      <c r="C170" s="84">
        <f>'SERIES_DB-MetaData'!C170</f>
        <v>8</v>
      </c>
      <c r="D170" s="105" t="str">
        <f>'SERIES_DB-MetaData'!D170</f>
        <v>WS-T4-S2</v>
      </c>
      <c r="E170" s="105" t="str">
        <f>'SERIES_DB-MetaData'!E170</f>
        <v>Massone, Orakcal, Wallace (2009)</v>
      </c>
      <c r="F170" s="20" t="s">
        <v>8</v>
      </c>
      <c r="G170" s="87" t="str">
        <f>'SERIES_DB-MetaData'!G170</f>
        <v>C</v>
      </c>
      <c r="H170" s="87" t="str">
        <f>'SERIES_DB-MetaData'!H170</f>
        <v>R</v>
      </c>
      <c r="I170" s="31">
        <f>IF('SERIES_DB-MetaData'!$F170="US",'SERIES_DB-MetaData'!I170*6.89476,'SERIES_DB-MetaData'!I170)</f>
        <v>33</v>
      </c>
      <c r="J170" s="31">
        <f>IF('SERIES_DB-MetaData'!$F170="US",'SERIES_DB-MetaData'!J170*6.89476,'SERIES_DB-MetaData'!J170)</f>
        <v>0</v>
      </c>
      <c r="K170" s="31">
        <f>IF('SERIES_DB-MetaData'!$F170="US",'SERIES_DB-MetaData'!K170*6.89476,'SERIES_DB-MetaData'!K170)</f>
        <v>0</v>
      </c>
      <c r="L170" s="31">
        <f>IF('SERIES_DB-MetaData'!$F170="US",'SERIES_DB-MetaData'!L170*4.448221615,'SERIES_DB-MetaData'!L170)</f>
        <v>0</v>
      </c>
      <c r="M170" s="20">
        <f>'SERIES_DB-MetaData'!M170</f>
        <v>0</v>
      </c>
      <c r="N170" s="30">
        <f>IF('SERIES_DB-MetaData'!$F170="US",'SERIES_DB-MetaData'!N170*25.4,'SERIES_DB-MetaData'!N170)</f>
        <v>152</v>
      </c>
      <c r="O170" s="30">
        <f>IF('SERIES_DB-MetaData'!$F170="US",'SERIES_DB-MetaData'!O170*25.4,'SERIES_DB-MetaData'!O170)</f>
        <v>105</v>
      </c>
      <c r="P170" s="30">
        <f>IF('SERIES_DB-MetaData'!$F170="US",'SERIES_DB-MetaData'!P170*25.4,'SERIES_DB-MetaData'!P170)</f>
        <v>1520</v>
      </c>
      <c r="Q170" s="30">
        <f>IF('SERIES_DB-MetaData'!$F170="US",'SERIES_DB-MetaData'!Q170*25.4,'SERIES_DB-MetaData'!Q170)</f>
        <v>152</v>
      </c>
      <c r="R170" s="30">
        <f>IF('SERIES_DB-MetaData'!$F170="US",'SERIES_DB-MetaData'!R170*25.4,'SERIES_DB-MetaData'!R170)</f>
        <v>1520</v>
      </c>
      <c r="S170" s="30">
        <f>IF('SERIES_DB-MetaData'!$F170="US",'SERIES_DB-MetaData'!S170*25.4,'SERIES_DB-MetaData'!S170)</f>
        <v>1520</v>
      </c>
      <c r="T170" s="32" t="str">
        <f>'SERIES_DB-MetaData'!T170</f>
        <v>C</v>
      </c>
      <c r="U170" s="32">
        <f t="shared" si="25"/>
        <v>231040</v>
      </c>
      <c r="V170" s="30">
        <f>IF('SERIES_DB-MetaData'!$F170="US",'SERIES_DB-MetaData'!V170*25.4,'SERIES_DB-MetaData'!V170)</f>
        <v>13</v>
      </c>
      <c r="W170" s="30">
        <f>IF('SERIES_DB-MetaData'!$F170="US",'SERIES_DB-MetaData'!W170*25.4,'SERIES_DB-MetaData'!W170)</f>
        <v>0</v>
      </c>
      <c r="X170" s="30">
        <f>IF('SERIES_DB-MetaData'!$F170="US",'SERIES_DB-MetaData'!X170*25.4,'SERIES_DB-MetaData'!X170)</f>
        <v>0</v>
      </c>
      <c r="Y170" s="108">
        <f>'SERIES_DB-MetaData'!Y170</f>
        <v>2</v>
      </c>
      <c r="Z170" s="30">
        <f>IF('SERIES_DB-MetaData'!$F170="US",'SERIES_DB-MetaData'!Z170*25.4,'SERIES_DB-MetaData'!Z170)</f>
        <v>0</v>
      </c>
      <c r="AA170" s="108">
        <f>'SERIES_DB-MetaData'!AA170</f>
        <v>0</v>
      </c>
      <c r="AB170" s="30">
        <f>IF('SERIES_DB-MetaData'!$F170="US",'SERIES_DB-MetaData'!AB170*25.4,'SERIES_DB-MetaData'!AB170)</f>
        <v>0</v>
      </c>
      <c r="AC170" s="108">
        <f>'SERIES_DB-MetaData'!AC170</f>
        <v>0</v>
      </c>
      <c r="AD170" s="108" t="str">
        <f>'SERIES_DB-MetaData'!AD170</f>
        <v>STRAIGHT</v>
      </c>
      <c r="AE170" s="31">
        <f>IF('SERIES_DB-MetaData'!$F170="US",'SERIES_DB-MetaData'!AE170*25.4,'SERIES_DB-MetaData'!AE170)</f>
        <v>585</v>
      </c>
      <c r="AF170" s="32" t="str">
        <f>'SERIES_DB-MetaData'!AF170</f>
        <v>Ribbed</v>
      </c>
      <c r="AG170" s="23">
        <f t="shared" si="20"/>
        <v>0.11489983519232061</v>
      </c>
      <c r="AH170" s="30">
        <f>IF('SERIES_DB-MetaData'!$F170="US",'SERIES_DB-MetaData'!AH170*25.4,'SERIES_DB-MetaData'!AH170)</f>
        <v>0</v>
      </c>
      <c r="AI170" s="31">
        <f>IF('SERIES_DB-MetaData'!$F170="US",'SERIES_DB-MetaData'!AI170*6.89476,'SERIES_DB-MetaData'!AI170)</f>
        <v>351.6</v>
      </c>
      <c r="AJ170" s="31">
        <f>IF('SERIES_DB-MetaData'!$F170="US",'SERIES_DB-MetaData'!AJ170*6.89476,'SERIES_DB-MetaData'!AJ170)</f>
        <v>0</v>
      </c>
      <c r="AK170" s="31">
        <f>IF('SERIES_DB-MetaData'!$F170="US",'SERIES_DB-MetaData'!AK170*6.89476,'SERIES_DB-MetaData'!AK170)</f>
        <v>0</v>
      </c>
      <c r="AL170" s="31">
        <f>IF('SERIES_DB-MetaData'!$F170="US",'SERIES_DB-MetaData'!AL170*6.89476,'SERIES_DB-MetaData'!AL170)</f>
        <v>0</v>
      </c>
      <c r="AM170" s="31">
        <f>IF('SERIES_DB-MetaData'!$F170="US",'SERIES_DB-MetaData'!AM170*6.89476,'SERIES_DB-MetaData'!AM170)</f>
        <v>0</v>
      </c>
      <c r="AN170" s="31">
        <f>IF('SERIES_DB-MetaData'!$F170="US",'SERIES_DB-MetaData'!AN170*6.89476,'SERIES_DB-MetaData'!AN170)</f>
        <v>0</v>
      </c>
      <c r="AO170" s="108">
        <f>'SERIES_DB-MetaData'!AO170</f>
        <v>0</v>
      </c>
      <c r="AP170" s="24" t="str">
        <f>'SERIES_DB-MetaData'!AP170</f>
        <v>1 leg ending at 180o hook</v>
      </c>
      <c r="AQ170" s="20">
        <f>'SERIES_DB-MetaData'!AQ170</f>
        <v>0</v>
      </c>
      <c r="AR170" s="24" t="str">
        <f>'SERIES_DB-MetaData'!AR170</f>
        <v>Ribbed</v>
      </c>
      <c r="AS170" s="30">
        <f>IF('SERIES_DB-MetaData'!$F170="US",'SERIES_DB-MetaData'!AS170*25.4,'SERIES_DB-MetaData'!AS170)</f>
        <v>13</v>
      </c>
      <c r="AT170" s="20">
        <f>'SERIES_DB-MetaData'!AT170</f>
        <v>5</v>
      </c>
      <c r="AU170" s="31">
        <f>IF('SERIES_DB-MetaData'!$F170="US",'SERIES_DB-MetaData'!AU170*25.4,'SERIES_DB-MetaData'!AU170)</f>
        <v>280</v>
      </c>
      <c r="AV170" s="30">
        <f>IF('SERIES_DB-MetaData'!$F170="US",'SERIES_DB-MetaData'!AV170*25.4,'SERIES_DB-MetaData'!AV170)</f>
        <v>0</v>
      </c>
      <c r="AW170" s="109">
        <f>'SERIES_DB-MetaData'!AW170</f>
        <v>0</v>
      </c>
      <c r="AX170" s="30">
        <f>IF('SERIES_DB-MetaData'!$F170="US",'SERIES_DB-MetaData'!AX170*25.4,'SERIES_DB-MetaData'!AX170)</f>
        <v>0</v>
      </c>
      <c r="AY170" s="23">
        <f t="shared" si="21"/>
        <v>0</v>
      </c>
      <c r="AZ170" s="23"/>
      <c r="BA170" s="31">
        <f>IF('SERIES_DB-MetaData'!$F170="US",'SERIES_DB-MetaData'!BA170*6.89476,'SERIES_DB-MetaData'!BA170)</f>
        <v>424</v>
      </c>
      <c r="BB170" s="31">
        <f>IF('SERIES_DB-MetaData'!$F170="US",'SERIES_DB-MetaData'!BB170*6.89476,'SERIES_DB-MetaData'!BB170)</f>
        <v>0</v>
      </c>
      <c r="BC170" s="24">
        <f>'SERIES_DB-MetaData'!BC170</f>
        <v>0</v>
      </c>
      <c r="BD170" s="30">
        <f>IF('SERIES_DB-MetaData'!$F170="US",'SERIES_DB-MetaData'!BD170*25.4,'SERIES_DB-MetaData'!BD170)</f>
        <v>13</v>
      </c>
      <c r="BE170" s="30">
        <f>IF('SERIES_DB-MetaData'!$F170="US",'SERIES_DB-MetaData'!BE170*25.4,'SERIES_DB-MetaData'!BE170)</f>
        <v>280</v>
      </c>
      <c r="BF170" s="24">
        <f>'SERIES_DB-MetaData'!BF170</f>
        <v>1</v>
      </c>
      <c r="BG170" s="22">
        <f t="shared" si="22"/>
        <v>0.31187098123629881</v>
      </c>
      <c r="BH170" s="30">
        <f>IF('SERIES_DB-MetaData'!$F170="US",'SERIES_DB-MetaData'!BH170*25.4,'SERIES_DB-MetaData'!BH170)</f>
        <v>0</v>
      </c>
      <c r="BI170" s="31">
        <f>IF('SERIES_DB-MetaData'!$F170="US",'SERIES_DB-MetaData'!BI170*6.89476,'SERIES_DB-MetaData'!BI170)</f>
        <v>351.6</v>
      </c>
      <c r="BJ170" s="31">
        <f>IF('SERIES_DB-MetaData'!$F170="US",'SERIES_DB-MetaData'!BJ170*6.89476,'SERIES_DB-MetaData'!BJ170)</f>
        <v>0</v>
      </c>
      <c r="BK170" s="109">
        <f>'SERIES_DB-MetaData'!BK170</f>
        <v>0</v>
      </c>
      <c r="BL170" s="30">
        <f>IF('SERIES_DB-MetaData'!$F170="US",'SERIES_DB-MetaData'!BL170*25.4,'SERIES_DB-MetaData'!BL170)</f>
        <v>7</v>
      </c>
      <c r="BM170" s="30">
        <f>IF('SERIES_DB-MetaData'!$F170="US",'SERIES_DB-MetaData'!BM170*25.4,'SERIES_DB-MetaData'!BM170)</f>
        <v>280</v>
      </c>
      <c r="BN170" s="25">
        <f>'SERIES_DB-MetaData'!$BN$6</f>
        <v>2</v>
      </c>
      <c r="BO170" s="22">
        <f t="shared" si="23"/>
        <v>0.18084826130862294</v>
      </c>
      <c r="BP170" s="31">
        <f>IF('SERIES_DB-MetaData'!$F170="US",'SERIES_DB-MetaData'!BP170*6.89476,'SERIES_DB-MetaData'!BP170)</f>
        <v>605</v>
      </c>
      <c r="BQ170" s="31">
        <f>IF('SERIES_DB-MetaData'!$F170="US",'SERIES_DB-MetaData'!BQ170*6.89476,'SERIES_DB-MetaData'!BQ170)</f>
        <v>0</v>
      </c>
      <c r="BR170" s="20">
        <f>'SERIES_DB-MetaData'!BR170</f>
        <v>0</v>
      </c>
      <c r="BS170" s="30">
        <f>IF('SERIES_DB-MetaData'!$F170="US",'SERIES_DB-MetaData'!BS170*25.4,'SERIES_DB-MetaData'!BS170)</f>
        <v>0</v>
      </c>
      <c r="BT170" s="20">
        <f>'SERIES_DB-MetaData'!BT170</f>
        <v>0</v>
      </c>
      <c r="BU170" s="22">
        <f t="shared" si="24"/>
        <v>0</v>
      </c>
      <c r="BV170" s="31">
        <f>IF('SERIES_DB-MetaData'!$F170="US",'SERIES_DB-MetaData'!BV170*6.89476,'SERIES_DB-MetaData'!BV170)</f>
        <v>0</v>
      </c>
      <c r="BW170" s="20">
        <f>'SERIES_DB-MetaData'!BW170</f>
        <v>0</v>
      </c>
      <c r="BX170" s="20">
        <f>'SERIES_DB-MetaData'!BX170</f>
        <v>8</v>
      </c>
    </row>
    <row r="171" spans="1:76">
      <c r="A171" s="84">
        <f>'SERIES_DB-MetaData'!A171</f>
        <v>166</v>
      </c>
      <c r="B171" s="84">
        <f>'SERIES_DB-MetaData'!B171</f>
        <v>0</v>
      </c>
      <c r="C171" s="84">
        <f>'SERIES_DB-MetaData'!C171</f>
        <v>14</v>
      </c>
      <c r="D171" s="105" t="str">
        <f>'SERIES_DB-MetaData'!D171</f>
        <v>WP-T5-N10-S2</v>
      </c>
      <c r="E171" s="105" t="str">
        <f>'SERIES_DB-MetaData'!E171</f>
        <v>Massone, Orakcal, Wallace (2009)</v>
      </c>
      <c r="F171" s="20" t="s">
        <v>8</v>
      </c>
      <c r="G171" s="87" t="str">
        <f>'SERIES_DB-MetaData'!G171</f>
        <v>C</v>
      </c>
      <c r="H171" s="87" t="str">
        <f>'SERIES_DB-MetaData'!H171</f>
        <v>R</v>
      </c>
      <c r="I171" s="31">
        <f>IF('SERIES_DB-MetaData'!$F171="US",'SERIES_DB-MetaData'!I171*6.89476,'SERIES_DB-MetaData'!I171)</f>
        <v>31.4</v>
      </c>
      <c r="J171" s="31">
        <f>IF('SERIES_DB-MetaData'!$F171="US",'SERIES_DB-MetaData'!J171*6.89476,'SERIES_DB-MetaData'!J171)</f>
        <v>0</v>
      </c>
      <c r="K171" s="31">
        <f>IF('SERIES_DB-MetaData'!$F171="US",'SERIES_DB-MetaData'!K171*6.89476,'SERIES_DB-MetaData'!K171)</f>
        <v>0</v>
      </c>
      <c r="L171" s="31">
        <f>IF('SERIES_DB-MetaData'!$F171="US",'SERIES_DB-MetaData'!L171*4.448221615,'SERIES_DB-MetaData'!L171)</f>
        <v>653.87360000000012</v>
      </c>
      <c r="M171" s="20">
        <f>'SERIES_DB-MetaData'!M171</f>
        <v>0</v>
      </c>
      <c r="N171" s="30">
        <f>IF('SERIES_DB-MetaData'!$F171="US",'SERIES_DB-MetaData'!N171*25.4,'SERIES_DB-MetaData'!N171)</f>
        <v>152</v>
      </c>
      <c r="O171" s="30">
        <f>IF('SERIES_DB-MetaData'!$F171="US",'SERIES_DB-MetaData'!O171*25.4,'SERIES_DB-MetaData'!O171)</f>
        <v>64</v>
      </c>
      <c r="P171" s="30">
        <f>IF('SERIES_DB-MetaData'!$F171="US",'SERIES_DB-MetaData'!P171*25.4,'SERIES_DB-MetaData'!P171)</f>
        <v>1370</v>
      </c>
      <c r="Q171" s="30">
        <f>IF('SERIES_DB-MetaData'!$F171="US",'SERIES_DB-MetaData'!Q171*25.4,'SERIES_DB-MetaData'!Q171)</f>
        <v>152</v>
      </c>
      <c r="R171" s="30">
        <f>IF('SERIES_DB-MetaData'!$F171="US",'SERIES_DB-MetaData'!R171*25.4,'SERIES_DB-MetaData'!R171)</f>
        <v>1220</v>
      </c>
      <c r="S171" s="30">
        <f>IF('SERIES_DB-MetaData'!$F171="US",'SERIES_DB-MetaData'!S171*25.4,'SERIES_DB-MetaData'!S171)</f>
        <v>1220</v>
      </c>
      <c r="T171" s="32" t="str">
        <f>'SERIES_DB-MetaData'!T171</f>
        <v>C</v>
      </c>
      <c r="U171" s="32">
        <f t="shared" si="25"/>
        <v>208240</v>
      </c>
      <c r="V171" s="30">
        <f>IF('SERIES_DB-MetaData'!$F171="US",'SERIES_DB-MetaData'!V171*25.4,'SERIES_DB-MetaData'!V171)</f>
        <v>13</v>
      </c>
      <c r="W171" s="30">
        <f>IF('SERIES_DB-MetaData'!$F171="US",'SERIES_DB-MetaData'!W171*25.4,'SERIES_DB-MetaData'!W171)</f>
        <v>0</v>
      </c>
      <c r="X171" s="30">
        <f>IF('SERIES_DB-MetaData'!$F171="US",'SERIES_DB-MetaData'!X171*25.4,'SERIES_DB-MetaData'!X171)</f>
        <v>0</v>
      </c>
      <c r="Y171" s="108">
        <f>'SERIES_DB-MetaData'!Y171</f>
        <v>2</v>
      </c>
      <c r="Z171" s="30">
        <f>IF('SERIES_DB-MetaData'!$F171="US",'SERIES_DB-MetaData'!Z171*25.4,'SERIES_DB-MetaData'!Z171)</f>
        <v>0</v>
      </c>
      <c r="AA171" s="108">
        <f>'SERIES_DB-MetaData'!AA171</f>
        <v>0</v>
      </c>
      <c r="AB171" s="30">
        <f>IF('SERIES_DB-MetaData'!$F171="US",'SERIES_DB-MetaData'!AB171*25.4,'SERIES_DB-MetaData'!AB171)</f>
        <v>0</v>
      </c>
      <c r="AC171" s="108">
        <f>'SERIES_DB-MetaData'!AC171</f>
        <v>0</v>
      </c>
      <c r="AD171" s="108" t="str">
        <f>'SERIES_DB-MetaData'!AD171</f>
        <v>STRAIGHT</v>
      </c>
      <c r="AE171" s="31">
        <f>IF('SERIES_DB-MetaData'!$F171="US",'SERIES_DB-MetaData'!AE171*25.4,'SERIES_DB-MetaData'!AE171)</f>
        <v>755</v>
      </c>
      <c r="AF171" s="32" t="str">
        <f>'SERIES_DB-MetaData'!AF171</f>
        <v>Ribbed</v>
      </c>
      <c r="AG171" s="23">
        <f t="shared" si="20"/>
        <v>0.12748010911848709</v>
      </c>
      <c r="AH171" s="30">
        <f>IF('SERIES_DB-MetaData'!$F171="US",'SERIES_DB-MetaData'!AH171*25.4,'SERIES_DB-MetaData'!AH171)</f>
        <v>0</v>
      </c>
      <c r="AI171" s="31">
        <f>IF('SERIES_DB-MetaData'!$F171="US",'SERIES_DB-MetaData'!AI171*6.89476,'SERIES_DB-MetaData'!AI171)</f>
        <v>351.6</v>
      </c>
      <c r="AJ171" s="31">
        <f>IF('SERIES_DB-MetaData'!$F171="US",'SERIES_DB-MetaData'!AJ171*6.89476,'SERIES_DB-MetaData'!AJ171)</f>
        <v>0</v>
      </c>
      <c r="AK171" s="31">
        <f>IF('SERIES_DB-MetaData'!$F171="US",'SERIES_DB-MetaData'!AK171*6.89476,'SERIES_DB-MetaData'!AK171)</f>
        <v>0</v>
      </c>
      <c r="AL171" s="31">
        <f>IF('SERIES_DB-MetaData'!$F171="US",'SERIES_DB-MetaData'!AL171*6.89476,'SERIES_DB-MetaData'!AL171)</f>
        <v>0</v>
      </c>
      <c r="AM171" s="31">
        <f>IF('SERIES_DB-MetaData'!$F171="US",'SERIES_DB-MetaData'!AM171*6.89476,'SERIES_DB-MetaData'!AM171)</f>
        <v>0</v>
      </c>
      <c r="AN171" s="31">
        <f>IF('SERIES_DB-MetaData'!$F171="US",'SERIES_DB-MetaData'!AN171*6.89476,'SERIES_DB-MetaData'!AN171)</f>
        <v>0</v>
      </c>
      <c r="AO171" s="108">
        <f>'SERIES_DB-MetaData'!AO171</f>
        <v>0</v>
      </c>
      <c r="AP171" s="24" t="str">
        <f>'SERIES_DB-MetaData'!AP171</f>
        <v>1 leg ending at 180o hook</v>
      </c>
      <c r="AQ171" s="20">
        <f>'SERIES_DB-MetaData'!AQ171</f>
        <v>0</v>
      </c>
      <c r="AR171" s="24" t="str">
        <f>'SERIES_DB-MetaData'!AR171</f>
        <v>Ribbed</v>
      </c>
      <c r="AS171" s="30">
        <f>IF('SERIES_DB-MetaData'!$F171="US",'SERIES_DB-MetaData'!AS171*25.4,'SERIES_DB-MetaData'!AS171)</f>
        <v>13</v>
      </c>
      <c r="AT171" s="20">
        <f>'SERIES_DB-MetaData'!AT171</f>
        <v>4</v>
      </c>
      <c r="AU171" s="31">
        <f>IF('SERIES_DB-MetaData'!$F171="US",'SERIES_DB-MetaData'!AU171*25.4,'SERIES_DB-MetaData'!AU171)</f>
        <v>305</v>
      </c>
      <c r="AV171" s="30">
        <f>IF('SERIES_DB-MetaData'!$F171="US",'SERIES_DB-MetaData'!AV171*25.4,'SERIES_DB-MetaData'!AV171)</f>
        <v>0</v>
      </c>
      <c r="AW171" s="109">
        <f>'SERIES_DB-MetaData'!AW171</f>
        <v>0</v>
      </c>
      <c r="AX171" s="30">
        <f>IF('SERIES_DB-MetaData'!$F171="US",'SERIES_DB-MetaData'!AX171*25.4,'SERIES_DB-MetaData'!AX171)</f>
        <v>0</v>
      </c>
      <c r="AY171" s="23">
        <f t="shared" si="21"/>
        <v>0</v>
      </c>
      <c r="AZ171" s="23"/>
      <c r="BA171" s="31">
        <f>IF('SERIES_DB-MetaData'!$F171="US",'SERIES_DB-MetaData'!BA171*6.89476,'SERIES_DB-MetaData'!BA171)</f>
        <v>424</v>
      </c>
      <c r="BB171" s="31">
        <f>IF('SERIES_DB-MetaData'!$F171="US",'SERIES_DB-MetaData'!BB171*6.89476,'SERIES_DB-MetaData'!BB171)</f>
        <v>0</v>
      </c>
      <c r="BC171" s="24">
        <f>'SERIES_DB-MetaData'!BC171</f>
        <v>0</v>
      </c>
      <c r="BD171" s="30">
        <f>IF('SERIES_DB-MetaData'!$F171="US",'SERIES_DB-MetaData'!BD171*25.4,'SERIES_DB-MetaData'!BD171)</f>
        <v>13</v>
      </c>
      <c r="BE171" s="30">
        <f>IF('SERIES_DB-MetaData'!$F171="US",'SERIES_DB-MetaData'!BE171*25.4,'SERIES_DB-MetaData'!BE171)</f>
        <v>330</v>
      </c>
      <c r="BF171" s="24">
        <f>'SERIES_DB-MetaData'!BF171</f>
        <v>1</v>
      </c>
      <c r="BG171" s="22">
        <f t="shared" si="22"/>
        <v>0.26461780226110204</v>
      </c>
      <c r="BH171" s="30">
        <f>IF('SERIES_DB-MetaData'!$F171="US",'SERIES_DB-MetaData'!BH171*25.4,'SERIES_DB-MetaData'!BH171)</f>
        <v>0</v>
      </c>
      <c r="BI171" s="31">
        <f>IF('SERIES_DB-MetaData'!$F171="US",'SERIES_DB-MetaData'!BI171*6.89476,'SERIES_DB-MetaData'!BI171)</f>
        <v>424</v>
      </c>
      <c r="BJ171" s="31">
        <f>IF('SERIES_DB-MetaData'!$F171="US",'SERIES_DB-MetaData'!BJ171*6.89476,'SERIES_DB-MetaData'!BJ171)</f>
        <v>0</v>
      </c>
      <c r="BK171" s="109">
        <f>'SERIES_DB-MetaData'!BK171</f>
        <v>0</v>
      </c>
      <c r="BL171" s="30">
        <f>IF('SERIES_DB-MetaData'!$F171="US",'SERIES_DB-MetaData'!BL171*25.4,'SERIES_DB-MetaData'!BL171)</f>
        <v>7</v>
      </c>
      <c r="BM171" s="30">
        <f>IF('SERIES_DB-MetaData'!$F171="US",'SERIES_DB-MetaData'!BM171*25.4,'SERIES_DB-MetaData'!BM171)</f>
        <v>305</v>
      </c>
      <c r="BN171" s="25">
        <f>'SERIES_DB-MetaData'!$BN$6</f>
        <v>2</v>
      </c>
      <c r="BO171" s="22">
        <f t="shared" si="23"/>
        <v>0.16602463333250633</v>
      </c>
      <c r="BP171" s="31">
        <f>IF('SERIES_DB-MetaData'!$F171="US",'SERIES_DB-MetaData'!BP171*6.89476,'SERIES_DB-MetaData'!BP171)</f>
        <v>605</v>
      </c>
      <c r="BQ171" s="31">
        <f>IF('SERIES_DB-MetaData'!$F171="US",'SERIES_DB-MetaData'!BQ171*6.89476,'SERIES_DB-MetaData'!BQ171)</f>
        <v>0</v>
      </c>
      <c r="BR171" s="20">
        <f>'SERIES_DB-MetaData'!BR171</f>
        <v>0</v>
      </c>
      <c r="BS171" s="30">
        <f>IF('SERIES_DB-MetaData'!$F171="US",'SERIES_DB-MetaData'!BS171*25.4,'SERIES_DB-MetaData'!BS171)</f>
        <v>0</v>
      </c>
      <c r="BT171" s="20">
        <f>'SERIES_DB-MetaData'!BT171</f>
        <v>0</v>
      </c>
      <c r="BU171" s="22">
        <f t="shared" si="24"/>
        <v>0</v>
      </c>
      <c r="BV171" s="31">
        <f>IF('SERIES_DB-MetaData'!$F171="US",'SERIES_DB-MetaData'!BV171*6.89476,'SERIES_DB-MetaData'!BV171)</f>
        <v>0</v>
      </c>
      <c r="BW171" s="20">
        <f>'SERIES_DB-MetaData'!BW171</f>
        <v>0</v>
      </c>
      <c r="BX171" s="20">
        <f>'SERIES_DB-MetaData'!BX171</f>
        <v>2</v>
      </c>
    </row>
    <row r="172" spans="1:76">
      <c r="A172" s="84">
        <f>'SERIES_DB-MetaData'!A172</f>
        <v>167</v>
      </c>
      <c r="B172" s="84">
        <f>'SERIES_DB-MetaData'!B172</f>
        <v>0</v>
      </c>
      <c r="C172" s="84">
        <f>'SERIES_DB-MetaData'!C172</f>
        <v>1</v>
      </c>
      <c r="D172" s="105" t="str">
        <f>'SERIES_DB-MetaData'!D172</f>
        <v>F0W5-0.00-1.3-0.014</v>
      </c>
      <c r="E172" s="105" t="str">
        <f>'SERIES_DB-MetaData'!E172</f>
        <v>Matsuoka et al. 2003</v>
      </c>
      <c r="F172" s="20" t="s">
        <v>8</v>
      </c>
      <c r="G172" s="87" t="str">
        <f>'SERIES_DB-MetaData'!G172</f>
        <v>M</v>
      </c>
      <c r="H172" s="87" t="str">
        <f>'SERIES_DB-MetaData'!H172</f>
        <v>B</v>
      </c>
      <c r="I172" s="31">
        <f>IF('SERIES_DB-MetaData'!$F172="US",'SERIES_DB-MetaData'!I172*6.89476,'SERIES_DB-MetaData'!I172)</f>
        <v>32.799999999999997</v>
      </c>
      <c r="J172" s="31">
        <f>IF('SERIES_DB-MetaData'!$F172="US",'SERIES_DB-MetaData'!J172*6.89476,'SERIES_DB-MetaData'!J172)</f>
        <v>0</v>
      </c>
      <c r="K172" s="31">
        <f>IF('SERIES_DB-MetaData'!$F172="US",'SERIES_DB-MetaData'!K172*6.89476,'SERIES_DB-MetaData'!K172)</f>
        <v>0</v>
      </c>
      <c r="L172" s="31">
        <f>IF('SERIES_DB-MetaData'!$F172="US",'SERIES_DB-MetaData'!L172*4.448221615,'SERIES_DB-MetaData'!L172)</f>
        <v>229.14899999999997</v>
      </c>
      <c r="M172" s="20" t="str">
        <f>'SERIES_DB-MetaData'!M172</f>
        <v>III</v>
      </c>
      <c r="N172" s="30">
        <f>IF('SERIES_DB-MetaData'!$F172="US",'SERIES_DB-MetaData'!N172*25.4,'SERIES_DB-MetaData'!N172)</f>
        <v>150</v>
      </c>
      <c r="O172" s="30">
        <f>IF('SERIES_DB-MetaData'!$F172="US",'SERIES_DB-MetaData'!O172*25.4,'SERIES_DB-MetaData'!O172)</f>
        <v>150</v>
      </c>
      <c r="P172" s="30">
        <f>IF('SERIES_DB-MetaData'!$F172="US",'SERIES_DB-MetaData'!P172*25.4,'SERIES_DB-MetaData'!P172)</f>
        <v>1350</v>
      </c>
      <c r="Q172" s="30">
        <f>IF('SERIES_DB-MetaData'!$F172="US",'SERIES_DB-MetaData'!Q172*25.4,'SERIES_DB-MetaData'!Q172)</f>
        <v>50</v>
      </c>
      <c r="R172" s="30">
        <f>IF('SERIES_DB-MetaData'!$F172="US",'SERIES_DB-MetaData'!R172*25.4,'SERIES_DB-MetaData'!R172)</f>
        <v>1200</v>
      </c>
      <c r="S172" s="30">
        <f>IF('SERIES_DB-MetaData'!$F172="US",'SERIES_DB-MetaData'!S172*25.4,'SERIES_DB-MetaData'!S172)</f>
        <v>1200</v>
      </c>
      <c r="T172" s="32" t="str">
        <f>'SERIES_DB-MetaData'!T172</f>
        <v>C</v>
      </c>
      <c r="U172" s="32">
        <f t="shared" si="25"/>
        <v>75000</v>
      </c>
      <c r="V172" s="30">
        <f>IF('SERIES_DB-MetaData'!$F172="US",'SERIES_DB-MetaData'!V172*25.4,'SERIES_DB-MetaData'!V172)</f>
        <v>9.5</v>
      </c>
      <c r="W172" s="30">
        <f>IF('SERIES_DB-MetaData'!$F172="US",'SERIES_DB-MetaData'!W172*25.4,'SERIES_DB-MetaData'!W172)</f>
        <v>9.5</v>
      </c>
      <c r="X172" s="30">
        <f>IF('SERIES_DB-MetaData'!$F172="US",'SERIES_DB-MetaData'!X172*25.4,'SERIES_DB-MetaData'!X172)</f>
        <v>9.5</v>
      </c>
      <c r="Y172" s="108">
        <f>'SERIES_DB-MetaData'!Y172</f>
        <v>4</v>
      </c>
      <c r="Z172" s="30">
        <f>IF('SERIES_DB-MetaData'!$F172="US",'SERIES_DB-MetaData'!Z172*25.4,'SERIES_DB-MetaData'!Z172)</f>
        <v>0</v>
      </c>
      <c r="AA172" s="108">
        <f>'SERIES_DB-MetaData'!AA172</f>
        <v>0</v>
      </c>
      <c r="AB172" s="30">
        <f>IF('SERIES_DB-MetaData'!$F172="US",'SERIES_DB-MetaData'!AB172*25.4,'SERIES_DB-MetaData'!AB172)</f>
        <v>0</v>
      </c>
      <c r="AC172" s="108">
        <f>'SERIES_DB-MetaData'!AC172</f>
        <v>0</v>
      </c>
      <c r="AD172" s="108" t="str">
        <f>'SERIES_DB-MetaData'!AD172</f>
        <v>STRAIGHT</v>
      </c>
      <c r="AE172" s="31">
        <f>IF('SERIES_DB-MetaData'!$F172="US",'SERIES_DB-MetaData'!AE172*25.4,'SERIES_DB-MetaData'!AE172)</f>
        <v>300</v>
      </c>
      <c r="AF172" s="32" t="str">
        <f>'SERIES_DB-MetaData'!AF172</f>
        <v>Ribbed</v>
      </c>
      <c r="AG172" s="23">
        <f t="shared" si="20"/>
        <v>0.37803831598197174</v>
      </c>
      <c r="AH172" s="30">
        <f>IF('SERIES_DB-MetaData'!$F172="US",'SERIES_DB-MetaData'!AH172*25.4,'SERIES_DB-MetaData'!AH172)</f>
        <v>0</v>
      </c>
      <c r="AI172" s="31">
        <f>IF('SERIES_DB-MetaData'!$F172="US",'SERIES_DB-MetaData'!AI172*6.89476,'SERIES_DB-MetaData'!AI172)</f>
        <v>334</v>
      </c>
      <c r="AJ172" s="31">
        <f>IF('SERIES_DB-MetaData'!$F172="US",'SERIES_DB-MetaData'!AJ172*6.89476,'SERIES_DB-MetaData'!AJ172)</f>
        <v>473</v>
      </c>
      <c r="AK172" s="31">
        <f>IF('SERIES_DB-MetaData'!$F172="US",'SERIES_DB-MetaData'!AK172*6.89476,'SERIES_DB-MetaData'!AK172)</f>
        <v>334</v>
      </c>
      <c r="AL172" s="31">
        <f>IF('SERIES_DB-MetaData'!$F172="US",'SERIES_DB-MetaData'!AL172*6.89476,'SERIES_DB-MetaData'!AL172)</f>
        <v>334</v>
      </c>
      <c r="AM172" s="31">
        <f>IF('SERIES_DB-MetaData'!$F172="US",'SERIES_DB-MetaData'!AM172*6.89476,'SERIES_DB-MetaData'!AM172)</f>
        <v>473</v>
      </c>
      <c r="AN172" s="31">
        <f>IF('SERIES_DB-MetaData'!$F172="US",'SERIES_DB-MetaData'!AN172*6.89476,'SERIES_DB-MetaData'!AN172)</f>
        <v>473</v>
      </c>
      <c r="AO172" s="108">
        <f>'SERIES_DB-MetaData'!AO172</f>
        <v>0</v>
      </c>
      <c r="AP172" s="24" t="str">
        <f>'SERIES_DB-MetaData'!AP172</f>
        <v>C</v>
      </c>
      <c r="AQ172" s="20">
        <f>'SERIES_DB-MetaData'!AQ172</f>
        <v>2</v>
      </c>
      <c r="AR172" s="24" t="str">
        <f>'SERIES_DB-MetaData'!AR172</f>
        <v>Ribbed</v>
      </c>
      <c r="AS172" s="30">
        <f>IF('SERIES_DB-MetaData'!$F172="US",'SERIES_DB-MetaData'!AS172*25.4,'SERIES_DB-MetaData'!AS172)</f>
        <v>4</v>
      </c>
      <c r="AT172" s="20">
        <f>'SERIES_DB-MetaData'!AT172</f>
        <v>24</v>
      </c>
      <c r="AU172" s="31">
        <f>IF('SERIES_DB-MetaData'!$F172="US",'SERIES_DB-MetaData'!AU172*25.4,'SERIES_DB-MetaData'!AU172)</f>
        <v>50</v>
      </c>
      <c r="AV172" s="30">
        <f>IF('SERIES_DB-MetaData'!$F172="US",'SERIES_DB-MetaData'!AV172*25.4,'SERIES_DB-MetaData'!AV172)</f>
        <v>0</v>
      </c>
      <c r="AW172" s="109">
        <f>'SERIES_DB-MetaData'!AW172</f>
        <v>0</v>
      </c>
      <c r="AX172" s="30">
        <f>IF('SERIES_DB-MetaData'!$F172="US",'SERIES_DB-MetaData'!AX172*25.4,'SERIES_DB-MetaData'!AX172)</f>
        <v>0</v>
      </c>
      <c r="AY172" s="23">
        <f t="shared" si="21"/>
        <v>0.33510321638291124</v>
      </c>
      <c r="AZ172" s="23"/>
      <c r="BA172" s="31">
        <f>IF('SERIES_DB-MetaData'!$F172="US",'SERIES_DB-MetaData'!BA172*6.89476,'SERIES_DB-MetaData'!BA172)</f>
        <v>178</v>
      </c>
      <c r="BB172" s="31">
        <f>IF('SERIES_DB-MetaData'!$F172="US",'SERIES_DB-MetaData'!BB172*6.89476,'SERIES_DB-MetaData'!BB172)</f>
        <v>289</v>
      </c>
      <c r="BC172" s="24">
        <f>'SERIES_DB-MetaData'!BC172</f>
        <v>0</v>
      </c>
      <c r="BD172" s="30">
        <f>IF('SERIES_DB-MetaData'!$F172="US",'SERIES_DB-MetaData'!BD172*25.4,'SERIES_DB-MetaData'!BD172)</f>
        <v>4</v>
      </c>
      <c r="BE172" s="30">
        <f>IF('SERIES_DB-MetaData'!$F172="US",'SERIES_DB-MetaData'!BE172*25.4,'SERIES_DB-MetaData'!BE172)</f>
        <v>50</v>
      </c>
      <c r="BF172" s="24">
        <f>'SERIES_DB-MetaData'!BF172</f>
        <v>1</v>
      </c>
      <c r="BG172" s="22">
        <f t="shared" si="22"/>
        <v>0.50265482457436694</v>
      </c>
      <c r="BH172" s="30">
        <f>IF('SERIES_DB-MetaData'!$F172="US",'SERIES_DB-MetaData'!BH172*25.4,'SERIES_DB-MetaData'!BH172)</f>
        <v>0</v>
      </c>
      <c r="BI172" s="31">
        <f>IF('SERIES_DB-MetaData'!$F172="US",'SERIES_DB-MetaData'!BI172*6.89476,'SERIES_DB-MetaData'!BI172)</f>
        <v>178</v>
      </c>
      <c r="BJ172" s="31">
        <f>IF('SERIES_DB-MetaData'!$F172="US",'SERIES_DB-MetaData'!BJ172*6.89476,'SERIES_DB-MetaData'!BJ172)</f>
        <v>289</v>
      </c>
      <c r="BK172" s="109">
        <f>'SERIES_DB-MetaData'!BK172</f>
        <v>0</v>
      </c>
      <c r="BL172" s="30">
        <f>IF('SERIES_DB-MetaData'!$F172="US",'SERIES_DB-MetaData'!BL172*25.4,'SERIES_DB-MetaData'!BL172)</f>
        <v>4</v>
      </c>
      <c r="BM172" s="30">
        <f>IF('SERIES_DB-MetaData'!$F172="US",'SERIES_DB-MetaData'!BM172*25.4,'SERIES_DB-MetaData'!BM172)</f>
        <v>50</v>
      </c>
      <c r="BN172" s="25">
        <f>'SERIES_DB-MetaData'!$BN$6</f>
        <v>2</v>
      </c>
      <c r="BO172" s="22">
        <f t="shared" si="23"/>
        <v>1.0053096491487339</v>
      </c>
      <c r="BP172" s="31">
        <f>IF('SERIES_DB-MetaData'!$F172="US",'SERIES_DB-MetaData'!BP172*6.89476,'SERIES_DB-MetaData'!BP172)</f>
        <v>178</v>
      </c>
      <c r="BQ172" s="31">
        <f>IF('SERIES_DB-MetaData'!$F172="US",'SERIES_DB-MetaData'!BQ172*6.89476,'SERIES_DB-MetaData'!BQ172)</f>
        <v>289</v>
      </c>
      <c r="BR172" s="20">
        <f>'SERIES_DB-MetaData'!BR172</f>
        <v>0</v>
      </c>
      <c r="BS172" s="30">
        <f>IF('SERIES_DB-MetaData'!$F172="US",'SERIES_DB-MetaData'!BS172*25.4,'SERIES_DB-MetaData'!BS172)</f>
        <v>0</v>
      </c>
      <c r="BT172" s="20">
        <f>'SERIES_DB-MetaData'!BT172</f>
        <v>0</v>
      </c>
      <c r="BU172" s="22">
        <f t="shared" si="24"/>
        <v>0</v>
      </c>
      <c r="BV172" s="31">
        <f>IF('SERIES_DB-MetaData'!$F172="US",'SERIES_DB-MetaData'!BV172*6.89476,'SERIES_DB-MetaData'!BV172)</f>
        <v>0</v>
      </c>
      <c r="BW172" s="20">
        <f>'SERIES_DB-MetaData'!BW172</f>
        <v>0</v>
      </c>
      <c r="BX172" s="20">
        <f>'SERIES_DB-MetaData'!BX172</f>
        <v>1</v>
      </c>
    </row>
    <row r="173" spans="1:76">
      <c r="A173" s="84">
        <f>'SERIES_DB-MetaData'!A173</f>
        <v>168</v>
      </c>
      <c r="B173" s="84">
        <f>'SERIES_DB-MetaData'!B173</f>
        <v>0</v>
      </c>
      <c r="C173" s="84">
        <f>'SERIES_DB-MetaData'!C173</f>
        <v>2</v>
      </c>
      <c r="D173" s="105" t="str">
        <f>'SERIES_DB-MetaData'!D173</f>
        <v>F0W5-0.00-1.3-1.4</v>
      </c>
      <c r="E173" s="105" t="str">
        <f>'SERIES_DB-MetaData'!E173</f>
        <v>Matsuoka et al. 2003</v>
      </c>
      <c r="F173" s="20" t="s">
        <v>8</v>
      </c>
      <c r="G173" s="87" t="str">
        <f>'SERIES_DB-MetaData'!G173</f>
        <v>M</v>
      </c>
      <c r="H173" s="87" t="str">
        <f>'SERIES_DB-MetaData'!H173</f>
        <v>B</v>
      </c>
      <c r="I173" s="31">
        <f>IF('SERIES_DB-MetaData'!$F173="US",'SERIES_DB-MetaData'!I173*6.89476,'SERIES_DB-MetaData'!I173)</f>
        <v>32.799999999999997</v>
      </c>
      <c r="J173" s="31">
        <f>IF('SERIES_DB-MetaData'!$F173="US",'SERIES_DB-MetaData'!J173*6.89476,'SERIES_DB-MetaData'!J173)</f>
        <v>0</v>
      </c>
      <c r="K173" s="31">
        <f>IF('SERIES_DB-MetaData'!$F173="US",'SERIES_DB-MetaData'!K173*6.89476,'SERIES_DB-MetaData'!K173)</f>
        <v>0</v>
      </c>
      <c r="L173" s="31">
        <f>IF('SERIES_DB-MetaData'!$F173="US",'SERIES_DB-MetaData'!L173*4.448221615,'SERIES_DB-MetaData'!L173)</f>
        <v>229.14899999999997</v>
      </c>
      <c r="M173" s="20" t="str">
        <f>'SERIES_DB-MetaData'!M173</f>
        <v>III</v>
      </c>
      <c r="N173" s="30">
        <f>IF('SERIES_DB-MetaData'!$F173="US",'SERIES_DB-MetaData'!N173*25.4,'SERIES_DB-MetaData'!N173)</f>
        <v>150</v>
      </c>
      <c r="O173" s="30">
        <f>IF('SERIES_DB-MetaData'!$F173="US",'SERIES_DB-MetaData'!O173*25.4,'SERIES_DB-MetaData'!O173)</f>
        <v>150</v>
      </c>
      <c r="P173" s="30">
        <f>IF('SERIES_DB-MetaData'!$F173="US",'SERIES_DB-MetaData'!P173*25.4,'SERIES_DB-MetaData'!P173)</f>
        <v>1350</v>
      </c>
      <c r="Q173" s="30">
        <f>IF('SERIES_DB-MetaData'!$F173="US",'SERIES_DB-MetaData'!Q173*25.4,'SERIES_DB-MetaData'!Q173)</f>
        <v>50</v>
      </c>
      <c r="R173" s="30">
        <f>IF('SERIES_DB-MetaData'!$F173="US",'SERIES_DB-MetaData'!R173*25.4,'SERIES_DB-MetaData'!R173)</f>
        <v>1200</v>
      </c>
      <c r="S173" s="30">
        <f>IF('SERIES_DB-MetaData'!$F173="US",'SERIES_DB-MetaData'!S173*25.4,'SERIES_DB-MetaData'!S173)</f>
        <v>1200</v>
      </c>
      <c r="T173" s="32" t="str">
        <f>'SERIES_DB-MetaData'!T173</f>
        <v>C</v>
      </c>
      <c r="U173" s="32">
        <f t="shared" si="25"/>
        <v>75000</v>
      </c>
      <c r="V173" s="30">
        <f>IF('SERIES_DB-MetaData'!$F173="US",'SERIES_DB-MetaData'!V173*25.4,'SERIES_DB-MetaData'!V173)</f>
        <v>9.5</v>
      </c>
      <c r="W173" s="30">
        <f>IF('SERIES_DB-MetaData'!$F173="US",'SERIES_DB-MetaData'!W173*25.4,'SERIES_DB-MetaData'!W173)</f>
        <v>9.5</v>
      </c>
      <c r="X173" s="30">
        <f>IF('SERIES_DB-MetaData'!$F173="US",'SERIES_DB-MetaData'!X173*25.4,'SERIES_DB-MetaData'!X173)</f>
        <v>9.5</v>
      </c>
      <c r="Y173" s="108">
        <f>'SERIES_DB-MetaData'!Y173</f>
        <v>4</v>
      </c>
      <c r="Z173" s="30">
        <f>IF('SERIES_DB-MetaData'!$F173="US",'SERIES_DB-MetaData'!Z173*25.4,'SERIES_DB-MetaData'!Z173)</f>
        <v>0</v>
      </c>
      <c r="AA173" s="108">
        <f>'SERIES_DB-MetaData'!AA173</f>
        <v>0</v>
      </c>
      <c r="AB173" s="30">
        <f>IF('SERIES_DB-MetaData'!$F173="US",'SERIES_DB-MetaData'!AB173*25.4,'SERIES_DB-MetaData'!AB173)</f>
        <v>0</v>
      </c>
      <c r="AC173" s="108">
        <f>'SERIES_DB-MetaData'!AC173</f>
        <v>0</v>
      </c>
      <c r="AD173" s="108" t="str">
        <f>'SERIES_DB-MetaData'!AD173</f>
        <v>STRAIGHT</v>
      </c>
      <c r="AE173" s="31">
        <f>IF('SERIES_DB-MetaData'!$F173="US",'SERIES_DB-MetaData'!AE173*25.4,'SERIES_DB-MetaData'!AE173)</f>
        <v>300</v>
      </c>
      <c r="AF173" s="32" t="str">
        <f>'SERIES_DB-MetaData'!AF173</f>
        <v>Ribbed</v>
      </c>
      <c r="AG173" s="23">
        <f t="shared" si="20"/>
        <v>0.37803831598197174</v>
      </c>
      <c r="AH173" s="30">
        <f>IF('SERIES_DB-MetaData'!$F173="US",'SERIES_DB-MetaData'!AH173*25.4,'SERIES_DB-MetaData'!AH173)</f>
        <v>0</v>
      </c>
      <c r="AI173" s="31">
        <f>IF('SERIES_DB-MetaData'!$F173="US",'SERIES_DB-MetaData'!AI173*6.89476,'SERIES_DB-MetaData'!AI173)</f>
        <v>334</v>
      </c>
      <c r="AJ173" s="31">
        <f>IF('SERIES_DB-MetaData'!$F173="US",'SERIES_DB-MetaData'!AJ173*6.89476,'SERIES_DB-MetaData'!AJ173)</f>
        <v>473</v>
      </c>
      <c r="AK173" s="31">
        <f>IF('SERIES_DB-MetaData'!$F173="US",'SERIES_DB-MetaData'!AK173*6.89476,'SERIES_DB-MetaData'!AK173)</f>
        <v>334</v>
      </c>
      <c r="AL173" s="31">
        <f>IF('SERIES_DB-MetaData'!$F173="US",'SERIES_DB-MetaData'!AL173*6.89476,'SERIES_DB-MetaData'!AL173)</f>
        <v>334</v>
      </c>
      <c r="AM173" s="31">
        <f>IF('SERIES_DB-MetaData'!$F173="US",'SERIES_DB-MetaData'!AM173*6.89476,'SERIES_DB-MetaData'!AM173)</f>
        <v>473</v>
      </c>
      <c r="AN173" s="31">
        <f>IF('SERIES_DB-MetaData'!$F173="US",'SERIES_DB-MetaData'!AN173*6.89476,'SERIES_DB-MetaData'!AN173)</f>
        <v>473</v>
      </c>
      <c r="AO173" s="108">
        <f>'SERIES_DB-MetaData'!AO173</f>
        <v>0</v>
      </c>
      <c r="AP173" s="24" t="str">
        <f>'SERIES_DB-MetaData'!AP173</f>
        <v>C</v>
      </c>
      <c r="AQ173" s="20">
        <f>'SERIES_DB-MetaData'!AQ173</f>
        <v>2</v>
      </c>
      <c r="AR173" s="24" t="str">
        <f>'SERIES_DB-MetaData'!AR173</f>
        <v>Ribbed</v>
      </c>
      <c r="AS173" s="30">
        <f>IF('SERIES_DB-MetaData'!$F173="US",'SERIES_DB-MetaData'!AS173*25.4,'SERIES_DB-MetaData'!AS173)</f>
        <v>4</v>
      </c>
      <c r="AT173" s="20">
        <f>'SERIES_DB-MetaData'!AT173</f>
        <v>24</v>
      </c>
      <c r="AU173" s="31">
        <f>IF('SERIES_DB-MetaData'!$F173="US",'SERIES_DB-MetaData'!AU173*25.4,'SERIES_DB-MetaData'!AU173)</f>
        <v>50</v>
      </c>
      <c r="AV173" s="30">
        <f>IF('SERIES_DB-MetaData'!$F173="US",'SERIES_DB-MetaData'!AV173*25.4,'SERIES_DB-MetaData'!AV173)</f>
        <v>0</v>
      </c>
      <c r="AW173" s="109">
        <f>'SERIES_DB-MetaData'!AW173</f>
        <v>0</v>
      </c>
      <c r="AX173" s="30">
        <f>IF('SERIES_DB-MetaData'!$F173="US",'SERIES_DB-MetaData'!AX173*25.4,'SERIES_DB-MetaData'!AX173)</f>
        <v>0</v>
      </c>
      <c r="AY173" s="23">
        <f t="shared" si="21"/>
        <v>0.33510321638291124</v>
      </c>
      <c r="AZ173" s="23"/>
      <c r="BA173" s="31">
        <f>IF('SERIES_DB-MetaData'!$F173="US",'SERIES_DB-MetaData'!BA173*6.89476,'SERIES_DB-MetaData'!BA173)</f>
        <v>178</v>
      </c>
      <c r="BB173" s="31">
        <f>IF('SERIES_DB-MetaData'!$F173="US",'SERIES_DB-MetaData'!BB173*6.89476,'SERIES_DB-MetaData'!BB173)</f>
        <v>289</v>
      </c>
      <c r="BC173" s="24">
        <f>'SERIES_DB-MetaData'!BC173</f>
        <v>0</v>
      </c>
      <c r="BD173" s="30">
        <f>IF('SERIES_DB-MetaData'!$F173="US",'SERIES_DB-MetaData'!BD173*25.4,'SERIES_DB-MetaData'!BD173)</f>
        <v>4</v>
      </c>
      <c r="BE173" s="30">
        <f>IF('SERIES_DB-MetaData'!$F173="US",'SERIES_DB-MetaData'!BE173*25.4,'SERIES_DB-MetaData'!BE173)</f>
        <v>50</v>
      </c>
      <c r="BF173" s="24">
        <f>'SERIES_DB-MetaData'!BF173</f>
        <v>1</v>
      </c>
      <c r="BG173" s="22">
        <f t="shared" si="22"/>
        <v>0.50265482457436694</v>
      </c>
      <c r="BH173" s="30">
        <f>IF('SERIES_DB-MetaData'!$F173="US",'SERIES_DB-MetaData'!BH173*25.4,'SERIES_DB-MetaData'!BH173)</f>
        <v>0</v>
      </c>
      <c r="BI173" s="31">
        <f>IF('SERIES_DB-MetaData'!$F173="US",'SERIES_DB-MetaData'!BI173*6.89476,'SERIES_DB-MetaData'!BI173)</f>
        <v>178</v>
      </c>
      <c r="BJ173" s="31">
        <f>IF('SERIES_DB-MetaData'!$F173="US",'SERIES_DB-MetaData'!BJ173*6.89476,'SERIES_DB-MetaData'!BJ173)</f>
        <v>289</v>
      </c>
      <c r="BK173" s="109">
        <f>'SERIES_DB-MetaData'!BK173</f>
        <v>0</v>
      </c>
      <c r="BL173" s="30">
        <f>IF('SERIES_DB-MetaData'!$F173="US",'SERIES_DB-MetaData'!BL173*25.4,'SERIES_DB-MetaData'!BL173)</f>
        <v>4</v>
      </c>
      <c r="BM173" s="30">
        <f>IF('SERIES_DB-MetaData'!$F173="US",'SERIES_DB-MetaData'!BM173*25.4,'SERIES_DB-MetaData'!BM173)</f>
        <v>50</v>
      </c>
      <c r="BN173" s="25">
        <f>'SERIES_DB-MetaData'!$BN$6</f>
        <v>2</v>
      </c>
      <c r="BO173" s="22">
        <f t="shared" si="23"/>
        <v>1.0053096491487339</v>
      </c>
      <c r="BP173" s="31">
        <f>IF('SERIES_DB-MetaData'!$F173="US",'SERIES_DB-MetaData'!BP173*6.89476,'SERIES_DB-MetaData'!BP173)</f>
        <v>178</v>
      </c>
      <c r="BQ173" s="31">
        <f>IF('SERIES_DB-MetaData'!$F173="US",'SERIES_DB-MetaData'!BQ173*6.89476,'SERIES_DB-MetaData'!BQ173)</f>
        <v>289</v>
      </c>
      <c r="BR173" s="20">
        <f>'SERIES_DB-MetaData'!BR173</f>
        <v>0</v>
      </c>
      <c r="BS173" s="30">
        <f>IF('SERIES_DB-MetaData'!$F173="US",'SERIES_DB-MetaData'!BS173*25.4,'SERIES_DB-MetaData'!BS173)</f>
        <v>0</v>
      </c>
      <c r="BT173" s="20">
        <f>'SERIES_DB-MetaData'!BT173</f>
        <v>0</v>
      </c>
      <c r="BU173" s="22">
        <f t="shared" si="24"/>
        <v>0</v>
      </c>
      <c r="BV173" s="31">
        <f>IF('SERIES_DB-MetaData'!$F173="US",'SERIES_DB-MetaData'!BV173*6.89476,'SERIES_DB-MetaData'!BV173)</f>
        <v>0</v>
      </c>
      <c r="BW173" s="20">
        <f>'SERIES_DB-MetaData'!BW173</f>
        <v>0</v>
      </c>
      <c r="BX173" s="20">
        <f>'SERIES_DB-MetaData'!BX173</f>
        <v>1</v>
      </c>
    </row>
    <row r="174" spans="1:76">
      <c r="A174" s="84">
        <f>'SERIES_DB-MetaData'!A174</f>
        <v>169</v>
      </c>
      <c r="B174" s="84">
        <f>'SERIES_DB-MetaData'!B174</f>
        <v>0</v>
      </c>
      <c r="C174" s="84">
        <f>'SERIES_DB-MetaData'!C174</f>
        <v>3</v>
      </c>
      <c r="D174" s="105" t="str">
        <f>'SERIES_DB-MetaData'!D174</f>
        <v>F1W5-0.00-1.3-0.014</v>
      </c>
      <c r="E174" s="105" t="str">
        <f>'SERIES_DB-MetaData'!E174</f>
        <v>Matsuoka et al. 2003</v>
      </c>
      <c r="F174" s="20" t="s">
        <v>8</v>
      </c>
      <c r="G174" s="87" t="str">
        <f>'SERIES_DB-MetaData'!G174</f>
        <v>C</v>
      </c>
      <c r="H174" s="87" t="str">
        <f>'SERIES_DB-MetaData'!H174</f>
        <v>B</v>
      </c>
      <c r="I174" s="31">
        <f>IF('SERIES_DB-MetaData'!$F174="US",'SERIES_DB-MetaData'!I174*6.89476,'SERIES_DB-MetaData'!I174)</f>
        <v>24.2</v>
      </c>
      <c r="J174" s="31">
        <f>IF('SERIES_DB-MetaData'!$F174="US",'SERIES_DB-MetaData'!J174*6.89476,'SERIES_DB-MetaData'!J174)</f>
        <v>0</v>
      </c>
      <c r="K174" s="31">
        <f>IF('SERIES_DB-MetaData'!$F174="US",'SERIES_DB-MetaData'!K174*6.89476,'SERIES_DB-MetaData'!K174)</f>
        <v>0</v>
      </c>
      <c r="L174" s="31">
        <f>IF('SERIES_DB-MetaData'!$F174="US",'SERIES_DB-MetaData'!L174*4.448221615,'SERIES_DB-MetaData'!L174)</f>
        <v>235.6695</v>
      </c>
      <c r="M174" s="20" t="str">
        <f>'SERIES_DB-MetaData'!M174</f>
        <v>III</v>
      </c>
      <c r="N174" s="30">
        <f>IF('SERIES_DB-MetaData'!$F174="US",'SERIES_DB-MetaData'!N174*25.4,'SERIES_DB-MetaData'!N174)</f>
        <v>150</v>
      </c>
      <c r="O174" s="30">
        <f>IF('SERIES_DB-MetaData'!$F174="US",'SERIES_DB-MetaData'!O174*25.4,'SERIES_DB-MetaData'!O174)</f>
        <v>150</v>
      </c>
      <c r="P174" s="30">
        <f>IF('SERIES_DB-MetaData'!$F174="US",'SERIES_DB-MetaData'!P174*25.4,'SERIES_DB-MetaData'!P174)</f>
        <v>1350</v>
      </c>
      <c r="Q174" s="30">
        <f>IF('SERIES_DB-MetaData'!$F174="US",'SERIES_DB-MetaData'!Q174*25.4,'SERIES_DB-MetaData'!Q174)</f>
        <v>50</v>
      </c>
      <c r="R174" s="30">
        <f>IF('SERIES_DB-MetaData'!$F174="US",'SERIES_DB-MetaData'!R174*25.4,'SERIES_DB-MetaData'!R174)</f>
        <v>1200</v>
      </c>
      <c r="S174" s="30">
        <f>IF('SERIES_DB-MetaData'!$F174="US",'SERIES_DB-MetaData'!S174*25.4,'SERIES_DB-MetaData'!S174)</f>
        <v>1200</v>
      </c>
      <c r="T174" s="32" t="str">
        <f>'SERIES_DB-MetaData'!T174</f>
        <v>C</v>
      </c>
      <c r="U174" s="32">
        <f t="shared" si="25"/>
        <v>75000</v>
      </c>
      <c r="V174" s="30">
        <f>IF('SERIES_DB-MetaData'!$F174="US",'SERIES_DB-MetaData'!V174*25.4,'SERIES_DB-MetaData'!V174)</f>
        <v>9.5</v>
      </c>
      <c r="W174" s="30">
        <f>IF('SERIES_DB-MetaData'!$F174="US",'SERIES_DB-MetaData'!W174*25.4,'SERIES_DB-MetaData'!W174)</f>
        <v>9.5</v>
      </c>
      <c r="X174" s="30">
        <f>IF('SERIES_DB-MetaData'!$F174="US",'SERIES_DB-MetaData'!X174*25.4,'SERIES_DB-MetaData'!X174)</f>
        <v>9.5</v>
      </c>
      <c r="Y174" s="108">
        <f>'SERIES_DB-MetaData'!Y174</f>
        <v>4</v>
      </c>
      <c r="Z174" s="30">
        <f>IF('SERIES_DB-MetaData'!$F174="US",'SERIES_DB-MetaData'!Z174*25.4,'SERIES_DB-MetaData'!Z174)</f>
        <v>0</v>
      </c>
      <c r="AA174" s="108">
        <f>'SERIES_DB-MetaData'!AA174</f>
        <v>0</v>
      </c>
      <c r="AB174" s="30">
        <f>IF('SERIES_DB-MetaData'!$F174="US",'SERIES_DB-MetaData'!AB174*25.4,'SERIES_DB-MetaData'!AB174)</f>
        <v>0</v>
      </c>
      <c r="AC174" s="108">
        <f>'SERIES_DB-MetaData'!AC174</f>
        <v>0</v>
      </c>
      <c r="AD174" s="108" t="str">
        <f>'SERIES_DB-MetaData'!AD174</f>
        <v>STRAIGHT</v>
      </c>
      <c r="AE174" s="31">
        <f>IF('SERIES_DB-MetaData'!$F174="US",'SERIES_DB-MetaData'!AE174*25.4,'SERIES_DB-MetaData'!AE174)</f>
        <v>300</v>
      </c>
      <c r="AF174" s="32" t="str">
        <f>'SERIES_DB-MetaData'!AF174</f>
        <v>Ribbed</v>
      </c>
      <c r="AG174" s="23">
        <f t="shared" si="20"/>
        <v>0.37803831598197174</v>
      </c>
      <c r="AH174" s="30">
        <f>IF('SERIES_DB-MetaData'!$F174="US",'SERIES_DB-MetaData'!AH174*25.4,'SERIES_DB-MetaData'!AH174)</f>
        <v>0</v>
      </c>
      <c r="AI174" s="31">
        <f>IF('SERIES_DB-MetaData'!$F174="US",'SERIES_DB-MetaData'!AI174*6.89476,'SERIES_DB-MetaData'!AI174)</f>
        <v>375</v>
      </c>
      <c r="AJ174" s="31">
        <f>IF('SERIES_DB-MetaData'!$F174="US",'SERIES_DB-MetaData'!AJ174*6.89476,'SERIES_DB-MetaData'!AJ174)</f>
        <v>528</v>
      </c>
      <c r="AK174" s="31">
        <f>IF('SERIES_DB-MetaData'!$F174="US",'SERIES_DB-MetaData'!AK174*6.89476,'SERIES_DB-MetaData'!AK174)</f>
        <v>375</v>
      </c>
      <c r="AL174" s="31">
        <f>IF('SERIES_DB-MetaData'!$F174="US",'SERIES_DB-MetaData'!AL174*6.89476,'SERIES_DB-MetaData'!AL174)</f>
        <v>375</v>
      </c>
      <c r="AM174" s="31">
        <f>IF('SERIES_DB-MetaData'!$F174="US",'SERIES_DB-MetaData'!AM174*6.89476,'SERIES_DB-MetaData'!AM174)</f>
        <v>528</v>
      </c>
      <c r="AN174" s="31">
        <f>IF('SERIES_DB-MetaData'!$F174="US",'SERIES_DB-MetaData'!AN174*6.89476,'SERIES_DB-MetaData'!AN174)</f>
        <v>528</v>
      </c>
      <c r="AO174" s="108">
        <f>'SERIES_DB-MetaData'!AO174</f>
        <v>0</v>
      </c>
      <c r="AP174" s="24" t="str">
        <f>'SERIES_DB-MetaData'!AP174</f>
        <v>C</v>
      </c>
      <c r="AQ174" s="20">
        <f>'SERIES_DB-MetaData'!AQ174</f>
        <v>2</v>
      </c>
      <c r="AR174" s="24" t="str">
        <f>'SERIES_DB-MetaData'!AR174</f>
        <v>Ribbed</v>
      </c>
      <c r="AS174" s="30">
        <f>IF('SERIES_DB-MetaData'!$F174="US",'SERIES_DB-MetaData'!AS174*25.4,'SERIES_DB-MetaData'!AS174)</f>
        <v>4</v>
      </c>
      <c r="AT174" s="20">
        <f>'SERIES_DB-MetaData'!AT174</f>
        <v>24</v>
      </c>
      <c r="AU174" s="31">
        <f>IF('SERIES_DB-MetaData'!$F174="US",'SERIES_DB-MetaData'!AU174*25.4,'SERIES_DB-MetaData'!AU174)</f>
        <v>50</v>
      </c>
      <c r="AV174" s="30">
        <f>IF('SERIES_DB-MetaData'!$F174="US",'SERIES_DB-MetaData'!AV174*25.4,'SERIES_DB-MetaData'!AV174)</f>
        <v>0</v>
      </c>
      <c r="AW174" s="109">
        <f>'SERIES_DB-MetaData'!AW174</f>
        <v>0</v>
      </c>
      <c r="AX174" s="30">
        <f>IF('SERIES_DB-MetaData'!$F174="US",'SERIES_DB-MetaData'!AX174*25.4,'SERIES_DB-MetaData'!AX174)</f>
        <v>0</v>
      </c>
      <c r="AY174" s="23">
        <f t="shared" si="21"/>
        <v>0.33510321638291124</v>
      </c>
      <c r="AZ174" s="23"/>
      <c r="BA174" s="31">
        <f>IF('SERIES_DB-MetaData'!$F174="US",'SERIES_DB-MetaData'!BA174*6.89476,'SERIES_DB-MetaData'!BA174)</f>
        <v>237</v>
      </c>
      <c r="BB174" s="31">
        <f>IF('SERIES_DB-MetaData'!$F174="US",'SERIES_DB-MetaData'!BB174*6.89476,'SERIES_DB-MetaData'!BB174)</f>
        <v>315</v>
      </c>
      <c r="BC174" s="24">
        <f>'SERIES_DB-MetaData'!BC174</f>
        <v>0</v>
      </c>
      <c r="BD174" s="30">
        <f>IF('SERIES_DB-MetaData'!$F174="US",'SERIES_DB-MetaData'!BD174*25.4,'SERIES_DB-MetaData'!BD174)</f>
        <v>4</v>
      </c>
      <c r="BE174" s="30">
        <f>IF('SERIES_DB-MetaData'!$F174="US",'SERIES_DB-MetaData'!BE174*25.4,'SERIES_DB-MetaData'!BE174)</f>
        <v>50</v>
      </c>
      <c r="BF174" s="24">
        <f>'SERIES_DB-MetaData'!BF174</f>
        <v>1</v>
      </c>
      <c r="BG174" s="22">
        <f t="shared" si="22"/>
        <v>0.50265482457436694</v>
      </c>
      <c r="BH174" s="30">
        <f>IF('SERIES_DB-MetaData'!$F174="US",'SERIES_DB-MetaData'!BH174*25.4,'SERIES_DB-MetaData'!BH174)</f>
        <v>0</v>
      </c>
      <c r="BI174" s="31">
        <f>IF('SERIES_DB-MetaData'!$F174="US",'SERIES_DB-MetaData'!BI174*6.89476,'SERIES_DB-MetaData'!BI174)</f>
        <v>237</v>
      </c>
      <c r="BJ174" s="31">
        <f>IF('SERIES_DB-MetaData'!$F174="US",'SERIES_DB-MetaData'!BJ174*6.89476,'SERIES_DB-MetaData'!BJ174)</f>
        <v>315</v>
      </c>
      <c r="BK174" s="109">
        <f>'SERIES_DB-MetaData'!BK174</f>
        <v>0</v>
      </c>
      <c r="BL174" s="30">
        <f>IF('SERIES_DB-MetaData'!$F174="US",'SERIES_DB-MetaData'!BL174*25.4,'SERIES_DB-MetaData'!BL174)</f>
        <v>4</v>
      </c>
      <c r="BM174" s="30">
        <f>IF('SERIES_DB-MetaData'!$F174="US",'SERIES_DB-MetaData'!BM174*25.4,'SERIES_DB-MetaData'!BM174)</f>
        <v>50</v>
      </c>
      <c r="BN174" s="25">
        <f>'SERIES_DB-MetaData'!$BN$6</f>
        <v>2</v>
      </c>
      <c r="BO174" s="22">
        <f t="shared" si="23"/>
        <v>1.0053096491487339</v>
      </c>
      <c r="BP174" s="31">
        <f>IF('SERIES_DB-MetaData'!$F174="US",'SERIES_DB-MetaData'!BP174*6.89476,'SERIES_DB-MetaData'!BP174)</f>
        <v>237</v>
      </c>
      <c r="BQ174" s="31">
        <f>IF('SERIES_DB-MetaData'!$F174="US",'SERIES_DB-MetaData'!BQ174*6.89476,'SERIES_DB-MetaData'!BQ174)</f>
        <v>315</v>
      </c>
      <c r="BR174" s="20">
        <f>'SERIES_DB-MetaData'!BR174</f>
        <v>0</v>
      </c>
      <c r="BS174" s="30">
        <f>IF('SERIES_DB-MetaData'!$F174="US",'SERIES_DB-MetaData'!BS174*25.4,'SERIES_DB-MetaData'!BS174)</f>
        <v>0</v>
      </c>
      <c r="BT174" s="20">
        <f>'SERIES_DB-MetaData'!BT174</f>
        <v>0</v>
      </c>
      <c r="BU174" s="22">
        <f t="shared" si="24"/>
        <v>0</v>
      </c>
      <c r="BV174" s="31">
        <f>IF('SERIES_DB-MetaData'!$F174="US",'SERIES_DB-MetaData'!BV174*6.89476,'SERIES_DB-MetaData'!BV174)</f>
        <v>0</v>
      </c>
      <c r="BW174" s="20">
        <f>'SERIES_DB-MetaData'!BW174</f>
        <v>0</v>
      </c>
      <c r="BX174" s="20">
        <f>'SERIES_DB-MetaData'!BX174</f>
        <v>1</v>
      </c>
    </row>
    <row r="175" spans="1:76">
      <c r="A175" s="84">
        <f>'SERIES_DB-MetaData'!A175</f>
        <v>170</v>
      </c>
      <c r="B175" s="84">
        <f>'SERIES_DB-MetaData'!B175</f>
        <v>0</v>
      </c>
      <c r="C175" s="84">
        <f>'SERIES_DB-MetaData'!C175</f>
        <v>4</v>
      </c>
      <c r="D175" s="105" t="str">
        <f>'SERIES_DB-MetaData'!D175</f>
        <v>F1W5-0.00-1.3-1.4</v>
      </c>
      <c r="E175" s="105" t="str">
        <f>'SERIES_DB-MetaData'!E175</f>
        <v>Matsuoka et al. 2003</v>
      </c>
      <c r="F175" s="20" t="s">
        <v>8</v>
      </c>
      <c r="G175" s="87" t="str">
        <f>'SERIES_DB-MetaData'!G175</f>
        <v>C</v>
      </c>
      <c r="H175" s="87" t="str">
        <f>'SERIES_DB-MetaData'!H175</f>
        <v>B</v>
      </c>
      <c r="I175" s="31">
        <f>IF('SERIES_DB-MetaData'!$F175="US",'SERIES_DB-MetaData'!I175*6.89476,'SERIES_DB-MetaData'!I175)</f>
        <v>24.2</v>
      </c>
      <c r="J175" s="31">
        <f>IF('SERIES_DB-MetaData'!$F175="US",'SERIES_DB-MetaData'!J175*6.89476,'SERIES_DB-MetaData'!J175)</f>
        <v>0</v>
      </c>
      <c r="K175" s="31">
        <f>IF('SERIES_DB-MetaData'!$F175="US",'SERIES_DB-MetaData'!K175*6.89476,'SERIES_DB-MetaData'!K175)</f>
        <v>0</v>
      </c>
      <c r="L175" s="31">
        <f>IF('SERIES_DB-MetaData'!$F175="US",'SERIES_DB-MetaData'!L175*4.448221615,'SERIES_DB-MetaData'!L175)</f>
        <v>235.6695</v>
      </c>
      <c r="M175" s="20" t="str">
        <f>'SERIES_DB-MetaData'!M175</f>
        <v>III</v>
      </c>
      <c r="N175" s="30">
        <f>IF('SERIES_DB-MetaData'!$F175="US",'SERIES_DB-MetaData'!N175*25.4,'SERIES_DB-MetaData'!N175)</f>
        <v>150</v>
      </c>
      <c r="O175" s="30">
        <f>IF('SERIES_DB-MetaData'!$F175="US",'SERIES_DB-MetaData'!O175*25.4,'SERIES_DB-MetaData'!O175)</f>
        <v>150</v>
      </c>
      <c r="P175" s="30">
        <f>IF('SERIES_DB-MetaData'!$F175="US",'SERIES_DB-MetaData'!P175*25.4,'SERIES_DB-MetaData'!P175)</f>
        <v>1350</v>
      </c>
      <c r="Q175" s="30">
        <f>IF('SERIES_DB-MetaData'!$F175="US",'SERIES_DB-MetaData'!Q175*25.4,'SERIES_DB-MetaData'!Q175)</f>
        <v>50</v>
      </c>
      <c r="R175" s="30">
        <f>IF('SERIES_DB-MetaData'!$F175="US",'SERIES_DB-MetaData'!R175*25.4,'SERIES_DB-MetaData'!R175)</f>
        <v>1200</v>
      </c>
      <c r="S175" s="30">
        <f>IF('SERIES_DB-MetaData'!$F175="US",'SERIES_DB-MetaData'!S175*25.4,'SERIES_DB-MetaData'!S175)</f>
        <v>1200</v>
      </c>
      <c r="T175" s="32" t="str">
        <f>'SERIES_DB-MetaData'!T175</f>
        <v>C</v>
      </c>
      <c r="U175" s="32">
        <f t="shared" si="25"/>
        <v>75000</v>
      </c>
      <c r="V175" s="30">
        <f>IF('SERIES_DB-MetaData'!$F175="US",'SERIES_DB-MetaData'!V175*25.4,'SERIES_DB-MetaData'!V175)</f>
        <v>9.5</v>
      </c>
      <c r="W175" s="30">
        <f>IF('SERIES_DB-MetaData'!$F175="US",'SERIES_DB-MetaData'!W175*25.4,'SERIES_DB-MetaData'!W175)</f>
        <v>9.5</v>
      </c>
      <c r="X175" s="30">
        <f>IF('SERIES_DB-MetaData'!$F175="US",'SERIES_DB-MetaData'!X175*25.4,'SERIES_DB-MetaData'!X175)</f>
        <v>9.5</v>
      </c>
      <c r="Y175" s="108">
        <f>'SERIES_DB-MetaData'!Y175</f>
        <v>4</v>
      </c>
      <c r="Z175" s="30">
        <f>IF('SERIES_DB-MetaData'!$F175="US",'SERIES_DB-MetaData'!Z175*25.4,'SERIES_DB-MetaData'!Z175)</f>
        <v>0</v>
      </c>
      <c r="AA175" s="108">
        <f>'SERIES_DB-MetaData'!AA175</f>
        <v>0</v>
      </c>
      <c r="AB175" s="30">
        <f>IF('SERIES_DB-MetaData'!$F175="US",'SERIES_DB-MetaData'!AB175*25.4,'SERIES_DB-MetaData'!AB175)</f>
        <v>0</v>
      </c>
      <c r="AC175" s="108">
        <f>'SERIES_DB-MetaData'!AC175</f>
        <v>0</v>
      </c>
      <c r="AD175" s="108" t="str">
        <f>'SERIES_DB-MetaData'!AD175</f>
        <v>STRAIGHT</v>
      </c>
      <c r="AE175" s="31">
        <f>IF('SERIES_DB-MetaData'!$F175="US",'SERIES_DB-MetaData'!AE175*25.4,'SERIES_DB-MetaData'!AE175)</f>
        <v>300</v>
      </c>
      <c r="AF175" s="32" t="str">
        <f>'SERIES_DB-MetaData'!AF175</f>
        <v>Ribbed</v>
      </c>
      <c r="AG175" s="23">
        <f t="shared" si="20"/>
        <v>0.37803831598197174</v>
      </c>
      <c r="AH175" s="30">
        <f>IF('SERIES_DB-MetaData'!$F175="US",'SERIES_DB-MetaData'!AH175*25.4,'SERIES_DB-MetaData'!AH175)</f>
        <v>0</v>
      </c>
      <c r="AI175" s="31">
        <f>IF('SERIES_DB-MetaData'!$F175="US",'SERIES_DB-MetaData'!AI175*6.89476,'SERIES_DB-MetaData'!AI175)</f>
        <v>375</v>
      </c>
      <c r="AJ175" s="31">
        <f>IF('SERIES_DB-MetaData'!$F175="US",'SERIES_DB-MetaData'!AJ175*6.89476,'SERIES_DB-MetaData'!AJ175)</f>
        <v>528</v>
      </c>
      <c r="AK175" s="31">
        <f>IF('SERIES_DB-MetaData'!$F175="US",'SERIES_DB-MetaData'!AK175*6.89476,'SERIES_DB-MetaData'!AK175)</f>
        <v>375</v>
      </c>
      <c r="AL175" s="31">
        <f>IF('SERIES_DB-MetaData'!$F175="US",'SERIES_DB-MetaData'!AL175*6.89476,'SERIES_DB-MetaData'!AL175)</f>
        <v>375</v>
      </c>
      <c r="AM175" s="31">
        <f>IF('SERIES_DB-MetaData'!$F175="US",'SERIES_DB-MetaData'!AM175*6.89476,'SERIES_DB-MetaData'!AM175)</f>
        <v>528</v>
      </c>
      <c r="AN175" s="31">
        <f>IF('SERIES_DB-MetaData'!$F175="US",'SERIES_DB-MetaData'!AN175*6.89476,'SERIES_DB-MetaData'!AN175)</f>
        <v>528</v>
      </c>
      <c r="AO175" s="108">
        <f>'SERIES_DB-MetaData'!AO175</f>
        <v>0</v>
      </c>
      <c r="AP175" s="24" t="str">
        <f>'SERIES_DB-MetaData'!AP175</f>
        <v>C</v>
      </c>
      <c r="AQ175" s="20">
        <f>'SERIES_DB-MetaData'!AQ175</f>
        <v>2</v>
      </c>
      <c r="AR175" s="24" t="str">
        <f>'SERIES_DB-MetaData'!AR175</f>
        <v>Ribbed</v>
      </c>
      <c r="AS175" s="30">
        <f>IF('SERIES_DB-MetaData'!$F175="US",'SERIES_DB-MetaData'!AS175*25.4,'SERIES_DB-MetaData'!AS175)</f>
        <v>4</v>
      </c>
      <c r="AT175" s="20">
        <f>'SERIES_DB-MetaData'!AT175</f>
        <v>24</v>
      </c>
      <c r="AU175" s="31">
        <f>IF('SERIES_DB-MetaData'!$F175="US",'SERIES_DB-MetaData'!AU175*25.4,'SERIES_DB-MetaData'!AU175)</f>
        <v>50</v>
      </c>
      <c r="AV175" s="30">
        <f>IF('SERIES_DB-MetaData'!$F175="US",'SERIES_DB-MetaData'!AV175*25.4,'SERIES_DB-MetaData'!AV175)</f>
        <v>0</v>
      </c>
      <c r="AW175" s="109">
        <f>'SERIES_DB-MetaData'!AW175</f>
        <v>0</v>
      </c>
      <c r="AX175" s="30">
        <f>IF('SERIES_DB-MetaData'!$F175="US",'SERIES_DB-MetaData'!AX175*25.4,'SERIES_DB-MetaData'!AX175)</f>
        <v>0</v>
      </c>
      <c r="AY175" s="23">
        <f t="shared" si="21"/>
        <v>0.33510321638291124</v>
      </c>
      <c r="AZ175" s="23"/>
      <c r="BA175" s="31">
        <f>IF('SERIES_DB-MetaData'!$F175="US",'SERIES_DB-MetaData'!BA175*6.89476,'SERIES_DB-MetaData'!BA175)</f>
        <v>237</v>
      </c>
      <c r="BB175" s="31">
        <f>IF('SERIES_DB-MetaData'!$F175="US",'SERIES_DB-MetaData'!BB175*6.89476,'SERIES_DB-MetaData'!BB175)</f>
        <v>315</v>
      </c>
      <c r="BC175" s="24">
        <f>'SERIES_DB-MetaData'!BC175</f>
        <v>0</v>
      </c>
      <c r="BD175" s="30">
        <f>IF('SERIES_DB-MetaData'!$F175="US",'SERIES_DB-MetaData'!BD175*25.4,'SERIES_DB-MetaData'!BD175)</f>
        <v>4</v>
      </c>
      <c r="BE175" s="30">
        <f>IF('SERIES_DB-MetaData'!$F175="US",'SERIES_DB-MetaData'!BE175*25.4,'SERIES_DB-MetaData'!BE175)</f>
        <v>50</v>
      </c>
      <c r="BF175" s="24">
        <f>'SERIES_DB-MetaData'!BF175</f>
        <v>1</v>
      </c>
      <c r="BG175" s="22">
        <f t="shared" si="22"/>
        <v>0.50265482457436694</v>
      </c>
      <c r="BH175" s="30">
        <f>IF('SERIES_DB-MetaData'!$F175="US",'SERIES_DB-MetaData'!BH175*25.4,'SERIES_DB-MetaData'!BH175)</f>
        <v>0</v>
      </c>
      <c r="BI175" s="31">
        <f>IF('SERIES_DB-MetaData'!$F175="US",'SERIES_DB-MetaData'!BI175*6.89476,'SERIES_DB-MetaData'!BI175)</f>
        <v>237</v>
      </c>
      <c r="BJ175" s="31">
        <f>IF('SERIES_DB-MetaData'!$F175="US",'SERIES_DB-MetaData'!BJ175*6.89476,'SERIES_DB-MetaData'!BJ175)</f>
        <v>315</v>
      </c>
      <c r="BK175" s="109">
        <f>'SERIES_DB-MetaData'!BK175</f>
        <v>0</v>
      </c>
      <c r="BL175" s="30">
        <f>IF('SERIES_DB-MetaData'!$F175="US",'SERIES_DB-MetaData'!BL175*25.4,'SERIES_DB-MetaData'!BL175)</f>
        <v>4</v>
      </c>
      <c r="BM175" s="30">
        <f>IF('SERIES_DB-MetaData'!$F175="US",'SERIES_DB-MetaData'!BM175*25.4,'SERIES_DB-MetaData'!BM175)</f>
        <v>50</v>
      </c>
      <c r="BN175" s="25">
        <f>'SERIES_DB-MetaData'!$BN$6</f>
        <v>2</v>
      </c>
      <c r="BO175" s="22">
        <f t="shared" si="23"/>
        <v>1.0053096491487339</v>
      </c>
      <c r="BP175" s="31">
        <f>IF('SERIES_DB-MetaData'!$F175="US",'SERIES_DB-MetaData'!BP175*6.89476,'SERIES_DB-MetaData'!BP175)</f>
        <v>237</v>
      </c>
      <c r="BQ175" s="31">
        <f>IF('SERIES_DB-MetaData'!$F175="US",'SERIES_DB-MetaData'!BQ175*6.89476,'SERIES_DB-MetaData'!BQ175)</f>
        <v>315</v>
      </c>
      <c r="BR175" s="20">
        <f>'SERIES_DB-MetaData'!BR175</f>
        <v>0</v>
      </c>
      <c r="BS175" s="30">
        <f>IF('SERIES_DB-MetaData'!$F175="US",'SERIES_DB-MetaData'!BS175*25.4,'SERIES_DB-MetaData'!BS175)</f>
        <v>0</v>
      </c>
      <c r="BT175" s="20">
        <f>'SERIES_DB-MetaData'!BT175</f>
        <v>0</v>
      </c>
      <c r="BU175" s="22">
        <f t="shared" si="24"/>
        <v>0</v>
      </c>
      <c r="BV175" s="31">
        <f>IF('SERIES_DB-MetaData'!$F175="US",'SERIES_DB-MetaData'!BV175*6.89476,'SERIES_DB-MetaData'!BV175)</f>
        <v>0</v>
      </c>
      <c r="BW175" s="20">
        <f>'SERIES_DB-MetaData'!BW175</f>
        <v>0</v>
      </c>
      <c r="BX175" s="20">
        <f>'SERIES_DB-MetaData'!BX175</f>
        <v>1</v>
      </c>
    </row>
    <row r="176" spans="1:76">
      <c r="A176" s="84">
        <f>'SERIES_DB-MetaData'!A176</f>
        <v>171</v>
      </c>
      <c r="B176" s="84">
        <f>'SERIES_DB-MetaData'!B176</f>
        <v>0</v>
      </c>
      <c r="C176" s="84">
        <f>'SERIES_DB-MetaData'!C176</f>
        <v>5</v>
      </c>
      <c r="D176" s="105" t="str">
        <f>'SERIES_DB-MetaData'!D176</f>
        <v>FS0W5-0.00-2.5-0.014</v>
      </c>
      <c r="E176" s="105" t="str">
        <f>'SERIES_DB-MetaData'!E176</f>
        <v>Matsuoka et al. 2003</v>
      </c>
      <c r="F176" s="20" t="s">
        <v>8</v>
      </c>
      <c r="G176" s="87" t="str">
        <f>'SERIES_DB-MetaData'!G176</f>
        <v>M</v>
      </c>
      <c r="H176" s="87" t="str">
        <f>'SERIES_DB-MetaData'!H176</f>
        <v>B</v>
      </c>
      <c r="I176" s="31">
        <f>IF('SERIES_DB-MetaData'!$F176="US",'SERIES_DB-MetaData'!I176*6.89476,'SERIES_DB-MetaData'!I176)</f>
        <v>26.2</v>
      </c>
      <c r="J176" s="31">
        <f>IF('SERIES_DB-MetaData'!$F176="US",'SERIES_DB-MetaData'!J176*6.89476,'SERIES_DB-MetaData'!J176)</f>
        <v>0</v>
      </c>
      <c r="K176" s="31">
        <f>IF('SERIES_DB-MetaData'!$F176="US",'SERIES_DB-MetaData'!K176*6.89476,'SERIES_DB-MetaData'!K176)</f>
        <v>0</v>
      </c>
      <c r="L176" s="31">
        <f>IF('SERIES_DB-MetaData'!$F176="US",'SERIES_DB-MetaData'!L176*4.448221615,'SERIES_DB-MetaData'!L176)</f>
        <v>232.95968181818182</v>
      </c>
      <c r="M176" s="20" t="str">
        <f>'SERIES_DB-MetaData'!M176</f>
        <v>III</v>
      </c>
      <c r="N176" s="30">
        <f>IF('SERIES_DB-MetaData'!$F176="US",'SERIES_DB-MetaData'!N176*25.4,'SERIES_DB-MetaData'!N176)</f>
        <v>150</v>
      </c>
      <c r="O176" s="30">
        <f>IF('SERIES_DB-MetaData'!$F176="US",'SERIES_DB-MetaData'!O176*25.4,'SERIES_DB-MetaData'!O176)</f>
        <v>150</v>
      </c>
      <c r="P176" s="30">
        <f>IF('SERIES_DB-MetaData'!$F176="US",'SERIES_DB-MetaData'!P176*25.4,'SERIES_DB-MetaData'!P176)</f>
        <v>1350</v>
      </c>
      <c r="Q176" s="30">
        <f>IF('SERIES_DB-MetaData'!$F176="US",'SERIES_DB-MetaData'!Q176*25.4,'SERIES_DB-MetaData'!Q176)</f>
        <v>50</v>
      </c>
      <c r="R176" s="30">
        <f>IF('SERIES_DB-MetaData'!$F176="US",'SERIES_DB-MetaData'!R176*25.4,'SERIES_DB-MetaData'!R176)</f>
        <v>1200</v>
      </c>
      <c r="S176" s="30">
        <f>IF('SERIES_DB-MetaData'!$F176="US",'SERIES_DB-MetaData'!S176*25.4,'SERIES_DB-MetaData'!S176)</f>
        <v>1200</v>
      </c>
      <c r="T176" s="32" t="str">
        <f>'SERIES_DB-MetaData'!T176</f>
        <v>C</v>
      </c>
      <c r="U176" s="32">
        <f t="shared" si="25"/>
        <v>75000</v>
      </c>
      <c r="V176" s="30">
        <f>IF('SERIES_DB-MetaData'!$F176="US",'SERIES_DB-MetaData'!V176*25.4,'SERIES_DB-MetaData'!V176)</f>
        <v>9.5</v>
      </c>
      <c r="W176" s="30">
        <f>IF('SERIES_DB-MetaData'!$F176="US",'SERIES_DB-MetaData'!W176*25.4,'SERIES_DB-MetaData'!W176)</f>
        <v>9.5</v>
      </c>
      <c r="X176" s="30">
        <f>IF('SERIES_DB-MetaData'!$F176="US",'SERIES_DB-MetaData'!X176*25.4,'SERIES_DB-MetaData'!X176)</f>
        <v>9.5</v>
      </c>
      <c r="Y176" s="108">
        <f>'SERIES_DB-MetaData'!Y176</f>
        <v>8</v>
      </c>
      <c r="Z176" s="30">
        <f>IF('SERIES_DB-MetaData'!$F176="US",'SERIES_DB-MetaData'!Z176*25.4,'SERIES_DB-MetaData'!Z176)</f>
        <v>0</v>
      </c>
      <c r="AA176" s="108">
        <f>'SERIES_DB-MetaData'!AA176</f>
        <v>1</v>
      </c>
      <c r="AB176" s="30">
        <f>IF('SERIES_DB-MetaData'!$F176="US",'SERIES_DB-MetaData'!AB176*25.4,'SERIES_DB-MetaData'!AB176)</f>
        <v>0</v>
      </c>
      <c r="AC176" s="108">
        <f>'SERIES_DB-MetaData'!AC176</f>
        <v>1</v>
      </c>
      <c r="AD176" s="108" t="str">
        <f>'SERIES_DB-MetaData'!AD176</f>
        <v>STRAIGHT</v>
      </c>
      <c r="AE176" s="31">
        <f>IF('SERIES_DB-MetaData'!$F176="US",'SERIES_DB-MetaData'!AE176*25.4,'SERIES_DB-MetaData'!AE176)</f>
        <v>300</v>
      </c>
      <c r="AF176" s="32" t="str">
        <f>'SERIES_DB-MetaData'!AF176</f>
        <v>Ribbed</v>
      </c>
      <c r="AG176" s="23">
        <f t="shared" si="20"/>
        <v>0.75607663196394348</v>
      </c>
      <c r="AH176" s="30">
        <f>IF('SERIES_DB-MetaData'!$F176="US",'SERIES_DB-MetaData'!AH176*25.4,'SERIES_DB-MetaData'!AH176)</f>
        <v>0</v>
      </c>
      <c r="AI176" s="31">
        <f>IF('SERIES_DB-MetaData'!$F176="US",'SERIES_DB-MetaData'!AI176*6.89476,'SERIES_DB-MetaData'!AI176)</f>
        <v>362</v>
      </c>
      <c r="AJ176" s="31">
        <f>IF('SERIES_DB-MetaData'!$F176="US",'SERIES_DB-MetaData'!AJ176*6.89476,'SERIES_DB-MetaData'!AJ176)</f>
        <v>504</v>
      </c>
      <c r="AK176" s="31">
        <f>IF('SERIES_DB-MetaData'!$F176="US",'SERIES_DB-MetaData'!AK176*6.89476,'SERIES_DB-MetaData'!AK176)</f>
        <v>362</v>
      </c>
      <c r="AL176" s="31">
        <f>IF('SERIES_DB-MetaData'!$F176="US",'SERIES_DB-MetaData'!AL176*6.89476,'SERIES_DB-MetaData'!AL176)</f>
        <v>362</v>
      </c>
      <c r="AM176" s="31">
        <f>IF('SERIES_DB-MetaData'!$F176="US",'SERIES_DB-MetaData'!AM176*6.89476,'SERIES_DB-MetaData'!AM176)</f>
        <v>504</v>
      </c>
      <c r="AN176" s="31">
        <f>IF('SERIES_DB-MetaData'!$F176="US",'SERIES_DB-MetaData'!AN176*6.89476,'SERIES_DB-MetaData'!AN176)</f>
        <v>504</v>
      </c>
      <c r="AO176" s="108">
        <f>'SERIES_DB-MetaData'!AO176</f>
        <v>0</v>
      </c>
      <c r="AP176" s="24" t="str">
        <f>'SERIES_DB-MetaData'!AP176</f>
        <v>C</v>
      </c>
      <c r="AQ176" s="20">
        <f>'SERIES_DB-MetaData'!AQ176</f>
        <v>2</v>
      </c>
      <c r="AR176" s="24" t="str">
        <f>'SERIES_DB-MetaData'!AR176</f>
        <v>Ribbed</v>
      </c>
      <c r="AS176" s="30">
        <f>IF('SERIES_DB-MetaData'!$F176="US",'SERIES_DB-MetaData'!AS176*25.4,'SERIES_DB-MetaData'!AS176)</f>
        <v>4</v>
      </c>
      <c r="AT176" s="20">
        <f>'SERIES_DB-MetaData'!AT176</f>
        <v>24</v>
      </c>
      <c r="AU176" s="31">
        <f>IF('SERIES_DB-MetaData'!$F176="US",'SERIES_DB-MetaData'!AU176*25.4,'SERIES_DB-MetaData'!AU176)</f>
        <v>50</v>
      </c>
      <c r="AV176" s="30">
        <f>IF('SERIES_DB-MetaData'!$F176="US",'SERIES_DB-MetaData'!AV176*25.4,'SERIES_DB-MetaData'!AV176)</f>
        <v>0</v>
      </c>
      <c r="AW176" s="109">
        <f>'SERIES_DB-MetaData'!AW176</f>
        <v>0</v>
      </c>
      <c r="AX176" s="30">
        <f>IF('SERIES_DB-MetaData'!$F176="US",'SERIES_DB-MetaData'!AX176*25.4,'SERIES_DB-MetaData'!AX176)</f>
        <v>0</v>
      </c>
      <c r="AY176" s="23">
        <f t="shared" si="21"/>
        <v>0.33510321638291124</v>
      </c>
      <c r="AZ176" s="23"/>
      <c r="BA176" s="31">
        <f>IF('SERIES_DB-MetaData'!$F176="US",'SERIES_DB-MetaData'!BA176*6.89476,'SERIES_DB-MetaData'!BA176)</f>
        <v>160</v>
      </c>
      <c r="BB176" s="31">
        <f>IF('SERIES_DB-MetaData'!$F176="US",'SERIES_DB-MetaData'!BB176*6.89476,'SERIES_DB-MetaData'!BB176)</f>
        <v>301</v>
      </c>
      <c r="BC176" s="24">
        <f>'SERIES_DB-MetaData'!BC176</f>
        <v>0</v>
      </c>
      <c r="BD176" s="30">
        <f>IF('SERIES_DB-MetaData'!$F176="US",'SERIES_DB-MetaData'!BD176*25.4,'SERIES_DB-MetaData'!BD176)</f>
        <v>4</v>
      </c>
      <c r="BE176" s="30">
        <f>IF('SERIES_DB-MetaData'!$F176="US",'SERIES_DB-MetaData'!BE176*25.4,'SERIES_DB-MetaData'!BE176)</f>
        <v>50</v>
      </c>
      <c r="BF176" s="24">
        <f>'SERIES_DB-MetaData'!BF176</f>
        <v>1</v>
      </c>
      <c r="BG176" s="22">
        <f t="shared" si="22"/>
        <v>0.50265482457436694</v>
      </c>
      <c r="BH176" s="30">
        <f>IF('SERIES_DB-MetaData'!$F176="US",'SERIES_DB-MetaData'!BH176*25.4,'SERIES_DB-MetaData'!BH176)</f>
        <v>0</v>
      </c>
      <c r="BI176" s="31">
        <f>IF('SERIES_DB-MetaData'!$F176="US",'SERIES_DB-MetaData'!BI176*6.89476,'SERIES_DB-MetaData'!BI176)</f>
        <v>160</v>
      </c>
      <c r="BJ176" s="31">
        <f>IF('SERIES_DB-MetaData'!$F176="US",'SERIES_DB-MetaData'!BJ176*6.89476,'SERIES_DB-MetaData'!BJ176)</f>
        <v>301</v>
      </c>
      <c r="BK176" s="109">
        <f>'SERIES_DB-MetaData'!BK176</f>
        <v>0</v>
      </c>
      <c r="BL176" s="30">
        <f>IF('SERIES_DB-MetaData'!$F176="US",'SERIES_DB-MetaData'!BL176*25.4,'SERIES_DB-MetaData'!BL176)</f>
        <v>4</v>
      </c>
      <c r="BM176" s="30">
        <f>IF('SERIES_DB-MetaData'!$F176="US",'SERIES_DB-MetaData'!BM176*25.4,'SERIES_DB-MetaData'!BM176)</f>
        <v>50</v>
      </c>
      <c r="BN176" s="25">
        <f>'SERIES_DB-MetaData'!$BN$6</f>
        <v>2</v>
      </c>
      <c r="BO176" s="22">
        <f t="shared" si="23"/>
        <v>1.0053096491487339</v>
      </c>
      <c r="BP176" s="31">
        <f>IF('SERIES_DB-MetaData'!$F176="US",'SERIES_DB-MetaData'!BP176*6.89476,'SERIES_DB-MetaData'!BP176)</f>
        <v>160</v>
      </c>
      <c r="BQ176" s="31">
        <f>IF('SERIES_DB-MetaData'!$F176="US",'SERIES_DB-MetaData'!BQ176*6.89476,'SERIES_DB-MetaData'!BQ176)</f>
        <v>301</v>
      </c>
      <c r="BR176" s="20">
        <f>'SERIES_DB-MetaData'!BR176</f>
        <v>0</v>
      </c>
      <c r="BS176" s="30">
        <f>IF('SERIES_DB-MetaData'!$F176="US",'SERIES_DB-MetaData'!BS176*25.4,'SERIES_DB-MetaData'!BS176)</f>
        <v>0</v>
      </c>
      <c r="BT176" s="20">
        <f>'SERIES_DB-MetaData'!BT176</f>
        <v>0</v>
      </c>
      <c r="BU176" s="22">
        <f t="shared" si="24"/>
        <v>0</v>
      </c>
      <c r="BV176" s="31">
        <f>IF('SERIES_DB-MetaData'!$F176="US",'SERIES_DB-MetaData'!BV176*6.89476,'SERIES_DB-MetaData'!BV176)</f>
        <v>0</v>
      </c>
      <c r="BW176" s="20">
        <f>'SERIES_DB-MetaData'!BW176</f>
        <v>0</v>
      </c>
      <c r="BX176" s="20">
        <f>'SERIES_DB-MetaData'!BX176</f>
        <v>1</v>
      </c>
    </row>
    <row r="177" spans="1:76">
      <c r="A177" s="84">
        <f>'SERIES_DB-MetaData'!A177</f>
        <v>172</v>
      </c>
      <c r="B177" s="84">
        <f>'SERIES_DB-MetaData'!B177</f>
        <v>0</v>
      </c>
      <c r="C177" s="84">
        <f>'SERIES_DB-MetaData'!C177</f>
        <v>6</v>
      </c>
      <c r="D177" s="105" t="str">
        <f>'SERIES_DB-MetaData'!D177</f>
        <v>FS0W5-0.00-2.5-1.4</v>
      </c>
      <c r="E177" s="105" t="str">
        <f>'SERIES_DB-MetaData'!E177</f>
        <v>Matsuoka et al. 2003</v>
      </c>
      <c r="F177" s="20" t="s">
        <v>8</v>
      </c>
      <c r="G177" s="87" t="str">
        <f>'SERIES_DB-MetaData'!G177</f>
        <v>M</v>
      </c>
      <c r="H177" s="87" t="str">
        <f>'SERIES_DB-MetaData'!H177</f>
        <v>B</v>
      </c>
      <c r="I177" s="31">
        <f>IF('SERIES_DB-MetaData'!$F177="US",'SERIES_DB-MetaData'!I177*6.89476,'SERIES_DB-MetaData'!I177)</f>
        <v>26.9</v>
      </c>
      <c r="J177" s="31">
        <f>IF('SERIES_DB-MetaData'!$F177="US",'SERIES_DB-MetaData'!J177*6.89476,'SERIES_DB-MetaData'!J177)</f>
        <v>0</v>
      </c>
      <c r="K177" s="31">
        <f>IF('SERIES_DB-MetaData'!$F177="US",'SERIES_DB-MetaData'!K177*6.89476,'SERIES_DB-MetaData'!K177)</f>
        <v>0</v>
      </c>
      <c r="L177" s="31">
        <f>IF('SERIES_DB-MetaData'!$F177="US",'SERIES_DB-MetaData'!L177*4.448221615,'SERIES_DB-MetaData'!L177)</f>
        <v>239.18379545454545</v>
      </c>
      <c r="M177" s="20" t="str">
        <f>'SERIES_DB-MetaData'!M177</f>
        <v>III</v>
      </c>
      <c r="N177" s="30">
        <f>IF('SERIES_DB-MetaData'!$F177="US",'SERIES_DB-MetaData'!N177*25.4,'SERIES_DB-MetaData'!N177)</f>
        <v>150</v>
      </c>
      <c r="O177" s="30">
        <f>IF('SERIES_DB-MetaData'!$F177="US",'SERIES_DB-MetaData'!O177*25.4,'SERIES_DB-MetaData'!O177)</f>
        <v>150</v>
      </c>
      <c r="P177" s="30">
        <f>IF('SERIES_DB-MetaData'!$F177="US",'SERIES_DB-MetaData'!P177*25.4,'SERIES_DB-MetaData'!P177)</f>
        <v>1350</v>
      </c>
      <c r="Q177" s="30">
        <f>IF('SERIES_DB-MetaData'!$F177="US",'SERIES_DB-MetaData'!Q177*25.4,'SERIES_DB-MetaData'!Q177)</f>
        <v>50</v>
      </c>
      <c r="R177" s="30">
        <f>IF('SERIES_DB-MetaData'!$F177="US",'SERIES_DB-MetaData'!R177*25.4,'SERIES_DB-MetaData'!R177)</f>
        <v>1200</v>
      </c>
      <c r="S177" s="30">
        <f>IF('SERIES_DB-MetaData'!$F177="US",'SERIES_DB-MetaData'!S177*25.4,'SERIES_DB-MetaData'!S177)</f>
        <v>1200</v>
      </c>
      <c r="T177" s="32" t="str">
        <f>'SERIES_DB-MetaData'!T177</f>
        <v>C</v>
      </c>
      <c r="U177" s="32">
        <f t="shared" si="25"/>
        <v>75000</v>
      </c>
      <c r="V177" s="30">
        <f>IF('SERIES_DB-MetaData'!$F177="US",'SERIES_DB-MetaData'!V177*25.4,'SERIES_DB-MetaData'!V177)</f>
        <v>9.5</v>
      </c>
      <c r="W177" s="30">
        <f>IF('SERIES_DB-MetaData'!$F177="US",'SERIES_DB-MetaData'!W177*25.4,'SERIES_DB-MetaData'!W177)</f>
        <v>9.5</v>
      </c>
      <c r="X177" s="30">
        <f>IF('SERIES_DB-MetaData'!$F177="US",'SERIES_DB-MetaData'!X177*25.4,'SERIES_DB-MetaData'!X177)</f>
        <v>9.5</v>
      </c>
      <c r="Y177" s="108">
        <f>'SERIES_DB-MetaData'!Y177</f>
        <v>8</v>
      </c>
      <c r="Z177" s="30">
        <f>IF('SERIES_DB-MetaData'!$F177="US",'SERIES_DB-MetaData'!Z177*25.4,'SERIES_DB-MetaData'!Z177)</f>
        <v>0</v>
      </c>
      <c r="AA177" s="108">
        <f>'SERIES_DB-MetaData'!AA177</f>
        <v>1</v>
      </c>
      <c r="AB177" s="30">
        <f>IF('SERIES_DB-MetaData'!$F177="US",'SERIES_DB-MetaData'!AB177*25.4,'SERIES_DB-MetaData'!AB177)</f>
        <v>0</v>
      </c>
      <c r="AC177" s="108">
        <f>'SERIES_DB-MetaData'!AC177</f>
        <v>1</v>
      </c>
      <c r="AD177" s="108" t="str">
        <f>'SERIES_DB-MetaData'!AD177</f>
        <v>STRAIGHT</v>
      </c>
      <c r="AE177" s="31">
        <f>IF('SERIES_DB-MetaData'!$F177="US",'SERIES_DB-MetaData'!AE177*25.4,'SERIES_DB-MetaData'!AE177)</f>
        <v>300</v>
      </c>
      <c r="AF177" s="32" t="str">
        <f>'SERIES_DB-MetaData'!AF177</f>
        <v>Ribbed</v>
      </c>
      <c r="AG177" s="23">
        <f t="shared" si="20"/>
        <v>0.75607663196394348</v>
      </c>
      <c r="AH177" s="30">
        <f>IF('SERIES_DB-MetaData'!$F177="US",'SERIES_DB-MetaData'!AH177*25.4,'SERIES_DB-MetaData'!AH177)</f>
        <v>0</v>
      </c>
      <c r="AI177" s="31">
        <f>IF('SERIES_DB-MetaData'!$F177="US",'SERIES_DB-MetaData'!AI177*6.89476,'SERIES_DB-MetaData'!AI177)</f>
        <v>362</v>
      </c>
      <c r="AJ177" s="31">
        <f>IF('SERIES_DB-MetaData'!$F177="US",'SERIES_DB-MetaData'!AJ177*6.89476,'SERIES_DB-MetaData'!AJ177)</f>
        <v>504</v>
      </c>
      <c r="AK177" s="31">
        <f>IF('SERIES_DB-MetaData'!$F177="US",'SERIES_DB-MetaData'!AK177*6.89476,'SERIES_DB-MetaData'!AK177)</f>
        <v>362</v>
      </c>
      <c r="AL177" s="31">
        <f>IF('SERIES_DB-MetaData'!$F177="US",'SERIES_DB-MetaData'!AL177*6.89476,'SERIES_DB-MetaData'!AL177)</f>
        <v>362</v>
      </c>
      <c r="AM177" s="31">
        <f>IF('SERIES_DB-MetaData'!$F177="US",'SERIES_DB-MetaData'!AM177*6.89476,'SERIES_DB-MetaData'!AM177)</f>
        <v>504</v>
      </c>
      <c r="AN177" s="31">
        <f>IF('SERIES_DB-MetaData'!$F177="US",'SERIES_DB-MetaData'!AN177*6.89476,'SERIES_DB-MetaData'!AN177)</f>
        <v>504</v>
      </c>
      <c r="AO177" s="108">
        <f>'SERIES_DB-MetaData'!AO177</f>
        <v>0</v>
      </c>
      <c r="AP177" s="24" t="str">
        <f>'SERIES_DB-MetaData'!AP177</f>
        <v>C</v>
      </c>
      <c r="AQ177" s="20">
        <f>'SERIES_DB-MetaData'!AQ177</f>
        <v>2</v>
      </c>
      <c r="AR177" s="24" t="str">
        <f>'SERIES_DB-MetaData'!AR177</f>
        <v>Ribbed</v>
      </c>
      <c r="AS177" s="30">
        <f>IF('SERIES_DB-MetaData'!$F177="US",'SERIES_DB-MetaData'!AS177*25.4,'SERIES_DB-MetaData'!AS177)</f>
        <v>4</v>
      </c>
      <c r="AT177" s="20">
        <f>'SERIES_DB-MetaData'!AT177</f>
        <v>24</v>
      </c>
      <c r="AU177" s="31">
        <f>IF('SERIES_DB-MetaData'!$F177="US",'SERIES_DB-MetaData'!AU177*25.4,'SERIES_DB-MetaData'!AU177)</f>
        <v>50</v>
      </c>
      <c r="AV177" s="30">
        <f>IF('SERIES_DB-MetaData'!$F177="US",'SERIES_DB-MetaData'!AV177*25.4,'SERIES_DB-MetaData'!AV177)</f>
        <v>0</v>
      </c>
      <c r="AW177" s="109">
        <f>'SERIES_DB-MetaData'!AW177</f>
        <v>0</v>
      </c>
      <c r="AX177" s="30">
        <f>IF('SERIES_DB-MetaData'!$F177="US",'SERIES_DB-MetaData'!AX177*25.4,'SERIES_DB-MetaData'!AX177)</f>
        <v>0</v>
      </c>
      <c r="AY177" s="23">
        <f t="shared" si="21"/>
        <v>0.33510321638291124</v>
      </c>
      <c r="AZ177" s="23"/>
      <c r="BA177" s="31">
        <f>IF('SERIES_DB-MetaData'!$F177="US",'SERIES_DB-MetaData'!BA177*6.89476,'SERIES_DB-MetaData'!BA177)</f>
        <v>160</v>
      </c>
      <c r="BB177" s="31">
        <f>IF('SERIES_DB-MetaData'!$F177="US",'SERIES_DB-MetaData'!BB177*6.89476,'SERIES_DB-MetaData'!BB177)</f>
        <v>301</v>
      </c>
      <c r="BC177" s="24">
        <f>'SERIES_DB-MetaData'!BC177</f>
        <v>0</v>
      </c>
      <c r="BD177" s="30">
        <f>IF('SERIES_DB-MetaData'!$F177="US",'SERIES_DB-MetaData'!BD177*25.4,'SERIES_DB-MetaData'!BD177)</f>
        <v>4</v>
      </c>
      <c r="BE177" s="30">
        <f>IF('SERIES_DB-MetaData'!$F177="US",'SERIES_DB-MetaData'!BE177*25.4,'SERIES_DB-MetaData'!BE177)</f>
        <v>50</v>
      </c>
      <c r="BF177" s="24">
        <f>'SERIES_DB-MetaData'!BF177</f>
        <v>1</v>
      </c>
      <c r="BG177" s="22">
        <f t="shared" si="22"/>
        <v>0.50265482457436694</v>
      </c>
      <c r="BH177" s="30">
        <f>IF('SERIES_DB-MetaData'!$F177="US",'SERIES_DB-MetaData'!BH177*25.4,'SERIES_DB-MetaData'!BH177)</f>
        <v>0</v>
      </c>
      <c r="BI177" s="31">
        <f>IF('SERIES_DB-MetaData'!$F177="US",'SERIES_DB-MetaData'!BI177*6.89476,'SERIES_DB-MetaData'!BI177)</f>
        <v>160</v>
      </c>
      <c r="BJ177" s="31">
        <f>IF('SERIES_DB-MetaData'!$F177="US",'SERIES_DB-MetaData'!BJ177*6.89476,'SERIES_DB-MetaData'!BJ177)</f>
        <v>301</v>
      </c>
      <c r="BK177" s="109">
        <f>'SERIES_DB-MetaData'!BK177</f>
        <v>0</v>
      </c>
      <c r="BL177" s="30">
        <f>IF('SERIES_DB-MetaData'!$F177="US",'SERIES_DB-MetaData'!BL177*25.4,'SERIES_DB-MetaData'!BL177)</f>
        <v>4</v>
      </c>
      <c r="BM177" s="30">
        <f>IF('SERIES_DB-MetaData'!$F177="US",'SERIES_DB-MetaData'!BM177*25.4,'SERIES_DB-MetaData'!BM177)</f>
        <v>50</v>
      </c>
      <c r="BN177" s="25">
        <f>'SERIES_DB-MetaData'!$BN$6</f>
        <v>2</v>
      </c>
      <c r="BO177" s="22">
        <f t="shared" si="23"/>
        <v>1.0053096491487339</v>
      </c>
      <c r="BP177" s="31">
        <f>IF('SERIES_DB-MetaData'!$F177="US",'SERIES_DB-MetaData'!BP177*6.89476,'SERIES_DB-MetaData'!BP177)</f>
        <v>160</v>
      </c>
      <c r="BQ177" s="31">
        <f>IF('SERIES_DB-MetaData'!$F177="US",'SERIES_DB-MetaData'!BQ177*6.89476,'SERIES_DB-MetaData'!BQ177)</f>
        <v>301</v>
      </c>
      <c r="BR177" s="20">
        <f>'SERIES_DB-MetaData'!BR177</f>
        <v>0</v>
      </c>
      <c r="BS177" s="30">
        <f>IF('SERIES_DB-MetaData'!$F177="US",'SERIES_DB-MetaData'!BS177*25.4,'SERIES_DB-MetaData'!BS177)</f>
        <v>0</v>
      </c>
      <c r="BT177" s="20">
        <f>'SERIES_DB-MetaData'!BT177</f>
        <v>0</v>
      </c>
      <c r="BU177" s="22">
        <f t="shared" si="24"/>
        <v>0</v>
      </c>
      <c r="BV177" s="31">
        <f>IF('SERIES_DB-MetaData'!$F177="US",'SERIES_DB-MetaData'!BV177*6.89476,'SERIES_DB-MetaData'!BV177)</f>
        <v>0</v>
      </c>
      <c r="BW177" s="20">
        <f>'SERIES_DB-MetaData'!BW177</f>
        <v>0</v>
      </c>
      <c r="BX177" s="20">
        <f>'SERIES_DB-MetaData'!BX177</f>
        <v>1</v>
      </c>
    </row>
    <row r="178" spans="1:76">
      <c r="A178" s="84">
        <f>'SERIES_DB-MetaData'!A178</f>
        <v>173</v>
      </c>
      <c r="B178" s="84">
        <f>'SERIES_DB-MetaData'!B178</f>
        <v>0</v>
      </c>
      <c r="C178" s="84">
        <f>'SERIES_DB-MetaData'!C178</f>
        <v>7</v>
      </c>
      <c r="D178" s="105" t="str">
        <f>'SERIES_DB-MetaData'!D178</f>
        <v>FS1W5-0.00-2.5-0.014</v>
      </c>
      <c r="E178" s="105" t="str">
        <f>'SERIES_DB-MetaData'!E178</f>
        <v>Matsuoka et al. 2003</v>
      </c>
      <c r="F178" s="20" t="s">
        <v>8</v>
      </c>
      <c r="G178" s="87" t="str">
        <f>'SERIES_DB-MetaData'!G178</f>
        <v>C</v>
      </c>
      <c r="H178" s="87" t="str">
        <f>'SERIES_DB-MetaData'!H178</f>
        <v>B</v>
      </c>
      <c r="I178" s="31">
        <f>IF('SERIES_DB-MetaData'!$F178="US",'SERIES_DB-MetaData'!I178*6.89476,'SERIES_DB-MetaData'!I178)</f>
        <v>24.9</v>
      </c>
      <c r="J178" s="31">
        <f>IF('SERIES_DB-MetaData'!$F178="US",'SERIES_DB-MetaData'!J178*6.89476,'SERIES_DB-MetaData'!J178)</f>
        <v>0</v>
      </c>
      <c r="K178" s="31">
        <f>IF('SERIES_DB-MetaData'!$F178="US",'SERIES_DB-MetaData'!K178*6.89476,'SERIES_DB-MetaData'!K178)</f>
        <v>0</v>
      </c>
      <c r="L178" s="31">
        <f>IF('SERIES_DB-MetaData'!$F178="US",'SERIES_DB-MetaData'!L178*4.448221615,'SERIES_DB-MetaData'!L178)</f>
        <v>242.48638636363637</v>
      </c>
      <c r="M178" s="20" t="str">
        <f>'SERIES_DB-MetaData'!M178</f>
        <v>III</v>
      </c>
      <c r="N178" s="30">
        <f>IF('SERIES_DB-MetaData'!$F178="US",'SERIES_DB-MetaData'!N178*25.4,'SERIES_DB-MetaData'!N178)</f>
        <v>150</v>
      </c>
      <c r="O178" s="30">
        <f>IF('SERIES_DB-MetaData'!$F178="US",'SERIES_DB-MetaData'!O178*25.4,'SERIES_DB-MetaData'!O178)</f>
        <v>150</v>
      </c>
      <c r="P178" s="30">
        <f>IF('SERIES_DB-MetaData'!$F178="US",'SERIES_DB-MetaData'!P178*25.4,'SERIES_DB-MetaData'!P178)</f>
        <v>1350</v>
      </c>
      <c r="Q178" s="30">
        <f>IF('SERIES_DB-MetaData'!$F178="US",'SERIES_DB-MetaData'!Q178*25.4,'SERIES_DB-MetaData'!Q178)</f>
        <v>50</v>
      </c>
      <c r="R178" s="30">
        <f>IF('SERIES_DB-MetaData'!$F178="US",'SERIES_DB-MetaData'!R178*25.4,'SERIES_DB-MetaData'!R178)</f>
        <v>1200</v>
      </c>
      <c r="S178" s="30">
        <f>IF('SERIES_DB-MetaData'!$F178="US",'SERIES_DB-MetaData'!S178*25.4,'SERIES_DB-MetaData'!S178)</f>
        <v>1200</v>
      </c>
      <c r="T178" s="32" t="str">
        <f>'SERIES_DB-MetaData'!T178</f>
        <v>C</v>
      </c>
      <c r="U178" s="32">
        <f t="shared" si="25"/>
        <v>75000</v>
      </c>
      <c r="V178" s="30">
        <f>IF('SERIES_DB-MetaData'!$F178="US",'SERIES_DB-MetaData'!V178*25.4,'SERIES_DB-MetaData'!V178)</f>
        <v>9.5</v>
      </c>
      <c r="W178" s="30">
        <f>IF('SERIES_DB-MetaData'!$F178="US",'SERIES_DB-MetaData'!W178*25.4,'SERIES_DB-MetaData'!W178)</f>
        <v>9.5</v>
      </c>
      <c r="X178" s="30">
        <f>IF('SERIES_DB-MetaData'!$F178="US",'SERIES_DB-MetaData'!X178*25.4,'SERIES_DB-MetaData'!X178)</f>
        <v>9.5</v>
      </c>
      <c r="Y178" s="108">
        <f>'SERIES_DB-MetaData'!Y178</f>
        <v>8</v>
      </c>
      <c r="Z178" s="30">
        <f>IF('SERIES_DB-MetaData'!$F178="US",'SERIES_DB-MetaData'!Z178*25.4,'SERIES_DB-MetaData'!Z178)</f>
        <v>0</v>
      </c>
      <c r="AA178" s="108">
        <f>'SERIES_DB-MetaData'!AA178</f>
        <v>1</v>
      </c>
      <c r="AB178" s="30">
        <f>IF('SERIES_DB-MetaData'!$F178="US",'SERIES_DB-MetaData'!AB178*25.4,'SERIES_DB-MetaData'!AB178)</f>
        <v>0</v>
      </c>
      <c r="AC178" s="108">
        <f>'SERIES_DB-MetaData'!AC178</f>
        <v>1</v>
      </c>
      <c r="AD178" s="108" t="str">
        <f>'SERIES_DB-MetaData'!AD178</f>
        <v>STRAIGHT</v>
      </c>
      <c r="AE178" s="31">
        <f>IF('SERIES_DB-MetaData'!$F178="US",'SERIES_DB-MetaData'!AE178*25.4,'SERIES_DB-MetaData'!AE178)</f>
        <v>300</v>
      </c>
      <c r="AF178" s="32" t="str">
        <f>'SERIES_DB-MetaData'!AF178</f>
        <v>Ribbed</v>
      </c>
      <c r="AG178" s="23">
        <f t="shared" si="20"/>
        <v>0.75607663196394348</v>
      </c>
      <c r="AH178" s="30">
        <f>IF('SERIES_DB-MetaData'!$F178="US",'SERIES_DB-MetaData'!AH178*25.4,'SERIES_DB-MetaData'!AH178)</f>
        <v>0</v>
      </c>
      <c r="AI178" s="31">
        <f>IF('SERIES_DB-MetaData'!$F178="US",'SERIES_DB-MetaData'!AI178*6.89476,'SERIES_DB-MetaData'!AI178)</f>
        <v>368</v>
      </c>
      <c r="AJ178" s="31">
        <f>IF('SERIES_DB-MetaData'!$F178="US",'SERIES_DB-MetaData'!AJ178*6.89476,'SERIES_DB-MetaData'!AJ178)</f>
        <v>508</v>
      </c>
      <c r="AK178" s="31">
        <f>IF('SERIES_DB-MetaData'!$F178="US",'SERIES_DB-MetaData'!AK178*6.89476,'SERIES_DB-MetaData'!AK178)</f>
        <v>368</v>
      </c>
      <c r="AL178" s="31">
        <f>IF('SERIES_DB-MetaData'!$F178="US",'SERIES_DB-MetaData'!AL178*6.89476,'SERIES_DB-MetaData'!AL178)</f>
        <v>368</v>
      </c>
      <c r="AM178" s="31">
        <f>IF('SERIES_DB-MetaData'!$F178="US",'SERIES_DB-MetaData'!AM178*6.89476,'SERIES_DB-MetaData'!AM178)</f>
        <v>508</v>
      </c>
      <c r="AN178" s="31">
        <f>IF('SERIES_DB-MetaData'!$F178="US",'SERIES_DB-MetaData'!AN178*6.89476,'SERIES_DB-MetaData'!AN178)</f>
        <v>508</v>
      </c>
      <c r="AO178" s="108">
        <f>'SERIES_DB-MetaData'!AO178</f>
        <v>0</v>
      </c>
      <c r="AP178" s="24" t="str">
        <f>'SERIES_DB-MetaData'!AP178</f>
        <v>C</v>
      </c>
      <c r="AQ178" s="20">
        <f>'SERIES_DB-MetaData'!AQ178</f>
        <v>2</v>
      </c>
      <c r="AR178" s="24" t="str">
        <f>'SERIES_DB-MetaData'!AR178</f>
        <v>Ribbed</v>
      </c>
      <c r="AS178" s="30">
        <f>IF('SERIES_DB-MetaData'!$F178="US",'SERIES_DB-MetaData'!AS178*25.4,'SERIES_DB-MetaData'!AS178)</f>
        <v>4</v>
      </c>
      <c r="AT178" s="20">
        <f>'SERIES_DB-MetaData'!AT178</f>
        <v>24</v>
      </c>
      <c r="AU178" s="31">
        <f>IF('SERIES_DB-MetaData'!$F178="US",'SERIES_DB-MetaData'!AU178*25.4,'SERIES_DB-MetaData'!AU178)</f>
        <v>50</v>
      </c>
      <c r="AV178" s="30">
        <f>IF('SERIES_DB-MetaData'!$F178="US",'SERIES_DB-MetaData'!AV178*25.4,'SERIES_DB-MetaData'!AV178)</f>
        <v>0</v>
      </c>
      <c r="AW178" s="109">
        <f>'SERIES_DB-MetaData'!AW178</f>
        <v>0</v>
      </c>
      <c r="AX178" s="30">
        <f>IF('SERIES_DB-MetaData'!$F178="US",'SERIES_DB-MetaData'!AX178*25.4,'SERIES_DB-MetaData'!AX178)</f>
        <v>0</v>
      </c>
      <c r="AY178" s="23">
        <f t="shared" si="21"/>
        <v>0.33510321638291124</v>
      </c>
      <c r="AZ178" s="23"/>
      <c r="BA178" s="31">
        <f>IF('SERIES_DB-MetaData'!$F178="US",'SERIES_DB-MetaData'!BA178*6.89476,'SERIES_DB-MetaData'!BA178)</f>
        <v>160</v>
      </c>
      <c r="BB178" s="31">
        <f>IF('SERIES_DB-MetaData'!$F178="US",'SERIES_DB-MetaData'!BB178*6.89476,'SERIES_DB-MetaData'!BB178)</f>
        <v>301</v>
      </c>
      <c r="BC178" s="24">
        <f>'SERIES_DB-MetaData'!BC178</f>
        <v>0</v>
      </c>
      <c r="BD178" s="30">
        <f>IF('SERIES_DB-MetaData'!$F178="US",'SERIES_DB-MetaData'!BD178*25.4,'SERIES_DB-MetaData'!BD178)</f>
        <v>4</v>
      </c>
      <c r="BE178" s="30">
        <f>IF('SERIES_DB-MetaData'!$F178="US",'SERIES_DB-MetaData'!BE178*25.4,'SERIES_DB-MetaData'!BE178)</f>
        <v>50</v>
      </c>
      <c r="BF178" s="24">
        <f>'SERIES_DB-MetaData'!BF178</f>
        <v>1</v>
      </c>
      <c r="BG178" s="22">
        <f t="shared" si="22"/>
        <v>0.50265482457436694</v>
      </c>
      <c r="BH178" s="30">
        <f>IF('SERIES_DB-MetaData'!$F178="US",'SERIES_DB-MetaData'!BH178*25.4,'SERIES_DB-MetaData'!BH178)</f>
        <v>0</v>
      </c>
      <c r="BI178" s="31">
        <f>IF('SERIES_DB-MetaData'!$F178="US",'SERIES_DB-MetaData'!BI178*6.89476,'SERIES_DB-MetaData'!BI178)</f>
        <v>160</v>
      </c>
      <c r="BJ178" s="31">
        <f>IF('SERIES_DB-MetaData'!$F178="US",'SERIES_DB-MetaData'!BJ178*6.89476,'SERIES_DB-MetaData'!BJ178)</f>
        <v>301</v>
      </c>
      <c r="BK178" s="109">
        <f>'SERIES_DB-MetaData'!BK178</f>
        <v>0</v>
      </c>
      <c r="BL178" s="30">
        <f>IF('SERIES_DB-MetaData'!$F178="US",'SERIES_DB-MetaData'!BL178*25.4,'SERIES_DB-MetaData'!BL178)</f>
        <v>4</v>
      </c>
      <c r="BM178" s="30">
        <f>IF('SERIES_DB-MetaData'!$F178="US",'SERIES_DB-MetaData'!BM178*25.4,'SERIES_DB-MetaData'!BM178)</f>
        <v>50</v>
      </c>
      <c r="BN178" s="25">
        <f>'SERIES_DB-MetaData'!$BN$6</f>
        <v>2</v>
      </c>
      <c r="BO178" s="22">
        <f t="shared" si="23"/>
        <v>1.0053096491487339</v>
      </c>
      <c r="BP178" s="31">
        <f>IF('SERIES_DB-MetaData'!$F178="US",'SERIES_DB-MetaData'!BP178*6.89476,'SERIES_DB-MetaData'!BP178)</f>
        <v>160</v>
      </c>
      <c r="BQ178" s="31">
        <f>IF('SERIES_DB-MetaData'!$F178="US",'SERIES_DB-MetaData'!BQ178*6.89476,'SERIES_DB-MetaData'!BQ178)</f>
        <v>301</v>
      </c>
      <c r="BR178" s="20">
        <f>'SERIES_DB-MetaData'!BR178</f>
        <v>0</v>
      </c>
      <c r="BS178" s="30">
        <f>IF('SERIES_DB-MetaData'!$F178="US",'SERIES_DB-MetaData'!BS178*25.4,'SERIES_DB-MetaData'!BS178)</f>
        <v>0</v>
      </c>
      <c r="BT178" s="20">
        <f>'SERIES_DB-MetaData'!BT178</f>
        <v>0</v>
      </c>
      <c r="BU178" s="22">
        <f t="shared" si="24"/>
        <v>0</v>
      </c>
      <c r="BV178" s="31">
        <f>IF('SERIES_DB-MetaData'!$F178="US",'SERIES_DB-MetaData'!BV178*6.89476,'SERIES_DB-MetaData'!BV178)</f>
        <v>0</v>
      </c>
      <c r="BW178" s="20">
        <f>'SERIES_DB-MetaData'!BW178</f>
        <v>0</v>
      </c>
      <c r="BX178" s="20">
        <f>'SERIES_DB-MetaData'!BX178</f>
        <v>1</v>
      </c>
    </row>
    <row r="179" spans="1:76">
      <c r="A179" s="84">
        <f>'SERIES_DB-MetaData'!A179</f>
        <v>174</v>
      </c>
      <c r="B179" s="84">
        <f>'SERIES_DB-MetaData'!B179</f>
        <v>0</v>
      </c>
      <c r="C179" s="84">
        <f>'SERIES_DB-MetaData'!C179</f>
        <v>8</v>
      </c>
      <c r="D179" s="105" t="str">
        <f>'SERIES_DB-MetaData'!D179</f>
        <v>FS1W5-0.00-2.5-1.4</v>
      </c>
      <c r="E179" s="105" t="str">
        <f>'SERIES_DB-MetaData'!E179</f>
        <v>Matsuoka et al. 2003</v>
      </c>
      <c r="F179" s="20" t="s">
        <v>8</v>
      </c>
      <c r="G179" s="87" t="str">
        <f>'SERIES_DB-MetaData'!G179</f>
        <v>C</v>
      </c>
      <c r="H179" s="87" t="str">
        <f>'SERIES_DB-MetaData'!H179</f>
        <v>B</v>
      </c>
      <c r="I179" s="31">
        <f>IF('SERIES_DB-MetaData'!$F179="US",'SERIES_DB-MetaData'!I179*6.89476,'SERIES_DB-MetaData'!I179)</f>
        <v>24.9</v>
      </c>
      <c r="J179" s="31">
        <f>IF('SERIES_DB-MetaData'!$F179="US",'SERIES_DB-MetaData'!J179*6.89476,'SERIES_DB-MetaData'!J179)</f>
        <v>0</v>
      </c>
      <c r="K179" s="31">
        <f>IF('SERIES_DB-MetaData'!$F179="US",'SERIES_DB-MetaData'!K179*6.89476,'SERIES_DB-MetaData'!K179)</f>
        <v>0</v>
      </c>
      <c r="L179" s="31">
        <f>IF('SERIES_DB-MetaData'!$F179="US",'SERIES_DB-MetaData'!L179*4.448221615,'SERIES_DB-MetaData'!L179)</f>
        <v>242.48638636363637</v>
      </c>
      <c r="M179" s="20" t="str">
        <f>'SERIES_DB-MetaData'!M179</f>
        <v>III</v>
      </c>
      <c r="N179" s="30">
        <f>IF('SERIES_DB-MetaData'!$F179="US",'SERIES_DB-MetaData'!N179*25.4,'SERIES_DB-MetaData'!N179)</f>
        <v>150</v>
      </c>
      <c r="O179" s="30">
        <f>IF('SERIES_DB-MetaData'!$F179="US",'SERIES_DB-MetaData'!O179*25.4,'SERIES_DB-MetaData'!O179)</f>
        <v>150</v>
      </c>
      <c r="P179" s="30">
        <f>IF('SERIES_DB-MetaData'!$F179="US",'SERIES_DB-MetaData'!P179*25.4,'SERIES_DB-MetaData'!P179)</f>
        <v>1350</v>
      </c>
      <c r="Q179" s="30">
        <f>IF('SERIES_DB-MetaData'!$F179="US",'SERIES_DB-MetaData'!Q179*25.4,'SERIES_DB-MetaData'!Q179)</f>
        <v>50</v>
      </c>
      <c r="R179" s="30">
        <f>IF('SERIES_DB-MetaData'!$F179="US",'SERIES_DB-MetaData'!R179*25.4,'SERIES_DB-MetaData'!R179)</f>
        <v>1200</v>
      </c>
      <c r="S179" s="30">
        <f>IF('SERIES_DB-MetaData'!$F179="US",'SERIES_DB-MetaData'!S179*25.4,'SERIES_DB-MetaData'!S179)</f>
        <v>1200</v>
      </c>
      <c r="T179" s="32" t="str">
        <f>'SERIES_DB-MetaData'!T179</f>
        <v>C</v>
      </c>
      <c r="U179" s="32">
        <f t="shared" si="25"/>
        <v>75000</v>
      </c>
      <c r="V179" s="30">
        <f>IF('SERIES_DB-MetaData'!$F179="US",'SERIES_DB-MetaData'!V179*25.4,'SERIES_DB-MetaData'!V179)</f>
        <v>9.5</v>
      </c>
      <c r="W179" s="30">
        <f>IF('SERIES_DB-MetaData'!$F179="US",'SERIES_DB-MetaData'!W179*25.4,'SERIES_DB-MetaData'!W179)</f>
        <v>9.5</v>
      </c>
      <c r="X179" s="30">
        <f>IF('SERIES_DB-MetaData'!$F179="US",'SERIES_DB-MetaData'!X179*25.4,'SERIES_DB-MetaData'!X179)</f>
        <v>9.5</v>
      </c>
      <c r="Y179" s="108">
        <f>'SERIES_DB-MetaData'!Y179</f>
        <v>8</v>
      </c>
      <c r="Z179" s="30">
        <f>IF('SERIES_DB-MetaData'!$F179="US",'SERIES_DB-MetaData'!Z179*25.4,'SERIES_DB-MetaData'!Z179)</f>
        <v>0</v>
      </c>
      <c r="AA179" s="108">
        <f>'SERIES_DB-MetaData'!AA179</f>
        <v>1</v>
      </c>
      <c r="AB179" s="30">
        <f>IF('SERIES_DB-MetaData'!$F179="US",'SERIES_DB-MetaData'!AB179*25.4,'SERIES_DB-MetaData'!AB179)</f>
        <v>0</v>
      </c>
      <c r="AC179" s="108">
        <f>'SERIES_DB-MetaData'!AC179</f>
        <v>1</v>
      </c>
      <c r="AD179" s="108" t="str">
        <f>'SERIES_DB-MetaData'!AD179</f>
        <v>STRAIGHT</v>
      </c>
      <c r="AE179" s="31">
        <f>IF('SERIES_DB-MetaData'!$F179="US",'SERIES_DB-MetaData'!AE179*25.4,'SERIES_DB-MetaData'!AE179)</f>
        <v>300</v>
      </c>
      <c r="AF179" s="32" t="str">
        <f>'SERIES_DB-MetaData'!AF179</f>
        <v>Ribbed</v>
      </c>
      <c r="AG179" s="23">
        <f t="shared" si="20"/>
        <v>0.75607663196394348</v>
      </c>
      <c r="AH179" s="30">
        <f>IF('SERIES_DB-MetaData'!$F179="US",'SERIES_DB-MetaData'!AH179*25.4,'SERIES_DB-MetaData'!AH179)</f>
        <v>0</v>
      </c>
      <c r="AI179" s="31">
        <f>IF('SERIES_DB-MetaData'!$F179="US",'SERIES_DB-MetaData'!AI179*6.89476,'SERIES_DB-MetaData'!AI179)</f>
        <v>368</v>
      </c>
      <c r="AJ179" s="31">
        <f>IF('SERIES_DB-MetaData'!$F179="US",'SERIES_DB-MetaData'!AJ179*6.89476,'SERIES_DB-MetaData'!AJ179)</f>
        <v>508</v>
      </c>
      <c r="AK179" s="31">
        <f>IF('SERIES_DB-MetaData'!$F179="US",'SERIES_DB-MetaData'!AK179*6.89476,'SERIES_DB-MetaData'!AK179)</f>
        <v>368</v>
      </c>
      <c r="AL179" s="31">
        <f>IF('SERIES_DB-MetaData'!$F179="US",'SERIES_DB-MetaData'!AL179*6.89476,'SERIES_DB-MetaData'!AL179)</f>
        <v>368</v>
      </c>
      <c r="AM179" s="31">
        <f>IF('SERIES_DB-MetaData'!$F179="US",'SERIES_DB-MetaData'!AM179*6.89476,'SERIES_DB-MetaData'!AM179)</f>
        <v>508</v>
      </c>
      <c r="AN179" s="31">
        <f>IF('SERIES_DB-MetaData'!$F179="US",'SERIES_DB-MetaData'!AN179*6.89476,'SERIES_DB-MetaData'!AN179)</f>
        <v>508</v>
      </c>
      <c r="AO179" s="108">
        <f>'SERIES_DB-MetaData'!AO179</f>
        <v>0</v>
      </c>
      <c r="AP179" s="24" t="str">
        <f>'SERIES_DB-MetaData'!AP179</f>
        <v>C</v>
      </c>
      <c r="AQ179" s="20">
        <f>'SERIES_DB-MetaData'!AQ179</f>
        <v>2</v>
      </c>
      <c r="AR179" s="24" t="str">
        <f>'SERIES_DB-MetaData'!AR179</f>
        <v>Ribbed</v>
      </c>
      <c r="AS179" s="30">
        <f>IF('SERIES_DB-MetaData'!$F179="US",'SERIES_DB-MetaData'!AS179*25.4,'SERIES_DB-MetaData'!AS179)</f>
        <v>4</v>
      </c>
      <c r="AT179" s="20">
        <f>'SERIES_DB-MetaData'!AT179</f>
        <v>24</v>
      </c>
      <c r="AU179" s="31">
        <f>IF('SERIES_DB-MetaData'!$F179="US",'SERIES_DB-MetaData'!AU179*25.4,'SERIES_DB-MetaData'!AU179)</f>
        <v>50</v>
      </c>
      <c r="AV179" s="30">
        <f>IF('SERIES_DB-MetaData'!$F179="US",'SERIES_DB-MetaData'!AV179*25.4,'SERIES_DB-MetaData'!AV179)</f>
        <v>0</v>
      </c>
      <c r="AW179" s="109">
        <f>'SERIES_DB-MetaData'!AW179</f>
        <v>0</v>
      </c>
      <c r="AX179" s="30">
        <f>IF('SERIES_DB-MetaData'!$F179="US",'SERIES_DB-MetaData'!AX179*25.4,'SERIES_DB-MetaData'!AX179)</f>
        <v>0</v>
      </c>
      <c r="AY179" s="23">
        <f t="shared" si="21"/>
        <v>0.33510321638291124</v>
      </c>
      <c r="AZ179" s="23"/>
      <c r="BA179" s="31">
        <f>IF('SERIES_DB-MetaData'!$F179="US",'SERIES_DB-MetaData'!BA179*6.89476,'SERIES_DB-MetaData'!BA179)</f>
        <v>160</v>
      </c>
      <c r="BB179" s="31">
        <f>IF('SERIES_DB-MetaData'!$F179="US",'SERIES_DB-MetaData'!BB179*6.89476,'SERIES_DB-MetaData'!BB179)</f>
        <v>301</v>
      </c>
      <c r="BC179" s="24">
        <f>'SERIES_DB-MetaData'!BC179</f>
        <v>0</v>
      </c>
      <c r="BD179" s="30">
        <f>IF('SERIES_DB-MetaData'!$F179="US",'SERIES_DB-MetaData'!BD179*25.4,'SERIES_DB-MetaData'!BD179)</f>
        <v>6.35</v>
      </c>
      <c r="BE179" s="30">
        <f>IF('SERIES_DB-MetaData'!$F179="US",'SERIES_DB-MetaData'!BE179*25.4,'SERIES_DB-MetaData'!BE179)</f>
        <v>50</v>
      </c>
      <c r="BF179" s="24">
        <f>'SERIES_DB-MetaData'!BF179</f>
        <v>1</v>
      </c>
      <c r="BG179" s="22">
        <f t="shared" si="22"/>
        <v>1.2667686977437442</v>
      </c>
      <c r="BH179" s="30">
        <f>IF('SERIES_DB-MetaData'!$F179="US",'SERIES_DB-MetaData'!BH179*25.4,'SERIES_DB-MetaData'!BH179)</f>
        <v>0</v>
      </c>
      <c r="BI179" s="31">
        <f>IF('SERIES_DB-MetaData'!$F179="US",'SERIES_DB-MetaData'!BI179*6.89476,'SERIES_DB-MetaData'!BI179)</f>
        <v>160</v>
      </c>
      <c r="BJ179" s="31">
        <f>IF('SERIES_DB-MetaData'!$F179="US",'SERIES_DB-MetaData'!BJ179*6.89476,'SERIES_DB-MetaData'!BJ179)</f>
        <v>301</v>
      </c>
      <c r="BK179" s="109">
        <f>'SERIES_DB-MetaData'!BK179</f>
        <v>0</v>
      </c>
      <c r="BL179" s="30">
        <f>IF('SERIES_DB-MetaData'!$F179="US",'SERIES_DB-MetaData'!BL179*25.4,'SERIES_DB-MetaData'!BL179)</f>
        <v>4</v>
      </c>
      <c r="BM179" s="30">
        <f>IF('SERIES_DB-MetaData'!$F179="US",'SERIES_DB-MetaData'!BM179*25.4,'SERIES_DB-MetaData'!BM179)</f>
        <v>50</v>
      </c>
      <c r="BN179" s="25">
        <f>'SERIES_DB-MetaData'!$BN$6</f>
        <v>2</v>
      </c>
      <c r="BO179" s="22">
        <f t="shared" si="23"/>
        <v>1.0053096491487339</v>
      </c>
      <c r="BP179" s="31">
        <f>IF('SERIES_DB-MetaData'!$F179="US",'SERIES_DB-MetaData'!BP179*6.89476,'SERIES_DB-MetaData'!BP179)</f>
        <v>160</v>
      </c>
      <c r="BQ179" s="31">
        <f>IF('SERIES_DB-MetaData'!$F179="US",'SERIES_DB-MetaData'!BQ179*6.89476,'SERIES_DB-MetaData'!BQ179)</f>
        <v>301</v>
      </c>
      <c r="BR179" s="20">
        <f>'SERIES_DB-MetaData'!BR179</f>
        <v>0</v>
      </c>
      <c r="BS179" s="30">
        <f>IF('SERIES_DB-MetaData'!$F179="US",'SERIES_DB-MetaData'!BS179*25.4,'SERIES_DB-MetaData'!BS179)</f>
        <v>0</v>
      </c>
      <c r="BT179" s="20">
        <f>'SERIES_DB-MetaData'!BT179</f>
        <v>0</v>
      </c>
      <c r="BU179" s="22">
        <f t="shared" si="24"/>
        <v>0</v>
      </c>
      <c r="BV179" s="31">
        <f>IF('SERIES_DB-MetaData'!$F179="US",'SERIES_DB-MetaData'!BV179*6.89476,'SERIES_DB-MetaData'!BV179)</f>
        <v>0</v>
      </c>
      <c r="BW179" s="20">
        <f>'SERIES_DB-MetaData'!BW179</f>
        <v>0</v>
      </c>
      <c r="BX179" s="20">
        <f>'SERIES_DB-MetaData'!BX179</f>
        <v>1</v>
      </c>
    </row>
    <row r="180" spans="1:76">
      <c r="A180" s="84">
        <f>'SERIES_DB-MetaData'!A180</f>
        <v>175</v>
      </c>
      <c r="B180" s="84">
        <f>'SERIES_DB-MetaData'!B180</f>
        <v>0</v>
      </c>
      <c r="C180" s="84">
        <f>'SERIES_DB-MetaData'!C180</f>
        <v>9</v>
      </c>
      <c r="D180" s="105" t="str">
        <f>'SERIES_DB-MetaData'!D180</f>
        <v>S0W5-0.00-4.5-0.014</v>
      </c>
      <c r="E180" s="105" t="str">
        <f>'SERIES_DB-MetaData'!E180</f>
        <v>Matsuoka et al. 2003</v>
      </c>
      <c r="F180" s="20" t="s">
        <v>8</v>
      </c>
      <c r="G180" s="87" t="str">
        <f>'SERIES_DB-MetaData'!G180</f>
        <v>M</v>
      </c>
      <c r="H180" s="87" t="str">
        <f>'SERIES_DB-MetaData'!H180</f>
        <v>B</v>
      </c>
      <c r="I180" s="31">
        <f>IF('SERIES_DB-MetaData'!$F180="US",'SERIES_DB-MetaData'!I180*6.89476,'SERIES_DB-MetaData'!I180)</f>
        <v>27</v>
      </c>
      <c r="J180" s="31">
        <f>IF('SERIES_DB-MetaData'!$F180="US",'SERIES_DB-MetaData'!J180*6.89476,'SERIES_DB-MetaData'!J180)</f>
        <v>0</v>
      </c>
      <c r="K180" s="31">
        <f>IF('SERIES_DB-MetaData'!$F180="US",'SERIES_DB-MetaData'!K180*6.89476,'SERIES_DB-MetaData'!K180)</f>
        <v>0</v>
      </c>
      <c r="L180" s="31">
        <f>IF('SERIES_DB-MetaData'!$F180="US",'SERIES_DB-MetaData'!L180*4.448221615,'SERIES_DB-MetaData'!L180)</f>
        <v>251.50500000000002</v>
      </c>
      <c r="M180" s="20" t="str">
        <f>'SERIES_DB-MetaData'!M180</f>
        <v>III</v>
      </c>
      <c r="N180" s="30">
        <f>IF('SERIES_DB-MetaData'!$F180="US",'SERIES_DB-MetaData'!N180*25.4,'SERIES_DB-MetaData'!N180)</f>
        <v>150</v>
      </c>
      <c r="O180" s="30">
        <f>IF('SERIES_DB-MetaData'!$F180="US",'SERIES_DB-MetaData'!O180*25.4,'SERIES_DB-MetaData'!O180)</f>
        <v>150</v>
      </c>
      <c r="P180" s="30">
        <f>IF('SERIES_DB-MetaData'!$F180="US",'SERIES_DB-MetaData'!P180*25.4,'SERIES_DB-MetaData'!P180)</f>
        <v>1350</v>
      </c>
      <c r="Q180" s="30">
        <f>IF('SERIES_DB-MetaData'!$F180="US",'SERIES_DB-MetaData'!Q180*25.4,'SERIES_DB-MetaData'!Q180)</f>
        <v>50</v>
      </c>
      <c r="R180" s="30">
        <f>IF('SERIES_DB-MetaData'!$F180="US",'SERIES_DB-MetaData'!R180*25.4,'SERIES_DB-MetaData'!R180)</f>
        <v>1200</v>
      </c>
      <c r="S180" s="30">
        <f>IF('SERIES_DB-MetaData'!$F180="US",'SERIES_DB-MetaData'!S180*25.4,'SERIES_DB-MetaData'!S180)</f>
        <v>1200</v>
      </c>
      <c r="T180" s="32" t="str">
        <f>'SERIES_DB-MetaData'!T180</f>
        <v>C</v>
      </c>
      <c r="U180" s="32">
        <f t="shared" si="25"/>
        <v>75000</v>
      </c>
      <c r="V180" s="30">
        <f>IF('SERIES_DB-MetaData'!$F180="US",'SERIES_DB-MetaData'!V180*25.4,'SERIES_DB-MetaData'!V180)</f>
        <v>12.7</v>
      </c>
      <c r="W180" s="30">
        <f>IF('SERIES_DB-MetaData'!$F180="US",'SERIES_DB-MetaData'!W180*25.4,'SERIES_DB-MetaData'!W180)</f>
        <v>12.7</v>
      </c>
      <c r="X180" s="30">
        <f>IF('SERIES_DB-MetaData'!$F180="US",'SERIES_DB-MetaData'!X180*25.4,'SERIES_DB-MetaData'!X180)</f>
        <v>12.7</v>
      </c>
      <c r="Y180" s="108">
        <f>'SERIES_DB-MetaData'!Y180</f>
        <v>8</v>
      </c>
      <c r="Z180" s="30">
        <f>IF('SERIES_DB-MetaData'!$F180="US",'SERIES_DB-MetaData'!Z180*25.4,'SERIES_DB-MetaData'!Z180)</f>
        <v>0</v>
      </c>
      <c r="AA180" s="108">
        <f>'SERIES_DB-MetaData'!AA180</f>
        <v>1</v>
      </c>
      <c r="AB180" s="30">
        <f>IF('SERIES_DB-MetaData'!$F180="US",'SERIES_DB-MetaData'!AB180*25.4,'SERIES_DB-MetaData'!AB180)</f>
        <v>0</v>
      </c>
      <c r="AC180" s="108">
        <f>'SERIES_DB-MetaData'!AC180</f>
        <v>1</v>
      </c>
      <c r="AD180" s="108" t="str">
        <f>'SERIES_DB-MetaData'!AD180</f>
        <v>STRAIGHT</v>
      </c>
      <c r="AE180" s="31">
        <f>IF('SERIES_DB-MetaData'!$F180="US",'SERIES_DB-MetaData'!AE180*25.4,'SERIES_DB-MetaData'!AE180)</f>
        <v>300</v>
      </c>
      <c r="AF180" s="32" t="str">
        <f>'SERIES_DB-MetaData'!AF180</f>
        <v>Ribbed</v>
      </c>
      <c r="AG180" s="23">
        <f t="shared" si="20"/>
        <v>1.3512199442599937</v>
      </c>
      <c r="AH180" s="30">
        <f>IF('SERIES_DB-MetaData'!$F180="US",'SERIES_DB-MetaData'!AH180*25.4,'SERIES_DB-MetaData'!AH180)</f>
        <v>0</v>
      </c>
      <c r="AI180" s="31">
        <f>IF('SERIES_DB-MetaData'!$F180="US",'SERIES_DB-MetaData'!AI180*6.89476,'SERIES_DB-MetaData'!AI180)</f>
        <v>354</v>
      </c>
      <c r="AJ180" s="31">
        <f>IF('SERIES_DB-MetaData'!$F180="US",'SERIES_DB-MetaData'!AJ180*6.89476,'SERIES_DB-MetaData'!AJ180)</f>
        <v>486</v>
      </c>
      <c r="AK180" s="31">
        <f>IF('SERIES_DB-MetaData'!$F180="US",'SERIES_DB-MetaData'!AK180*6.89476,'SERIES_DB-MetaData'!AK180)</f>
        <v>354</v>
      </c>
      <c r="AL180" s="31">
        <f>IF('SERIES_DB-MetaData'!$F180="US",'SERIES_DB-MetaData'!AL180*6.89476,'SERIES_DB-MetaData'!AL180)</f>
        <v>354</v>
      </c>
      <c r="AM180" s="31">
        <f>IF('SERIES_DB-MetaData'!$F180="US",'SERIES_DB-MetaData'!AM180*6.89476,'SERIES_DB-MetaData'!AM180)</f>
        <v>486</v>
      </c>
      <c r="AN180" s="31">
        <f>IF('SERIES_DB-MetaData'!$F180="US",'SERIES_DB-MetaData'!AN180*6.89476,'SERIES_DB-MetaData'!AN180)</f>
        <v>486</v>
      </c>
      <c r="AO180" s="108">
        <f>'SERIES_DB-MetaData'!AO180</f>
        <v>0</v>
      </c>
      <c r="AP180" s="24" t="str">
        <f>'SERIES_DB-MetaData'!AP180</f>
        <v>C</v>
      </c>
      <c r="AQ180" s="20">
        <f>'SERIES_DB-MetaData'!AQ180</f>
        <v>2</v>
      </c>
      <c r="AR180" s="24" t="str">
        <f>'SERIES_DB-MetaData'!AR180</f>
        <v>Ribbed</v>
      </c>
      <c r="AS180" s="30">
        <f>IF('SERIES_DB-MetaData'!$F180="US",'SERIES_DB-MetaData'!AS180*25.4,'SERIES_DB-MetaData'!AS180)</f>
        <v>4</v>
      </c>
      <c r="AT180" s="20">
        <f>'SERIES_DB-MetaData'!AT180</f>
        <v>24</v>
      </c>
      <c r="AU180" s="31">
        <f>IF('SERIES_DB-MetaData'!$F180="US",'SERIES_DB-MetaData'!AU180*25.4,'SERIES_DB-MetaData'!AU180)</f>
        <v>50</v>
      </c>
      <c r="AV180" s="30">
        <f>IF('SERIES_DB-MetaData'!$F180="US",'SERIES_DB-MetaData'!AV180*25.4,'SERIES_DB-MetaData'!AV180)</f>
        <v>0</v>
      </c>
      <c r="AW180" s="109">
        <f>'SERIES_DB-MetaData'!AW180</f>
        <v>0</v>
      </c>
      <c r="AX180" s="30">
        <f>IF('SERIES_DB-MetaData'!$F180="US",'SERIES_DB-MetaData'!AX180*25.4,'SERIES_DB-MetaData'!AX180)</f>
        <v>0</v>
      </c>
      <c r="AY180" s="23">
        <f t="shared" si="21"/>
        <v>0.33510321638291124</v>
      </c>
      <c r="AZ180" s="23"/>
      <c r="BA180" s="31">
        <f>IF('SERIES_DB-MetaData'!$F180="US",'SERIES_DB-MetaData'!BA180*6.89476,'SERIES_DB-MetaData'!BA180)</f>
        <v>160</v>
      </c>
      <c r="BB180" s="31">
        <f>IF('SERIES_DB-MetaData'!$F180="US",'SERIES_DB-MetaData'!BB180*6.89476,'SERIES_DB-MetaData'!BB180)</f>
        <v>301</v>
      </c>
      <c r="BC180" s="24">
        <f>'SERIES_DB-MetaData'!BC180</f>
        <v>0</v>
      </c>
      <c r="BD180" s="30">
        <f>IF('SERIES_DB-MetaData'!$F180="US",'SERIES_DB-MetaData'!BD180*25.4,'SERIES_DB-MetaData'!BD180)</f>
        <v>6.35</v>
      </c>
      <c r="BE180" s="30">
        <f>IF('SERIES_DB-MetaData'!$F180="US",'SERIES_DB-MetaData'!BE180*25.4,'SERIES_DB-MetaData'!BE180)</f>
        <v>50</v>
      </c>
      <c r="BF180" s="24">
        <f>'SERIES_DB-MetaData'!BF180</f>
        <v>1</v>
      </c>
      <c r="BG180" s="22">
        <f t="shared" si="22"/>
        <v>1.2667686977437442</v>
      </c>
      <c r="BH180" s="30">
        <f>IF('SERIES_DB-MetaData'!$F180="US",'SERIES_DB-MetaData'!BH180*25.4,'SERIES_DB-MetaData'!BH180)</f>
        <v>0</v>
      </c>
      <c r="BI180" s="31">
        <f>IF('SERIES_DB-MetaData'!$F180="US",'SERIES_DB-MetaData'!BI180*6.89476,'SERIES_DB-MetaData'!BI180)</f>
        <v>160</v>
      </c>
      <c r="BJ180" s="31">
        <f>IF('SERIES_DB-MetaData'!$F180="US",'SERIES_DB-MetaData'!BJ180*6.89476,'SERIES_DB-MetaData'!BJ180)</f>
        <v>301</v>
      </c>
      <c r="BK180" s="109">
        <f>'SERIES_DB-MetaData'!BK180</f>
        <v>0</v>
      </c>
      <c r="BL180" s="30">
        <f>IF('SERIES_DB-MetaData'!$F180="US",'SERIES_DB-MetaData'!BL180*25.4,'SERIES_DB-MetaData'!BL180)</f>
        <v>4</v>
      </c>
      <c r="BM180" s="30">
        <f>IF('SERIES_DB-MetaData'!$F180="US",'SERIES_DB-MetaData'!BM180*25.4,'SERIES_DB-MetaData'!BM180)</f>
        <v>50</v>
      </c>
      <c r="BN180" s="25">
        <f>'SERIES_DB-MetaData'!$BN$6</f>
        <v>2</v>
      </c>
      <c r="BO180" s="22">
        <f t="shared" si="23"/>
        <v>1.0053096491487339</v>
      </c>
      <c r="BP180" s="31">
        <f>IF('SERIES_DB-MetaData'!$F180="US",'SERIES_DB-MetaData'!BP180*6.89476,'SERIES_DB-MetaData'!BP180)</f>
        <v>160</v>
      </c>
      <c r="BQ180" s="31">
        <f>IF('SERIES_DB-MetaData'!$F180="US",'SERIES_DB-MetaData'!BQ180*6.89476,'SERIES_DB-MetaData'!BQ180)</f>
        <v>301</v>
      </c>
      <c r="BR180" s="20">
        <f>'SERIES_DB-MetaData'!BR180</f>
        <v>0</v>
      </c>
      <c r="BS180" s="30">
        <f>IF('SERIES_DB-MetaData'!$F180="US",'SERIES_DB-MetaData'!BS180*25.4,'SERIES_DB-MetaData'!BS180)</f>
        <v>0</v>
      </c>
      <c r="BT180" s="20">
        <f>'SERIES_DB-MetaData'!BT180</f>
        <v>0</v>
      </c>
      <c r="BU180" s="22">
        <f t="shared" si="24"/>
        <v>0</v>
      </c>
      <c r="BV180" s="31">
        <f>IF('SERIES_DB-MetaData'!$F180="US",'SERIES_DB-MetaData'!BV180*6.89476,'SERIES_DB-MetaData'!BV180)</f>
        <v>0</v>
      </c>
      <c r="BW180" s="20">
        <f>'SERIES_DB-MetaData'!BW180</f>
        <v>0</v>
      </c>
      <c r="BX180" s="20">
        <f>'SERIES_DB-MetaData'!BX180</f>
        <v>2</v>
      </c>
    </row>
    <row r="181" spans="1:76">
      <c r="A181" s="84">
        <f>'SERIES_DB-MetaData'!A181</f>
        <v>176</v>
      </c>
      <c r="B181" s="84">
        <f>'SERIES_DB-MetaData'!B181</f>
        <v>0</v>
      </c>
      <c r="C181" s="84">
        <f>'SERIES_DB-MetaData'!C181</f>
        <v>10</v>
      </c>
      <c r="D181" s="105" t="str">
        <f>'SERIES_DB-MetaData'!D181</f>
        <v>S0W5-0.00-4.5-1.4</v>
      </c>
      <c r="E181" s="105" t="str">
        <f>'SERIES_DB-MetaData'!E181</f>
        <v>Matsuoka et al. 2003</v>
      </c>
      <c r="F181" s="20" t="s">
        <v>8</v>
      </c>
      <c r="G181" s="87" t="str">
        <f>'SERIES_DB-MetaData'!G181</f>
        <v>M</v>
      </c>
      <c r="H181" s="87" t="str">
        <f>'SERIES_DB-MetaData'!H181</f>
        <v>B</v>
      </c>
      <c r="I181" s="31">
        <f>IF('SERIES_DB-MetaData'!$F181="US",'SERIES_DB-MetaData'!I181*6.89476,'SERIES_DB-MetaData'!I181)</f>
        <v>25.8</v>
      </c>
      <c r="J181" s="31">
        <f>IF('SERIES_DB-MetaData'!$F181="US",'SERIES_DB-MetaData'!J181*6.89476,'SERIES_DB-MetaData'!J181)</f>
        <v>0</v>
      </c>
      <c r="K181" s="31">
        <f>IF('SERIES_DB-MetaData'!$F181="US",'SERIES_DB-MetaData'!K181*6.89476,'SERIES_DB-MetaData'!K181)</f>
        <v>0</v>
      </c>
      <c r="L181" s="31">
        <f>IF('SERIES_DB-MetaData'!$F181="US",'SERIES_DB-MetaData'!L181*4.448221615,'SERIES_DB-MetaData'!L181)</f>
        <v>251.25095454545456</v>
      </c>
      <c r="M181" s="20" t="str">
        <f>'SERIES_DB-MetaData'!M181</f>
        <v>III</v>
      </c>
      <c r="N181" s="30">
        <f>IF('SERIES_DB-MetaData'!$F181="US",'SERIES_DB-MetaData'!N181*25.4,'SERIES_DB-MetaData'!N181)</f>
        <v>150</v>
      </c>
      <c r="O181" s="30">
        <f>IF('SERIES_DB-MetaData'!$F181="US",'SERIES_DB-MetaData'!O181*25.4,'SERIES_DB-MetaData'!O181)</f>
        <v>150</v>
      </c>
      <c r="P181" s="30">
        <f>IF('SERIES_DB-MetaData'!$F181="US",'SERIES_DB-MetaData'!P181*25.4,'SERIES_DB-MetaData'!P181)</f>
        <v>1350</v>
      </c>
      <c r="Q181" s="30">
        <f>IF('SERIES_DB-MetaData'!$F181="US",'SERIES_DB-MetaData'!Q181*25.4,'SERIES_DB-MetaData'!Q181)</f>
        <v>50</v>
      </c>
      <c r="R181" s="30">
        <f>IF('SERIES_DB-MetaData'!$F181="US",'SERIES_DB-MetaData'!R181*25.4,'SERIES_DB-MetaData'!R181)</f>
        <v>1200</v>
      </c>
      <c r="S181" s="30">
        <f>IF('SERIES_DB-MetaData'!$F181="US",'SERIES_DB-MetaData'!S181*25.4,'SERIES_DB-MetaData'!S181)</f>
        <v>1200</v>
      </c>
      <c r="T181" s="32" t="str">
        <f>'SERIES_DB-MetaData'!T181</f>
        <v>C</v>
      </c>
      <c r="U181" s="32">
        <f t="shared" si="25"/>
        <v>75000</v>
      </c>
      <c r="V181" s="30">
        <f>IF('SERIES_DB-MetaData'!$F181="US",'SERIES_DB-MetaData'!V181*25.4,'SERIES_DB-MetaData'!V181)</f>
        <v>12.7</v>
      </c>
      <c r="W181" s="30">
        <f>IF('SERIES_DB-MetaData'!$F181="US",'SERIES_DB-MetaData'!W181*25.4,'SERIES_DB-MetaData'!W181)</f>
        <v>12.7</v>
      </c>
      <c r="X181" s="30">
        <f>IF('SERIES_DB-MetaData'!$F181="US",'SERIES_DB-MetaData'!X181*25.4,'SERIES_DB-MetaData'!X181)</f>
        <v>12.7</v>
      </c>
      <c r="Y181" s="108">
        <f>'SERIES_DB-MetaData'!Y181</f>
        <v>8</v>
      </c>
      <c r="Z181" s="30">
        <f>IF('SERIES_DB-MetaData'!$F181="US",'SERIES_DB-MetaData'!Z181*25.4,'SERIES_DB-MetaData'!Z181)</f>
        <v>0</v>
      </c>
      <c r="AA181" s="108">
        <f>'SERIES_DB-MetaData'!AA181</f>
        <v>1</v>
      </c>
      <c r="AB181" s="30">
        <f>IF('SERIES_DB-MetaData'!$F181="US",'SERIES_DB-MetaData'!AB181*25.4,'SERIES_DB-MetaData'!AB181)</f>
        <v>0</v>
      </c>
      <c r="AC181" s="108">
        <f>'SERIES_DB-MetaData'!AC181</f>
        <v>1</v>
      </c>
      <c r="AD181" s="108" t="str">
        <f>'SERIES_DB-MetaData'!AD181</f>
        <v>STRAIGHT</v>
      </c>
      <c r="AE181" s="31">
        <f>IF('SERIES_DB-MetaData'!$F181="US",'SERIES_DB-MetaData'!AE181*25.4,'SERIES_DB-MetaData'!AE181)</f>
        <v>300</v>
      </c>
      <c r="AF181" s="32" t="str">
        <f>'SERIES_DB-MetaData'!AF181</f>
        <v>Ribbed</v>
      </c>
      <c r="AG181" s="23">
        <f t="shared" si="20"/>
        <v>1.3512199442599937</v>
      </c>
      <c r="AH181" s="30">
        <f>IF('SERIES_DB-MetaData'!$F181="US",'SERIES_DB-MetaData'!AH181*25.4,'SERIES_DB-MetaData'!AH181)</f>
        <v>0</v>
      </c>
      <c r="AI181" s="31">
        <f>IF('SERIES_DB-MetaData'!$F181="US",'SERIES_DB-MetaData'!AI181*6.89476,'SERIES_DB-MetaData'!AI181)</f>
        <v>355</v>
      </c>
      <c r="AJ181" s="31">
        <f>IF('SERIES_DB-MetaData'!$F181="US",'SERIES_DB-MetaData'!AJ181*6.89476,'SERIES_DB-MetaData'!AJ181)</f>
        <v>486</v>
      </c>
      <c r="AK181" s="31">
        <f>IF('SERIES_DB-MetaData'!$F181="US",'SERIES_DB-MetaData'!AK181*6.89476,'SERIES_DB-MetaData'!AK181)</f>
        <v>355</v>
      </c>
      <c r="AL181" s="31">
        <f>IF('SERIES_DB-MetaData'!$F181="US",'SERIES_DB-MetaData'!AL181*6.89476,'SERIES_DB-MetaData'!AL181)</f>
        <v>355</v>
      </c>
      <c r="AM181" s="31">
        <f>IF('SERIES_DB-MetaData'!$F181="US",'SERIES_DB-MetaData'!AM181*6.89476,'SERIES_DB-MetaData'!AM181)</f>
        <v>486</v>
      </c>
      <c r="AN181" s="31">
        <f>IF('SERIES_DB-MetaData'!$F181="US",'SERIES_DB-MetaData'!AN181*6.89476,'SERIES_DB-MetaData'!AN181)</f>
        <v>486</v>
      </c>
      <c r="AO181" s="108">
        <f>'SERIES_DB-MetaData'!AO181</f>
        <v>0</v>
      </c>
      <c r="AP181" s="24" t="str">
        <f>'SERIES_DB-MetaData'!AP181</f>
        <v>C</v>
      </c>
      <c r="AQ181" s="20">
        <f>'SERIES_DB-MetaData'!AQ181</f>
        <v>2</v>
      </c>
      <c r="AR181" s="24" t="str">
        <f>'SERIES_DB-MetaData'!AR181</f>
        <v>Ribbed</v>
      </c>
      <c r="AS181" s="30">
        <f>IF('SERIES_DB-MetaData'!$F181="US",'SERIES_DB-MetaData'!AS181*25.4,'SERIES_DB-MetaData'!AS181)</f>
        <v>4</v>
      </c>
      <c r="AT181" s="20">
        <f>'SERIES_DB-MetaData'!AT181</f>
        <v>24</v>
      </c>
      <c r="AU181" s="31">
        <f>IF('SERIES_DB-MetaData'!$F181="US",'SERIES_DB-MetaData'!AU181*25.4,'SERIES_DB-MetaData'!AU181)</f>
        <v>50</v>
      </c>
      <c r="AV181" s="30">
        <f>IF('SERIES_DB-MetaData'!$F181="US",'SERIES_DB-MetaData'!AV181*25.4,'SERIES_DB-MetaData'!AV181)</f>
        <v>0</v>
      </c>
      <c r="AW181" s="109">
        <f>'SERIES_DB-MetaData'!AW181</f>
        <v>0</v>
      </c>
      <c r="AX181" s="30">
        <f>IF('SERIES_DB-MetaData'!$F181="US",'SERIES_DB-MetaData'!AX181*25.4,'SERIES_DB-MetaData'!AX181)</f>
        <v>0</v>
      </c>
      <c r="AY181" s="23">
        <f t="shared" si="21"/>
        <v>0.33510321638291124</v>
      </c>
      <c r="AZ181" s="23"/>
      <c r="BA181" s="31">
        <f>IF('SERIES_DB-MetaData'!$F181="US",'SERIES_DB-MetaData'!BA181*6.89476,'SERIES_DB-MetaData'!BA181)</f>
        <v>237</v>
      </c>
      <c r="BB181" s="31">
        <f>IF('SERIES_DB-MetaData'!$F181="US",'SERIES_DB-MetaData'!BB181*6.89476,'SERIES_DB-MetaData'!BB181)</f>
        <v>315</v>
      </c>
      <c r="BC181" s="24">
        <f>'SERIES_DB-MetaData'!BC181</f>
        <v>0</v>
      </c>
      <c r="BD181" s="30">
        <f>IF('SERIES_DB-MetaData'!$F181="US",'SERIES_DB-MetaData'!BD181*25.4,'SERIES_DB-MetaData'!BD181)</f>
        <v>6.35</v>
      </c>
      <c r="BE181" s="30">
        <f>IF('SERIES_DB-MetaData'!$F181="US",'SERIES_DB-MetaData'!BE181*25.4,'SERIES_DB-MetaData'!BE181)</f>
        <v>50</v>
      </c>
      <c r="BF181" s="24">
        <f>'SERIES_DB-MetaData'!BF181</f>
        <v>1</v>
      </c>
      <c r="BG181" s="22">
        <f t="shared" si="22"/>
        <v>1.2667686977437442</v>
      </c>
      <c r="BH181" s="30">
        <f>IF('SERIES_DB-MetaData'!$F181="US",'SERIES_DB-MetaData'!BH181*25.4,'SERIES_DB-MetaData'!BH181)</f>
        <v>0</v>
      </c>
      <c r="BI181" s="31">
        <f>IF('SERIES_DB-MetaData'!$F181="US",'SERIES_DB-MetaData'!BI181*6.89476,'SERIES_DB-MetaData'!BI181)</f>
        <v>237</v>
      </c>
      <c r="BJ181" s="31">
        <f>IF('SERIES_DB-MetaData'!$F181="US",'SERIES_DB-MetaData'!BJ181*6.89476,'SERIES_DB-MetaData'!BJ181)</f>
        <v>315</v>
      </c>
      <c r="BK181" s="109">
        <f>'SERIES_DB-MetaData'!BK181</f>
        <v>0</v>
      </c>
      <c r="BL181" s="30">
        <f>IF('SERIES_DB-MetaData'!$F181="US",'SERIES_DB-MetaData'!BL181*25.4,'SERIES_DB-MetaData'!BL181)</f>
        <v>4</v>
      </c>
      <c r="BM181" s="30">
        <f>IF('SERIES_DB-MetaData'!$F181="US",'SERIES_DB-MetaData'!BM181*25.4,'SERIES_DB-MetaData'!BM181)</f>
        <v>50</v>
      </c>
      <c r="BN181" s="25">
        <f>'SERIES_DB-MetaData'!$BN$6</f>
        <v>2</v>
      </c>
      <c r="BO181" s="22">
        <f t="shared" si="23"/>
        <v>1.0053096491487339</v>
      </c>
      <c r="BP181" s="31">
        <f>IF('SERIES_DB-MetaData'!$F181="US",'SERIES_DB-MetaData'!BP181*6.89476,'SERIES_DB-MetaData'!BP181)</f>
        <v>237</v>
      </c>
      <c r="BQ181" s="31">
        <f>IF('SERIES_DB-MetaData'!$F181="US",'SERIES_DB-MetaData'!BQ181*6.89476,'SERIES_DB-MetaData'!BQ181)</f>
        <v>315</v>
      </c>
      <c r="BR181" s="20">
        <f>'SERIES_DB-MetaData'!BR181</f>
        <v>0</v>
      </c>
      <c r="BS181" s="30">
        <f>IF('SERIES_DB-MetaData'!$F181="US",'SERIES_DB-MetaData'!BS181*25.4,'SERIES_DB-MetaData'!BS181)</f>
        <v>0</v>
      </c>
      <c r="BT181" s="20">
        <f>'SERIES_DB-MetaData'!BT181</f>
        <v>0</v>
      </c>
      <c r="BU181" s="22">
        <f t="shared" si="24"/>
        <v>0</v>
      </c>
      <c r="BV181" s="31">
        <f>IF('SERIES_DB-MetaData'!$F181="US",'SERIES_DB-MetaData'!BV181*6.89476,'SERIES_DB-MetaData'!BV181)</f>
        <v>0</v>
      </c>
      <c r="BW181" s="20">
        <f>'SERIES_DB-MetaData'!BW181</f>
        <v>0</v>
      </c>
      <c r="BX181" s="20">
        <f>'SERIES_DB-MetaData'!BX181</f>
        <v>2</v>
      </c>
    </row>
    <row r="182" spans="1:76">
      <c r="A182" s="84">
        <f>'SERIES_DB-MetaData'!A182</f>
        <v>177</v>
      </c>
      <c r="B182" s="84">
        <f>'SERIES_DB-MetaData'!B182</f>
        <v>0</v>
      </c>
      <c r="C182" s="84">
        <f>'SERIES_DB-MetaData'!C182</f>
        <v>11</v>
      </c>
      <c r="D182" s="105" t="str">
        <f>'SERIES_DB-MetaData'!D182</f>
        <v>S1W5-0.00-4.5-0.014</v>
      </c>
      <c r="E182" s="105" t="str">
        <f>'SERIES_DB-MetaData'!E182</f>
        <v>Matsuoka et al. 2003</v>
      </c>
      <c r="F182" s="20" t="s">
        <v>8</v>
      </c>
      <c r="G182" s="87" t="str">
        <f>'SERIES_DB-MetaData'!G182</f>
        <v>C</v>
      </c>
      <c r="H182" s="87" t="str">
        <f>'SERIES_DB-MetaData'!H182</f>
        <v>B</v>
      </c>
      <c r="I182" s="31">
        <f>IF('SERIES_DB-MetaData'!$F182="US",'SERIES_DB-MetaData'!I182*6.89476,'SERIES_DB-MetaData'!I182)</f>
        <v>27</v>
      </c>
      <c r="J182" s="31">
        <f>IF('SERIES_DB-MetaData'!$F182="US",'SERIES_DB-MetaData'!J182*6.89476,'SERIES_DB-MetaData'!J182)</f>
        <v>0</v>
      </c>
      <c r="K182" s="31">
        <f>IF('SERIES_DB-MetaData'!$F182="US",'SERIES_DB-MetaData'!K182*6.89476,'SERIES_DB-MetaData'!K182)</f>
        <v>0</v>
      </c>
      <c r="L182" s="31">
        <f>IF('SERIES_DB-MetaData'!$F182="US",'SERIES_DB-MetaData'!L182*4.448221615,'SERIES_DB-MetaData'!L182)</f>
        <v>251.50500000000002</v>
      </c>
      <c r="M182" s="20" t="str">
        <f>'SERIES_DB-MetaData'!M182</f>
        <v>III</v>
      </c>
      <c r="N182" s="30">
        <f>IF('SERIES_DB-MetaData'!$F182="US",'SERIES_DB-MetaData'!N182*25.4,'SERIES_DB-MetaData'!N182)</f>
        <v>150</v>
      </c>
      <c r="O182" s="30">
        <f>IF('SERIES_DB-MetaData'!$F182="US",'SERIES_DB-MetaData'!O182*25.4,'SERIES_DB-MetaData'!O182)</f>
        <v>150</v>
      </c>
      <c r="P182" s="30">
        <f>IF('SERIES_DB-MetaData'!$F182="US",'SERIES_DB-MetaData'!P182*25.4,'SERIES_DB-MetaData'!P182)</f>
        <v>1350</v>
      </c>
      <c r="Q182" s="30">
        <f>IF('SERIES_DB-MetaData'!$F182="US",'SERIES_DB-MetaData'!Q182*25.4,'SERIES_DB-MetaData'!Q182)</f>
        <v>50</v>
      </c>
      <c r="R182" s="30">
        <f>IF('SERIES_DB-MetaData'!$F182="US",'SERIES_DB-MetaData'!R182*25.4,'SERIES_DB-MetaData'!R182)</f>
        <v>1200</v>
      </c>
      <c r="S182" s="30">
        <f>IF('SERIES_DB-MetaData'!$F182="US",'SERIES_DB-MetaData'!S182*25.4,'SERIES_DB-MetaData'!S182)</f>
        <v>1200</v>
      </c>
      <c r="T182" s="32" t="str">
        <f>'SERIES_DB-MetaData'!T182</f>
        <v>C</v>
      </c>
      <c r="U182" s="32">
        <f t="shared" si="25"/>
        <v>75000</v>
      </c>
      <c r="V182" s="30">
        <f>IF('SERIES_DB-MetaData'!$F182="US",'SERIES_DB-MetaData'!V182*25.4,'SERIES_DB-MetaData'!V182)</f>
        <v>12.7</v>
      </c>
      <c r="W182" s="30">
        <f>IF('SERIES_DB-MetaData'!$F182="US",'SERIES_DB-MetaData'!W182*25.4,'SERIES_DB-MetaData'!W182)</f>
        <v>12.7</v>
      </c>
      <c r="X182" s="30">
        <f>IF('SERIES_DB-MetaData'!$F182="US",'SERIES_DB-MetaData'!X182*25.4,'SERIES_DB-MetaData'!X182)</f>
        <v>12.7</v>
      </c>
      <c r="Y182" s="108">
        <f>'SERIES_DB-MetaData'!Y182</f>
        <v>8</v>
      </c>
      <c r="Z182" s="30">
        <f>IF('SERIES_DB-MetaData'!$F182="US",'SERIES_DB-MetaData'!Z182*25.4,'SERIES_DB-MetaData'!Z182)</f>
        <v>0</v>
      </c>
      <c r="AA182" s="108">
        <f>'SERIES_DB-MetaData'!AA182</f>
        <v>1</v>
      </c>
      <c r="AB182" s="30">
        <f>IF('SERIES_DB-MetaData'!$F182="US",'SERIES_DB-MetaData'!AB182*25.4,'SERIES_DB-MetaData'!AB182)</f>
        <v>0</v>
      </c>
      <c r="AC182" s="108">
        <f>'SERIES_DB-MetaData'!AC182</f>
        <v>1</v>
      </c>
      <c r="AD182" s="108" t="str">
        <f>'SERIES_DB-MetaData'!AD182</f>
        <v>STRAIGHT</v>
      </c>
      <c r="AE182" s="31">
        <f>IF('SERIES_DB-MetaData'!$F182="US",'SERIES_DB-MetaData'!AE182*25.4,'SERIES_DB-MetaData'!AE182)</f>
        <v>300</v>
      </c>
      <c r="AF182" s="32" t="str">
        <f>'SERIES_DB-MetaData'!AF182</f>
        <v>Ribbed</v>
      </c>
      <c r="AG182" s="23">
        <f t="shared" si="20"/>
        <v>1.3512199442599937</v>
      </c>
      <c r="AH182" s="30">
        <f>IF('SERIES_DB-MetaData'!$F182="US",'SERIES_DB-MetaData'!AH182*25.4,'SERIES_DB-MetaData'!AH182)</f>
        <v>0</v>
      </c>
      <c r="AI182" s="31">
        <f>IF('SERIES_DB-MetaData'!$F182="US",'SERIES_DB-MetaData'!AI182*6.89476,'SERIES_DB-MetaData'!AI182)</f>
        <v>354</v>
      </c>
      <c r="AJ182" s="31">
        <f>IF('SERIES_DB-MetaData'!$F182="US",'SERIES_DB-MetaData'!AJ182*6.89476,'SERIES_DB-MetaData'!AJ182)</f>
        <v>486</v>
      </c>
      <c r="AK182" s="31">
        <f>IF('SERIES_DB-MetaData'!$F182="US",'SERIES_DB-MetaData'!AK182*6.89476,'SERIES_DB-MetaData'!AK182)</f>
        <v>354</v>
      </c>
      <c r="AL182" s="31">
        <f>IF('SERIES_DB-MetaData'!$F182="US",'SERIES_DB-MetaData'!AL182*6.89476,'SERIES_DB-MetaData'!AL182)</f>
        <v>354</v>
      </c>
      <c r="AM182" s="31">
        <f>IF('SERIES_DB-MetaData'!$F182="US",'SERIES_DB-MetaData'!AM182*6.89476,'SERIES_DB-MetaData'!AM182)</f>
        <v>486</v>
      </c>
      <c r="AN182" s="31">
        <f>IF('SERIES_DB-MetaData'!$F182="US",'SERIES_DB-MetaData'!AN182*6.89476,'SERIES_DB-MetaData'!AN182)</f>
        <v>486</v>
      </c>
      <c r="AO182" s="108">
        <f>'SERIES_DB-MetaData'!AO182</f>
        <v>0</v>
      </c>
      <c r="AP182" s="24" t="str">
        <f>'SERIES_DB-MetaData'!AP182</f>
        <v>C</v>
      </c>
      <c r="AQ182" s="20">
        <f>'SERIES_DB-MetaData'!AQ182</f>
        <v>2</v>
      </c>
      <c r="AR182" s="24" t="str">
        <f>'SERIES_DB-MetaData'!AR182</f>
        <v>Ribbed</v>
      </c>
      <c r="AS182" s="30">
        <f>IF('SERIES_DB-MetaData'!$F182="US",'SERIES_DB-MetaData'!AS182*25.4,'SERIES_DB-MetaData'!AS182)</f>
        <v>4</v>
      </c>
      <c r="AT182" s="20">
        <f>'SERIES_DB-MetaData'!AT182</f>
        <v>24</v>
      </c>
      <c r="AU182" s="31">
        <f>IF('SERIES_DB-MetaData'!$F182="US",'SERIES_DB-MetaData'!AU182*25.4,'SERIES_DB-MetaData'!AU182)</f>
        <v>50</v>
      </c>
      <c r="AV182" s="30">
        <f>IF('SERIES_DB-MetaData'!$F182="US",'SERIES_DB-MetaData'!AV182*25.4,'SERIES_DB-MetaData'!AV182)</f>
        <v>0</v>
      </c>
      <c r="AW182" s="109">
        <f>'SERIES_DB-MetaData'!AW182</f>
        <v>0</v>
      </c>
      <c r="AX182" s="30">
        <f>IF('SERIES_DB-MetaData'!$F182="US",'SERIES_DB-MetaData'!AX182*25.4,'SERIES_DB-MetaData'!AX182)</f>
        <v>0</v>
      </c>
      <c r="AY182" s="23">
        <f t="shared" si="21"/>
        <v>0.33510321638291124</v>
      </c>
      <c r="AZ182" s="23"/>
      <c r="BA182" s="31">
        <f>IF('SERIES_DB-MetaData'!$F182="US",'SERIES_DB-MetaData'!BA182*6.89476,'SERIES_DB-MetaData'!BA182)</f>
        <v>160</v>
      </c>
      <c r="BB182" s="31">
        <f>IF('SERIES_DB-MetaData'!$F182="US",'SERIES_DB-MetaData'!BB182*6.89476,'SERIES_DB-MetaData'!BB182)</f>
        <v>301</v>
      </c>
      <c r="BC182" s="24">
        <f>'SERIES_DB-MetaData'!BC182</f>
        <v>0</v>
      </c>
      <c r="BD182" s="30">
        <f>IF('SERIES_DB-MetaData'!$F182="US",'SERIES_DB-MetaData'!BD182*25.4,'SERIES_DB-MetaData'!BD182)</f>
        <v>6.35</v>
      </c>
      <c r="BE182" s="30">
        <f>IF('SERIES_DB-MetaData'!$F182="US",'SERIES_DB-MetaData'!BE182*25.4,'SERIES_DB-MetaData'!BE182)</f>
        <v>50</v>
      </c>
      <c r="BF182" s="24">
        <f>'SERIES_DB-MetaData'!BF182</f>
        <v>1</v>
      </c>
      <c r="BG182" s="22">
        <f t="shared" si="22"/>
        <v>1.2667686977437442</v>
      </c>
      <c r="BH182" s="30">
        <f>IF('SERIES_DB-MetaData'!$F182="US",'SERIES_DB-MetaData'!BH182*25.4,'SERIES_DB-MetaData'!BH182)</f>
        <v>0</v>
      </c>
      <c r="BI182" s="31">
        <f>IF('SERIES_DB-MetaData'!$F182="US",'SERIES_DB-MetaData'!BI182*6.89476,'SERIES_DB-MetaData'!BI182)</f>
        <v>160</v>
      </c>
      <c r="BJ182" s="31">
        <f>IF('SERIES_DB-MetaData'!$F182="US",'SERIES_DB-MetaData'!BJ182*6.89476,'SERIES_DB-MetaData'!BJ182)</f>
        <v>301</v>
      </c>
      <c r="BK182" s="109">
        <f>'SERIES_DB-MetaData'!BK182</f>
        <v>0</v>
      </c>
      <c r="BL182" s="30">
        <f>IF('SERIES_DB-MetaData'!$F182="US",'SERIES_DB-MetaData'!BL182*25.4,'SERIES_DB-MetaData'!BL182)</f>
        <v>4</v>
      </c>
      <c r="BM182" s="30">
        <f>IF('SERIES_DB-MetaData'!$F182="US",'SERIES_DB-MetaData'!BM182*25.4,'SERIES_DB-MetaData'!BM182)</f>
        <v>50</v>
      </c>
      <c r="BN182" s="25">
        <f>'SERIES_DB-MetaData'!$BN$6</f>
        <v>2</v>
      </c>
      <c r="BO182" s="22">
        <f t="shared" si="23"/>
        <v>1.0053096491487339</v>
      </c>
      <c r="BP182" s="31">
        <f>IF('SERIES_DB-MetaData'!$F182="US",'SERIES_DB-MetaData'!BP182*6.89476,'SERIES_DB-MetaData'!BP182)</f>
        <v>160</v>
      </c>
      <c r="BQ182" s="31">
        <f>IF('SERIES_DB-MetaData'!$F182="US",'SERIES_DB-MetaData'!BQ182*6.89476,'SERIES_DB-MetaData'!BQ182)</f>
        <v>301</v>
      </c>
      <c r="BR182" s="20">
        <f>'SERIES_DB-MetaData'!BR182</f>
        <v>0</v>
      </c>
      <c r="BS182" s="30">
        <f>IF('SERIES_DB-MetaData'!$F182="US",'SERIES_DB-MetaData'!BS182*25.4,'SERIES_DB-MetaData'!BS182)</f>
        <v>0</v>
      </c>
      <c r="BT182" s="20">
        <f>'SERIES_DB-MetaData'!BT182</f>
        <v>0</v>
      </c>
      <c r="BU182" s="22">
        <f t="shared" si="24"/>
        <v>0</v>
      </c>
      <c r="BV182" s="31">
        <f>IF('SERIES_DB-MetaData'!$F182="US",'SERIES_DB-MetaData'!BV182*6.89476,'SERIES_DB-MetaData'!BV182)</f>
        <v>0</v>
      </c>
      <c r="BW182" s="20">
        <f>'SERIES_DB-MetaData'!BW182</f>
        <v>0</v>
      </c>
      <c r="BX182" s="20">
        <f>'SERIES_DB-MetaData'!BX182</f>
        <v>2</v>
      </c>
    </row>
    <row r="183" spans="1:76">
      <c r="A183" s="84">
        <f>'SERIES_DB-MetaData'!A183</f>
        <v>178</v>
      </c>
      <c r="B183" s="84">
        <f>'SERIES_DB-MetaData'!B183</f>
        <v>0</v>
      </c>
      <c r="C183" s="84">
        <f>'SERIES_DB-MetaData'!C183</f>
        <v>12</v>
      </c>
      <c r="D183" s="105" t="str">
        <f>'SERIES_DB-MetaData'!D183</f>
        <v>S1W5-0.00-4.5-1.4</v>
      </c>
      <c r="E183" s="105" t="str">
        <f>'SERIES_DB-MetaData'!E183</f>
        <v>Matsuoka et al. 2003</v>
      </c>
      <c r="F183" s="20" t="s">
        <v>8</v>
      </c>
      <c r="G183" s="87" t="str">
        <f>'SERIES_DB-MetaData'!G183</f>
        <v>C</v>
      </c>
      <c r="H183" s="87" t="str">
        <f>'SERIES_DB-MetaData'!H183</f>
        <v>B</v>
      </c>
      <c r="I183" s="31">
        <f>IF('SERIES_DB-MetaData'!$F183="US",'SERIES_DB-MetaData'!I183*6.89476,'SERIES_DB-MetaData'!I183)</f>
        <v>27</v>
      </c>
      <c r="J183" s="31">
        <f>IF('SERIES_DB-MetaData'!$F183="US",'SERIES_DB-MetaData'!J183*6.89476,'SERIES_DB-MetaData'!J183)</f>
        <v>0</v>
      </c>
      <c r="K183" s="31">
        <f>IF('SERIES_DB-MetaData'!$F183="US",'SERIES_DB-MetaData'!K183*6.89476,'SERIES_DB-MetaData'!K183)</f>
        <v>0</v>
      </c>
      <c r="L183" s="31">
        <f>IF('SERIES_DB-MetaData'!$F183="US",'SERIES_DB-MetaData'!L183*4.448221615,'SERIES_DB-MetaData'!L183)</f>
        <v>251.50500000000002</v>
      </c>
      <c r="M183" s="20" t="str">
        <f>'SERIES_DB-MetaData'!M183</f>
        <v>III</v>
      </c>
      <c r="N183" s="30">
        <f>IF('SERIES_DB-MetaData'!$F183="US",'SERIES_DB-MetaData'!N183*25.4,'SERIES_DB-MetaData'!N183)</f>
        <v>150</v>
      </c>
      <c r="O183" s="30">
        <f>IF('SERIES_DB-MetaData'!$F183="US",'SERIES_DB-MetaData'!O183*25.4,'SERIES_DB-MetaData'!O183)</f>
        <v>150</v>
      </c>
      <c r="P183" s="30">
        <f>IF('SERIES_DB-MetaData'!$F183="US",'SERIES_DB-MetaData'!P183*25.4,'SERIES_DB-MetaData'!P183)</f>
        <v>1350</v>
      </c>
      <c r="Q183" s="30">
        <f>IF('SERIES_DB-MetaData'!$F183="US",'SERIES_DB-MetaData'!Q183*25.4,'SERIES_DB-MetaData'!Q183)</f>
        <v>50</v>
      </c>
      <c r="R183" s="30">
        <f>IF('SERIES_DB-MetaData'!$F183="US",'SERIES_DB-MetaData'!R183*25.4,'SERIES_DB-MetaData'!R183)</f>
        <v>1200</v>
      </c>
      <c r="S183" s="30">
        <f>IF('SERIES_DB-MetaData'!$F183="US",'SERIES_DB-MetaData'!S183*25.4,'SERIES_DB-MetaData'!S183)</f>
        <v>1200</v>
      </c>
      <c r="T183" s="32" t="str">
        <f>'SERIES_DB-MetaData'!T183</f>
        <v>C</v>
      </c>
      <c r="U183" s="32">
        <f t="shared" si="25"/>
        <v>75000</v>
      </c>
      <c r="V183" s="30">
        <f>IF('SERIES_DB-MetaData'!$F183="US",'SERIES_DB-MetaData'!V183*25.4,'SERIES_DB-MetaData'!V183)</f>
        <v>12.7</v>
      </c>
      <c r="W183" s="30">
        <f>IF('SERIES_DB-MetaData'!$F183="US",'SERIES_DB-MetaData'!W183*25.4,'SERIES_DB-MetaData'!W183)</f>
        <v>12.7</v>
      </c>
      <c r="X183" s="30">
        <f>IF('SERIES_DB-MetaData'!$F183="US",'SERIES_DB-MetaData'!X183*25.4,'SERIES_DB-MetaData'!X183)</f>
        <v>12.7</v>
      </c>
      <c r="Y183" s="108">
        <f>'SERIES_DB-MetaData'!Y183</f>
        <v>8</v>
      </c>
      <c r="Z183" s="30">
        <f>IF('SERIES_DB-MetaData'!$F183="US",'SERIES_DB-MetaData'!Z183*25.4,'SERIES_DB-MetaData'!Z183)</f>
        <v>0</v>
      </c>
      <c r="AA183" s="108">
        <f>'SERIES_DB-MetaData'!AA183</f>
        <v>1</v>
      </c>
      <c r="AB183" s="30">
        <f>IF('SERIES_DB-MetaData'!$F183="US",'SERIES_DB-MetaData'!AB183*25.4,'SERIES_DB-MetaData'!AB183)</f>
        <v>0</v>
      </c>
      <c r="AC183" s="108">
        <f>'SERIES_DB-MetaData'!AC183</f>
        <v>1</v>
      </c>
      <c r="AD183" s="108" t="str">
        <f>'SERIES_DB-MetaData'!AD183</f>
        <v>STRAIGHT</v>
      </c>
      <c r="AE183" s="31">
        <f>IF('SERIES_DB-MetaData'!$F183="US",'SERIES_DB-MetaData'!AE183*25.4,'SERIES_DB-MetaData'!AE183)</f>
        <v>300</v>
      </c>
      <c r="AF183" s="32" t="str">
        <f>'SERIES_DB-MetaData'!AF183</f>
        <v>Ribbed</v>
      </c>
      <c r="AG183" s="23">
        <f t="shared" si="20"/>
        <v>1.3512199442599937</v>
      </c>
      <c r="AH183" s="30">
        <f>IF('SERIES_DB-MetaData'!$F183="US",'SERIES_DB-MetaData'!AH183*25.4,'SERIES_DB-MetaData'!AH183)</f>
        <v>0</v>
      </c>
      <c r="AI183" s="31">
        <f>IF('SERIES_DB-MetaData'!$F183="US",'SERIES_DB-MetaData'!AI183*6.89476,'SERIES_DB-MetaData'!AI183)</f>
        <v>354</v>
      </c>
      <c r="AJ183" s="31">
        <f>IF('SERIES_DB-MetaData'!$F183="US",'SERIES_DB-MetaData'!AJ183*6.89476,'SERIES_DB-MetaData'!AJ183)</f>
        <v>486</v>
      </c>
      <c r="AK183" s="31">
        <f>IF('SERIES_DB-MetaData'!$F183="US",'SERIES_DB-MetaData'!AK183*6.89476,'SERIES_DB-MetaData'!AK183)</f>
        <v>354</v>
      </c>
      <c r="AL183" s="31">
        <f>IF('SERIES_DB-MetaData'!$F183="US",'SERIES_DB-MetaData'!AL183*6.89476,'SERIES_DB-MetaData'!AL183)</f>
        <v>354</v>
      </c>
      <c r="AM183" s="31">
        <f>IF('SERIES_DB-MetaData'!$F183="US",'SERIES_DB-MetaData'!AM183*6.89476,'SERIES_DB-MetaData'!AM183)</f>
        <v>486</v>
      </c>
      <c r="AN183" s="31">
        <f>IF('SERIES_DB-MetaData'!$F183="US",'SERIES_DB-MetaData'!AN183*6.89476,'SERIES_DB-MetaData'!AN183)</f>
        <v>486</v>
      </c>
      <c r="AO183" s="108">
        <f>'SERIES_DB-MetaData'!AO183</f>
        <v>0</v>
      </c>
      <c r="AP183" s="24" t="str">
        <f>'SERIES_DB-MetaData'!AP183</f>
        <v>C</v>
      </c>
      <c r="AQ183" s="20">
        <f>'SERIES_DB-MetaData'!AQ183</f>
        <v>2</v>
      </c>
      <c r="AR183" s="24" t="str">
        <f>'SERIES_DB-MetaData'!AR183</f>
        <v>Ribbed</v>
      </c>
      <c r="AS183" s="30">
        <f>IF('SERIES_DB-MetaData'!$F183="US",'SERIES_DB-MetaData'!AS183*25.4,'SERIES_DB-MetaData'!AS183)</f>
        <v>4</v>
      </c>
      <c r="AT183" s="20">
        <f>'SERIES_DB-MetaData'!AT183</f>
        <v>24</v>
      </c>
      <c r="AU183" s="31">
        <f>IF('SERIES_DB-MetaData'!$F183="US",'SERIES_DB-MetaData'!AU183*25.4,'SERIES_DB-MetaData'!AU183)</f>
        <v>50</v>
      </c>
      <c r="AV183" s="30">
        <f>IF('SERIES_DB-MetaData'!$F183="US",'SERIES_DB-MetaData'!AV183*25.4,'SERIES_DB-MetaData'!AV183)</f>
        <v>0</v>
      </c>
      <c r="AW183" s="109">
        <f>'SERIES_DB-MetaData'!AW183</f>
        <v>0</v>
      </c>
      <c r="AX183" s="30">
        <f>IF('SERIES_DB-MetaData'!$F183="US",'SERIES_DB-MetaData'!AX183*25.4,'SERIES_DB-MetaData'!AX183)</f>
        <v>0</v>
      </c>
      <c r="AY183" s="23">
        <f t="shared" si="21"/>
        <v>0.33510321638291124</v>
      </c>
      <c r="AZ183" s="23"/>
      <c r="BA183" s="31">
        <f>IF('SERIES_DB-MetaData'!$F183="US",'SERIES_DB-MetaData'!BA183*6.89476,'SERIES_DB-MetaData'!BA183)</f>
        <v>160</v>
      </c>
      <c r="BB183" s="31">
        <f>IF('SERIES_DB-MetaData'!$F183="US",'SERIES_DB-MetaData'!BB183*6.89476,'SERIES_DB-MetaData'!BB183)</f>
        <v>301</v>
      </c>
      <c r="BC183" s="24">
        <f>'SERIES_DB-MetaData'!BC183</f>
        <v>0</v>
      </c>
      <c r="BD183" s="30">
        <f>IF('SERIES_DB-MetaData'!$F183="US",'SERIES_DB-MetaData'!BD183*25.4,'SERIES_DB-MetaData'!BD183)</f>
        <v>6.35</v>
      </c>
      <c r="BE183" s="30">
        <f>IF('SERIES_DB-MetaData'!$F183="US",'SERIES_DB-MetaData'!BE183*25.4,'SERIES_DB-MetaData'!BE183)</f>
        <v>50</v>
      </c>
      <c r="BF183" s="24">
        <f>'SERIES_DB-MetaData'!BF183</f>
        <v>1</v>
      </c>
      <c r="BG183" s="22">
        <f t="shared" si="22"/>
        <v>1.2667686977437442</v>
      </c>
      <c r="BH183" s="30">
        <f>IF('SERIES_DB-MetaData'!$F183="US",'SERIES_DB-MetaData'!BH183*25.4,'SERIES_DB-MetaData'!BH183)</f>
        <v>0</v>
      </c>
      <c r="BI183" s="31">
        <f>IF('SERIES_DB-MetaData'!$F183="US",'SERIES_DB-MetaData'!BI183*6.89476,'SERIES_DB-MetaData'!BI183)</f>
        <v>160</v>
      </c>
      <c r="BJ183" s="31">
        <f>IF('SERIES_DB-MetaData'!$F183="US",'SERIES_DB-MetaData'!BJ183*6.89476,'SERIES_DB-MetaData'!BJ183)</f>
        <v>301</v>
      </c>
      <c r="BK183" s="109">
        <f>'SERIES_DB-MetaData'!BK183</f>
        <v>0</v>
      </c>
      <c r="BL183" s="30">
        <f>IF('SERIES_DB-MetaData'!$F183="US",'SERIES_DB-MetaData'!BL183*25.4,'SERIES_DB-MetaData'!BL183)</f>
        <v>4</v>
      </c>
      <c r="BM183" s="30">
        <f>IF('SERIES_DB-MetaData'!$F183="US",'SERIES_DB-MetaData'!BM183*25.4,'SERIES_DB-MetaData'!BM183)</f>
        <v>50</v>
      </c>
      <c r="BN183" s="25">
        <f>'SERIES_DB-MetaData'!$BN$6</f>
        <v>2</v>
      </c>
      <c r="BO183" s="22">
        <f t="shared" si="23"/>
        <v>1.0053096491487339</v>
      </c>
      <c r="BP183" s="31">
        <f>IF('SERIES_DB-MetaData'!$F183="US",'SERIES_DB-MetaData'!BP183*6.89476,'SERIES_DB-MetaData'!BP183)</f>
        <v>160</v>
      </c>
      <c r="BQ183" s="31">
        <f>IF('SERIES_DB-MetaData'!$F183="US",'SERIES_DB-MetaData'!BQ183*6.89476,'SERIES_DB-MetaData'!BQ183)</f>
        <v>301</v>
      </c>
      <c r="BR183" s="20">
        <f>'SERIES_DB-MetaData'!BR183</f>
        <v>0</v>
      </c>
      <c r="BS183" s="30">
        <f>IF('SERIES_DB-MetaData'!$F183="US",'SERIES_DB-MetaData'!BS183*25.4,'SERIES_DB-MetaData'!BS183)</f>
        <v>0</v>
      </c>
      <c r="BT183" s="20">
        <f>'SERIES_DB-MetaData'!BT183</f>
        <v>0</v>
      </c>
      <c r="BU183" s="22">
        <f t="shared" si="24"/>
        <v>0</v>
      </c>
      <c r="BV183" s="31">
        <f>IF('SERIES_DB-MetaData'!$F183="US",'SERIES_DB-MetaData'!BV183*6.89476,'SERIES_DB-MetaData'!BV183)</f>
        <v>0</v>
      </c>
      <c r="BW183" s="20">
        <f>'SERIES_DB-MetaData'!BW183</f>
        <v>0</v>
      </c>
      <c r="BX183" s="20">
        <f>'SERIES_DB-MetaData'!BX183</f>
        <v>2</v>
      </c>
    </row>
    <row r="184" spans="1:76">
      <c r="A184" s="84">
        <f>'SERIES_DB-MetaData'!A184</f>
        <v>179</v>
      </c>
      <c r="B184" s="84">
        <f>'SERIES_DB-MetaData'!B184</f>
        <v>0</v>
      </c>
      <c r="C184" s="84">
        <f>'SERIES_DB-MetaData'!C184</f>
        <v>1</v>
      </c>
      <c r="D184" s="105" t="str">
        <f>'SERIES_DB-MetaData'!D184</f>
        <v>NO. 1</v>
      </c>
      <c r="E184" s="105" t="str">
        <f>'SERIES_DB-MetaData'!E184</f>
        <v>Nakachi, Toda et Tabata (1996)</v>
      </c>
      <c r="F184" s="20" t="s">
        <v>8</v>
      </c>
      <c r="G184" s="87" t="str">
        <f>'SERIES_DB-MetaData'!G184</f>
        <v>C</v>
      </c>
      <c r="H184" s="87" t="str">
        <f>'SERIES_DB-MetaData'!H184</f>
        <v>O</v>
      </c>
      <c r="I184" s="31">
        <f>IF('SERIES_DB-MetaData'!$F184="US",'SERIES_DB-MetaData'!I184*6.89476,'SERIES_DB-MetaData'!I184)</f>
        <v>52.6</v>
      </c>
      <c r="J184" s="31">
        <f>IF('SERIES_DB-MetaData'!$F184="US",'SERIES_DB-MetaData'!J184*6.89476,'SERIES_DB-MetaData'!J184)</f>
        <v>0</v>
      </c>
      <c r="K184" s="31">
        <f>IF('SERIES_DB-MetaData'!$F184="US",'SERIES_DB-MetaData'!K184*6.89476,'SERIES_DB-MetaData'!K184)</f>
        <v>0</v>
      </c>
      <c r="L184" s="31">
        <f>IF('SERIES_DB-MetaData'!$F184="US",'SERIES_DB-MetaData'!L184*4.448221615,'SERIES_DB-MetaData'!L184)</f>
        <v>1736.9999999999998</v>
      </c>
      <c r="M184" s="20" t="str">
        <f>'SERIES_DB-MetaData'!M184</f>
        <v>IV</v>
      </c>
      <c r="N184" s="30">
        <f>IF('SERIES_DB-MetaData'!$F184="US",'SERIES_DB-MetaData'!N184*25.4,'SERIES_DB-MetaData'!N184)</f>
        <v>90</v>
      </c>
      <c r="O184" s="30">
        <f>IF('SERIES_DB-MetaData'!$F184="US",'SERIES_DB-MetaData'!O184*25.4,'SERIES_DB-MetaData'!O184)</f>
        <v>10</v>
      </c>
      <c r="P184" s="30">
        <f>IF('SERIES_DB-MetaData'!$F184="US",'SERIES_DB-MetaData'!P184*25.4,'SERIES_DB-MetaData'!P184)</f>
        <v>900</v>
      </c>
      <c r="Q184" s="30">
        <f>IF('SERIES_DB-MetaData'!$F184="US",'SERIES_DB-MetaData'!Q184*25.4,'SERIES_DB-MetaData'!Q184)</f>
        <v>90</v>
      </c>
      <c r="R184" s="30">
        <f>IF('SERIES_DB-MetaData'!$F184="US",'SERIES_DB-MetaData'!R184*25.4,'SERIES_DB-MetaData'!R184)</f>
        <v>2300</v>
      </c>
      <c r="S184" s="30">
        <f>IF('SERIES_DB-MetaData'!$F184="US",'SERIES_DB-MetaData'!S184*25.4,'SERIES_DB-MetaData'!S184)</f>
        <v>2300</v>
      </c>
      <c r="T184" s="32" t="str">
        <f>'SERIES_DB-MetaData'!T184</f>
        <v>C</v>
      </c>
      <c r="U184" s="32">
        <f t="shared" si="25"/>
        <v>80100</v>
      </c>
      <c r="V184" s="30">
        <f>IF('SERIES_DB-MetaData'!$F184="US",'SERIES_DB-MetaData'!V184*25.4,'SERIES_DB-MetaData'!V184)</f>
        <v>10</v>
      </c>
      <c r="W184" s="30">
        <f>IF('SERIES_DB-MetaData'!$F184="US",'SERIES_DB-MetaData'!W184*25.4,'SERIES_DB-MetaData'!W184)</f>
        <v>0</v>
      </c>
      <c r="X184" s="30">
        <f>IF('SERIES_DB-MetaData'!$F184="US",'SERIES_DB-MetaData'!X184*25.4,'SERIES_DB-MetaData'!X184)</f>
        <v>0</v>
      </c>
      <c r="Y184" s="108">
        <f>'SERIES_DB-MetaData'!Y184</f>
        <v>1</v>
      </c>
      <c r="Z184" s="30">
        <f>IF('SERIES_DB-MetaData'!$F184="US",'SERIES_DB-MetaData'!Z184*25.4,'SERIES_DB-MetaData'!Z184)</f>
        <v>0</v>
      </c>
      <c r="AA184" s="108">
        <f>'SERIES_DB-MetaData'!AA184</f>
        <v>0</v>
      </c>
      <c r="AB184" s="30">
        <f>IF('SERIES_DB-MetaData'!$F184="US",'SERIES_DB-MetaData'!AB184*25.4,'SERIES_DB-MetaData'!AB184)</f>
        <v>0</v>
      </c>
      <c r="AC184" s="108">
        <f>'SERIES_DB-MetaData'!AC184</f>
        <v>0</v>
      </c>
      <c r="AD184" s="108" t="str">
        <f>'SERIES_DB-MetaData'!AD184</f>
        <v>STRAIGHT</v>
      </c>
      <c r="AE184" s="31">
        <f>IF('SERIES_DB-MetaData'!$F184="US",'SERIES_DB-MetaData'!AE184*25.4,'SERIES_DB-MetaData'!AE184)</f>
        <v>0</v>
      </c>
      <c r="AF184" s="32" t="str">
        <f>'SERIES_DB-MetaData'!AF184</f>
        <v>Ribbed</v>
      </c>
      <c r="AG184" s="23">
        <f t="shared" si="20"/>
        <v>9.8052205168220774E-2</v>
      </c>
      <c r="AH184" s="30">
        <f>IF('SERIES_DB-MetaData'!$F184="US",'SERIES_DB-MetaData'!AH184*25.4,'SERIES_DB-MetaData'!AH184)</f>
        <v>0</v>
      </c>
      <c r="AI184" s="31">
        <f>IF('SERIES_DB-MetaData'!$F184="US",'SERIES_DB-MetaData'!AI184*6.89476,'SERIES_DB-MetaData'!AI184)</f>
        <v>360.7</v>
      </c>
      <c r="AJ184" s="31">
        <f>IF('SERIES_DB-MetaData'!$F184="US",'SERIES_DB-MetaData'!AJ184*6.89476,'SERIES_DB-MetaData'!AJ184)</f>
        <v>518.9</v>
      </c>
      <c r="AK184" s="31">
        <f>IF('SERIES_DB-MetaData'!$F184="US",'SERIES_DB-MetaData'!AK184*6.89476,'SERIES_DB-MetaData'!AK184)</f>
        <v>0</v>
      </c>
      <c r="AL184" s="31">
        <f>IF('SERIES_DB-MetaData'!$F184="US",'SERIES_DB-MetaData'!AL184*6.89476,'SERIES_DB-MetaData'!AL184)</f>
        <v>0</v>
      </c>
      <c r="AM184" s="31">
        <f>IF('SERIES_DB-MetaData'!$F184="US",'SERIES_DB-MetaData'!AM184*6.89476,'SERIES_DB-MetaData'!AM184)</f>
        <v>0</v>
      </c>
      <c r="AN184" s="31">
        <f>IF('SERIES_DB-MetaData'!$F184="US",'SERIES_DB-MetaData'!AN184*6.89476,'SERIES_DB-MetaData'!AN184)</f>
        <v>0</v>
      </c>
      <c r="AO184" s="108">
        <f>'SERIES_DB-MetaData'!AO184</f>
        <v>0</v>
      </c>
      <c r="AP184" s="24" t="str">
        <f>'SERIES_DB-MetaData'!AP184</f>
        <v>R</v>
      </c>
      <c r="AQ184" s="20">
        <f>'SERIES_DB-MetaData'!AQ184</f>
        <v>2</v>
      </c>
      <c r="AR184" s="24" t="str">
        <f>'SERIES_DB-MetaData'!AR184</f>
        <v>Ribbed</v>
      </c>
      <c r="AS184" s="30">
        <f>IF('SERIES_DB-MetaData'!$F184="US",'SERIES_DB-MetaData'!AS184*25.4,'SERIES_DB-MetaData'!AS184)</f>
        <v>6</v>
      </c>
      <c r="AT184" s="20">
        <f>'SERIES_DB-MetaData'!AT184</f>
        <v>45</v>
      </c>
      <c r="AU184" s="31">
        <f>IF('SERIES_DB-MetaData'!$F184="US",'SERIES_DB-MetaData'!AU184*25.4,'SERIES_DB-MetaData'!AU184)</f>
        <v>55</v>
      </c>
      <c r="AV184" s="30">
        <f>IF('SERIES_DB-MetaData'!$F184="US",'SERIES_DB-MetaData'!AV184*25.4,'SERIES_DB-MetaData'!AV184)</f>
        <v>0</v>
      </c>
      <c r="AW184" s="109">
        <f>'SERIES_DB-MetaData'!AW184</f>
        <v>0</v>
      </c>
      <c r="AX184" s="30">
        <f>IF('SERIES_DB-MetaData'!$F184="US",'SERIES_DB-MetaData'!AX184*25.4,'SERIES_DB-MetaData'!AX184)</f>
        <v>0</v>
      </c>
      <c r="AY184" s="23">
        <f t="shared" si="21"/>
        <v>1.1423973285781066</v>
      </c>
      <c r="AZ184" s="23"/>
      <c r="BA184" s="31">
        <f>IF('SERIES_DB-MetaData'!$F184="US",'SERIES_DB-MetaData'!BA184*6.89476,'SERIES_DB-MetaData'!BA184)</f>
        <v>381.4</v>
      </c>
      <c r="BB184" s="31">
        <f>IF('SERIES_DB-MetaData'!$F184="US",'SERIES_DB-MetaData'!BB184*6.89476,'SERIES_DB-MetaData'!BB184)</f>
        <v>524.9</v>
      </c>
      <c r="BC184" s="24">
        <f>'SERIES_DB-MetaData'!BC184</f>
        <v>0</v>
      </c>
      <c r="BD184" s="30">
        <f>IF('SERIES_DB-MetaData'!$F184="US",'SERIES_DB-MetaData'!BD184*25.4,'SERIES_DB-MetaData'!BD184)</f>
        <v>6.35</v>
      </c>
      <c r="BE184" s="30">
        <f>IF('SERIES_DB-MetaData'!$F184="US",'SERIES_DB-MetaData'!BE184*25.4,'SERIES_DB-MetaData'!BE184)</f>
        <v>55</v>
      </c>
      <c r="BF184" s="24">
        <f>'SERIES_DB-MetaData'!BF184</f>
        <v>2</v>
      </c>
      <c r="BG184" s="22">
        <f t="shared" si="22"/>
        <v>1.2795643411552973</v>
      </c>
      <c r="BH184" s="30">
        <f>IF('SERIES_DB-MetaData'!$F184="US",'SERIES_DB-MetaData'!BH184*25.4,'SERIES_DB-MetaData'!BH184)</f>
        <v>0</v>
      </c>
      <c r="BI184" s="31">
        <f>IF('SERIES_DB-MetaData'!$F184="US",'SERIES_DB-MetaData'!BI184*6.89476,'SERIES_DB-MetaData'!BI184)</f>
        <v>360.7</v>
      </c>
      <c r="BJ184" s="31">
        <f>IF('SERIES_DB-MetaData'!$F184="US",'SERIES_DB-MetaData'!BJ184*6.89476,'SERIES_DB-MetaData'!BJ184)</f>
        <v>518.9</v>
      </c>
      <c r="BK184" s="109">
        <f>'SERIES_DB-MetaData'!BK184</f>
        <v>0</v>
      </c>
      <c r="BL184" s="30">
        <f>IF('SERIES_DB-MetaData'!$F184="US",'SERIES_DB-MetaData'!BL184*25.4,'SERIES_DB-MetaData'!BL184)</f>
        <v>6</v>
      </c>
      <c r="BM184" s="30">
        <f>IF('SERIES_DB-MetaData'!$F184="US",'SERIES_DB-MetaData'!BM184*25.4,'SERIES_DB-MetaData'!BM184)</f>
        <v>55</v>
      </c>
      <c r="BN184" s="25">
        <f>'SERIES_DB-MetaData'!$BN$6</f>
        <v>2</v>
      </c>
      <c r="BO184" s="22">
        <f t="shared" si="23"/>
        <v>1.1423973285781066</v>
      </c>
      <c r="BP184" s="31">
        <f>IF('SERIES_DB-MetaData'!$F184="US",'SERIES_DB-MetaData'!BP184*6.89476,'SERIES_DB-MetaData'!BP184)</f>
        <v>381.4</v>
      </c>
      <c r="BQ184" s="31">
        <f>IF('SERIES_DB-MetaData'!$F184="US",'SERIES_DB-MetaData'!BQ184*6.89476,'SERIES_DB-MetaData'!BQ184)</f>
        <v>524.9</v>
      </c>
      <c r="BR184" s="20">
        <f>'SERIES_DB-MetaData'!BR184</f>
        <v>0</v>
      </c>
      <c r="BS184" s="30">
        <f>IF('SERIES_DB-MetaData'!$F184="US",'SERIES_DB-MetaData'!BS184*25.4,'SERIES_DB-MetaData'!BS184)</f>
        <v>0</v>
      </c>
      <c r="BT184" s="20">
        <f>'SERIES_DB-MetaData'!BT184</f>
        <v>0</v>
      </c>
      <c r="BU184" s="22">
        <f t="shared" si="24"/>
        <v>0</v>
      </c>
      <c r="BV184" s="31">
        <f>IF('SERIES_DB-MetaData'!$F184="US",'SERIES_DB-MetaData'!BV184*6.89476,'SERIES_DB-MetaData'!BV184)</f>
        <v>0</v>
      </c>
      <c r="BW184" s="20">
        <f>'SERIES_DB-MetaData'!BW184</f>
        <v>0</v>
      </c>
      <c r="BX184" s="20">
        <f>'SERIES_DB-MetaData'!BX184</f>
        <v>1</v>
      </c>
    </row>
    <row r="185" spans="1:76">
      <c r="A185" s="84">
        <f>'SERIES_DB-MetaData'!A185</f>
        <v>180</v>
      </c>
      <c r="B185" s="84">
        <f>'SERIES_DB-MetaData'!B185</f>
        <v>0</v>
      </c>
      <c r="C185" s="84">
        <f>'SERIES_DB-MetaData'!C185</f>
        <v>2</v>
      </c>
      <c r="D185" s="105" t="str">
        <f>'SERIES_DB-MetaData'!D185</f>
        <v>NO. 2</v>
      </c>
      <c r="E185" s="105" t="str">
        <f>'SERIES_DB-MetaData'!E185</f>
        <v>Nakachi, Toda et Tabata (1996)</v>
      </c>
      <c r="F185" s="20" t="s">
        <v>8</v>
      </c>
      <c r="G185" s="87" t="str">
        <f>'SERIES_DB-MetaData'!G185</f>
        <v>C</v>
      </c>
      <c r="H185" s="87" t="str">
        <f>'SERIES_DB-MetaData'!H185</f>
        <v>O</v>
      </c>
      <c r="I185" s="31">
        <f>IF('SERIES_DB-MetaData'!$F185="US",'SERIES_DB-MetaData'!I185*6.89476,'SERIES_DB-MetaData'!I185)</f>
        <v>71.900000000000006</v>
      </c>
      <c r="J185" s="31">
        <f>IF('SERIES_DB-MetaData'!$F185="US",'SERIES_DB-MetaData'!J185*6.89476,'SERIES_DB-MetaData'!J185)</f>
        <v>0</v>
      </c>
      <c r="K185" s="31">
        <f>IF('SERIES_DB-MetaData'!$F185="US",'SERIES_DB-MetaData'!K185*6.89476,'SERIES_DB-MetaData'!K185)</f>
        <v>0</v>
      </c>
      <c r="L185" s="31">
        <f>IF('SERIES_DB-MetaData'!$F185="US",'SERIES_DB-MetaData'!L185*4.448221615,'SERIES_DB-MetaData'!L185)</f>
        <v>2379.6</v>
      </c>
      <c r="M185" s="20" t="str">
        <f>'SERIES_DB-MetaData'!M185</f>
        <v>IV</v>
      </c>
      <c r="N185" s="30">
        <f>IF('SERIES_DB-MetaData'!$F185="US",'SERIES_DB-MetaData'!N185*25.4,'SERIES_DB-MetaData'!N185)</f>
        <v>90</v>
      </c>
      <c r="O185" s="30">
        <f>IF('SERIES_DB-MetaData'!$F185="US",'SERIES_DB-MetaData'!O185*25.4,'SERIES_DB-MetaData'!O185)</f>
        <v>90</v>
      </c>
      <c r="P185" s="30">
        <f>IF('SERIES_DB-MetaData'!$F185="US",'SERIES_DB-MetaData'!P185*25.4,'SERIES_DB-MetaData'!P185)</f>
        <v>900</v>
      </c>
      <c r="Q185" s="30">
        <f>IF('SERIES_DB-MetaData'!$F185="US",'SERIES_DB-MetaData'!Q185*25.4,'SERIES_DB-MetaData'!Q185)</f>
        <v>90</v>
      </c>
      <c r="R185" s="30">
        <f>IF('SERIES_DB-MetaData'!$F185="US",'SERIES_DB-MetaData'!R185*25.4,'SERIES_DB-MetaData'!R185)</f>
        <v>2300</v>
      </c>
      <c r="S185" s="30">
        <f>IF('SERIES_DB-MetaData'!$F185="US",'SERIES_DB-MetaData'!S185*25.4,'SERIES_DB-MetaData'!S185)</f>
        <v>2300</v>
      </c>
      <c r="T185" s="32" t="str">
        <f>'SERIES_DB-MetaData'!T185</f>
        <v>C</v>
      </c>
      <c r="U185" s="32">
        <f t="shared" si="25"/>
        <v>72900</v>
      </c>
      <c r="V185" s="30">
        <f>IF('SERIES_DB-MetaData'!$F185="US",'SERIES_DB-MetaData'!V185*25.4,'SERIES_DB-MetaData'!V185)</f>
        <v>10</v>
      </c>
      <c r="W185" s="30">
        <f>IF('SERIES_DB-MetaData'!$F185="US",'SERIES_DB-MetaData'!W185*25.4,'SERIES_DB-MetaData'!W185)</f>
        <v>0</v>
      </c>
      <c r="X185" s="30">
        <f>IF('SERIES_DB-MetaData'!$F185="US",'SERIES_DB-MetaData'!X185*25.4,'SERIES_DB-MetaData'!X185)</f>
        <v>0</v>
      </c>
      <c r="Y185" s="108">
        <f>'SERIES_DB-MetaData'!Y185</f>
        <v>1</v>
      </c>
      <c r="Z185" s="30">
        <f>IF('SERIES_DB-MetaData'!$F185="US",'SERIES_DB-MetaData'!Z185*25.4,'SERIES_DB-MetaData'!Z185)</f>
        <v>0</v>
      </c>
      <c r="AA185" s="108">
        <f>'SERIES_DB-MetaData'!AA185</f>
        <v>0</v>
      </c>
      <c r="AB185" s="30">
        <f>IF('SERIES_DB-MetaData'!$F185="US",'SERIES_DB-MetaData'!AB185*25.4,'SERIES_DB-MetaData'!AB185)</f>
        <v>0</v>
      </c>
      <c r="AC185" s="108">
        <f>'SERIES_DB-MetaData'!AC185</f>
        <v>0</v>
      </c>
      <c r="AD185" s="108" t="str">
        <f>'SERIES_DB-MetaData'!AD185</f>
        <v>STRAIGHT</v>
      </c>
      <c r="AE185" s="31">
        <f>IF('SERIES_DB-MetaData'!$F185="US",'SERIES_DB-MetaData'!AE185*25.4,'SERIES_DB-MetaData'!AE185)</f>
        <v>0</v>
      </c>
      <c r="AF185" s="32" t="str">
        <f>'SERIES_DB-MetaData'!AF185</f>
        <v>Ribbed</v>
      </c>
      <c r="AG185" s="23">
        <f t="shared" si="20"/>
        <v>0.10773637357989689</v>
      </c>
      <c r="AH185" s="30">
        <f>IF('SERIES_DB-MetaData'!$F185="US",'SERIES_DB-MetaData'!AH185*25.4,'SERIES_DB-MetaData'!AH185)</f>
        <v>0</v>
      </c>
      <c r="AI185" s="31">
        <f>IF('SERIES_DB-MetaData'!$F185="US",'SERIES_DB-MetaData'!AI185*6.89476,'SERIES_DB-MetaData'!AI185)</f>
        <v>360.7</v>
      </c>
      <c r="AJ185" s="31">
        <f>IF('SERIES_DB-MetaData'!$F185="US",'SERIES_DB-MetaData'!AJ185*6.89476,'SERIES_DB-MetaData'!AJ185)</f>
        <v>518.9</v>
      </c>
      <c r="AK185" s="31">
        <f>IF('SERIES_DB-MetaData'!$F185="US",'SERIES_DB-MetaData'!AK185*6.89476,'SERIES_DB-MetaData'!AK185)</f>
        <v>0</v>
      </c>
      <c r="AL185" s="31">
        <f>IF('SERIES_DB-MetaData'!$F185="US",'SERIES_DB-MetaData'!AL185*6.89476,'SERIES_DB-MetaData'!AL185)</f>
        <v>0</v>
      </c>
      <c r="AM185" s="31">
        <f>IF('SERIES_DB-MetaData'!$F185="US",'SERIES_DB-MetaData'!AM185*6.89476,'SERIES_DB-MetaData'!AM185)</f>
        <v>0</v>
      </c>
      <c r="AN185" s="31">
        <f>IF('SERIES_DB-MetaData'!$F185="US",'SERIES_DB-MetaData'!AN185*6.89476,'SERIES_DB-MetaData'!AN185)</f>
        <v>0</v>
      </c>
      <c r="AO185" s="108">
        <f>'SERIES_DB-MetaData'!AO185</f>
        <v>0</v>
      </c>
      <c r="AP185" s="24" t="str">
        <f>'SERIES_DB-MetaData'!AP185</f>
        <v>R</v>
      </c>
      <c r="AQ185" s="20">
        <f>'SERIES_DB-MetaData'!AQ185</f>
        <v>2</v>
      </c>
      <c r="AR185" s="24" t="str">
        <f>'SERIES_DB-MetaData'!AR185</f>
        <v>Ribbed</v>
      </c>
      <c r="AS185" s="30">
        <f>IF('SERIES_DB-MetaData'!$F185="US",'SERIES_DB-MetaData'!AS185*25.4,'SERIES_DB-MetaData'!AS185)</f>
        <v>5.0999999999999996</v>
      </c>
      <c r="AT185" s="20">
        <f>'SERIES_DB-MetaData'!AT185</f>
        <v>45</v>
      </c>
      <c r="AU185" s="31">
        <f>IF('SERIES_DB-MetaData'!$F185="US",'SERIES_DB-MetaData'!AU185*25.4,'SERIES_DB-MetaData'!AU185)</f>
        <v>55</v>
      </c>
      <c r="AV185" s="30">
        <f>IF('SERIES_DB-MetaData'!$F185="US",'SERIES_DB-MetaData'!AV185*25.4,'SERIES_DB-MetaData'!AV185)</f>
        <v>0</v>
      </c>
      <c r="AW185" s="109">
        <f>'SERIES_DB-MetaData'!AW185</f>
        <v>0</v>
      </c>
      <c r="AX185" s="30">
        <f>IF('SERIES_DB-MetaData'!$F185="US",'SERIES_DB-MetaData'!AX185*25.4,'SERIES_DB-MetaData'!AX185)</f>
        <v>0</v>
      </c>
      <c r="AY185" s="23">
        <f t="shared" si="21"/>
        <v>0.82538206989768192</v>
      </c>
      <c r="AZ185" s="23"/>
      <c r="BA185" s="31">
        <f>IF('SERIES_DB-MetaData'!$F185="US",'SERIES_DB-MetaData'!BA185*6.89476,'SERIES_DB-MetaData'!BA185)</f>
        <v>1314</v>
      </c>
      <c r="BB185" s="31">
        <f>IF('SERIES_DB-MetaData'!$F185="US",'SERIES_DB-MetaData'!BB185*6.89476,'SERIES_DB-MetaData'!BB185)</f>
        <v>1397.5</v>
      </c>
      <c r="BC185" s="24">
        <f>'SERIES_DB-MetaData'!BC185</f>
        <v>0</v>
      </c>
      <c r="BD185" s="30">
        <f>IF('SERIES_DB-MetaData'!$F185="US",'SERIES_DB-MetaData'!BD185*25.4,'SERIES_DB-MetaData'!BD185)</f>
        <v>6.35</v>
      </c>
      <c r="BE185" s="30">
        <f>IF('SERIES_DB-MetaData'!$F185="US",'SERIES_DB-MetaData'!BE185*25.4,'SERIES_DB-MetaData'!BE185)</f>
        <v>55</v>
      </c>
      <c r="BF185" s="24">
        <f>'SERIES_DB-MetaData'!BF185</f>
        <v>2</v>
      </c>
      <c r="BG185" s="22">
        <f t="shared" si="22"/>
        <v>1.2795643411552973</v>
      </c>
      <c r="BH185" s="30">
        <f>IF('SERIES_DB-MetaData'!$F185="US",'SERIES_DB-MetaData'!BH185*25.4,'SERIES_DB-MetaData'!BH185)</f>
        <v>0</v>
      </c>
      <c r="BI185" s="31">
        <f>IF('SERIES_DB-MetaData'!$F185="US",'SERIES_DB-MetaData'!BI185*6.89476,'SERIES_DB-MetaData'!BI185)</f>
        <v>360.7</v>
      </c>
      <c r="BJ185" s="31">
        <f>IF('SERIES_DB-MetaData'!$F185="US",'SERIES_DB-MetaData'!BJ185*6.89476,'SERIES_DB-MetaData'!BJ185)</f>
        <v>518.9</v>
      </c>
      <c r="BK185" s="109">
        <f>'SERIES_DB-MetaData'!BK185</f>
        <v>0</v>
      </c>
      <c r="BL185" s="30">
        <f>IF('SERIES_DB-MetaData'!$F185="US",'SERIES_DB-MetaData'!BL185*25.4,'SERIES_DB-MetaData'!BL185)</f>
        <v>6</v>
      </c>
      <c r="BM185" s="30">
        <f>IF('SERIES_DB-MetaData'!$F185="US",'SERIES_DB-MetaData'!BM185*25.4,'SERIES_DB-MetaData'!BM185)</f>
        <v>55</v>
      </c>
      <c r="BN185" s="25">
        <f>'SERIES_DB-MetaData'!$BN$6</f>
        <v>2</v>
      </c>
      <c r="BO185" s="22">
        <f t="shared" si="23"/>
        <v>1.1423973285781066</v>
      </c>
      <c r="BP185" s="31">
        <f>IF('SERIES_DB-MetaData'!$F185="US",'SERIES_DB-MetaData'!BP185*6.89476,'SERIES_DB-MetaData'!BP185)</f>
        <v>381.4</v>
      </c>
      <c r="BQ185" s="31">
        <f>IF('SERIES_DB-MetaData'!$F185="US",'SERIES_DB-MetaData'!BQ185*6.89476,'SERIES_DB-MetaData'!BQ185)</f>
        <v>524.9</v>
      </c>
      <c r="BR185" s="20">
        <f>'SERIES_DB-MetaData'!BR185</f>
        <v>0</v>
      </c>
      <c r="BS185" s="30">
        <f>IF('SERIES_DB-MetaData'!$F185="US",'SERIES_DB-MetaData'!BS185*25.4,'SERIES_DB-MetaData'!BS185)</f>
        <v>0</v>
      </c>
      <c r="BT185" s="20">
        <f>'SERIES_DB-MetaData'!BT185</f>
        <v>0</v>
      </c>
      <c r="BU185" s="22">
        <f t="shared" si="24"/>
        <v>0</v>
      </c>
      <c r="BV185" s="31">
        <f>IF('SERIES_DB-MetaData'!$F185="US",'SERIES_DB-MetaData'!BV185*6.89476,'SERIES_DB-MetaData'!BV185)</f>
        <v>0</v>
      </c>
      <c r="BW185" s="20">
        <f>'SERIES_DB-MetaData'!BW185</f>
        <v>0</v>
      </c>
      <c r="BX185" s="20">
        <f>'SERIES_DB-MetaData'!BX185</f>
        <v>1</v>
      </c>
    </row>
    <row r="186" spans="1:76">
      <c r="A186" s="84">
        <f>'SERIES_DB-MetaData'!A186</f>
        <v>181</v>
      </c>
      <c r="B186" s="84">
        <f>'SERIES_DB-MetaData'!B186</f>
        <v>0</v>
      </c>
      <c r="C186" s="84">
        <f>'SERIES_DB-MetaData'!C186</f>
        <v>3</v>
      </c>
      <c r="D186" s="105" t="str">
        <f>'SERIES_DB-MetaData'!D186</f>
        <v>NO. 3</v>
      </c>
      <c r="E186" s="105" t="str">
        <f>'SERIES_DB-MetaData'!E186</f>
        <v>Nakachi, Toda et Tabata (1996)</v>
      </c>
      <c r="F186" s="20" t="s">
        <v>8</v>
      </c>
      <c r="G186" s="87" t="str">
        <f>'SERIES_DB-MetaData'!G186</f>
        <v>C</v>
      </c>
      <c r="H186" s="87" t="str">
        <f>'SERIES_DB-MetaData'!H186</f>
        <v>O</v>
      </c>
      <c r="I186" s="31">
        <f>IF('SERIES_DB-MetaData'!$F186="US",'SERIES_DB-MetaData'!I186*6.89476,'SERIES_DB-MetaData'!I186)</f>
        <v>70.900000000000006</v>
      </c>
      <c r="J186" s="31">
        <f>IF('SERIES_DB-MetaData'!$F186="US",'SERIES_DB-MetaData'!J186*6.89476,'SERIES_DB-MetaData'!J186)</f>
        <v>0</v>
      </c>
      <c r="K186" s="31">
        <f>IF('SERIES_DB-MetaData'!$F186="US",'SERIES_DB-MetaData'!K186*6.89476,'SERIES_DB-MetaData'!K186)</f>
        <v>0</v>
      </c>
      <c r="L186" s="31">
        <f>IF('SERIES_DB-MetaData'!$F186="US",'SERIES_DB-MetaData'!L186*4.448221615,'SERIES_DB-MetaData'!L186)</f>
        <v>2344.3200000000002</v>
      </c>
      <c r="M186" s="20" t="str">
        <f>'SERIES_DB-MetaData'!M186</f>
        <v>IV</v>
      </c>
      <c r="N186" s="30">
        <f>IF('SERIES_DB-MetaData'!$F186="US",'SERIES_DB-MetaData'!N186*25.4,'SERIES_DB-MetaData'!N186)</f>
        <v>90</v>
      </c>
      <c r="O186" s="30">
        <f>IF('SERIES_DB-MetaData'!$F186="US",'SERIES_DB-MetaData'!O186*25.4,'SERIES_DB-MetaData'!O186)</f>
        <v>140</v>
      </c>
      <c r="P186" s="30">
        <f>IF('SERIES_DB-MetaData'!$F186="US",'SERIES_DB-MetaData'!P186*25.4,'SERIES_DB-MetaData'!P186)</f>
        <v>900</v>
      </c>
      <c r="Q186" s="30">
        <f>IF('SERIES_DB-MetaData'!$F186="US",'SERIES_DB-MetaData'!Q186*25.4,'SERIES_DB-MetaData'!Q186)</f>
        <v>90</v>
      </c>
      <c r="R186" s="30">
        <f>IF('SERIES_DB-MetaData'!$F186="US",'SERIES_DB-MetaData'!R186*25.4,'SERIES_DB-MetaData'!R186)</f>
        <v>2300</v>
      </c>
      <c r="S186" s="30">
        <f>IF('SERIES_DB-MetaData'!$F186="US",'SERIES_DB-MetaData'!S186*25.4,'SERIES_DB-MetaData'!S186)</f>
        <v>2300</v>
      </c>
      <c r="T186" s="32" t="str">
        <f>'SERIES_DB-MetaData'!T186</f>
        <v>C</v>
      </c>
      <c r="U186" s="32">
        <f t="shared" si="25"/>
        <v>68400</v>
      </c>
      <c r="V186" s="30">
        <f>IF('SERIES_DB-MetaData'!$F186="US",'SERIES_DB-MetaData'!V186*25.4,'SERIES_DB-MetaData'!V186)</f>
        <v>10</v>
      </c>
      <c r="W186" s="30">
        <f>IF('SERIES_DB-MetaData'!$F186="US",'SERIES_DB-MetaData'!W186*25.4,'SERIES_DB-MetaData'!W186)</f>
        <v>10</v>
      </c>
      <c r="X186" s="30">
        <f>IF('SERIES_DB-MetaData'!$F186="US",'SERIES_DB-MetaData'!X186*25.4,'SERIES_DB-MetaData'!X186)</f>
        <v>0</v>
      </c>
      <c r="Y186" s="108">
        <f>'SERIES_DB-MetaData'!Y186</f>
        <v>6</v>
      </c>
      <c r="Z186" s="30">
        <f>IF('SERIES_DB-MetaData'!$F186="US",'SERIES_DB-MetaData'!Z186*25.4,'SERIES_DB-MetaData'!Z186)</f>
        <v>0</v>
      </c>
      <c r="AA186" s="108">
        <f>'SERIES_DB-MetaData'!AA186</f>
        <v>0</v>
      </c>
      <c r="AB186" s="30">
        <f>IF('SERIES_DB-MetaData'!$F186="US",'SERIES_DB-MetaData'!AB186*25.4,'SERIES_DB-MetaData'!AB186)</f>
        <v>0</v>
      </c>
      <c r="AC186" s="108">
        <f>'SERIES_DB-MetaData'!AC186</f>
        <v>1</v>
      </c>
      <c r="AD186" s="108" t="str">
        <f>'SERIES_DB-MetaData'!AD186</f>
        <v>STRAIGHT</v>
      </c>
      <c r="AE186" s="31">
        <f>IF('SERIES_DB-MetaData'!$F186="US",'SERIES_DB-MetaData'!AE186*25.4,'SERIES_DB-MetaData'!AE186)</f>
        <v>0</v>
      </c>
      <c r="AF186" s="32" t="str">
        <f>'SERIES_DB-MetaData'!AF186</f>
        <v>Ribbed</v>
      </c>
      <c r="AG186" s="23">
        <f t="shared" si="20"/>
        <v>0.68894575736618269</v>
      </c>
      <c r="AH186" s="30">
        <f>IF('SERIES_DB-MetaData'!$F186="US",'SERIES_DB-MetaData'!AH186*25.4,'SERIES_DB-MetaData'!AH186)</f>
        <v>0</v>
      </c>
      <c r="AI186" s="31">
        <f>IF('SERIES_DB-MetaData'!$F186="US",'SERIES_DB-MetaData'!AI186*6.89476,'SERIES_DB-MetaData'!AI186)</f>
        <v>360.7</v>
      </c>
      <c r="AJ186" s="31">
        <f>IF('SERIES_DB-MetaData'!$F186="US",'SERIES_DB-MetaData'!AJ186*6.89476,'SERIES_DB-MetaData'!AJ186)</f>
        <v>518.9</v>
      </c>
      <c r="AK186" s="31">
        <f>IF('SERIES_DB-MetaData'!$F186="US",'SERIES_DB-MetaData'!AK186*6.89476,'SERIES_DB-MetaData'!AK186)</f>
        <v>360.7</v>
      </c>
      <c r="AL186" s="31">
        <f>IF('SERIES_DB-MetaData'!$F186="US",'SERIES_DB-MetaData'!AL186*6.89476,'SERIES_DB-MetaData'!AL186)</f>
        <v>0</v>
      </c>
      <c r="AM186" s="31">
        <f>IF('SERIES_DB-MetaData'!$F186="US",'SERIES_DB-MetaData'!AM186*6.89476,'SERIES_DB-MetaData'!AM186)</f>
        <v>518.9</v>
      </c>
      <c r="AN186" s="31">
        <f>IF('SERIES_DB-MetaData'!$F186="US",'SERIES_DB-MetaData'!AN186*6.89476,'SERIES_DB-MetaData'!AN186)</f>
        <v>0</v>
      </c>
      <c r="AO186" s="108">
        <f>'SERIES_DB-MetaData'!AO186</f>
        <v>0</v>
      </c>
      <c r="AP186" s="24" t="str">
        <f>'SERIES_DB-MetaData'!AP186</f>
        <v>R</v>
      </c>
      <c r="AQ186" s="20">
        <f>'SERIES_DB-MetaData'!AQ186</f>
        <v>2</v>
      </c>
      <c r="AR186" s="24" t="str">
        <f>'SERIES_DB-MetaData'!AR186</f>
        <v>Ribbed</v>
      </c>
      <c r="AS186" s="30">
        <f>IF('SERIES_DB-MetaData'!$F186="US",'SERIES_DB-MetaData'!AS186*25.4,'SERIES_DB-MetaData'!AS186)</f>
        <v>5.0999999999999996</v>
      </c>
      <c r="AT186" s="20">
        <f>'SERIES_DB-MetaData'!AT186</f>
        <v>45</v>
      </c>
      <c r="AU186" s="31">
        <f>IF('SERIES_DB-MetaData'!$F186="US",'SERIES_DB-MetaData'!AU186*25.4,'SERIES_DB-MetaData'!AU186)</f>
        <v>55</v>
      </c>
      <c r="AV186" s="30">
        <f>IF('SERIES_DB-MetaData'!$F186="US",'SERIES_DB-MetaData'!AV186*25.4,'SERIES_DB-MetaData'!AV186)</f>
        <v>0</v>
      </c>
      <c r="AW186" s="109">
        <f>'SERIES_DB-MetaData'!AW186</f>
        <v>0</v>
      </c>
      <c r="AX186" s="30">
        <f>IF('SERIES_DB-MetaData'!$F186="US",'SERIES_DB-MetaData'!AX186*25.4,'SERIES_DB-MetaData'!AX186)</f>
        <v>0</v>
      </c>
      <c r="AY186" s="23">
        <f t="shared" si="21"/>
        <v>0.82538206989768192</v>
      </c>
      <c r="AZ186" s="23"/>
      <c r="BA186" s="31">
        <f>IF('SERIES_DB-MetaData'!$F186="US",'SERIES_DB-MetaData'!BA186*6.89476,'SERIES_DB-MetaData'!BA186)</f>
        <v>1314</v>
      </c>
      <c r="BB186" s="31">
        <f>IF('SERIES_DB-MetaData'!$F186="US",'SERIES_DB-MetaData'!BB186*6.89476,'SERIES_DB-MetaData'!BB186)</f>
        <v>1397.5</v>
      </c>
      <c r="BC186" s="24">
        <f>'SERIES_DB-MetaData'!BC186</f>
        <v>0</v>
      </c>
      <c r="BD186" s="30">
        <f>IF('SERIES_DB-MetaData'!$F186="US",'SERIES_DB-MetaData'!BD186*25.4,'SERIES_DB-MetaData'!BD186)</f>
        <v>6.35</v>
      </c>
      <c r="BE186" s="30">
        <f>IF('SERIES_DB-MetaData'!$F186="US",'SERIES_DB-MetaData'!BE186*25.4,'SERIES_DB-MetaData'!BE186)</f>
        <v>55</v>
      </c>
      <c r="BF186" s="24">
        <f>'SERIES_DB-MetaData'!BF186</f>
        <v>2</v>
      </c>
      <c r="BG186" s="22">
        <f t="shared" si="22"/>
        <v>1.2795643411552973</v>
      </c>
      <c r="BH186" s="30">
        <f>IF('SERIES_DB-MetaData'!$F186="US",'SERIES_DB-MetaData'!BH186*25.4,'SERIES_DB-MetaData'!BH186)</f>
        <v>0</v>
      </c>
      <c r="BI186" s="31">
        <f>IF('SERIES_DB-MetaData'!$F186="US",'SERIES_DB-MetaData'!BI186*6.89476,'SERIES_DB-MetaData'!BI186)</f>
        <v>360.7</v>
      </c>
      <c r="BJ186" s="31">
        <f>IF('SERIES_DB-MetaData'!$F186="US",'SERIES_DB-MetaData'!BJ186*6.89476,'SERIES_DB-MetaData'!BJ186)</f>
        <v>518.9</v>
      </c>
      <c r="BK186" s="109">
        <f>'SERIES_DB-MetaData'!BK186</f>
        <v>0</v>
      </c>
      <c r="BL186" s="30">
        <f>IF('SERIES_DB-MetaData'!$F186="US",'SERIES_DB-MetaData'!BL186*25.4,'SERIES_DB-MetaData'!BL186)</f>
        <v>6</v>
      </c>
      <c r="BM186" s="30">
        <f>IF('SERIES_DB-MetaData'!$F186="US",'SERIES_DB-MetaData'!BM186*25.4,'SERIES_DB-MetaData'!BM186)</f>
        <v>55</v>
      </c>
      <c r="BN186" s="25">
        <f>'SERIES_DB-MetaData'!$BN$6</f>
        <v>2</v>
      </c>
      <c r="BO186" s="22">
        <f t="shared" si="23"/>
        <v>1.1423973285781066</v>
      </c>
      <c r="BP186" s="31">
        <f>IF('SERIES_DB-MetaData'!$F186="US",'SERIES_DB-MetaData'!BP186*6.89476,'SERIES_DB-MetaData'!BP186)</f>
        <v>381.4</v>
      </c>
      <c r="BQ186" s="31">
        <f>IF('SERIES_DB-MetaData'!$F186="US",'SERIES_DB-MetaData'!BQ186*6.89476,'SERIES_DB-MetaData'!BQ186)</f>
        <v>524.9</v>
      </c>
      <c r="BR186" s="20">
        <f>'SERIES_DB-MetaData'!BR186</f>
        <v>0</v>
      </c>
      <c r="BS186" s="30">
        <f>IF('SERIES_DB-MetaData'!$F186="US",'SERIES_DB-MetaData'!BS186*25.4,'SERIES_DB-MetaData'!BS186)</f>
        <v>0</v>
      </c>
      <c r="BT186" s="20">
        <f>'SERIES_DB-MetaData'!BT186</f>
        <v>0</v>
      </c>
      <c r="BU186" s="22">
        <f t="shared" si="24"/>
        <v>0</v>
      </c>
      <c r="BV186" s="31">
        <f>IF('SERIES_DB-MetaData'!$F186="US",'SERIES_DB-MetaData'!BV186*6.89476,'SERIES_DB-MetaData'!BV186)</f>
        <v>0</v>
      </c>
      <c r="BW186" s="20">
        <f>'SERIES_DB-MetaData'!BW186</f>
        <v>0</v>
      </c>
      <c r="BX186" s="20">
        <f>'SERIES_DB-MetaData'!BX186</f>
        <v>1</v>
      </c>
    </row>
    <row r="187" spans="1:76">
      <c r="A187" s="84">
        <f>'SERIES_DB-MetaData'!A187</f>
        <v>182</v>
      </c>
      <c r="B187" s="84">
        <f>'SERIES_DB-MetaData'!B187</f>
        <v>0</v>
      </c>
      <c r="C187" s="84">
        <f>'SERIES_DB-MetaData'!C187</f>
        <v>4</v>
      </c>
      <c r="D187" s="105" t="str">
        <f>'SERIES_DB-MetaData'!D187</f>
        <v>NO. 4</v>
      </c>
      <c r="E187" s="105" t="str">
        <f>'SERIES_DB-MetaData'!E187</f>
        <v>Nakachi, Toda et Tabata (1996)</v>
      </c>
      <c r="F187" s="20" t="s">
        <v>8</v>
      </c>
      <c r="G187" s="87" t="str">
        <f>'SERIES_DB-MetaData'!G187</f>
        <v>C</v>
      </c>
      <c r="H187" s="87" t="str">
        <f>'SERIES_DB-MetaData'!H187</f>
        <v>O</v>
      </c>
      <c r="I187" s="31">
        <f>IF('SERIES_DB-MetaData'!$F187="US",'SERIES_DB-MetaData'!I187*6.89476,'SERIES_DB-MetaData'!I187)</f>
        <v>66.2</v>
      </c>
      <c r="J187" s="31">
        <f>IF('SERIES_DB-MetaData'!$F187="US",'SERIES_DB-MetaData'!J187*6.89476,'SERIES_DB-MetaData'!J187)</f>
        <v>0</v>
      </c>
      <c r="K187" s="31">
        <f>IF('SERIES_DB-MetaData'!$F187="US",'SERIES_DB-MetaData'!K187*6.89476,'SERIES_DB-MetaData'!K187)</f>
        <v>0</v>
      </c>
      <c r="L187" s="31">
        <f>IF('SERIES_DB-MetaData'!$F187="US",'SERIES_DB-MetaData'!L187*4.448221615,'SERIES_DB-MetaData'!L187)</f>
        <v>2188.8000000000002</v>
      </c>
      <c r="M187" s="20" t="str">
        <f>'SERIES_DB-MetaData'!M187</f>
        <v>IV</v>
      </c>
      <c r="N187" s="30">
        <f>IF('SERIES_DB-MetaData'!$F187="US",'SERIES_DB-MetaData'!N187*25.4,'SERIES_DB-MetaData'!N187)</f>
        <v>90</v>
      </c>
      <c r="O187" s="30">
        <f>IF('SERIES_DB-MetaData'!$F187="US",'SERIES_DB-MetaData'!O187*25.4,'SERIES_DB-MetaData'!O187)</f>
        <v>140</v>
      </c>
      <c r="P187" s="30">
        <f>IF('SERIES_DB-MetaData'!$F187="US",'SERIES_DB-MetaData'!P187*25.4,'SERIES_DB-MetaData'!P187)</f>
        <v>900</v>
      </c>
      <c r="Q187" s="30">
        <f>IF('SERIES_DB-MetaData'!$F187="US",'SERIES_DB-MetaData'!Q187*25.4,'SERIES_DB-MetaData'!Q187)</f>
        <v>90</v>
      </c>
      <c r="R187" s="30">
        <f>IF('SERIES_DB-MetaData'!$F187="US",'SERIES_DB-MetaData'!R187*25.4,'SERIES_DB-MetaData'!R187)</f>
        <v>2300</v>
      </c>
      <c r="S187" s="30">
        <f>IF('SERIES_DB-MetaData'!$F187="US",'SERIES_DB-MetaData'!S187*25.4,'SERIES_DB-MetaData'!S187)</f>
        <v>2300</v>
      </c>
      <c r="T187" s="32" t="str">
        <f>'SERIES_DB-MetaData'!T187</f>
        <v>C</v>
      </c>
      <c r="U187" s="32">
        <f t="shared" si="25"/>
        <v>68400</v>
      </c>
      <c r="V187" s="30">
        <f>IF('SERIES_DB-MetaData'!$F187="US",'SERIES_DB-MetaData'!V187*25.4,'SERIES_DB-MetaData'!V187)</f>
        <v>10</v>
      </c>
      <c r="W187" s="30">
        <f>IF('SERIES_DB-MetaData'!$F187="US",'SERIES_DB-MetaData'!W187*25.4,'SERIES_DB-MetaData'!W187)</f>
        <v>10</v>
      </c>
      <c r="X187" s="30">
        <f>IF('SERIES_DB-MetaData'!$F187="US",'SERIES_DB-MetaData'!X187*25.4,'SERIES_DB-MetaData'!X187)</f>
        <v>0</v>
      </c>
      <c r="Y187" s="108">
        <f>'SERIES_DB-MetaData'!Y187</f>
        <v>6</v>
      </c>
      <c r="Z187" s="30">
        <f>IF('SERIES_DB-MetaData'!$F187="US",'SERIES_DB-MetaData'!Z187*25.4,'SERIES_DB-MetaData'!Z187)</f>
        <v>0</v>
      </c>
      <c r="AA187" s="108">
        <f>'SERIES_DB-MetaData'!AA187</f>
        <v>0</v>
      </c>
      <c r="AB187" s="30">
        <f>IF('SERIES_DB-MetaData'!$F187="US",'SERIES_DB-MetaData'!AB187*25.4,'SERIES_DB-MetaData'!AB187)</f>
        <v>0</v>
      </c>
      <c r="AC187" s="108">
        <f>'SERIES_DB-MetaData'!AC187</f>
        <v>1</v>
      </c>
      <c r="AD187" s="108" t="str">
        <f>'SERIES_DB-MetaData'!AD187</f>
        <v>STRAIGHT</v>
      </c>
      <c r="AE187" s="31">
        <f>IF('SERIES_DB-MetaData'!$F187="US",'SERIES_DB-MetaData'!AE187*25.4,'SERIES_DB-MetaData'!AE187)</f>
        <v>0</v>
      </c>
      <c r="AF187" s="32" t="str">
        <f>'SERIES_DB-MetaData'!AF187</f>
        <v>Ribbed</v>
      </c>
      <c r="AG187" s="23">
        <f t="shared" si="20"/>
        <v>0.68894575736618269</v>
      </c>
      <c r="AH187" s="30">
        <f>IF('SERIES_DB-MetaData'!$F187="US",'SERIES_DB-MetaData'!AH187*25.4,'SERIES_DB-MetaData'!AH187)</f>
        <v>0</v>
      </c>
      <c r="AI187" s="31">
        <f>IF('SERIES_DB-MetaData'!$F187="US",'SERIES_DB-MetaData'!AI187*6.89476,'SERIES_DB-MetaData'!AI187)</f>
        <v>360.7</v>
      </c>
      <c r="AJ187" s="31">
        <f>IF('SERIES_DB-MetaData'!$F187="US",'SERIES_DB-MetaData'!AJ187*6.89476,'SERIES_DB-MetaData'!AJ187)</f>
        <v>518.9</v>
      </c>
      <c r="AK187" s="31">
        <f>IF('SERIES_DB-MetaData'!$F187="US",'SERIES_DB-MetaData'!AK187*6.89476,'SERIES_DB-MetaData'!AK187)</f>
        <v>360.7</v>
      </c>
      <c r="AL187" s="31">
        <f>IF('SERIES_DB-MetaData'!$F187="US",'SERIES_DB-MetaData'!AL187*6.89476,'SERIES_DB-MetaData'!AL187)</f>
        <v>0</v>
      </c>
      <c r="AM187" s="31">
        <f>IF('SERIES_DB-MetaData'!$F187="US",'SERIES_DB-MetaData'!AM187*6.89476,'SERIES_DB-MetaData'!AM187)</f>
        <v>518.9</v>
      </c>
      <c r="AN187" s="31">
        <f>IF('SERIES_DB-MetaData'!$F187="US",'SERIES_DB-MetaData'!AN187*6.89476,'SERIES_DB-MetaData'!AN187)</f>
        <v>0</v>
      </c>
      <c r="AO187" s="108">
        <f>'SERIES_DB-MetaData'!AO187</f>
        <v>0</v>
      </c>
      <c r="AP187" s="24" t="str">
        <f>'SERIES_DB-MetaData'!AP187</f>
        <v>R</v>
      </c>
      <c r="AQ187" s="20">
        <f>'SERIES_DB-MetaData'!AQ187</f>
        <v>2</v>
      </c>
      <c r="AR187" s="24" t="str">
        <f>'SERIES_DB-MetaData'!AR187</f>
        <v>Ribbed</v>
      </c>
      <c r="AS187" s="30">
        <f>IF('SERIES_DB-MetaData'!$F187="US",'SERIES_DB-MetaData'!AS187*25.4,'SERIES_DB-MetaData'!AS187)</f>
        <v>5.0999999999999996</v>
      </c>
      <c r="AT187" s="20">
        <f>'SERIES_DB-MetaData'!AT187</f>
        <v>91</v>
      </c>
      <c r="AU187" s="31">
        <f>IF('SERIES_DB-MetaData'!$F187="US",'SERIES_DB-MetaData'!AU187*25.4,'SERIES_DB-MetaData'!AU187)</f>
        <v>27.5</v>
      </c>
      <c r="AV187" s="30">
        <f>IF('SERIES_DB-MetaData'!$F187="US",'SERIES_DB-MetaData'!AV187*25.4,'SERIES_DB-MetaData'!AV187)</f>
        <v>0</v>
      </c>
      <c r="AW187" s="109">
        <f>'SERIES_DB-MetaData'!AW187</f>
        <v>0</v>
      </c>
      <c r="AX187" s="30">
        <f>IF('SERIES_DB-MetaData'!$F187="US",'SERIES_DB-MetaData'!AX187*25.4,'SERIES_DB-MetaData'!AX187)</f>
        <v>0</v>
      </c>
      <c r="AY187" s="23">
        <f t="shared" si="21"/>
        <v>1.6507641397953638</v>
      </c>
      <c r="AZ187" s="23"/>
      <c r="BA187" s="31">
        <f>IF('SERIES_DB-MetaData'!$F187="US",'SERIES_DB-MetaData'!BA187*6.89476,'SERIES_DB-MetaData'!BA187)</f>
        <v>1314</v>
      </c>
      <c r="BB187" s="31">
        <f>IF('SERIES_DB-MetaData'!$F187="US",'SERIES_DB-MetaData'!BB187*6.89476,'SERIES_DB-MetaData'!BB187)</f>
        <v>1397.5</v>
      </c>
      <c r="BC187" s="24">
        <f>'SERIES_DB-MetaData'!BC187</f>
        <v>0</v>
      </c>
      <c r="BD187" s="30">
        <f>IF('SERIES_DB-MetaData'!$F187="US",'SERIES_DB-MetaData'!BD187*25.4,'SERIES_DB-MetaData'!BD187)</f>
        <v>6.35</v>
      </c>
      <c r="BE187" s="30">
        <f>IF('SERIES_DB-MetaData'!$F187="US",'SERIES_DB-MetaData'!BE187*25.4,'SERIES_DB-MetaData'!BE187)</f>
        <v>55</v>
      </c>
      <c r="BF187" s="24">
        <f>'SERIES_DB-MetaData'!BF187</f>
        <v>2</v>
      </c>
      <c r="BG187" s="22">
        <f t="shared" si="22"/>
        <v>1.2795643411552973</v>
      </c>
      <c r="BH187" s="30">
        <f>IF('SERIES_DB-MetaData'!$F187="US",'SERIES_DB-MetaData'!BH187*25.4,'SERIES_DB-MetaData'!BH187)</f>
        <v>0</v>
      </c>
      <c r="BI187" s="31">
        <f>IF('SERIES_DB-MetaData'!$F187="US",'SERIES_DB-MetaData'!BI187*6.89476,'SERIES_DB-MetaData'!BI187)</f>
        <v>360.7</v>
      </c>
      <c r="BJ187" s="31">
        <f>IF('SERIES_DB-MetaData'!$F187="US",'SERIES_DB-MetaData'!BJ187*6.89476,'SERIES_DB-MetaData'!BJ187)</f>
        <v>518.9</v>
      </c>
      <c r="BK187" s="109">
        <f>'SERIES_DB-MetaData'!BK187</f>
        <v>0</v>
      </c>
      <c r="BL187" s="30">
        <f>IF('SERIES_DB-MetaData'!$F187="US",'SERIES_DB-MetaData'!BL187*25.4,'SERIES_DB-MetaData'!BL187)</f>
        <v>6</v>
      </c>
      <c r="BM187" s="30">
        <f>IF('SERIES_DB-MetaData'!$F187="US",'SERIES_DB-MetaData'!BM187*25.4,'SERIES_DB-MetaData'!BM187)</f>
        <v>55</v>
      </c>
      <c r="BN187" s="25">
        <f>'SERIES_DB-MetaData'!$BN$6</f>
        <v>2</v>
      </c>
      <c r="BO187" s="22">
        <f t="shared" si="23"/>
        <v>1.1423973285781066</v>
      </c>
      <c r="BP187" s="31">
        <f>IF('SERIES_DB-MetaData'!$F187="US",'SERIES_DB-MetaData'!BP187*6.89476,'SERIES_DB-MetaData'!BP187)</f>
        <v>381.4</v>
      </c>
      <c r="BQ187" s="31">
        <f>IF('SERIES_DB-MetaData'!$F187="US",'SERIES_DB-MetaData'!BQ187*6.89476,'SERIES_DB-MetaData'!BQ187)</f>
        <v>524.9</v>
      </c>
      <c r="BR187" s="20">
        <f>'SERIES_DB-MetaData'!BR187</f>
        <v>0</v>
      </c>
      <c r="BS187" s="30">
        <f>IF('SERIES_DB-MetaData'!$F187="US",'SERIES_DB-MetaData'!BS187*25.4,'SERIES_DB-MetaData'!BS187)</f>
        <v>0</v>
      </c>
      <c r="BT187" s="20">
        <f>'SERIES_DB-MetaData'!BT187</f>
        <v>0</v>
      </c>
      <c r="BU187" s="22">
        <f t="shared" si="24"/>
        <v>0</v>
      </c>
      <c r="BV187" s="31">
        <f>IF('SERIES_DB-MetaData'!$F187="US",'SERIES_DB-MetaData'!BV187*6.89476,'SERIES_DB-MetaData'!BV187)</f>
        <v>0</v>
      </c>
      <c r="BW187" s="20">
        <f>'SERIES_DB-MetaData'!BW187</f>
        <v>0</v>
      </c>
      <c r="BX187" s="20">
        <f>'SERIES_DB-MetaData'!BX187</f>
        <v>1</v>
      </c>
    </row>
    <row r="188" spans="1:76">
      <c r="A188" s="84">
        <f>'SERIES_DB-MetaData'!A188</f>
        <v>183</v>
      </c>
      <c r="B188" s="84">
        <f>'SERIES_DB-MetaData'!B188</f>
        <v>0</v>
      </c>
      <c r="C188" s="84">
        <f>'SERIES_DB-MetaData'!C188</f>
        <v>1</v>
      </c>
      <c r="D188" s="105" t="str">
        <f>'SERIES_DB-MetaData'!D188</f>
        <v>I-1</v>
      </c>
      <c r="E188" s="105" t="str">
        <f>'SERIES_DB-MetaData'!E188</f>
        <v>Nakamura et al 2009</v>
      </c>
      <c r="F188" s="20" t="s">
        <v>8</v>
      </c>
      <c r="G188" s="87" t="str">
        <f>'SERIES_DB-MetaData'!G188</f>
        <v>C</v>
      </c>
      <c r="H188" s="87" t="str">
        <f>'SERIES_DB-MetaData'!H188</f>
        <v>F</v>
      </c>
      <c r="I188" s="31">
        <f>IF('SERIES_DB-MetaData'!$F188="US",'SERIES_DB-MetaData'!I188*6.89476,'SERIES_DB-MetaData'!I188)</f>
        <v>39.299999999999997</v>
      </c>
      <c r="J188" s="31">
        <f>IF('SERIES_DB-MetaData'!$F188="US",'SERIES_DB-MetaData'!J188*6.89476,'SERIES_DB-MetaData'!J188)</f>
        <v>0</v>
      </c>
      <c r="K188" s="31">
        <f>IF('SERIES_DB-MetaData'!$F188="US",'SERIES_DB-MetaData'!K188*6.89476,'SERIES_DB-MetaData'!K188)</f>
        <v>0</v>
      </c>
      <c r="L188" s="31">
        <f>IF('SERIES_DB-MetaData'!$F188="US",'SERIES_DB-MetaData'!L188*4.448221615,'SERIES_DB-MetaData'!L188)</f>
        <v>1132.2329999999999</v>
      </c>
      <c r="M188" s="20" t="str">
        <f>'SERIES_DB-MetaData'!M188</f>
        <v>II</v>
      </c>
      <c r="N188" s="30">
        <f>IF('SERIES_DB-MetaData'!$F188="US",'SERIES_DB-MetaData'!N188*25.4,'SERIES_DB-MetaData'!N188)</f>
        <v>1000</v>
      </c>
      <c r="O188" s="30">
        <f>IF('SERIES_DB-MetaData'!$F188="US",'SERIES_DB-MetaData'!O188*25.4,'SERIES_DB-MetaData'!O188)</f>
        <v>75</v>
      </c>
      <c r="P188" s="30">
        <f>IF('SERIES_DB-MetaData'!$F188="US",'SERIES_DB-MetaData'!P188*25.4,'SERIES_DB-MetaData'!P188)</f>
        <v>2150</v>
      </c>
      <c r="Q188" s="30">
        <f>IF('SERIES_DB-MetaData'!$F188="US",'SERIES_DB-MetaData'!Q188*25.4,'SERIES_DB-MetaData'!Q188)</f>
        <v>150</v>
      </c>
      <c r="R188" s="30">
        <f>IF('SERIES_DB-MetaData'!$F188="US",'SERIES_DB-MetaData'!R188*25.4,'SERIES_DB-MetaData'!R188)</f>
        <v>1600</v>
      </c>
      <c r="S188" s="30">
        <f>IF('SERIES_DB-MetaData'!$F188="US",'SERIES_DB-MetaData'!S188*25.4,'SERIES_DB-MetaData'!S188)</f>
        <v>1600</v>
      </c>
      <c r="T188" s="32" t="str">
        <f>'SERIES_DB-MetaData'!T188</f>
        <v>C</v>
      </c>
      <c r="U188" s="32">
        <f t="shared" si="25"/>
        <v>375000</v>
      </c>
      <c r="V188" s="30">
        <f>IF('SERIES_DB-MetaData'!$F188="US",'SERIES_DB-MetaData'!V188*25.4,'SERIES_DB-MetaData'!V188)</f>
        <v>10</v>
      </c>
      <c r="W188" s="30">
        <f>IF('SERIES_DB-MetaData'!$F188="US",'SERIES_DB-MetaData'!W188*25.4,'SERIES_DB-MetaData'!W188)</f>
        <v>0</v>
      </c>
      <c r="X188" s="30">
        <f>IF('SERIES_DB-MetaData'!$F188="US",'SERIES_DB-MetaData'!X188*25.4,'SERIES_DB-MetaData'!X188)</f>
        <v>0</v>
      </c>
      <c r="Y188" s="108">
        <f>'SERIES_DB-MetaData'!Y188</f>
        <v>20</v>
      </c>
      <c r="Z188" s="30">
        <f>IF('SERIES_DB-MetaData'!$F188="US",'SERIES_DB-MetaData'!Z188*25.4,'SERIES_DB-MetaData'!Z188)</f>
        <v>0</v>
      </c>
      <c r="AA188" s="108">
        <f>'SERIES_DB-MetaData'!AA188</f>
        <v>0</v>
      </c>
      <c r="AB188" s="30">
        <f>IF('SERIES_DB-MetaData'!$F188="US",'SERIES_DB-MetaData'!AB188*25.4,'SERIES_DB-MetaData'!AB188)</f>
        <v>0</v>
      </c>
      <c r="AC188" s="108">
        <f>'SERIES_DB-MetaData'!AC188</f>
        <v>0</v>
      </c>
      <c r="AD188" s="108">
        <f>'SERIES_DB-MetaData'!AD188</f>
        <v>0</v>
      </c>
      <c r="AE188" s="31">
        <f>IF('SERIES_DB-MetaData'!$F188="US",'SERIES_DB-MetaData'!AE188*25.4,'SERIES_DB-MetaData'!AE188)</f>
        <v>0</v>
      </c>
      <c r="AF188" s="32">
        <f>'SERIES_DB-MetaData'!AF188</f>
        <v>0</v>
      </c>
      <c r="AG188" s="23">
        <f t="shared" ref="AG188:AG216" si="26">((Y188-AA188-AC188)*PI()*V188^2/4+AA188*PI()*X188^2/4+AC188*PI()*W188^2/4)/U188*100</f>
        <v>0.41887902047863906</v>
      </c>
      <c r="AH188" s="30">
        <f>IF('SERIES_DB-MetaData'!$F188="US",'SERIES_DB-MetaData'!AH188*25.4,'SERIES_DB-MetaData'!AH188)</f>
        <v>0</v>
      </c>
      <c r="AI188" s="31">
        <f>IF('SERIES_DB-MetaData'!$F188="US",'SERIES_DB-MetaData'!AI188*6.89476,'SERIES_DB-MetaData'!AI188)</f>
        <v>296</v>
      </c>
      <c r="AJ188" s="31">
        <f>IF('SERIES_DB-MetaData'!$F188="US",'SERIES_DB-MetaData'!AJ188*6.89476,'SERIES_DB-MetaData'!AJ188)</f>
        <v>0</v>
      </c>
      <c r="AK188" s="31">
        <f>IF('SERIES_DB-MetaData'!$F188="US",'SERIES_DB-MetaData'!AK188*6.89476,'SERIES_DB-MetaData'!AK188)</f>
        <v>0</v>
      </c>
      <c r="AL188" s="31">
        <f>IF('SERIES_DB-MetaData'!$F188="US",'SERIES_DB-MetaData'!AL188*6.89476,'SERIES_DB-MetaData'!AL188)</f>
        <v>0</v>
      </c>
      <c r="AM188" s="31">
        <f>IF('SERIES_DB-MetaData'!$F188="US",'SERIES_DB-MetaData'!AM188*6.89476,'SERIES_DB-MetaData'!AM188)</f>
        <v>0</v>
      </c>
      <c r="AN188" s="31">
        <f>IF('SERIES_DB-MetaData'!$F188="US",'SERIES_DB-MetaData'!AN188*6.89476,'SERIES_DB-MetaData'!AN188)</f>
        <v>0</v>
      </c>
      <c r="AO188" s="108">
        <f>'SERIES_DB-MetaData'!AO188</f>
        <v>0</v>
      </c>
      <c r="AP188" s="24">
        <f>'SERIES_DB-MetaData'!AP188</f>
        <v>0</v>
      </c>
      <c r="AQ188" s="20">
        <f>'SERIES_DB-MetaData'!AQ188</f>
        <v>2</v>
      </c>
      <c r="AR188" s="24" t="str">
        <f>'SERIES_DB-MetaData'!AR188</f>
        <v>Ribbed</v>
      </c>
      <c r="AS188" s="30">
        <f>IF('SERIES_DB-MetaData'!$F188="US",'SERIES_DB-MetaData'!AS188*25.4,'SERIES_DB-MetaData'!AS188)</f>
        <v>10</v>
      </c>
      <c r="AT188" s="20">
        <f>'SERIES_DB-MetaData'!AT188</f>
        <v>26</v>
      </c>
      <c r="AU188" s="31">
        <f>IF('SERIES_DB-MetaData'!$F188="US",'SERIES_DB-MetaData'!AU188*25.4,'SERIES_DB-MetaData'!AU188)</f>
        <v>82</v>
      </c>
      <c r="AV188" s="30">
        <f>IF('SERIES_DB-MetaData'!$F188="US",'SERIES_DB-MetaData'!AV188*25.4,'SERIES_DB-MetaData'!AV188)</f>
        <v>0</v>
      </c>
      <c r="AW188" s="109">
        <f>'SERIES_DB-MetaData'!AW188</f>
        <v>0</v>
      </c>
      <c r="AX188" s="30">
        <f>IF('SERIES_DB-MetaData'!$F188="US",'SERIES_DB-MetaData'!AX188*25.4,'SERIES_DB-MetaData'!AX188)</f>
        <v>0</v>
      </c>
      <c r="AY188" s="23">
        <f t="shared" ref="AY188:AY216" si="27">AQ188*PI()*AS188^2/4/N188/AU188*100</f>
        <v>0.1915605276579142</v>
      </c>
      <c r="AZ188" s="23"/>
      <c r="BA188" s="31">
        <f>IF('SERIES_DB-MetaData'!$F188="US",'SERIES_DB-MetaData'!BA188*6.89476,'SERIES_DB-MetaData'!BA188)</f>
        <v>296</v>
      </c>
      <c r="BB188" s="31">
        <f>IF('SERIES_DB-MetaData'!$F188="US",'SERIES_DB-MetaData'!BB188*6.89476,'SERIES_DB-MetaData'!BB188)</f>
        <v>0</v>
      </c>
      <c r="BC188" s="24">
        <f>'SERIES_DB-MetaData'!BC188</f>
        <v>0</v>
      </c>
      <c r="BD188" s="30">
        <f>IF('SERIES_DB-MetaData'!$F188="US",'SERIES_DB-MetaData'!BD188*25.4,'SERIES_DB-MetaData'!BD188)</f>
        <v>10</v>
      </c>
      <c r="BE188" s="30">
        <f>IF('SERIES_DB-MetaData'!$F188="US",'SERIES_DB-MetaData'!BE188*25.4,'SERIES_DB-MetaData'!BE188)</f>
        <v>0</v>
      </c>
      <c r="BF188" s="24">
        <f>'SERIES_DB-MetaData'!BF188</f>
        <v>0</v>
      </c>
      <c r="BG188" s="22"/>
      <c r="BH188" s="30">
        <f>IF('SERIES_DB-MetaData'!$F188="US",'SERIES_DB-MetaData'!BH188*25.4,'SERIES_DB-MetaData'!BH188)</f>
        <v>0</v>
      </c>
      <c r="BI188" s="31">
        <f>IF('SERIES_DB-MetaData'!$F188="US",'SERIES_DB-MetaData'!BI188*6.89476,'SERIES_DB-MetaData'!BI188)</f>
        <v>296</v>
      </c>
      <c r="BJ188" s="31">
        <f>IF('SERIES_DB-MetaData'!$F188="US",'SERIES_DB-MetaData'!BJ188*6.89476,'SERIES_DB-MetaData'!BJ188)</f>
        <v>0</v>
      </c>
      <c r="BK188" s="109">
        <f>'SERIES_DB-MetaData'!BK188</f>
        <v>0</v>
      </c>
      <c r="BL188" s="30">
        <f>IF('SERIES_DB-MetaData'!$F188="US",'SERIES_DB-MetaData'!BL188*25.4,'SERIES_DB-MetaData'!BL188)</f>
        <v>0</v>
      </c>
      <c r="BM188" s="30">
        <f>IF('SERIES_DB-MetaData'!$F188="US",'SERIES_DB-MetaData'!BM188*25.4,'SERIES_DB-MetaData'!BM188)</f>
        <v>0</v>
      </c>
      <c r="BN188" s="25">
        <f>'SERIES_DB-MetaData'!$BN$6</f>
        <v>2</v>
      </c>
      <c r="BO188" s="22"/>
      <c r="BP188" s="31">
        <f>IF('SERIES_DB-MetaData'!$F188="US",'SERIES_DB-MetaData'!BP188*6.89476,'SERIES_DB-MetaData'!BP188)</f>
        <v>0</v>
      </c>
      <c r="BQ188" s="31">
        <f>IF('SERIES_DB-MetaData'!$F188="US",'SERIES_DB-MetaData'!BQ188*6.89476,'SERIES_DB-MetaData'!BQ188)</f>
        <v>0</v>
      </c>
      <c r="BR188" s="20">
        <f>'SERIES_DB-MetaData'!BR188</f>
        <v>0</v>
      </c>
      <c r="BS188" s="30">
        <f>IF('SERIES_DB-MetaData'!$F188="US",'SERIES_DB-MetaData'!BS188*25.4,'SERIES_DB-MetaData'!BS188)</f>
        <v>0</v>
      </c>
      <c r="BT188" s="20">
        <f>'SERIES_DB-MetaData'!BT188</f>
        <v>0</v>
      </c>
      <c r="BU188" s="22">
        <f t="shared" ref="BU188:BU216" si="28">BT188*PI()*BS188^2/4/U188*100</f>
        <v>0</v>
      </c>
      <c r="BV188" s="31">
        <f>IF('SERIES_DB-MetaData'!$F188="US",'SERIES_DB-MetaData'!BV188*6.89476,'SERIES_DB-MetaData'!BV188)</f>
        <v>0</v>
      </c>
      <c r="BW188" s="20">
        <f>'SERIES_DB-MetaData'!BW188</f>
        <v>0</v>
      </c>
      <c r="BX188" s="20">
        <f>'SERIES_DB-MetaData'!BX188</f>
        <v>8</v>
      </c>
    </row>
    <row r="189" spans="1:76">
      <c r="A189" s="84">
        <f>'SERIES_DB-MetaData'!A189</f>
        <v>184</v>
      </c>
      <c r="B189" s="84">
        <f>'SERIES_DB-MetaData'!B189</f>
        <v>0</v>
      </c>
      <c r="C189" s="84">
        <f>'SERIES_DB-MetaData'!C189</f>
        <v>2</v>
      </c>
      <c r="D189" s="105" t="str">
        <f>'SERIES_DB-MetaData'!D189</f>
        <v>I-2</v>
      </c>
      <c r="E189" s="105" t="str">
        <f>'SERIES_DB-MetaData'!E189</f>
        <v>Nakamura et al 2009</v>
      </c>
      <c r="F189" s="20" t="s">
        <v>8</v>
      </c>
      <c r="G189" s="87" t="str">
        <f>'SERIES_DB-MetaData'!G189</f>
        <v>C</v>
      </c>
      <c r="H189" s="87" t="str">
        <f>'SERIES_DB-MetaData'!H189</f>
        <v>F</v>
      </c>
      <c r="I189" s="31">
        <f>IF('SERIES_DB-MetaData'!$F189="US",'SERIES_DB-MetaData'!I189*6.89476,'SERIES_DB-MetaData'!I189)</f>
        <v>41.8</v>
      </c>
      <c r="J189" s="31">
        <f>IF('SERIES_DB-MetaData'!$F189="US",'SERIES_DB-MetaData'!J189*6.89476,'SERIES_DB-MetaData'!J189)</f>
        <v>0</v>
      </c>
      <c r="K189" s="31">
        <f>IF('SERIES_DB-MetaData'!$F189="US",'SERIES_DB-MetaData'!K189*6.89476,'SERIES_DB-MetaData'!K189)</f>
        <v>0</v>
      </c>
      <c r="L189" s="31">
        <f>IF('SERIES_DB-MetaData'!$F189="US",'SERIES_DB-MetaData'!L189*4.448221615,'SERIES_DB-MetaData'!L189)</f>
        <v>1123.375</v>
      </c>
      <c r="M189" s="20" t="str">
        <f>'SERIES_DB-MetaData'!M189</f>
        <v>II</v>
      </c>
      <c r="N189" s="30">
        <f>IF('SERIES_DB-MetaData'!$F189="US",'SERIES_DB-MetaData'!N189*25.4,'SERIES_DB-MetaData'!N189)</f>
        <v>1000</v>
      </c>
      <c r="O189" s="30">
        <f>IF('SERIES_DB-MetaData'!$F189="US",'SERIES_DB-MetaData'!O189*25.4,'SERIES_DB-MetaData'!O189)</f>
        <v>75</v>
      </c>
      <c r="P189" s="30">
        <f>IF('SERIES_DB-MetaData'!$F189="US",'SERIES_DB-MetaData'!P189*25.4,'SERIES_DB-MetaData'!P189)</f>
        <v>2150</v>
      </c>
      <c r="Q189" s="30">
        <f>IF('SERIES_DB-MetaData'!$F189="US",'SERIES_DB-MetaData'!Q189*25.4,'SERIES_DB-MetaData'!Q189)</f>
        <v>150</v>
      </c>
      <c r="R189" s="30">
        <f>IF('SERIES_DB-MetaData'!$F189="US",'SERIES_DB-MetaData'!R189*25.4,'SERIES_DB-MetaData'!R189)</f>
        <v>1600</v>
      </c>
      <c r="S189" s="30">
        <f>IF('SERIES_DB-MetaData'!$F189="US",'SERIES_DB-MetaData'!S189*25.4,'SERIES_DB-MetaData'!S189)</f>
        <v>1600</v>
      </c>
      <c r="T189" s="32" t="str">
        <f>'SERIES_DB-MetaData'!T189</f>
        <v>C</v>
      </c>
      <c r="U189" s="32">
        <f t="shared" si="25"/>
        <v>375000</v>
      </c>
      <c r="V189" s="30">
        <f>IF('SERIES_DB-MetaData'!$F189="US",'SERIES_DB-MetaData'!V189*25.4,'SERIES_DB-MetaData'!V189)</f>
        <v>10</v>
      </c>
      <c r="W189" s="30">
        <f>IF('SERIES_DB-MetaData'!$F189="US",'SERIES_DB-MetaData'!W189*25.4,'SERIES_DB-MetaData'!W189)</f>
        <v>0</v>
      </c>
      <c r="X189" s="30">
        <f>IF('SERIES_DB-MetaData'!$F189="US",'SERIES_DB-MetaData'!X189*25.4,'SERIES_DB-MetaData'!X189)</f>
        <v>0</v>
      </c>
      <c r="Y189" s="108">
        <f>'SERIES_DB-MetaData'!Y189</f>
        <v>28</v>
      </c>
      <c r="Z189" s="30">
        <f>IF('SERIES_DB-MetaData'!$F189="US",'SERIES_DB-MetaData'!Z189*25.4,'SERIES_DB-MetaData'!Z189)</f>
        <v>0</v>
      </c>
      <c r="AA189" s="108">
        <f>'SERIES_DB-MetaData'!AA189</f>
        <v>0</v>
      </c>
      <c r="AB189" s="30">
        <f>IF('SERIES_DB-MetaData'!$F189="US",'SERIES_DB-MetaData'!AB189*25.4,'SERIES_DB-MetaData'!AB189)</f>
        <v>0</v>
      </c>
      <c r="AC189" s="108">
        <f>'SERIES_DB-MetaData'!AC189</f>
        <v>0</v>
      </c>
      <c r="AD189" s="108">
        <f>'SERIES_DB-MetaData'!AD189</f>
        <v>0</v>
      </c>
      <c r="AE189" s="31">
        <f>IF('SERIES_DB-MetaData'!$F189="US",'SERIES_DB-MetaData'!AE189*25.4,'SERIES_DB-MetaData'!AE189)</f>
        <v>0</v>
      </c>
      <c r="AF189" s="32">
        <f>'SERIES_DB-MetaData'!AF189</f>
        <v>0</v>
      </c>
      <c r="AG189" s="23">
        <f t="shared" si="26"/>
        <v>0.58643062867009466</v>
      </c>
      <c r="AH189" s="30">
        <f>IF('SERIES_DB-MetaData'!$F189="US",'SERIES_DB-MetaData'!AH189*25.4,'SERIES_DB-MetaData'!AH189)</f>
        <v>0</v>
      </c>
      <c r="AI189" s="31">
        <f>IF('SERIES_DB-MetaData'!$F189="US",'SERIES_DB-MetaData'!AI189*6.89476,'SERIES_DB-MetaData'!AI189)</f>
        <v>296</v>
      </c>
      <c r="AJ189" s="31">
        <f>IF('SERIES_DB-MetaData'!$F189="US",'SERIES_DB-MetaData'!AJ189*6.89476,'SERIES_DB-MetaData'!AJ189)</f>
        <v>0</v>
      </c>
      <c r="AK189" s="31">
        <f>IF('SERIES_DB-MetaData'!$F189="US",'SERIES_DB-MetaData'!AK189*6.89476,'SERIES_DB-MetaData'!AK189)</f>
        <v>0</v>
      </c>
      <c r="AL189" s="31">
        <f>IF('SERIES_DB-MetaData'!$F189="US",'SERIES_DB-MetaData'!AL189*6.89476,'SERIES_DB-MetaData'!AL189)</f>
        <v>0</v>
      </c>
      <c r="AM189" s="31">
        <f>IF('SERIES_DB-MetaData'!$F189="US",'SERIES_DB-MetaData'!AM189*6.89476,'SERIES_DB-MetaData'!AM189)</f>
        <v>0</v>
      </c>
      <c r="AN189" s="31">
        <f>IF('SERIES_DB-MetaData'!$F189="US",'SERIES_DB-MetaData'!AN189*6.89476,'SERIES_DB-MetaData'!AN189)</f>
        <v>0</v>
      </c>
      <c r="AO189" s="108">
        <f>'SERIES_DB-MetaData'!AO189</f>
        <v>0</v>
      </c>
      <c r="AP189" s="24">
        <f>'SERIES_DB-MetaData'!AP189</f>
        <v>0</v>
      </c>
      <c r="AQ189" s="20">
        <f>'SERIES_DB-MetaData'!AQ189</f>
        <v>2</v>
      </c>
      <c r="AR189" s="24" t="str">
        <f>'SERIES_DB-MetaData'!AR189</f>
        <v>Ribbed</v>
      </c>
      <c r="AS189" s="30">
        <f>IF('SERIES_DB-MetaData'!$F189="US",'SERIES_DB-MetaData'!AS189*25.4,'SERIES_DB-MetaData'!AS189)</f>
        <v>10</v>
      </c>
      <c r="AT189" s="20">
        <f>'SERIES_DB-MetaData'!AT189</f>
        <v>27</v>
      </c>
      <c r="AU189" s="31">
        <f>IF('SERIES_DB-MetaData'!$F189="US",'SERIES_DB-MetaData'!AU189*25.4,'SERIES_DB-MetaData'!AU189)</f>
        <v>61</v>
      </c>
      <c r="AV189" s="30">
        <f>IF('SERIES_DB-MetaData'!$F189="US",'SERIES_DB-MetaData'!AV189*25.4,'SERIES_DB-MetaData'!AV189)</f>
        <v>0</v>
      </c>
      <c r="AW189" s="109">
        <f>'SERIES_DB-MetaData'!AW189</f>
        <v>0</v>
      </c>
      <c r="AX189" s="30">
        <f>IF('SERIES_DB-MetaData'!$F189="US",'SERIES_DB-MetaData'!AX189*25.4,'SERIES_DB-MetaData'!AX189)</f>
        <v>0</v>
      </c>
      <c r="AY189" s="23">
        <f t="shared" si="27"/>
        <v>0.25750759455654043</v>
      </c>
      <c r="AZ189" s="23"/>
      <c r="BA189" s="31">
        <f>IF('SERIES_DB-MetaData'!$F189="US",'SERIES_DB-MetaData'!BA189*6.89476,'SERIES_DB-MetaData'!BA189)</f>
        <v>296</v>
      </c>
      <c r="BB189" s="31">
        <f>IF('SERIES_DB-MetaData'!$F189="US",'SERIES_DB-MetaData'!BB189*6.89476,'SERIES_DB-MetaData'!BB189)</f>
        <v>0</v>
      </c>
      <c r="BC189" s="24">
        <f>'SERIES_DB-MetaData'!BC189</f>
        <v>0</v>
      </c>
      <c r="BD189" s="30">
        <f>IF('SERIES_DB-MetaData'!$F189="US",'SERIES_DB-MetaData'!BD189*25.4,'SERIES_DB-MetaData'!BD189)</f>
        <v>10</v>
      </c>
      <c r="BE189" s="30">
        <f>IF('SERIES_DB-MetaData'!$F189="US",'SERIES_DB-MetaData'!BE189*25.4,'SERIES_DB-MetaData'!BE189)</f>
        <v>0</v>
      </c>
      <c r="BF189" s="24">
        <f>'SERIES_DB-MetaData'!BF189</f>
        <v>0</v>
      </c>
      <c r="BG189" s="22"/>
      <c r="BH189" s="30">
        <f>IF('SERIES_DB-MetaData'!$F189="US",'SERIES_DB-MetaData'!BH189*25.4,'SERIES_DB-MetaData'!BH189)</f>
        <v>0</v>
      </c>
      <c r="BI189" s="31">
        <f>IF('SERIES_DB-MetaData'!$F189="US",'SERIES_DB-MetaData'!BI189*6.89476,'SERIES_DB-MetaData'!BI189)</f>
        <v>296</v>
      </c>
      <c r="BJ189" s="31">
        <f>IF('SERIES_DB-MetaData'!$F189="US",'SERIES_DB-MetaData'!BJ189*6.89476,'SERIES_DB-MetaData'!BJ189)</f>
        <v>0</v>
      </c>
      <c r="BK189" s="109">
        <f>'SERIES_DB-MetaData'!BK189</f>
        <v>0</v>
      </c>
      <c r="BL189" s="30">
        <f>IF('SERIES_DB-MetaData'!$F189="US",'SERIES_DB-MetaData'!BL189*25.4,'SERIES_DB-MetaData'!BL189)</f>
        <v>0</v>
      </c>
      <c r="BM189" s="30">
        <f>IF('SERIES_DB-MetaData'!$F189="US",'SERIES_DB-MetaData'!BM189*25.4,'SERIES_DB-MetaData'!BM189)</f>
        <v>0</v>
      </c>
      <c r="BN189" s="25">
        <f>'SERIES_DB-MetaData'!$BN$6</f>
        <v>2</v>
      </c>
      <c r="BO189" s="22"/>
      <c r="BP189" s="31">
        <f>IF('SERIES_DB-MetaData'!$F189="US",'SERIES_DB-MetaData'!BP189*6.89476,'SERIES_DB-MetaData'!BP189)</f>
        <v>0</v>
      </c>
      <c r="BQ189" s="31">
        <f>IF('SERIES_DB-MetaData'!$F189="US",'SERIES_DB-MetaData'!BQ189*6.89476,'SERIES_DB-MetaData'!BQ189)</f>
        <v>0</v>
      </c>
      <c r="BR189" s="20">
        <f>'SERIES_DB-MetaData'!BR189</f>
        <v>0</v>
      </c>
      <c r="BS189" s="30">
        <f>IF('SERIES_DB-MetaData'!$F189="US",'SERIES_DB-MetaData'!BS189*25.4,'SERIES_DB-MetaData'!BS189)</f>
        <v>0</v>
      </c>
      <c r="BT189" s="20">
        <f>'SERIES_DB-MetaData'!BT189</f>
        <v>0</v>
      </c>
      <c r="BU189" s="22">
        <f t="shared" si="28"/>
        <v>0</v>
      </c>
      <c r="BV189" s="31">
        <f>IF('SERIES_DB-MetaData'!$F189="US",'SERIES_DB-MetaData'!BV189*6.89476,'SERIES_DB-MetaData'!BV189)</f>
        <v>0</v>
      </c>
      <c r="BW189" s="20">
        <f>'SERIES_DB-MetaData'!BW189</f>
        <v>0</v>
      </c>
      <c r="BX189" s="20">
        <f>'SERIES_DB-MetaData'!BX189</f>
        <v>8</v>
      </c>
    </row>
    <row r="190" spans="1:76">
      <c r="A190" s="84">
        <f>'SERIES_DB-MetaData'!A190</f>
        <v>185</v>
      </c>
      <c r="B190" s="84">
        <f>'SERIES_DB-MetaData'!B190</f>
        <v>0</v>
      </c>
      <c r="C190" s="84">
        <f>'SERIES_DB-MetaData'!C190</f>
        <v>1</v>
      </c>
      <c r="D190" s="105" t="str">
        <f>'SERIES_DB-MetaData'!D190</f>
        <v>B1</v>
      </c>
      <c r="E190" s="105" t="str">
        <f>'SERIES_DB-MetaData'!E190</f>
        <v>Oesterle et al. (1976)</v>
      </c>
      <c r="F190" s="20" t="s">
        <v>8</v>
      </c>
      <c r="G190" s="87" t="str">
        <f>'SERIES_DB-MetaData'!G190</f>
        <v>C</v>
      </c>
      <c r="H190" s="87" t="str">
        <f>'SERIES_DB-MetaData'!H190</f>
        <v>B</v>
      </c>
      <c r="I190" s="31">
        <f>IF('SERIES_DB-MetaData'!$F190="US",'SERIES_DB-MetaData'!I190*6.89476,'SERIES_DB-MetaData'!I190)</f>
        <v>53</v>
      </c>
      <c r="J190" s="31">
        <f>IF('SERIES_DB-MetaData'!$F190="US",'SERIES_DB-MetaData'!J190*6.89476,'SERIES_DB-MetaData'!J190)</f>
        <v>0</v>
      </c>
      <c r="K190" s="31">
        <f>IF('SERIES_DB-MetaData'!$F190="US",'SERIES_DB-MetaData'!K190*6.89476,'SERIES_DB-MetaData'!K190)</f>
        <v>0</v>
      </c>
      <c r="L190" s="31">
        <f>IF('SERIES_DB-MetaData'!$F190="US",'SERIES_DB-MetaData'!L190*4.448221615,'SERIES_DB-MetaData'!L190)</f>
        <v>0</v>
      </c>
      <c r="M190" s="20">
        <f>'SERIES_DB-MetaData'!M190</f>
        <v>0</v>
      </c>
      <c r="N190" s="30">
        <f>IF('SERIES_DB-MetaData'!$F190="US",'SERIES_DB-MetaData'!N190*25.4,'SERIES_DB-MetaData'!N190)</f>
        <v>305</v>
      </c>
      <c r="O190" s="30">
        <f>IF('SERIES_DB-MetaData'!$F190="US",'SERIES_DB-MetaData'!O190*25.4,'SERIES_DB-MetaData'!O190)</f>
        <v>305</v>
      </c>
      <c r="P190" s="30">
        <f>IF('SERIES_DB-MetaData'!$F190="US",'SERIES_DB-MetaData'!P190*25.4,'SERIES_DB-MetaData'!P190)</f>
        <v>1905</v>
      </c>
      <c r="Q190" s="30">
        <f>IF('SERIES_DB-MetaData'!$F190="US",'SERIES_DB-MetaData'!Q190*25.4,'SERIES_DB-MetaData'!Q190)</f>
        <v>102</v>
      </c>
      <c r="R190" s="30">
        <f>IF('SERIES_DB-MetaData'!$F190="US",'SERIES_DB-MetaData'!R190*25.4,'SERIES_DB-MetaData'!R190)</f>
        <v>4572</v>
      </c>
      <c r="S190" s="30">
        <f>IF('SERIES_DB-MetaData'!$F190="US",'SERIES_DB-MetaData'!S190*25.4,'SERIES_DB-MetaData'!S190)</f>
        <v>4572</v>
      </c>
      <c r="T190" s="32" t="str">
        <f>'SERIES_DB-MetaData'!T190</f>
        <v>C</v>
      </c>
      <c r="U190" s="32">
        <f t="shared" ref="U190:U216" si="29">IF((H190="R"),(N190*P190),(N190*O190+Q190*(P190-2*O190)))</f>
        <v>225115</v>
      </c>
      <c r="V190" s="30">
        <f>IF('SERIES_DB-MetaData'!$F190="US",'SERIES_DB-MetaData'!V190*25.4,'SERIES_DB-MetaData'!V190)</f>
        <v>12.7</v>
      </c>
      <c r="W190" s="30">
        <f>IF('SERIES_DB-MetaData'!$F190="US",'SERIES_DB-MetaData'!W190*25.4,'SERIES_DB-MetaData'!W190)</f>
        <v>13</v>
      </c>
      <c r="X190" s="30">
        <f>IF('SERIES_DB-MetaData'!$F190="US",'SERIES_DB-MetaData'!X190*25.4,'SERIES_DB-MetaData'!X190)</f>
        <v>13</v>
      </c>
      <c r="Y190" s="108">
        <f>'SERIES_DB-MetaData'!Y190</f>
        <v>8</v>
      </c>
      <c r="Z190" s="30">
        <f>IF('SERIES_DB-MetaData'!$F190="US",'SERIES_DB-MetaData'!Z190*25.4,'SERIES_DB-MetaData'!Z190)</f>
        <v>15.875</v>
      </c>
      <c r="AA190" s="108">
        <f>'SERIES_DB-MetaData'!AA190</f>
        <v>1</v>
      </c>
      <c r="AB190" s="30">
        <f>IF('SERIES_DB-MetaData'!$F190="US",'SERIES_DB-MetaData'!AB190*25.4,'SERIES_DB-MetaData'!AB190)</f>
        <v>15.875</v>
      </c>
      <c r="AC190" s="108">
        <f>'SERIES_DB-MetaData'!AC191</f>
        <v>2</v>
      </c>
      <c r="AD190" s="108" t="str">
        <f>'SERIES_DB-MetaData'!AD190</f>
        <v>H</v>
      </c>
      <c r="AE190" s="31">
        <f>IF('SERIES_DB-MetaData'!$F190="US",'SERIES_DB-MetaData'!AE190*25.4,'SERIES_DB-MetaData'!AE190)</f>
        <v>304.8</v>
      </c>
      <c r="AF190" s="32" t="str">
        <f>'SERIES_DB-MetaData'!AF190</f>
        <v>Ribbed</v>
      </c>
      <c r="AG190" s="23">
        <f t="shared" si="26"/>
        <v>0.45824632641733265</v>
      </c>
      <c r="AH190" s="30">
        <f>IF('SERIES_DB-MetaData'!$F190="US",'SERIES_DB-MetaData'!AH190*25.4,'SERIES_DB-MetaData'!AH190)</f>
        <v>0</v>
      </c>
      <c r="AI190" s="31">
        <f>IF('SERIES_DB-MetaData'!$F190="US",'SERIES_DB-MetaData'!AI190*6.89476,'SERIES_DB-MetaData'!AI190)</f>
        <v>449.6</v>
      </c>
      <c r="AJ190" s="31">
        <f>IF('SERIES_DB-MetaData'!$F190="US",'SERIES_DB-MetaData'!AJ190*6.89476,'SERIES_DB-MetaData'!AJ190)</f>
        <v>708.1</v>
      </c>
      <c r="AK190" s="31">
        <f>IF('SERIES_DB-MetaData'!$F190="US",'SERIES_DB-MetaData'!AK190*6.89476,'SERIES_DB-MetaData'!AK190)</f>
        <v>450</v>
      </c>
      <c r="AL190" s="31">
        <f>IF('SERIES_DB-MetaData'!$F190="US",'SERIES_DB-MetaData'!AL190*6.89476,'SERIES_DB-MetaData'!AL190)</f>
        <v>450</v>
      </c>
      <c r="AM190" s="31">
        <f>IF('SERIES_DB-MetaData'!$F190="US",'SERIES_DB-MetaData'!AM190*6.89476,'SERIES_DB-MetaData'!AM190)</f>
        <v>708.1</v>
      </c>
      <c r="AN190" s="31">
        <f>IF('SERIES_DB-MetaData'!$F190="US",'SERIES_DB-MetaData'!AN190*6.89476,'SERIES_DB-MetaData'!AN190)</f>
        <v>708.1</v>
      </c>
      <c r="AO190" s="108">
        <f>'SERIES_DB-MetaData'!AO190</f>
        <v>0</v>
      </c>
      <c r="AP190" s="24" t="str">
        <f>'SERIES_DB-MetaData'!AP190</f>
        <v>UJ</v>
      </c>
      <c r="AQ190" s="20">
        <f>'SERIES_DB-MetaData'!AQ190</f>
        <v>4</v>
      </c>
      <c r="AR190" s="24" t="str">
        <f>'SERIES_DB-MetaData'!AR190</f>
        <v>Ribbed</v>
      </c>
      <c r="AS190" s="30">
        <f>IF('SERIES_DB-MetaData'!$F190="US",'SERIES_DB-MetaData'!AS190*25.4,'SERIES_DB-MetaData'!AS190)</f>
        <v>4.9530000000000003</v>
      </c>
      <c r="AT190" s="20">
        <f>'SERIES_DB-MetaData'!AT190</f>
        <v>23</v>
      </c>
      <c r="AU190" s="31">
        <f>IF('SERIES_DB-MetaData'!$F190="US",'SERIES_DB-MetaData'!AU190*25.4,'SERIES_DB-MetaData'!AU190)</f>
        <v>203</v>
      </c>
      <c r="AV190" s="30">
        <f>IF('SERIES_DB-MetaData'!$F190="US",'SERIES_DB-MetaData'!AV190*25.4,'SERIES_DB-MetaData'!AV190)</f>
        <v>0</v>
      </c>
      <c r="AW190" s="109">
        <f>'SERIES_DB-MetaData'!AW190</f>
        <v>0</v>
      </c>
      <c r="AX190" s="30">
        <f>IF('SERIES_DB-MetaData'!$F190="US",'SERIES_DB-MetaData'!AX190*25.4,'SERIES_DB-MetaData'!AX190)</f>
        <v>0</v>
      </c>
      <c r="AY190" s="23">
        <f t="shared" si="27"/>
        <v>0.12447744096055788</v>
      </c>
      <c r="AZ190" s="23"/>
      <c r="BA190" s="31">
        <f>IF('SERIES_DB-MetaData'!$F190="US",'SERIES_DB-MetaData'!BA190*6.89476,'SERIES_DB-MetaData'!BA190)</f>
        <v>473.7</v>
      </c>
      <c r="BB190" s="31">
        <f>IF('SERIES_DB-MetaData'!$F190="US",'SERIES_DB-MetaData'!BB190*6.89476,'SERIES_DB-MetaData'!BB190)</f>
        <v>708.1</v>
      </c>
      <c r="BC190" s="24">
        <f>'SERIES_DB-MetaData'!BC190</f>
        <v>0</v>
      </c>
      <c r="BD190" s="30">
        <f>IF('SERIES_DB-MetaData'!$F190="US",'SERIES_DB-MetaData'!BD190*25.4,'SERIES_DB-MetaData'!BD190)</f>
        <v>6.35</v>
      </c>
      <c r="BE190" s="30">
        <f>IF('SERIES_DB-MetaData'!$F190="US",'SERIES_DB-MetaData'!BE190*25.4,'SERIES_DB-MetaData'!BE190)</f>
        <v>229</v>
      </c>
      <c r="BF190" s="24">
        <f>'SERIES_DB-MetaData'!BF190</f>
        <v>2</v>
      </c>
      <c r="BG190" s="22">
        <f t="shared" ref="BG190:BG216" si="30">BF190*PI()*BD190^2/4/Q190/BE190*100</f>
        <v>0.27116377638148476</v>
      </c>
      <c r="BH190" s="30">
        <f>IF('SERIES_DB-MetaData'!$F190="US",'SERIES_DB-MetaData'!BH190*25.4,'SERIES_DB-MetaData'!BH190)</f>
        <v>0</v>
      </c>
      <c r="BI190" s="31">
        <f>IF('SERIES_DB-MetaData'!$F190="US",'SERIES_DB-MetaData'!BI190*6.89476,'SERIES_DB-MetaData'!BI190)</f>
        <v>520.6</v>
      </c>
      <c r="BJ190" s="31">
        <f>IF('SERIES_DB-MetaData'!$F190="US",'SERIES_DB-MetaData'!BJ190*6.89476,'SERIES_DB-MetaData'!BJ190)</f>
        <v>695</v>
      </c>
      <c r="BK190" s="109">
        <f>'SERIES_DB-MetaData'!BK190</f>
        <v>0</v>
      </c>
      <c r="BL190" s="30">
        <f>IF('SERIES_DB-MetaData'!$F190="US",'SERIES_DB-MetaData'!BL190*25.4,'SERIES_DB-MetaData'!BL190)</f>
        <v>6.35</v>
      </c>
      <c r="BM190" s="30">
        <f>IF('SERIES_DB-MetaData'!$F190="US",'SERIES_DB-MetaData'!BM190*25.4,'SERIES_DB-MetaData'!BM190)</f>
        <v>203</v>
      </c>
      <c r="BN190" s="25">
        <f>'SERIES_DB-MetaData'!$BN$6</f>
        <v>2</v>
      </c>
      <c r="BO190" s="22">
        <f t="shared" ref="BO190:BO216" si="31">BN190*PI()*BL190^2/4/Q190/BM190*100</f>
        <v>0.30589411227270941</v>
      </c>
      <c r="BP190" s="31">
        <f>IF('SERIES_DB-MetaData'!$F190="US",'SERIES_DB-MetaData'!BP190*6.89476,'SERIES_DB-MetaData'!BP190)</f>
        <v>520.6</v>
      </c>
      <c r="BQ190" s="31">
        <f>IF('SERIES_DB-MetaData'!$F190="US",'SERIES_DB-MetaData'!BQ190*6.89476,'SERIES_DB-MetaData'!BQ190)</f>
        <v>695</v>
      </c>
      <c r="BR190" s="20">
        <f>'SERIES_DB-MetaData'!BR190</f>
        <v>0</v>
      </c>
      <c r="BS190" s="30">
        <f>IF('SERIES_DB-MetaData'!$F190="US",'SERIES_DB-MetaData'!BS190*25.4,'SERIES_DB-MetaData'!BS190)</f>
        <v>0</v>
      </c>
      <c r="BT190" s="20">
        <f>'SERIES_DB-MetaData'!BT190</f>
        <v>0</v>
      </c>
      <c r="BU190" s="22">
        <f t="shared" si="28"/>
        <v>0</v>
      </c>
      <c r="BV190" s="31">
        <f>IF('SERIES_DB-MetaData'!$F190="US",'SERIES_DB-MetaData'!BV190*6.89476,'SERIES_DB-MetaData'!BV190)</f>
        <v>0</v>
      </c>
      <c r="BW190" s="20">
        <f>'SERIES_DB-MetaData'!BW190</f>
        <v>0</v>
      </c>
      <c r="BX190" s="20">
        <f>'SERIES_DB-MetaData'!BX190</f>
        <v>1</v>
      </c>
    </row>
    <row r="191" spans="1:76">
      <c r="A191" s="84">
        <f>'SERIES_DB-MetaData'!A191</f>
        <v>186</v>
      </c>
      <c r="B191" s="84">
        <f>'SERIES_DB-MetaData'!B191</f>
        <v>0</v>
      </c>
      <c r="C191" s="84">
        <f>'SERIES_DB-MetaData'!C191</f>
        <v>2</v>
      </c>
      <c r="D191" s="105" t="str">
        <f>'SERIES_DB-MetaData'!D191</f>
        <v>B2</v>
      </c>
      <c r="E191" s="105" t="str">
        <f>'SERIES_DB-MetaData'!E191</f>
        <v>Oesterle et al. (1976)</v>
      </c>
      <c r="F191" s="20" t="s">
        <v>8</v>
      </c>
      <c r="G191" s="87" t="str">
        <f>'SERIES_DB-MetaData'!G191</f>
        <v>C</v>
      </c>
      <c r="H191" s="87" t="str">
        <f>'SERIES_DB-MetaData'!H191</f>
        <v>B</v>
      </c>
      <c r="I191" s="31">
        <f>IF('SERIES_DB-MetaData'!$F191="US",'SERIES_DB-MetaData'!I191*6.89476,'SERIES_DB-MetaData'!I191)</f>
        <v>53.6</v>
      </c>
      <c r="J191" s="31">
        <f>IF('SERIES_DB-MetaData'!$F191="US",'SERIES_DB-MetaData'!J191*6.89476,'SERIES_DB-MetaData'!J191)</f>
        <v>0</v>
      </c>
      <c r="K191" s="31">
        <f>IF('SERIES_DB-MetaData'!$F191="US",'SERIES_DB-MetaData'!K191*6.89476,'SERIES_DB-MetaData'!K191)</f>
        <v>0</v>
      </c>
      <c r="L191" s="31">
        <f>IF('SERIES_DB-MetaData'!$F191="US",'SERIES_DB-MetaData'!L191*4.448221615,'SERIES_DB-MetaData'!L191)</f>
        <v>0</v>
      </c>
      <c r="M191" s="20">
        <f>'SERIES_DB-MetaData'!M191</f>
        <v>0</v>
      </c>
      <c r="N191" s="30">
        <f>IF('SERIES_DB-MetaData'!$F191="US",'SERIES_DB-MetaData'!N191*25.4,'SERIES_DB-MetaData'!N191)</f>
        <v>305</v>
      </c>
      <c r="O191" s="30">
        <f>IF('SERIES_DB-MetaData'!$F191="US",'SERIES_DB-MetaData'!O191*25.4,'SERIES_DB-MetaData'!O191)</f>
        <v>305</v>
      </c>
      <c r="P191" s="30">
        <f>IF('SERIES_DB-MetaData'!$F191="US",'SERIES_DB-MetaData'!P191*25.4,'SERIES_DB-MetaData'!P191)</f>
        <v>1905</v>
      </c>
      <c r="Q191" s="30">
        <f>IF('SERIES_DB-MetaData'!$F191="US",'SERIES_DB-MetaData'!Q191*25.4,'SERIES_DB-MetaData'!Q191)</f>
        <v>102</v>
      </c>
      <c r="R191" s="30">
        <f>IF('SERIES_DB-MetaData'!$F191="US",'SERIES_DB-MetaData'!R191*25.4,'SERIES_DB-MetaData'!R191)</f>
        <v>4572</v>
      </c>
      <c r="S191" s="30">
        <f>IF('SERIES_DB-MetaData'!$F191="US",'SERIES_DB-MetaData'!S191*25.4,'SERIES_DB-MetaData'!S191)</f>
        <v>4572</v>
      </c>
      <c r="T191" s="32" t="str">
        <f>'SERIES_DB-MetaData'!T191</f>
        <v>C</v>
      </c>
      <c r="U191" s="32">
        <f t="shared" si="29"/>
        <v>225115</v>
      </c>
      <c r="V191" s="30">
        <f>IF('SERIES_DB-MetaData'!$F191="US",'SERIES_DB-MetaData'!V191*25.4,'SERIES_DB-MetaData'!V191)</f>
        <v>19.100000000000001</v>
      </c>
      <c r="W191" s="30">
        <f>IF('SERIES_DB-MetaData'!$F191="US",'SERIES_DB-MetaData'!W191*25.4,'SERIES_DB-MetaData'!W191)</f>
        <v>19</v>
      </c>
      <c r="X191" s="30">
        <f>IF('SERIES_DB-MetaData'!$F191="US",'SERIES_DB-MetaData'!X191*25.4,'SERIES_DB-MetaData'!X191)</f>
        <v>19</v>
      </c>
      <c r="Y191" s="108">
        <f>'SERIES_DB-MetaData'!Y191</f>
        <v>12</v>
      </c>
      <c r="Z191" s="30">
        <f>IF('SERIES_DB-MetaData'!$F191="US",'SERIES_DB-MetaData'!Z191*25.4,'SERIES_DB-MetaData'!Z191)</f>
        <v>15.875</v>
      </c>
      <c r="AA191" s="108">
        <f>'SERIES_DB-MetaData'!AA191</f>
        <v>2</v>
      </c>
      <c r="AB191" s="30">
        <f>IF('SERIES_DB-MetaData'!$F191="US",'SERIES_DB-MetaData'!AB191*25.4,'SERIES_DB-MetaData'!AB191)</f>
        <v>15.875</v>
      </c>
      <c r="AC191" s="108" t="e">
        <f>'SERIES_DB-MetaData'!#REF!</f>
        <v>#REF!</v>
      </c>
      <c r="AD191" s="108" t="str">
        <f>'SERIES_DB-MetaData'!AD191</f>
        <v>H</v>
      </c>
      <c r="AE191" s="31">
        <f>IF('SERIES_DB-MetaData'!$F191="US",'SERIES_DB-MetaData'!AE191*25.4,'SERIES_DB-MetaData'!AE191)</f>
        <v>304.8</v>
      </c>
      <c r="AF191" s="32" t="str">
        <f>'SERIES_DB-MetaData'!AF191</f>
        <v>Ribbed</v>
      </c>
      <c r="AG191" s="23" t="e">
        <f t="shared" si="26"/>
        <v>#REF!</v>
      </c>
      <c r="AH191" s="30">
        <f>IF('SERIES_DB-MetaData'!$F191="US",'SERIES_DB-MetaData'!AH191*25.4,'SERIES_DB-MetaData'!AH191)</f>
        <v>0</v>
      </c>
      <c r="AI191" s="31">
        <f>IF('SERIES_DB-MetaData'!$F191="US",'SERIES_DB-MetaData'!AI191*6.89476,'SERIES_DB-MetaData'!AI191)</f>
        <v>410.3</v>
      </c>
      <c r="AJ191" s="31">
        <f>IF('SERIES_DB-MetaData'!$F191="US",'SERIES_DB-MetaData'!AJ191*6.89476,'SERIES_DB-MetaData'!AJ191)</f>
        <v>695</v>
      </c>
      <c r="AK191" s="31">
        <f>IF('SERIES_DB-MetaData'!$F191="US",'SERIES_DB-MetaData'!AK191*6.89476,'SERIES_DB-MetaData'!AK191)</f>
        <v>410</v>
      </c>
      <c r="AL191" s="31">
        <f>IF('SERIES_DB-MetaData'!$F191="US",'SERIES_DB-MetaData'!AL191*6.89476,'SERIES_DB-MetaData'!AL191)</f>
        <v>410</v>
      </c>
      <c r="AM191" s="31">
        <f>IF('SERIES_DB-MetaData'!$F191="US",'SERIES_DB-MetaData'!AM191*6.89476,'SERIES_DB-MetaData'!AM191)</f>
        <v>695</v>
      </c>
      <c r="AN191" s="31">
        <f>IF('SERIES_DB-MetaData'!$F191="US",'SERIES_DB-MetaData'!AN191*6.89476,'SERIES_DB-MetaData'!AN191)</f>
        <v>695</v>
      </c>
      <c r="AO191" s="108">
        <f>'SERIES_DB-MetaData'!AO191</f>
        <v>0</v>
      </c>
      <c r="AP191" s="24" t="str">
        <f>'SERIES_DB-MetaData'!AP191</f>
        <v>UJ</v>
      </c>
      <c r="AQ191" s="20">
        <f>'SERIES_DB-MetaData'!AQ191</f>
        <v>4</v>
      </c>
      <c r="AR191" s="24" t="str">
        <f>'SERIES_DB-MetaData'!AR191</f>
        <v>Ribbed</v>
      </c>
      <c r="AS191" s="30">
        <f>IF('SERIES_DB-MetaData'!$F191="US",'SERIES_DB-MetaData'!AS191*25.4,'SERIES_DB-MetaData'!AS191)</f>
        <v>4.9530000000000003</v>
      </c>
      <c r="AT191" s="20">
        <f>'SERIES_DB-MetaData'!AT191</f>
        <v>23</v>
      </c>
      <c r="AU191" s="31">
        <f>IF('SERIES_DB-MetaData'!$F191="US",'SERIES_DB-MetaData'!AU191*25.4,'SERIES_DB-MetaData'!AU191)</f>
        <v>203</v>
      </c>
      <c r="AV191" s="30">
        <f>IF('SERIES_DB-MetaData'!$F191="US",'SERIES_DB-MetaData'!AV191*25.4,'SERIES_DB-MetaData'!AV191)</f>
        <v>0</v>
      </c>
      <c r="AW191" s="109">
        <f>'SERIES_DB-MetaData'!AW191</f>
        <v>0</v>
      </c>
      <c r="AX191" s="30">
        <f>IF('SERIES_DB-MetaData'!$F191="US",'SERIES_DB-MetaData'!AX191*25.4,'SERIES_DB-MetaData'!AX191)</f>
        <v>0</v>
      </c>
      <c r="AY191" s="23">
        <f t="shared" si="27"/>
        <v>0.12447744096055788</v>
      </c>
      <c r="AZ191" s="23"/>
      <c r="BA191" s="31">
        <f>IF('SERIES_DB-MetaData'!$F191="US",'SERIES_DB-MetaData'!BA191*6.89476,'SERIES_DB-MetaData'!BA191)</f>
        <v>462.7</v>
      </c>
      <c r="BB191" s="31">
        <f>IF('SERIES_DB-MetaData'!$F191="US",'SERIES_DB-MetaData'!BB191*6.89476,'SERIES_DB-MetaData'!BB191)</f>
        <v>695</v>
      </c>
      <c r="BC191" s="24">
        <f>'SERIES_DB-MetaData'!BC191</f>
        <v>0</v>
      </c>
      <c r="BD191" s="30">
        <f>IF('SERIES_DB-MetaData'!$F191="US",'SERIES_DB-MetaData'!BD191*25.4,'SERIES_DB-MetaData'!BD191)</f>
        <v>6.35</v>
      </c>
      <c r="BE191" s="30">
        <f>IF('SERIES_DB-MetaData'!$F191="US",'SERIES_DB-MetaData'!BE191*25.4,'SERIES_DB-MetaData'!BE191)</f>
        <v>229</v>
      </c>
      <c r="BF191" s="24">
        <f>'SERIES_DB-MetaData'!BF191</f>
        <v>2</v>
      </c>
      <c r="BG191" s="22">
        <f t="shared" si="30"/>
        <v>0.27116377638148476</v>
      </c>
      <c r="BH191" s="30">
        <f>IF('SERIES_DB-MetaData'!$F191="US",'SERIES_DB-MetaData'!BH191*25.4,'SERIES_DB-MetaData'!BH191)</f>
        <v>0</v>
      </c>
      <c r="BI191" s="31">
        <f>IF('SERIES_DB-MetaData'!$F191="US",'SERIES_DB-MetaData'!BI191*6.89476,'SERIES_DB-MetaData'!BI191)</f>
        <v>532.29999999999995</v>
      </c>
      <c r="BJ191" s="31">
        <f>IF('SERIES_DB-MetaData'!$F191="US",'SERIES_DB-MetaData'!BJ191*6.89476,'SERIES_DB-MetaData'!BJ191)</f>
        <v>700.5</v>
      </c>
      <c r="BK191" s="109">
        <f>'SERIES_DB-MetaData'!BK191</f>
        <v>0</v>
      </c>
      <c r="BL191" s="30">
        <f>IF('SERIES_DB-MetaData'!$F191="US",'SERIES_DB-MetaData'!BL191*25.4,'SERIES_DB-MetaData'!BL191)</f>
        <v>6.35</v>
      </c>
      <c r="BM191" s="30">
        <f>IF('SERIES_DB-MetaData'!$F191="US",'SERIES_DB-MetaData'!BM191*25.4,'SERIES_DB-MetaData'!BM191)</f>
        <v>102</v>
      </c>
      <c r="BN191" s="25">
        <f>'SERIES_DB-MetaData'!$BN$6</f>
        <v>2</v>
      </c>
      <c r="BO191" s="22">
        <f t="shared" si="31"/>
        <v>0.60878926266039224</v>
      </c>
      <c r="BP191" s="31">
        <f>IF('SERIES_DB-MetaData'!$F191="US",'SERIES_DB-MetaData'!BP191*6.89476,'SERIES_DB-MetaData'!BP191)</f>
        <v>532.29999999999995</v>
      </c>
      <c r="BQ191" s="31">
        <f>IF('SERIES_DB-MetaData'!$F191="US",'SERIES_DB-MetaData'!BQ191*6.89476,'SERIES_DB-MetaData'!BQ191)</f>
        <v>700.5</v>
      </c>
      <c r="BR191" s="20">
        <f>'SERIES_DB-MetaData'!BR191</f>
        <v>0</v>
      </c>
      <c r="BS191" s="30">
        <f>IF('SERIES_DB-MetaData'!$F191="US",'SERIES_DB-MetaData'!BS191*25.4,'SERIES_DB-MetaData'!BS191)</f>
        <v>0</v>
      </c>
      <c r="BT191" s="20">
        <f>'SERIES_DB-MetaData'!BT191</f>
        <v>0</v>
      </c>
      <c r="BU191" s="22">
        <f t="shared" si="28"/>
        <v>0</v>
      </c>
      <c r="BV191" s="31">
        <f>IF('SERIES_DB-MetaData'!$F191="US",'SERIES_DB-MetaData'!BV191*6.89476,'SERIES_DB-MetaData'!BV191)</f>
        <v>0</v>
      </c>
      <c r="BW191" s="20">
        <f>'SERIES_DB-MetaData'!BW191</f>
        <v>0</v>
      </c>
      <c r="BX191" s="20">
        <f>'SERIES_DB-MetaData'!BX191</f>
        <v>2</v>
      </c>
    </row>
    <row r="192" spans="1:76">
      <c r="A192" s="84">
        <f>'SERIES_DB-MetaData'!A192</f>
        <v>187</v>
      </c>
      <c r="B192" s="84">
        <f>'SERIES_DB-MetaData'!B192</f>
        <v>0</v>
      </c>
      <c r="C192" s="84">
        <f>'SERIES_DB-MetaData'!C192</f>
        <v>3</v>
      </c>
      <c r="D192" s="105" t="str">
        <f>'SERIES_DB-MetaData'!D192</f>
        <v>B3</v>
      </c>
      <c r="E192" s="105" t="str">
        <f>'SERIES_DB-MetaData'!E192</f>
        <v>Oesterle et al. (1976)</v>
      </c>
      <c r="F192" s="20" t="s">
        <v>8</v>
      </c>
      <c r="G192" s="87" t="str">
        <f>'SERIES_DB-MetaData'!G192</f>
        <v>C</v>
      </c>
      <c r="H192" s="87" t="str">
        <f>'SERIES_DB-MetaData'!H192</f>
        <v>B</v>
      </c>
      <c r="I192" s="31">
        <f>IF('SERIES_DB-MetaData'!$F192="US",'SERIES_DB-MetaData'!I192*6.89476,'SERIES_DB-MetaData'!I192)</f>
        <v>47.3</v>
      </c>
      <c r="J192" s="31">
        <f>IF('SERIES_DB-MetaData'!$F192="US",'SERIES_DB-MetaData'!J192*6.89476,'SERIES_DB-MetaData'!J192)</f>
        <v>0</v>
      </c>
      <c r="K192" s="31">
        <f>IF('SERIES_DB-MetaData'!$F192="US",'SERIES_DB-MetaData'!K192*6.89476,'SERIES_DB-MetaData'!K192)</f>
        <v>0</v>
      </c>
      <c r="L192" s="31">
        <f>IF('SERIES_DB-MetaData'!$F192="US",'SERIES_DB-MetaData'!L192*4.448221615,'SERIES_DB-MetaData'!L192)</f>
        <v>0</v>
      </c>
      <c r="M192" s="20">
        <f>'SERIES_DB-MetaData'!M192</f>
        <v>0</v>
      </c>
      <c r="N192" s="30">
        <f>IF('SERIES_DB-MetaData'!$F192="US",'SERIES_DB-MetaData'!N192*25.4,'SERIES_DB-MetaData'!N192)</f>
        <v>305</v>
      </c>
      <c r="O192" s="30">
        <f>IF('SERIES_DB-MetaData'!$F192="US",'SERIES_DB-MetaData'!O192*25.4,'SERIES_DB-MetaData'!O192)</f>
        <v>305</v>
      </c>
      <c r="P192" s="30">
        <f>IF('SERIES_DB-MetaData'!$F192="US",'SERIES_DB-MetaData'!P192*25.4,'SERIES_DB-MetaData'!P192)</f>
        <v>1905</v>
      </c>
      <c r="Q192" s="30">
        <f>IF('SERIES_DB-MetaData'!$F192="US",'SERIES_DB-MetaData'!Q192*25.4,'SERIES_DB-MetaData'!Q192)</f>
        <v>102</v>
      </c>
      <c r="R192" s="30">
        <f>IF('SERIES_DB-MetaData'!$F192="US",'SERIES_DB-MetaData'!R192*25.4,'SERIES_DB-MetaData'!R192)</f>
        <v>4572</v>
      </c>
      <c r="S192" s="30">
        <f>IF('SERIES_DB-MetaData'!$F192="US",'SERIES_DB-MetaData'!S192*25.4,'SERIES_DB-MetaData'!S192)</f>
        <v>4572</v>
      </c>
      <c r="T192" s="32" t="str">
        <f>'SERIES_DB-MetaData'!T192</f>
        <v>C</v>
      </c>
      <c r="U192" s="32">
        <f t="shared" si="29"/>
        <v>225115</v>
      </c>
      <c r="V192" s="30">
        <f>IF('SERIES_DB-MetaData'!$F192="US",'SERIES_DB-MetaData'!V192*25.4,'SERIES_DB-MetaData'!V192)</f>
        <v>12.7</v>
      </c>
      <c r="W192" s="30">
        <f>IF('SERIES_DB-MetaData'!$F192="US",'SERIES_DB-MetaData'!W192*25.4,'SERIES_DB-MetaData'!W192)</f>
        <v>13</v>
      </c>
      <c r="X192" s="30">
        <f>IF('SERIES_DB-MetaData'!$F192="US",'SERIES_DB-MetaData'!X192*25.4,'SERIES_DB-MetaData'!X192)</f>
        <v>13</v>
      </c>
      <c r="Y192" s="108">
        <f>'SERIES_DB-MetaData'!Y192</f>
        <v>8</v>
      </c>
      <c r="Z192" s="30">
        <f>IF('SERIES_DB-MetaData'!$F192="US",'SERIES_DB-MetaData'!Z192*25.4,'SERIES_DB-MetaData'!Z192)</f>
        <v>15.875</v>
      </c>
      <c r="AA192" s="108">
        <f>'SERIES_DB-MetaData'!AA192</f>
        <v>1</v>
      </c>
      <c r="AB192" s="30">
        <f>IF('SERIES_DB-MetaData'!$F192="US",'SERIES_DB-MetaData'!AB192*25.4,'SERIES_DB-MetaData'!AB192)</f>
        <v>15.875</v>
      </c>
      <c r="AC192" s="108">
        <f>'SERIES_DB-MetaData'!AC192</f>
        <v>1</v>
      </c>
      <c r="AD192" s="108" t="str">
        <f>'SERIES_DB-MetaData'!AD192</f>
        <v>H</v>
      </c>
      <c r="AE192" s="31">
        <f>IF('SERIES_DB-MetaData'!$F192="US",'SERIES_DB-MetaData'!AE192*25.4,'SERIES_DB-MetaData'!AE192)</f>
        <v>304.8</v>
      </c>
      <c r="AF192" s="32" t="str">
        <f>'SERIES_DB-MetaData'!AF192</f>
        <v>Ribbed</v>
      </c>
      <c r="AG192" s="23">
        <f t="shared" si="26"/>
        <v>0.45555640356021765</v>
      </c>
      <c r="AH192" s="30">
        <f>IF('SERIES_DB-MetaData'!$F192="US",'SERIES_DB-MetaData'!AH192*25.4,'SERIES_DB-MetaData'!AH192)</f>
        <v>0</v>
      </c>
      <c r="AI192" s="31">
        <f>IF('SERIES_DB-MetaData'!$F192="US",'SERIES_DB-MetaData'!AI192*6.89476,'SERIES_DB-MetaData'!AI192)</f>
        <v>437.8</v>
      </c>
      <c r="AJ192" s="31">
        <f>IF('SERIES_DB-MetaData'!$F192="US",'SERIES_DB-MetaData'!AJ192*6.89476,'SERIES_DB-MetaData'!AJ192)</f>
        <v>696.4</v>
      </c>
      <c r="AK192" s="31">
        <f>IF('SERIES_DB-MetaData'!$F192="US",'SERIES_DB-MetaData'!AK192*6.89476,'SERIES_DB-MetaData'!AK192)</f>
        <v>438</v>
      </c>
      <c r="AL192" s="31">
        <f>IF('SERIES_DB-MetaData'!$F192="US",'SERIES_DB-MetaData'!AL192*6.89476,'SERIES_DB-MetaData'!AL192)</f>
        <v>438</v>
      </c>
      <c r="AM192" s="31">
        <f>IF('SERIES_DB-MetaData'!$F192="US",'SERIES_DB-MetaData'!AM192*6.89476,'SERIES_DB-MetaData'!AM192)</f>
        <v>696.4</v>
      </c>
      <c r="AN192" s="31">
        <f>IF('SERIES_DB-MetaData'!$F192="US",'SERIES_DB-MetaData'!AN192*6.89476,'SERIES_DB-MetaData'!AN192)</f>
        <v>696.4</v>
      </c>
      <c r="AO192" s="108">
        <f>'SERIES_DB-MetaData'!AO192</f>
        <v>0</v>
      </c>
      <c r="AP192" s="24" t="str">
        <f>'SERIES_DB-MetaData'!AP192</f>
        <v>UJ</v>
      </c>
      <c r="AQ192" s="20">
        <f>'SERIES_DB-MetaData'!AQ192</f>
        <v>4</v>
      </c>
      <c r="AR192" s="24" t="str">
        <f>'SERIES_DB-MetaData'!AR192</f>
        <v>Ribbed</v>
      </c>
      <c r="AS192" s="30">
        <f>IF('SERIES_DB-MetaData'!$F192="US",'SERIES_DB-MetaData'!AS192*25.4,'SERIES_DB-MetaData'!AS192)</f>
        <v>6.35</v>
      </c>
      <c r="AT192" s="20">
        <f>'SERIES_DB-MetaData'!AT192</f>
        <v>127</v>
      </c>
      <c r="AU192" s="31">
        <f>IF('SERIES_DB-MetaData'!$F192="US",'SERIES_DB-MetaData'!AU192*25.4,'SERIES_DB-MetaData'!AU192)</f>
        <v>34</v>
      </c>
      <c r="AV192" s="30">
        <f>IF('SERIES_DB-MetaData'!$F192="US",'SERIES_DB-MetaData'!AV192*25.4,'SERIES_DB-MetaData'!AV192)</f>
        <v>0</v>
      </c>
      <c r="AW192" s="109">
        <f>'SERIES_DB-MetaData'!AW192</f>
        <v>0</v>
      </c>
      <c r="AX192" s="30">
        <f>IF('SERIES_DB-MetaData'!$F192="US",'SERIES_DB-MetaData'!AX192*25.4,'SERIES_DB-MetaData'!AX192)</f>
        <v>0</v>
      </c>
      <c r="AY192" s="23">
        <f t="shared" si="27"/>
        <v>1.2215705860595412</v>
      </c>
      <c r="AZ192" s="23"/>
      <c r="BA192" s="31">
        <f>IF('SERIES_DB-MetaData'!$F192="US",'SERIES_DB-MetaData'!BA192*6.89476,'SERIES_DB-MetaData'!BA192)</f>
        <v>478.5</v>
      </c>
      <c r="BB192" s="31">
        <f>IF('SERIES_DB-MetaData'!$F192="US",'SERIES_DB-MetaData'!BB192*6.89476,'SERIES_DB-MetaData'!BB192)</f>
        <v>696.4</v>
      </c>
      <c r="BC192" s="24">
        <f>'SERIES_DB-MetaData'!BC192</f>
        <v>0</v>
      </c>
      <c r="BD192" s="30">
        <f>IF('SERIES_DB-MetaData'!$F192="US",'SERIES_DB-MetaData'!BD192*25.4,'SERIES_DB-MetaData'!BD192)</f>
        <v>6.35</v>
      </c>
      <c r="BE192" s="30">
        <f>IF('SERIES_DB-MetaData'!$F192="US",'SERIES_DB-MetaData'!BE192*25.4,'SERIES_DB-MetaData'!BE192)</f>
        <v>229</v>
      </c>
      <c r="BF192" s="24">
        <f>'SERIES_DB-MetaData'!BF192</f>
        <v>2</v>
      </c>
      <c r="BG192" s="22">
        <f t="shared" si="30"/>
        <v>0.27116377638148476</v>
      </c>
      <c r="BH192" s="30">
        <f>IF('SERIES_DB-MetaData'!$F192="US",'SERIES_DB-MetaData'!BH192*25.4,'SERIES_DB-MetaData'!BH192)</f>
        <v>0</v>
      </c>
      <c r="BI192" s="31">
        <f>IF('SERIES_DB-MetaData'!$F192="US",'SERIES_DB-MetaData'!BI192*6.89476,'SERIES_DB-MetaData'!BI192)</f>
        <v>478.5</v>
      </c>
      <c r="BJ192" s="31">
        <f>IF('SERIES_DB-MetaData'!$F192="US",'SERIES_DB-MetaData'!BJ192*6.89476,'SERIES_DB-MetaData'!BJ192)</f>
        <v>658.5</v>
      </c>
      <c r="BK192" s="109">
        <f>'SERIES_DB-MetaData'!BK192</f>
        <v>0</v>
      </c>
      <c r="BL192" s="30">
        <f>IF('SERIES_DB-MetaData'!$F192="US",'SERIES_DB-MetaData'!BL192*25.4,'SERIES_DB-MetaData'!BL192)</f>
        <v>6.35</v>
      </c>
      <c r="BM192" s="30">
        <f>IF('SERIES_DB-MetaData'!$F192="US",'SERIES_DB-MetaData'!BM192*25.4,'SERIES_DB-MetaData'!BM192)</f>
        <v>203</v>
      </c>
      <c r="BN192" s="25">
        <f>'SERIES_DB-MetaData'!$BN$6</f>
        <v>2</v>
      </c>
      <c r="BO192" s="22">
        <f t="shared" si="31"/>
        <v>0.30589411227270941</v>
      </c>
      <c r="BP192" s="31">
        <f>IF('SERIES_DB-MetaData'!$F192="US",'SERIES_DB-MetaData'!BP192*6.89476,'SERIES_DB-MetaData'!BP192)</f>
        <v>478.5</v>
      </c>
      <c r="BQ192" s="31">
        <f>IF('SERIES_DB-MetaData'!$F192="US",'SERIES_DB-MetaData'!BQ192*6.89476,'SERIES_DB-MetaData'!BQ192)</f>
        <v>658.5</v>
      </c>
      <c r="BR192" s="20">
        <f>'SERIES_DB-MetaData'!BR192</f>
        <v>0</v>
      </c>
      <c r="BS192" s="30">
        <f>IF('SERIES_DB-MetaData'!$F192="US",'SERIES_DB-MetaData'!BS192*25.4,'SERIES_DB-MetaData'!BS192)</f>
        <v>0</v>
      </c>
      <c r="BT192" s="20">
        <f>'SERIES_DB-MetaData'!BT192</f>
        <v>0</v>
      </c>
      <c r="BU192" s="22">
        <f t="shared" si="28"/>
        <v>0</v>
      </c>
      <c r="BV192" s="31">
        <f>IF('SERIES_DB-MetaData'!$F192="US",'SERIES_DB-MetaData'!BV192*6.89476,'SERIES_DB-MetaData'!BV192)</f>
        <v>0</v>
      </c>
      <c r="BW192" s="20">
        <f>'SERIES_DB-MetaData'!BW192</f>
        <v>0</v>
      </c>
      <c r="BX192" s="20">
        <f>'SERIES_DB-MetaData'!BX192</f>
        <v>1</v>
      </c>
    </row>
    <row r="193" spans="1:76">
      <c r="A193" s="84">
        <f>'SERIES_DB-MetaData'!A193</f>
        <v>188</v>
      </c>
      <c r="B193" s="84">
        <f>'SERIES_DB-MetaData'!B193</f>
        <v>0</v>
      </c>
      <c r="C193" s="84">
        <f>'SERIES_DB-MetaData'!C193</f>
        <v>4</v>
      </c>
      <c r="D193" s="105" t="str">
        <f>'SERIES_DB-MetaData'!D193</f>
        <v>B4</v>
      </c>
      <c r="E193" s="105" t="str">
        <f>'SERIES_DB-MetaData'!E193</f>
        <v>Oesterle et al. (1976)</v>
      </c>
      <c r="F193" s="20" t="s">
        <v>8</v>
      </c>
      <c r="G193" s="87" t="str">
        <f>'SERIES_DB-MetaData'!G193</f>
        <v>M</v>
      </c>
      <c r="H193" s="87" t="str">
        <f>'SERIES_DB-MetaData'!H193</f>
        <v>B</v>
      </c>
      <c r="I193" s="31">
        <f>IF('SERIES_DB-MetaData'!$F193="US",'SERIES_DB-MetaData'!I193*6.89476,'SERIES_DB-MetaData'!I193)</f>
        <v>45</v>
      </c>
      <c r="J193" s="31">
        <f>IF('SERIES_DB-MetaData'!$F193="US",'SERIES_DB-MetaData'!J193*6.89476,'SERIES_DB-MetaData'!J193)</f>
        <v>0</v>
      </c>
      <c r="K193" s="31">
        <f>IF('SERIES_DB-MetaData'!$F193="US",'SERIES_DB-MetaData'!K193*6.89476,'SERIES_DB-MetaData'!K193)</f>
        <v>0</v>
      </c>
      <c r="L193" s="31">
        <f>IF('SERIES_DB-MetaData'!$F193="US",'SERIES_DB-MetaData'!L193*4.448221615,'SERIES_DB-MetaData'!L193)</f>
        <v>0</v>
      </c>
      <c r="M193" s="20">
        <f>'SERIES_DB-MetaData'!M193</f>
        <v>0</v>
      </c>
      <c r="N193" s="30">
        <f>IF('SERIES_DB-MetaData'!$F193="US",'SERIES_DB-MetaData'!N193*25.4,'SERIES_DB-MetaData'!N193)</f>
        <v>305</v>
      </c>
      <c r="O193" s="30">
        <f>IF('SERIES_DB-MetaData'!$F193="US",'SERIES_DB-MetaData'!O193*25.4,'SERIES_DB-MetaData'!O193)</f>
        <v>305</v>
      </c>
      <c r="P193" s="30">
        <f>IF('SERIES_DB-MetaData'!$F193="US",'SERIES_DB-MetaData'!P193*25.4,'SERIES_DB-MetaData'!P193)</f>
        <v>1905</v>
      </c>
      <c r="Q193" s="30">
        <f>IF('SERIES_DB-MetaData'!$F193="US",'SERIES_DB-MetaData'!Q193*25.4,'SERIES_DB-MetaData'!Q193)</f>
        <v>102</v>
      </c>
      <c r="R193" s="30">
        <f>IF('SERIES_DB-MetaData'!$F193="US",'SERIES_DB-MetaData'!R193*25.4,'SERIES_DB-MetaData'!R193)</f>
        <v>4572</v>
      </c>
      <c r="S193" s="30">
        <f>IF('SERIES_DB-MetaData'!$F193="US",'SERIES_DB-MetaData'!S193*25.4,'SERIES_DB-MetaData'!S193)</f>
        <v>4572</v>
      </c>
      <c r="T193" s="32" t="str">
        <f>'SERIES_DB-MetaData'!T193</f>
        <v>C</v>
      </c>
      <c r="U193" s="32">
        <f t="shared" si="29"/>
        <v>225115</v>
      </c>
      <c r="V193" s="30">
        <f>IF('SERIES_DB-MetaData'!$F193="US",'SERIES_DB-MetaData'!V193*25.4,'SERIES_DB-MetaData'!V193)</f>
        <v>12.7</v>
      </c>
      <c r="W193" s="30">
        <f>IF('SERIES_DB-MetaData'!$F193="US",'SERIES_DB-MetaData'!W193*25.4,'SERIES_DB-MetaData'!W193)</f>
        <v>19</v>
      </c>
      <c r="X193" s="30">
        <f>IF('SERIES_DB-MetaData'!$F193="US",'SERIES_DB-MetaData'!X193*25.4,'SERIES_DB-MetaData'!X193)</f>
        <v>19</v>
      </c>
      <c r="Y193" s="108">
        <f>'SERIES_DB-MetaData'!Y193</f>
        <v>8</v>
      </c>
      <c r="Z193" s="30">
        <f>IF('SERIES_DB-MetaData'!$F193="US",'SERIES_DB-MetaData'!Z193*25.4,'SERIES_DB-MetaData'!Z193)</f>
        <v>15.875</v>
      </c>
      <c r="AA193" s="108">
        <f>'SERIES_DB-MetaData'!AA193</f>
        <v>1</v>
      </c>
      <c r="AB193" s="30">
        <f>IF('SERIES_DB-MetaData'!$F193="US",'SERIES_DB-MetaData'!AB193*25.4,'SERIES_DB-MetaData'!AB193)</f>
        <v>15.875</v>
      </c>
      <c r="AC193" s="108">
        <f>'SERIES_DB-MetaData'!AC193</f>
        <v>1</v>
      </c>
      <c r="AD193" s="108" t="str">
        <f>'SERIES_DB-MetaData'!AD193</f>
        <v>H</v>
      </c>
      <c r="AE193" s="31">
        <f>IF('SERIES_DB-MetaData'!$F193="US",'SERIES_DB-MetaData'!AE193*25.4,'SERIES_DB-MetaData'!AE193)</f>
        <v>304.8</v>
      </c>
      <c r="AF193" s="32" t="str">
        <f>'SERIES_DB-MetaData'!AF193</f>
        <v>Ribbed</v>
      </c>
      <c r="AG193" s="23">
        <f t="shared" si="26"/>
        <v>0.5895292151208068</v>
      </c>
      <c r="AH193" s="30">
        <f>IF('SERIES_DB-MetaData'!$F193="US",'SERIES_DB-MetaData'!AH193*25.4,'SERIES_DB-MetaData'!AH193)</f>
        <v>0</v>
      </c>
      <c r="AI193" s="31">
        <f>IF('SERIES_DB-MetaData'!$F193="US",'SERIES_DB-MetaData'!AI193*6.89476,'SERIES_DB-MetaData'!AI193)</f>
        <v>450.2</v>
      </c>
      <c r="AJ193" s="31">
        <f>IF('SERIES_DB-MetaData'!$F193="US",'SERIES_DB-MetaData'!AJ193*6.89476,'SERIES_DB-MetaData'!AJ193)</f>
        <v>0</v>
      </c>
      <c r="AK193" s="31">
        <f>IF('SERIES_DB-MetaData'!$F193="US",'SERIES_DB-MetaData'!AK193*6.89476,'SERIES_DB-MetaData'!AK193)</f>
        <v>451</v>
      </c>
      <c r="AL193" s="31">
        <f>IF('SERIES_DB-MetaData'!$F193="US",'SERIES_DB-MetaData'!AL193*6.89476,'SERIES_DB-MetaData'!AL193)</f>
        <v>451</v>
      </c>
      <c r="AM193" s="31">
        <f>IF('SERIES_DB-MetaData'!$F193="US",'SERIES_DB-MetaData'!AM193*6.89476,'SERIES_DB-MetaData'!AM193)</f>
        <v>0</v>
      </c>
      <c r="AN193" s="31">
        <f>IF('SERIES_DB-MetaData'!$F193="US",'SERIES_DB-MetaData'!AN193*6.89476,'SERIES_DB-MetaData'!AN193)</f>
        <v>0</v>
      </c>
      <c r="AO193" s="108">
        <f>'SERIES_DB-MetaData'!AO193</f>
        <v>0</v>
      </c>
      <c r="AP193" s="24" t="str">
        <f>'SERIES_DB-MetaData'!AP193</f>
        <v>UJ</v>
      </c>
      <c r="AQ193" s="20">
        <f>'SERIES_DB-MetaData'!AQ193</f>
        <v>4</v>
      </c>
      <c r="AR193" s="24" t="str">
        <f>'SERIES_DB-MetaData'!AR193</f>
        <v>Ribbed</v>
      </c>
      <c r="AS193" s="30">
        <f>IF('SERIES_DB-MetaData'!$F193="US",'SERIES_DB-MetaData'!AS193*25.4,'SERIES_DB-MetaData'!AS193)</f>
        <v>6.35</v>
      </c>
      <c r="AT193" s="20">
        <f>'SERIES_DB-MetaData'!AT193</f>
        <v>127</v>
      </c>
      <c r="AU193" s="31">
        <f>IF('SERIES_DB-MetaData'!$F193="US",'SERIES_DB-MetaData'!AU193*25.4,'SERIES_DB-MetaData'!AU193)</f>
        <v>34</v>
      </c>
      <c r="AV193" s="30">
        <f>IF('SERIES_DB-MetaData'!$F193="US",'SERIES_DB-MetaData'!AV193*25.4,'SERIES_DB-MetaData'!AV193)</f>
        <v>0</v>
      </c>
      <c r="AW193" s="109">
        <f>'SERIES_DB-MetaData'!AW193</f>
        <v>0</v>
      </c>
      <c r="AX193" s="30">
        <f>IF('SERIES_DB-MetaData'!$F193="US",'SERIES_DB-MetaData'!AX193*25.4,'SERIES_DB-MetaData'!AX193)</f>
        <v>0</v>
      </c>
      <c r="AY193" s="23">
        <f t="shared" si="27"/>
        <v>1.2215705860595412</v>
      </c>
      <c r="AZ193" s="23"/>
      <c r="BA193" s="31">
        <f>IF('SERIES_DB-MetaData'!$F193="US",'SERIES_DB-MetaData'!BA193*6.89476,'SERIES_DB-MetaData'!BA193)</f>
        <v>504.7</v>
      </c>
      <c r="BB193" s="31">
        <f>IF('SERIES_DB-MetaData'!$F193="US",'SERIES_DB-MetaData'!BB193*6.89476,'SERIES_DB-MetaData'!BB193)</f>
        <v>706.7</v>
      </c>
      <c r="BC193" s="24">
        <f>'SERIES_DB-MetaData'!BC193</f>
        <v>0</v>
      </c>
      <c r="BD193" s="30">
        <f>IF('SERIES_DB-MetaData'!$F193="US",'SERIES_DB-MetaData'!BD193*25.4,'SERIES_DB-MetaData'!BD193)</f>
        <v>6.35</v>
      </c>
      <c r="BE193" s="30">
        <f>IF('SERIES_DB-MetaData'!$F193="US",'SERIES_DB-MetaData'!BE193*25.4,'SERIES_DB-MetaData'!BE193)</f>
        <v>229</v>
      </c>
      <c r="BF193" s="24">
        <f>'SERIES_DB-MetaData'!BF193</f>
        <v>2</v>
      </c>
      <c r="BG193" s="22">
        <f t="shared" si="30"/>
        <v>0.27116377638148476</v>
      </c>
      <c r="BH193" s="30">
        <f>IF('SERIES_DB-MetaData'!$F193="US",'SERIES_DB-MetaData'!BH193*25.4,'SERIES_DB-MetaData'!BH193)</f>
        <v>0</v>
      </c>
      <c r="BI193" s="31">
        <f>IF('SERIES_DB-MetaData'!$F193="US",'SERIES_DB-MetaData'!BI193*6.89476,'SERIES_DB-MetaData'!BI193)</f>
        <v>504.7</v>
      </c>
      <c r="BJ193" s="31">
        <f>IF('SERIES_DB-MetaData'!$F193="US",'SERIES_DB-MetaData'!BJ193*6.89476,'SERIES_DB-MetaData'!BJ193)</f>
        <v>681.2</v>
      </c>
      <c r="BK193" s="109">
        <f>'SERIES_DB-MetaData'!BK193</f>
        <v>0</v>
      </c>
      <c r="BL193" s="30">
        <f>IF('SERIES_DB-MetaData'!$F193="US",'SERIES_DB-MetaData'!BL193*25.4,'SERIES_DB-MetaData'!BL193)</f>
        <v>6.35</v>
      </c>
      <c r="BM193" s="30">
        <f>IF('SERIES_DB-MetaData'!$F193="US",'SERIES_DB-MetaData'!BM193*25.4,'SERIES_DB-MetaData'!BM193)</f>
        <v>203</v>
      </c>
      <c r="BN193" s="25">
        <f>'SERIES_DB-MetaData'!$BN$6</f>
        <v>2</v>
      </c>
      <c r="BO193" s="22">
        <f t="shared" si="31"/>
        <v>0.30589411227270941</v>
      </c>
      <c r="BP193" s="31">
        <f>IF('SERIES_DB-MetaData'!$F193="US",'SERIES_DB-MetaData'!BP193*6.89476,'SERIES_DB-MetaData'!BP193)</f>
        <v>504.7</v>
      </c>
      <c r="BQ193" s="31">
        <f>IF('SERIES_DB-MetaData'!$F193="US",'SERIES_DB-MetaData'!BQ193*6.89476,'SERIES_DB-MetaData'!BQ193)</f>
        <v>681.2</v>
      </c>
      <c r="BR193" s="20">
        <f>'SERIES_DB-MetaData'!BR193</f>
        <v>0</v>
      </c>
      <c r="BS193" s="30">
        <f>IF('SERIES_DB-MetaData'!$F193="US",'SERIES_DB-MetaData'!BS193*25.4,'SERIES_DB-MetaData'!BS193)</f>
        <v>0</v>
      </c>
      <c r="BT193" s="20">
        <f>'SERIES_DB-MetaData'!BT193</f>
        <v>0</v>
      </c>
      <c r="BU193" s="22">
        <f t="shared" si="28"/>
        <v>0</v>
      </c>
      <c r="BV193" s="31">
        <f>IF('SERIES_DB-MetaData'!$F193="US",'SERIES_DB-MetaData'!BV193*6.89476,'SERIES_DB-MetaData'!BV193)</f>
        <v>0</v>
      </c>
      <c r="BW193" s="20">
        <f>'SERIES_DB-MetaData'!BW193</f>
        <v>0</v>
      </c>
      <c r="BX193" s="20">
        <f>'SERIES_DB-MetaData'!BX193</f>
        <v>1</v>
      </c>
    </row>
    <row r="194" spans="1:76">
      <c r="A194" s="84">
        <f>'SERIES_DB-MetaData'!A194</f>
        <v>189</v>
      </c>
      <c r="B194" s="84">
        <f>'SERIES_DB-MetaData'!B194</f>
        <v>0</v>
      </c>
      <c r="C194" s="84">
        <f>'SERIES_DB-MetaData'!C194</f>
        <v>5</v>
      </c>
      <c r="D194" s="105" t="str">
        <f>'SERIES_DB-MetaData'!D194</f>
        <v>B5</v>
      </c>
      <c r="E194" s="105" t="str">
        <f>'SERIES_DB-MetaData'!E194</f>
        <v>Oesterle et al. (1976)</v>
      </c>
      <c r="F194" s="20" t="s">
        <v>8</v>
      </c>
      <c r="G194" s="87" t="str">
        <f>'SERIES_DB-MetaData'!G194</f>
        <v>C</v>
      </c>
      <c r="H194" s="87" t="str">
        <f>'SERIES_DB-MetaData'!H194</f>
        <v>B</v>
      </c>
      <c r="I194" s="31">
        <f>IF('SERIES_DB-MetaData'!$F194="US",'SERIES_DB-MetaData'!I194*6.89476,'SERIES_DB-MetaData'!I194)</f>
        <v>45.3</v>
      </c>
      <c r="J194" s="31">
        <f>IF('SERIES_DB-MetaData'!$F194="US",'SERIES_DB-MetaData'!J194*6.89476,'SERIES_DB-MetaData'!J194)</f>
        <v>0</v>
      </c>
      <c r="K194" s="31">
        <f>IF('SERIES_DB-MetaData'!$F194="US",'SERIES_DB-MetaData'!K194*6.89476,'SERIES_DB-MetaData'!K194)</f>
        <v>0</v>
      </c>
      <c r="L194" s="31">
        <f>IF('SERIES_DB-MetaData'!$F194="US",'SERIES_DB-MetaData'!L194*4.448221615,'SERIES_DB-MetaData'!L194)</f>
        <v>0</v>
      </c>
      <c r="M194" s="20">
        <f>'SERIES_DB-MetaData'!M194</f>
        <v>0</v>
      </c>
      <c r="N194" s="30">
        <f>IF('SERIES_DB-MetaData'!$F194="US",'SERIES_DB-MetaData'!N194*25.4,'SERIES_DB-MetaData'!N194)</f>
        <v>305</v>
      </c>
      <c r="O194" s="30">
        <f>IF('SERIES_DB-MetaData'!$F194="US",'SERIES_DB-MetaData'!O194*25.4,'SERIES_DB-MetaData'!O194)</f>
        <v>305</v>
      </c>
      <c r="P194" s="30">
        <f>IF('SERIES_DB-MetaData'!$F194="US",'SERIES_DB-MetaData'!P194*25.4,'SERIES_DB-MetaData'!P194)</f>
        <v>1905</v>
      </c>
      <c r="Q194" s="30">
        <f>IF('SERIES_DB-MetaData'!$F194="US",'SERIES_DB-MetaData'!Q194*25.4,'SERIES_DB-MetaData'!Q194)</f>
        <v>102</v>
      </c>
      <c r="R194" s="30">
        <f>IF('SERIES_DB-MetaData'!$F194="US",'SERIES_DB-MetaData'!R194*25.4,'SERIES_DB-MetaData'!R194)</f>
        <v>4572</v>
      </c>
      <c r="S194" s="30">
        <f>IF('SERIES_DB-MetaData'!$F194="US",'SERIES_DB-MetaData'!S194*25.4,'SERIES_DB-MetaData'!S194)</f>
        <v>4572</v>
      </c>
      <c r="T194" s="32" t="str">
        <f>'SERIES_DB-MetaData'!T194</f>
        <v>C</v>
      </c>
      <c r="U194" s="32">
        <f t="shared" si="29"/>
        <v>225115</v>
      </c>
      <c r="V194" s="30">
        <f>IF('SERIES_DB-MetaData'!$F194="US",'SERIES_DB-MetaData'!V194*25.4,'SERIES_DB-MetaData'!V194)</f>
        <v>19.100000000000001</v>
      </c>
      <c r="W194" s="30">
        <f>IF('SERIES_DB-MetaData'!$F194="US",'SERIES_DB-MetaData'!W194*25.4,'SERIES_DB-MetaData'!W194)</f>
        <v>19</v>
      </c>
      <c r="X194" s="30">
        <f>IF('SERIES_DB-MetaData'!$F194="US",'SERIES_DB-MetaData'!X194*25.4,'SERIES_DB-MetaData'!X194)</f>
        <v>19</v>
      </c>
      <c r="Y194" s="108">
        <f>'SERIES_DB-MetaData'!Y194</f>
        <v>12</v>
      </c>
      <c r="Z194" s="30">
        <f>IF('SERIES_DB-MetaData'!$F194="US",'SERIES_DB-MetaData'!Z194*25.4,'SERIES_DB-MetaData'!Z194)</f>
        <v>15.875</v>
      </c>
      <c r="AA194" s="108">
        <f>'SERIES_DB-MetaData'!AA194</f>
        <v>2</v>
      </c>
      <c r="AB194" s="30">
        <f>IF('SERIES_DB-MetaData'!$F194="US",'SERIES_DB-MetaData'!AB194*25.4,'SERIES_DB-MetaData'!AB194)</f>
        <v>15.875</v>
      </c>
      <c r="AC194" s="108">
        <f>'SERIES_DB-MetaData'!AC194</f>
        <v>2</v>
      </c>
      <c r="AD194" s="108" t="str">
        <f>'SERIES_DB-MetaData'!AD194</f>
        <v>H</v>
      </c>
      <c r="AE194" s="31">
        <f>IF('SERIES_DB-MetaData'!$F194="US",'SERIES_DB-MetaData'!AE194*25.4,'SERIES_DB-MetaData'!AE194)</f>
        <v>304.8</v>
      </c>
      <c r="AF194" s="32" t="str">
        <f>'SERIES_DB-MetaData'!AF194</f>
        <v>Ribbed</v>
      </c>
      <c r="AG194" s="23">
        <f t="shared" si="26"/>
        <v>1.5220148723355178</v>
      </c>
      <c r="AH194" s="30">
        <f>IF('SERIES_DB-MetaData'!$F194="US",'SERIES_DB-MetaData'!AH194*25.4,'SERIES_DB-MetaData'!AH194)</f>
        <v>0</v>
      </c>
      <c r="AI194" s="31">
        <f>IF('SERIES_DB-MetaData'!$F194="US",'SERIES_DB-MetaData'!AI194*6.89476,'SERIES_DB-MetaData'!AI194)</f>
        <v>444</v>
      </c>
      <c r="AJ194" s="31">
        <f>IF('SERIES_DB-MetaData'!$F194="US",'SERIES_DB-MetaData'!AJ194*6.89476,'SERIES_DB-MetaData'!AJ194)</f>
        <v>733.6</v>
      </c>
      <c r="AK194" s="31">
        <f>IF('SERIES_DB-MetaData'!$F194="US",'SERIES_DB-MetaData'!AK194*6.89476,'SERIES_DB-MetaData'!AK194)</f>
        <v>444</v>
      </c>
      <c r="AL194" s="31">
        <f>IF('SERIES_DB-MetaData'!$F194="US",'SERIES_DB-MetaData'!AL194*6.89476,'SERIES_DB-MetaData'!AL194)</f>
        <v>444</v>
      </c>
      <c r="AM194" s="31">
        <f>IF('SERIES_DB-MetaData'!$F194="US",'SERIES_DB-MetaData'!AM194*6.89476,'SERIES_DB-MetaData'!AM194)</f>
        <v>733.6</v>
      </c>
      <c r="AN194" s="31">
        <f>IF('SERIES_DB-MetaData'!$F194="US",'SERIES_DB-MetaData'!AN194*6.89476,'SERIES_DB-MetaData'!AN194)</f>
        <v>733.6</v>
      </c>
      <c r="AO194" s="108">
        <f>'SERIES_DB-MetaData'!AO194</f>
        <v>0</v>
      </c>
      <c r="AP194" s="24" t="str">
        <f>'SERIES_DB-MetaData'!AP194</f>
        <v>RJ</v>
      </c>
      <c r="AQ194" s="20">
        <f>'SERIES_DB-MetaData'!AQ194</f>
        <v>4</v>
      </c>
      <c r="AR194" s="24" t="str">
        <f>'SERIES_DB-MetaData'!AR194</f>
        <v>Ribbed</v>
      </c>
      <c r="AS194" s="30">
        <f>IF('SERIES_DB-MetaData'!$F194="US",'SERIES_DB-MetaData'!AS194*25.4,'SERIES_DB-MetaData'!AS194)</f>
        <v>6.35</v>
      </c>
      <c r="AT194" s="20">
        <f>'SERIES_DB-MetaData'!AT194</f>
        <v>134</v>
      </c>
      <c r="AU194" s="31">
        <f>IF('SERIES_DB-MetaData'!$F194="US",'SERIES_DB-MetaData'!AU194*25.4,'SERIES_DB-MetaData'!AU194)</f>
        <v>34</v>
      </c>
      <c r="AV194" s="30">
        <f>IF('SERIES_DB-MetaData'!$F194="US",'SERIES_DB-MetaData'!AV194*25.4,'SERIES_DB-MetaData'!AV194)</f>
        <v>0</v>
      </c>
      <c r="AW194" s="109">
        <f>'SERIES_DB-MetaData'!AW194</f>
        <v>0</v>
      </c>
      <c r="AX194" s="30">
        <f>IF('SERIES_DB-MetaData'!$F194="US",'SERIES_DB-MetaData'!AX194*25.4,'SERIES_DB-MetaData'!AX194)</f>
        <v>0</v>
      </c>
      <c r="AY194" s="23">
        <f t="shared" si="27"/>
        <v>1.2215705860595412</v>
      </c>
      <c r="AZ194" s="23"/>
      <c r="BA194" s="31">
        <f>IF('SERIES_DB-MetaData'!$F194="US",'SERIES_DB-MetaData'!BA194*6.89476,'SERIES_DB-MetaData'!BA194)</f>
        <v>502</v>
      </c>
      <c r="BB194" s="31">
        <f>IF('SERIES_DB-MetaData'!$F194="US",'SERIES_DB-MetaData'!BB194*6.89476,'SERIES_DB-MetaData'!BB194)</f>
        <v>733.6</v>
      </c>
      <c r="BC194" s="24">
        <f>'SERIES_DB-MetaData'!BC194</f>
        <v>0</v>
      </c>
      <c r="BD194" s="30">
        <f>IF('SERIES_DB-MetaData'!$F194="US",'SERIES_DB-MetaData'!BD194*25.4,'SERIES_DB-MetaData'!BD194)</f>
        <v>6.35</v>
      </c>
      <c r="BE194" s="30">
        <f>IF('SERIES_DB-MetaData'!$F194="US",'SERIES_DB-MetaData'!BE194*25.4,'SERIES_DB-MetaData'!BE194)</f>
        <v>229</v>
      </c>
      <c r="BF194" s="24">
        <f>'SERIES_DB-MetaData'!BF194</f>
        <v>2</v>
      </c>
      <c r="BG194" s="22">
        <f t="shared" si="30"/>
        <v>0.27116377638148476</v>
      </c>
      <c r="BH194" s="30">
        <f>IF('SERIES_DB-MetaData'!$F194="US",'SERIES_DB-MetaData'!BH194*25.4,'SERIES_DB-MetaData'!BH194)</f>
        <v>0</v>
      </c>
      <c r="BI194" s="31">
        <f>IF('SERIES_DB-MetaData'!$F194="US",'SERIES_DB-MetaData'!BI194*6.89476,'SERIES_DB-MetaData'!BI194)</f>
        <v>502</v>
      </c>
      <c r="BJ194" s="31">
        <f>IF('SERIES_DB-MetaData'!$F194="US",'SERIES_DB-MetaData'!BJ194*6.89476,'SERIES_DB-MetaData'!BJ194)</f>
        <v>671.6</v>
      </c>
      <c r="BK194" s="109">
        <f>'SERIES_DB-MetaData'!BK194</f>
        <v>0</v>
      </c>
      <c r="BL194" s="30">
        <f>IF('SERIES_DB-MetaData'!$F194="US",'SERIES_DB-MetaData'!BL194*25.4,'SERIES_DB-MetaData'!BL194)</f>
        <v>6.35</v>
      </c>
      <c r="BM194" s="30">
        <f>IF('SERIES_DB-MetaData'!$F194="US",'SERIES_DB-MetaData'!BM194*25.4,'SERIES_DB-MetaData'!BM194)</f>
        <v>102</v>
      </c>
      <c r="BN194" s="25">
        <f>'SERIES_DB-MetaData'!$BN$6</f>
        <v>2</v>
      </c>
      <c r="BO194" s="22">
        <f t="shared" si="31"/>
        <v>0.60878926266039224</v>
      </c>
      <c r="BP194" s="31">
        <f>IF('SERIES_DB-MetaData'!$F194="US",'SERIES_DB-MetaData'!BP194*6.89476,'SERIES_DB-MetaData'!BP194)</f>
        <v>502</v>
      </c>
      <c r="BQ194" s="31">
        <f>IF('SERIES_DB-MetaData'!$F194="US",'SERIES_DB-MetaData'!BQ194*6.89476,'SERIES_DB-MetaData'!BQ194)</f>
        <v>671.6</v>
      </c>
      <c r="BR194" s="20">
        <f>'SERIES_DB-MetaData'!BR194</f>
        <v>0</v>
      </c>
      <c r="BS194" s="30">
        <f>IF('SERIES_DB-MetaData'!$F194="US",'SERIES_DB-MetaData'!BS194*25.4,'SERIES_DB-MetaData'!BS194)</f>
        <v>0</v>
      </c>
      <c r="BT194" s="20">
        <f>'SERIES_DB-MetaData'!BT194</f>
        <v>0</v>
      </c>
      <c r="BU194" s="22">
        <f t="shared" si="28"/>
        <v>0</v>
      </c>
      <c r="BV194" s="31">
        <f>IF('SERIES_DB-MetaData'!$F194="US",'SERIES_DB-MetaData'!BV194*6.89476,'SERIES_DB-MetaData'!BV194)</f>
        <v>0</v>
      </c>
      <c r="BW194" s="20">
        <f>'SERIES_DB-MetaData'!BW194</f>
        <v>0</v>
      </c>
      <c r="BX194" s="20">
        <f>'SERIES_DB-MetaData'!BX194</f>
        <v>4</v>
      </c>
    </row>
    <row r="195" spans="1:76">
      <c r="A195" s="84">
        <f>'SERIES_DB-MetaData'!A195</f>
        <v>190</v>
      </c>
      <c r="B195" s="84">
        <f>'SERIES_DB-MetaData'!B195</f>
        <v>0</v>
      </c>
      <c r="C195" s="84">
        <f>'SERIES_DB-MetaData'!C195</f>
        <v>6</v>
      </c>
      <c r="D195" s="105" t="str">
        <f>'SERIES_DB-MetaData'!D195</f>
        <v>B6</v>
      </c>
      <c r="E195" s="105" t="str">
        <f>'SERIES_DB-MetaData'!E195</f>
        <v>Oesterle et al. (1976)</v>
      </c>
      <c r="F195" s="20" t="s">
        <v>8</v>
      </c>
      <c r="G195" s="87" t="str">
        <f>'SERIES_DB-MetaData'!G195</f>
        <v>C</v>
      </c>
      <c r="H195" s="87" t="str">
        <f>'SERIES_DB-MetaData'!H195</f>
        <v>B</v>
      </c>
      <c r="I195" s="31">
        <f>IF('SERIES_DB-MetaData'!$F195="US",'SERIES_DB-MetaData'!I195*6.89476,'SERIES_DB-MetaData'!I195)</f>
        <v>21.8</v>
      </c>
      <c r="J195" s="31">
        <f>IF('SERIES_DB-MetaData'!$F195="US",'SERIES_DB-MetaData'!J195*6.89476,'SERIES_DB-MetaData'!J195)</f>
        <v>0</v>
      </c>
      <c r="K195" s="31">
        <f>IF('SERIES_DB-MetaData'!$F195="US",'SERIES_DB-MetaData'!K195*6.89476,'SERIES_DB-MetaData'!K195)</f>
        <v>0</v>
      </c>
      <c r="L195" s="31">
        <f>IF('SERIES_DB-MetaData'!$F195="US",'SERIES_DB-MetaData'!L195*4.448221615,'SERIES_DB-MetaData'!L195)</f>
        <v>1112</v>
      </c>
      <c r="M195" s="20">
        <f>'SERIES_DB-MetaData'!M195</f>
        <v>0</v>
      </c>
      <c r="N195" s="30">
        <f>IF('SERIES_DB-MetaData'!$F195="US",'SERIES_DB-MetaData'!N195*25.4,'SERIES_DB-MetaData'!N195)</f>
        <v>305</v>
      </c>
      <c r="O195" s="30">
        <f>IF('SERIES_DB-MetaData'!$F195="US",'SERIES_DB-MetaData'!O195*25.4,'SERIES_DB-MetaData'!O195)</f>
        <v>305</v>
      </c>
      <c r="P195" s="30">
        <f>IF('SERIES_DB-MetaData'!$F195="US",'SERIES_DB-MetaData'!P195*25.4,'SERIES_DB-MetaData'!P195)</f>
        <v>1905</v>
      </c>
      <c r="Q195" s="30">
        <f>IF('SERIES_DB-MetaData'!$F195="US",'SERIES_DB-MetaData'!Q195*25.4,'SERIES_DB-MetaData'!Q195)</f>
        <v>305</v>
      </c>
      <c r="R195" s="30">
        <f>IF('SERIES_DB-MetaData'!$F195="US",'SERIES_DB-MetaData'!R195*25.4,'SERIES_DB-MetaData'!R195)</f>
        <v>4572</v>
      </c>
      <c r="S195" s="30">
        <f>IF('SERIES_DB-MetaData'!$F195="US",'SERIES_DB-MetaData'!S195*25.4,'SERIES_DB-MetaData'!S195)</f>
        <v>4572</v>
      </c>
      <c r="T195" s="32" t="str">
        <f>'SERIES_DB-MetaData'!T195</f>
        <v>C</v>
      </c>
      <c r="U195" s="32">
        <f t="shared" si="29"/>
        <v>488000</v>
      </c>
      <c r="V195" s="30">
        <f>IF('SERIES_DB-MetaData'!$F195="US",'SERIES_DB-MetaData'!V195*25.4,'SERIES_DB-MetaData'!V195)</f>
        <v>19</v>
      </c>
      <c r="W195" s="30">
        <f>IF('SERIES_DB-MetaData'!$F195="US",'SERIES_DB-MetaData'!W195*25.4,'SERIES_DB-MetaData'!W195)</f>
        <v>19</v>
      </c>
      <c r="X195" s="30">
        <f>IF('SERIES_DB-MetaData'!$F195="US",'SERIES_DB-MetaData'!X195*25.4,'SERIES_DB-MetaData'!X195)</f>
        <v>19</v>
      </c>
      <c r="Y195" s="108">
        <f>'SERIES_DB-MetaData'!Y195</f>
        <v>12</v>
      </c>
      <c r="Z195" s="30">
        <f>IF('SERIES_DB-MetaData'!$F195="US",'SERIES_DB-MetaData'!Z195*25.4,'SERIES_DB-MetaData'!Z195)</f>
        <v>15.875</v>
      </c>
      <c r="AA195" s="108">
        <f>'SERIES_DB-MetaData'!AA195</f>
        <v>2</v>
      </c>
      <c r="AB195" s="30">
        <f>IF('SERIES_DB-MetaData'!$F195="US",'SERIES_DB-MetaData'!AB195*25.4,'SERIES_DB-MetaData'!AB195)</f>
        <v>15.875</v>
      </c>
      <c r="AC195" s="108">
        <f>'SERIES_DB-MetaData'!AC195</f>
        <v>2</v>
      </c>
      <c r="AD195" s="108" t="str">
        <f>'SERIES_DB-MetaData'!AD195</f>
        <v>H</v>
      </c>
      <c r="AE195" s="31">
        <f>IF('SERIES_DB-MetaData'!$F195="US",'SERIES_DB-MetaData'!AE195*25.4,'SERIES_DB-MetaData'!AE195)</f>
        <v>304.8</v>
      </c>
      <c r="AF195" s="32" t="str">
        <f>'SERIES_DB-MetaData'!AF195</f>
        <v>Ribbed</v>
      </c>
      <c r="AG195" s="23">
        <f t="shared" si="26"/>
        <v>0.6972018122618332</v>
      </c>
      <c r="AH195" s="30">
        <f>IF('SERIES_DB-MetaData'!$F195="US",'SERIES_DB-MetaData'!AH195*25.4,'SERIES_DB-MetaData'!AH195)</f>
        <v>0</v>
      </c>
      <c r="AI195" s="31">
        <f>IF('SERIES_DB-MetaData'!$F195="US",'SERIES_DB-MetaData'!AI195*6.89476,'SERIES_DB-MetaData'!AI195)</f>
        <v>440.6</v>
      </c>
      <c r="AJ195" s="31">
        <f>IF('SERIES_DB-MetaData'!$F195="US",'SERIES_DB-MetaData'!AJ195*6.89476,'SERIES_DB-MetaData'!AJ195)</f>
        <v>732.9</v>
      </c>
      <c r="AK195" s="31">
        <f>IF('SERIES_DB-MetaData'!$F195="US",'SERIES_DB-MetaData'!AK195*6.89476,'SERIES_DB-MetaData'!AK195)</f>
        <v>441</v>
      </c>
      <c r="AL195" s="31">
        <f>IF('SERIES_DB-MetaData'!$F195="US",'SERIES_DB-MetaData'!AL195*6.89476,'SERIES_DB-MetaData'!AL195)</f>
        <v>441</v>
      </c>
      <c r="AM195" s="31">
        <f>IF('SERIES_DB-MetaData'!$F195="US",'SERIES_DB-MetaData'!AM195*6.89476,'SERIES_DB-MetaData'!AM195)</f>
        <v>732.9</v>
      </c>
      <c r="AN195" s="31">
        <f>IF('SERIES_DB-MetaData'!$F195="US",'SERIES_DB-MetaData'!AN195*6.89476,'SERIES_DB-MetaData'!AN195)</f>
        <v>732.9</v>
      </c>
      <c r="AO195" s="108">
        <f>'SERIES_DB-MetaData'!AO195</f>
        <v>0</v>
      </c>
      <c r="AP195" s="24" t="str">
        <f>'SERIES_DB-MetaData'!AP195</f>
        <v>RJ</v>
      </c>
      <c r="AQ195" s="20">
        <f>'SERIES_DB-MetaData'!AQ195</f>
        <v>4</v>
      </c>
      <c r="AR195" s="24" t="str">
        <f>'SERIES_DB-MetaData'!AR195</f>
        <v>Ribbed</v>
      </c>
      <c r="AS195" s="30">
        <f>IF('SERIES_DB-MetaData'!$F195="US",'SERIES_DB-MetaData'!AS195*25.4,'SERIES_DB-MetaData'!AS195)</f>
        <v>4.9530000000000003</v>
      </c>
      <c r="AT195" s="20">
        <f>'SERIES_DB-MetaData'!AT195</f>
        <v>82</v>
      </c>
      <c r="AU195" s="31">
        <f>IF('SERIES_DB-MetaData'!$F195="US",'SERIES_DB-MetaData'!AU195*25.4,'SERIES_DB-MetaData'!AU195)</f>
        <v>34</v>
      </c>
      <c r="AV195" s="30">
        <f>IF('SERIES_DB-MetaData'!$F195="US",'SERIES_DB-MetaData'!AV195*25.4,'SERIES_DB-MetaData'!AV195)</f>
        <v>0</v>
      </c>
      <c r="AW195" s="109">
        <f>'SERIES_DB-MetaData'!AW195</f>
        <v>0</v>
      </c>
      <c r="AX195" s="30">
        <f>IF('SERIES_DB-MetaData'!$F195="US",'SERIES_DB-MetaData'!AX195*25.4,'SERIES_DB-MetaData'!AX195)</f>
        <v>0</v>
      </c>
      <c r="AY195" s="23">
        <f t="shared" si="27"/>
        <v>0.74320354455862492</v>
      </c>
      <c r="AZ195" s="23"/>
      <c r="BA195" s="31">
        <f>IF('SERIES_DB-MetaData'!$F195="US",'SERIES_DB-MetaData'!BA195*6.89476,'SERIES_DB-MetaData'!BA195)</f>
        <v>487.5</v>
      </c>
      <c r="BB195" s="31">
        <f>IF('SERIES_DB-MetaData'!$F195="US",'SERIES_DB-MetaData'!BB195*6.89476,'SERIES_DB-MetaData'!BB195)</f>
        <v>732.9</v>
      </c>
      <c r="BC195" s="24">
        <f>'SERIES_DB-MetaData'!BC195</f>
        <v>0</v>
      </c>
      <c r="BD195" s="30">
        <f>IF('SERIES_DB-MetaData'!$F195="US",'SERIES_DB-MetaData'!BD195*25.4,'SERIES_DB-MetaData'!BD195)</f>
        <v>6.35</v>
      </c>
      <c r="BE195" s="30">
        <f>IF('SERIES_DB-MetaData'!$F195="US",'SERIES_DB-MetaData'!BE195*25.4,'SERIES_DB-MetaData'!BE195)</f>
        <v>229</v>
      </c>
      <c r="BF195" s="24">
        <f>'SERIES_DB-MetaData'!BF195</f>
        <v>2</v>
      </c>
      <c r="BG195" s="22">
        <f t="shared" si="30"/>
        <v>9.0684279314463753E-2</v>
      </c>
      <c r="BH195" s="30">
        <f>IF('SERIES_DB-MetaData'!$F195="US",'SERIES_DB-MetaData'!BH195*25.4,'SERIES_DB-MetaData'!BH195)</f>
        <v>0</v>
      </c>
      <c r="BI195" s="31">
        <f>IF('SERIES_DB-MetaData'!$F195="US",'SERIES_DB-MetaData'!BI195*6.89476,'SERIES_DB-MetaData'!BI195)</f>
        <v>511.6</v>
      </c>
      <c r="BJ195" s="31">
        <f>IF('SERIES_DB-MetaData'!$F195="US",'SERIES_DB-MetaData'!BJ195*6.89476,'SERIES_DB-MetaData'!BJ195)</f>
        <v>675.7</v>
      </c>
      <c r="BK195" s="109">
        <f>'SERIES_DB-MetaData'!BK195</f>
        <v>0</v>
      </c>
      <c r="BL195" s="30">
        <f>IF('SERIES_DB-MetaData'!$F195="US",'SERIES_DB-MetaData'!BL195*25.4,'SERIES_DB-MetaData'!BL195)</f>
        <v>6.35</v>
      </c>
      <c r="BM195" s="30">
        <f>IF('SERIES_DB-MetaData'!$F195="US",'SERIES_DB-MetaData'!BM195*25.4,'SERIES_DB-MetaData'!BM195)</f>
        <v>102</v>
      </c>
      <c r="BN195" s="25">
        <f>'SERIES_DB-MetaData'!$BN$6</f>
        <v>2</v>
      </c>
      <c r="BO195" s="22">
        <f t="shared" si="31"/>
        <v>0.2035950976765902</v>
      </c>
      <c r="BP195" s="31">
        <f>IF('SERIES_DB-MetaData'!$F195="US",'SERIES_DB-MetaData'!BP195*6.89476,'SERIES_DB-MetaData'!BP195)</f>
        <v>511.6</v>
      </c>
      <c r="BQ195" s="31">
        <f>IF('SERIES_DB-MetaData'!$F195="US",'SERIES_DB-MetaData'!BQ195*6.89476,'SERIES_DB-MetaData'!BQ195)</f>
        <v>675.7</v>
      </c>
      <c r="BR195" s="20">
        <f>'SERIES_DB-MetaData'!BR195</f>
        <v>0</v>
      </c>
      <c r="BS195" s="30">
        <f>IF('SERIES_DB-MetaData'!$F195="US",'SERIES_DB-MetaData'!BS195*25.4,'SERIES_DB-MetaData'!BS195)</f>
        <v>0</v>
      </c>
      <c r="BT195" s="20">
        <f>'SERIES_DB-MetaData'!BT195</f>
        <v>0</v>
      </c>
      <c r="BU195" s="22">
        <f t="shared" si="28"/>
        <v>0</v>
      </c>
      <c r="BV195" s="31">
        <f>IF('SERIES_DB-MetaData'!$F195="US",'SERIES_DB-MetaData'!BV195*6.89476,'SERIES_DB-MetaData'!BV195)</f>
        <v>0</v>
      </c>
      <c r="BW195" s="20">
        <f>'SERIES_DB-MetaData'!BW195</f>
        <v>0</v>
      </c>
      <c r="BX195" s="20">
        <f>'SERIES_DB-MetaData'!BX195</f>
        <v>2</v>
      </c>
    </row>
    <row r="196" spans="1:76">
      <c r="A196" s="84">
        <f>'SERIES_DB-MetaData'!A196</f>
        <v>191</v>
      </c>
      <c r="B196" s="84">
        <f>'SERIES_DB-MetaData'!B196</f>
        <v>0</v>
      </c>
      <c r="C196" s="84">
        <f>'SERIES_DB-MetaData'!C196</f>
        <v>7</v>
      </c>
      <c r="D196" s="105" t="str">
        <f>'SERIES_DB-MetaData'!D196</f>
        <v>B5R</v>
      </c>
      <c r="E196" s="105" t="str">
        <f>'SERIES_DB-MetaData'!E196</f>
        <v>Oesterle et al. (1976)</v>
      </c>
      <c r="F196" s="20" t="s">
        <v>8</v>
      </c>
      <c r="G196" s="87" t="str">
        <f>'SERIES_DB-MetaData'!G196</f>
        <v>C</v>
      </c>
      <c r="H196" s="87" t="str">
        <f>'SERIES_DB-MetaData'!H196</f>
        <v>B</v>
      </c>
      <c r="I196" s="31">
        <f>IF('SERIES_DB-MetaData'!$F196="US",'SERIES_DB-MetaData'!I196*6.89476,'SERIES_DB-MetaData'!I196)</f>
        <v>42.8</v>
      </c>
      <c r="J196" s="31">
        <f>IF('SERIES_DB-MetaData'!$F196="US",'SERIES_DB-MetaData'!J196*6.89476,'SERIES_DB-MetaData'!J196)</f>
        <v>0</v>
      </c>
      <c r="K196" s="31">
        <f>IF('SERIES_DB-MetaData'!$F196="US",'SERIES_DB-MetaData'!K196*6.89476,'SERIES_DB-MetaData'!K196)</f>
        <v>0</v>
      </c>
      <c r="L196" s="31">
        <f>IF('SERIES_DB-MetaData'!$F196="US",'SERIES_DB-MetaData'!L196*4.448221615,'SERIES_DB-MetaData'!L196)</f>
        <v>0</v>
      </c>
      <c r="M196" s="20">
        <f>'SERIES_DB-MetaData'!M196</f>
        <v>0</v>
      </c>
      <c r="N196" s="30">
        <f>IF('SERIES_DB-MetaData'!$F196="US",'SERIES_DB-MetaData'!N196*25.4,'SERIES_DB-MetaData'!N196)</f>
        <v>305</v>
      </c>
      <c r="O196" s="30">
        <f>IF('SERIES_DB-MetaData'!$F196="US",'SERIES_DB-MetaData'!O196*25.4,'SERIES_DB-MetaData'!O196)</f>
        <v>305</v>
      </c>
      <c r="P196" s="30">
        <f>IF('SERIES_DB-MetaData'!$F196="US",'SERIES_DB-MetaData'!P196*25.4,'SERIES_DB-MetaData'!P196)</f>
        <v>1905</v>
      </c>
      <c r="Q196" s="30">
        <f>IF('SERIES_DB-MetaData'!$F196="US",'SERIES_DB-MetaData'!Q196*25.4,'SERIES_DB-MetaData'!Q196)</f>
        <v>102</v>
      </c>
      <c r="R196" s="30">
        <f>IF('SERIES_DB-MetaData'!$F196="US",'SERIES_DB-MetaData'!R196*25.4,'SERIES_DB-MetaData'!R196)</f>
        <v>4572</v>
      </c>
      <c r="S196" s="30">
        <f>IF('SERIES_DB-MetaData'!$F196="US",'SERIES_DB-MetaData'!S196*25.4,'SERIES_DB-MetaData'!S196)</f>
        <v>4572</v>
      </c>
      <c r="T196" s="32" t="str">
        <f>'SERIES_DB-MetaData'!T196</f>
        <v>C</v>
      </c>
      <c r="U196" s="32">
        <f t="shared" si="29"/>
        <v>225115</v>
      </c>
      <c r="V196" s="30">
        <f>IF('SERIES_DB-MetaData'!$F196="US",'SERIES_DB-MetaData'!V196*25.4,'SERIES_DB-MetaData'!V196)</f>
        <v>19.100000000000001</v>
      </c>
      <c r="W196" s="30">
        <f>IF('SERIES_DB-MetaData'!$F196="US",'SERIES_DB-MetaData'!W196*25.4,'SERIES_DB-MetaData'!W196)</f>
        <v>19.100000000000001</v>
      </c>
      <c r="X196" s="30">
        <f>IF('SERIES_DB-MetaData'!$F196="US",'SERIES_DB-MetaData'!X196*25.4,'SERIES_DB-MetaData'!X196)</f>
        <v>19.100000000000001</v>
      </c>
      <c r="Y196" s="108">
        <f>'SERIES_DB-MetaData'!Y196</f>
        <v>12</v>
      </c>
      <c r="Z196" s="30">
        <f>IF('SERIES_DB-MetaData'!$F196="US",'SERIES_DB-MetaData'!Z196*25.4,'SERIES_DB-MetaData'!Z196)</f>
        <v>25</v>
      </c>
      <c r="AA196" s="108">
        <f>'SERIES_DB-MetaData'!AA196</f>
        <v>2</v>
      </c>
      <c r="AB196" s="30">
        <f>IF('SERIES_DB-MetaData'!$F196="US",'SERIES_DB-MetaData'!AB196*25.4,'SERIES_DB-MetaData'!AB196)</f>
        <v>25</v>
      </c>
      <c r="AC196" s="108">
        <f>'SERIES_DB-MetaData'!AC196</f>
        <v>2</v>
      </c>
      <c r="AD196" s="108" t="str">
        <f>'SERIES_DB-MetaData'!AD196</f>
        <v>H90</v>
      </c>
      <c r="AE196" s="31">
        <f>IF('SERIES_DB-MetaData'!$F196="US",'SERIES_DB-MetaData'!AE196*25.4,'SERIES_DB-MetaData'!AE196)</f>
        <v>610</v>
      </c>
      <c r="AF196" s="32" t="str">
        <f>'SERIES_DB-MetaData'!AF196</f>
        <v>Ribbed</v>
      </c>
      <c r="AG196" s="23">
        <f t="shared" si="26"/>
        <v>1.5273319182943288</v>
      </c>
      <c r="AH196" s="30">
        <f>IF('SERIES_DB-MetaData'!$F196="US",'SERIES_DB-MetaData'!AH196*25.4,'SERIES_DB-MetaData'!AH196)</f>
        <v>0</v>
      </c>
      <c r="AI196" s="31">
        <f>IF('SERIES_DB-MetaData'!$F196="US",'SERIES_DB-MetaData'!AI196*6.89476,'SERIES_DB-MetaData'!AI196)</f>
        <v>444</v>
      </c>
      <c r="AJ196" s="31">
        <f>IF('SERIES_DB-MetaData'!$F196="US",'SERIES_DB-MetaData'!AJ196*6.89476,'SERIES_DB-MetaData'!AJ196)</f>
        <v>733.6</v>
      </c>
      <c r="AK196" s="31">
        <f>IF('SERIES_DB-MetaData'!$F196="US",'SERIES_DB-MetaData'!AK196*6.89476,'SERIES_DB-MetaData'!AK196)</f>
        <v>444</v>
      </c>
      <c r="AL196" s="31">
        <f>IF('SERIES_DB-MetaData'!$F196="US",'SERIES_DB-MetaData'!AL196*6.89476,'SERIES_DB-MetaData'!AL196)</f>
        <v>444</v>
      </c>
      <c r="AM196" s="31">
        <f>IF('SERIES_DB-MetaData'!$F196="US",'SERIES_DB-MetaData'!AM196*6.89476,'SERIES_DB-MetaData'!AM196)</f>
        <v>733.6</v>
      </c>
      <c r="AN196" s="31">
        <f>IF('SERIES_DB-MetaData'!$F196="US",'SERIES_DB-MetaData'!AN196*6.89476,'SERIES_DB-MetaData'!AN196)</f>
        <v>6.35</v>
      </c>
      <c r="AO196" s="108">
        <f>'SERIES_DB-MetaData'!AO196</f>
        <v>0</v>
      </c>
      <c r="AP196" s="24" t="str">
        <f>'SERIES_DB-MetaData'!AP196</f>
        <v>R</v>
      </c>
      <c r="AQ196" s="20">
        <f>'SERIES_DB-MetaData'!AQ196</f>
        <v>2</v>
      </c>
      <c r="AR196" s="24" t="str">
        <f>'SERIES_DB-MetaData'!AR196</f>
        <v>Ribbed</v>
      </c>
      <c r="AS196" s="30">
        <f>IF('SERIES_DB-MetaData'!$F196="US",'SERIES_DB-MetaData'!AS196*25.4,'SERIES_DB-MetaData'!AS196)</f>
        <v>6.35</v>
      </c>
      <c r="AT196" s="20">
        <f>'SERIES_DB-MetaData'!AT196</f>
        <v>134</v>
      </c>
      <c r="AU196" s="31">
        <f>IF('SERIES_DB-MetaData'!$F196="US",'SERIES_DB-MetaData'!AU196*25.4,'SERIES_DB-MetaData'!AU196)</f>
        <v>34</v>
      </c>
      <c r="AV196" s="30">
        <f>IF('SERIES_DB-MetaData'!$F196="US",'SERIES_DB-MetaData'!AV196*25.4,'SERIES_DB-MetaData'!AV196)</f>
        <v>0</v>
      </c>
      <c r="AW196" s="109">
        <f>'SERIES_DB-MetaData'!AW196</f>
        <v>0</v>
      </c>
      <c r="AX196" s="30">
        <f>IF('SERIES_DB-MetaData'!$F196="US",'SERIES_DB-MetaData'!AX196*25.4,'SERIES_DB-MetaData'!AX196)</f>
        <v>0</v>
      </c>
      <c r="AY196" s="23">
        <f t="shared" si="27"/>
        <v>0.61078529302977058</v>
      </c>
      <c r="AZ196" s="23"/>
      <c r="BA196" s="31">
        <f>IF('SERIES_DB-MetaData'!$F196="US",'SERIES_DB-MetaData'!BA196*6.89476,'SERIES_DB-MetaData'!BA196)</f>
        <v>502</v>
      </c>
      <c r="BB196" s="31">
        <f>IF('SERIES_DB-MetaData'!$F196="US",'SERIES_DB-MetaData'!BB196*6.89476,'SERIES_DB-MetaData'!BB196)</f>
        <v>671.6</v>
      </c>
      <c r="BC196" s="24">
        <f>'SERIES_DB-MetaData'!BC196</f>
        <v>0</v>
      </c>
      <c r="BD196" s="30">
        <f>IF('SERIES_DB-MetaData'!$F196="US",'SERIES_DB-MetaData'!BD196*25.4,'SERIES_DB-MetaData'!BD196)</f>
        <v>6.35</v>
      </c>
      <c r="BE196" s="30">
        <f>IF('SERIES_DB-MetaData'!$F196="US",'SERIES_DB-MetaData'!BE196*25.4,'SERIES_DB-MetaData'!BE196)</f>
        <v>229</v>
      </c>
      <c r="BF196" s="24">
        <f>'SERIES_DB-MetaData'!BF196</f>
        <v>2</v>
      </c>
      <c r="BG196" s="22">
        <f t="shared" si="30"/>
        <v>0.27116377638148476</v>
      </c>
      <c r="BH196" s="30">
        <f>IF('SERIES_DB-MetaData'!$F196="US",'SERIES_DB-MetaData'!BH196*25.4,'SERIES_DB-MetaData'!BH196)</f>
        <v>0</v>
      </c>
      <c r="BI196" s="31">
        <f>IF('SERIES_DB-MetaData'!$F196="US",'SERIES_DB-MetaData'!BI196*6.89476,'SERIES_DB-MetaData'!BI196)</f>
        <v>502</v>
      </c>
      <c r="BJ196" s="31">
        <f>IF('SERIES_DB-MetaData'!$F196="US",'SERIES_DB-MetaData'!BJ196*6.89476,'SERIES_DB-MetaData'!BJ196)</f>
        <v>671.6</v>
      </c>
      <c r="BK196" s="109">
        <f>'SERIES_DB-MetaData'!BK196</f>
        <v>0</v>
      </c>
      <c r="BL196" s="30">
        <f>IF('SERIES_DB-MetaData'!$F196="US",'SERIES_DB-MetaData'!BL196*25.4,'SERIES_DB-MetaData'!BL196)</f>
        <v>6.35</v>
      </c>
      <c r="BM196" s="30">
        <f>IF('SERIES_DB-MetaData'!$F196="US",'SERIES_DB-MetaData'!BM196*25.4,'SERIES_DB-MetaData'!BM196)</f>
        <v>102</v>
      </c>
      <c r="BN196" s="25">
        <f>'SERIES_DB-MetaData'!$BN$6</f>
        <v>2</v>
      </c>
      <c r="BO196" s="22">
        <f t="shared" si="31"/>
        <v>0.60878926266039224</v>
      </c>
      <c r="BP196" s="31">
        <f>IF('SERIES_DB-MetaData'!$F196="US",'SERIES_DB-MetaData'!BP196*6.89476,'SERIES_DB-MetaData'!BP196)</f>
        <v>502</v>
      </c>
      <c r="BQ196" s="31">
        <f>IF('SERIES_DB-MetaData'!$F196="US",'SERIES_DB-MetaData'!BQ196*6.89476,'SERIES_DB-MetaData'!BQ196)</f>
        <v>671.6</v>
      </c>
      <c r="BR196" s="20">
        <f>'SERIES_DB-MetaData'!BR196</f>
        <v>0</v>
      </c>
      <c r="BS196" s="30">
        <f>IF('SERIES_DB-MetaData'!$F196="US",'SERIES_DB-MetaData'!BS196*25.4,'SERIES_DB-MetaData'!BS196)</f>
        <v>0</v>
      </c>
      <c r="BT196" s="20">
        <f>'SERIES_DB-MetaData'!BT196</f>
        <v>0</v>
      </c>
      <c r="BU196" s="22">
        <f t="shared" si="28"/>
        <v>0</v>
      </c>
      <c r="BV196" s="31">
        <f>IF('SERIES_DB-MetaData'!$F196="US",'SERIES_DB-MetaData'!BV196*6.89476,'SERIES_DB-MetaData'!BV196)</f>
        <v>0</v>
      </c>
      <c r="BW196" s="20">
        <f>'SERIES_DB-MetaData'!BW196</f>
        <v>0</v>
      </c>
      <c r="BX196" s="20">
        <f>'SERIES_DB-MetaData'!BX196</f>
        <v>4</v>
      </c>
    </row>
    <row r="197" spans="1:76">
      <c r="A197" s="84">
        <f>'SERIES_DB-MetaData'!A197</f>
        <v>192</v>
      </c>
      <c r="B197" s="84">
        <f>'SERIES_DB-MetaData'!B197</f>
        <v>0</v>
      </c>
      <c r="C197" s="84">
        <f>'SERIES_DB-MetaData'!C197</f>
        <v>8</v>
      </c>
      <c r="D197" s="105" t="str">
        <f>'SERIES_DB-MetaData'!D197</f>
        <v>F1</v>
      </c>
      <c r="E197" s="105" t="str">
        <f>'SERIES_DB-MetaData'!E197</f>
        <v>Oesterle et al. (1976)</v>
      </c>
      <c r="F197" s="20" t="s">
        <v>8</v>
      </c>
      <c r="G197" s="87" t="str">
        <f>'SERIES_DB-MetaData'!G197</f>
        <v>C</v>
      </c>
      <c r="H197" s="87" t="str">
        <f>'SERIES_DB-MetaData'!H197</f>
        <v>F</v>
      </c>
      <c r="I197" s="31">
        <f>IF('SERIES_DB-MetaData'!$F197="US",'SERIES_DB-MetaData'!I197*6.89476,'SERIES_DB-MetaData'!I197)</f>
        <v>38.4</v>
      </c>
      <c r="J197" s="31">
        <f>IF('SERIES_DB-MetaData'!$F197="US",'SERIES_DB-MetaData'!J197*6.89476,'SERIES_DB-MetaData'!J197)</f>
        <v>0</v>
      </c>
      <c r="K197" s="31">
        <f>IF('SERIES_DB-MetaData'!$F197="US",'SERIES_DB-MetaData'!K197*6.89476,'SERIES_DB-MetaData'!K197)</f>
        <v>0</v>
      </c>
      <c r="L197" s="31">
        <f>IF('SERIES_DB-MetaData'!$F197="US",'SERIES_DB-MetaData'!L197*4.448221615,'SERIES_DB-MetaData'!L197)</f>
        <v>0</v>
      </c>
      <c r="M197" s="20">
        <f>'SERIES_DB-MetaData'!M197</f>
        <v>0</v>
      </c>
      <c r="N197" s="30">
        <f>IF('SERIES_DB-MetaData'!$F197="US",'SERIES_DB-MetaData'!N197*25.4,'SERIES_DB-MetaData'!N197)</f>
        <v>915</v>
      </c>
      <c r="O197" s="30">
        <f>IF('SERIES_DB-MetaData'!$F197="US",'SERIES_DB-MetaData'!O197*25.4,'SERIES_DB-MetaData'!O197)</f>
        <v>102</v>
      </c>
      <c r="P197" s="30">
        <f>IF('SERIES_DB-MetaData'!$F197="US",'SERIES_DB-MetaData'!P197*25.4,'SERIES_DB-MetaData'!P197)</f>
        <v>1905</v>
      </c>
      <c r="Q197" s="30">
        <f>IF('SERIES_DB-MetaData'!$F197="US",'SERIES_DB-MetaData'!Q197*25.4,'SERIES_DB-MetaData'!Q197)</f>
        <v>102</v>
      </c>
      <c r="R197" s="30">
        <f>IF('SERIES_DB-MetaData'!$F197="US",'SERIES_DB-MetaData'!R197*25.4,'SERIES_DB-MetaData'!R197)</f>
        <v>4572</v>
      </c>
      <c r="S197" s="30">
        <f>IF('SERIES_DB-MetaData'!$F197="US",'SERIES_DB-MetaData'!S197*25.4,'SERIES_DB-MetaData'!S197)</f>
        <v>4572</v>
      </c>
      <c r="T197" s="32" t="str">
        <f>'SERIES_DB-MetaData'!T197</f>
        <v>C</v>
      </c>
      <c r="U197" s="32">
        <f t="shared" si="29"/>
        <v>266832</v>
      </c>
      <c r="V197" s="30">
        <f>IF('SERIES_DB-MetaData'!$F197="US",'SERIES_DB-MetaData'!V197*25.4,'SERIES_DB-MetaData'!V197)</f>
        <v>12.7</v>
      </c>
      <c r="W197" s="30">
        <f>IF('SERIES_DB-MetaData'!$F197="US",'SERIES_DB-MetaData'!W197*25.4,'SERIES_DB-MetaData'!W197)</f>
        <v>0</v>
      </c>
      <c r="X197" s="30">
        <f>IF('SERIES_DB-MetaData'!$F197="US",'SERIES_DB-MetaData'!X197*25.4,'SERIES_DB-MetaData'!X197)</f>
        <v>0</v>
      </c>
      <c r="Y197" s="108">
        <f>'SERIES_DB-MetaData'!Y197</f>
        <v>28</v>
      </c>
      <c r="Z197" s="30">
        <f>IF('SERIES_DB-MetaData'!$F197="US",'SERIES_DB-MetaData'!Z197*25.4,'SERIES_DB-MetaData'!Z197)</f>
        <v>25</v>
      </c>
      <c r="AA197" s="108">
        <f>'SERIES_DB-MetaData'!AA197</f>
        <v>0</v>
      </c>
      <c r="AB197" s="30">
        <f>IF('SERIES_DB-MetaData'!$F197="US",'SERIES_DB-MetaData'!AB197*25.4,'SERIES_DB-MetaData'!AB197)</f>
        <v>25</v>
      </c>
      <c r="AC197" s="108">
        <f>'SERIES_DB-MetaData'!AC197</f>
        <v>12</v>
      </c>
      <c r="AD197" s="108" t="str">
        <f>'SERIES_DB-MetaData'!AD197</f>
        <v>H90</v>
      </c>
      <c r="AE197" s="31">
        <f>IF('SERIES_DB-MetaData'!$F197="US",'SERIES_DB-MetaData'!AE197*25.4,'SERIES_DB-MetaData'!AE197)</f>
        <v>610</v>
      </c>
      <c r="AF197" s="32" t="str">
        <f>'SERIES_DB-MetaData'!AF197</f>
        <v>Ribbed</v>
      </c>
      <c r="AG197" s="23">
        <f t="shared" si="26"/>
        <v>0.7595902726771866</v>
      </c>
      <c r="AH197" s="30">
        <f>IF('SERIES_DB-MetaData'!$F197="US",'SERIES_DB-MetaData'!AH197*25.4,'SERIES_DB-MetaData'!AH197)</f>
        <v>0</v>
      </c>
      <c r="AI197" s="31">
        <f>IF('SERIES_DB-MetaData'!$F197="US",'SERIES_DB-MetaData'!AI197*6.89476,'SERIES_DB-MetaData'!AI197)</f>
        <v>437.8</v>
      </c>
      <c r="AJ197" s="31">
        <f>IF('SERIES_DB-MetaData'!$F197="US",'SERIES_DB-MetaData'!AJ197*6.89476,'SERIES_DB-MetaData'!AJ197)</f>
        <v>706</v>
      </c>
      <c r="AK197" s="31">
        <f>IF('SERIES_DB-MetaData'!$F197="US",'SERIES_DB-MetaData'!AK197*6.89476,'SERIES_DB-MetaData'!AK197)</f>
        <v>0</v>
      </c>
      <c r="AL197" s="31">
        <f>IF('SERIES_DB-MetaData'!$F197="US",'SERIES_DB-MetaData'!AL197*6.89476,'SERIES_DB-MetaData'!AL197)</f>
        <v>437.8</v>
      </c>
      <c r="AM197" s="31">
        <f>IF('SERIES_DB-MetaData'!$F197="US",'SERIES_DB-MetaData'!AM197*6.89476,'SERIES_DB-MetaData'!AM197)</f>
        <v>0</v>
      </c>
      <c r="AN197" s="31">
        <f>IF('SERIES_DB-MetaData'!$F197="US",'SERIES_DB-MetaData'!AN197*6.89476,'SERIES_DB-MetaData'!AN197)</f>
        <v>6.35</v>
      </c>
      <c r="AO197" s="108">
        <f>'SERIES_DB-MetaData'!AO197</f>
        <v>0</v>
      </c>
      <c r="AP197" s="24" t="str">
        <f>'SERIES_DB-MetaData'!AP197</f>
        <v>R</v>
      </c>
      <c r="AQ197" s="20">
        <f>'SERIES_DB-MetaData'!AQ197</f>
        <v>2</v>
      </c>
      <c r="AR197" s="24" t="str">
        <f>'SERIES_DB-MetaData'!AR197</f>
        <v>Ribbed</v>
      </c>
      <c r="AS197" s="30">
        <f>IF('SERIES_DB-MetaData'!$F197="US",'SERIES_DB-MetaData'!AS197*25.4,'SERIES_DB-MetaData'!AS197)</f>
        <v>6.35</v>
      </c>
      <c r="AT197" s="20">
        <f>'SERIES_DB-MetaData'!AT197</f>
        <v>51</v>
      </c>
      <c r="AU197" s="31">
        <f>IF('SERIES_DB-MetaData'!$F197="US",'SERIES_DB-MetaData'!AU197*25.4,'SERIES_DB-MetaData'!AU197)</f>
        <v>89</v>
      </c>
      <c r="AV197" s="30">
        <f>IF('SERIES_DB-MetaData'!$F197="US",'SERIES_DB-MetaData'!AV197*25.4,'SERIES_DB-MetaData'!AV197)</f>
        <v>0</v>
      </c>
      <c r="AW197" s="109">
        <f>'SERIES_DB-MetaData'!AW197</f>
        <v>0</v>
      </c>
      <c r="AX197" s="30">
        <f>IF('SERIES_DB-MetaData'!$F197="US",'SERIES_DB-MetaData'!AX197*25.4,'SERIES_DB-MetaData'!AX197)</f>
        <v>0</v>
      </c>
      <c r="AY197" s="23">
        <f t="shared" si="27"/>
        <v>7.777790248319176E-2</v>
      </c>
      <c r="AZ197" s="23"/>
      <c r="BA197" s="31">
        <f>IF('SERIES_DB-MetaData'!$F197="US",'SERIES_DB-MetaData'!BA197*6.89476,'SERIES_DB-MetaData'!BA197)</f>
        <v>525.4</v>
      </c>
      <c r="BB197" s="31">
        <f>IF('SERIES_DB-MetaData'!$F197="US",'SERIES_DB-MetaData'!BB197*6.89476,'SERIES_DB-MetaData'!BB197)</f>
        <v>704.7</v>
      </c>
      <c r="BC197" s="24">
        <f>'SERIES_DB-MetaData'!BC197</f>
        <v>0</v>
      </c>
      <c r="BD197" s="30">
        <f>IF('SERIES_DB-MetaData'!$F197="US",'SERIES_DB-MetaData'!BD197*25.4,'SERIES_DB-MetaData'!BD197)</f>
        <v>6.35</v>
      </c>
      <c r="BE197" s="30">
        <f>IF('SERIES_DB-MetaData'!$F197="US",'SERIES_DB-MetaData'!BE197*25.4,'SERIES_DB-MetaData'!BE197)</f>
        <v>229</v>
      </c>
      <c r="BF197" s="24">
        <f>'SERIES_DB-MetaData'!BF197</f>
        <v>2</v>
      </c>
      <c r="BG197" s="22">
        <f t="shared" si="30"/>
        <v>0.27116377638148476</v>
      </c>
      <c r="BH197" s="30">
        <f>IF('SERIES_DB-MetaData'!$F197="US",'SERIES_DB-MetaData'!BH197*25.4,'SERIES_DB-MetaData'!BH197)</f>
        <v>0</v>
      </c>
      <c r="BI197" s="31">
        <f>IF('SERIES_DB-MetaData'!$F197="US",'SERIES_DB-MetaData'!BI197*6.89476,'SERIES_DB-MetaData'!BI197)</f>
        <v>525.4</v>
      </c>
      <c r="BJ197" s="31">
        <f>IF('SERIES_DB-MetaData'!$F197="US",'SERIES_DB-MetaData'!BJ197*6.89476,'SERIES_DB-MetaData'!BJ197)</f>
        <v>704.7</v>
      </c>
      <c r="BK197" s="109">
        <f>'SERIES_DB-MetaData'!BK197</f>
        <v>0</v>
      </c>
      <c r="BL197" s="30">
        <f>IF('SERIES_DB-MetaData'!$F197="US",'SERIES_DB-MetaData'!BL197*25.4,'SERIES_DB-MetaData'!BL197)</f>
        <v>6.35</v>
      </c>
      <c r="BM197" s="30">
        <f>IF('SERIES_DB-MetaData'!$F197="US",'SERIES_DB-MetaData'!BM197*25.4,'SERIES_DB-MetaData'!BM197)</f>
        <v>89</v>
      </c>
      <c r="BN197" s="25">
        <f>'SERIES_DB-MetaData'!$BN$6</f>
        <v>2</v>
      </c>
      <c r="BO197" s="22">
        <f t="shared" si="31"/>
        <v>0.69771353698157312</v>
      </c>
      <c r="BP197" s="31">
        <f>IF('SERIES_DB-MetaData'!$F197="US",'SERIES_DB-MetaData'!BP197*6.89476,'SERIES_DB-MetaData'!BP197)</f>
        <v>475.1</v>
      </c>
      <c r="BQ197" s="31">
        <f>IF('SERIES_DB-MetaData'!$F197="US",'SERIES_DB-MetaData'!BQ197*6.89476,'SERIES_DB-MetaData'!BQ197)</f>
        <v>632.29999999999995</v>
      </c>
      <c r="BR197" s="20">
        <f>'SERIES_DB-MetaData'!BR197</f>
        <v>0</v>
      </c>
      <c r="BS197" s="30">
        <f>IF('SERIES_DB-MetaData'!$F197="US",'SERIES_DB-MetaData'!BS197*25.4,'SERIES_DB-MetaData'!BS197)</f>
        <v>0</v>
      </c>
      <c r="BT197" s="20">
        <f>'SERIES_DB-MetaData'!BT197</f>
        <v>0</v>
      </c>
      <c r="BU197" s="22">
        <f t="shared" si="28"/>
        <v>0</v>
      </c>
      <c r="BV197" s="31">
        <f>IF('SERIES_DB-MetaData'!$F197="US",'SERIES_DB-MetaData'!BV197*6.89476,'SERIES_DB-MetaData'!BV197)</f>
        <v>0</v>
      </c>
      <c r="BW197" s="20">
        <f>'SERIES_DB-MetaData'!BW197</f>
        <v>0</v>
      </c>
      <c r="BX197" s="20">
        <f>'SERIES_DB-MetaData'!BX197</f>
        <v>4</v>
      </c>
    </row>
    <row r="198" spans="1:76">
      <c r="A198" s="84">
        <f>'SERIES_DB-MetaData'!A198</f>
        <v>193</v>
      </c>
      <c r="B198" s="84">
        <f>'SERIES_DB-MetaData'!B198</f>
        <v>0</v>
      </c>
      <c r="C198" s="84">
        <f>'SERIES_DB-MetaData'!C198</f>
        <v>9</v>
      </c>
      <c r="D198" s="105" t="str">
        <f>'SERIES_DB-MetaData'!D198</f>
        <v>R1</v>
      </c>
      <c r="E198" s="105" t="str">
        <f>'SERIES_DB-MetaData'!E198</f>
        <v>Oesterle et al. (1979)</v>
      </c>
      <c r="F198" s="20" t="s">
        <v>8</v>
      </c>
      <c r="G198" s="87" t="str">
        <f>'SERIES_DB-MetaData'!G198</f>
        <v>C</v>
      </c>
      <c r="H198" s="87" t="str">
        <f>'SERIES_DB-MetaData'!H198</f>
        <v>R</v>
      </c>
      <c r="I198" s="31">
        <f>IF('SERIES_DB-MetaData'!$F198="US",'SERIES_DB-MetaData'!I198*6.89476,'SERIES_DB-MetaData'!I198)</f>
        <v>44.75</v>
      </c>
      <c r="J198" s="31">
        <f>IF('SERIES_DB-MetaData'!$F198="US",'SERIES_DB-MetaData'!J198*6.89476,'SERIES_DB-MetaData'!J198)</f>
        <v>0</v>
      </c>
      <c r="K198" s="31">
        <f>IF('SERIES_DB-MetaData'!$F198="US",'SERIES_DB-MetaData'!K198*6.89476,'SERIES_DB-MetaData'!K198)</f>
        <v>0</v>
      </c>
      <c r="L198" s="31">
        <f>IF('SERIES_DB-MetaData'!$F198="US",'SERIES_DB-MetaData'!L198*4.448221615,'SERIES_DB-MetaData'!L198)</f>
        <v>34.820352</v>
      </c>
      <c r="M198" s="20">
        <f>'SERIES_DB-MetaData'!M198</f>
        <v>0</v>
      </c>
      <c r="N198" s="30">
        <f>IF('SERIES_DB-MetaData'!$F198="US",'SERIES_DB-MetaData'!N198*25.4,'SERIES_DB-MetaData'!N198)</f>
        <v>101.6</v>
      </c>
      <c r="O198" s="30">
        <f>IF('SERIES_DB-MetaData'!$F198="US",'SERIES_DB-MetaData'!O198*25.4,'SERIES_DB-MetaData'!O198)</f>
        <v>191</v>
      </c>
      <c r="P198" s="30">
        <f>IF('SERIES_DB-MetaData'!$F198="US",'SERIES_DB-MetaData'!P198*25.4,'SERIES_DB-MetaData'!P198)</f>
        <v>1905</v>
      </c>
      <c r="Q198" s="30">
        <f>IF('SERIES_DB-MetaData'!$F198="US",'SERIES_DB-MetaData'!Q198*25.4,'SERIES_DB-MetaData'!Q198)</f>
        <v>101.6</v>
      </c>
      <c r="R198" s="30">
        <f>IF('SERIES_DB-MetaData'!$F198="US",'SERIES_DB-MetaData'!R198*25.4,'SERIES_DB-MetaData'!R198)</f>
        <v>4572</v>
      </c>
      <c r="S198" s="30">
        <f>IF('SERIES_DB-MetaData'!$F198="US",'SERIES_DB-MetaData'!S198*25.4,'SERIES_DB-MetaData'!S198)</f>
        <v>4572</v>
      </c>
      <c r="T198" s="32" t="str">
        <f>'SERIES_DB-MetaData'!T198</f>
        <v>C</v>
      </c>
      <c r="U198" s="32">
        <f t="shared" si="29"/>
        <v>193548</v>
      </c>
      <c r="V198" s="30">
        <f>IF('SERIES_DB-MetaData'!$F198="US",'SERIES_DB-MetaData'!V198*25.4,'SERIES_DB-MetaData'!V198)</f>
        <v>9.5</v>
      </c>
      <c r="W198" s="30">
        <f>IF('SERIES_DB-MetaData'!$F198="US",'SERIES_DB-MetaData'!W198*25.4,'SERIES_DB-MetaData'!W198)</f>
        <v>0</v>
      </c>
      <c r="X198" s="30">
        <f>IF('SERIES_DB-MetaData'!$F198="US",'SERIES_DB-MetaData'!X198*25.4,'SERIES_DB-MetaData'!X198)</f>
        <v>0</v>
      </c>
      <c r="Y198" s="108">
        <f>'SERIES_DB-MetaData'!Y198</f>
        <v>4</v>
      </c>
      <c r="Z198" s="30">
        <f>IF('SERIES_DB-MetaData'!$F198="US",'SERIES_DB-MetaData'!Z198*25.4,'SERIES_DB-MetaData'!Z198)</f>
        <v>0</v>
      </c>
      <c r="AA198" s="108">
        <f>'SERIES_DB-MetaData'!AA198</f>
        <v>0</v>
      </c>
      <c r="AB198" s="30">
        <f>IF('SERIES_DB-MetaData'!$F198="US",'SERIES_DB-MetaData'!AB198*25.4,'SERIES_DB-MetaData'!AB198)</f>
        <v>0</v>
      </c>
      <c r="AC198" s="108">
        <f>'SERIES_DB-MetaData'!AC198</f>
        <v>0</v>
      </c>
      <c r="AD198" s="108" t="str">
        <f>'SERIES_DB-MetaData'!AD198</f>
        <v>H90</v>
      </c>
      <c r="AE198" s="31">
        <f>IF('SERIES_DB-MetaData'!$F198="US",'SERIES_DB-MetaData'!AE198*25.4,'SERIES_DB-MetaData'!AE198)</f>
        <v>30.48</v>
      </c>
      <c r="AF198" s="32" t="str">
        <f>'SERIES_DB-MetaData'!AF198</f>
        <v>Ribbed</v>
      </c>
      <c r="AG198" s="23">
        <f t="shared" si="26"/>
        <v>0.14649014042329489</v>
      </c>
      <c r="AH198" s="30">
        <f>IF('SERIES_DB-MetaData'!$F198="US",'SERIES_DB-MetaData'!AH198*25.4,'SERIES_DB-MetaData'!AH198)</f>
        <v>0</v>
      </c>
      <c r="AI198" s="31">
        <f>IF('SERIES_DB-MetaData'!$F198="US",'SERIES_DB-MetaData'!AI198*6.89476,'SERIES_DB-MetaData'!AI198)</f>
        <v>511.6</v>
      </c>
      <c r="AJ198" s="31">
        <f>IF('SERIES_DB-MetaData'!$F198="US",'SERIES_DB-MetaData'!AJ198*6.89476,'SERIES_DB-MetaData'!AJ198)</f>
        <v>765.3</v>
      </c>
      <c r="AK198" s="31">
        <f>IF('SERIES_DB-MetaData'!$F198="US",'SERIES_DB-MetaData'!AK198*6.89476,'SERIES_DB-MetaData'!AK198)</f>
        <v>512</v>
      </c>
      <c r="AL198" s="31">
        <f>IF('SERIES_DB-MetaData'!$F198="US",'SERIES_DB-MetaData'!AL198*6.89476,'SERIES_DB-MetaData'!AL198)</f>
        <v>0</v>
      </c>
      <c r="AM198" s="31">
        <f>IF('SERIES_DB-MetaData'!$F198="US",'SERIES_DB-MetaData'!AM198*6.89476,'SERIES_DB-MetaData'!AM198)</f>
        <v>765.3</v>
      </c>
      <c r="AN198" s="31">
        <f>IF('SERIES_DB-MetaData'!$F198="US",'SERIES_DB-MetaData'!AN198*6.89476,'SERIES_DB-MetaData'!AN198)</f>
        <v>0</v>
      </c>
      <c r="AO198" s="108">
        <f>'SERIES_DB-MetaData'!AO198</f>
        <v>0</v>
      </c>
      <c r="AP198" s="24" t="str">
        <f>'SERIES_DB-MetaData'!AP198</f>
        <v>R</v>
      </c>
      <c r="AQ198" s="20">
        <f>'SERIES_DB-MetaData'!AQ198</f>
        <v>2</v>
      </c>
      <c r="AR198" s="24" t="str">
        <f>'SERIES_DB-MetaData'!AR198</f>
        <v>Ribbed</v>
      </c>
      <c r="AS198" s="30">
        <f>IF('SERIES_DB-MetaData'!$F198="US",'SERIES_DB-MetaData'!AS198*25.4,'SERIES_DB-MetaData'!AS198)</f>
        <v>4.9530000000000003</v>
      </c>
      <c r="AT198" s="20">
        <f>'SERIES_DB-MetaData'!AT198</f>
        <v>23</v>
      </c>
      <c r="AU198" s="31">
        <f>IF('SERIES_DB-MetaData'!$F198="US",'SERIES_DB-MetaData'!AU198*25.4,'SERIES_DB-MetaData'!AU198)</f>
        <v>102</v>
      </c>
      <c r="AV198" s="30">
        <f>IF('SERIES_DB-MetaData'!$F198="US",'SERIES_DB-MetaData'!AV198*25.4,'SERIES_DB-MetaData'!AV198)</f>
        <v>0</v>
      </c>
      <c r="AW198" s="109">
        <f>'SERIES_DB-MetaData'!AW198</f>
        <v>0</v>
      </c>
      <c r="AX198" s="30">
        <f>IF('SERIES_DB-MetaData'!$F198="US",'SERIES_DB-MetaData'!AX198*25.4,'SERIES_DB-MetaData'!AX198)</f>
        <v>0</v>
      </c>
      <c r="AY198" s="23">
        <f t="shared" si="27"/>
        <v>0.37184560546322282</v>
      </c>
      <c r="AZ198" s="23"/>
      <c r="BA198" s="31">
        <f>IF('SERIES_DB-MetaData'!$F198="US",'SERIES_DB-MetaData'!BA198*6.89476,'SERIES_DB-MetaData'!BA198)</f>
        <v>455.1</v>
      </c>
      <c r="BB198" s="31">
        <f>IF('SERIES_DB-MetaData'!$F198="US",'SERIES_DB-MetaData'!BB198*6.89476,'SERIES_DB-MetaData'!BB198)</f>
        <v>496.4</v>
      </c>
      <c r="BC198" s="24">
        <f>'SERIES_DB-MetaData'!BC198</f>
        <v>0</v>
      </c>
      <c r="BD198" s="30">
        <f>IF('SERIES_DB-MetaData'!$F198="US",'SERIES_DB-MetaData'!BD198*25.4,'SERIES_DB-MetaData'!BD198)</f>
        <v>6.35</v>
      </c>
      <c r="BE198" s="30">
        <f>IF('SERIES_DB-MetaData'!$F198="US",'SERIES_DB-MetaData'!BE198*25.4,'SERIES_DB-MetaData'!BE198)</f>
        <v>229</v>
      </c>
      <c r="BF198" s="24">
        <f>'SERIES_DB-MetaData'!BF198</f>
        <v>2</v>
      </c>
      <c r="BG198" s="22">
        <f t="shared" si="30"/>
        <v>0.27223135030424656</v>
      </c>
      <c r="BH198" s="30">
        <f>IF('SERIES_DB-MetaData'!$F198="US",'SERIES_DB-MetaData'!BH198*25.4,'SERIES_DB-MetaData'!BH198)</f>
        <v>0</v>
      </c>
      <c r="BI198" s="31">
        <f>IF('SERIES_DB-MetaData'!$F198="US",'SERIES_DB-MetaData'!BI198*6.89476,'SERIES_DB-MetaData'!BI198)</f>
        <v>522</v>
      </c>
      <c r="BJ198" s="31">
        <f>IF('SERIES_DB-MetaData'!$F198="US",'SERIES_DB-MetaData'!BJ198*6.89476,'SERIES_DB-MetaData'!BJ198)</f>
        <v>699.8</v>
      </c>
      <c r="BK198" s="109">
        <f>'SERIES_DB-MetaData'!BK198</f>
        <v>0</v>
      </c>
      <c r="BL198" s="30">
        <f>IF('SERIES_DB-MetaData'!$F198="US",'SERIES_DB-MetaData'!BL198*25.4,'SERIES_DB-MetaData'!BL198)</f>
        <v>6.35</v>
      </c>
      <c r="BM198" s="30">
        <f>IF('SERIES_DB-MetaData'!$F198="US",'SERIES_DB-MetaData'!BM198*25.4,'SERIES_DB-MetaData'!BM198)</f>
        <v>203</v>
      </c>
      <c r="BN198" s="25">
        <f>'SERIES_DB-MetaData'!$BN$6</f>
        <v>2</v>
      </c>
      <c r="BO198" s="22">
        <f t="shared" si="31"/>
        <v>0.30709841980134212</v>
      </c>
      <c r="BP198" s="31">
        <f>IF('SERIES_DB-MetaData'!$F198="US",'SERIES_DB-MetaData'!BP198*6.89476,'SERIES_DB-MetaData'!BP198)</f>
        <v>522</v>
      </c>
      <c r="BQ198" s="31">
        <f>IF('SERIES_DB-MetaData'!$F198="US",'SERIES_DB-MetaData'!BQ198*6.89476,'SERIES_DB-MetaData'!BQ198)</f>
        <v>699.8</v>
      </c>
      <c r="BR198" s="20">
        <f>'SERIES_DB-MetaData'!BR198</f>
        <v>0</v>
      </c>
      <c r="BS198" s="30">
        <f>IF('SERIES_DB-MetaData'!$F198="US",'SERIES_DB-MetaData'!BS198*25.4,'SERIES_DB-MetaData'!BS198)</f>
        <v>0</v>
      </c>
      <c r="BT198" s="20">
        <f>'SERIES_DB-MetaData'!BT198</f>
        <v>0</v>
      </c>
      <c r="BU198" s="22">
        <f t="shared" si="28"/>
        <v>0</v>
      </c>
      <c r="BV198" s="31">
        <f>IF('SERIES_DB-MetaData'!$F198="US",'SERIES_DB-MetaData'!BV198*6.89476,'SERIES_DB-MetaData'!BV198)</f>
        <v>0</v>
      </c>
      <c r="BW198" s="20">
        <f>'SERIES_DB-MetaData'!BW198</f>
        <v>0</v>
      </c>
      <c r="BX198" s="20">
        <f>'SERIES_DB-MetaData'!BX198</f>
        <v>0</v>
      </c>
    </row>
    <row r="199" spans="1:76">
      <c r="A199" s="84">
        <f>'SERIES_DB-MetaData'!A199</f>
        <v>194</v>
      </c>
      <c r="B199" s="84">
        <f>'SERIES_DB-MetaData'!B199</f>
        <v>0</v>
      </c>
      <c r="C199" s="84">
        <f>'SERIES_DB-MetaData'!C199</f>
        <v>10</v>
      </c>
      <c r="D199" s="105" t="str">
        <f>'SERIES_DB-MetaData'!D199</f>
        <v>R2</v>
      </c>
      <c r="E199" s="105" t="str">
        <f>'SERIES_DB-MetaData'!E199</f>
        <v>Oesterle et al. (1979)</v>
      </c>
      <c r="F199" s="20" t="s">
        <v>8</v>
      </c>
      <c r="G199" s="87" t="str">
        <f>'SERIES_DB-MetaData'!G199</f>
        <v>C</v>
      </c>
      <c r="H199" s="87" t="str">
        <f>'SERIES_DB-MetaData'!H199</f>
        <v>R</v>
      </c>
      <c r="I199" s="31">
        <f>IF('SERIES_DB-MetaData'!$F199="US",'SERIES_DB-MetaData'!I199*6.89476,'SERIES_DB-MetaData'!I199)</f>
        <v>46.4</v>
      </c>
      <c r="J199" s="31">
        <f>IF('SERIES_DB-MetaData'!$F199="US",'SERIES_DB-MetaData'!J199*6.89476,'SERIES_DB-MetaData'!J199)</f>
        <v>0</v>
      </c>
      <c r="K199" s="31">
        <f>IF('SERIES_DB-MetaData'!$F199="US",'SERIES_DB-MetaData'!K199*6.89476,'SERIES_DB-MetaData'!K199)</f>
        <v>0</v>
      </c>
      <c r="L199" s="31">
        <f>IF('SERIES_DB-MetaData'!$F199="US",'SERIES_DB-MetaData'!L199*4.448221615,'SERIES_DB-MetaData'!L199)</f>
        <v>36.141660000000002</v>
      </c>
      <c r="M199" s="20">
        <f>'SERIES_DB-MetaData'!M199</f>
        <v>0</v>
      </c>
      <c r="N199" s="30">
        <f>IF('SERIES_DB-MetaData'!$F199="US",'SERIES_DB-MetaData'!N199*25.4,'SERIES_DB-MetaData'!N199)</f>
        <v>101.6</v>
      </c>
      <c r="O199" s="30">
        <f>IF('SERIES_DB-MetaData'!$F199="US",'SERIES_DB-MetaData'!O199*25.4,'SERIES_DB-MetaData'!O199)</f>
        <v>191</v>
      </c>
      <c r="P199" s="30">
        <f>IF('SERIES_DB-MetaData'!$F199="US",'SERIES_DB-MetaData'!P199*25.4,'SERIES_DB-MetaData'!P199)</f>
        <v>1905</v>
      </c>
      <c r="Q199" s="30">
        <f>IF('SERIES_DB-MetaData'!$F199="US",'SERIES_DB-MetaData'!Q199*25.4,'SERIES_DB-MetaData'!Q199)</f>
        <v>101.6</v>
      </c>
      <c r="R199" s="30">
        <f>IF('SERIES_DB-MetaData'!$F199="US",'SERIES_DB-MetaData'!R199*25.4,'SERIES_DB-MetaData'!R199)</f>
        <v>4572</v>
      </c>
      <c r="S199" s="30">
        <f>IF('SERIES_DB-MetaData'!$F199="US",'SERIES_DB-MetaData'!S199*25.4,'SERIES_DB-MetaData'!S199)</f>
        <v>4572</v>
      </c>
      <c r="T199" s="32" t="str">
        <f>'SERIES_DB-MetaData'!T199</f>
        <v>C</v>
      </c>
      <c r="U199" s="32">
        <f t="shared" si="29"/>
        <v>193548</v>
      </c>
      <c r="V199" s="30">
        <f>IF('SERIES_DB-MetaData'!$F199="US",'SERIES_DB-MetaData'!V199*25.4,'SERIES_DB-MetaData'!V199)</f>
        <v>12.7</v>
      </c>
      <c r="W199" s="30">
        <f>IF('SERIES_DB-MetaData'!$F199="US",'SERIES_DB-MetaData'!W199*25.4,'SERIES_DB-MetaData'!W199)</f>
        <v>0</v>
      </c>
      <c r="X199" s="30">
        <f>IF('SERIES_DB-MetaData'!$F199="US",'SERIES_DB-MetaData'!X199*25.4,'SERIES_DB-MetaData'!X199)</f>
        <v>0</v>
      </c>
      <c r="Y199" s="108">
        <f>'SERIES_DB-MetaData'!Y199</f>
        <v>6</v>
      </c>
      <c r="Z199" s="30">
        <f>IF('SERIES_DB-MetaData'!$F199="US",'SERIES_DB-MetaData'!Z199*25.4,'SERIES_DB-MetaData'!Z199)</f>
        <v>0</v>
      </c>
      <c r="AA199" s="108">
        <f>'SERIES_DB-MetaData'!AA199</f>
        <v>0</v>
      </c>
      <c r="AB199" s="30">
        <f>IF('SERIES_DB-MetaData'!$F199="US",'SERIES_DB-MetaData'!AB199*25.4,'SERIES_DB-MetaData'!AB199)</f>
        <v>0</v>
      </c>
      <c r="AC199" s="108">
        <f>'SERIES_DB-MetaData'!AC199</f>
        <v>1</v>
      </c>
      <c r="AD199" s="108" t="str">
        <f>'SERIES_DB-MetaData'!AD199</f>
        <v>H90</v>
      </c>
      <c r="AE199" s="31">
        <f>IF('SERIES_DB-MetaData'!$F199="US",'SERIES_DB-MetaData'!AE199*25.4,'SERIES_DB-MetaData'!AE199)</f>
        <v>30.48</v>
      </c>
      <c r="AF199" s="32" t="str">
        <f>'SERIES_DB-MetaData'!AF199</f>
        <v>Ribbed</v>
      </c>
      <c r="AG199" s="23">
        <f t="shared" si="26"/>
        <v>0.32724923474893675</v>
      </c>
      <c r="AH199" s="30">
        <f>IF('SERIES_DB-MetaData'!$F199="US",'SERIES_DB-MetaData'!AH199*25.4,'SERIES_DB-MetaData'!AH199)</f>
        <v>0</v>
      </c>
      <c r="AI199" s="31">
        <f>IF('SERIES_DB-MetaData'!$F199="US",'SERIES_DB-MetaData'!AI199*6.89476,'SERIES_DB-MetaData'!AI199)</f>
        <v>450.2</v>
      </c>
      <c r="AJ199" s="31">
        <f>IF('SERIES_DB-MetaData'!$F199="US",'SERIES_DB-MetaData'!AJ199*6.89476,'SERIES_DB-MetaData'!AJ199)</f>
        <v>708.1</v>
      </c>
      <c r="AK199" s="31">
        <f>IF('SERIES_DB-MetaData'!$F199="US",'SERIES_DB-MetaData'!AK199*6.89476,'SERIES_DB-MetaData'!AK199)</f>
        <v>450</v>
      </c>
      <c r="AL199" s="31">
        <f>IF('SERIES_DB-MetaData'!$F199="US",'SERIES_DB-MetaData'!AL199*6.89476,'SERIES_DB-MetaData'!AL199)</f>
        <v>0</v>
      </c>
      <c r="AM199" s="31">
        <f>IF('SERIES_DB-MetaData'!$F199="US",'SERIES_DB-MetaData'!AM199*6.89476,'SERIES_DB-MetaData'!AM199)</f>
        <v>708.1</v>
      </c>
      <c r="AN199" s="31">
        <f>IF('SERIES_DB-MetaData'!$F199="US",'SERIES_DB-MetaData'!AN199*6.89476,'SERIES_DB-MetaData'!AN199)</f>
        <v>0</v>
      </c>
      <c r="AO199" s="108">
        <f>'SERIES_DB-MetaData'!AO199</f>
        <v>0</v>
      </c>
      <c r="AP199" s="24" t="str">
        <f>'SERIES_DB-MetaData'!AP199</f>
        <v>R</v>
      </c>
      <c r="AQ199" s="20">
        <f>'SERIES_DB-MetaData'!AQ199</f>
        <v>2</v>
      </c>
      <c r="AR199" s="24" t="str">
        <f>'SERIES_DB-MetaData'!AR199</f>
        <v>Ribbed</v>
      </c>
      <c r="AS199" s="30">
        <f>IF('SERIES_DB-MetaData'!$F199="US",'SERIES_DB-MetaData'!AS199*25.4,'SERIES_DB-MetaData'!AS199)</f>
        <v>6.35</v>
      </c>
      <c r="AT199" s="20">
        <f>'SERIES_DB-MetaData'!AT199</f>
        <v>71</v>
      </c>
      <c r="AU199" s="31">
        <f>IF('SERIES_DB-MetaData'!$F199="US",'SERIES_DB-MetaData'!AU199*25.4,'SERIES_DB-MetaData'!AU199)</f>
        <v>34</v>
      </c>
      <c r="AV199" s="30">
        <f>IF('SERIES_DB-MetaData'!$F199="US",'SERIES_DB-MetaData'!AV199*25.4,'SERIES_DB-MetaData'!AV199)</f>
        <v>0</v>
      </c>
      <c r="AW199" s="109">
        <f>'SERIES_DB-MetaData'!AW199</f>
        <v>0</v>
      </c>
      <c r="AX199" s="30">
        <f>IF('SERIES_DB-MetaData'!$F199="US",'SERIES_DB-MetaData'!AX199*25.4,'SERIES_DB-MetaData'!AX199)</f>
        <v>0</v>
      </c>
      <c r="AY199" s="23">
        <f t="shared" si="27"/>
        <v>1.8335582123433076</v>
      </c>
      <c r="AZ199" s="23"/>
      <c r="BA199" s="31">
        <f>IF('SERIES_DB-MetaData'!$F199="US",'SERIES_DB-MetaData'!BA199*6.89476,'SERIES_DB-MetaData'!BA199)</f>
        <v>535.1</v>
      </c>
      <c r="BB199" s="31">
        <f>IF('SERIES_DB-MetaData'!$F199="US",'SERIES_DB-MetaData'!BB199*6.89476,'SERIES_DB-MetaData'!BB199)</f>
        <v>690.9</v>
      </c>
      <c r="BC199" s="24">
        <f>'SERIES_DB-MetaData'!BC199</f>
        <v>0</v>
      </c>
      <c r="BD199" s="30">
        <f>IF('SERIES_DB-MetaData'!$F199="US",'SERIES_DB-MetaData'!BD199*25.4,'SERIES_DB-MetaData'!BD199)</f>
        <v>6.35</v>
      </c>
      <c r="BE199" s="30">
        <f>IF('SERIES_DB-MetaData'!$F199="US",'SERIES_DB-MetaData'!BE199*25.4,'SERIES_DB-MetaData'!BE199)</f>
        <v>229</v>
      </c>
      <c r="BF199" s="24">
        <f>'SERIES_DB-MetaData'!BF199</f>
        <v>2</v>
      </c>
      <c r="BG199" s="22">
        <f t="shared" si="30"/>
        <v>0.27223135030424656</v>
      </c>
      <c r="BH199" s="30">
        <f>IF('SERIES_DB-MetaData'!$F199="US",'SERIES_DB-MetaData'!BH199*25.4,'SERIES_DB-MetaData'!BH199)</f>
        <v>0</v>
      </c>
      <c r="BI199" s="31">
        <f>IF('SERIES_DB-MetaData'!$F199="US",'SERIES_DB-MetaData'!BI199*6.89476,'SERIES_DB-MetaData'!BI199)</f>
        <v>535.1</v>
      </c>
      <c r="BJ199" s="31">
        <f>IF('SERIES_DB-MetaData'!$F199="US",'SERIES_DB-MetaData'!BJ199*6.89476,'SERIES_DB-MetaData'!BJ199)</f>
        <v>690.9</v>
      </c>
      <c r="BK199" s="109">
        <f>'SERIES_DB-MetaData'!BK199</f>
        <v>0</v>
      </c>
      <c r="BL199" s="30">
        <f>IF('SERIES_DB-MetaData'!$F199="US",'SERIES_DB-MetaData'!BL199*25.4,'SERIES_DB-MetaData'!BL199)</f>
        <v>6.35</v>
      </c>
      <c r="BM199" s="30">
        <f>IF('SERIES_DB-MetaData'!$F199="US",'SERIES_DB-MetaData'!BM199*25.4,'SERIES_DB-MetaData'!BM199)</f>
        <v>203</v>
      </c>
      <c r="BN199" s="25">
        <f>'SERIES_DB-MetaData'!$BN$6</f>
        <v>2</v>
      </c>
      <c r="BO199" s="22">
        <f t="shared" si="31"/>
        <v>0.30709841980134212</v>
      </c>
      <c r="BP199" s="31">
        <f>IF('SERIES_DB-MetaData'!$F199="US",'SERIES_DB-MetaData'!BP199*6.89476,'SERIES_DB-MetaData'!BP199)</f>
        <v>535.1</v>
      </c>
      <c r="BQ199" s="31">
        <f>IF('SERIES_DB-MetaData'!$F199="US",'SERIES_DB-MetaData'!BQ199*6.89476,'SERIES_DB-MetaData'!BQ199)</f>
        <v>690.9</v>
      </c>
      <c r="BR199" s="20">
        <f>'SERIES_DB-MetaData'!BR199</f>
        <v>0</v>
      </c>
      <c r="BS199" s="30">
        <f>IF('SERIES_DB-MetaData'!$F199="US",'SERIES_DB-MetaData'!BS199*25.4,'SERIES_DB-MetaData'!BS199)</f>
        <v>0</v>
      </c>
      <c r="BT199" s="20">
        <f>'SERIES_DB-MetaData'!BT199</f>
        <v>0</v>
      </c>
      <c r="BU199" s="22">
        <f t="shared" si="28"/>
        <v>0</v>
      </c>
      <c r="BV199" s="31">
        <f>IF('SERIES_DB-MetaData'!$F199="US",'SERIES_DB-MetaData'!BV199*6.89476,'SERIES_DB-MetaData'!BV199)</f>
        <v>0</v>
      </c>
      <c r="BW199" s="20">
        <f>'SERIES_DB-MetaData'!BW199</f>
        <v>0</v>
      </c>
      <c r="BX199" s="20">
        <f>'SERIES_DB-MetaData'!BX199</f>
        <v>2</v>
      </c>
    </row>
    <row r="200" spans="1:76">
      <c r="A200" s="84">
        <f>'SERIES_DB-MetaData'!A200</f>
        <v>195</v>
      </c>
      <c r="B200" s="84">
        <f>'SERIES_DB-MetaData'!B200</f>
        <v>0</v>
      </c>
      <c r="C200" s="84">
        <f>'SERIES_DB-MetaData'!C200</f>
        <v>13</v>
      </c>
      <c r="D200" s="105" t="str">
        <f>'SERIES_DB-MetaData'!D200</f>
        <v>B10</v>
      </c>
      <c r="E200" s="105" t="str">
        <f>'SERIES_DB-MetaData'!E200</f>
        <v>Oesterle et al. (1979)</v>
      </c>
      <c r="F200" s="20" t="s">
        <v>8</v>
      </c>
      <c r="G200" s="87" t="str">
        <f>'SERIES_DB-MetaData'!G200</f>
        <v>C</v>
      </c>
      <c r="H200" s="87" t="str">
        <f>'SERIES_DB-MetaData'!H200</f>
        <v>B</v>
      </c>
      <c r="I200" s="31">
        <f>IF('SERIES_DB-MetaData'!$F200="US",'SERIES_DB-MetaData'!I200*6.89476,'SERIES_DB-MetaData'!I200)</f>
        <v>45.6</v>
      </c>
      <c r="J200" s="31">
        <f>IF('SERIES_DB-MetaData'!$F200="US",'SERIES_DB-MetaData'!J200*6.89476,'SERIES_DB-MetaData'!J200)</f>
        <v>0</v>
      </c>
      <c r="K200" s="31">
        <f>IF('SERIES_DB-MetaData'!$F200="US",'SERIES_DB-MetaData'!K200*6.89476,'SERIES_DB-MetaData'!K200)</f>
        <v>0</v>
      </c>
      <c r="L200" s="31">
        <f>IF('SERIES_DB-MetaData'!$F200="US",'SERIES_DB-MetaData'!L200*4.448221615,'SERIES_DB-MetaData'!L200)</f>
        <v>1426</v>
      </c>
      <c r="M200" s="20">
        <f>'SERIES_DB-MetaData'!M200</f>
        <v>0</v>
      </c>
      <c r="N200" s="30">
        <f>IF('SERIES_DB-MetaData'!$F200="US",'SERIES_DB-MetaData'!N200*25.4,'SERIES_DB-MetaData'!N200)</f>
        <v>305</v>
      </c>
      <c r="O200" s="30">
        <f>IF('SERIES_DB-MetaData'!$F200="US",'SERIES_DB-MetaData'!O200*25.4,'SERIES_DB-MetaData'!O200)</f>
        <v>305</v>
      </c>
      <c r="P200" s="30">
        <f>IF('SERIES_DB-MetaData'!$F200="US",'SERIES_DB-MetaData'!P200*25.4,'SERIES_DB-MetaData'!P200)</f>
        <v>1905</v>
      </c>
      <c r="Q200" s="30">
        <f>IF('SERIES_DB-MetaData'!$F200="US",'SERIES_DB-MetaData'!Q200*25.4,'SERIES_DB-MetaData'!Q200)</f>
        <v>102</v>
      </c>
      <c r="R200" s="30">
        <f>IF('SERIES_DB-MetaData'!$F200="US",'SERIES_DB-MetaData'!R200*25.4,'SERIES_DB-MetaData'!R200)</f>
        <v>4572</v>
      </c>
      <c r="S200" s="30">
        <f>IF('SERIES_DB-MetaData'!$F200="US",'SERIES_DB-MetaData'!S200*25.4,'SERIES_DB-MetaData'!S200)</f>
        <v>4572</v>
      </c>
      <c r="T200" s="32" t="str">
        <f>'SERIES_DB-MetaData'!T200</f>
        <v>C</v>
      </c>
      <c r="U200" s="32">
        <f t="shared" si="29"/>
        <v>225115</v>
      </c>
      <c r="V200" s="30">
        <f>IF('SERIES_DB-MetaData'!$F200="US",'SERIES_DB-MetaData'!V200*25.4,'SERIES_DB-MetaData'!V200)</f>
        <v>15.9</v>
      </c>
      <c r="W200" s="30">
        <f>IF('SERIES_DB-MetaData'!$F200="US",'SERIES_DB-MetaData'!W200*25.4,'SERIES_DB-MetaData'!W200)</f>
        <v>13</v>
      </c>
      <c r="X200" s="30">
        <f>IF('SERIES_DB-MetaData'!$F200="US",'SERIES_DB-MetaData'!X200*25.4,'SERIES_DB-MetaData'!X200)</f>
        <v>13</v>
      </c>
      <c r="Y200" s="108">
        <f>'SERIES_DB-MetaData'!Y200</f>
        <v>12</v>
      </c>
      <c r="Z200" s="30">
        <f>IF('SERIES_DB-MetaData'!$F200="US",'SERIES_DB-MetaData'!Z200*25.4,'SERIES_DB-MetaData'!Z200)</f>
        <v>15.875</v>
      </c>
      <c r="AA200" s="108">
        <f>'SERIES_DB-MetaData'!AA200</f>
        <v>2</v>
      </c>
      <c r="AB200" s="30">
        <f>IF('SERIES_DB-MetaData'!$F200="US",'SERIES_DB-MetaData'!AB200*25.4,'SERIES_DB-MetaData'!AB200)</f>
        <v>15.875</v>
      </c>
      <c r="AC200" s="108">
        <f>'SERIES_DB-MetaData'!AC200</f>
        <v>2</v>
      </c>
      <c r="AD200" s="108" t="str">
        <f>'SERIES_DB-MetaData'!AD200</f>
        <v>H</v>
      </c>
      <c r="AE200" s="31">
        <f>IF('SERIES_DB-MetaData'!$F200="US",'SERIES_DB-MetaData'!AE200*25.4,'SERIES_DB-MetaData'!AE200)</f>
        <v>304.8</v>
      </c>
      <c r="AF200" s="32" t="str">
        <f>'SERIES_DB-MetaData'!AF200</f>
        <v>Ribbed</v>
      </c>
      <c r="AG200" s="23">
        <f t="shared" si="26"/>
        <v>0.94146602223963149</v>
      </c>
      <c r="AH200" s="30">
        <f>IF('SERIES_DB-MetaData'!$F200="US",'SERIES_DB-MetaData'!AH200*25.4,'SERIES_DB-MetaData'!AH200)</f>
        <v>0</v>
      </c>
      <c r="AI200" s="31">
        <f>IF('SERIES_DB-MetaData'!$F200="US",'SERIES_DB-MetaData'!AI200*6.89476,'SERIES_DB-MetaData'!AI200)</f>
        <v>447.5</v>
      </c>
      <c r="AJ200" s="31">
        <f>IF('SERIES_DB-MetaData'!$F200="US",'SERIES_DB-MetaData'!AJ200*6.89476,'SERIES_DB-MetaData'!AJ200)</f>
        <v>746.7</v>
      </c>
      <c r="AK200" s="31">
        <f>IF('SERIES_DB-MetaData'!$F200="US",'SERIES_DB-MetaData'!AK200*6.89476,'SERIES_DB-MetaData'!AK200)</f>
        <v>443</v>
      </c>
      <c r="AL200" s="31">
        <f>IF('SERIES_DB-MetaData'!$F200="US",'SERIES_DB-MetaData'!AL200*6.89476,'SERIES_DB-MetaData'!AL200)</f>
        <v>443</v>
      </c>
      <c r="AM200" s="31">
        <f>IF('SERIES_DB-MetaData'!$F200="US",'SERIES_DB-MetaData'!AM200*6.89476,'SERIES_DB-MetaData'!AM200)</f>
        <v>746.7</v>
      </c>
      <c r="AN200" s="31">
        <f>IF('SERIES_DB-MetaData'!$F200="US",'SERIES_DB-MetaData'!AN200*6.89476,'SERIES_DB-MetaData'!AN200)</f>
        <v>746.7</v>
      </c>
      <c r="AO200" s="108">
        <f>'SERIES_DB-MetaData'!AO200</f>
        <v>0</v>
      </c>
      <c r="AP200" s="24" t="str">
        <f>'SERIES_DB-MetaData'!AP200</f>
        <v>RJ</v>
      </c>
      <c r="AQ200" s="20">
        <f>'SERIES_DB-MetaData'!AQ200</f>
        <v>4</v>
      </c>
      <c r="AR200" s="24" t="str">
        <f>'SERIES_DB-MetaData'!AR200</f>
        <v>Ribbed</v>
      </c>
      <c r="AS200" s="30">
        <f>IF('SERIES_DB-MetaData'!$F200="US",'SERIES_DB-MetaData'!AS200*25.4,'SERIES_DB-MetaData'!AS200)</f>
        <v>6</v>
      </c>
      <c r="AT200" s="20">
        <f>'SERIES_DB-MetaData'!AT200</f>
        <v>134</v>
      </c>
      <c r="AU200" s="31">
        <f>IF('SERIES_DB-MetaData'!$F200="US",'SERIES_DB-MetaData'!AU200*25.4,'SERIES_DB-MetaData'!AU200)</f>
        <v>34</v>
      </c>
      <c r="AV200" s="30">
        <f>IF('SERIES_DB-MetaData'!$F200="US",'SERIES_DB-MetaData'!AV200*25.4,'SERIES_DB-MetaData'!AV200)</f>
        <v>0</v>
      </c>
      <c r="AW200" s="109">
        <f>'SERIES_DB-MetaData'!AW200</f>
        <v>0</v>
      </c>
      <c r="AX200" s="30">
        <f>IF('SERIES_DB-MetaData'!$F200="US",'SERIES_DB-MetaData'!AX200*25.4,'SERIES_DB-MetaData'!AX200)</f>
        <v>0</v>
      </c>
      <c r="AY200" s="23">
        <f t="shared" si="27"/>
        <v>1.0906204004747595</v>
      </c>
      <c r="AZ200" s="23"/>
      <c r="BA200" s="31">
        <f>IF('SERIES_DB-MetaData'!$F200="US",'SERIES_DB-MetaData'!BA200*6.89476,'SERIES_DB-MetaData'!BA200)</f>
        <v>475.1</v>
      </c>
      <c r="BB200" s="31">
        <f>IF('SERIES_DB-MetaData'!$F200="US",'SERIES_DB-MetaData'!BB200*6.89476,'SERIES_DB-MetaData'!BB200)</f>
        <v>632.29999999999995</v>
      </c>
      <c r="BC200" s="24">
        <f>'SERIES_DB-MetaData'!BC200</f>
        <v>0</v>
      </c>
      <c r="BD200" s="30">
        <f>IF('SERIES_DB-MetaData'!$F200="US",'SERIES_DB-MetaData'!BD200*25.4,'SERIES_DB-MetaData'!BD200)</f>
        <v>6.35</v>
      </c>
      <c r="BE200" s="30">
        <f>IF('SERIES_DB-MetaData'!$F200="US",'SERIES_DB-MetaData'!BE200*25.4,'SERIES_DB-MetaData'!BE200)</f>
        <v>229</v>
      </c>
      <c r="BF200" s="24">
        <f>'SERIES_DB-MetaData'!BF200</f>
        <v>2</v>
      </c>
      <c r="BG200" s="22">
        <f t="shared" si="30"/>
        <v>0.27116377638148476</v>
      </c>
      <c r="BH200" s="30">
        <f>IF('SERIES_DB-MetaData'!$F200="US",'SERIES_DB-MetaData'!BH200*25.4,'SERIES_DB-MetaData'!BH200)</f>
        <v>0</v>
      </c>
      <c r="BI200" s="31">
        <f>IF('SERIES_DB-MetaData'!$F200="US",'SERIES_DB-MetaData'!BI200*6.89476,'SERIES_DB-MetaData'!BI200)</f>
        <v>475.1</v>
      </c>
      <c r="BJ200" s="31">
        <f>IF('SERIES_DB-MetaData'!$F200="US",'SERIES_DB-MetaData'!BJ200*6.89476,'SERIES_DB-MetaData'!BJ200)</f>
        <v>0</v>
      </c>
      <c r="BK200" s="109">
        <f>'SERIES_DB-MetaData'!BK200</f>
        <v>0</v>
      </c>
      <c r="BL200" s="30">
        <f>IF('SERIES_DB-MetaData'!$F200="US",'SERIES_DB-MetaData'!BL200*25.4,'SERIES_DB-MetaData'!BL200)</f>
        <v>6.35</v>
      </c>
      <c r="BM200" s="30">
        <f>IF('SERIES_DB-MetaData'!$F200="US",'SERIES_DB-MetaData'!BM200*25.4,'SERIES_DB-MetaData'!BM200)</f>
        <v>102</v>
      </c>
      <c r="BN200" s="25">
        <f>'SERIES_DB-MetaData'!$BN$6</f>
        <v>2</v>
      </c>
      <c r="BO200" s="22">
        <f t="shared" si="31"/>
        <v>0.60878926266039224</v>
      </c>
      <c r="BP200" s="31">
        <f>IF('SERIES_DB-MetaData'!$F200="US",'SERIES_DB-MetaData'!BP200*6.89476,'SERIES_DB-MetaData'!BP200)</f>
        <v>475.1</v>
      </c>
      <c r="BQ200" s="31">
        <f>IF('SERIES_DB-MetaData'!$F200="US",'SERIES_DB-MetaData'!BQ200*6.89476,'SERIES_DB-MetaData'!BQ200)</f>
        <v>632.29999999999995</v>
      </c>
      <c r="BR200" s="20">
        <f>'SERIES_DB-MetaData'!BR200</f>
        <v>0</v>
      </c>
      <c r="BS200" s="30">
        <f>IF('SERIES_DB-MetaData'!$F200="US",'SERIES_DB-MetaData'!BS200*25.4,'SERIES_DB-MetaData'!BS200)</f>
        <v>0</v>
      </c>
      <c r="BT200" s="20">
        <f>'SERIES_DB-MetaData'!BT200</f>
        <v>0</v>
      </c>
      <c r="BU200" s="22">
        <f t="shared" si="28"/>
        <v>0</v>
      </c>
      <c r="BV200" s="31">
        <f>IF('SERIES_DB-MetaData'!$F200="US",'SERIES_DB-MetaData'!BV200*6.89476,'SERIES_DB-MetaData'!BV200)</f>
        <v>0</v>
      </c>
      <c r="BW200" s="20">
        <f>'SERIES_DB-MetaData'!BW200</f>
        <v>0</v>
      </c>
      <c r="BX200" s="20">
        <f>'SERIES_DB-MetaData'!BX200</f>
        <v>2</v>
      </c>
    </row>
    <row r="201" spans="1:76">
      <c r="A201" s="84">
        <f>'SERIES_DB-MetaData'!A201</f>
        <v>196</v>
      </c>
      <c r="B201" s="84">
        <f>'SERIES_DB-MetaData'!B201</f>
        <v>0</v>
      </c>
      <c r="C201" s="84">
        <f>'SERIES_DB-MetaData'!C201</f>
        <v>14</v>
      </c>
      <c r="D201" s="105" t="str">
        <f>'SERIES_DB-MetaData'!D201</f>
        <v>B11</v>
      </c>
      <c r="E201" s="105" t="str">
        <f>'SERIES_DB-MetaData'!E201</f>
        <v>Oesterle et al. (1979)</v>
      </c>
      <c r="F201" s="20" t="s">
        <v>8</v>
      </c>
      <c r="G201" s="87" t="str">
        <f>'SERIES_DB-MetaData'!G201</f>
        <v>C</v>
      </c>
      <c r="H201" s="87" t="str">
        <f>'SERIES_DB-MetaData'!H201</f>
        <v>B</v>
      </c>
      <c r="I201" s="31">
        <f>IF('SERIES_DB-MetaData'!$F201="US",'SERIES_DB-MetaData'!I201*6.89476,'SERIES_DB-MetaData'!I201)</f>
        <v>53.8</v>
      </c>
      <c r="J201" s="31">
        <f>IF('SERIES_DB-MetaData'!$F201="US",'SERIES_DB-MetaData'!J201*6.89476,'SERIES_DB-MetaData'!J201)</f>
        <v>0</v>
      </c>
      <c r="K201" s="31">
        <f>IF('SERIES_DB-MetaData'!$F201="US",'SERIES_DB-MetaData'!K201*6.89476,'SERIES_DB-MetaData'!K201)</f>
        <v>0</v>
      </c>
      <c r="L201" s="31">
        <f>IF('SERIES_DB-MetaData'!$F201="US",'SERIES_DB-MetaData'!L201*4.448221615,'SERIES_DB-MetaData'!L201)</f>
        <v>0</v>
      </c>
      <c r="M201" s="20">
        <f>'SERIES_DB-MetaData'!M201</f>
        <v>0</v>
      </c>
      <c r="N201" s="30">
        <f>IF('SERIES_DB-MetaData'!$F201="US",'SERIES_DB-MetaData'!N201*25.4,'SERIES_DB-MetaData'!N201)</f>
        <v>305</v>
      </c>
      <c r="O201" s="30">
        <f>IF('SERIES_DB-MetaData'!$F201="US",'SERIES_DB-MetaData'!O201*25.4,'SERIES_DB-MetaData'!O201)</f>
        <v>305</v>
      </c>
      <c r="P201" s="30">
        <f>IF('SERIES_DB-MetaData'!$F201="US",'SERIES_DB-MetaData'!P201*25.4,'SERIES_DB-MetaData'!P201)</f>
        <v>1905</v>
      </c>
      <c r="Q201" s="30">
        <f>IF('SERIES_DB-MetaData'!$F201="US",'SERIES_DB-MetaData'!Q201*25.4,'SERIES_DB-MetaData'!Q201)</f>
        <v>102</v>
      </c>
      <c r="R201" s="30">
        <f>IF('SERIES_DB-MetaData'!$F201="US",'SERIES_DB-MetaData'!R201*25.4,'SERIES_DB-MetaData'!R201)</f>
        <v>4572</v>
      </c>
      <c r="S201" s="30">
        <f>IF('SERIES_DB-MetaData'!$F201="US",'SERIES_DB-MetaData'!S201*25.4,'SERIES_DB-MetaData'!S201)</f>
        <v>4572</v>
      </c>
      <c r="T201" s="32" t="str">
        <f>'SERIES_DB-MetaData'!T201</f>
        <v>C</v>
      </c>
      <c r="U201" s="32">
        <f t="shared" si="29"/>
        <v>225115</v>
      </c>
      <c r="V201" s="30">
        <f>IF('SERIES_DB-MetaData'!$F201="US",'SERIES_DB-MetaData'!V201*25.4,'SERIES_DB-MetaData'!V201)</f>
        <v>19</v>
      </c>
      <c r="W201" s="30">
        <f>IF('SERIES_DB-MetaData'!$F201="US",'SERIES_DB-MetaData'!W201*25.4,'SERIES_DB-MetaData'!W201)</f>
        <v>19</v>
      </c>
      <c r="X201" s="30">
        <f>IF('SERIES_DB-MetaData'!$F201="US",'SERIES_DB-MetaData'!X201*25.4,'SERIES_DB-MetaData'!X201)</f>
        <v>19</v>
      </c>
      <c r="Y201" s="108">
        <f>'SERIES_DB-MetaData'!Y201</f>
        <v>12</v>
      </c>
      <c r="Z201" s="30">
        <f>IF('SERIES_DB-MetaData'!$F201="US",'SERIES_DB-MetaData'!Z201*25.4,'SERIES_DB-MetaData'!Z201)</f>
        <v>15.875</v>
      </c>
      <c r="AA201" s="108">
        <f>'SERIES_DB-MetaData'!AA201</f>
        <v>2</v>
      </c>
      <c r="AB201" s="30">
        <f>IF('SERIES_DB-MetaData'!$F201="US",'SERIES_DB-MetaData'!AB201*25.4,'SERIES_DB-MetaData'!AB201)</f>
        <v>15.875</v>
      </c>
      <c r="AC201" s="108">
        <f>'SERIES_DB-MetaData'!AC201</f>
        <v>2</v>
      </c>
      <c r="AD201" s="108" t="str">
        <f>'SERIES_DB-MetaData'!AD201</f>
        <v>H</v>
      </c>
      <c r="AE201" s="31">
        <f>IF('SERIES_DB-MetaData'!$F201="US",'SERIES_DB-MetaData'!AE201*25.4,'SERIES_DB-MetaData'!AE201)</f>
        <v>304.8</v>
      </c>
      <c r="AF201" s="32" t="str">
        <f>'SERIES_DB-MetaData'!AF201</f>
        <v>Ribbed</v>
      </c>
      <c r="AG201" s="23">
        <f t="shared" si="26"/>
        <v>1.5113807804178958</v>
      </c>
      <c r="AH201" s="30">
        <f>IF('SERIES_DB-MetaData'!$F201="US",'SERIES_DB-MetaData'!AH201*25.4,'SERIES_DB-MetaData'!AH201)</f>
        <v>0</v>
      </c>
      <c r="AI201" s="31">
        <f>IF('SERIES_DB-MetaData'!$F201="US",'SERIES_DB-MetaData'!AI201*6.89476,'SERIES_DB-MetaData'!AI201)</f>
        <v>436</v>
      </c>
      <c r="AJ201" s="31">
        <f>IF('SERIES_DB-MetaData'!$F201="US",'SERIES_DB-MetaData'!AJ201*6.89476,'SERIES_DB-MetaData'!AJ201)</f>
        <v>0</v>
      </c>
      <c r="AK201" s="31">
        <f>IF('SERIES_DB-MetaData'!$F201="US",'SERIES_DB-MetaData'!AK201*6.89476,'SERIES_DB-MetaData'!AK201)</f>
        <v>436</v>
      </c>
      <c r="AL201" s="31">
        <f>IF('SERIES_DB-MetaData'!$F201="US",'SERIES_DB-MetaData'!AL201*6.89476,'SERIES_DB-MetaData'!AL201)</f>
        <v>436</v>
      </c>
      <c r="AM201" s="31">
        <f>IF('SERIES_DB-MetaData'!$F201="US",'SERIES_DB-MetaData'!AM201*6.89476,'SERIES_DB-MetaData'!AM201)</f>
        <v>0</v>
      </c>
      <c r="AN201" s="31">
        <f>IF('SERIES_DB-MetaData'!$F201="US",'SERIES_DB-MetaData'!AN201*6.89476,'SERIES_DB-MetaData'!AN201)</f>
        <v>0</v>
      </c>
      <c r="AO201" s="108">
        <f>'SERIES_DB-MetaData'!AO201</f>
        <v>0</v>
      </c>
      <c r="AP201" s="24" t="str">
        <f>'SERIES_DB-MetaData'!AP201</f>
        <v>RJ</v>
      </c>
      <c r="AQ201" s="20">
        <f>'SERIES_DB-MetaData'!AQ201</f>
        <v>4</v>
      </c>
      <c r="AR201" s="24" t="str">
        <f>'SERIES_DB-MetaData'!AR201</f>
        <v>Ribbed</v>
      </c>
      <c r="AS201" s="30">
        <f>IF('SERIES_DB-MetaData'!$F201="US",'SERIES_DB-MetaData'!AS201*25.4,'SERIES_DB-MetaData'!AS201)</f>
        <v>6</v>
      </c>
      <c r="AT201" s="20">
        <f>'SERIES_DB-MetaData'!AT201</f>
        <v>134</v>
      </c>
      <c r="AU201" s="31">
        <f>IF('SERIES_DB-MetaData'!$F201="US",'SERIES_DB-MetaData'!AU201*25.4,'SERIES_DB-MetaData'!AU201)</f>
        <v>34</v>
      </c>
      <c r="AV201" s="30">
        <f>IF('SERIES_DB-MetaData'!$F201="US",'SERIES_DB-MetaData'!AV201*25.4,'SERIES_DB-MetaData'!AV201)</f>
        <v>0</v>
      </c>
      <c r="AW201" s="109">
        <f>'SERIES_DB-MetaData'!AW201</f>
        <v>0</v>
      </c>
      <c r="AX201" s="30">
        <f>IF('SERIES_DB-MetaData'!$F201="US",'SERIES_DB-MetaData'!AX201*25.4,'SERIES_DB-MetaData'!AX201)</f>
        <v>0</v>
      </c>
      <c r="AY201" s="23">
        <f t="shared" si="27"/>
        <v>1.0906204004747595</v>
      </c>
      <c r="AZ201" s="23"/>
      <c r="BA201" s="31">
        <f>IF('SERIES_DB-MetaData'!$F201="US",'SERIES_DB-MetaData'!BA201*6.89476,'SERIES_DB-MetaData'!BA201)</f>
        <v>518</v>
      </c>
      <c r="BB201" s="31">
        <f>IF('SERIES_DB-MetaData'!$F201="US",'SERIES_DB-MetaData'!BB201*6.89476,'SERIES_DB-MetaData'!BB201)</f>
        <v>0</v>
      </c>
      <c r="BC201" s="24">
        <f>'SERIES_DB-MetaData'!BC201</f>
        <v>0</v>
      </c>
      <c r="BD201" s="30">
        <f>IF('SERIES_DB-MetaData'!$F201="US",'SERIES_DB-MetaData'!BD201*25.4,'SERIES_DB-MetaData'!BD201)</f>
        <v>6.35</v>
      </c>
      <c r="BE201" s="30">
        <f>IF('SERIES_DB-MetaData'!$F201="US",'SERIES_DB-MetaData'!BE201*25.4,'SERIES_DB-MetaData'!BE201)</f>
        <v>229</v>
      </c>
      <c r="BF201" s="24">
        <f>'SERIES_DB-MetaData'!BF201</f>
        <v>2</v>
      </c>
      <c r="BG201" s="22">
        <f t="shared" si="30"/>
        <v>0.27116377638148476</v>
      </c>
      <c r="BH201" s="30">
        <f>IF('SERIES_DB-MetaData'!$F201="US",'SERIES_DB-MetaData'!BH201*25.4,'SERIES_DB-MetaData'!BH201)</f>
        <v>0</v>
      </c>
      <c r="BI201" s="31">
        <f>IF('SERIES_DB-MetaData'!$F201="US",'SERIES_DB-MetaData'!BI201*6.89476,'SERIES_DB-MetaData'!BI201)</f>
        <v>436</v>
      </c>
      <c r="BJ201" s="31">
        <f>IF('SERIES_DB-MetaData'!$F201="US",'SERIES_DB-MetaData'!BJ201*6.89476,'SERIES_DB-MetaData'!BJ201)</f>
        <v>0</v>
      </c>
      <c r="BK201" s="109">
        <f>'SERIES_DB-MetaData'!BK201</f>
        <v>0</v>
      </c>
      <c r="BL201" s="30">
        <f>IF('SERIES_DB-MetaData'!$F201="US",'SERIES_DB-MetaData'!BL201*25.4,'SERIES_DB-MetaData'!BL201)</f>
        <v>6.35</v>
      </c>
      <c r="BM201" s="30">
        <f>IF('SERIES_DB-MetaData'!$F201="US",'SERIES_DB-MetaData'!BM201*25.4,'SERIES_DB-MetaData'!BM201)</f>
        <v>102</v>
      </c>
      <c r="BN201" s="25">
        <f>'SERIES_DB-MetaData'!$BN$6</f>
        <v>2</v>
      </c>
      <c r="BO201" s="22">
        <f t="shared" si="31"/>
        <v>0.60878926266039224</v>
      </c>
      <c r="BP201" s="31">
        <f>IF('SERIES_DB-MetaData'!$F201="US",'SERIES_DB-MetaData'!BP201*6.89476,'SERIES_DB-MetaData'!BP201)</f>
        <v>434.4</v>
      </c>
      <c r="BQ201" s="31">
        <f>IF('SERIES_DB-MetaData'!$F201="US",'SERIES_DB-MetaData'!BQ201*6.89476,'SERIES_DB-MetaData'!BQ201)</f>
        <v>0</v>
      </c>
      <c r="BR201" s="20">
        <f>'SERIES_DB-MetaData'!BR201</f>
        <v>0</v>
      </c>
      <c r="BS201" s="30">
        <f>IF('SERIES_DB-MetaData'!$F201="US",'SERIES_DB-MetaData'!BS201*25.4,'SERIES_DB-MetaData'!BS201)</f>
        <v>0</v>
      </c>
      <c r="BT201" s="20">
        <f>'SERIES_DB-MetaData'!BT201</f>
        <v>0</v>
      </c>
      <c r="BU201" s="22">
        <f t="shared" si="28"/>
        <v>0</v>
      </c>
      <c r="BV201" s="31">
        <f>IF('SERIES_DB-MetaData'!$F201="US",'SERIES_DB-MetaData'!BV201*6.89476,'SERIES_DB-MetaData'!BV201)</f>
        <v>0</v>
      </c>
      <c r="BW201" s="20">
        <f>'SERIES_DB-MetaData'!BW201</f>
        <v>0</v>
      </c>
      <c r="BX201" s="20">
        <f>'SERIES_DB-MetaData'!BX201</f>
        <v>4</v>
      </c>
    </row>
    <row r="202" spans="1:76">
      <c r="A202" s="84">
        <f>'SERIES_DB-MetaData'!A202</f>
        <v>197</v>
      </c>
      <c r="B202" s="84">
        <f>'SERIES_DB-MetaData'!B202</f>
        <v>0</v>
      </c>
      <c r="C202" s="84">
        <f>'SERIES_DB-MetaData'!C202</f>
        <v>16</v>
      </c>
      <c r="D202" s="105" t="str">
        <f>'SERIES_DB-MetaData'!D202</f>
        <v>B7</v>
      </c>
      <c r="E202" s="105" t="str">
        <f>'SERIES_DB-MetaData'!E202</f>
        <v>Oesterle et al. (1979)</v>
      </c>
      <c r="F202" s="20" t="s">
        <v>8</v>
      </c>
      <c r="G202" s="87" t="str">
        <f>'SERIES_DB-MetaData'!G202</f>
        <v>C</v>
      </c>
      <c r="H202" s="87" t="str">
        <f>'SERIES_DB-MetaData'!H202</f>
        <v>B</v>
      </c>
      <c r="I202" s="31">
        <f>IF('SERIES_DB-MetaData'!$F202="US",'SERIES_DB-MetaData'!I202*6.89476,'SERIES_DB-MetaData'!I202)</f>
        <v>49.3</v>
      </c>
      <c r="J202" s="31">
        <f>IF('SERIES_DB-MetaData'!$F202="US",'SERIES_DB-MetaData'!J202*6.89476,'SERIES_DB-MetaData'!J202)</f>
        <v>0</v>
      </c>
      <c r="K202" s="31">
        <f>IF('SERIES_DB-MetaData'!$F202="US",'SERIES_DB-MetaData'!K202*6.89476,'SERIES_DB-MetaData'!K202)</f>
        <v>0</v>
      </c>
      <c r="L202" s="31">
        <f>IF('SERIES_DB-MetaData'!$F202="US",'SERIES_DB-MetaData'!L202*4.448221615,'SERIES_DB-MetaData'!L202)</f>
        <v>1426</v>
      </c>
      <c r="M202" s="20">
        <f>'SERIES_DB-MetaData'!M202</f>
        <v>0</v>
      </c>
      <c r="N202" s="30">
        <f>IF('SERIES_DB-MetaData'!$F202="US",'SERIES_DB-MetaData'!N202*25.4,'SERIES_DB-MetaData'!N202)</f>
        <v>305</v>
      </c>
      <c r="O202" s="30">
        <f>IF('SERIES_DB-MetaData'!$F202="US",'SERIES_DB-MetaData'!O202*25.4,'SERIES_DB-MetaData'!O202)</f>
        <v>305</v>
      </c>
      <c r="P202" s="30">
        <f>IF('SERIES_DB-MetaData'!$F202="US",'SERIES_DB-MetaData'!P202*25.4,'SERIES_DB-MetaData'!P202)</f>
        <v>1905</v>
      </c>
      <c r="Q202" s="30">
        <f>IF('SERIES_DB-MetaData'!$F202="US",'SERIES_DB-MetaData'!Q202*25.4,'SERIES_DB-MetaData'!Q202)</f>
        <v>102</v>
      </c>
      <c r="R202" s="30">
        <f>IF('SERIES_DB-MetaData'!$F202="US",'SERIES_DB-MetaData'!R202*25.4,'SERIES_DB-MetaData'!R202)</f>
        <v>4572</v>
      </c>
      <c r="S202" s="30">
        <f>IF('SERIES_DB-MetaData'!$F202="US",'SERIES_DB-MetaData'!S202*25.4,'SERIES_DB-MetaData'!S202)</f>
        <v>4572</v>
      </c>
      <c r="T202" s="32" t="str">
        <f>'SERIES_DB-MetaData'!T202</f>
        <v>C</v>
      </c>
      <c r="U202" s="32">
        <f t="shared" si="29"/>
        <v>225115</v>
      </c>
      <c r="V202" s="30">
        <f>IF('SERIES_DB-MetaData'!$F202="US",'SERIES_DB-MetaData'!V202*25.4,'SERIES_DB-MetaData'!V202)</f>
        <v>19</v>
      </c>
      <c r="W202" s="30">
        <f>IF('SERIES_DB-MetaData'!$F202="US",'SERIES_DB-MetaData'!W202*25.4,'SERIES_DB-MetaData'!W202)</f>
        <v>19</v>
      </c>
      <c r="X202" s="30">
        <f>IF('SERIES_DB-MetaData'!$F202="US",'SERIES_DB-MetaData'!X202*25.4,'SERIES_DB-MetaData'!X202)</f>
        <v>19</v>
      </c>
      <c r="Y202" s="108">
        <f>'SERIES_DB-MetaData'!Y202</f>
        <v>12</v>
      </c>
      <c r="Z202" s="30">
        <f>IF('SERIES_DB-MetaData'!$F202="US",'SERIES_DB-MetaData'!Z202*25.4,'SERIES_DB-MetaData'!Z202)</f>
        <v>15.875</v>
      </c>
      <c r="AA202" s="108">
        <f>'SERIES_DB-MetaData'!AA202</f>
        <v>2</v>
      </c>
      <c r="AB202" s="30">
        <f>IF('SERIES_DB-MetaData'!$F202="US",'SERIES_DB-MetaData'!AB202*25.4,'SERIES_DB-MetaData'!AB202)</f>
        <v>15.875</v>
      </c>
      <c r="AC202" s="108">
        <f>'SERIES_DB-MetaData'!AC202</f>
        <v>2</v>
      </c>
      <c r="AD202" s="108" t="str">
        <f>'SERIES_DB-MetaData'!AD202</f>
        <v>H</v>
      </c>
      <c r="AE202" s="31">
        <f>IF('SERIES_DB-MetaData'!$F202="US",'SERIES_DB-MetaData'!AE202*25.4,'SERIES_DB-MetaData'!AE202)</f>
        <v>304.8</v>
      </c>
      <c r="AF202" s="32" t="str">
        <f>'SERIES_DB-MetaData'!AF202</f>
        <v>Ribbed</v>
      </c>
      <c r="AG202" s="23">
        <f t="shared" si="26"/>
        <v>1.5113807804178958</v>
      </c>
      <c r="AH202" s="30">
        <f>IF('SERIES_DB-MetaData'!$F202="US",'SERIES_DB-MetaData'!AH202*25.4,'SERIES_DB-MetaData'!AH202)</f>
        <v>0</v>
      </c>
      <c r="AI202" s="31">
        <f>IF('SERIES_DB-MetaData'!$F202="US",'SERIES_DB-MetaData'!AI202*6.89476,'SERIES_DB-MetaData'!AI202)</f>
        <v>450</v>
      </c>
      <c r="AJ202" s="31">
        <f>IF('SERIES_DB-MetaData'!$F202="US",'SERIES_DB-MetaData'!AJ202*6.89476,'SERIES_DB-MetaData'!AJ202)</f>
        <v>750.2</v>
      </c>
      <c r="AK202" s="31">
        <f>IF('SERIES_DB-MetaData'!$F202="US",'SERIES_DB-MetaData'!AK202*6.89476,'SERIES_DB-MetaData'!AK202)</f>
        <v>450</v>
      </c>
      <c r="AL202" s="31">
        <f>IF('SERIES_DB-MetaData'!$F202="US",'SERIES_DB-MetaData'!AL202*6.89476,'SERIES_DB-MetaData'!AL202)</f>
        <v>450</v>
      </c>
      <c r="AM202" s="31">
        <f>IF('SERIES_DB-MetaData'!$F202="US",'SERIES_DB-MetaData'!AM202*6.89476,'SERIES_DB-MetaData'!AM202)</f>
        <v>750.2</v>
      </c>
      <c r="AN202" s="31">
        <f>IF('SERIES_DB-MetaData'!$F202="US",'SERIES_DB-MetaData'!AN202*6.89476,'SERIES_DB-MetaData'!AN202)</f>
        <v>750.2</v>
      </c>
      <c r="AO202" s="108">
        <f>'SERIES_DB-MetaData'!AO202</f>
        <v>0</v>
      </c>
      <c r="AP202" s="24" t="str">
        <f>'SERIES_DB-MetaData'!AP202</f>
        <v>RJ</v>
      </c>
      <c r="AQ202" s="20">
        <f>'SERIES_DB-MetaData'!AQ202</f>
        <v>4</v>
      </c>
      <c r="AR202" s="24" t="str">
        <f>'SERIES_DB-MetaData'!AR202</f>
        <v>Ribbed</v>
      </c>
      <c r="AS202" s="30">
        <f>IF('SERIES_DB-MetaData'!$F202="US",'SERIES_DB-MetaData'!AS202*25.4,'SERIES_DB-MetaData'!AS202)</f>
        <v>6</v>
      </c>
      <c r="AT202" s="20">
        <f>'SERIES_DB-MetaData'!AT202</f>
        <v>134</v>
      </c>
      <c r="AU202" s="31">
        <f>IF('SERIES_DB-MetaData'!$F202="US",'SERIES_DB-MetaData'!AU202*25.4,'SERIES_DB-MetaData'!AU202)</f>
        <v>34</v>
      </c>
      <c r="AV202" s="30">
        <f>IF('SERIES_DB-MetaData'!$F202="US",'SERIES_DB-MetaData'!AV202*25.4,'SERIES_DB-MetaData'!AV202)</f>
        <v>0</v>
      </c>
      <c r="AW202" s="109">
        <f>'SERIES_DB-MetaData'!AW202</f>
        <v>0</v>
      </c>
      <c r="AX202" s="30">
        <f>IF('SERIES_DB-MetaData'!$F202="US",'SERIES_DB-MetaData'!AX202*25.4,'SERIES_DB-MetaData'!AX202)</f>
        <v>0</v>
      </c>
      <c r="AY202" s="23">
        <f t="shared" si="27"/>
        <v>1.0906204004747595</v>
      </c>
      <c r="AZ202" s="23"/>
      <c r="BA202" s="31">
        <f>IF('SERIES_DB-MetaData'!$F202="US",'SERIES_DB-MetaData'!BA202*6.89476,'SERIES_DB-MetaData'!BA202)</f>
        <v>490</v>
      </c>
      <c r="BB202" s="31">
        <f>IF('SERIES_DB-MetaData'!$F202="US",'SERIES_DB-MetaData'!BB202*6.89476,'SERIES_DB-MetaData'!BB202)</f>
        <v>750.2</v>
      </c>
      <c r="BC202" s="24">
        <f>'SERIES_DB-MetaData'!BC202</f>
        <v>0</v>
      </c>
      <c r="BD202" s="30">
        <f>IF('SERIES_DB-MetaData'!$F202="US",'SERIES_DB-MetaData'!BD202*25.4,'SERIES_DB-MetaData'!BD202)</f>
        <v>6.35</v>
      </c>
      <c r="BE202" s="30">
        <f>IF('SERIES_DB-MetaData'!$F202="US",'SERIES_DB-MetaData'!BE202*25.4,'SERIES_DB-MetaData'!BE202)</f>
        <v>229</v>
      </c>
      <c r="BF202" s="24">
        <f>'SERIES_DB-MetaData'!BF202</f>
        <v>2</v>
      </c>
      <c r="BG202" s="22">
        <f t="shared" si="30"/>
        <v>0.27116377638148476</v>
      </c>
      <c r="BH202" s="30">
        <f>IF('SERIES_DB-MetaData'!$F202="US",'SERIES_DB-MetaData'!BH202*25.4,'SERIES_DB-MetaData'!BH202)</f>
        <v>0</v>
      </c>
      <c r="BI202" s="31">
        <f>IF('SERIES_DB-MetaData'!$F202="US",'SERIES_DB-MetaData'!BI202*6.89476,'SERIES_DB-MetaData'!BI202)</f>
        <v>450</v>
      </c>
      <c r="BJ202" s="31">
        <f>IF('SERIES_DB-MetaData'!$F202="US",'SERIES_DB-MetaData'!BJ202*6.89476,'SERIES_DB-MetaData'!BJ202)</f>
        <v>696.4</v>
      </c>
      <c r="BK202" s="109">
        <f>'SERIES_DB-MetaData'!BK202</f>
        <v>0</v>
      </c>
      <c r="BL202" s="30">
        <f>IF('SERIES_DB-MetaData'!$F202="US",'SERIES_DB-MetaData'!BL202*25.4,'SERIES_DB-MetaData'!BL202)</f>
        <v>6.35</v>
      </c>
      <c r="BM202" s="30">
        <f>IF('SERIES_DB-MetaData'!$F202="US",'SERIES_DB-MetaData'!BM202*25.4,'SERIES_DB-MetaData'!BM202)</f>
        <v>102</v>
      </c>
      <c r="BN202" s="25">
        <f>'SERIES_DB-MetaData'!$BN$6</f>
        <v>2</v>
      </c>
      <c r="BO202" s="22">
        <f t="shared" si="31"/>
        <v>0.60878926266039224</v>
      </c>
      <c r="BP202" s="31">
        <f>IF('SERIES_DB-MetaData'!$F202="US",'SERIES_DB-MetaData'!BP202*6.89476,'SERIES_DB-MetaData'!BP202)</f>
        <v>489.5</v>
      </c>
      <c r="BQ202" s="31">
        <f>IF('SERIES_DB-MetaData'!$F202="US",'SERIES_DB-MetaData'!BQ202*6.89476,'SERIES_DB-MetaData'!BQ202)</f>
        <v>696.4</v>
      </c>
      <c r="BR202" s="20">
        <f>'SERIES_DB-MetaData'!BR202</f>
        <v>0</v>
      </c>
      <c r="BS202" s="30">
        <f>IF('SERIES_DB-MetaData'!$F202="US",'SERIES_DB-MetaData'!BS202*25.4,'SERIES_DB-MetaData'!BS202)</f>
        <v>0</v>
      </c>
      <c r="BT202" s="20">
        <f>'SERIES_DB-MetaData'!BT202</f>
        <v>0</v>
      </c>
      <c r="BU202" s="22">
        <f t="shared" si="28"/>
        <v>0</v>
      </c>
      <c r="BV202" s="31">
        <f>IF('SERIES_DB-MetaData'!$F202="US",'SERIES_DB-MetaData'!BV202*6.89476,'SERIES_DB-MetaData'!BV202)</f>
        <v>0</v>
      </c>
      <c r="BW202" s="20">
        <f>'SERIES_DB-MetaData'!BW202</f>
        <v>0</v>
      </c>
      <c r="BX202" s="20">
        <f>'SERIES_DB-MetaData'!BX202</f>
        <v>4</v>
      </c>
    </row>
    <row r="203" spans="1:76">
      <c r="A203" s="84">
        <f>'SERIES_DB-MetaData'!A203</f>
        <v>198</v>
      </c>
      <c r="B203" s="84">
        <f>'SERIES_DB-MetaData'!B203</f>
        <v>0</v>
      </c>
      <c r="C203" s="84">
        <f>'SERIES_DB-MetaData'!C203</f>
        <v>17</v>
      </c>
      <c r="D203" s="105" t="str">
        <f>'SERIES_DB-MetaData'!D203</f>
        <v>B8*</v>
      </c>
      <c r="E203" s="105" t="str">
        <f>'SERIES_DB-MetaData'!E203</f>
        <v>Oesterle et al. (1979)</v>
      </c>
      <c r="F203" s="20" t="s">
        <v>8</v>
      </c>
      <c r="G203" s="87" t="str">
        <f>'SERIES_DB-MetaData'!G203</f>
        <v>C</v>
      </c>
      <c r="H203" s="87" t="str">
        <f>'SERIES_DB-MetaData'!H203</f>
        <v>B</v>
      </c>
      <c r="I203" s="31">
        <f>IF('SERIES_DB-MetaData'!$F203="US",'SERIES_DB-MetaData'!I203*6.89476,'SERIES_DB-MetaData'!I203)</f>
        <v>42</v>
      </c>
      <c r="J203" s="31">
        <f>IF('SERIES_DB-MetaData'!$F203="US",'SERIES_DB-MetaData'!J203*6.89476,'SERIES_DB-MetaData'!J203)</f>
        <v>0</v>
      </c>
      <c r="K203" s="31">
        <f>IF('SERIES_DB-MetaData'!$F203="US",'SERIES_DB-MetaData'!K203*6.89476,'SERIES_DB-MetaData'!K203)</f>
        <v>0</v>
      </c>
      <c r="L203" s="31">
        <f>IF('SERIES_DB-MetaData'!$F203="US",'SERIES_DB-MetaData'!L203*4.448221615,'SERIES_DB-MetaData'!L203)</f>
        <v>1426</v>
      </c>
      <c r="M203" s="20">
        <f>'SERIES_DB-MetaData'!M203</f>
        <v>0</v>
      </c>
      <c r="N203" s="30">
        <f>IF('SERIES_DB-MetaData'!$F203="US",'SERIES_DB-MetaData'!N203*25.4,'SERIES_DB-MetaData'!N203)</f>
        <v>305</v>
      </c>
      <c r="O203" s="30">
        <f>IF('SERIES_DB-MetaData'!$F203="US",'SERIES_DB-MetaData'!O203*25.4,'SERIES_DB-MetaData'!O203)</f>
        <v>305</v>
      </c>
      <c r="P203" s="30">
        <f>IF('SERIES_DB-MetaData'!$F203="US",'SERIES_DB-MetaData'!P203*25.4,'SERIES_DB-MetaData'!P203)</f>
        <v>1905</v>
      </c>
      <c r="Q203" s="30">
        <f>IF('SERIES_DB-MetaData'!$F203="US",'SERIES_DB-MetaData'!Q203*25.4,'SERIES_DB-MetaData'!Q203)</f>
        <v>102</v>
      </c>
      <c r="R203" s="30">
        <f>IF('SERIES_DB-MetaData'!$F203="US",'SERIES_DB-MetaData'!R203*25.4,'SERIES_DB-MetaData'!R203)</f>
        <v>4572</v>
      </c>
      <c r="S203" s="30">
        <f>IF('SERIES_DB-MetaData'!$F203="US",'SERIES_DB-MetaData'!S203*25.4,'SERIES_DB-MetaData'!S203)</f>
        <v>4572</v>
      </c>
      <c r="T203" s="32" t="str">
        <f>'SERIES_DB-MetaData'!T203</f>
        <v>C</v>
      </c>
      <c r="U203" s="32">
        <f t="shared" si="29"/>
        <v>225115</v>
      </c>
      <c r="V203" s="30">
        <f>IF('SERIES_DB-MetaData'!$F203="US",'SERIES_DB-MetaData'!V203*25.4,'SERIES_DB-MetaData'!V203)</f>
        <v>19</v>
      </c>
      <c r="W203" s="30">
        <f>IF('SERIES_DB-MetaData'!$F203="US",'SERIES_DB-MetaData'!W203*25.4,'SERIES_DB-MetaData'!W203)</f>
        <v>19</v>
      </c>
      <c r="X203" s="30">
        <f>IF('SERIES_DB-MetaData'!$F203="US",'SERIES_DB-MetaData'!X203*25.4,'SERIES_DB-MetaData'!X203)</f>
        <v>19</v>
      </c>
      <c r="Y203" s="108">
        <f>'SERIES_DB-MetaData'!Y203</f>
        <v>12</v>
      </c>
      <c r="Z203" s="30">
        <f>IF('SERIES_DB-MetaData'!$F203="US",'SERIES_DB-MetaData'!Z203*25.4,'SERIES_DB-MetaData'!Z203)</f>
        <v>15.875</v>
      </c>
      <c r="AA203" s="108">
        <f>'SERIES_DB-MetaData'!AA203</f>
        <v>2</v>
      </c>
      <c r="AB203" s="30">
        <f>IF('SERIES_DB-MetaData'!$F203="US",'SERIES_DB-MetaData'!AB203*25.4,'SERIES_DB-MetaData'!AB203)</f>
        <v>15.875</v>
      </c>
      <c r="AC203" s="108">
        <f>'SERIES_DB-MetaData'!AC203</f>
        <v>2</v>
      </c>
      <c r="AD203" s="108" t="str">
        <f>'SERIES_DB-MetaData'!AD203</f>
        <v>H</v>
      </c>
      <c r="AE203" s="31">
        <f>IF('SERIES_DB-MetaData'!$F203="US",'SERIES_DB-MetaData'!AE203*25.4,'SERIES_DB-MetaData'!AE203)</f>
        <v>304.8</v>
      </c>
      <c r="AF203" s="32" t="str">
        <f>'SERIES_DB-MetaData'!AF203</f>
        <v>Ribbed</v>
      </c>
      <c r="AG203" s="23">
        <f t="shared" si="26"/>
        <v>1.5113807804178958</v>
      </c>
      <c r="AH203" s="30">
        <f>IF('SERIES_DB-MetaData'!$F203="US",'SERIES_DB-MetaData'!AH203*25.4,'SERIES_DB-MetaData'!AH203)</f>
        <v>0</v>
      </c>
      <c r="AI203" s="31">
        <f>IF('SERIES_DB-MetaData'!$F203="US",'SERIES_DB-MetaData'!AI203*6.89476,'SERIES_DB-MetaData'!AI203)</f>
        <v>450</v>
      </c>
      <c r="AJ203" s="31">
        <f>IF('SERIES_DB-MetaData'!$F203="US",'SERIES_DB-MetaData'!AJ203*6.89476,'SERIES_DB-MetaData'!AJ203)</f>
        <v>746</v>
      </c>
      <c r="AK203" s="31">
        <f>IF('SERIES_DB-MetaData'!$F203="US",'SERIES_DB-MetaData'!AK203*6.89476,'SERIES_DB-MetaData'!AK203)</f>
        <v>448</v>
      </c>
      <c r="AL203" s="31">
        <f>IF('SERIES_DB-MetaData'!$F203="US",'SERIES_DB-MetaData'!AL203*6.89476,'SERIES_DB-MetaData'!AL203)</f>
        <v>448</v>
      </c>
      <c r="AM203" s="31">
        <f>IF('SERIES_DB-MetaData'!$F203="US",'SERIES_DB-MetaData'!AM203*6.89476,'SERIES_DB-MetaData'!AM203)</f>
        <v>746</v>
      </c>
      <c r="AN203" s="31">
        <f>IF('SERIES_DB-MetaData'!$F203="US",'SERIES_DB-MetaData'!AN203*6.89476,'SERIES_DB-MetaData'!AN203)</f>
        <v>746</v>
      </c>
      <c r="AO203" s="108">
        <f>'SERIES_DB-MetaData'!AO203</f>
        <v>0</v>
      </c>
      <c r="AP203" s="24" t="str">
        <f>'SERIES_DB-MetaData'!AP203</f>
        <v>RJ</v>
      </c>
      <c r="AQ203" s="20">
        <f>'SERIES_DB-MetaData'!AQ203</f>
        <v>4</v>
      </c>
      <c r="AR203" s="24" t="str">
        <f>'SERIES_DB-MetaData'!AR203</f>
        <v>Ribbed</v>
      </c>
      <c r="AS203" s="30">
        <f>IF('SERIES_DB-MetaData'!$F203="US",'SERIES_DB-MetaData'!AS203*25.4,'SERIES_DB-MetaData'!AS203)</f>
        <v>6</v>
      </c>
      <c r="AT203" s="20">
        <f>'SERIES_DB-MetaData'!AT203</f>
        <v>134</v>
      </c>
      <c r="AU203" s="31">
        <f>IF('SERIES_DB-MetaData'!$F203="US",'SERIES_DB-MetaData'!AU203*25.4,'SERIES_DB-MetaData'!AU203)</f>
        <v>34</v>
      </c>
      <c r="AV203" s="30">
        <f>IF('SERIES_DB-MetaData'!$F203="US",'SERIES_DB-MetaData'!AV203*25.4,'SERIES_DB-MetaData'!AV203)</f>
        <v>0</v>
      </c>
      <c r="AW203" s="109">
        <f>'SERIES_DB-MetaData'!AW203</f>
        <v>0</v>
      </c>
      <c r="AX203" s="30">
        <f>IF('SERIES_DB-MetaData'!$F203="US",'SERIES_DB-MetaData'!AX203*25.4,'SERIES_DB-MetaData'!AX203)</f>
        <v>0</v>
      </c>
      <c r="AY203" s="23">
        <f t="shared" si="27"/>
        <v>1.0906204004747595</v>
      </c>
      <c r="AZ203" s="23"/>
      <c r="BA203" s="31">
        <f>IF('SERIES_DB-MetaData'!$F203="US",'SERIES_DB-MetaData'!BA203*6.89476,'SERIES_DB-MetaData'!BA203)</f>
        <v>454</v>
      </c>
      <c r="BB203" s="31">
        <f>IF('SERIES_DB-MetaData'!$F203="US",'SERIES_DB-MetaData'!BB203*6.89476,'SERIES_DB-MetaData'!BB203)</f>
        <v>746</v>
      </c>
      <c r="BC203" s="24">
        <f>'SERIES_DB-MetaData'!BC203</f>
        <v>0</v>
      </c>
      <c r="BD203" s="30">
        <f>IF('SERIES_DB-MetaData'!$F203="US",'SERIES_DB-MetaData'!BD203*25.4,'SERIES_DB-MetaData'!BD203)</f>
        <v>6.35</v>
      </c>
      <c r="BE203" s="30">
        <f>IF('SERIES_DB-MetaData'!$F203="US",'SERIES_DB-MetaData'!BE203*25.4,'SERIES_DB-MetaData'!BE203)</f>
        <v>229</v>
      </c>
      <c r="BF203" s="24">
        <f>'SERIES_DB-MetaData'!BF203</f>
        <v>2</v>
      </c>
      <c r="BG203" s="22">
        <f t="shared" si="30"/>
        <v>0.27116377638148476</v>
      </c>
      <c r="BH203" s="30">
        <f>IF('SERIES_DB-MetaData'!$F203="US",'SERIES_DB-MetaData'!BH203*25.4,'SERIES_DB-MetaData'!BH203)</f>
        <v>0</v>
      </c>
      <c r="BI203" s="31">
        <f>IF('SERIES_DB-MetaData'!$F203="US",'SERIES_DB-MetaData'!BI203*6.89476,'SERIES_DB-MetaData'!BI203)</f>
        <v>448</v>
      </c>
      <c r="BJ203" s="31">
        <f>IF('SERIES_DB-MetaData'!$F203="US",'SERIES_DB-MetaData'!BJ203*6.89476,'SERIES_DB-MetaData'!BJ203)</f>
        <v>615.70000000000005</v>
      </c>
      <c r="BK203" s="109">
        <f>'SERIES_DB-MetaData'!BK203</f>
        <v>0</v>
      </c>
      <c r="BL203" s="30">
        <f>IF('SERIES_DB-MetaData'!$F203="US",'SERIES_DB-MetaData'!BL203*25.4,'SERIES_DB-MetaData'!BL203)</f>
        <v>6.35</v>
      </c>
      <c r="BM203" s="30">
        <f>IF('SERIES_DB-MetaData'!$F203="US",'SERIES_DB-MetaData'!BM203*25.4,'SERIES_DB-MetaData'!BM203)</f>
        <v>102</v>
      </c>
      <c r="BN203" s="25">
        <f>'SERIES_DB-MetaData'!$BN$6</f>
        <v>2</v>
      </c>
      <c r="BO203" s="22">
        <f t="shared" si="31"/>
        <v>0.60878926266039224</v>
      </c>
      <c r="BP203" s="31">
        <f>IF('SERIES_DB-MetaData'!$F203="US",'SERIES_DB-MetaData'!BP203*6.89476,'SERIES_DB-MetaData'!BP203)</f>
        <v>482</v>
      </c>
      <c r="BQ203" s="31">
        <f>IF('SERIES_DB-MetaData'!$F203="US",'SERIES_DB-MetaData'!BQ203*6.89476,'SERIES_DB-MetaData'!BQ203)</f>
        <v>728.1</v>
      </c>
      <c r="BR203" s="20">
        <f>'SERIES_DB-MetaData'!BR203</f>
        <v>0</v>
      </c>
      <c r="BS203" s="30">
        <f>IF('SERIES_DB-MetaData'!$F203="US",'SERIES_DB-MetaData'!BS203*25.4,'SERIES_DB-MetaData'!BS203)</f>
        <v>0</v>
      </c>
      <c r="BT203" s="20">
        <f>'SERIES_DB-MetaData'!BT203</f>
        <v>0</v>
      </c>
      <c r="BU203" s="22">
        <f t="shared" si="28"/>
        <v>0</v>
      </c>
      <c r="BV203" s="31">
        <f>IF('SERIES_DB-MetaData'!$F203="US",'SERIES_DB-MetaData'!BV203*6.89476,'SERIES_DB-MetaData'!BV203)</f>
        <v>0</v>
      </c>
      <c r="BW203" s="20">
        <f>'SERIES_DB-MetaData'!BW203</f>
        <v>0</v>
      </c>
      <c r="BX203" s="20">
        <f>'SERIES_DB-MetaData'!BX203</f>
        <v>4</v>
      </c>
    </row>
    <row r="204" spans="1:76">
      <c r="A204" s="84">
        <f>'SERIES_DB-MetaData'!A204</f>
        <v>199</v>
      </c>
      <c r="B204" s="84">
        <f>'SERIES_DB-MetaData'!B204</f>
        <v>0</v>
      </c>
      <c r="C204" s="84">
        <f>'SERIES_DB-MetaData'!C204</f>
        <v>18</v>
      </c>
      <c r="D204" s="105" t="str">
        <f>'SERIES_DB-MetaData'!D204</f>
        <v>B9*</v>
      </c>
      <c r="E204" s="105" t="str">
        <f>'SERIES_DB-MetaData'!E204</f>
        <v>Oesterle et al. (1979)</v>
      </c>
      <c r="F204" s="20" t="s">
        <v>8</v>
      </c>
      <c r="G204" s="87" t="str">
        <f>'SERIES_DB-MetaData'!G204</f>
        <v>C</v>
      </c>
      <c r="H204" s="87" t="str">
        <f>'SERIES_DB-MetaData'!H204</f>
        <v>B</v>
      </c>
      <c r="I204" s="31">
        <f>IF('SERIES_DB-MetaData'!$F204="US",'SERIES_DB-MetaData'!I204*6.89476,'SERIES_DB-MetaData'!I204)</f>
        <v>44.1</v>
      </c>
      <c r="J204" s="31">
        <f>IF('SERIES_DB-MetaData'!$F204="US",'SERIES_DB-MetaData'!J204*6.89476,'SERIES_DB-MetaData'!J204)</f>
        <v>0</v>
      </c>
      <c r="K204" s="31">
        <f>IF('SERIES_DB-MetaData'!$F204="US",'SERIES_DB-MetaData'!K204*6.89476,'SERIES_DB-MetaData'!K204)</f>
        <v>0</v>
      </c>
      <c r="L204" s="31">
        <f>IF('SERIES_DB-MetaData'!$F204="US",'SERIES_DB-MetaData'!L204*4.448221615,'SERIES_DB-MetaData'!L204)</f>
        <v>1426</v>
      </c>
      <c r="M204" s="20">
        <f>'SERIES_DB-MetaData'!M204</f>
        <v>0</v>
      </c>
      <c r="N204" s="30">
        <f>IF('SERIES_DB-MetaData'!$F204="US",'SERIES_DB-MetaData'!N204*25.4,'SERIES_DB-MetaData'!N204)</f>
        <v>305</v>
      </c>
      <c r="O204" s="30">
        <f>IF('SERIES_DB-MetaData'!$F204="US",'SERIES_DB-MetaData'!O204*25.4,'SERIES_DB-MetaData'!O204)</f>
        <v>305</v>
      </c>
      <c r="P204" s="30">
        <f>IF('SERIES_DB-MetaData'!$F204="US",'SERIES_DB-MetaData'!P204*25.4,'SERIES_DB-MetaData'!P204)</f>
        <v>1905</v>
      </c>
      <c r="Q204" s="30">
        <f>IF('SERIES_DB-MetaData'!$F204="US",'SERIES_DB-MetaData'!Q204*25.4,'SERIES_DB-MetaData'!Q204)</f>
        <v>102</v>
      </c>
      <c r="R204" s="30">
        <f>IF('SERIES_DB-MetaData'!$F204="US",'SERIES_DB-MetaData'!R204*25.4,'SERIES_DB-MetaData'!R204)</f>
        <v>4572</v>
      </c>
      <c r="S204" s="30">
        <f>IF('SERIES_DB-MetaData'!$F204="US",'SERIES_DB-MetaData'!S204*25.4,'SERIES_DB-MetaData'!S204)</f>
        <v>4572</v>
      </c>
      <c r="T204" s="32" t="str">
        <f>'SERIES_DB-MetaData'!T204</f>
        <v>C</v>
      </c>
      <c r="U204" s="32">
        <f t="shared" si="29"/>
        <v>225115</v>
      </c>
      <c r="V204" s="30">
        <f>IF('SERIES_DB-MetaData'!$F204="US",'SERIES_DB-MetaData'!V204*25.4,'SERIES_DB-MetaData'!V204)</f>
        <v>19</v>
      </c>
      <c r="W204" s="30">
        <f>IF('SERIES_DB-MetaData'!$F204="US",'SERIES_DB-MetaData'!W204*25.4,'SERIES_DB-MetaData'!W204)</f>
        <v>19</v>
      </c>
      <c r="X204" s="30">
        <f>IF('SERIES_DB-MetaData'!$F204="US",'SERIES_DB-MetaData'!X204*25.4,'SERIES_DB-MetaData'!X204)</f>
        <v>19</v>
      </c>
      <c r="Y204" s="108">
        <f>'SERIES_DB-MetaData'!Y204</f>
        <v>12</v>
      </c>
      <c r="Z204" s="30">
        <f>IF('SERIES_DB-MetaData'!$F204="US",'SERIES_DB-MetaData'!Z204*25.4,'SERIES_DB-MetaData'!Z204)</f>
        <v>15.875</v>
      </c>
      <c r="AA204" s="108">
        <f>'SERIES_DB-MetaData'!AA204</f>
        <v>2</v>
      </c>
      <c r="AB204" s="30">
        <f>IF('SERIES_DB-MetaData'!$F204="US",'SERIES_DB-MetaData'!AB204*25.4,'SERIES_DB-MetaData'!AB204)</f>
        <v>15.875</v>
      </c>
      <c r="AC204" s="108">
        <f>'SERIES_DB-MetaData'!AC204</f>
        <v>2</v>
      </c>
      <c r="AD204" s="108" t="str">
        <f>'SERIES_DB-MetaData'!AD204</f>
        <v>H</v>
      </c>
      <c r="AE204" s="31">
        <f>IF('SERIES_DB-MetaData'!$F204="US",'SERIES_DB-MetaData'!AE204*25.4,'SERIES_DB-MetaData'!AE204)</f>
        <v>304.8</v>
      </c>
      <c r="AF204" s="32" t="str">
        <f>'SERIES_DB-MetaData'!AF204</f>
        <v>Ribbed</v>
      </c>
      <c r="AG204" s="23">
        <f t="shared" si="26"/>
        <v>1.5113807804178958</v>
      </c>
      <c r="AH204" s="30">
        <f>IF('SERIES_DB-MetaData'!$F204="US",'SERIES_DB-MetaData'!AH204*25.4,'SERIES_DB-MetaData'!AH204)</f>
        <v>0</v>
      </c>
      <c r="AI204" s="31">
        <f>IF('SERIES_DB-MetaData'!$F204="US",'SERIES_DB-MetaData'!AI204*6.89476,'SERIES_DB-MetaData'!AI204)</f>
        <v>448</v>
      </c>
      <c r="AJ204" s="31">
        <f>IF('SERIES_DB-MetaData'!$F204="US",'SERIES_DB-MetaData'!AJ204*6.89476,'SERIES_DB-MetaData'!AJ204)</f>
        <v>734.3</v>
      </c>
      <c r="AK204" s="31">
        <f>IF('SERIES_DB-MetaData'!$F204="US",'SERIES_DB-MetaData'!AK204*6.89476,'SERIES_DB-MetaData'!AK204)</f>
        <v>430</v>
      </c>
      <c r="AL204" s="31">
        <f>IF('SERIES_DB-MetaData'!$F204="US",'SERIES_DB-MetaData'!AL204*6.89476,'SERIES_DB-MetaData'!AL204)</f>
        <v>430</v>
      </c>
      <c r="AM204" s="31">
        <f>IF('SERIES_DB-MetaData'!$F204="US",'SERIES_DB-MetaData'!AM204*6.89476,'SERIES_DB-MetaData'!AM204)</f>
        <v>734.3</v>
      </c>
      <c r="AN204" s="31">
        <f>IF('SERIES_DB-MetaData'!$F204="US",'SERIES_DB-MetaData'!AN204*6.89476,'SERIES_DB-MetaData'!AN204)</f>
        <v>734.3</v>
      </c>
      <c r="AO204" s="108">
        <f>'SERIES_DB-MetaData'!AO204</f>
        <v>0</v>
      </c>
      <c r="AP204" s="24" t="str">
        <f>'SERIES_DB-MetaData'!AP204</f>
        <v>RJ</v>
      </c>
      <c r="AQ204" s="20">
        <f>'SERIES_DB-MetaData'!AQ204</f>
        <v>4</v>
      </c>
      <c r="AR204" s="24" t="str">
        <f>'SERIES_DB-MetaData'!AR204</f>
        <v>Ribbed</v>
      </c>
      <c r="AS204" s="30">
        <f>IF('SERIES_DB-MetaData'!$F204="US",'SERIES_DB-MetaData'!AS204*25.4,'SERIES_DB-MetaData'!AS204)</f>
        <v>6.35</v>
      </c>
      <c r="AT204" s="20">
        <f>'SERIES_DB-MetaData'!AT204</f>
        <v>134</v>
      </c>
      <c r="AU204" s="31">
        <f>IF('SERIES_DB-MetaData'!$F204="US",'SERIES_DB-MetaData'!AU204*25.4,'SERIES_DB-MetaData'!AU204)</f>
        <v>34</v>
      </c>
      <c r="AV204" s="30">
        <f>IF('SERIES_DB-MetaData'!$F204="US",'SERIES_DB-MetaData'!AV204*25.4,'SERIES_DB-MetaData'!AV204)</f>
        <v>0</v>
      </c>
      <c r="AW204" s="109">
        <f>'SERIES_DB-MetaData'!AW204</f>
        <v>0</v>
      </c>
      <c r="AX204" s="30">
        <f>IF('SERIES_DB-MetaData'!$F204="US",'SERIES_DB-MetaData'!AX204*25.4,'SERIES_DB-MetaData'!AX204)</f>
        <v>0</v>
      </c>
      <c r="AY204" s="23">
        <f t="shared" si="27"/>
        <v>1.2215705860595412</v>
      </c>
      <c r="AZ204" s="23"/>
      <c r="BA204" s="31">
        <f>IF('SERIES_DB-MetaData'!$F204="US",'SERIES_DB-MetaData'!BA204*6.89476,'SERIES_DB-MetaData'!BA204)</f>
        <v>461.3</v>
      </c>
      <c r="BB204" s="31">
        <f>IF('SERIES_DB-MetaData'!$F204="US",'SERIES_DB-MetaData'!BB204*6.89476,'SERIES_DB-MetaData'!BB204)</f>
        <v>734.3</v>
      </c>
      <c r="BC204" s="24">
        <f>'SERIES_DB-MetaData'!BC204</f>
        <v>0</v>
      </c>
      <c r="BD204" s="30">
        <f>IF('SERIES_DB-MetaData'!$F204="US",'SERIES_DB-MetaData'!BD204*25.4,'SERIES_DB-MetaData'!BD204)</f>
        <v>6.35</v>
      </c>
      <c r="BE204" s="30">
        <f>IF('SERIES_DB-MetaData'!$F204="US",'SERIES_DB-MetaData'!BE204*25.4,'SERIES_DB-MetaData'!BE204)</f>
        <v>229</v>
      </c>
      <c r="BF204" s="24">
        <f>'SERIES_DB-MetaData'!BF204</f>
        <v>2</v>
      </c>
      <c r="BG204" s="22">
        <f t="shared" si="30"/>
        <v>0.27116377638148476</v>
      </c>
      <c r="BH204" s="30">
        <f>IF('SERIES_DB-MetaData'!$F204="US",'SERIES_DB-MetaData'!BH204*25.4,'SERIES_DB-MetaData'!BH204)</f>
        <v>0</v>
      </c>
      <c r="BI204" s="31">
        <f>IF('SERIES_DB-MetaData'!$F204="US",'SERIES_DB-MetaData'!BI204*6.89476,'SERIES_DB-MetaData'!BI204)</f>
        <v>461.3</v>
      </c>
      <c r="BJ204" s="31">
        <f>IF('SERIES_DB-MetaData'!$F204="US",'SERIES_DB-MetaData'!BJ204*6.89476,'SERIES_DB-MetaData'!BJ204)</f>
        <v>613</v>
      </c>
      <c r="BK204" s="109">
        <f>'SERIES_DB-MetaData'!BK204</f>
        <v>0</v>
      </c>
      <c r="BL204" s="30">
        <f>IF('SERIES_DB-MetaData'!$F204="US",'SERIES_DB-MetaData'!BL204*25.4,'SERIES_DB-MetaData'!BL204)</f>
        <v>6.35</v>
      </c>
      <c r="BM204" s="30">
        <f>IF('SERIES_DB-MetaData'!$F204="US",'SERIES_DB-MetaData'!BM204*25.4,'SERIES_DB-MetaData'!BM204)</f>
        <v>102</v>
      </c>
      <c r="BN204" s="25">
        <f>'SERIES_DB-MetaData'!$BN$6</f>
        <v>2</v>
      </c>
      <c r="BO204" s="22">
        <f t="shared" si="31"/>
        <v>0.60878926266039224</v>
      </c>
      <c r="BP204" s="31">
        <f>IF('SERIES_DB-MetaData'!$F204="US",'SERIES_DB-MetaData'!BP204*6.89476,'SERIES_DB-MetaData'!BP204)</f>
        <v>461.3</v>
      </c>
      <c r="BQ204" s="31">
        <f>IF('SERIES_DB-MetaData'!$F204="US",'SERIES_DB-MetaData'!BQ204*6.89476,'SERIES_DB-MetaData'!BQ204)</f>
        <v>613</v>
      </c>
      <c r="BR204" s="20">
        <f>'SERIES_DB-MetaData'!BR204</f>
        <v>0</v>
      </c>
      <c r="BS204" s="30">
        <f>IF('SERIES_DB-MetaData'!$F204="US",'SERIES_DB-MetaData'!BS204*25.4,'SERIES_DB-MetaData'!BS204)</f>
        <v>0</v>
      </c>
      <c r="BT204" s="20">
        <f>'SERIES_DB-MetaData'!BT204</f>
        <v>0</v>
      </c>
      <c r="BU204" s="22">
        <f t="shared" si="28"/>
        <v>0</v>
      </c>
      <c r="BV204" s="31">
        <f>IF('SERIES_DB-MetaData'!$F204="US",'SERIES_DB-MetaData'!BV204*6.89476,'SERIES_DB-MetaData'!BV204)</f>
        <v>0</v>
      </c>
      <c r="BW204" s="20">
        <f>'SERIES_DB-MetaData'!BW204</f>
        <v>0</v>
      </c>
      <c r="BX204" s="20">
        <f>'SERIES_DB-MetaData'!BX204</f>
        <v>4</v>
      </c>
    </row>
    <row r="205" spans="1:76">
      <c r="A205" s="84">
        <f>'SERIES_DB-MetaData'!A205</f>
        <v>200</v>
      </c>
      <c r="B205" s="84">
        <f>'SERIES_DB-MetaData'!B205</f>
        <v>0</v>
      </c>
      <c r="C205" s="84">
        <f>'SERIES_DB-MetaData'!C205</f>
        <v>19</v>
      </c>
      <c r="D205" s="105" t="str">
        <f>'SERIES_DB-MetaData'!D205</f>
        <v>B9R</v>
      </c>
      <c r="E205" s="105" t="str">
        <f>'SERIES_DB-MetaData'!E205</f>
        <v>Oesterle et al. (1979)</v>
      </c>
      <c r="F205" s="20" t="s">
        <v>8</v>
      </c>
      <c r="G205" s="87" t="str">
        <f>'SERIES_DB-MetaData'!G205</f>
        <v>C</v>
      </c>
      <c r="H205" s="87" t="str">
        <f>'SERIES_DB-MetaData'!H205</f>
        <v>B</v>
      </c>
      <c r="I205" s="31">
        <f>IF('SERIES_DB-MetaData'!$F205="US",'SERIES_DB-MetaData'!I205*6.89476,'SERIES_DB-MetaData'!I205)</f>
        <v>51.8</v>
      </c>
      <c r="J205" s="31">
        <f>IF('SERIES_DB-MetaData'!$F205="US",'SERIES_DB-MetaData'!J205*6.89476,'SERIES_DB-MetaData'!J205)</f>
        <v>0</v>
      </c>
      <c r="K205" s="31">
        <f>IF('SERIES_DB-MetaData'!$F205="US",'SERIES_DB-MetaData'!K205*6.89476,'SERIES_DB-MetaData'!K205)</f>
        <v>0</v>
      </c>
      <c r="L205" s="31">
        <f>IF('SERIES_DB-MetaData'!$F205="US",'SERIES_DB-MetaData'!L205*4.448221615,'SERIES_DB-MetaData'!L205)</f>
        <v>1177.0000000000002</v>
      </c>
      <c r="M205" s="20">
        <f>'SERIES_DB-MetaData'!M205</f>
        <v>0</v>
      </c>
      <c r="N205" s="30">
        <f>IF('SERIES_DB-MetaData'!$F205="US",'SERIES_DB-MetaData'!N205*25.4,'SERIES_DB-MetaData'!N205)</f>
        <v>305</v>
      </c>
      <c r="O205" s="30">
        <f>IF('SERIES_DB-MetaData'!$F205="US",'SERIES_DB-MetaData'!O205*25.4,'SERIES_DB-MetaData'!O205)</f>
        <v>305</v>
      </c>
      <c r="P205" s="30">
        <f>IF('SERIES_DB-MetaData'!$F205="US",'SERIES_DB-MetaData'!P205*25.4,'SERIES_DB-MetaData'!P205)</f>
        <v>1905</v>
      </c>
      <c r="Q205" s="30">
        <f>IF('SERIES_DB-MetaData'!$F205="US",'SERIES_DB-MetaData'!Q205*25.4,'SERIES_DB-MetaData'!Q205)</f>
        <v>102</v>
      </c>
      <c r="R205" s="30">
        <f>IF('SERIES_DB-MetaData'!$F205="US",'SERIES_DB-MetaData'!R205*25.4,'SERIES_DB-MetaData'!R205)</f>
        <v>4572</v>
      </c>
      <c r="S205" s="30">
        <f>IF('SERIES_DB-MetaData'!$F205="US",'SERIES_DB-MetaData'!S205*25.4,'SERIES_DB-MetaData'!S205)</f>
        <v>4572</v>
      </c>
      <c r="T205" s="32" t="str">
        <f>'SERIES_DB-MetaData'!T205</f>
        <v>C</v>
      </c>
      <c r="U205" s="32">
        <f t="shared" si="29"/>
        <v>225115</v>
      </c>
      <c r="V205" s="30">
        <f>IF('SERIES_DB-MetaData'!$F205="US",'SERIES_DB-MetaData'!V205*25.4,'SERIES_DB-MetaData'!V205)</f>
        <v>19.100000000000001</v>
      </c>
      <c r="W205" s="30">
        <f>IF('SERIES_DB-MetaData'!$F205="US",'SERIES_DB-MetaData'!W205*25.4,'SERIES_DB-MetaData'!W205)</f>
        <v>19.100000000000001</v>
      </c>
      <c r="X205" s="30">
        <f>IF('SERIES_DB-MetaData'!$F205="US",'SERIES_DB-MetaData'!X205*25.4,'SERIES_DB-MetaData'!X205)</f>
        <v>19.100000000000001</v>
      </c>
      <c r="Y205" s="108">
        <f>'SERIES_DB-MetaData'!Y205</f>
        <v>12</v>
      </c>
      <c r="Z205" s="30">
        <f>IF('SERIES_DB-MetaData'!$F205="US",'SERIES_DB-MetaData'!Z205*25.4,'SERIES_DB-MetaData'!Z205)</f>
        <v>25</v>
      </c>
      <c r="AA205" s="108">
        <f>'SERIES_DB-MetaData'!AA205</f>
        <v>2</v>
      </c>
      <c r="AB205" s="30">
        <f>IF('SERIES_DB-MetaData'!$F205="US",'SERIES_DB-MetaData'!AB205*25.4,'SERIES_DB-MetaData'!AB205)</f>
        <v>25</v>
      </c>
      <c r="AC205" s="108">
        <f>'SERIES_DB-MetaData'!AC205</f>
        <v>2</v>
      </c>
      <c r="AD205" s="108" t="str">
        <f>'SERIES_DB-MetaData'!AD205</f>
        <v>H90</v>
      </c>
      <c r="AE205" s="31">
        <f>IF('SERIES_DB-MetaData'!$F205="US",'SERIES_DB-MetaData'!AE205*25.4,'SERIES_DB-MetaData'!AE205)</f>
        <v>610</v>
      </c>
      <c r="AF205" s="32" t="str">
        <f>'SERIES_DB-MetaData'!AF205</f>
        <v>Ribbed</v>
      </c>
      <c r="AG205" s="23">
        <f t="shared" si="26"/>
        <v>1.5273319182943288</v>
      </c>
      <c r="AH205" s="30">
        <f>IF('SERIES_DB-MetaData'!$F205="US",'SERIES_DB-MetaData'!AH205*25.4,'SERIES_DB-MetaData'!AH205)</f>
        <v>0</v>
      </c>
      <c r="AI205" s="31">
        <f>IF('SERIES_DB-MetaData'!$F205="US",'SERIES_DB-MetaData'!AI205*6.89476,'SERIES_DB-MetaData'!AI205)</f>
        <v>429.6</v>
      </c>
      <c r="AJ205" s="31">
        <f>IF('SERIES_DB-MetaData'!$F205="US",'SERIES_DB-MetaData'!AJ205*6.89476,'SERIES_DB-MetaData'!AJ205)</f>
        <v>734.3</v>
      </c>
      <c r="AK205" s="31">
        <f>IF('SERIES_DB-MetaData'!$F205="US",'SERIES_DB-MetaData'!AK205*6.89476,'SERIES_DB-MetaData'!AK205)</f>
        <v>429.6</v>
      </c>
      <c r="AL205" s="31">
        <f>IF('SERIES_DB-MetaData'!$F205="US",'SERIES_DB-MetaData'!AL205*6.89476,'SERIES_DB-MetaData'!AL205)</f>
        <v>429.6</v>
      </c>
      <c r="AM205" s="31">
        <f>IF('SERIES_DB-MetaData'!$F205="US",'SERIES_DB-MetaData'!AM205*6.89476,'SERIES_DB-MetaData'!AM205)</f>
        <v>734.3</v>
      </c>
      <c r="AN205" s="31">
        <f>IF('SERIES_DB-MetaData'!$F205="US",'SERIES_DB-MetaData'!AN205*6.89476,'SERIES_DB-MetaData'!AN205)</f>
        <v>6.35</v>
      </c>
      <c r="AO205" s="108">
        <f>'SERIES_DB-MetaData'!AO205</f>
        <v>0</v>
      </c>
      <c r="AP205" s="24" t="str">
        <f>'SERIES_DB-MetaData'!AP205</f>
        <v>R</v>
      </c>
      <c r="AQ205" s="20">
        <f>'SERIES_DB-MetaData'!AQ205</f>
        <v>2</v>
      </c>
      <c r="AR205" s="24" t="str">
        <f>'SERIES_DB-MetaData'!AR205</f>
        <v>Ribbed</v>
      </c>
      <c r="AS205" s="30">
        <f>IF('SERIES_DB-MetaData'!$F205="US",'SERIES_DB-MetaData'!AS205*25.4,'SERIES_DB-MetaData'!AS205)</f>
        <v>6.35</v>
      </c>
      <c r="AT205" s="20">
        <f>'SERIES_DB-MetaData'!AT205</f>
        <v>134</v>
      </c>
      <c r="AU205" s="31">
        <f>IF('SERIES_DB-MetaData'!$F205="US",'SERIES_DB-MetaData'!AU205*25.4,'SERIES_DB-MetaData'!AU205)</f>
        <v>34</v>
      </c>
      <c r="AV205" s="30">
        <f>IF('SERIES_DB-MetaData'!$F205="US",'SERIES_DB-MetaData'!AV205*25.4,'SERIES_DB-MetaData'!AV205)</f>
        <v>0</v>
      </c>
      <c r="AW205" s="109">
        <f>'SERIES_DB-MetaData'!AW205</f>
        <v>0</v>
      </c>
      <c r="AX205" s="30">
        <f>IF('SERIES_DB-MetaData'!$F205="US",'SERIES_DB-MetaData'!AX205*25.4,'SERIES_DB-MetaData'!AX205)</f>
        <v>0</v>
      </c>
      <c r="AY205" s="23">
        <f t="shared" si="27"/>
        <v>0.61078529302977058</v>
      </c>
      <c r="AZ205" s="23"/>
      <c r="BA205" s="31">
        <f>IF('SERIES_DB-MetaData'!$F205="US",'SERIES_DB-MetaData'!BA205*6.89476,'SERIES_DB-MetaData'!BA205)</f>
        <v>461.3</v>
      </c>
      <c r="BB205" s="31">
        <f>IF('SERIES_DB-MetaData'!$F205="US",'SERIES_DB-MetaData'!BB205*6.89476,'SERIES_DB-MetaData'!BB205)</f>
        <v>613</v>
      </c>
      <c r="BC205" s="24">
        <f>'SERIES_DB-MetaData'!BC205</f>
        <v>0</v>
      </c>
      <c r="BD205" s="30">
        <f>IF('SERIES_DB-MetaData'!$F205="US",'SERIES_DB-MetaData'!BD205*25.4,'SERIES_DB-MetaData'!BD205)</f>
        <v>6.35</v>
      </c>
      <c r="BE205" s="30">
        <f>IF('SERIES_DB-MetaData'!$F205="US",'SERIES_DB-MetaData'!BE205*25.4,'SERIES_DB-MetaData'!BE205)</f>
        <v>229</v>
      </c>
      <c r="BF205" s="24">
        <f>'SERIES_DB-MetaData'!BF205</f>
        <v>2</v>
      </c>
      <c r="BG205" s="22">
        <f t="shared" si="30"/>
        <v>0.27116377638148476</v>
      </c>
      <c r="BH205" s="30">
        <f>IF('SERIES_DB-MetaData'!$F205="US",'SERIES_DB-MetaData'!BH205*25.4,'SERIES_DB-MetaData'!BH205)</f>
        <v>0</v>
      </c>
      <c r="BI205" s="31">
        <f>IF('SERIES_DB-MetaData'!$F205="US",'SERIES_DB-MetaData'!BI205*6.89476,'SERIES_DB-MetaData'!BI205)</f>
        <v>461.3</v>
      </c>
      <c r="BJ205" s="31">
        <f>IF('SERIES_DB-MetaData'!$F205="US",'SERIES_DB-MetaData'!BJ205*6.89476,'SERIES_DB-MetaData'!BJ205)</f>
        <v>613</v>
      </c>
      <c r="BK205" s="109">
        <f>'SERIES_DB-MetaData'!BK205</f>
        <v>0</v>
      </c>
      <c r="BL205" s="30">
        <f>IF('SERIES_DB-MetaData'!$F205="US",'SERIES_DB-MetaData'!BL205*25.4,'SERIES_DB-MetaData'!BL205)</f>
        <v>6.35</v>
      </c>
      <c r="BM205" s="30">
        <f>IF('SERIES_DB-MetaData'!$F205="US",'SERIES_DB-MetaData'!BM205*25.4,'SERIES_DB-MetaData'!BM205)</f>
        <v>102</v>
      </c>
      <c r="BN205" s="25">
        <f>'SERIES_DB-MetaData'!$BN$6</f>
        <v>2</v>
      </c>
      <c r="BO205" s="22">
        <f t="shared" si="31"/>
        <v>0.60878926266039224</v>
      </c>
      <c r="BP205" s="31">
        <f>IF('SERIES_DB-MetaData'!$F205="US",'SERIES_DB-MetaData'!BP205*6.89476,'SERIES_DB-MetaData'!BP205)</f>
        <v>461.3</v>
      </c>
      <c r="BQ205" s="31">
        <f>IF('SERIES_DB-MetaData'!$F205="US",'SERIES_DB-MetaData'!BQ205*6.89476,'SERIES_DB-MetaData'!BQ205)</f>
        <v>613</v>
      </c>
      <c r="BR205" s="20">
        <f>'SERIES_DB-MetaData'!BR205</f>
        <v>0</v>
      </c>
      <c r="BS205" s="30">
        <f>IF('SERIES_DB-MetaData'!$F205="US",'SERIES_DB-MetaData'!BS205*25.4,'SERIES_DB-MetaData'!BS205)</f>
        <v>0</v>
      </c>
      <c r="BT205" s="20">
        <f>'SERIES_DB-MetaData'!BT205</f>
        <v>0</v>
      </c>
      <c r="BU205" s="22">
        <f t="shared" si="28"/>
        <v>0</v>
      </c>
      <c r="BV205" s="31">
        <f>IF('SERIES_DB-MetaData'!$F205="US",'SERIES_DB-MetaData'!BV205*6.89476,'SERIES_DB-MetaData'!BV205)</f>
        <v>0</v>
      </c>
      <c r="BW205" s="20">
        <f>'SERIES_DB-MetaData'!BW205</f>
        <v>0</v>
      </c>
      <c r="BX205" s="20">
        <f>'SERIES_DB-MetaData'!BX205</f>
        <v>2</v>
      </c>
    </row>
    <row r="206" spans="1:76">
      <c r="A206" s="84">
        <f>'SERIES_DB-MetaData'!A206</f>
        <v>201</v>
      </c>
      <c r="B206" s="84">
        <f>'SERIES_DB-MetaData'!B206</f>
        <v>0</v>
      </c>
      <c r="C206" s="84">
        <f>'SERIES_DB-MetaData'!C206</f>
        <v>20</v>
      </c>
      <c r="D206" s="105" t="str">
        <f>'SERIES_DB-MetaData'!D206</f>
        <v>F2</v>
      </c>
      <c r="E206" s="105" t="str">
        <f>'SERIES_DB-MetaData'!E206</f>
        <v>Oesterle et al. (1979)</v>
      </c>
      <c r="F206" s="20" t="s">
        <v>8</v>
      </c>
      <c r="G206" s="87" t="str">
        <f>'SERIES_DB-MetaData'!G206</f>
        <v>C</v>
      </c>
      <c r="H206" s="87" t="str">
        <f>'SERIES_DB-MetaData'!H206</f>
        <v>F</v>
      </c>
      <c r="I206" s="31">
        <f>IF('SERIES_DB-MetaData'!$F206="US",'SERIES_DB-MetaData'!I206*6.89476,'SERIES_DB-MetaData'!I206)</f>
        <v>45.6</v>
      </c>
      <c r="J206" s="31">
        <f>IF('SERIES_DB-MetaData'!$F206="US",'SERIES_DB-MetaData'!J206*6.89476,'SERIES_DB-MetaData'!J206)</f>
        <v>0</v>
      </c>
      <c r="K206" s="31">
        <f>IF('SERIES_DB-MetaData'!$F206="US",'SERIES_DB-MetaData'!K206*6.89476,'SERIES_DB-MetaData'!K206)</f>
        <v>0</v>
      </c>
      <c r="L206" s="31">
        <f>IF('SERIES_DB-MetaData'!$F206="US",'SERIES_DB-MetaData'!L206*4.448221615,'SERIES_DB-MetaData'!L206)</f>
        <v>1255.9999999999998</v>
      </c>
      <c r="M206" s="20">
        <f>'SERIES_DB-MetaData'!M206</f>
        <v>0</v>
      </c>
      <c r="N206" s="30">
        <f>IF('SERIES_DB-MetaData'!$F206="US",'SERIES_DB-MetaData'!N206*25.4,'SERIES_DB-MetaData'!N206)</f>
        <v>915</v>
      </c>
      <c r="O206" s="30">
        <f>IF('SERIES_DB-MetaData'!$F206="US",'SERIES_DB-MetaData'!O206*25.4,'SERIES_DB-MetaData'!O206)</f>
        <v>102</v>
      </c>
      <c r="P206" s="30">
        <f>IF('SERIES_DB-MetaData'!$F206="US",'SERIES_DB-MetaData'!P206*25.4,'SERIES_DB-MetaData'!P206)</f>
        <v>1905</v>
      </c>
      <c r="Q206" s="30">
        <f>IF('SERIES_DB-MetaData'!$F206="US",'SERIES_DB-MetaData'!Q206*25.4,'SERIES_DB-MetaData'!Q206)</f>
        <v>102</v>
      </c>
      <c r="R206" s="30">
        <f>IF('SERIES_DB-MetaData'!$F206="US",'SERIES_DB-MetaData'!R206*25.4,'SERIES_DB-MetaData'!R206)</f>
        <v>4572</v>
      </c>
      <c r="S206" s="30">
        <f>IF('SERIES_DB-MetaData'!$F206="US",'SERIES_DB-MetaData'!S206*25.4,'SERIES_DB-MetaData'!S206)</f>
        <v>4572</v>
      </c>
      <c r="T206" s="32" t="str">
        <f>'SERIES_DB-MetaData'!T206</f>
        <v>C</v>
      </c>
      <c r="U206" s="32">
        <f t="shared" si="29"/>
        <v>266832</v>
      </c>
      <c r="V206" s="30">
        <f>IF('SERIES_DB-MetaData'!$F206="US",'SERIES_DB-MetaData'!V206*25.4,'SERIES_DB-MetaData'!V206)</f>
        <v>12.7</v>
      </c>
      <c r="W206" s="30">
        <f>IF('SERIES_DB-MetaData'!$F206="US",'SERIES_DB-MetaData'!W206*25.4,'SERIES_DB-MetaData'!W206)</f>
        <v>0</v>
      </c>
      <c r="X206" s="30">
        <f>IF('SERIES_DB-MetaData'!$F206="US",'SERIES_DB-MetaData'!X206*25.4,'SERIES_DB-MetaData'!X206)</f>
        <v>0</v>
      </c>
      <c r="Y206" s="108">
        <f>'SERIES_DB-MetaData'!Y206</f>
        <v>24</v>
      </c>
      <c r="Z206" s="30">
        <f>IF('SERIES_DB-MetaData'!$F206="US",'SERIES_DB-MetaData'!Z206*25.4,'SERIES_DB-MetaData'!Z206)</f>
        <v>25</v>
      </c>
      <c r="AA206" s="108">
        <f>'SERIES_DB-MetaData'!AA206</f>
        <v>0</v>
      </c>
      <c r="AB206" s="30">
        <f>IF('SERIES_DB-MetaData'!$F206="US",'SERIES_DB-MetaData'!AB206*25.4,'SERIES_DB-MetaData'!AB206)</f>
        <v>25</v>
      </c>
      <c r="AC206" s="108">
        <f>'SERIES_DB-MetaData'!AC206</f>
        <v>10</v>
      </c>
      <c r="AD206" s="108" t="str">
        <f>'SERIES_DB-MetaData'!AD206</f>
        <v>H90</v>
      </c>
      <c r="AE206" s="31">
        <f>IF('SERIES_DB-MetaData'!$F206="US",'SERIES_DB-MetaData'!AE206*25.4,'SERIES_DB-MetaData'!AE206)</f>
        <v>610</v>
      </c>
      <c r="AF206" s="32" t="str">
        <f>'SERIES_DB-MetaData'!AF206</f>
        <v>Ribbed</v>
      </c>
      <c r="AG206" s="23">
        <f t="shared" si="26"/>
        <v>0.66464148859253835</v>
      </c>
      <c r="AH206" s="30">
        <f>IF('SERIES_DB-MetaData'!$F206="US",'SERIES_DB-MetaData'!AH206*25.4,'SERIES_DB-MetaData'!AH206)</f>
        <v>0</v>
      </c>
      <c r="AI206" s="31">
        <f>IF('SERIES_DB-MetaData'!$F206="US",'SERIES_DB-MetaData'!AI206*6.89476,'SERIES_DB-MetaData'!AI206)</f>
        <v>416.5</v>
      </c>
      <c r="AJ206" s="31">
        <f>IF('SERIES_DB-MetaData'!$F206="US",'SERIES_DB-MetaData'!AJ206*6.89476,'SERIES_DB-MetaData'!AJ206)</f>
        <v>722.6</v>
      </c>
      <c r="AK206" s="31">
        <f>IF('SERIES_DB-MetaData'!$F206="US",'SERIES_DB-MetaData'!AK206*6.89476,'SERIES_DB-MetaData'!AK206)</f>
        <v>0</v>
      </c>
      <c r="AL206" s="31">
        <f>IF('SERIES_DB-MetaData'!$F206="US",'SERIES_DB-MetaData'!AL206*6.89476,'SERIES_DB-MetaData'!AL206)</f>
        <v>416.5</v>
      </c>
      <c r="AM206" s="31">
        <f>IF('SERIES_DB-MetaData'!$F206="US",'SERIES_DB-MetaData'!AM206*6.89476,'SERIES_DB-MetaData'!AM206)</f>
        <v>0</v>
      </c>
      <c r="AN206" s="31">
        <f>IF('SERIES_DB-MetaData'!$F206="US",'SERIES_DB-MetaData'!AN206*6.89476,'SERIES_DB-MetaData'!AN206)</f>
        <v>6.35</v>
      </c>
      <c r="AO206" s="108">
        <f>'SERIES_DB-MetaData'!AO206</f>
        <v>0</v>
      </c>
      <c r="AP206" s="24" t="str">
        <f>'SERIES_DB-MetaData'!AP206</f>
        <v>R</v>
      </c>
      <c r="AQ206" s="20">
        <f>'SERIES_DB-MetaData'!AQ206</f>
        <v>2</v>
      </c>
      <c r="AR206" s="24" t="str">
        <f>'SERIES_DB-MetaData'!AR206</f>
        <v>Ribbed</v>
      </c>
      <c r="AS206" s="30">
        <f>IF('SERIES_DB-MetaData'!$F206="US",'SERIES_DB-MetaData'!AS206*25.4,'SERIES_DB-MetaData'!AS206)</f>
        <v>6.35</v>
      </c>
      <c r="AT206" s="20">
        <f>'SERIES_DB-MetaData'!AT206</f>
        <v>134</v>
      </c>
      <c r="AU206" s="31">
        <f>IF('SERIES_DB-MetaData'!$F206="US",'SERIES_DB-MetaData'!AU206*25.4,'SERIES_DB-MetaData'!AU206)</f>
        <v>34</v>
      </c>
      <c r="AV206" s="30">
        <f>IF('SERIES_DB-MetaData'!$F206="US",'SERIES_DB-MetaData'!AV206*25.4,'SERIES_DB-MetaData'!AV206)</f>
        <v>0</v>
      </c>
      <c r="AW206" s="109">
        <f>'SERIES_DB-MetaData'!AW206</f>
        <v>0</v>
      </c>
      <c r="AX206" s="30">
        <f>IF('SERIES_DB-MetaData'!$F206="US",'SERIES_DB-MetaData'!AX206*25.4,'SERIES_DB-MetaData'!AX206)</f>
        <v>0</v>
      </c>
      <c r="AY206" s="23">
        <f t="shared" si="27"/>
        <v>0.2035950976765902</v>
      </c>
      <c r="AZ206" s="23"/>
      <c r="BA206" s="31">
        <f>IF('SERIES_DB-MetaData'!$F206="US",'SERIES_DB-MetaData'!BA206*6.89476,'SERIES_DB-MetaData'!BA206)</f>
        <v>464</v>
      </c>
      <c r="BB206" s="31">
        <f>IF('SERIES_DB-MetaData'!$F206="US",'SERIES_DB-MetaData'!BB206*6.89476,'SERIES_DB-MetaData'!BB206)</f>
        <v>607.4</v>
      </c>
      <c r="BC206" s="24">
        <f>'SERIES_DB-MetaData'!BC206</f>
        <v>0</v>
      </c>
      <c r="BD206" s="30">
        <f>IF('SERIES_DB-MetaData'!$F206="US",'SERIES_DB-MetaData'!BD206*25.4,'SERIES_DB-MetaData'!BD206)</f>
        <v>6.35</v>
      </c>
      <c r="BE206" s="30">
        <f>IF('SERIES_DB-MetaData'!$F206="US",'SERIES_DB-MetaData'!BE206*25.4,'SERIES_DB-MetaData'!BE206)</f>
        <v>229</v>
      </c>
      <c r="BF206" s="24">
        <f>'SERIES_DB-MetaData'!BF206</f>
        <v>2</v>
      </c>
      <c r="BG206" s="22">
        <f t="shared" si="30"/>
        <v>0.27116377638148476</v>
      </c>
      <c r="BH206" s="30">
        <f>IF('SERIES_DB-MetaData'!$F206="US",'SERIES_DB-MetaData'!BH206*25.4,'SERIES_DB-MetaData'!BH206)</f>
        <v>0</v>
      </c>
      <c r="BI206" s="31">
        <f>IF('SERIES_DB-MetaData'!$F206="US",'SERIES_DB-MetaData'!BI206*6.89476,'SERIES_DB-MetaData'!BI206)</f>
        <v>464</v>
      </c>
      <c r="BJ206" s="31">
        <f>IF('SERIES_DB-MetaData'!$F206="US",'SERIES_DB-MetaData'!BJ206*6.89476,'SERIES_DB-MetaData'!BJ206)</f>
        <v>607.4</v>
      </c>
      <c r="BK206" s="109">
        <f>'SERIES_DB-MetaData'!BK206</f>
        <v>0</v>
      </c>
      <c r="BL206" s="30">
        <f>IF('SERIES_DB-MetaData'!$F206="US",'SERIES_DB-MetaData'!BL206*25.4,'SERIES_DB-MetaData'!BL206)</f>
        <v>6.35</v>
      </c>
      <c r="BM206" s="30">
        <f>IF('SERIES_DB-MetaData'!$F206="US",'SERIES_DB-MetaData'!BM206*25.4,'SERIES_DB-MetaData'!BM206)</f>
        <v>102</v>
      </c>
      <c r="BN206" s="25">
        <f>'SERIES_DB-MetaData'!$BN$6</f>
        <v>2</v>
      </c>
      <c r="BO206" s="22">
        <f t="shared" si="31"/>
        <v>0.60878926266039224</v>
      </c>
      <c r="BP206" s="31">
        <f>IF('SERIES_DB-MetaData'!$F206="US",'SERIES_DB-MetaData'!BP206*6.89476,'SERIES_DB-MetaData'!BP206)</f>
        <v>525.4</v>
      </c>
      <c r="BQ206" s="31">
        <f>IF('SERIES_DB-MetaData'!$F206="US",'SERIES_DB-MetaData'!BQ206*6.89476,'SERIES_DB-MetaData'!BQ206)</f>
        <v>704.7</v>
      </c>
      <c r="BR206" s="20">
        <f>'SERIES_DB-MetaData'!BR206</f>
        <v>0</v>
      </c>
      <c r="BS206" s="30">
        <f>IF('SERIES_DB-MetaData'!$F206="US",'SERIES_DB-MetaData'!BS206*25.4,'SERIES_DB-MetaData'!BS206)</f>
        <v>0</v>
      </c>
      <c r="BT206" s="20">
        <f>'SERIES_DB-MetaData'!BT206</f>
        <v>0</v>
      </c>
      <c r="BU206" s="22">
        <f t="shared" si="28"/>
        <v>0</v>
      </c>
      <c r="BV206" s="31">
        <f>IF('SERIES_DB-MetaData'!$F206="US",'SERIES_DB-MetaData'!BV206*6.89476,'SERIES_DB-MetaData'!BV206)</f>
        <v>0</v>
      </c>
      <c r="BW206" s="20">
        <f>'SERIES_DB-MetaData'!BW206</f>
        <v>0</v>
      </c>
      <c r="BX206" s="20">
        <f>'SERIES_DB-MetaData'!BX206</f>
        <v>2</v>
      </c>
    </row>
    <row r="207" spans="1:76">
      <c r="A207" s="84">
        <f>'SERIES_DB-MetaData'!A207</f>
        <v>202</v>
      </c>
      <c r="B207" s="84">
        <f>'SERIES_DB-MetaData'!B207</f>
        <v>0</v>
      </c>
      <c r="C207" s="84">
        <f>'SERIES_DB-MetaData'!C207</f>
        <v>1</v>
      </c>
      <c r="D207" s="105" t="str">
        <f>'SERIES_DB-MetaData'!D207</f>
        <v>HRI-W2</v>
      </c>
      <c r="E207" s="105" t="str">
        <f>'SERIES_DB-MetaData'!E207</f>
        <v>Oh, Han, Choi (2006)</v>
      </c>
      <c r="F207" s="20" t="s">
        <v>8</v>
      </c>
      <c r="G207" s="87" t="str">
        <f>'SERIES_DB-MetaData'!G207</f>
        <v>C</v>
      </c>
      <c r="H207" s="87" t="str">
        <f>'SERIES_DB-MetaData'!H207</f>
        <v>R</v>
      </c>
      <c r="I207" s="31">
        <f>IF('SERIES_DB-MetaData'!$F207="US",'SERIES_DB-MetaData'!I207*6.89476,'SERIES_DB-MetaData'!I207)</f>
        <v>27.6</v>
      </c>
      <c r="J207" s="31">
        <f>IF('SERIES_DB-MetaData'!$F207="US",'SERIES_DB-MetaData'!J207*6.89476,'SERIES_DB-MetaData'!J207)</f>
        <v>0</v>
      </c>
      <c r="K207" s="31">
        <f>IF('SERIES_DB-MetaData'!$F207="US",'SERIES_DB-MetaData'!K207*6.89476,'SERIES_DB-MetaData'!K207)</f>
        <v>0</v>
      </c>
      <c r="L207" s="31">
        <f>IF('SERIES_DB-MetaData'!$F207="US",'SERIES_DB-MetaData'!L207*4.448221615,'SERIES_DB-MetaData'!L207)</f>
        <v>828</v>
      </c>
      <c r="M207" s="20" t="str">
        <f>'SERIES_DB-MetaData'!M207</f>
        <v>III</v>
      </c>
      <c r="N207" s="30">
        <f>IF('SERIES_DB-MetaData'!$F207="US",'SERIES_DB-MetaData'!N207*25.4,'SERIES_DB-MetaData'!N207)</f>
        <v>200</v>
      </c>
      <c r="O207" s="30">
        <f>IF('SERIES_DB-MetaData'!$F207="US",'SERIES_DB-MetaData'!O207*25.4,'SERIES_DB-MetaData'!O207)</f>
        <v>200</v>
      </c>
      <c r="P207" s="30">
        <f>IF('SERIES_DB-MetaData'!$F207="US",'SERIES_DB-MetaData'!P207*25.4,'SERIES_DB-MetaData'!P207)</f>
        <v>1500</v>
      </c>
      <c r="Q207" s="30">
        <f>IF('SERIES_DB-MetaData'!$F207="US",'SERIES_DB-MetaData'!Q207*25.4,'SERIES_DB-MetaData'!Q207)</f>
        <v>200</v>
      </c>
      <c r="R207" s="30">
        <f>IF('SERIES_DB-MetaData'!$F207="US",'SERIES_DB-MetaData'!R207*25.4,'SERIES_DB-MetaData'!R207)</f>
        <v>2250</v>
      </c>
      <c r="S207" s="30">
        <f>IF('SERIES_DB-MetaData'!$F207="US",'SERIES_DB-MetaData'!S207*25.4,'SERIES_DB-MetaData'!S207)</f>
        <v>2250</v>
      </c>
      <c r="T207" s="32" t="str">
        <f>'SERIES_DB-MetaData'!T207</f>
        <v>C</v>
      </c>
      <c r="U207" s="32">
        <f t="shared" si="29"/>
        <v>300000</v>
      </c>
      <c r="V207" s="30">
        <f>IF('SERIES_DB-MetaData'!$F207="US",'SERIES_DB-MetaData'!V207*25.4,'SERIES_DB-MetaData'!V207)</f>
        <v>13</v>
      </c>
      <c r="W207" s="30">
        <f>IF('SERIES_DB-MetaData'!$F207="US",'SERIES_DB-MetaData'!W207*25.4,'SERIES_DB-MetaData'!W207)</f>
        <v>0</v>
      </c>
      <c r="X207" s="30">
        <f>IF('SERIES_DB-MetaData'!$F207="US",'SERIES_DB-MetaData'!X207*25.4,'SERIES_DB-MetaData'!X207)</f>
        <v>0</v>
      </c>
      <c r="Y207" s="108">
        <f>'SERIES_DB-MetaData'!Y207</f>
        <v>4</v>
      </c>
      <c r="Z207" s="30">
        <f>IF('SERIES_DB-MetaData'!$F207="US",'SERIES_DB-MetaData'!Z207*25.4,'SERIES_DB-MetaData'!Z207)</f>
        <v>0</v>
      </c>
      <c r="AA207" s="108">
        <f>'SERIES_DB-MetaData'!AA207</f>
        <v>0</v>
      </c>
      <c r="AB207" s="30">
        <f>IF('SERIES_DB-MetaData'!$F207="US",'SERIES_DB-MetaData'!AB207*25.4,'SERIES_DB-MetaData'!AB207)</f>
        <v>0</v>
      </c>
      <c r="AC207" s="108">
        <f>'SERIES_DB-MetaData'!AC207</f>
        <v>0</v>
      </c>
      <c r="AD207" s="108" t="str">
        <f>'SERIES_DB-MetaData'!AD207</f>
        <v>CH</v>
      </c>
      <c r="AE207" s="31">
        <f>IF('SERIES_DB-MetaData'!$F207="US",'SERIES_DB-MetaData'!AE207*25.4,'SERIES_DB-MetaData'!AE207)</f>
        <v>500</v>
      </c>
      <c r="AF207" s="32" t="str">
        <f>'SERIES_DB-MetaData'!AF207</f>
        <v>Ribbed</v>
      </c>
      <c r="AG207" s="23">
        <f t="shared" si="26"/>
        <v>0.17697638615222502</v>
      </c>
      <c r="AH207" s="30">
        <f>IF('SERIES_DB-MetaData'!$F207="US",'SERIES_DB-MetaData'!AH207*25.4,'SERIES_DB-MetaData'!AH207)</f>
        <v>0</v>
      </c>
      <c r="AI207" s="31">
        <f>IF('SERIES_DB-MetaData'!$F207="US",'SERIES_DB-MetaData'!AI207*6.89476,'SERIES_DB-MetaData'!AI207)</f>
        <v>449</v>
      </c>
      <c r="AJ207" s="31">
        <f>IF('SERIES_DB-MetaData'!$F207="US",'SERIES_DB-MetaData'!AJ207*6.89476,'SERIES_DB-MetaData'!AJ207)</f>
        <v>617</v>
      </c>
      <c r="AK207" s="31">
        <f>IF('SERIES_DB-MetaData'!$F207="US",'SERIES_DB-MetaData'!AK207*6.89476,'SERIES_DB-MetaData'!AK207)</f>
        <v>449</v>
      </c>
      <c r="AL207" s="31">
        <f>IF('SERIES_DB-MetaData'!$F207="US",'SERIES_DB-MetaData'!AL207*6.89476,'SERIES_DB-MetaData'!AL207)</f>
        <v>449</v>
      </c>
      <c r="AM207" s="31">
        <f>IF('SERIES_DB-MetaData'!$F207="US",'SERIES_DB-MetaData'!AM207*6.89476,'SERIES_DB-MetaData'!AM207)</f>
        <v>617</v>
      </c>
      <c r="AN207" s="31">
        <f>IF('SERIES_DB-MetaData'!$F207="US",'SERIES_DB-MetaData'!AN207*6.89476,'SERIES_DB-MetaData'!AN207)</f>
        <v>617</v>
      </c>
      <c r="AO207" s="108">
        <f>'SERIES_DB-MetaData'!AO207</f>
        <v>0</v>
      </c>
      <c r="AP207" s="24" t="str">
        <f>'SERIES_DB-MetaData'!AP207</f>
        <v>R</v>
      </c>
      <c r="AQ207" s="20">
        <f>'SERIES_DB-MetaData'!AQ207</f>
        <v>2</v>
      </c>
      <c r="AR207" s="24" t="str">
        <f>'SERIES_DB-MetaData'!AR207</f>
        <v>Ribbed</v>
      </c>
      <c r="AS207" s="30">
        <f>IF('SERIES_DB-MetaData'!$F207="US",'SERIES_DB-MetaData'!AS207*25.4,'SERIES_DB-MetaData'!AS207)</f>
        <v>10</v>
      </c>
      <c r="AT207" s="20">
        <f>'SERIES_DB-MetaData'!AT207</f>
        <v>10</v>
      </c>
      <c r="AU207" s="31">
        <f>IF('SERIES_DB-MetaData'!$F207="US",'SERIES_DB-MetaData'!AU207*25.4,'SERIES_DB-MetaData'!AU207)</f>
        <v>200</v>
      </c>
      <c r="AV207" s="30">
        <f>IF('SERIES_DB-MetaData'!$F207="US",'SERIES_DB-MetaData'!AV207*25.4,'SERIES_DB-MetaData'!AV207)</f>
        <v>0</v>
      </c>
      <c r="AW207" s="109">
        <f>'SERIES_DB-MetaData'!AW207</f>
        <v>0</v>
      </c>
      <c r="AX207" s="30">
        <f>IF('SERIES_DB-MetaData'!$F207="US",'SERIES_DB-MetaData'!AX207*25.4,'SERIES_DB-MetaData'!AX207)</f>
        <v>0</v>
      </c>
      <c r="AY207" s="23">
        <f t="shared" si="27"/>
        <v>0.3926990816987242</v>
      </c>
      <c r="AZ207" s="23"/>
      <c r="BA207" s="31">
        <f>IF('SERIES_DB-MetaData'!$F207="US",'SERIES_DB-MetaData'!BA207*6.89476,'SERIES_DB-MetaData'!BA207)</f>
        <v>342</v>
      </c>
      <c r="BB207" s="31">
        <f>IF('SERIES_DB-MetaData'!$F207="US",'SERIES_DB-MetaData'!BB207*6.89476,'SERIES_DB-MetaData'!BB207)</f>
        <v>445</v>
      </c>
      <c r="BC207" s="24">
        <f>'SERIES_DB-MetaData'!BC207</f>
        <v>0</v>
      </c>
      <c r="BD207" s="30">
        <f>IF('SERIES_DB-MetaData'!$F207="US",'SERIES_DB-MetaData'!BD207*25.4,'SERIES_DB-MetaData'!BD207)</f>
        <v>10</v>
      </c>
      <c r="BE207" s="30">
        <f>IF('SERIES_DB-MetaData'!$F207="US",'SERIES_DB-MetaData'!BE207*25.4,'SERIES_DB-MetaData'!BE207)</f>
        <v>330</v>
      </c>
      <c r="BF207" s="24">
        <f>'SERIES_DB-MetaData'!BF207</f>
        <v>2</v>
      </c>
      <c r="BG207" s="22">
        <f t="shared" si="30"/>
        <v>0.23799944345377222</v>
      </c>
      <c r="BH207" s="30">
        <f>IF('SERIES_DB-MetaData'!$F207="US",'SERIES_DB-MetaData'!BH207*25.4,'SERIES_DB-MetaData'!BH207)</f>
        <v>0</v>
      </c>
      <c r="BI207" s="31">
        <f>IF('SERIES_DB-MetaData'!$F207="US",'SERIES_DB-MetaData'!BI207*6.89476,'SERIES_DB-MetaData'!BI207)</f>
        <v>342</v>
      </c>
      <c r="BJ207" s="31">
        <f>IF('SERIES_DB-MetaData'!$F207="US",'SERIES_DB-MetaData'!BJ207*6.89476,'SERIES_DB-MetaData'!BJ207)</f>
        <v>445</v>
      </c>
      <c r="BK207" s="109">
        <f>'SERIES_DB-MetaData'!BK207</f>
        <v>0</v>
      </c>
      <c r="BL207" s="30">
        <f>IF('SERIES_DB-MetaData'!$F207="US",'SERIES_DB-MetaData'!BL207*25.4,'SERIES_DB-MetaData'!BL207)</f>
        <v>10</v>
      </c>
      <c r="BM207" s="30">
        <f>IF('SERIES_DB-MetaData'!$F207="US",'SERIES_DB-MetaData'!BM207*25.4,'SERIES_DB-MetaData'!BM207)</f>
        <v>250</v>
      </c>
      <c r="BN207" s="25">
        <f>'SERIES_DB-MetaData'!$BN$6</f>
        <v>2</v>
      </c>
      <c r="BO207" s="22">
        <f t="shared" si="31"/>
        <v>0.31415926535897931</v>
      </c>
      <c r="BP207" s="31">
        <f>IF('SERIES_DB-MetaData'!$F207="US",'SERIES_DB-MetaData'!BP207*6.89476,'SERIES_DB-MetaData'!BP207)</f>
        <v>342</v>
      </c>
      <c r="BQ207" s="31">
        <f>IF('SERIES_DB-MetaData'!$F207="US",'SERIES_DB-MetaData'!BQ207*6.89476,'SERIES_DB-MetaData'!BQ207)</f>
        <v>445</v>
      </c>
      <c r="BR207" s="20">
        <f>'SERIES_DB-MetaData'!BR207</f>
        <v>0</v>
      </c>
      <c r="BS207" s="30">
        <f>IF('SERIES_DB-MetaData'!$F207="US",'SERIES_DB-MetaData'!BS207*25.4,'SERIES_DB-MetaData'!BS207)</f>
        <v>0</v>
      </c>
      <c r="BT207" s="20">
        <f>'SERIES_DB-MetaData'!BT207</f>
        <v>0</v>
      </c>
      <c r="BU207" s="22">
        <f t="shared" si="28"/>
        <v>0</v>
      </c>
      <c r="BV207" s="31">
        <f>IF('SERIES_DB-MetaData'!$F207="US",'SERIES_DB-MetaData'!BV207*6.89476,'SERIES_DB-MetaData'!BV207)</f>
        <v>0</v>
      </c>
      <c r="BW207" s="20">
        <f>'SERIES_DB-MetaData'!BW207</f>
        <v>0</v>
      </c>
      <c r="BX207" s="20">
        <f>'SERIES_DB-MetaData'!BX207</f>
        <v>1</v>
      </c>
    </row>
    <row r="208" spans="1:76">
      <c r="A208" s="84">
        <f>'SERIES_DB-MetaData'!A208</f>
        <v>203</v>
      </c>
      <c r="B208" s="84">
        <f>'SERIES_DB-MetaData'!B208</f>
        <v>0</v>
      </c>
      <c r="C208" s="84">
        <f>'SERIES_DB-MetaData'!C208</f>
        <v>2</v>
      </c>
      <c r="D208" s="105" t="str">
        <f>'SERIES_DB-MetaData'!D208</f>
        <v>HRI-W5</v>
      </c>
      <c r="E208" s="105" t="str">
        <f>'SERIES_DB-MetaData'!E208</f>
        <v>Oh, Han, Choi (2006)</v>
      </c>
      <c r="F208" s="20" t="s">
        <v>8</v>
      </c>
      <c r="G208" s="87" t="str">
        <f>'SERIES_DB-MetaData'!G208</f>
        <v>C</v>
      </c>
      <c r="H208" s="87" t="str">
        <f>'SERIES_DB-MetaData'!H208</f>
        <v>R</v>
      </c>
      <c r="I208" s="31">
        <f>IF('SERIES_DB-MetaData'!$F208="US",'SERIES_DB-MetaData'!I208*6.89476,'SERIES_DB-MetaData'!I208)</f>
        <v>27.6</v>
      </c>
      <c r="J208" s="31">
        <f>IF('SERIES_DB-MetaData'!$F208="US",'SERIES_DB-MetaData'!J208*6.89476,'SERIES_DB-MetaData'!J208)</f>
        <v>0</v>
      </c>
      <c r="K208" s="31">
        <f>IF('SERIES_DB-MetaData'!$F208="US",'SERIES_DB-MetaData'!K208*6.89476,'SERIES_DB-MetaData'!K208)</f>
        <v>0</v>
      </c>
      <c r="L208" s="31">
        <f>IF('SERIES_DB-MetaData'!$F208="US",'SERIES_DB-MetaData'!L208*4.448221615,'SERIES_DB-MetaData'!L208)</f>
        <v>828</v>
      </c>
      <c r="M208" s="20" t="str">
        <f>'SERIES_DB-MetaData'!M208</f>
        <v>III</v>
      </c>
      <c r="N208" s="30">
        <f>IF('SERIES_DB-MetaData'!$F208="US",'SERIES_DB-MetaData'!N208*25.4,'SERIES_DB-MetaData'!N208)</f>
        <v>200</v>
      </c>
      <c r="O208" s="30">
        <f>IF('SERIES_DB-MetaData'!$F208="US",'SERIES_DB-MetaData'!O208*25.4,'SERIES_DB-MetaData'!O208)</f>
        <v>200</v>
      </c>
      <c r="P208" s="30">
        <f>IF('SERIES_DB-MetaData'!$F208="US",'SERIES_DB-MetaData'!P208*25.4,'SERIES_DB-MetaData'!P208)</f>
        <v>1500</v>
      </c>
      <c r="Q208" s="30">
        <f>IF('SERIES_DB-MetaData'!$F208="US",'SERIES_DB-MetaData'!Q208*25.4,'SERIES_DB-MetaData'!Q208)</f>
        <v>200</v>
      </c>
      <c r="R208" s="30">
        <f>IF('SERIES_DB-MetaData'!$F208="US",'SERIES_DB-MetaData'!R208*25.4,'SERIES_DB-MetaData'!R208)</f>
        <v>2250</v>
      </c>
      <c r="S208" s="30">
        <f>IF('SERIES_DB-MetaData'!$F208="US",'SERIES_DB-MetaData'!S208*25.4,'SERIES_DB-MetaData'!S208)</f>
        <v>2250</v>
      </c>
      <c r="T208" s="32" t="str">
        <f>'SERIES_DB-MetaData'!T208</f>
        <v>C</v>
      </c>
      <c r="U208" s="32">
        <f t="shared" si="29"/>
        <v>300000</v>
      </c>
      <c r="V208" s="30">
        <f>IF('SERIES_DB-MetaData'!$F208="US",'SERIES_DB-MetaData'!V208*25.4,'SERIES_DB-MetaData'!V208)</f>
        <v>13</v>
      </c>
      <c r="W208" s="30">
        <f>IF('SERIES_DB-MetaData'!$F208="US",'SERIES_DB-MetaData'!W208*25.4,'SERIES_DB-MetaData'!W208)</f>
        <v>0</v>
      </c>
      <c r="X208" s="30">
        <f>IF('SERIES_DB-MetaData'!$F208="US",'SERIES_DB-MetaData'!X208*25.4,'SERIES_DB-MetaData'!X208)</f>
        <v>0</v>
      </c>
      <c r="Y208" s="108">
        <f>'SERIES_DB-MetaData'!Y208</f>
        <v>4</v>
      </c>
      <c r="Z208" s="30">
        <f>IF('SERIES_DB-MetaData'!$F208="US",'SERIES_DB-MetaData'!Z208*25.4,'SERIES_DB-MetaData'!Z208)</f>
        <v>0</v>
      </c>
      <c r="AA208" s="108">
        <f>'SERIES_DB-MetaData'!AA208</f>
        <v>0</v>
      </c>
      <c r="AB208" s="30">
        <f>IF('SERIES_DB-MetaData'!$F208="US",'SERIES_DB-MetaData'!AB208*25.4,'SERIES_DB-MetaData'!AB208)</f>
        <v>0</v>
      </c>
      <c r="AC208" s="108">
        <f>'SERIES_DB-MetaData'!AC208</f>
        <v>0</v>
      </c>
      <c r="AD208" s="108" t="str">
        <f>'SERIES_DB-MetaData'!AD208</f>
        <v>CH</v>
      </c>
      <c r="AE208" s="31">
        <f>IF('SERIES_DB-MetaData'!$F208="US",'SERIES_DB-MetaData'!AE208*25.4,'SERIES_DB-MetaData'!AE208)</f>
        <v>500</v>
      </c>
      <c r="AF208" s="32" t="str">
        <f>'SERIES_DB-MetaData'!AF208</f>
        <v>Ribbed</v>
      </c>
      <c r="AG208" s="23">
        <f t="shared" si="26"/>
        <v>0.17697638615222502</v>
      </c>
      <c r="AH208" s="30">
        <f>IF('SERIES_DB-MetaData'!$F208="US",'SERIES_DB-MetaData'!AH208*25.4,'SERIES_DB-MetaData'!AH208)</f>
        <v>0</v>
      </c>
      <c r="AI208" s="31">
        <f>IF('SERIES_DB-MetaData'!$F208="US",'SERIES_DB-MetaData'!AI208*6.89476,'SERIES_DB-MetaData'!AI208)</f>
        <v>449</v>
      </c>
      <c r="AJ208" s="31">
        <f>IF('SERIES_DB-MetaData'!$F208="US",'SERIES_DB-MetaData'!AJ208*6.89476,'SERIES_DB-MetaData'!AJ208)</f>
        <v>617</v>
      </c>
      <c r="AK208" s="31">
        <f>IF('SERIES_DB-MetaData'!$F208="US",'SERIES_DB-MetaData'!AK208*6.89476,'SERIES_DB-MetaData'!AK208)</f>
        <v>449</v>
      </c>
      <c r="AL208" s="31">
        <f>IF('SERIES_DB-MetaData'!$F208="US",'SERIES_DB-MetaData'!AL208*6.89476,'SERIES_DB-MetaData'!AL208)</f>
        <v>449</v>
      </c>
      <c r="AM208" s="31">
        <f>IF('SERIES_DB-MetaData'!$F208="US",'SERIES_DB-MetaData'!AM208*6.89476,'SERIES_DB-MetaData'!AM208)</f>
        <v>617</v>
      </c>
      <c r="AN208" s="31">
        <f>IF('SERIES_DB-MetaData'!$F208="US",'SERIES_DB-MetaData'!AN208*6.89476,'SERIES_DB-MetaData'!AN208)</f>
        <v>617</v>
      </c>
      <c r="AO208" s="108">
        <f>'SERIES_DB-MetaData'!AO208</f>
        <v>0</v>
      </c>
      <c r="AP208" s="24" t="str">
        <f>'SERIES_DB-MetaData'!AP208</f>
        <v>R</v>
      </c>
      <c r="AQ208" s="20">
        <f>'SERIES_DB-MetaData'!AQ208</f>
        <v>2</v>
      </c>
      <c r="AR208" s="24" t="str">
        <f>'SERIES_DB-MetaData'!AR208</f>
        <v>Ribbed</v>
      </c>
      <c r="AS208" s="30">
        <f>IF('SERIES_DB-MetaData'!$F208="US",'SERIES_DB-MetaData'!AS208*25.4,'SERIES_DB-MetaData'!AS208)</f>
        <v>10</v>
      </c>
      <c r="AT208" s="20">
        <f>'SERIES_DB-MetaData'!AT208</f>
        <v>20</v>
      </c>
      <c r="AU208" s="31">
        <f>IF('SERIES_DB-MetaData'!$F208="US",'SERIES_DB-MetaData'!AU208*25.4,'SERIES_DB-MetaData'!AU208)</f>
        <v>100</v>
      </c>
      <c r="AV208" s="30">
        <f>IF('SERIES_DB-MetaData'!$F208="US",'SERIES_DB-MetaData'!AV208*25.4,'SERIES_DB-MetaData'!AV208)</f>
        <v>0</v>
      </c>
      <c r="AW208" s="109">
        <f>'SERIES_DB-MetaData'!AW208</f>
        <v>0</v>
      </c>
      <c r="AX208" s="30">
        <f>IF('SERIES_DB-MetaData'!$F208="US",'SERIES_DB-MetaData'!AX208*25.4,'SERIES_DB-MetaData'!AX208)</f>
        <v>0</v>
      </c>
      <c r="AY208" s="23">
        <f t="shared" si="27"/>
        <v>0.78539816339744839</v>
      </c>
      <c r="AZ208" s="23"/>
      <c r="BA208" s="31">
        <f>IF('SERIES_DB-MetaData'!$F208="US",'SERIES_DB-MetaData'!BA208*6.89476,'SERIES_DB-MetaData'!BA208)</f>
        <v>342</v>
      </c>
      <c r="BB208" s="31">
        <f>IF('SERIES_DB-MetaData'!$F208="US",'SERIES_DB-MetaData'!BB208*6.89476,'SERIES_DB-MetaData'!BB208)</f>
        <v>445</v>
      </c>
      <c r="BC208" s="24">
        <f>'SERIES_DB-MetaData'!BC208</f>
        <v>0</v>
      </c>
      <c r="BD208" s="30">
        <f>IF('SERIES_DB-MetaData'!$F208="US",'SERIES_DB-MetaData'!BD208*25.4,'SERIES_DB-MetaData'!BD208)</f>
        <v>10</v>
      </c>
      <c r="BE208" s="30">
        <f>IF('SERIES_DB-MetaData'!$F208="US",'SERIES_DB-MetaData'!BE208*25.4,'SERIES_DB-MetaData'!BE208)</f>
        <v>330</v>
      </c>
      <c r="BF208" s="24">
        <f>'SERIES_DB-MetaData'!BF208</f>
        <v>2</v>
      </c>
      <c r="BG208" s="22">
        <f t="shared" si="30"/>
        <v>0.23799944345377222</v>
      </c>
      <c r="BH208" s="30">
        <f>IF('SERIES_DB-MetaData'!$F208="US",'SERIES_DB-MetaData'!BH208*25.4,'SERIES_DB-MetaData'!BH208)</f>
        <v>0</v>
      </c>
      <c r="BI208" s="31">
        <f>IF('SERIES_DB-MetaData'!$F208="US",'SERIES_DB-MetaData'!BI208*6.89476,'SERIES_DB-MetaData'!BI208)</f>
        <v>342</v>
      </c>
      <c r="BJ208" s="31">
        <f>IF('SERIES_DB-MetaData'!$F208="US",'SERIES_DB-MetaData'!BJ208*6.89476,'SERIES_DB-MetaData'!BJ208)</f>
        <v>445</v>
      </c>
      <c r="BK208" s="109">
        <f>'SERIES_DB-MetaData'!BK208</f>
        <v>0</v>
      </c>
      <c r="BL208" s="30">
        <f>IF('SERIES_DB-MetaData'!$F208="US",'SERIES_DB-MetaData'!BL208*25.4,'SERIES_DB-MetaData'!BL208)</f>
        <v>10</v>
      </c>
      <c r="BM208" s="30">
        <f>IF('SERIES_DB-MetaData'!$F208="US",'SERIES_DB-MetaData'!BM208*25.4,'SERIES_DB-MetaData'!BM208)</f>
        <v>250</v>
      </c>
      <c r="BN208" s="25">
        <f>'SERIES_DB-MetaData'!$BN$6</f>
        <v>2</v>
      </c>
      <c r="BO208" s="22">
        <f t="shared" si="31"/>
        <v>0.31415926535897931</v>
      </c>
      <c r="BP208" s="31">
        <f>IF('SERIES_DB-MetaData'!$F208="US",'SERIES_DB-MetaData'!BP208*6.89476,'SERIES_DB-MetaData'!BP208)</f>
        <v>342</v>
      </c>
      <c r="BQ208" s="31">
        <f>IF('SERIES_DB-MetaData'!$F208="US",'SERIES_DB-MetaData'!BQ208*6.89476,'SERIES_DB-MetaData'!BQ208)</f>
        <v>445</v>
      </c>
      <c r="BR208" s="20">
        <f>'SERIES_DB-MetaData'!BR208</f>
        <v>0</v>
      </c>
      <c r="BS208" s="30">
        <f>IF('SERIES_DB-MetaData'!$F208="US",'SERIES_DB-MetaData'!BS208*25.4,'SERIES_DB-MetaData'!BS208)</f>
        <v>0</v>
      </c>
      <c r="BT208" s="20">
        <f>'SERIES_DB-MetaData'!BT208</f>
        <v>0</v>
      </c>
      <c r="BU208" s="22">
        <f t="shared" si="28"/>
        <v>0</v>
      </c>
      <c r="BV208" s="31">
        <f>IF('SERIES_DB-MetaData'!$F208="US",'SERIES_DB-MetaData'!BV208*6.89476,'SERIES_DB-MetaData'!BV208)</f>
        <v>0</v>
      </c>
      <c r="BW208" s="20">
        <f>'SERIES_DB-MetaData'!BW208</f>
        <v>0</v>
      </c>
      <c r="BX208" s="20">
        <f>'SERIES_DB-MetaData'!BX208</f>
        <v>1</v>
      </c>
    </row>
    <row r="209" spans="1:76">
      <c r="A209" s="84">
        <f>'SERIES_DB-MetaData'!A209</f>
        <v>204</v>
      </c>
      <c r="B209" s="84">
        <f>'SERIES_DB-MetaData'!B209</f>
        <v>0</v>
      </c>
      <c r="C209" s="84">
        <f>'SERIES_DB-MetaData'!C209</f>
        <v>3</v>
      </c>
      <c r="D209" s="105" t="str">
        <f>'SERIES_DB-MetaData'!D209</f>
        <v>HRI-W7</v>
      </c>
      <c r="E209" s="105" t="str">
        <f>'SERIES_DB-MetaData'!E209</f>
        <v>Oh, Han, Choi (2006)</v>
      </c>
      <c r="F209" s="20" t="s">
        <v>8</v>
      </c>
      <c r="G209" s="87" t="str">
        <f>'SERIES_DB-MetaData'!G209</f>
        <v>C</v>
      </c>
      <c r="H209" s="87" t="str">
        <f>'SERIES_DB-MetaData'!H209</f>
        <v>B</v>
      </c>
      <c r="I209" s="31">
        <f>IF('SERIES_DB-MetaData'!$F209="US",'SERIES_DB-MetaData'!I209*6.89476,'SERIES_DB-MetaData'!I209)</f>
        <v>27.6</v>
      </c>
      <c r="J209" s="31">
        <f>IF('SERIES_DB-MetaData'!$F209="US",'SERIES_DB-MetaData'!J209*6.89476,'SERIES_DB-MetaData'!J209)</f>
        <v>0</v>
      </c>
      <c r="K209" s="31">
        <f>IF('SERIES_DB-MetaData'!$F209="US",'SERIES_DB-MetaData'!K209*6.89476,'SERIES_DB-MetaData'!K209)</f>
        <v>0</v>
      </c>
      <c r="L209" s="31">
        <f>IF('SERIES_DB-MetaData'!$F209="US",'SERIES_DB-MetaData'!L209*4.448221615,'SERIES_DB-MetaData'!L209)</f>
        <v>669.85199999999998</v>
      </c>
      <c r="M209" s="20" t="str">
        <f>'SERIES_DB-MetaData'!M209</f>
        <v>III</v>
      </c>
      <c r="N209" s="30">
        <f>IF('SERIES_DB-MetaData'!$F209="US",'SERIES_DB-MetaData'!N209*25.4,'SERIES_DB-MetaData'!N209)</f>
        <v>240</v>
      </c>
      <c r="O209" s="30">
        <f>IF('SERIES_DB-MetaData'!$F209="US",'SERIES_DB-MetaData'!O209*25.4,'SERIES_DB-MetaData'!O209)</f>
        <v>240</v>
      </c>
      <c r="P209" s="30">
        <f>IF('SERIES_DB-MetaData'!$F209="US",'SERIES_DB-MetaData'!P209*25.4,'SERIES_DB-MetaData'!P209)</f>
        <v>1500</v>
      </c>
      <c r="Q209" s="30">
        <f>IF('SERIES_DB-MetaData'!$F209="US",'SERIES_DB-MetaData'!Q209*25.4,'SERIES_DB-MetaData'!Q209)</f>
        <v>125</v>
      </c>
      <c r="R209" s="30">
        <f>IF('SERIES_DB-MetaData'!$F209="US",'SERIES_DB-MetaData'!R209*25.4,'SERIES_DB-MetaData'!R209)</f>
        <v>2250</v>
      </c>
      <c r="S209" s="30">
        <f>IF('SERIES_DB-MetaData'!$F209="US",'SERIES_DB-MetaData'!S209*25.4,'SERIES_DB-MetaData'!S209)</f>
        <v>2250</v>
      </c>
      <c r="T209" s="32" t="str">
        <f>'SERIES_DB-MetaData'!T209</f>
        <v>C</v>
      </c>
      <c r="U209" s="32">
        <f t="shared" si="29"/>
        <v>185100</v>
      </c>
      <c r="V209" s="30">
        <f>IF('SERIES_DB-MetaData'!$F209="US",'SERIES_DB-MetaData'!V209*25.4,'SERIES_DB-MetaData'!V209)</f>
        <v>10</v>
      </c>
      <c r="W209" s="30">
        <f>IF('SERIES_DB-MetaData'!$F209="US",'SERIES_DB-MetaData'!W209*25.4,'SERIES_DB-MetaData'!W209)</f>
        <v>10</v>
      </c>
      <c r="X209" s="30">
        <f>IF('SERIES_DB-MetaData'!$F209="US",'SERIES_DB-MetaData'!X209*25.4,'SERIES_DB-MetaData'!X209)</f>
        <v>10</v>
      </c>
      <c r="Y209" s="108">
        <f>'SERIES_DB-MetaData'!Y209</f>
        <v>8</v>
      </c>
      <c r="Z209" s="30">
        <f>IF('SERIES_DB-MetaData'!$F209="US",'SERIES_DB-MetaData'!Z209*25.4,'SERIES_DB-MetaData'!Z209)</f>
        <v>0</v>
      </c>
      <c r="AA209" s="108">
        <f>'SERIES_DB-MetaData'!AA209</f>
        <v>1</v>
      </c>
      <c r="AB209" s="30">
        <f>IF('SERIES_DB-MetaData'!$F209="US",'SERIES_DB-MetaData'!AB209*25.4,'SERIES_DB-MetaData'!AB209)</f>
        <v>0</v>
      </c>
      <c r="AC209" s="108">
        <f>'SERIES_DB-MetaData'!AC209</f>
        <v>1</v>
      </c>
      <c r="AD209" s="108" t="str">
        <f>'SERIES_DB-MetaData'!AD209</f>
        <v>CH</v>
      </c>
      <c r="AE209" s="31">
        <f>IF('SERIES_DB-MetaData'!$F209="US",'SERIES_DB-MetaData'!AE209*25.4,'SERIES_DB-MetaData'!AE209)</f>
        <v>500</v>
      </c>
      <c r="AF209" s="32" t="str">
        <f>'SERIES_DB-MetaData'!AF209</f>
        <v>Ribbed</v>
      </c>
      <c r="AG209" s="23">
        <f t="shared" si="26"/>
        <v>0.33944815273795703</v>
      </c>
      <c r="AH209" s="30">
        <f>IF('SERIES_DB-MetaData'!$F209="US",'SERIES_DB-MetaData'!AH209*25.4,'SERIES_DB-MetaData'!AH209)</f>
        <v>0</v>
      </c>
      <c r="AI209" s="31">
        <f>IF('SERIES_DB-MetaData'!$F209="US",'SERIES_DB-MetaData'!AI209*6.89476,'SERIES_DB-MetaData'!AI209)</f>
        <v>342</v>
      </c>
      <c r="AJ209" s="31">
        <f>IF('SERIES_DB-MetaData'!$F209="US",'SERIES_DB-MetaData'!AJ209*6.89476,'SERIES_DB-MetaData'!AJ209)</f>
        <v>445</v>
      </c>
      <c r="AK209" s="31">
        <f>IF('SERIES_DB-MetaData'!$F209="US",'SERIES_DB-MetaData'!AK209*6.89476,'SERIES_DB-MetaData'!AK209)</f>
        <v>342</v>
      </c>
      <c r="AL209" s="31">
        <f>IF('SERIES_DB-MetaData'!$F209="US",'SERIES_DB-MetaData'!AL209*6.89476,'SERIES_DB-MetaData'!AL209)</f>
        <v>342</v>
      </c>
      <c r="AM209" s="31">
        <f>IF('SERIES_DB-MetaData'!$F209="US",'SERIES_DB-MetaData'!AM209*6.89476,'SERIES_DB-MetaData'!AM209)</f>
        <v>445</v>
      </c>
      <c r="AN209" s="31">
        <f>IF('SERIES_DB-MetaData'!$F209="US",'SERIES_DB-MetaData'!AN209*6.89476,'SERIES_DB-MetaData'!AN209)</f>
        <v>445</v>
      </c>
      <c r="AO209" s="108">
        <f>'SERIES_DB-MetaData'!AO209</f>
        <v>0</v>
      </c>
      <c r="AP209" s="24" t="str">
        <f>'SERIES_DB-MetaData'!AP209</f>
        <v>R</v>
      </c>
      <c r="AQ209" s="20">
        <f>'SERIES_DB-MetaData'!AQ209</f>
        <v>2</v>
      </c>
      <c r="AR209" s="24" t="str">
        <f>'SERIES_DB-MetaData'!AR209</f>
        <v>Ribbed</v>
      </c>
      <c r="AS209" s="30">
        <f>IF('SERIES_DB-MetaData'!$F209="US",'SERIES_DB-MetaData'!AS209*25.4,'SERIES_DB-MetaData'!AS209)</f>
        <v>10</v>
      </c>
      <c r="AT209" s="20">
        <f>'SERIES_DB-MetaData'!AT209</f>
        <v>13</v>
      </c>
      <c r="AU209" s="31">
        <f>IF('SERIES_DB-MetaData'!$F209="US",'SERIES_DB-MetaData'!AU209*25.4,'SERIES_DB-MetaData'!AU209)</f>
        <v>150</v>
      </c>
      <c r="AV209" s="30">
        <f>IF('SERIES_DB-MetaData'!$F209="US",'SERIES_DB-MetaData'!AV209*25.4,'SERIES_DB-MetaData'!AV209)</f>
        <v>0</v>
      </c>
      <c r="AW209" s="109">
        <f>'SERIES_DB-MetaData'!AW209</f>
        <v>0</v>
      </c>
      <c r="AX209" s="30">
        <f>IF('SERIES_DB-MetaData'!$F209="US",'SERIES_DB-MetaData'!AX209*25.4,'SERIES_DB-MetaData'!AX209)</f>
        <v>0</v>
      </c>
      <c r="AY209" s="23">
        <f t="shared" si="27"/>
        <v>0.43633231299858238</v>
      </c>
      <c r="AZ209" s="23"/>
      <c r="BA209" s="31">
        <f>IF('SERIES_DB-MetaData'!$F209="US",'SERIES_DB-MetaData'!BA209*6.89476,'SERIES_DB-MetaData'!BA209)</f>
        <v>342</v>
      </c>
      <c r="BB209" s="31">
        <f>IF('SERIES_DB-MetaData'!$F209="US",'SERIES_DB-MetaData'!BB209*6.89476,'SERIES_DB-MetaData'!BB209)</f>
        <v>445</v>
      </c>
      <c r="BC209" s="24">
        <f>'SERIES_DB-MetaData'!BC209</f>
        <v>0</v>
      </c>
      <c r="BD209" s="30">
        <f>IF('SERIES_DB-MetaData'!$F209="US",'SERIES_DB-MetaData'!BD209*25.4,'SERIES_DB-MetaData'!BD209)</f>
        <v>10</v>
      </c>
      <c r="BE209" s="30">
        <f>IF('SERIES_DB-MetaData'!$F209="US",'SERIES_DB-MetaData'!BE209*25.4,'SERIES_DB-MetaData'!BE209)</f>
        <v>330</v>
      </c>
      <c r="BF209" s="24">
        <f>'SERIES_DB-MetaData'!BF209</f>
        <v>2</v>
      </c>
      <c r="BG209" s="22">
        <f t="shared" si="30"/>
        <v>0.38079910952603552</v>
      </c>
      <c r="BH209" s="30">
        <f>IF('SERIES_DB-MetaData'!$F209="US",'SERIES_DB-MetaData'!BH209*25.4,'SERIES_DB-MetaData'!BH209)</f>
        <v>0</v>
      </c>
      <c r="BI209" s="31">
        <f>IF('SERIES_DB-MetaData'!$F209="US",'SERIES_DB-MetaData'!BI209*6.89476,'SERIES_DB-MetaData'!BI209)</f>
        <v>342</v>
      </c>
      <c r="BJ209" s="31">
        <f>IF('SERIES_DB-MetaData'!$F209="US",'SERIES_DB-MetaData'!BJ209*6.89476,'SERIES_DB-MetaData'!BJ209)</f>
        <v>445</v>
      </c>
      <c r="BK209" s="109">
        <f>'SERIES_DB-MetaData'!BK209</f>
        <v>0</v>
      </c>
      <c r="BL209" s="30">
        <f>IF('SERIES_DB-MetaData'!$F209="US",'SERIES_DB-MetaData'!BL209*25.4,'SERIES_DB-MetaData'!BL209)</f>
        <v>10</v>
      </c>
      <c r="BM209" s="30">
        <f>IF('SERIES_DB-MetaData'!$F209="US",'SERIES_DB-MetaData'!BM209*25.4,'SERIES_DB-MetaData'!BM209)</f>
        <v>400</v>
      </c>
      <c r="BN209" s="25">
        <f>'SERIES_DB-MetaData'!$BN$6</f>
        <v>2</v>
      </c>
      <c r="BO209" s="22">
        <f t="shared" si="31"/>
        <v>0.31415926535897931</v>
      </c>
      <c r="BP209" s="31">
        <f>IF('SERIES_DB-MetaData'!$F209="US",'SERIES_DB-MetaData'!BP209*6.89476,'SERIES_DB-MetaData'!BP209)</f>
        <v>342</v>
      </c>
      <c r="BQ209" s="31">
        <f>IF('SERIES_DB-MetaData'!$F209="US",'SERIES_DB-MetaData'!BQ209*6.89476,'SERIES_DB-MetaData'!BQ209)</f>
        <v>445</v>
      </c>
      <c r="BR209" s="20">
        <f>'SERIES_DB-MetaData'!BR209</f>
        <v>0</v>
      </c>
      <c r="BS209" s="30">
        <f>IF('SERIES_DB-MetaData'!$F209="US",'SERIES_DB-MetaData'!BS209*25.4,'SERIES_DB-MetaData'!BS209)</f>
        <v>0</v>
      </c>
      <c r="BT209" s="20">
        <f>'SERIES_DB-MetaData'!BT209</f>
        <v>0</v>
      </c>
      <c r="BU209" s="22">
        <f t="shared" si="28"/>
        <v>0</v>
      </c>
      <c r="BV209" s="31">
        <f>IF('SERIES_DB-MetaData'!$F209="US",'SERIES_DB-MetaData'!BV209*6.89476,'SERIES_DB-MetaData'!BV209)</f>
        <v>0</v>
      </c>
      <c r="BW209" s="20">
        <f>'SERIES_DB-MetaData'!BW209</f>
        <v>0</v>
      </c>
      <c r="BX209" s="20">
        <f>'SERIES_DB-MetaData'!BX209</f>
        <v>1</v>
      </c>
    </row>
    <row r="210" spans="1:76">
      <c r="A210" s="84">
        <f>'SERIES_DB-MetaData'!A210</f>
        <v>205</v>
      </c>
      <c r="B210" s="84">
        <f>'SERIES_DB-MetaData'!B210</f>
        <v>0</v>
      </c>
      <c r="C210" s="84">
        <f>'SERIES_DB-MetaData'!C210</f>
        <v>4</v>
      </c>
      <c r="D210" s="105" t="str">
        <f>'SERIES_DB-MetaData'!D210</f>
        <v>HRI-W8</v>
      </c>
      <c r="E210" s="105" t="str">
        <f>'SERIES_DB-MetaData'!E210</f>
        <v>Oh, Han, Choi (2006)</v>
      </c>
      <c r="F210" s="20" t="s">
        <v>8</v>
      </c>
      <c r="G210" s="87" t="str">
        <f>'SERIES_DB-MetaData'!G210</f>
        <v>C</v>
      </c>
      <c r="H210" s="87" t="str">
        <f>'SERIES_DB-MetaData'!H210</f>
        <v>F</v>
      </c>
      <c r="I210" s="31">
        <f>IF('SERIES_DB-MetaData'!$F210="US",'SERIES_DB-MetaData'!I210*6.89476,'SERIES_DB-MetaData'!I210)</f>
        <v>27.6</v>
      </c>
      <c r="J210" s="31">
        <f>IF('SERIES_DB-MetaData'!$F210="US",'SERIES_DB-MetaData'!J210*6.89476,'SERIES_DB-MetaData'!J210)</f>
        <v>0</v>
      </c>
      <c r="K210" s="31">
        <f>IF('SERIES_DB-MetaData'!$F210="US",'SERIES_DB-MetaData'!K210*6.89476,'SERIES_DB-MetaData'!K210)</f>
        <v>0</v>
      </c>
      <c r="L210" s="31">
        <f>IF('SERIES_DB-MetaData'!$F210="US",'SERIES_DB-MetaData'!L210*4.448221615,'SERIES_DB-MetaData'!L210)</f>
        <v>3312</v>
      </c>
      <c r="M210" s="20" t="str">
        <f>'SERIES_DB-MetaData'!M210</f>
        <v>III</v>
      </c>
      <c r="N210" s="30">
        <f>IF('SERIES_DB-MetaData'!$F210="US",'SERIES_DB-MetaData'!N210*25.4,'SERIES_DB-MetaData'!N210)</f>
        <v>800</v>
      </c>
      <c r="O210" s="30">
        <f>IF('SERIES_DB-MetaData'!$F210="US",'SERIES_DB-MetaData'!O210*25.4,'SERIES_DB-MetaData'!O210)</f>
        <v>200</v>
      </c>
      <c r="P210" s="30">
        <f>IF('SERIES_DB-MetaData'!$F210="US",'SERIES_DB-MetaData'!P210*25.4,'SERIES_DB-MetaData'!P210)</f>
        <v>1500</v>
      </c>
      <c r="Q210" s="30">
        <f>IF('SERIES_DB-MetaData'!$F210="US",'SERIES_DB-MetaData'!Q210*25.4,'SERIES_DB-MetaData'!Q210)</f>
        <v>200</v>
      </c>
      <c r="R210" s="30">
        <f>IF('SERIES_DB-MetaData'!$F210="US",'SERIES_DB-MetaData'!R210*25.4,'SERIES_DB-MetaData'!R210)</f>
        <v>2250</v>
      </c>
      <c r="S210" s="30">
        <f>IF('SERIES_DB-MetaData'!$F210="US",'SERIES_DB-MetaData'!S210*25.4,'SERIES_DB-MetaData'!S210)</f>
        <v>2250</v>
      </c>
      <c r="T210" s="32" t="str">
        <f>'SERIES_DB-MetaData'!T210</f>
        <v>C</v>
      </c>
      <c r="U210" s="32">
        <f t="shared" si="29"/>
        <v>380000</v>
      </c>
      <c r="V210" s="30">
        <f>IF('SERIES_DB-MetaData'!$F210="US",'SERIES_DB-MetaData'!V210*25.4,'SERIES_DB-MetaData'!V210)</f>
        <v>13</v>
      </c>
      <c r="W210" s="30">
        <f>IF('SERIES_DB-MetaData'!$F210="US",'SERIES_DB-MetaData'!W210*25.4,'SERIES_DB-MetaData'!W210)</f>
        <v>0</v>
      </c>
      <c r="X210" s="30">
        <f>IF('SERIES_DB-MetaData'!$F210="US",'SERIES_DB-MetaData'!X210*25.4,'SERIES_DB-MetaData'!X210)</f>
        <v>13</v>
      </c>
      <c r="Y210" s="108">
        <f>'SERIES_DB-MetaData'!Y210</f>
        <v>12</v>
      </c>
      <c r="Z210" s="30">
        <f>IF('SERIES_DB-MetaData'!$F210="US",'SERIES_DB-MetaData'!Z210*25.4,'SERIES_DB-MetaData'!Z210)</f>
        <v>0</v>
      </c>
      <c r="AA210" s="108">
        <f>'SERIES_DB-MetaData'!AA210</f>
        <v>4</v>
      </c>
      <c r="AB210" s="30">
        <f>IF('SERIES_DB-MetaData'!$F210="US",'SERIES_DB-MetaData'!AB210*25.4,'SERIES_DB-MetaData'!AB210)</f>
        <v>0</v>
      </c>
      <c r="AC210" s="108">
        <f>'SERIES_DB-MetaData'!AC210</f>
        <v>0</v>
      </c>
      <c r="AD210" s="108" t="str">
        <f>'SERIES_DB-MetaData'!AD210</f>
        <v>CH</v>
      </c>
      <c r="AE210" s="31">
        <f>IF('SERIES_DB-MetaData'!$F210="US",'SERIES_DB-MetaData'!AE210*25.4,'SERIES_DB-MetaData'!AE210)</f>
        <v>500</v>
      </c>
      <c r="AF210" s="32" t="str">
        <f>'SERIES_DB-MetaData'!AF210</f>
        <v>Ribbed</v>
      </c>
      <c r="AG210" s="23">
        <f t="shared" si="26"/>
        <v>0.41915459878158556</v>
      </c>
      <c r="AH210" s="30">
        <f>IF('SERIES_DB-MetaData'!$F210="US",'SERIES_DB-MetaData'!AH210*25.4,'SERIES_DB-MetaData'!AH210)</f>
        <v>0</v>
      </c>
      <c r="AI210" s="31">
        <f>IF('SERIES_DB-MetaData'!$F210="US",'SERIES_DB-MetaData'!AI210*6.89476,'SERIES_DB-MetaData'!AI210)</f>
        <v>342</v>
      </c>
      <c r="AJ210" s="31">
        <f>IF('SERIES_DB-MetaData'!$F210="US",'SERIES_DB-MetaData'!AJ210*6.89476,'SERIES_DB-MetaData'!AJ210)</f>
        <v>445</v>
      </c>
      <c r="AK210" s="31">
        <f>IF('SERIES_DB-MetaData'!$F210="US",'SERIES_DB-MetaData'!AK210*6.89476,'SERIES_DB-MetaData'!AK210)</f>
        <v>342</v>
      </c>
      <c r="AL210" s="31">
        <f>IF('SERIES_DB-MetaData'!$F210="US",'SERIES_DB-MetaData'!AL210*6.89476,'SERIES_DB-MetaData'!AL210)</f>
        <v>342</v>
      </c>
      <c r="AM210" s="31">
        <f>IF('SERIES_DB-MetaData'!$F210="US",'SERIES_DB-MetaData'!AM210*6.89476,'SERIES_DB-MetaData'!AM210)</f>
        <v>445</v>
      </c>
      <c r="AN210" s="31">
        <f>IF('SERIES_DB-MetaData'!$F210="US",'SERIES_DB-MetaData'!AN210*6.89476,'SERIES_DB-MetaData'!AN210)</f>
        <v>445</v>
      </c>
      <c r="AO210" s="108">
        <f>'SERIES_DB-MetaData'!AO210</f>
        <v>0</v>
      </c>
      <c r="AP210" s="24" t="str">
        <f>'SERIES_DB-MetaData'!AP210</f>
        <v>R</v>
      </c>
      <c r="AQ210" s="20">
        <f>'SERIES_DB-MetaData'!AQ210</f>
        <v>2</v>
      </c>
      <c r="AR210" s="24" t="str">
        <f>'SERIES_DB-MetaData'!AR210</f>
        <v>Ribbed</v>
      </c>
      <c r="AS210" s="30">
        <f>IF('SERIES_DB-MetaData'!$F210="US",'SERIES_DB-MetaData'!AS210*25.4,'SERIES_DB-MetaData'!AS210)</f>
        <v>10</v>
      </c>
      <c r="AT210" s="20">
        <f>'SERIES_DB-MetaData'!AT210</f>
        <v>10</v>
      </c>
      <c r="AU210" s="31">
        <f>IF('SERIES_DB-MetaData'!$F210="US",'SERIES_DB-MetaData'!AU210*25.4,'SERIES_DB-MetaData'!AU210)</f>
        <v>200</v>
      </c>
      <c r="AV210" s="30">
        <f>IF('SERIES_DB-MetaData'!$F210="US",'SERIES_DB-MetaData'!AV210*25.4,'SERIES_DB-MetaData'!AV210)</f>
        <v>0</v>
      </c>
      <c r="AW210" s="109">
        <f>'SERIES_DB-MetaData'!AW210</f>
        <v>0</v>
      </c>
      <c r="AX210" s="30">
        <f>IF('SERIES_DB-MetaData'!$F210="US",'SERIES_DB-MetaData'!AX210*25.4,'SERIES_DB-MetaData'!AX210)</f>
        <v>0</v>
      </c>
      <c r="AY210" s="23">
        <f t="shared" si="27"/>
        <v>9.8174770424681049E-2</v>
      </c>
      <c r="AZ210" s="23"/>
      <c r="BA210" s="31">
        <f>IF('SERIES_DB-MetaData'!$F210="US",'SERIES_DB-MetaData'!BA210*6.89476,'SERIES_DB-MetaData'!BA210)</f>
        <v>342</v>
      </c>
      <c r="BB210" s="31">
        <f>IF('SERIES_DB-MetaData'!$F210="US",'SERIES_DB-MetaData'!BB210*6.89476,'SERIES_DB-MetaData'!BB210)</f>
        <v>445</v>
      </c>
      <c r="BC210" s="24">
        <f>'SERIES_DB-MetaData'!BC210</f>
        <v>0</v>
      </c>
      <c r="BD210" s="30">
        <f>IF('SERIES_DB-MetaData'!$F210="US",'SERIES_DB-MetaData'!BD210*25.4,'SERIES_DB-MetaData'!BD210)</f>
        <v>10</v>
      </c>
      <c r="BE210" s="30">
        <f>IF('SERIES_DB-MetaData'!$F210="US",'SERIES_DB-MetaData'!BE210*25.4,'SERIES_DB-MetaData'!BE210)</f>
        <v>330</v>
      </c>
      <c r="BF210" s="24">
        <f>'SERIES_DB-MetaData'!BF210</f>
        <v>2</v>
      </c>
      <c r="BG210" s="22">
        <f t="shared" si="30"/>
        <v>0.23799944345377222</v>
      </c>
      <c r="BH210" s="30">
        <f>IF('SERIES_DB-MetaData'!$F210="US",'SERIES_DB-MetaData'!BH210*25.4,'SERIES_DB-MetaData'!BH210)</f>
        <v>0</v>
      </c>
      <c r="BI210" s="31">
        <f>IF('SERIES_DB-MetaData'!$F210="US",'SERIES_DB-MetaData'!BI210*6.89476,'SERIES_DB-MetaData'!BI210)</f>
        <v>342</v>
      </c>
      <c r="BJ210" s="31">
        <f>IF('SERIES_DB-MetaData'!$F210="US",'SERIES_DB-MetaData'!BJ210*6.89476,'SERIES_DB-MetaData'!BJ210)</f>
        <v>445</v>
      </c>
      <c r="BK210" s="109">
        <f>'SERIES_DB-MetaData'!BK210</f>
        <v>0</v>
      </c>
      <c r="BL210" s="30">
        <f>IF('SERIES_DB-MetaData'!$F210="US",'SERIES_DB-MetaData'!BL210*25.4,'SERIES_DB-MetaData'!BL210)</f>
        <v>10</v>
      </c>
      <c r="BM210" s="30">
        <f>IF('SERIES_DB-MetaData'!$F210="US",'SERIES_DB-MetaData'!BM210*25.4,'SERIES_DB-MetaData'!BM210)</f>
        <v>250</v>
      </c>
      <c r="BN210" s="25">
        <f>'SERIES_DB-MetaData'!$BN$6</f>
        <v>2</v>
      </c>
      <c r="BO210" s="22">
        <f t="shared" si="31"/>
        <v>0.31415926535897931</v>
      </c>
      <c r="BP210" s="31">
        <f>IF('SERIES_DB-MetaData'!$F210="US",'SERIES_DB-MetaData'!BP210*6.89476,'SERIES_DB-MetaData'!BP210)</f>
        <v>342</v>
      </c>
      <c r="BQ210" s="31">
        <f>IF('SERIES_DB-MetaData'!$F210="US",'SERIES_DB-MetaData'!BQ210*6.89476,'SERIES_DB-MetaData'!BQ210)</f>
        <v>445</v>
      </c>
      <c r="BR210" s="20">
        <f>'SERIES_DB-MetaData'!BR210</f>
        <v>0</v>
      </c>
      <c r="BS210" s="30">
        <f>IF('SERIES_DB-MetaData'!$F210="US",'SERIES_DB-MetaData'!BS210*25.4,'SERIES_DB-MetaData'!BS210)</f>
        <v>0</v>
      </c>
      <c r="BT210" s="20">
        <f>'SERIES_DB-MetaData'!BT210</f>
        <v>0</v>
      </c>
      <c r="BU210" s="22">
        <f t="shared" si="28"/>
        <v>0</v>
      </c>
      <c r="BV210" s="31">
        <f>IF('SERIES_DB-MetaData'!$F210="US",'SERIES_DB-MetaData'!BV210*6.89476,'SERIES_DB-MetaData'!BV210)</f>
        <v>0</v>
      </c>
      <c r="BW210" s="20">
        <f>'SERIES_DB-MetaData'!BW210</f>
        <v>0</v>
      </c>
      <c r="BX210" s="20">
        <f>'SERIES_DB-MetaData'!BX210</f>
        <v>1</v>
      </c>
    </row>
    <row r="211" spans="1:76">
      <c r="A211" s="84">
        <f>'SERIES_DB-MetaData'!A211</f>
        <v>206</v>
      </c>
      <c r="B211" s="84">
        <f>'SERIES_DB-MetaData'!B211</f>
        <v>0</v>
      </c>
      <c r="C211" s="84">
        <f>'SERIES_DB-MetaData'!C211</f>
        <v>1</v>
      </c>
      <c r="D211" s="105" t="str">
        <f>'SERIES_DB-MetaData'!D211</f>
        <v>DP1</v>
      </c>
      <c r="E211" s="105" t="str">
        <f>'SERIES_DB-MetaData'!E211</f>
        <v>Palermo, Vecchio (2002)</v>
      </c>
      <c r="F211" s="20" t="s">
        <v>8</v>
      </c>
      <c r="G211" s="87" t="str">
        <f>'SERIES_DB-MetaData'!G211</f>
        <v>C</v>
      </c>
      <c r="H211" s="87" t="str">
        <f>'SERIES_DB-MetaData'!H211</f>
        <v>F</v>
      </c>
      <c r="I211" s="31">
        <f>IF('SERIES_DB-MetaData'!$F211="US",'SERIES_DB-MetaData'!I211*6.89476,'SERIES_DB-MetaData'!I211)</f>
        <v>21.7</v>
      </c>
      <c r="J211" s="31">
        <f>IF('SERIES_DB-MetaData'!$F211="US",'SERIES_DB-MetaData'!J211*6.89476,'SERIES_DB-MetaData'!J211)</f>
        <v>0</v>
      </c>
      <c r="K211" s="31">
        <f>IF('SERIES_DB-MetaData'!$F211="US",'SERIES_DB-MetaData'!K211*6.89476,'SERIES_DB-MetaData'!K211)</f>
        <v>0</v>
      </c>
      <c r="L211" s="31">
        <f>IF('SERIES_DB-MetaData'!$F211="US",'SERIES_DB-MetaData'!L211*4.448221615,'SERIES_DB-MetaData'!L211)</f>
        <v>1200.0000000000002</v>
      </c>
      <c r="M211" s="20" t="str">
        <f>'SERIES_DB-MetaData'!M211</f>
        <v>II</v>
      </c>
      <c r="N211" s="30">
        <f>IF('SERIES_DB-MetaData'!$F211="US",'SERIES_DB-MetaData'!N211*25.4,'SERIES_DB-MetaData'!N211)</f>
        <v>3045</v>
      </c>
      <c r="O211" s="30">
        <f>IF('SERIES_DB-MetaData'!$F211="US",'SERIES_DB-MetaData'!O211*25.4,'SERIES_DB-MetaData'!O211)</f>
        <v>95</v>
      </c>
      <c r="P211" s="30">
        <f>IF('SERIES_DB-MetaData'!$F211="US",'SERIES_DB-MetaData'!P211*25.4,'SERIES_DB-MetaData'!P211)</f>
        <v>3075</v>
      </c>
      <c r="Q211" s="30">
        <f>IF('SERIES_DB-MetaData'!$F211="US",'SERIES_DB-MetaData'!Q211*25.4,'SERIES_DB-MetaData'!Q211)</f>
        <v>75</v>
      </c>
      <c r="R211" s="30">
        <f>IF('SERIES_DB-MetaData'!$F211="US",'SERIES_DB-MetaData'!R211*25.4,'SERIES_DB-MetaData'!R211)</f>
        <v>2020</v>
      </c>
      <c r="S211" s="30">
        <f>IF('SERIES_DB-MetaData'!$F211="US",'SERIES_DB-MetaData'!S211*25.4,'SERIES_DB-MetaData'!S211)</f>
        <v>2020</v>
      </c>
      <c r="T211" s="32" t="str">
        <f>'SERIES_DB-MetaData'!T211</f>
        <v>C</v>
      </c>
      <c r="U211" s="32">
        <f t="shared" si="29"/>
        <v>505650</v>
      </c>
      <c r="V211" s="30">
        <f>IF('SERIES_DB-MetaData'!$F211="US",'SERIES_DB-MetaData'!V211*25.4,'SERIES_DB-MetaData'!V211)</f>
        <v>7</v>
      </c>
      <c r="W211" s="30">
        <f>IF('SERIES_DB-MetaData'!$F211="US",'SERIES_DB-MetaData'!W211*25.4,'SERIES_DB-MetaData'!W211)</f>
        <v>0</v>
      </c>
      <c r="X211" s="30">
        <f>IF('SERIES_DB-MetaData'!$F211="US",'SERIES_DB-MetaData'!X211*25.4,'SERIES_DB-MetaData'!X211)</f>
        <v>7</v>
      </c>
      <c r="Y211" s="108">
        <f>'SERIES_DB-MetaData'!Y211</f>
        <v>28</v>
      </c>
      <c r="Z211" s="30">
        <f>IF('SERIES_DB-MetaData'!$F211="US",'SERIES_DB-MetaData'!Z211*25.4,'SERIES_DB-MetaData'!Z211)</f>
        <v>15</v>
      </c>
      <c r="AA211" s="108">
        <f>'SERIES_DB-MetaData'!AA211</f>
        <v>12</v>
      </c>
      <c r="AB211" s="30">
        <f>IF('SERIES_DB-MetaData'!$F211="US",'SERIES_DB-MetaData'!AB211*25.4,'SERIES_DB-MetaData'!AB211)</f>
        <v>15</v>
      </c>
      <c r="AC211" s="108">
        <f>'SERIES_DB-MetaData'!AC211</f>
        <v>0</v>
      </c>
      <c r="AD211" s="108">
        <f>'SERIES_DB-MetaData'!AD211</f>
        <v>0</v>
      </c>
      <c r="AE211" s="31">
        <f>IF('SERIES_DB-MetaData'!$F211="US",'SERIES_DB-MetaData'!AE211*25.4,'SERIES_DB-MetaData'!AE211)</f>
        <v>0</v>
      </c>
      <c r="AF211" s="32" t="str">
        <f>'SERIES_DB-MetaData'!AF211</f>
        <v>Ribbed</v>
      </c>
      <c r="AG211" s="23">
        <f t="shared" si="26"/>
        <v>0.21310516764190629</v>
      </c>
      <c r="AH211" s="30">
        <f>IF('SERIES_DB-MetaData'!$F211="US",'SERIES_DB-MetaData'!AH211*25.4,'SERIES_DB-MetaData'!AH211)</f>
        <v>0</v>
      </c>
      <c r="AI211" s="31">
        <f>IF('SERIES_DB-MetaData'!$F211="US",'SERIES_DB-MetaData'!AI211*6.89476,'SERIES_DB-MetaData'!AI211)</f>
        <v>605</v>
      </c>
      <c r="AJ211" s="31">
        <f>IF('SERIES_DB-MetaData'!$F211="US",'SERIES_DB-MetaData'!AJ211*6.89476,'SERIES_DB-MetaData'!AJ211)</f>
        <v>652</v>
      </c>
      <c r="AK211" s="31">
        <f>IF('SERIES_DB-MetaData'!$F211="US",'SERIES_DB-MetaData'!AK211*6.89476,'SERIES_DB-MetaData'!AK211)</f>
        <v>0</v>
      </c>
      <c r="AL211" s="31">
        <f>IF('SERIES_DB-MetaData'!$F211="US",'SERIES_DB-MetaData'!AL211*6.89476,'SERIES_DB-MetaData'!AL211)</f>
        <v>605</v>
      </c>
      <c r="AM211" s="31">
        <f>IF('SERIES_DB-MetaData'!$F211="US",'SERIES_DB-MetaData'!AM211*6.89476,'SERIES_DB-MetaData'!AM211)</f>
        <v>0</v>
      </c>
      <c r="AN211" s="31">
        <f>IF('SERIES_DB-MetaData'!$F211="US",'SERIES_DB-MetaData'!AN211*6.89476,'SERIES_DB-MetaData'!AN211)</f>
        <v>652</v>
      </c>
      <c r="AO211" s="108">
        <f>'SERIES_DB-MetaData'!AO211</f>
        <v>0</v>
      </c>
      <c r="AP211" s="24" t="str">
        <f>'SERIES_DB-MetaData'!AP211</f>
        <v>R</v>
      </c>
      <c r="AQ211" s="20">
        <f>'SERIES_DB-MetaData'!AQ211</f>
        <v>2</v>
      </c>
      <c r="AR211" s="24" t="str">
        <f>'SERIES_DB-MetaData'!AR211</f>
        <v>Ribbed</v>
      </c>
      <c r="AS211" s="30">
        <f>IF('SERIES_DB-MetaData'!$F211="US",'SERIES_DB-MetaData'!AS211*25.4,'SERIES_DB-MetaData'!AS211)</f>
        <v>7</v>
      </c>
      <c r="AT211" s="20">
        <f>'SERIES_DB-MetaData'!AT211</f>
        <v>14</v>
      </c>
      <c r="AU211" s="31">
        <f>IF('SERIES_DB-MetaData'!$F211="US",'SERIES_DB-MetaData'!AU211*25.4,'SERIES_DB-MetaData'!AU211)</f>
        <v>140</v>
      </c>
      <c r="AV211" s="30">
        <f>IF('SERIES_DB-MetaData'!$F211="US",'SERIES_DB-MetaData'!AV211*25.4,'SERIES_DB-MetaData'!AV211)</f>
        <v>0</v>
      </c>
      <c r="AW211" s="109">
        <f>'SERIES_DB-MetaData'!AW211</f>
        <v>0</v>
      </c>
      <c r="AX211" s="30">
        <f>IF('SERIES_DB-MetaData'!$F211="US",'SERIES_DB-MetaData'!AX211*25.4,'SERIES_DB-MetaData'!AX211)</f>
        <v>0</v>
      </c>
      <c r="AY211" s="23">
        <f t="shared" si="27"/>
        <v>1.8055130193044788E-2</v>
      </c>
      <c r="AZ211" s="23"/>
      <c r="BA211" s="31">
        <f>IF('SERIES_DB-MetaData'!$F211="US",'SERIES_DB-MetaData'!BA211*6.89476,'SERIES_DB-MetaData'!BA211)</f>
        <v>605</v>
      </c>
      <c r="BB211" s="31">
        <f>IF('SERIES_DB-MetaData'!$F211="US",'SERIES_DB-MetaData'!BB211*6.89476,'SERIES_DB-MetaData'!BB211)</f>
        <v>652</v>
      </c>
      <c r="BC211" s="24">
        <f>'SERIES_DB-MetaData'!BC211</f>
        <v>0</v>
      </c>
      <c r="BD211" s="30">
        <f>IF('SERIES_DB-MetaData'!$F211="US",'SERIES_DB-MetaData'!BD211*25.4,'SERIES_DB-MetaData'!BD211)</f>
        <v>7</v>
      </c>
      <c r="BE211" s="30">
        <f>IF('SERIES_DB-MetaData'!$F211="US",'SERIES_DB-MetaData'!BE211*25.4,'SERIES_DB-MetaData'!BE211)</f>
        <v>130</v>
      </c>
      <c r="BF211" s="24">
        <f>'SERIES_DB-MetaData'!BF211</f>
        <v>2</v>
      </c>
      <c r="BG211" s="22">
        <f t="shared" si="30"/>
        <v>0.7894258462866659</v>
      </c>
      <c r="BH211" s="30">
        <f>IF('SERIES_DB-MetaData'!$F211="US",'SERIES_DB-MetaData'!BH211*25.4,'SERIES_DB-MetaData'!BH211)</f>
        <v>351</v>
      </c>
      <c r="BI211" s="31">
        <f>IF('SERIES_DB-MetaData'!$F211="US",'SERIES_DB-MetaData'!BI211*6.89476,'SERIES_DB-MetaData'!BI211)</f>
        <v>605</v>
      </c>
      <c r="BJ211" s="31">
        <f>IF('SERIES_DB-MetaData'!$F211="US",'SERIES_DB-MetaData'!BJ211*6.89476,'SERIES_DB-MetaData'!BJ211)</f>
        <v>652</v>
      </c>
      <c r="BK211" s="109">
        <f>'SERIES_DB-MetaData'!BK211</f>
        <v>0</v>
      </c>
      <c r="BL211" s="30">
        <f>IF('SERIES_DB-MetaData'!$F211="US",'SERIES_DB-MetaData'!BL211*25.4,'SERIES_DB-MetaData'!BL211)</f>
        <v>7</v>
      </c>
      <c r="BM211" s="30">
        <f>IF('SERIES_DB-MetaData'!$F211="US",'SERIES_DB-MetaData'!BM211*25.4,'SERIES_DB-MetaData'!BM211)</f>
        <v>140</v>
      </c>
      <c r="BN211" s="25">
        <f>'SERIES_DB-MetaData'!$BN$6</f>
        <v>2</v>
      </c>
      <c r="BO211" s="22">
        <f t="shared" si="31"/>
        <v>0.73303828583761832</v>
      </c>
      <c r="BP211" s="31">
        <f>IF('SERIES_DB-MetaData'!$F211="US",'SERIES_DB-MetaData'!BP211*6.89476,'SERIES_DB-MetaData'!BP211)</f>
        <v>605</v>
      </c>
      <c r="BQ211" s="31">
        <f>IF('SERIES_DB-MetaData'!$F211="US",'SERIES_DB-MetaData'!BQ211*6.89476,'SERIES_DB-MetaData'!BQ211)</f>
        <v>652</v>
      </c>
      <c r="BR211" s="20">
        <f>'SERIES_DB-MetaData'!BR211</f>
        <v>0</v>
      </c>
      <c r="BS211" s="30">
        <f>IF('SERIES_DB-MetaData'!$F211="US",'SERIES_DB-MetaData'!BS211*25.4,'SERIES_DB-MetaData'!BS211)</f>
        <v>0</v>
      </c>
      <c r="BT211" s="20">
        <f>'SERIES_DB-MetaData'!BT211</f>
        <v>0</v>
      </c>
      <c r="BU211" s="22">
        <f t="shared" si="28"/>
        <v>0</v>
      </c>
      <c r="BV211" s="31">
        <f>IF('SERIES_DB-MetaData'!$F211="US",'SERIES_DB-MetaData'!BV211*6.89476,'SERIES_DB-MetaData'!BV211)</f>
        <v>0</v>
      </c>
      <c r="BW211" s="20">
        <f>'SERIES_DB-MetaData'!BW211</f>
        <v>0</v>
      </c>
      <c r="BX211" s="20">
        <f>'SERIES_DB-MetaData'!BX211</f>
        <v>8</v>
      </c>
    </row>
    <row r="212" spans="1:76">
      <c r="A212" s="84">
        <f>'SERIES_DB-MetaData'!A212</f>
        <v>207</v>
      </c>
      <c r="B212" s="84">
        <f>'SERIES_DB-MetaData'!B212</f>
        <v>0</v>
      </c>
      <c r="C212" s="84">
        <f>'SERIES_DB-MetaData'!C212</f>
        <v>2</v>
      </c>
      <c r="D212" s="105" t="str">
        <f>'SERIES_DB-MetaData'!D212</f>
        <v>DP2</v>
      </c>
      <c r="E212" s="105" t="str">
        <f>'SERIES_DB-MetaData'!E212</f>
        <v>Palermo, Vecchio (2002)</v>
      </c>
      <c r="F212" s="20" t="s">
        <v>8</v>
      </c>
      <c r="G212" s="87" t="str">
        <f>'SERIES_DB-MetaData'!G212</f>
        <v>C</v>
      </c>
      <c r="H212" s="87" t="str">
        <f>'SERIES_DB-MetaData'!H212</f>
        <v>F</v>
      </c>
      <c r="I212" s="31">
        <f>IF('SERIES_DB-MetaData'!$F212="US",'SERIES_DB-MetaData'!I212*6.89476,'SERIES_DB-MetaData'!I212)</f>
        <v>18.8</v>
      </c>
      <c r="J212" s="31">
        <f>IF('SERIES_DB-MetaData'!$F212="US",'SERIES_DB-MetaData'!J212*6.89476,'SERIES_DB-MetaData'!J212)</f>
        <v>0</v>
      </c>
      <c r="K212" s="31">
        <f>IF('SERIES_DB-MetaData'!$F212="US",'SERIES_DB-MetaData'!K212*6.89476,'SERIES_DB-MetaData'!K212)</f>
        <v>0</v>
      </c>
      <c r="L212" s="31">
        <f>IF('SERIES_DB-MetaData'!$F212="US",'SERIES_DB-MetaData'!L212*4.448221615,'SERIES_DB-MetaData'!L212)</f>
        <v>1200.0000000000002</v>
      </c>
      <c r="M212" s="20">
        <f>'SERIES_DB-MetaData'!M212</f>
        <v>0</v>
      </c>
      <c r="N212" s="30">
        <f>IF('SERIES_DB-MetaData'!$F212="US",'SERIES_DB-MetaData'!N212*25.4,'SERIES_DB-MetaData'!N212)</f>
        <v>3045</v>
      </c>
      <c r="O212" s="30">
        <f>IF('SERIES_DB-MetaData'!$F212="US",'SERIES_DB-MetaData'!O212*25.4,'SERIES_DB-MetaData'!O212)</f>
        <v>100</v>
      </c>
      <c r="P212" s="30">
        <f>IF('SERIES_DB-MetaData'!$F212="US",'SERIES_DB-MetaData'!P212*25.4,'SERIES_DB-MetaData'!P212)</f>
        <v>3075</v>
      </c>
      <c r="Q212" s="30">
        <f>IF('SERIES_DB-MetaData'!$F212="US",'SERIES_DB-MetaData'!Q212*25.4,'SERIES_DB-MetaData'!Q212)</f>
        <v>75</v>
      </c>
      <c r="R212" s="30">
        <f>IF('SERIES_DB-MetaData'!$F212="US",'SERIES_DB-MetaData'!R212*25.4,'SERIES_DB-MetaData'!R212)</f>
        <v>2020</v>
      </c>
      <c r="S212" s="30">
        <f>IF('SERIES_DB-MetaData'!$F212="US",'SERIES_DB-MetaData'!S212*25.4,'SERIES_DB-MetaData'!S212)</f>
        <v>2020</v>
      </c>
      <c r="T212" s="32" t="str">
        <f>'SERIES_DB-MetaData'!T212</f>
        <v>C</v>
      </c>
      <c r="U212" s="32">
        <f t="shared" si="29"/>
        <v>520125</v>
      </c>
      <c r="V212" s="30">
        <f>IF('SERIES_DB-MetaData'!$F212="US",'SERIES_DB-MetaData'!V212*25.4,'SERIES_DB-MetaData'!V212)</f>
        <v>7</v>
      </c>
      <c r="W212" s="30">
        <f>IF('SERIES_DB-MetaData'!$F212="US",'SERIES_DB-MetaData'!W212*25.4,'SERIES_DB-MetaData'!W212)</f>
        <v>0</v>
      </c>
      <c r="X212" s="30">
        <f>IF('SERIES_DB-MetaData'!$F212="US",'SERIES_DB-MetaData'!X212*25.4,'SERIES_DB-MetaData'!X212)</f>
        <v>7</v>
      </c>
      <c r="Y212" s="108">
        <f>'SERIES_DB-MetaData'!Y212</f>
        <v>28</v>
      </c>
      <c r="Z212" s="30">
        <f>IF('SERIES_DB-MetaData'!$F212="US",'SERIES_DB-MetaData'!Z212*25.4,'SERIES_DB-MetaData'!Z212)</f>
        <v>15</v>
      </c>
      <c r="AA212" s="108">
        <f>'SERIES_DB-MetaData'!AA212</f>
        <v>12</v>
      </c>
      <c r="AB212" s="30">
        <f>IF('SERIES_DB-MetaData'!$F212="US",'SERIES_DB-MetaData'!AB212*25.4,'SERIES_DB-MetaData'!AB212)</f>
        <v>15</v>
      </c>
      <c r="AC212" s="108">
        <f>'SERIES_DB-MetaData'!AC212</f>
        <v>0</v>
      </c>
      <c r="AD212" s="108">
        <f>'SERIES_DB-MetaData'!AD212</f>
        <v>0</v>
      </c>
      <c r="AE212" s="31">
        <f>IF('SERIES_DB-MetaData'!$F212="US",'SERIES_DB-MetaData'!AE212*25.4,'SERIES_DB-MetaData'!AE212)</f>
        <v>0</v>
      </c>
      <c r="AF212" s="32" t="str">
        <f>'SERIES_DB-MetaData'!AF212</f>
        <v>Ribbed</v>
      </c>
      <c r="AG212" s="23">
        <f t="shared" si="26"/>
        <v>0.20717448309181427</v>
      </c>
      <c r="AH212" s="30">
        <f>IF('SERIES_DB-MetaData'!$F212="US",'SERIES_DB-MetaData'!AH212*25.4,'SERIES_DB-MetaData'!AH212)</f>
        <v>0</v>
      </c>
      <c r="AI212" s="31">
        <f>IF('SERIES_DB-MetaData'!$F212="US",'SERIES_DB-MetaData'!AI212*6.89476,'SERIES_DB-MetaData'!AI212)</f>
        <v>605</v>
      </c>
      <c r="AJ212" s="31">
        <f>IF('SERIES_DB-MetaData'!$F212="US",'SERIES_DB-MetaData'!AJ212*6.89476,'SERIES_DB-MetaData'!AJ212)</f>
        <v>652</v>
      </c>
      <c r="AK212" s="31">
        <f>IF('SERIES_DB-MetaData'!$F212="US",'SERIES_DB-MetaData'!AK212*6.89476,'SERIES_DB-MetaData'!AK212)</f>
        <v>0</v>
      </c>
      <c r="AL212" s="31">
        <f>IF('SERIES_DB-MetaData'!$F212="US",'SERIES_DB-MetaData'!AL212*6.89476,'SERIES_DB-MetaData'!AL212)</f>
        <v>605</v>
      </c>
      <c r="AM212" s="31">
        <f>IF('SERIES_DB-MetaData'!$F212="US",'SERIES_DB-MetaData'!AM212*6.89476,'SERIES_DB-MetaData'!AM212)</f>
        <v>0</v>
      </c>
      <c r="AN212" s="31">
        <f>IF('SERIES_DB-MetaData'!$F212="US",'SERIES_DB-MetaData'!AN212*6.89476,'SERIES_DB-MetaData'!AN212)</f>
        <v>652</v>
      </c>
      <c r="AO212" s="108">
        <f>'SERIES_DB-MetaData'!AO212</f>
        <v>0</v>
      </c>
      <c r="AP212" s="24" t="str">
        <f>'SERIES_DB-MetaData'!AP212</f>
        <v>R</v>
      </c>
      <c r="AQ212" s="20">
        <f>'SERIES_DB-MetaData'!AQ212</f>
        <v>2</v>
      </c>
      <c r="AR212" s="24" t="str">
        <f>'SERIES_DB-MetaData'!AR212</f>
        <v>Ribbed</v>
      </c>
      <c r="AS212" s="30">
        <f>IF('SERIES_DB-MetaData'!$F212="US",'SERIES_DB-MetaData'!AS212*25.4,'SERIES_DB-MetaData'!AS212)</f>
        <v>7</v>
      </c>
      <c r="AT212" s="20">
        <f>'SERIES_DB-MetaData'!AT212</f>
        <v>14</v>
      </c>
      <c r="AU212" s="31">
        <f>IF('SERIES_DB-MetaData'!$F212="US",'SERIES_DB-MetaData'!AU212*25.4,'SERIES_DB-MetaData'!AU212)</f>
        <v>140</v>
      </c>
      <c r="AV212" s="30">
        <f>IF('SERIES_DB-MetaData'!$F212="US",'SERIES_DB-MetaData'!AV212*25.4,'SERIES_DB-MetaData'!AV212)</f>
        <v>0</v>
      </c>
      <c r="AW212" s="109">
        <f>'SERIES_DB-MetaData'!AW212</f>
        <v>0</v>
      </c>
      <c r="AX212" s="30">
        <f>IF('SERIES_DB-MetaData'!$F212="US",'SERIES_DB-MetaData'!AX212*25.4,'SERIES_DB-MetaData'!AX212)</f>
        <v>0</v>
      </c>
      <c r="AY212" s="23">
        <f t="shared" si="27"/>
        <v>1.8055130193044788E-2</v>
      </c>
      <c r="AZ212" s="23"/>
      <c r="BA212" s="31">
        <f>IF('SERIES_DB-MetaData'!$F212="US",'SERIES_DB-MetaData'!BA212*6.89476,'SERIES_DB-MetaData'!BA212)</f>
        <v>605</v>
      </c>
      <c r="BB212" s="31">
        <f>IF('SERIES_DB-MetaData'!$F212="US",'SERIES_DB-MetaData'!BB212*6.89476,'SERIES_DB-MetaData'!BB212)</f>
        <v>652</v>
      </c>
      <c r="BC212" s="24">
        <f>'SERIES_DB-MetaData'!BC212</f>
        <v>0</v>
      </c>
      <c r="BD212" s="30">
        <f>IF('SERIES_DB-MetaData'!$F212="US",'SERIES_DB-MetaData'!BD212*25.4,'SERIES_DB-MetaData'!BD212)</f>
        <v>7</v>
      </c>
      <c r="BE212" s="30">
        <f>IF('SERIES_DB-MetaData'!$F212="US",'SERIES_DB-MetaData'!BE212*25.4,'SERIES_DB-MetaData'!BE212)</f>
        <v>130</v>
      </c>
      <c r="BF212" s="24">
        <f>'SERIES_DB-MetaData'!BF212</f>
        <v>2</v>
      </c>
      <c r="BG212" s="22">
        <f t="shared" si="30"/>
        <v>0.7894258462866659</v>
      </c>
      <c r="BH212" s="30">
        <f>IF('SERIES_DB-MetaData'!$F212="US",'SERIES_DB-MetaData'!BH212*25.4,'SERIES_DB-MetaData'!BH212)</f>
        <v>352</v>
      </c>
      <c r="BI212" s="31">
        <f>IF('SERIES_DB-MetaData'!$F212="US",'SERIES_DB-MetaData'!BI212*6.89476,'SERIES_DB-MetaData'!BI212)</f>
        <v>605</v>
      </c>
      <c r="BJ212" s="31">
        <f>IF('SERIES_DB-MetaData'!$F212="US",'SERIES_DB-MetaData'!BJ212*6.89476,'SERIES_DB-MetaData'!BJ212)</f>
        <v>652</v>
      </c>
      <c r="BK212" s="109">
        <f>'SERIES_DB-MetaData'!BK212</f>
        <v>0</v>
      </c>
      <c r="BL212" s="30">
        <f>IF('SERIES_DB-MetaData'!$F212="US",'SERIES_DB-MetaData'!BL212*25.4,'SERIES_DB-MetaData'!BL212)</f>
        <v>7</v>
      </c>
      <c r="BM212" s="30">
        <f>IF('SERIES_DB-MetaData'!$F212="US",'SERIES_DB-MetaData'!BM212*25.4,'SERIES_DB-MetaData'!BM212)</f>
        <v>140</v>
      </c>
      <c r="BN212" s="25">
        <f>'SERIES_DB-MetaData'!$BN$6</f>
        <v>2</v>
      </c>
      <c r="BO212" s="22">
        <f t="shared" si="31"/>
        <v>0.73303828583761832</v>
      </c>
      <c r="BP212" s="31">
        <f>IF('SERIES_DB-MetaData'!$F212="US",'SERIES_DB-MetaData'!BP212*6.89476,'SERIES_DB-MetaData'!BP212)</f>
        <v>605</v>
      </c>
      <c r="BQ212" s="31">
        <f>IF('SERIES_DB-MetaData'!$F212="US",'SERIES_DB-MetaData'!BQ212*6.89476,'SERIES_DB-MetaData'!BQ212)</f>
        <v>652</v>
      </c>
      <c r="BR212" s="20">
        <f>'SERIES_DB-MetaData'!BR212</f>
        <v>0</v>
      </c>
      <c r="BS212" s="30">
        <f>IF('SERIES_DB-MetaData'!$F212="US",'SERIES_DB-MetaData'!BS212*25.4,'SERIES_DB-MetaData'!BS212)</f>
        <v>0</v>
      </c>
      <c r="BT212" s="20">
        <f>'SERIES_DB-MetaData'!BT212</f>
        <v>0</v>
      </c>
      <c r="BU212" s="22">
        <f t="shared" si="28"/>
        <v>0</v>
      </c>
      <c r="BV212" s="31">
        <f>IF('SERIES_DB-MetaData'!$F212="US",'SERIES_DB-MetaData'!BV212*6.89476,'SERIES_DB-MetaData'!BV212)</f>
        <v>0</v>
      </c>
      <c r="BW212" s="20">
        <f>'SERIES_DB-MetaData'!BW212</f>
        <v>0</v>
      </c>
      <c r="BX212" s="20">
        <f>'SERIES_DB-MetaData'!BX212</f>
        <v>8</v>
      </c>
    </row>
    <row r="213" spans="1:76">
      <c r="A213" s="84">
        <f>'SERIES_DB-MetaData'!A213</f>
        <v>208</v>
      </c>
      <c r="B213" s="84">
        <f>'SERIES_DB-MetaData'!B213</f>
        <v>0</v>
      </c>
      <c r="C213" s="84">
        <f>'SERIES_DB-MetaData'!C213</f>
        <v>1</v>
      </c>
      <c r="D213" s="105" t="str">
        <f>'SERIES_DB-MetaData'!D213</f>
        <v>W1</v>
      </c>
      <c r="E213" s="105" t="str">
        <f>'SERIES_DB-MetaData'!E213</f>
        <v>Paterson&amp;Mitchell 2003</v>
      </c>
      <c r="F213" s="20" t="s">
        <v>8</v>
      </c>
      <c r="G213" s="87" t="str">
        <f>'SERIES_DB-MetaData'!G213</f>
        <v>C</v>
      </c>
      <c r="H213" s="87" t="str">
        <f>'SERIES_DB-MetaData'!H213</f>
        <v>R</v>
      </c>
      <c r="I213" s="31">
        <f>IF('SERIES_DB-MetaData'!$F213="US",'SERIES_DB-MetaData'!I213*6.89476,'SERIES_DB-MetaData'!I213)</f>
        <v>25.9</v>
      </c>
      <c r="J213" s="31">
        <f>IF('SERIES_DB-MetaData'!$F213="US",'SERIES_DB-MetaData'!J213*6.89476,'SERIES_DB-MetaData'!J213)</f>
        <v>0</v>
      </c>
      <c r="K213" s="31">
        <f>IF('SERIES_DB-MetaData'!$F213="US",'SERIES_DB-MetaData'!K213*6.89476,'SERIES_DB-MetaData'!K213)</f>
        <v>0</v>
      </c>
      <c r="L213" s="31">
        <f>IF('SERIES_DB-MetaData'!$F213="US",'SERIES_DB-MetaData'!L213*4.448221615,'SERIES_DB-MetaData'!L213)</f>
        <v>669.85199999999998</v>
      </c>
      <c r="M213" s="20">
        <f>'SERIES_DB-MetaData'!M213</f>
        <v>0</v>
      </c>
      <c r="N213" s="30">
        <f>IF('SERIES_DB-MetaData'!$F213="US",'SERIES_DB-MetaData'!N213*25.4,'SERIES_DB-MetaData'!N213)</f>
        <v>300</v>
      </c>
      <c r="O213" s="30">
        <f>IF('SERIES_DB-MetaData'!$F213="US",'SERIES_DB-MetaData'!O213*25.4,'SERIES_DB-MetaData'!O213)</f>
        <v>75</v>
      </c>
      <c r="P213" s="30">
        <f>IF('SERIES_DB-MetaData'!$F213="US",'SERIES_DB-MetaData'!P213*25.4,'SERIES_DB-MetaData'!P213)</f>
        <v>1200</v>
      </c>
      <c r="Q213" s="30">
        <f>IF('SERIES_DB-MetaData'!$F213="US",'SERIES_DB-MetaData'!Q213*25.4,'SERIES_DB-MetaData'!Q213)</f>
        <v>300</v>
      </c>
      <c r="R213" s="30">
        <f>IF('SERIES_DB-MetaData'!$F213="US",'SERIES_DB-MetaData'!R213*25.4,'SERIES_DB-MetaData'!R213)</f>
        <v>3250</v>
      </c>
      <c r="S213" s="30">
        <f>IF('SERIES_DB-MetaData'!$F213="US",'SERIES_DB-MetaData'!S213*25.4,'SERIES_DB-MetaData'!S213)</f>
        <v>3250</v>
      </c>
      <c r="T213" s="32" t="str">
        <f>'SERIES_DB-MetaData'!T213</f>
        <v>C</v>
      </c>
      <c r="U213" s="32">
        <f t="shared" si="29"/>
        <v>360000</v>
      </c>
      <c r="V213" s="30">
        <f>IF('SERIES_DB-MetaData'!$F213="US",'SERIES_DB-MetaData'!V213*25.4,'SERIES_DB-MetaData'!V213)</f>
        <v>25.2</v>
      </c>
      <c r="W213" s="30">
        <f>IF('SERIES_DB-MetaData'!$F213="US",'SERIES_DB-MetaData'!W213*25.4,'SERIES_DB-MetaData'!W213)</f>
        <v>0</v>
      </c>
      <c r="X213" s="30">
        <f>IF('SERIES_DB-MetaData'!$F213="US",'SERIES_DB-MetaData'!X213*25.4,'SERIES_DB-MetaData'!X213)</f>
        <v>0</v>
      </c>
      <c r="Y213" s="108">
        <f>'SERIES_DB-MetaData'!Y213</f>
        <v>2</v>
      </c>
      <c r="Z213" s="30">
        <f>IF('SERIES_DB-MetaData'!$F213="US",'SERIES_DB-MetaData'!Z213*25.4,'SERIES_DB-MetaData'!Z213)</f>
        <v>0</v>
      </c>
      <c r="AA213" s="108">
        <f>'SERIES_DB-MetaData'!AA213</f>
        <v>0</v>
      </c>
      <c r="AB213" s="30">
        <f>IF('SERIES_DB-MetaData'!$F213="US",'SERIES_DB-MetaData'!AB213*25.4,'SERIES_DB-MetaData'!AB213)</f>
        <v>0</v>
      </c>
      <c r="AC213" s="108">
        <f>'SERIES_DB-MetaData'!AC213</f>
        <v>0</v>
      </c>
      <c r="AD213" s="108" t="str">
        <f>'SERIES_DB-MetaData'!AD213</f>
        <v>STRAIGHT</v>
      </c>
      <c r="AE213" s="31">
        <f>IF('SERIES_DB-MetaData'!$F213="US",'SERIES_DB-MetaData'!AE213*25.4,'SERIES_DB-MetaData'!AE213)</f>
        <v>0</v>
      </c>
      <c r="AF213" s="32" t="str">
        <f>'SERIES_DB-MetaData'!AF213</f>
        <v>Ribbed</v>
      </c>
      <c r="AG213" s="23">
        <f t="shared" si="26"/>
        <v>0.27708847204661974</v>
      </c>
      <c r="AH213" s="30">
        <f>IF('SERIES_DB-MetaData'!$F213="US",'SERIES_DB-MetaData'!AH213*25.4,'SERIES_DB-MetaData'!AH213)</f>
        <v>900</v>
      </c>
      <c r="AI213" s="31">
        <f>IF('SERIES_DB-MetaData'!$F213="US",'SERIES_DB-MetaData'!AI213*6.89476,'SERIES_DB-MetaData'!AI213)</f>
        <v>423</v>
      </c>
      <c r="AJ213" s="31">
        <f>IF('SERIES_DB-MetaData'!$F213="US",'SERIES_DB-MetaData'!AJ213*6.89476,'SERIES_DB-MetaData'!AJ213)</f>
        <v>637</v>
      </c>
      <c r="AK213" s="31">
        <f>IF('SERIES_DB-MetaData'!$F213="US",'SERIES_DB-MetaData'!AK213*6.89476,'SERIES_DB-MetaData'!AK213)</f>
        <v>0</v>
      </c>
      <c r="AL213" s="31">
        <f>IF('SERIES_DB-MetaData'!$F213="US",'SERIES_DB-MetaData'!AL213*6.89476,'SERIES_DB-MetaData'!AL213)</f>
        <v>0</v>
      </c>
      <c r="AM213" s="31">
        <f>IF('SERIES_DB-MetaData'!$F213="US",'SERIES_DB-MetaData'!AM213*6.89476,'SERIES_DB-MetaData'!AM213)</f>
        <v>0</v>
      </c>
      <c r="AN213" s="31">
        <f>IF('SERIES_DB-MetaData'!$F213="US",'SERIES_DB-MetaData'!AN213*6.89476,'SERIES_DB-MetaData'!AN213)</f>
        <v>0</v>
      </c>
      <c r="AO213" s="108">
        <f>'SERIES_DB-MetaData'!AO213</f>
        <v>0</v>
      </c>
      <c r="AP213" s="24" t="str">
        <f>'SERIES_DB-MetaData'!AP213</f>
        <v>R</v>
      </c>
      <c r="AQ213" s="20">
        <f>'SERIES_DB-MetaData'!AQ213</f>
        <v>2</v>
      </c>
      <c r="AR213" s="24" t="str">
        <f>'SERIES_DB-MetaData'!AR213</f>
        <v>Ribbed</v>
      </c>
      <c r="AS213" s="30">
        <f>IF('SERIES_DB-MetaData'!$F213="US",'SERIES_DB-MetaData'!AS213*25.4,'SERIES_DB-MetaData'!AS213)</f>
        <v>11.3</v>
      </c>
      <c r="AT213" s="20">
        <f>'SERIES_DB-MetaData'!AT213</f>
        <v>9</v>
      </c>
      <c r="AU213" s="31">
        <f>IF('SERIES_DB-MetaData'!$F213="US",'SERIES_DB-MetaData'!AU213*25.4,'SERIES_DB-MetaData'!AU213)</f>
        <v>350</v>
      </c>
      <c r="AV213" s="30">
        <f>IF('SERIES_DB-MetaData'!$F213="US",'SERIES_DB-MetaData'!AV213*25.4,'SERIES_DB-MetaData'!AV213)</f>
        <v>0</v>
      </c>
      <c r="AW213" s="109">
        <f>'SERIES_DB-MetaData'!AW213</f>
        <v>0</v>
      </c>
      <c r="AX213" s="30">
        <f>IF('SERIES_DB-MetaData'!$F213="US",'SERIES_DB-MetaData'!AX213*25.4,'SERIES_DB-MetaData'!AX213)</f>
        <v>0</v>
      </c>
      <c r="AY213" s="23">
        <f t="shared" si="27"/>
        <v>0.19102379330327654</v>
      </c>
      <c r="AZ213" s="23"/>
      <c r="BA213" s="31">
        <f>IF('SERIES_DB-MetaData'!$F213="US",'SERIES_DB-MetaData'!BA213*6.89476,'SERIES_DB-MetaData'!BA213)</f>
        <v>320</v>
      </c>
      <c r="BB213" s="31">
        <f>IF('SERIES_DB-MetaData'!$F213="US",'SERIES_DB-MetaData'!BB213*6.89476,'SERIES_DB-MetaData'!BB213)</f>
        <v>459</v>
      </c>
      <c r="BC213" s="24">
        <f>'SERIES_DB-MetaData'!BC213</f>
        <v>0</v>
      </c>
      <c r="BD213" s="30">
        <f>IF('SERIES_DB-MetaData'!$F213="US",'SERIES_DB-MetaData'!BD213*25.4,'SERIES_DB-MetaData'!BD213)</f>
        <v>16</v>
      </c>
      <c r="BE213" s="30">
        <f>IF('SERIES_DB-MetaData'!$F213="US",'SERIES_DB-MetaData'!BE213*25.4,'SERIES_DB-MetaData'!BE213)</f>
        <v>350</v>
      </c>
      <c r="BF213" s="24">
        <f>'SERIES_DB-MetaData'!BF213</f>
        <v>1</v>
      </c>
      <c r="BG213" s="22">
        <f t="shared" si="30"/>
        <v>0.19148755221880642</v>
      </c>
      <c r="BH213" s="30">
        <f>IF('SERIES_DB-MetaData'!$F213="US",'SERIES_DB-MetaData'!BH213*25.4,'SERIES_DB-MetaData'!BH213)</f>
        <v>900</v>
      </c>
      <c r="BI213" s="31">
        <f>IF('SERIES_DB-MetaData'!$F213="US",'SERIES_DB-MetaData'!BI213*6.89476,'SERIES_DB-MetaData'!BI213)</f>
        <v>453</v>
      </c>
      <c r="BJ213" s="31">
        <f>IF('SERIES_DB-MetaData'!$F213="US",'SERIES_DB-MetaData'!BJ213*6.89476,'SERIES_DB-MetaData'!BJ213)</f>
        <v>709</v>
      </c>
      <c r="BK213" s="109">
        <f>'SERIES_DB-MetaData'!BK213</f>
        <v>0</v>
      </c>
      <c r="BL213" s="30">
        <f>IF('SERIES_DB-MetaData'!$F213="US",'SERIES_DB-MetaData'!BL213*25.4,'SERIES_DB-MetaData'!BL213)</f>
        <v>11.3</v>
      </c>
      <c r="BM213" s="30">
        <f>IF('SERIES_DB-MetaData'!$F213="US",'SERIES_DB-MetaData'!BM213*25.4,'SERIES_DB-MetaData'!BM213)</f>
        <v>250</v>
      </c>
      <c r="BN213" s="25">
        <f>'SERIES_DB-MetaData'!$BN$6</f>
        <v>2</v>
      </c>
      <c r="BO213" s="22">
        <f t="shared" si="31"/>
        <v>0.26743331062458714</v>
      </c>
      <c r="BP213" s="31">
        <f>IF('SERIES_DB-MetaData'!$F213="US",'SERIES_DB-MetaData'!BP213*6.89476,'SERIES_DB-MetaData'!BP213)</f>
        <v>320</v>
      </c>
      <c r="BQ213" s="31">
        <f>IF('SERIES_DB-MetaData'!$F213="US",'SERIES_DB-MetaData'!BQ213*6.89476,'SERIES_DB-MetaData'!BQ213)</f>
        <v>459</v>
      </c>
      <c r="BR213" s="20">
        <f>'SERIES_DB-MetaData'!BR213</f>
        <v>0</v>
      </c>
      <c r="BS213" s="30">
        <f>IF('SERIES_DB-MetaData'!$F213="US",'SERIES_DB-MetaData'!BS213*25.4,'SERIES_DB-MetaData'!BS213)</f>
        <v>0</v>
      </c>
      <c r="BT213" s="20">
        <f>'SERIES_DB-MetaData'!BT213</f>
        <v>0</v>
      </c>
      <c r="BU213" s="22">
        <f t="shared" si="28"/>
        <v>0</v>
      </c>
      <c r="BV213" s="31">
        <f>IF('SERIES_DB-MetaData'!$F213="US",'SERIES_DB-MetaData'!BV213*6.89476,'SERIES_DB-MetaData'!BV213)</f>
        <v>0</v>
      </c>
      <c r="BW213" s="20">
        <f>'SERIES_DB-MetaData'!BW213</f>
        <v>0</v>
      </c>
      <c r="BX213" s="20">
        <f>'SERIES_DB-MetaData'!BX213</f>
        <v>6</v>
      </c>
    </row>
    <row r="214" spans="1:76">
      <c r="A214" s="84">
        <f>'SERIES_DB-MetaData'!A214</f>
        <v>209</v>
      </c>
      <c r="B214" s="84">
        <f>'SERIES_DB-MetaData'!B214</f>
        <v>0</v>
      </c>
      <c r="C214" s="84">
        <f>'SERIES_DB-MetaData'!C214</f>
        <v>2</v>
      </c>
      <c r="D214" s="105" t="str">
        <f>'SERIES_DB-MetaData'!D214</f>
        <v>W2</v>
      </c>
      <c r="E214" s="105" t="str">
        <f>'SERIES_DB-MetaData'!E214</f>
        <v>Paterson&amp;Mitchell 2003</v>
      </c>
      <c r="F214" s="20" t="s">
        <v>8</v>
      </c>
      <c r="G214" s="87" t="str">
        <f>'SERIES_DB-MetaData'!G214</f>
        <v>C</v>
      </c>
      <c r="H214" s="87" t="str">
        <f>'SERIES_DB-MetaData'!H214</f>
        <v>R</v>
      </c>
      <c r="I214" s="31">
        <f>IF('SERIES_DB-MetaData'!$F214="US",'SERIES_DB-MetaData'!I214*6.89476,'SERIES_DB-MetaData'!I214)</f>
        <v>33.4</v>
      </c>
      <c r="J214" s="31">
        <f>IF('SERIES_DB-MetaData'!$F214="US",'SERIES_DB-MetaData'!J214*6.89476,'SERIES_DB-MetaData'!J214)</f>
        <v>0</v>
      </c>
      <c r="K214" s="31">
        <f>IF('SERIES_DB-MetaData'!$F214="US",'SERIES_DB-MetaData'!K214*6.89476,'SERIES_DB-MetaData'!K214)</f>
        <v>0</v>
      </c>
      <c r="L214" s="31">
        <f>IF('SERIES_DB-MetaData'!$F214="US",'SERIES_DB-MetaData'!L214*4.448221615,'SERIES_DB-MetaData'!L214)</f>
        <v>1159.2000000000003</v>
      </c>
      <c r="M214" s="20">
        <f>'SERIES_DB-MetaData'!M214</f>
        <v>0</v>
      </c>
      <c r="N214" s="30">
        <f>IF('SERIES_DB-MetaData'!$F214="US",'SERIES_DB-MetaData'!N214*25.4,'SERIES_DB-MetaData'!N214)</f>
        <v>300</v>
      </c>
      <c r="O214" s="30">
        <f>IF('SERIES_DB-MetaData'!$F214="US",'SERIES_DB-MetaData'!O214*25.4,'SERIES_DB-MetaData'!O214)</f>
        <v>75</v>
      </c>
      <c r="P214" s="30">
        <f>IF('SERIES_DB-MetaData'!$F214="US",'SERIES_DB-MetaData'!P214*25.4,'SERIES_DB-MetaData'!P214)</f>
        <v>1200</v>
      </c>
      <c r="Q214" s="30">
        <f>IF('SERIES_DB-MetaData'!$F214="US",'SERIES_DB-MetaData'!Q214*25.4,'SERIES_DB-MetaData'!Q214)</f>
        <v>300</v>
      </c>
      <c r="R214" s="30">
        <f>IF('SERIES_DB-MetaData'!$F214="US",'SERIES_DB-MetaData'!R214*25.4,'SERIES_DB-MetaData'!R214)</f>
        <v>3750</v>
      </c>
      <c r="S214" s="30">
        <f>IF('SERIES_DB-MetaData'!$F214="US",'SERIES_DB-MetaData'!S214*25.4,'SERIES_DB-MetaData'!S214)</f>
        <v>3750</v>
      </c>
      <c r="T214" s="32" t="str">
        <f>'SERIES_DB-MetaData'!T214</f>
        <v>C</v>
      </c>
      <c r="U214" s="32">
        <f t="shared" si="29"/>
        <v>360000</v>
      </c>
      <c r="V214" s="30">
        <f>IF('SERIES_DB-MetaData'!$F214="US",'SERIES_DB-MetaData'!V214*25.4,'SERIES_DB-MetaData'!V214)</f>
        <v>25.2</v>
      </c>
      <c r="W214" s="30">
        <f>IF('SERIES_DB-MetaData'!$F214="US",'SERIES_DB-MetaData'!W214*25.4,'SERIES_DB-MetaData'!W214)</f>
        <v>0</v>
      </c>
      <c r="X214" s="30">
        <f>IF('SERIES_DB-MetaData'!$F214="US",'SERIES_DB-MetaData'!X214*25.4,'SERIES_DB-MetaData'!X214)</f>
        <v>0</v>
      </c>
      <c r="Y214" s="108">
        <f>'SERIES_DB-MetaData'!Y214</f>
        <v>2</v>
      </c>
      <c r="Z214" s="30">
        <f>IF('SERIES_DB-MetaData'!$F214="US",'SERIES_DB-MetaData'!Z214*25.4,'SERIES_DB-MetaData'!Z214)</f>
        <v>0</v>
      </c>
      <c r="AA214" s="108">
        <f>'SERIES_DB-MetaData'!AA214</f>
        <v>0</v>
      </c>
      <c r="AB214" s="30">
        <f>IF('SERIES_DB-MetaData'!$F214="US",'SERIES_DB-MetaData'!AB214*25.4,'SERIES_DB-MetaData'!AB214)</f>
        <v>0</v>
      </c>
      <c r="AC214" s="108">
        <f>'SERIES_DB-MetaData'!AC214</f>
        <v>0</v>
      </c>
      <c r="AD214" s="108" t="str">
        <f>'SERIES_DB-MetaData'!AD214</f>
        <v>STRAIGHT</v>
      </c>
      <c r="AE214" s="31">
        <f>IF('SERIES_DB-MetaData'!$F214="US",'SERIES_DB-MetaData'!AE214*25.4,'SERIES_DB-MetaData'!AE214)</f>
        <v>0</v>
      </c>
      <c r="AF214" s="32" t="str">
        <f>'SERIES_DB-MetaData'!AF214</f>
        <v>Ribbed</v>
      </c>
      <c r="AG214" s="23">
        <f t="shared" si="26"/>
        <v>0.27708847204661974</v>
      </c>
      <c r="AH214" s="30">
        <f>IF('SERIES_DB-MetaData'!$F214="US",'SERIES_DB-MetaData'!AH214*25.4,'SERIES_DB-MetaData'!AH214)</f>
        <v>550</v>
      </c>
      <c r="AI214" s="31">
        <f>IF('SERIES_DB-MetaData'!$F214="US",'SERIES_DB-MetaData'!AI214*6.89476,'SERIES_DB-MetaData'!AI214)</f>
        <v>423</v>
      </c>
      <c r="AJ214" s="31">
        <f>IF('SERIES_DB-MetaData'!$F214="US",'SERIES_DB-MetaData'!AJ214*6.89476,'SERIES_DB-MetaData'!AJ214)</f>
        <v>637</v>
      </c>
      <c r="AK214" s="31">
        <f>IF('SERIES_DB-MetaData'!$F214="US",'SERIES_DB-MetaData'!AK214*6.89476,'SERIES_DB-MetaData'!AK214)</f>
        <v>0</v>
      </c>
      <c r="AL214" s="31">
        <f>IF('SERIES_DB-MetaData'!$F214="US",'SERIES_DB-MetaData'!AL214*6.89476,'SERIES_DB-MetaData'!AL214)</f>
        <v>0</v>
      </c>
      <c r="AM214" s="31">
        <f>IF('SERIES_DB-MetaData'!$F214="US",'SERIES_DB-MetaData'!AM214*6.89476,'SERIES_DB-MetaData'!AM214)</f>
        <v>0</v>
      </c>
      <c r="AN214" s="31">
        <f>IF('SERIES_DB-MetaData'!$F214="US",'SERIES_DB-MetaData'!AN214*6.89476,'SERIES_DB-MetaData'!AN214)</f>
        <v>0</v>
      </c>
      <c r="AO214" s="108">
        <f>'SERIES_DB-MetaData'!AO214</f>
        <v>0</v>
      </c>
      <c r="AP214" s="24" t="str">
        <f>'SERIES_DB-MetaData'!AP214</f>
        <v>R</v>
      </c>
      <c r="AQ214" s="20">
        <f>'SERIES_DB-MetaData'!AQ214</f>
        <v>2</v>
      </c>
      <c r="AR214" s="24" t="str">
        <f>'SERIES_DB-MetaData'!AR214</f>
        <v>Ribbed</v>
      </c>
      <c r="AS214" s="30">
        <f>IF('SERIES_DB-MetaData'!$F214="US",'SERIES_DB-MetaData'!AS214*25.4,'SERIES_DB-MetaData'!AS214)</f>
        <v>11.3</v>
      </c>
      <c r="AT214" s="20">
        <f>'SERIES_DB-MetaData'!AT214</f>
        <v>9</v>
      </c>
      <c r="AU214" s="31">
        <f>IF('SERIES_DB-MetaData'!$F214="US",'SERIES_DB-MetaData'!AU214*25.4,'SERIES_DB-MetaData'!AU214)</f>
        <v>350</v>
      </c>
      <c r="AV214" s="30">
        <f>IF('SERIES_DB-MetaData'!$F214="US",'SERIES_DB-MetaData'!AV214*25.4,'SERIES_DB-MetaData'!AV214)</f>
        <v>0</v>
      </c>
      <c r="AW214" s="109">
        <f>'SERIES_DB-MetaData'!AW214</f>
        <v>0</v>
      </c>
      <c r="AX214" s="30">
        <f>IF('SERIES_DB-MetaData'!$F214="US",'SERIES_DB-MetaData'!AX214*25.4,'SERIES_DB-MetaData'!AX214)</f>
        <v>0</v>
      </c>
      <c r="AY214" s="23">
        <f t="shared" si="27"/>
        <v>0.19102379330327654</v>
      </c>
      <c r="AZ214" s="23"/>
      <c r="BA214" s="31">
        <f>IF('SERIES_DB-MetaData'!$F214="US",'SERIES_DB-MetaData'!BA214*6.89476,'SERIES_DB-MetaData'!BA214)</f>
        <v>320</v>
      </c>
      <c r="BB214" s="31">
        <f>IF('SERIES_DB-MetaData'!$F214="US",'SERIES_DB-MetaData'!BB214*6.89476,'SERIES_DB-MetaData'!BB214)</f>
        <v>459</v>
      </c>
      <c r="BC214" s="24">
        <f>'SERIES_DB-MetaData'!BC214</f>
        <v>0</v>
      </c>
      <c r="BD214" s="30">
        <f>IF('SERIES_DB-MetaData'!$F214="US",'SERIES_DB-MetaData'!BD214*25.4,'SERIES_DB-MetaData'!BD214)</f>
        <v>16</v>
      </c>
      <c r="BE214" s="30">
        <f>IF('SERIES_DB-MetaData'!$F214="US",'SERIES_DB-MetaData'!BE214*25.4,'SERIES_DB-MetaData'!BE214)</f>
        <v>350</v>
      </c>
      <c r="BF214" s="24">
        <f>'SERIES_DB-MetaData'!BF214</f>
        <v>1</v>
      </c>
      <c r="BG214" s="22">
        <f t="shared" si="30"/>
        <v>0.19148755221880642</v>
      </c>
      <c r="BH214" s="30">
        <f>IF('SERIES_DB-MetaData'!$F214="US",'SERIES_DB-MetaData'!BH214*25.4,'SERIES_DB-MetaData'!BH214)</f>
        <v>550</v>
      </c>
      <c r="BI214" s="31">
        <f>IF('SERIES_DB-MetaData'!$F214="US",'SERIES_DB-MetaData'!BI214*6.89476,'SERIES_DB-MetaData'!BI214)</f>
        <v>453</v>
      </c>
      <c r="BJ214" s="31">
        <f>IF('SERIES_DB-MetaData'!$F214="US",'SERIES_DB-MetaData'!BJ214*6.89476,'SERIES_DB-MetaData'!BJ214)</f>
        <v>709</v>
      </c>
      <c r="BK214" s="109">
        <f>'SERIES_DB-MetaData'!BK214</f>
        <v>0</v>
      </c>
      <c r="BL214" s="30">
        <f>IF('SERIES_DB-MetaData'!$F214="US",'SERIES_DB-MetaData'!BL214*25.4,'SERIES_DB-MetaData'!BL214)</f>
        <v>11.3</v>
      </c>
      <c r="BM214" s="30">
        <f>IF('SERIES_DB-MetaData'!$F214="US",'SERIES_DB-MetaData'!BM214*25.4,'SERIES_DB-MetaData'!BM214)</f>
        <v>250</v>
      </c>
      <c r="BN214" s="25">
        <f>'SERIES_DB-MetaData'!$BN$6</f>
        <v>2</v>
      </c>
      <c r="BO214" s="22">
        <f t="shared" si="31"/>
        <v>0.26743331062458714</v>
      </c>
      <c r="BP214" s="31">
        <f>IF('SERIES_DB-MetaData'!$F214="US",'SERIES_DB-MetaData'!BP214*6.89476,'SERIES_DB-MetaData'!BP214)</f>
        <v>320</v>
      </c>
      <c r="BQ214" s="31">
        <f>IF('SERIES_DB-MetaData'!$F214="US",'SERIES_DB-MetaData'!BQ214*6.89476,'SERIES_DB-MetaData'!BQ214)</f>
        <v>459</v>
      </c>
      <c r="BR214" s="20">
        <f>'SERIES_DB-MetaData'!BR214</f>
        <v>0</v>
      </c>
      <c r="BS214" s="30">
        <f>IF('SERIES_DB-MetaData'!$F214="US",'SERIES_DB-MetaData'!BS214*25.4,'SERIES_DB-MetaData'!BS214)</f>
        <v>0</v>
      </c>
      <c r="BT214" s="20">
        <f>'SERIES_DB-MetaData'!BT214</f>
        <v>0</v>
      </c>
      <c r="BU214" s="22">
        <f t="shared" si="28"/>
        <v>0</v>
      </c>
      <c r="BV214" s="31">
        <f>IF('SERIES_DB-MetaData'!$F214="US",'SERIES_DB-MetaData'!BV214*6.89476,'SERIES_DB-MetaData'!BV214)</f>
        <v>0</v>
      </c>
      <c r="BW214" s="20">
        <f>'SERIES_DB-MetaData'!BW214</f>
        <v>0</v>
      </c>
      <c r="BX214" s="20">
        <f>'SERIES_DB-MetaData'!BX214</f>
        <v>6</v>
      </c>
    </row>
    <row r="215" spans="1:76">
      <c r="A215" s="84">
        <f>'SERIES_DB-MetaData'!A215</f>
        <v>210</v>
      </c>
      <c r="B215" s="84">
        <f>'SERIES_DB-MetaData'!B215</f>
        <v>0</v>
      </c>
      <c r="C215" s="84">
        <f>'SERIES_DB-MetaData'!C215</f>
        <v>3</v>
      </c>
      <c r="D215" s="105" t="str">
        <f>'SERIES_DB-MetaData'!D215</f>
        <v>wall 1</v>
      </c>
      <c r="E215" s="105" t="str">
        <f>'SERIES_DB-MetaData'!E215</f>
        <v>Paulay,Priestley,Sygne 1982</v>
      </c>
      <c r="F215" s="20" t="s">
        <v>8</v>
      </c>
      <c r="G215" s="87" t="str">
        <f>'SERIES_DB-MetaData'!G215</f>
        <v>C</v>
      </c>
      <c r="H215" s="87" t="str">
        <f>'SERIES_DB-MetaData'!H215</f>
        <v>R</v>
      </c>
      <c r="I215" s="31">
        <f>IF('SERIES_DB-MetaData'!$F215="US",'SERIES_DB-MetaData'!I215*6.89476,'SERIES_DB-MetaData'!I215)</f>
        <v>27.2</v>
      </c>
      <c r="J215" s="31">
        <f>IF('SERIES_DB-MetaData'!$F215="US",'SERIES_DB-MetaData'!J215*6.89476,'SERIES_DB-MetaData'!J215)</f>
        <v>0</v>
      </c>
      <c r="K215" s="31">
        <f>IF('SERIES_DB-MetaData'!$F215="US",'SERIES_DB-MetaData'!K215*6.89476,'SERIES_DB-MetaData'!K215)</f>
        <v>0</v>
      </c>
      <c r="L215" s="31">
        <f>IF('SERIES_DB-MetaData'!$F215="US",'SERIES_DB-MetaData'!L215*4.448221615,'SERIES_DB-MetaData'!L215)</f>
        <v>828</v>
      </c>
      <c r="M215" s="20">
        <f>'SERIES_DB-MetaData'!M215</f>
        <v>0</v>
      </c>
      <c r="N215" s="30">
        <f>IF('SERIES_DB-MetaData'!$F215="US",'SERIES_DB-MetaData'!N215*25.4,'SERIES_DB-MetaData'!N215)</f>
        <v>100</v>
      </c>
      <c r="O215" s="30">
        <f>IF('SERIES_DB-MetaData'!$F215="US",'SERIES_DB-MetaData'!O215*25.4,'SERIES_DB-MetaData'!O215)</f>
        <v>220</v>
      </c>
      <c r="P215" s="30">
        <f>IF('SERIES_DB-MetaData'!$F215="US",'SERIES_DB-MetaData'!P215*25.4,'SERIES_DB-MetaData'!P215)</f>
        <v>3000</v>
      </c>
      <c r="Q215" s="30">
        <f>IF('SERIES_DB-MetaData'!$F215="US",'SERIES_DB-MetaData'!Q215*25.4,'SERIES_DB-MetaData'!Q215)</f>
        <v>100</v>
      </c>
      <c r="R215" s="30">
        <f>IF('SERIES_DB-MetaData'!$F215="US",'SERIES_DB-MetaData'!R215*25.4,'SERIES_DB-MetaData'!R215)</f>
        <v>1700</v>
      </c>
      <c r="S215" s="30">
        <f>IF('SERIES_DB-MetaData'!$F215="US",'SERIES_DB-MetaData'!S215*25.4,'SERIES_DB-MetaData'!S215)</f>
        <v>1700</v>
      </c>
      <c r="T215" s="32" t="str">
        <f>'SERIES_DB-MetaData'!T215</f>
        <v>C</v>
      </c>
      <c r="U215" s="32">
        <f t="shared" si="29"/>
        <v>300000</v>
      </c>
      <c r="V215" s="30">
        <f>IF('SERIES_DB-MetaData'!$F215="US",'SERIES_DB-MetaData'!V215*25.4,'SERIES_DB-MetaData'!V215)</f>
        <v>12</v>
      </c>
      <c r="W215" s="30">
        <f>IF('SERIES_DB-MetaData'!$F215="US",'SERIES_DB-MetaData'!W215*25.4,'SERIES_DB-MetaData'!W215)</f>
        <v>0</v>
      </c>
      <c r="X215" s="30">
        <f>IF('SERIES_DB-MetaData'!$F215="US",'SERIES_DB-MetaData'!X215*25.4,'SERIES_DB-MetaData'!X215)</f>
        <v>0</v>
      </c>
      <c r="Y215" s="108">
        <f>'SERIES_DB-MetaData'!Y215</f>
        <v>4</v>
      </c>
      <c r="Z215" s="30">
        <f>IF('SERIES_DB-MetaData'!$F215="US",'SERIES_DB-MetaData'!Z215*25.4,'SERIES_DB-MetaData'!Z215)</f>
        <v>73</v>
      </c>
      <c r="AA215" s="108">
        <f>'SERIES_DB-MetaData'!AA215</f>
        <v>0</v>
      </c>
      <c r="AB215" s="30">
        <f>IF('SERIES_DB-MetaData'!$F215="US",'SERIES_DB-MetaData'!AB215*25.4,'SERIES_DB-MetaData'!AB215)</f>
        <v>0</v>
      </c>
      <c r="AC215" s="108">
        <f>'SERIES_DB-MetaData'!AC215</f>
        <v>0</v>
      </c>
      <c r="AD215" s="108" t="str">
        <f>'SERIES_DB-MetaData'!AD215</f>
        <v>STRAIGHT</v>
      </c>
      <c r="AE215" s="31">
        <f>IF('SERIES_DB-MetaData'!$F215="US",'SERIES_DB-MetaData'!AE215*25.4,'SERIES_DB-MetaData'!AE215)</f>
        <v>435</v>
      </c>
      <c r="AF215" s="32" t="str">
        <f>'SERIES_DB-MetaData'!AF215</f>
        <v>Ribbed</v>
      </c>
      <c r="AG215" s="23">
        <f t="shared" si="26"/>
        <v>0.15079644737231007</v>
      </c>
      <c r="AH215" s="30">
        <f>IF('SERIES_DB-MetaData'!$F215="US",'SERIES_DB-MetaData'!AH215*25.4,'SERIES_DB-MetaData'!AH215)</f>
        <v>0</v>
      </c>
      <c r="AI215" s="31">
        <f>IF('SERIES_DB-MetaData'!$F215="US",'SERIES_DB-MetaData'!AI215*6.89476,'SERIES_DB-MetaData'!AI215)</f>
        <v>310</v>
      </c>
      <c r="AJ215" s="31">
        <f>IF('SERIES_DB-MetaData'!$F215="US",'SERIES_DB-MetaData'!AJ215*6.89476,'SERIES_DB-MetaData'!AJ215)</f>
        <v>0</v>
      </c>
      <c r="AK215" s="31">
        <f>IF('SERIES_DB-MetaData'!$F215="US",'SERIES_DB-MetaData'!AK215*6.89476,'SERIES_DB-MetaData'!AK215)</f>
        <v>0</v>
      </c>
      <c r="AL215" s="31">
        <f>IF('SERIES_DB-MetaData'!$F215="US",'SERIES_DB-MetaData'!AL215*6.89476,'SERIES_DB-MetaData'!AL215)</f>
        <v>0</v>
      </c>
      <c r="AM215" s="31">
        <f>IF('SERIES_DB-MetaData'!$F215="US",'SERIES_DB-MetaData'!AM215*6.89476,'SERIES_DB-MetaData'!AM215)</f>
        <v>0</v>
      </c>
      <c r="AN215" s="31">
        <f>IF('SERIES_DB-MetaData'!$F215="US",'SERIES_DB-MetaData'!AN215*6.89476,'SERIES_DB-MetaData'!AN215)</f>
        <v>0</v>
      </c>
      <c r="AO215" s="108">
        <f>'SERIES_DB-MetaData'!AO215</f>
        <v>0</v>
      </c>
      <c r="AP215" s="24" t="str">
        <f>'SERIES_DB-MetaData'!AP215</f>
        <v>R</v>
      </c>
      <c r="AQ215" s="20">
        <f>'SERIES_DB-MetaData'!AQ215</f>
        <v>2</v>
      </c>
      <c r="AR215" s="24" t="str">
        <f>'SERIES_DB-MetaData'!AR215</f>
        <v>Ribbed</v>
      </c>
      <c r="AS215" s="30">
        <f>IF('SERIES_DB-MetaData'!$F215="US",'SERIES_DB-MetaData'!AS215*25.4,'SERIES_DB-MetaData'!AS215)</f>
        <v>6</v>
      </c>
      <c r="AT215" s="20">
        <f>'SERIES_DB-MetaData'!AT215</f>
        <v>14</v>
      </c>
      <c r="AU215" s="31">
        <f>IF('SERIES_DB-MetaData'!$F215="US",'SERIES_DB-MetaData'!AU215*25.4,'SERIES_DB-MetaData'!AU215)</f>
        <v>50</v>
      </c>
      <c r="AV215" s="30">
        <f>IF('SERIES_DB-MetaData'!$F215="US",'SERIES_DB-MetaData'!AV215*25.4,'SERIES_DB-MetaData'!AV215)</f>
        <v>0</v>
      </c>
      <c r="AW215" s="109">
        <f>'SERIES_DB-MetaData'!AW215</f>
        <v>0</v>
      </c>
      <c r="AX215" s="30">
        <f>IF('SERIES_DB-MetaData'!$F215="US",'SERIES_DB-MetaData'!AX215*25.4,'SERIES_DB-MetaData'!AX215)</f>
        <v>0</v>
      </c>
      <c r="AY215" s="23">
        <f t="shared" si="27"/>
        <v>1.1309733552923256</v>
      </c>
      <c r="AZ215" s="23"/>
      <c r="BA215" s="31">
        <f>IF('SERIES_DB-MetaData'!$F215="US",'SERIES_DB-MetaData'!BA215*6.89476,'SERIES_DB-MetaData'!BA215)</f>
        <v>380</v>
      </c>
      <c r="BB215" s="31">
        <f>IF('SERIES_DB-MetaData'!$F215="US",'SERIES_DB-MetaData'!BB215*6.89476,'SERIES_DB-MetaData'!BB215)</f>
        <v>0</v>
      </c>
      <c r="BC215" s="24">
        <f>'SERIES_DB-MetaData'!BC215</f>
        <v>0</v>
      </c>
      <c r="BD215" s="30">
        <f>IF('SERIES_DB-MetaData'!$F215="US",'SERIES_DB-MetaData'!BD215*25.4,'SERIES_DB-MetaData'!BD215)</f>
        <v>12</v>
      </c>
      <c r="BE215" s="30">
        <f>IF('SERIES_DB-MetaData'!$F215="US",'SERIES_DB-MetaData'!BE215*25.4,'SERIES_DB-MetaData'!BE215)</f>
        <v>140</v>
      </c>
      <c r="BF215" s="24">
        <f>'SERIES_DB-MetaData'!BF215</f>
        <v>1</v>
      </c>
      <c r="BG215" s="22">
        <f t="shared" si="30"/>
        <v>0.80783811092308977</v>
      </c>
      <c r="BH215" s="30">
        <f>IF('SERIES_DB-MetaData'!$F215="US",'SERIES_DB-MetaData'!BH215*25.4,'SERIES_DB-MetaData'!BH215)</f>
        <v>0</v>
      </c>
      <c r="BI215" s="31">
        <f>IF('SERIES_DB-MetaData'!$F215="US",'SERIES_DB-MetaData'!BI215*6.89476,'SERIES_DB-MetaData'!BI215)</f>
        <v>310</v>
      </c>
      <c r="BJ215" s="31">
        <f>IF('SERIES_DB-MetaData'!$F215="US",'SERIES_DB-MetaData'!BJ215*6.89476,'SERIES_DB-MetaData'!BJ215)</f>
        <v>0</v>
      </c>
      <c r="BK215" s="109">
        <f>'SERIES_DB-MetaData'!BK215</f>
        <v>0</v>
      </c>
      <c r="BL215" s="30">
        <f>IF('SERIES_DB-MetaData'!$F215="US",'SERIES_DB-MetaData'!BL215*25.4,'SERIES_DB-MetaData'!BL215)</f>
        <v>16</v>
      </c>
      <c r="BM215" s="30">
        <f>IF('SERIES_DB-MetaData'!$F215="US",'SERIES_DB-MetaData'!BM215*25.4,'SERIES_DB-MetaData'!BM215)</f>
        <v>120</v>
      </c>
      <c r="BN215" s="25">
        <f>'SERIES_DB-MetaData'!$BN$6</f>
        <v>2</v>
      </c>
      <c r="BO215" s="22">
        <f t="shared" si="31"/>
        <v>3.351032163829113</v>
      </c>
      <c r="BP215" s="31">
        <f>IF('SERIES_DB-MetaData'!$F215="US",'SERIES_DB-MetaData'!BP215*6.89476,'SERIES_DB-MetaData'!BP215)</f>
        <v>0</v>
      </c>
      <c r="BQ215" s="31">
        <f>IF('SERIES_DB-MetaData'!$F215="US",'SERIES_DB-MetaData'!BQ215*6.89476,'SERIES_DB-MetaData'!BQ215)</f>
        <v>0</v>
      </c>
      <c r="BR215" s="20">
        <f>'SERIES_DB-MetaData'!BR215</f>
        <v>0</v>
      </c>
      <c r="BS215" s="30">
        <f>IF('SERIES_DB-MetaData'!$F215="US",'SERIES_DB-MetaData'!BS215*25.4,'SERIES_DB-MetaData'!BS215)</f>
        <v>0</v>
      </c>
      <c r="BT215" s="20">
        <f>'SERIES_DB-MetaData'!BT215</f>
        <v>0</v>
      </c>
      <c r="BU215" s="22">
        <f t="shared" si="28"/>
        <v>0</v>
      </c>
      <c r="BV215" s="31">
        <f>IF('SERIES_DB-MetaData'!$F215="US",'SERIES_DB-MetaData'!BV215*6.89476,'SERIES_DB-MetaData'!BV215)</f>
        <v>0</v>
      </c>
      <c r="BW215" s="20">
        <f>'SERIES_DB-MetaData'!BW215</f>
        <v>0</v>
      </c>
      <c r="BX215" s="20">
        <f>'SERIES_DB-MetaData'!BX215</f>
        <v>8</v>
      </c>
    </row>
    <row r="216" spans="1:76">
      <c r="A216" s="84">
        <f>'SERIES_DB-MetaData'!A216</f>
        <v>211</v>
      </c>
      <c r="B216" s="84">
        <f>'SERIES_DB-MetaData'!B216</f>
        <v>0</v>
      </c>
      <c r="C216" s="84">
        <f>'SERIES_DB-MetaData'!C216</f>
        <v>4</v>
      </c>
      <c r="D216" s="105" t="str">
        <f>'SERIES_DB-MetaData'!D216</f>
        <v>wall 2</v>
      </c>
      <c r="E216" s="105" t="str">
        <f>'SERIES_DB-MetaData'!E216</f>
        <v>Paulay,Priestley,Sygne 1982</v>
      </c>
      <c r="F216" s="20" t="s">
        <v>8</v>
      </c>
      <c r="G216" s="87" t="str">
        <f>'SERIES_DB-MetaData'!G216</f>
        <v>C</v>
      </c>
      <c r="H216" s="87" t="str">
        <f>'SERIES_DB-MetaData'!H216</f>
        <v>R</v>
      </c>
      <c r="I216" s="31">
        <f>IF('SERIES_DB-MetaData'!$F216="US",'SERIES_DB-MetaData'!I216*6.89476,'SERIES_DB-MetaData'!I216)</f>
        <v>28</v>
      </c>
      <c r="J216" s="31">
        <f>IF('SERIES_DB-MetaData'!$F216="US",'SERIES_DB-MetaData'!J216*6.89476,'SERIES_DB-MetaData'!J216)</f>
        <v>0</v>
      </c>
      <c r="K216" s="31">
        <f>IF('SERIES_DB-MetaData'!$F216="US",'SERIES_DB-MetaData'!K216*6.89476,'SERIES_DB-MetaData'!K216)</f>
        <v>0</v>
      </c>
      <c r="L216" s="31">
        <f>IF('SERIES_DB-MetaData'!$F216="US",'SERIES_DB-MetaData'!L216*4.448221615,'SERIES_DB-MetaData'!L216)</f>
        <v>510.87599999999998</v>
      </c>
      <c r="M216" s="20">
        <f>'SERIES_DB-MetaData'!M216</f>
        <v>0</v>
      </c>
      <c r="N216" s="30">
        <f>IF('SERIES_DB-MetaData'!$F216="US",'SERIES_DB-MetaData'!N216*25.4,'SERIES_DB-MetaData'!N216)</f>
        <v>100</v>
      </c>
      <c r="O216" s="30">
        <f>IF('SERIES_DB-MetaData'!$F216="US",'SERIES_DB-MetaData'!O216*25.4,'SERIES_DB-MetaData'!O216)</f>
        <v>220</v>
      </c>
      <c r="P216" s="30">
        <f>IF('SERIES_DB-MetaData'!$F216="US",'SERIES_DB-MetaData'!P216*25.4,'SERIES_DB-MetaData'!P216)</f>
        <v>3000</v>
      </c>
      <c r="Q216" s="30">
        <f>IF('SERIES_DB-MetaData'!$F216="US",'SERIES_DB-MetaData'!Q216*25.4,'SERIES_DB-MetaData'!Q216)</f>
        <v>100</v>
      </c>
      <c r="R216" s="30">
        <f>IF('SERIES_DB-MetaData'!$F216="US",'SERIES_DB-MetaData'!R216*25.4,'SERIES_DB-MetaData'!R216)</f>
        <v>1700</v>
      </c>
      <c r="S216" s="30">
        <f>IF('SERIES_DB-MetaData'!$F216="US",'SERIES_DB-MetaData'!S216*25.4,'SERIES_DB-MetaData'!S216)</f>
        <v>1700</v>
      </c>
      <c r="T216" s="32" t="str">
        <f>'SERIES_DB-MetaData'!T216</f>
        <v>C</v>
      </c>
      <c r="U216" s="32">
        <f t="shared" si="29"/>
        <v>300000</v>
      </c>
      <c r="V216" s="30">
        <f>IF('SERIES_DB-MetaData'!$F216="US",'SERIES_DB-MetaData'!V216*25.4,'SERIES_DB-MetaData'!V216)</f>
        <v>12</v>
      </c>
      <c r="W216" s="30">
        <f>IF('SERIES_DB-MetaData'!$F216="US",'SERIES_DB-MetaData'!W216*25.4,'SERIES_DB-MetaData'!W216)</f>
        <v>0</v>
      </c>
      <c r="X216" s="30">
        <f>IF('SERIES_DB-MetaData'!$F216="US",'SERIES_DB-MetaData'!X216*25.4,'SERIES_DB-MetaData'!X216)</f>
        <v>0</v>
      </c>
      <c r="Y216" s="108">
        <f>'SERIES_DB-MetaData'!Y216</f>
        <v>4</v>
      </c>
      <c r="Z216" s="30">
        <f>IF('SERIES_DB-MetaData'!$F216="US",'SERIES_DB-MetaData'!Z216*25.4,'SERIES_DB-MetaData'!Z216)</f>
        <v>73</v>
      </c>
      <c r="AA216" s="108">
        <f>'SERIES_DB-MetaData'!AA216</f>
        <v>0</v>
      </c>
      <c r="AB216" s="30">
        <f>IF('SERIES_DB-MetaData'!$F216="US",'SERIES_DB-MetaData'!AB216*25.4,'SERIES_DB-MetaData'!AB216)</f>
        <v>0</v>
      </c>
      <c r="AC216" s="108">
        <f>'SERIES_DB-MetaData'!AC216</f>
        <v>0</v>
      </c>
      <c r="AD216" s="108" t="str">
        <f>'SERIES_DB-MetaData'!AD216</f>
        <v>STRAIGHT</v>
      </c>
      <c r="AE216" s="31">
        <f>IF('SERIES_DB-MetaData'!$F216="US",'SERIES_DB-MetaData'!AE216*25.4,'SERIES_DB-MetaData'!AE216)</f>
        <v>435</v>
      </c>
      <c r="AF216" s="32" t="str">
        <f>'SERIES_DB-MetaData'!AF216</f>
        <v>Ribbed</v>
      </c>
      <c r="AG216" s="23">
        <f t="shared" si="26"/>
        <v>0.15079644737231007</v>
      </c>
      <c r="AH216" s="30">
        <f>IF('SERIES_DB-MetaData'!$F216="US",'SERIES_DB-MetaData'!AH216*25.4,'SERIES_DB-MetaData'!AH216)</f>
        <v>0</v>
      </c>
      <c r="AI216" s="31">
        <f>IF('SERIES_DB-MetaData'!$F216="US",'SERIES_DB-MetaData'!AI216*6.89476,'SERIES_DB-MetaData'!AI216)</f>
        <v>310</v>
      </c>
      <c r="AJ216" s="31">
        <f>IF('SERIES_DB-MetaData'!$F216="US",'SERIES_DB-MetaData'!AJ216*6.89476,'SERIES_DB-MetaData'!AJ216)</f>
        <v>0</v>
      </c>
      <c r="AK216" s="31">
        <f>IF('SERIES_DB-MetaData'!$F216="US",'SERIES_DB-MetaData'!AK216*6.89476,'SERIES_DB-MetaData'!AK216)</f>
        <v>0</v>
      </c>
      <c r="AL216" s="31">
        <f>IF('SERIES_DB-MetaData'!$F216="US",'SERIES_DB-MetaData'!AL216*6.89476,'SERIES_DB-MetaData'!AL216)</f>
        <v>0</v>
      </c>
      <c r="AM216" s="31">
        <f>IF('SERIES_DB-MetaData'!$F216="US",'SERIES_DB-MetaData'!AM216*6.89476,'SERIES_DB-MetaData'!AM216)</f>
        <v>0</v>
      </c>
      <c r="AN216" s="31">
        <f>IF('SERIES_DB-MetaData'!$F216="US",'SERIES_DB-MetaData'!AN216*6.89476,'SERIES_DB-MetaData'!AN216)</f>
        <v>0</v>
      </c>
      <c r="AO216" s="108">
        <f>'SERIES_DB-MetaData'!AO216</f>
        <v>0</v>
      </c>
      <c r="AP216" s="24" t="str">
        <f>'SERIES_DB-MetaData'!AP216</f>
        <v>R</v>
      </c>
      <c r="AQ216" s="20">
        <f>'SERIES_DB-MetaData'!AQ216</f>
        <v>2</v>
      </c>
      <c r="AR216" s="24" t="str">
        <f>'SERIES_DB-MetaData'!AR216</f>
        <v>Ribbed</v>
      </c>
      <c r="AS216" s="30">
        <f>IF('SERIES_DB-MetaData'!$F216="US",'SERIES_DB-MetaData'!AS216*25.4,'SERIES_DB-MetaData'!AS216)</f>
        <v>6</v>
      </c>
      <c r="AT216" s="20">
        <f>'SERIES_DB-MetaData'!AT216</f>
        <v>13</v>
      </c>
      <c r="AU216" s="31">
        <f>IF('SERIES_DB-MetaData'!$F216="US",'SERIES_DB-MetaData'!AU216*25.4,'SERIES_DB-MetaData'!AU216)</f>
        <v>50</v>
      </c>
      <c r="AV216" s="30">
        <f>IF('SERIES_DB-MetaData'!$F216="US",'SERIES_DB-MetaData'!AV216*25.4,'SERIES_DB-MetaData'!AV216)</f>
        <v>0</v>
      </c>
      <c r="AW216" s="109">
        <f>'SERIES_DB-MetaData'!AW216</f>
        <v>0</v>
      </c>
      <c r="AX216" s="30">
        <f>IF('SERIES_DB-MetaData'!$F216="US",'SERIES_DB-MetaData'!AX216*25.4,'SERIES_DB-MetaData'!AX216)</f>
        <v>0</v>
      </c>
      <c r="AY216" s="23">
        <f t="shared" si="27"/>
        <v>1.1309733552923256</v>
      </c>
      <c r="AZ216" s="23"/>
      <c r="BA216" s="31">
        <f>IF('SERIES_DB-MetaData'!$F216="US",'SERIES_DB-MetaData'!BA216*6.89476,'SERIES_DB-MetaData'!BA216)</f>
        <v>380</v>
      </c>
      <c r="BB216" s="31">
        <f>IF('SERIES_DB-MetaData'!$F216="US",'SERIES_DB-MetaData'!BB216*6.89476,'SERIES_DB-MetaData'!BB216)</f>
        <v>0</v>
      </c>
      <c r="BC216" s="24">
        <f>'SERIES_DB-MetaData'!BC216</f>
        <v>0</v>
      </c>
      <c r="BD216" s="30">
        <f>IF('SERIES_DB-MetaData'!$F216="US",'SERIES_DB-MetaData'!BD216*25.4,'SERIES_DB-MetaData'!BD216)</f>
        <v>12</v>
      </c>
      <c r="BE216" s="30">
        <f>IF('SERIES_DB-MetaData'!$F216="US",'SERIES_DB-MetaData'!BE216*25.4,'SERIES_DB-MetaData'!BE216)</f>
        <v>175</v>
      </c>
      <c r="BF216" s="24">
        <f>'SERIES_DB-MetaData'!BF216</f>
        <v>1</v>
      </c>
      <c r="BG216" s="22">
        <f t="shared" si="30"/>
        <v>0.6462704887384717</v>
      </c>
      <c r="BH216" s="30">
        <f>IF('SERIES_DB-MetaData'!$F216="US",'SERIES_DB-MetaData'!BH216*25.4,'SERIES_DB-MetaData'!BH216)</f>
        <v>0</v>
      </c>
      <c r="BI216" s="31">
        <f>IF('SERIES_DB-MetaData'!$F216="US",'SERIES_DB-MetaData'!BI216*6.89476,'SERIES_DB-MetaData'!BI216)</f>
        <v>310</v>
      </c>
      <c r="BJ216" s="31">
        <f>IF('SERIES_DB-MetaData'!$F216="US",'SERIES_DB-MetaData'!BJ216*6.89476,'SERIES_DB-MetaData'!BJ216)</f>
        <v>0</v>
      </c>
      <c r="BK216" s="109">
        <f>'SERIES_DB-MetaData'!BK216</f>
        <v>0</v>
      </c>
      <c r="BL216" s="30">
        <f>IF('SERIES_DB-MetaData'!$F216="US",'SERIES_DB-MetaData'!BL216*25.4,'SERIES_DB-MetaData'!BL216)</f>
        <v>16</v>
      </c>
      <c r="BM216" s="30">
        <f>IF('SERIES_DB-MetaData'!$F216="US",'SERIES_DB-MetaData'!BM216*25.4,'SERIES_DB-MetaData'!BM216)</f>
        <v>135</v>
      </c>
      <c r="BN216" s="25">
        <f>'SERIES_DB-MetaData'!$BN$6</f>
        <v>2</v>
      </c>
      <c r="BO216" s="22">
        <f t="shared" si="31"/>
        <v>2.9786952567369891</v>
      </c>
      <c r="BP216" s="31">
        <f>IF('SERIES_DB-MetaData'!$F216="US",'SERIES_DB-MetaData'!BP216*6.89476,'SERIES_DB-MetaData'!BP216)</f>
        <v>0</v>
      </c>
      <c r="BQ216" s="31">
        <f>IF('SERIES_DB-MetaData'!$F216="US",'SERIES_DB-MetaData'!BQ216*6.89476,'SERIES_DB-MetaData'!BQ216)</f>
        <v>0</v>
      </c>
      <c r="BR216" s="20">
        <f>'SERIES_DB-MetaData'!BR216</f>
        <v>0</v>
      </c>
      <c r="BS216" s="30">
        <f>IF('SERIES_DB-MetaData'!$F216="US",'SERIES_DB-MetaData'!BS216*25.4,'SERIES_DB-MetaData'!BS216)</f>
        <v>12</v>
      </c>
      <c r="BT216" s="20">
        <f>'SERIES_DB-MetaData'!BT216</f>
        <v>2</v>
      </c>
      <c r="BU216" s="22">
        <f t="shared" si="28"/>
        <v>7.5398223686155036E-2</v>
      </c>
      <c r="BV216" s="31">
        <f>IF('SERIES_DB-MetaData'!$F216="US",'SERIES_DB-MetaData'!BV216*6.89476,'SERIES_DB-MetaData'!BV216)</f>
        <v>310</v>
      </c>
      <c r="BW216" s="20">
        <f>'SERIES_DB-MetaData'!BW216</f>
        <v>0</v>
      </c>
      <c r="BX216" s="20">
        <f>'SERIES_DB-MetaData'!BX216</f>
        <v>8</v>
      </c>
    </row>
    <row r="217" spans="1:76">
      <c r="A217" s="84">
        <f>'SERIES_DB-MetaData'!A217</f>
        <v>212</v>
      </c>
      <c r="B217" s="84">
        <f>'SERIES_DB-MetaData'!B217</f>
        <v>0</v>
      </c>
      <c r="C217" s="84">
        <f>'SERIES_DB-MetaData'!C217</f>
        <v>1</v>
      </c>
      <c r="D217" s="105" t="str">
        <f>'SERIES_DB-MetaData'!D217</f>
        <v>LSW1</v>
      </c>
      <c r="E217" s="105" t="str">
        <f>'SERIES_DB-MetaData'!E217</f>
        <v>Salonikios (1999)</v>
      </c>
      <c r="F217" s="20" t="s">
        <v>8</v>
      </c>
      <c r="G217" s="87" t="str">
        <f>'SERIES_DB-MetaData'!G217</f>
        <v>C</v>
      </c>
      <c r="H217" s="87" t="str">
        <f>'SERIES_DB-MetaData'!H217</f>
        <v>R</v>
      </c>
      <c r="I217" s="31">
        <f>IF('SERIES_DB-MetaData'!$F217="US",'SERIES_DB-MetaData'!I217*6.89476,'SERIES_DB-MetaData'!I217)</f>
        <v>24</v>
      </c>
      <c r="J217" s="31">
        <f>IF('SERIES_DB-MetaData'!$F217="US",'SERIES_DB-MetaData'!J217*6.89476,'SERIES_DB-MetaData'!J217)</f>
        <v>0</v>
      </c>
      <c r="K217" s="31">
        <f>IF('SERIES_DB-MetaData'!$F217="US",'SERIES_DB-MetaData'!K217*6.89476,'SERIES_DB-MetaData'!K217)</f>
        <v>0</v>
      </c>
      <c r="L217" s="31">
        <f>IF('SERIES_DB-MetaData'!$F217="US",'SERIES_DB-MetaData'!L217*4.448221615,'SERIES_DB-MetaData'!L217)</f>
        <v>0</v>
      </c>
      <c r="M217" s="20">
        <f>'SERIES_DB-MetaData'!M217</f>
        <v>0</v>
      </c>
      <c r="N217" s="30">
        <f>IF('SERIES_DB-MetaData'!$F217="US",'SERIES_DB-MetaData'!N217*25.4,'SERIES_DB-MetaData'!N217)</f>
        <v>100</v>
      </c>
      <c r="O217" s="30">
        <f>IF('SERIES_DB-MetaData'!$F217="US",'SERIES_DB-MetaData'!O217*25.4,'SERIES_DB-MetaData'!O217)</f>
        <v>24</v>
      </c>
      <c r="P217" s="30">
        <f>IF('SERIES_DB-MetaData'!$F217="US",'SERIES_DB-MetaData'!P217*25.4,'SERIES_DB-MetaData'!P217)</f>
        <v>1200</v>
      </c>
      <c r="Q217" s="30">
        <f>IF('SERIES_DB-MetaData'!$F217="US",'SERIES_DB-MetaData'!Q217*25.4,'SERIES_DB-MetaData'!Q217)</f>
        <v>100</v>
      </c>
      <c r="R217" s="30">
        <f>IF('SERIES_DB-MetaData'!$F217="US",'SERIES_DB-MetaData'!R217*25.4,'SERIES_DB-MetaData'!R217)</f>
        <v>1320</v>
      </c>
      <c r="S217" s="30">
        <f>IF('SERIES_DB-MetaData'!$F217="US",'SERIES_DB-MetaData'!S217*25.4,'SERIES_DB-MetaData'!S217)</f>
        <v>1320</v>
      </c>
      <c r="T217" s="32" t="str">
        <f>'SERIES_DB-MetaData'!T217</f>
        <v>C</v>
      </c>
      <c r="U217" s="32">
        <f t="shared" ref="U217:U266" si="32">IF((H217="R"),(N217*P217),(N217*O217+Q217*(P217-2*O217)))</f>
        <v>120000</v>
      </c>
      <c r="V217" s="30">
        <f>IF('SERIES_DB-MetaData'!$F217="US",'SERIES_DB-MetaData'!V217*25.4,'SERIES_DB-MetaData'!V217)</f>
        <v>8</v>
      </c>
      <c r="W217" s="30">
        <f>IF('SERIES_DB-MetaData'!$F217="US",'SERIES_DB-MetaData'!W217*25.4,'SERIES_DB-MetaData'!W217)</f>
        <v>8</v>
      </c>
      <c r="X217" s="30">
        <f>IF('SERIES_DB-MetaData'!$F217="US",'SERIES_DB-MetaData'!X217*25.4,'SERIES_DB-MetaData'!X217)</f>
        <v>0</v>
      </c>
      <c r="Y217" s="108">
        <f>'SERIES_DB-MetaData'!Y217</f>
        <v>8</v>
      </c>
      <c r="Z217" s="30">
        <f>IF('SERIES_DB-MetaData'!$F217="US",'SERIES_DB-MetaData'!Z217*25.4,'SERIES_DB-MetaData'!Z217)</f>
        <v>0</v>
      </c>
      <c r="AA217" s="108">
        <f>'SERIES_DB-MetaData'!AA217</f>
        <v>0</v>
      </c>
      <c r="AB217" s="30">
        <f>IF('SERIES_DB-MetaData'!$F217="US",'SERIES_DB-MetaData'!AB217*25.4,'SERIES_DB-MetaData'!AB217)</f>
        <v>0</v>
      </c>
      <c r="AC217" s="108">
        <f>'SERIES_DB-MetaData'!AC217</f>
        <v>2</v>
      </c>
      <c r="AD217" s="108" t="str">
        <f>'SERIES_DB-MetaData'!AD217</f>
        <v>CH</v>
      </c>
      <c r="AE217" s="31">
        <f>IF('SERIES_DB-MetaData'!$F217="US",'SERIES_DB-MetaData'!AE217*25.4,'SERIES_DB-MetaData'!AE217)</f>
        <v>0</v>
      </c>
      <c r="AF217" s="32" t="str">
        <f>'SERIES_DB-MetaData'!AF217</f>
        <v>Ribbed</v>
      </c>
      <c r="AG217" s="23">
        <f t="shared" ref="AG217:AG264" si="33">((Y217-AA217-AC217)*PI()*V217^2/4+AA217*PI()*X217^2/4+AC217*PI()*W217^2/4)/U217*100</f>
        <v>0.33510321638291124</v>
      </c>
      <c r="AH217" s="30">
        <f>IF('SERIES_DB-MetaData'!$F217="US",'SERIES_DB-MetaData'!AH217*25.4,'SERIES_DB-MetaData'!AH217)</f>
        <v>0</v>
      </c>
      <c r="AI217" s="31">
        <f>IF('SERIES_DB-MetaData'!$F217="US",'SERIES_DB-MetaData'!AI217*6.89476,'SERIES_DB-MetaData'!AI217)</f>
        <v>585</v>
      </c>
      <c r="AJ217" s="31">
        <f>IF('SERIES_DB-MetaData'!$F217="US",'SERIES_DB-MetaData'!AJ217*6.89476,'SERIES_DB-MetaData'!AJ217)</f>
        <v>678</v>
      </c>
      <c r="AK217" s="31">
        <f>IF('SERIES_DB-MetaData'!$F217="US",'SERIES_DB-MetaData'!AK217*6.89476,'SERIES_DB-MetaData'!AK217)</f>
        <v>585</v>
      </c>
      <c r="AL217" s="31">
        <f>IF('SERIES_DB-MetaData'!$F217="US",'SERIES_DB-MetaData'!AL217*6.89476,'SERIES_DB-MetaData'!AL217)</f>
        <v>0</v>
      </c>
      <c r="AM217" s="31">
        <f>IF('SERIES_DB-MetaData'!$F217="US",'SERIES_DB-MetaData'!AM217*6.89476,'SERIES_DB-MetaData'!AM217)</f>
        <v>678</v>
      </c>
      <c r="AN217" s="31">
        <f>IF('SERIES_DB-MetaData'!$F217="US",'SERIES_DB-MetaData'!AN217*6.89476,'SERIES_DB-MetaData'!AN217)</f>
        <v>678</v>
      </c>
      <c r="AO217" s="108">
        <f>'SERIES_DB-MetaData'!AO217</f>
        <v>0</v>
      </c>
      <c r="AP217" s="24" t="str">
        <f>'SERIES_DB-MetaData'!AP217</f>
        <v>R</v>
      </c>
      <c r="AQ217" s="20">
        <f>'SERIES_DB-MetaData'!AQ217</f>
        <v>2</v>
      </c>
      <c r="AR217" s="24" t="str">
        <f>'SERIES_DB-MetaData'!AR217</f>
        <v>Ribbed</v>
      </c>
      <c r="AS217" s="30">
        <f>IF('SERIES_DB-MetaData'!$F217="US",'SERIES_DB-MetaData'!AS217*25.4,'SERIES_DB-MetaData'!AS217)</f>
        <v>4.2</v>
      </c>
      <c r="AT217" s="20">
        <f>'SERIES_DB-MetaData'!AT217</f>
        <v>33</v>
      </c>
      <c r="AU217" s="31">
        <f>IF('SERIES_DB-MetaData'!$F217="US",'SERIES_DB-MetaData'!AU217*25.4,'SERIES_DB-MetaData'!AU217)</f>
        <v>27</v>
      </c>
      <c r="AV217" s="30">
        <f>IF('SERIES_DB-MetaData'!$F217="US",'SERIES_DB-MetaData'!AV217*25.4,'SERIES_DB-MetaData'!AV217)</f>
        <v>0</v>
      </c>
      <c r="AW217" s="109">
        <f>'SERIES_DB-MetaData'!AW217</f>
        <v>0</v>
      </c>
      <c r="AX217" s="30">
        <f>IF('SERIES_DB-MetaData'!$F217="US",'SERIES_DB-MetaData'!AX217*25.4,'SERIES_DB-MetaData'!AX217)</f>
        <v>0</v>
      </c>
      <c r="AY217" s="23">
        <f t="shared" ref="AY217:AY264" si="34">AQ217*PI()*AS217^2/4/N217/AU217*100</f>
        <v>1.0262536001726656</v>
      </c>
      <c r="AZ217" s="23"/>
      <c r="BA217" s="31">
        <f>IF('SERIES_DB-MetaData'!$F217="US",'SERIES_DB-MetaData'!BA217*6.89476,'SERIES_DB-MetaData'!BA217)</f>
        <v>575</v>
      </c>
      <c r="BB217" s="31">
        <f>IF('SERIES_DB-MetaData'!$F217="US",'SERIES_DB-MetaData'!BB217*6.89476,'SERIES_DB-MetaData'!BB217)</f>
        <v>658</v>
      </c>
      <c r="BC217" s="24">
        <f>'SERIES_DB-MetaData'!BC217</f>
        <v>0</v>
      </c>
      <c r="BD217" s="30">
        <f>IF('SERIES_DB-MetaData'!$F217="US",'SERIES_DB-MetaData'!BD217*25.4,'SERIES_DB-MetaData'!BD217)</f>
        <v>4.2716593891409618</v>
      </c>
      <c r="BE217" s="30">
        <f>IF('SERIES_DB-MetaData'!$F217="US",'SERIES_DB-MetaData'!BE217*25.4,'SERIES_DB-MetaData'!BE217)</f>
        <v>165</v>
      </c>
      <c r="BF217" s="24">
        <f>'SERIES_DB-MetaData'!BF217</f>
        <v>2</v>
      </c>
      <c r="BG217" s="22">
        <f t="shared" ref="BG217:BG264" si="35">BF217*PI()*BD217^2/4/Q217/BE217*100</f>
        <v>0.17371173766507325</v>
      </c>
      <c r="BH217" s="30">
        <f>IF('SERIES_DB-MetaData'!$F217="US",'SERIES_DB-MetaData'!BH217*25.4,'SERIES_DB-MetaData'!BH217)</f>
        <v>0</v>
      </c>
      <c r="BI217" s="31">
        <f>IF('SERIES_DB-MetaData'!$F217="US",'SERIES_DB-MetaData'!BI217*6.89476,'SERIES_DB-MetaData'!BI217)</f>
        <v>575</v>
      </c>
      <c r="BJ217" s="31">
        <f>IF('SERIES_DB-MetaData'!$F217="US",'SERIES_DB-MetaData'!BJ217*6.89476,'SERIES_DB-MetaData'!BJ217)</f>
        <v>658</v>
      </c>
      <c r="BK217" s="109">
        <f>'SERIES_DB-MetaData'!BK217</f>
        <v>0</v>
      </c>
      <c r="BL217" s="30">
        <f>IF('SERIES_DB-MetaData'!$F217="US",'SERIES_DB-MetaData'!BL217*25.4,'SERIES_DB-MetaData'!BL217)</f>
        <v>4.2</v>
      </c>
      <c r="BM217" s="30">
        <f>IF('SERIES_DB-MetaData'!$F217="US",'SERIES_DB-MetaData'!BM217*25.4,'SERIES_DB-MetaData'!BM217)</f>
        <v>100</v>
      </c>
      <c r="BN217" s="25">
        <f>'SERIES_DB-MetaData'!$BN$6</f>
        <v>2</v>
      </c>
      <c r="BO217" s="22">
        <f t="shared" ref="BO217:BO264" si="36">BN217*PI()*BL217^2/4/Q217/BM217*100</f>
        <v>0.27708847204661974</v>
      </c>
      <c r="BP217" s="31">
        <f>IF('SERIES_DB-MetaData'!$F217="US",'SERIES_DB-MetaData'!BP217*6.89476,'SERIES_DB-MetaData'!BP217)</f>
        <v>575</v>
      </c>
      <c r="BQ217" s="31">
        <f>IF('SERIES_DB-MetaData'!$F217="US",'SERIES_DB-MetaData'!BQ217*6.89476,'SERIES_DB-MetaData'!BQ217)</f>
        <v>658</v>
      </c>
      <c r="BR217" s="20">
        <f>'SERIES_DB-MetaData'!BR217</f>
        <v>0</v>
      </c>
      <c r="BS217" s="30">
        <f>IF('SERIES_DB-MetaData'!$F217="US",'SERIES_DB-MetaData'!BS217*25.4,'SERIES_DB-MetaData'!BS217)</f>
        <v>0</v>
      </c>
      <c r="BT217" s="20">
        <f>'SERIES_DB-MetaData'!BT217</f>
        <v>0</v>
      </c>
      <c r="BU217" s="22">
        <f t="shared" ref="BU217:BU264" si="37">BT217*PI()*BS217^2/4/U217*100</f>
        <v>0</v>
      </c>
      <c r="BV217" s="31">
        <f>IF('SERIES_DB-MetaData'!$F217="US",'SERIES_DB-MetaData'!BV217*6.89476,'SERIES_DB-MetaData'!BV217)</f>
        <v>0</v>
      </c>
      <c r="BW217" s="20">
        <f>'SERIES_DB-MetaData'!BW217</f>
        <v>0</v>
      </c>
      <c r="BX217" s="20">
        <f>'SERIES_DB-MetaData'!BX217</f>
        <v>8</v>
      </c>
    </row>
    <row r="218" spans="1:76">
      <c r="A218" s="84">
        <f>'SERIES_DB-MetaData'!A218</f>
        <v>213</v>
      </c>
      <c r="B218" s="84">
        <f>'SERIES_DB-MetaData'!B218</f>
        <v>0</v>
      </c>
      <c r="C218" s="84">
        <f>'SERIES_DB-MetaData'!C218</f>
        <v>2</v>
      </c>
      <c r="D218" s="105" t="str">
        <f>'SERIES_DB-MetaData'!D218</f>
        <v>LSW2</v>
      </c>
      <c r="E218" s="105" t="str">
        <f>'SERIES_DB-MetaData'!E218</f>
        <v>Salonikios (1999)</v>
      </c>
      <c r="F218" s="20" t="s">
        <v>8</v>
      </c>
      <c r="G218" s="87" t="str">
        <f>'SERIES_DB-MetaData'!G218</f>
        <v>C</v>
      </c>
      <c r="H218" s="87" t="str">
        <f>'SERIES_DB-MetaData'!H218</f>
        <v>R</v>
      </c>
      <c r="I218" s="31">
        <f>IF('SERIES_DB-MetaData'!$F218="US",'SERIES_DB-MetaData'!I218*6.89476,'SERIES_DB-MetaData'!I218)</f>
        <v>24</v>
      </c>
      <c r="J218" s="31">
        <f>IF('SERIES_DB-MetaData'!$F218="US",'SERIES_DB-MetaData'!J218*6.89476,'SERIES_DB-MetaData'!J218)</f>
        <v>0</v>
      </c>
      <c r="K218" s="31">
        <f>IF('SERIES_DB-MetaData'!$F218="US",'SERIES_DB-MetaData'!K218*6.89476,'SERIES_DB-MetaData'!K218)</f>
        <v>0</v>
      </c>
      <c r="L218" s="31">
        <f>IF('SERIES_DB-MetaData'!$F218="US",'SERIES_DB-MetaData'!L218*4.448221615,'SERIES_DB-MetaData'!L218)</f>
        <v>0</v>
      </c>
      <c r="M218" s="20">
        <f>'SERIES_DB-MetaData'!M218</f>
        <v>0</v>
      </c>
      <c r="N218" s="30">
        <f>IF('SERIES_DB-MetaData'!$F218="US",'SERIES_DB-MetaData'!N218*25.4,'SERIES_DB-MetaData'!N218)</f>
        <v>100</v>
      </c>
      <c r="O218" s="30">
        <f>IF('SERIES_DB-MetaData'!$F218="US",'SERIES_DB-MetaData'!O218*25.4,'SERIES_DB-MetaData'!O218)</f>
        <v>24</v>
      </c>
      <c r="P218" s="30">
        <f>IF('SERIES_DB-MetaData'!$F218="US",'SERIES_DB-MetaData'!P218*25.4,'SERIES_DB-MetaData'!P218)</f>
        <v>1200</v>
      </c>
      <c r="Q218" s="30">
        <f>IF('SERIES_DB-MetaData'!$F218="US",'SERIES_DB-MetaData'!Q218*25.4,'SERIES_DB-MetaData'!Q218)</f>
        <v>100</v>
      </c>
      <c r="R218" s="30">
        <f>IF('SERIES_DB-MetaData'!$F218="US",'SERIES_DB-MetaData'!R218*25.4,'SERIES_DB-MetaData'!R218)</f>
        <v>1320</v>
      </c>
      <c r="S218" s="30">
        <f>IF('SERIES_DB-MetaData'!$F218="US",'SERIES_DB-MetaData'!S218*25.4,'SERIES_DB-MetaData'!S218)</f>
        <v>1320</v>
      </c>
      <c r="T218" s="32" t="str">
        <f>'SERIES_DB-MetaData'!T218</f>
        <v>C</v>
      </c>
      <c r="U218" s="32">
        <f t="shared" si="32"/>
        <v>120000</v>
      </c>
      <c r="V218" s="30">
        <f>IF('SERIES_DB-MetaData'!$F218="US",'SERIES_DB-MetaData'!V218*25.4,'SERIES_DB-MetaData'!V218)</f>
        <v>8</v>
      </c>
      <c r="W218" s="30">
        <f>IF('SERIES_DB-MetaData'!$F218="US",'SERIES_DB-MetaData'!W218*25.4,'SERIES_DB-MetaData'!W218)</f>
        <v>8</v>
      </c>
      <c r="X218" s="30">
        <f>IF('SERIES_DB-MetaData'!$F218="US",'SERIES_DB-MetaData'!X218*25.4,'SERIES_DB-MetaData'!X218)</f>
        <v>0</v>
      </c>
      <c r="Y218" s="108">
        <f>'SERIES_DB-MetaData'!Y218</f>
        <v>6</v>
      </c>
      <c r="Z218" s="30">
        <f>IF('SERIES_DB-MetaData'!$F218="US",'SERIES_DB-MetaData'!Z218*25.4,'SERIES_DB-MetaData'!Z218)</f>
        <v>0</v>
      </c>
      <c r="AA218" s="108">
        <f>'SERIES_DB-MetaData'!AA218</f>
        <v>0</v>
      </c>
      <c r="AB218" s="30">
        <f>IF('SERIES_DB-MetaData'!$F218="US",'SERIES_DB-MetaData'!AB218*25.4,'SERIES_DB-MetaData'!AB218)</f>
        <v>0</v>
      </c>
      <c r="AC218" s="108">
        <f>'SERIES_DB-MetaData'!AC218</f>
        <v>1</v>
      </c>
      <c r="AD218" s="108" t="str">
        <f>'SERIES_DB-MetaData'!AD218</f>
        <v>CH</v>
      </c>
      <c r="AE218" s="31">
        <f>IF('SERIES_DB-MetaData'!$F218="US",'SERIES_DB-MetaData'!AE218*25.4,'SERIES_DB-MetaData'!AE218)</f>
        <v>0</v>
      </c>
      <c r="AF218" s="32" t="str">
        <f>'SERIES_DB-MetaData'!AF218</f>
        <v>Ribbed</v>
      </c>
      <c r="AG218" s="23">
        <f t="shared" si="33"/>
        <v>0.25132741228718347</v>
      </c>
      <c r="AH218" s="30">
        <f>IF('SERIES_DB-MetaData'!$F218="US",'SERIES_DB-MetaData'!AH218*25.4,'SERIES_DB-MetaData'!AH218)</f>
        <v>0</v>
      </c>
      <c r="AI218" s="31">
        <f>IF('SERIES_DB-MetaData'!$F218="US",'SERIES_DB-MetaData'!AI218*6.89476,'SERIES_DB-MetaData'!AI218)</f>
        <v>585</v>
      </c>
      <c r="AJ218" s="31">
        <f>IF('SERIES_DB-MetaData'!$F218="US",'SERIES_DB-MetaData'!AJ218*6.89476,'SERIES_DB-MetaData'!AJ218)</f>
        <v>678</v>
      </c>
      <c r="AK218" s="31">
        <f>IF('SERIES_DB-MetaData'!$F218="US",'SERIES_DB-MetaData'!AK218*6.89476,'SERIES_DB-MetaData'!AK218)</f>
        <v>585</v>
      </c>
      <c r="AL218" s="31">
        <f>IF('SERIES_DB-MetaData'!$F218="US",'SERIES_DB-MetaData'!AL218*6.89476,'SERIES_DB-MetaData'!AL218)</f>
        <v>0</v>
      </c>
      <c r="AM218" s="31">
        <f>IF('SERIES_DB-MetaData'!$F218="US",'SERIES_DB-MetaData'!AM218*6.89476,'SERIES_DB-MetaData'!AM218)</f>
        <v>678</v>
      </c>
      <c r="AN218" s="31">
        <f>IF('SERIES_DB-MetaData'!$F218="US",'SERIES_DB-MetaData'!AN218*6.89476,'SERIES_DB-MetaData'!AN218)</f>
        <v>678</v>
      </c>
      <c r="AO218" s="108">
        <f>'SERIES_DB-MetaData'!AO218</f>
        <v>0</v>
      </c>
      <c r="AP218" s="24" t="str">
        <f>'SERIES_DB-MetaData'!AP218</f>
        <v>R</v>
      </c>
      <c r="AQ218" s="20">
        <f>'SERIES_DB-MetaData'!AQ218</f>
        <v>2</v>
      </c>
      <c r="AR218" s="24" t="str">
        <f>'SERIES_DB-MetaData'!AR218</f>
        <v>Ribbed</v>
      </c>
      <c r="AS218" s="30">
        <f>IF('SERIES_DB-MetaData'!$F218="US",'SERIES_DB-MetaData'!AS218*25.4,'SERIES_DB-MetaData'!AS218)</f>
        <v>4.2</v>
      </c>
      <c r="AT218" s="20">
        <f>'SERIES_DB-MetaData'!AT218</f>
        <v>33</v>
      </c>
      <c r="AU218" s="31">
        <f>IF('SERIES_DB-MetaData'!$F218="US",'SERIES_DB-MetaData'!AU218*25.4,'SERIES_DB-MetaData'!AU218)</f>
        <v>27</v>
      </c>
      <c r="AV218" s="30">
        <f>IF('SERIES_DB-MetaData'!$F218="US",'SERIES_DB-MetaData'!AV218*25.4,'SERIES_DB-MetaData'!AV218)</f>
        <v>0</v>
      </c>
      <c r="AW218" s="109">
        <f>'SERIES_DB-MetaData'!AW218</f>
        <v>0</v>
      </c>
      <c r="AX218" s="30">
        <f>IF('SERIES_DB-MetaData'!$F218="US",'SERIES_DB-MetaData'!AX218*25.4,'SERIES_DB-MetaData'!AX218)</f>
        <v>0</v>
      </c>
      <c r="AY218" s="23">
        <f t="shared" si="34"/>
        <v>1.0262536001726656</v>
      </c>
      <c r="AZ218" s="23"/>
      <c r="BA218" s="31">
        <f>IF('SERIES_DB-MetaData'!$F218="US",'SERIES_DB-MetaData'!BA218*6.89476,'SERIES_DB-MetaData'!BA218)</f>
        <v>575</v>
      </c>
      <c r="BB218" s="31">
        <f>IF('SERIES_DB-MetaData'!$F218="US",'SERIES_DB-MetaData'!BB218*6.89476,'SERIES_DB-MetaData'!BB218)</f>
        <v>658</v>
      </c>
      <c r="BC218" s="24">
        <f>'SERIES_DB-MetaData'!BC218</f>
        <v>0</v>
      </c>
      <c r="BD218" s="30">
        <f>IF('SERIES_DB-MetaData'!$F218="US",'SERIES_DB-MetaData'!BD218*25.4,'SERIES_DB-MetaData'!BD218)</f>
        <v>4.2</v>
      </c>
      <c r="BE218" s="30">
        <f>IF('SERIES_DB-MetaData'!$F218="US",'SERIES_DB-MetaData'!BE218*25.4,'SERIES_DB-MetaData'!BE218)</f>
        <v>165</v>
      </c>
      <c r="BF218" s="24">
        <f>'SERIES_DB-MetaData'!BF218</f>
        <v>2</v>
      </c>
      <c r="BG218" s="22">
        <f t="shared" si="35"/>
        <v>0.16793240730098166</v>
      </c>
      <c r="BH218" s="30">
        <f>IF('SERIES_DB-MetaData'!$F218="US",'SERIES_DB-MetaData'!BH218*25.4,'SERIES_DB-MetaData'!BH218)</f>
        <v>0</v>
      </c>
      <c r="BI218" s="31">
        <f>IF('SERIES_DB-MetaData'!$F218="US",'SERIES_DB-MetaData'!BI218*6.89476,'SERIES_DB-MetaData'!BI218)</f>
        <v>575</v>
      </c>
      <c r="BJ218" s="31">
        <f>IF('SERIES_DB-MetaData'!$F218="US",'SERIES_DB-MetaData'!BJ218*6.89476,'SERIES_DB-MetaData'!BJ218)</f>
        <v>658</v>
      </c>
      <c r="BK218" s="109">
        <f>'SERIES_DB-MetaData'!BK218</f>
        <v>0</v>
      </c>
      <c r="BL218" s="30">
        <f>IF('SERIES_DB-MetaData'!$F218="US",'SERIES_DB-MetaData'!BL218*25.4,'SERIES_DB-MetaData'!BL218)</f>
        <v>4.2</v>
      </c>
      <c r="BM218" s="30">
        <f>IF('SERIES_DB-MetaData'!$F218="US",'SERIES_DB-MetaData'!BM218*25.4,'SERIES_DB-MetaData'!BM218)</f>
        <v>100</v>
      </c>
      <c r="BN218" s="25">
        <f>'SERIES_DB-MetaData'!$BN$6</f>
        <v>2</v>
      </c>
      <c r="BO218" s="22">
        <f t="shared" si="36"/>
        <v>0.27708847204661974</v>
      </c>
      <c r="BP218" s="31">
        <f>IF('SERIES_DB-MetaData'!$F218="US",'SERIES_DB-MetaData'!BP218*6.89476,'SERIES_DB-MetaData'!BP218)</f>
        <v>575</v>
      </c>
      <c r="BQ218" s="31">
        <f>IF('SERIES_DB-MetaData'!$F218="US",'SERIES_DB-MetaData'!BQ218*6.89476,'SERIES_DB-MetaData'!BQ218)</f>
        <v>658</v>
      </c>
      <c r="BR218" s="20">
        <f>'SERIES_DB-MetaData'!BR218</f>
        <v>0</v>
      </c>
      <c r="BS218" s="30">
        <f>IF('SERIES_DB-MetaData'!$F218="US",'SERIES_DB-MetaData'!BS218*25.4,'SERIES_DB-MetaData'!BS218)</f>
        <v>0</v>
      </c>
      <c r="BT218" s="20">
        <f>'SERIES_DB-MetaData'!BT218</f>
        <v>0</v>
      </c>
      <c r="BU218" s="22">
        <f t="shared" si="37"/>
        <v>0</v>
      </c>
      <c r="BV218" s="31">
        <f>IF('SERIES_DB-MetaData'!$F218="US",'SERIES_DB-MetaData'!BV218*6.89476,'SERIES_DB-MetaData'!BV218)</f>
        <v>0</v>
      </c>
      <c r="BW218" s="20">
        <f>'SERIES_DB-MetaData'!BW218</f>
        <v>0</v>
      </c>
      <c r="BX218" s="20">
        <f>'SERIES_DB-MetaData'!BX218</f>
        <v>8</v>
      </c>
    </row>
    <row r="219" spans="1:76">
      <c r="A219" s="84">
        <f>'SERIES_DB-MetaData'!A219</f>
        <v>214</v>
      </c>
      <c r="B219" s="84">
        <f>'SERIES_DB-MetaData'!B219</f>
        <v>0</v>
      </c>
      <c r="C219" s="84">
        <f>'SERIES_DB-MetaData'!C219</f>
        <v>3</v>
      </c>
      <c r="D219" s="105" t="str">
        <f>'SERIES_DB-MetaData'!D219</f>
        <v>LSW3</v>
      </c>
      <c r="E219" s="105" t="str">
        <f>'SERIES_DB-MetaData'!E219</f>
        <v>Salonikios (1999)</v>
      </c>
      <c r="F219" s="20" t="s">
        <v>8</v>
      </c>
      <c r="G219" s="87" t="str">
        <f>'SERIES_DB-MetaData'!G219</f>
        <v>C</v>
      </c>
      <c r="H219" s="87" t="str">
        <f>'SERIES_DB-MetaData'!H219</f>
        <v>R</v>
      </c>
      <c r="I219" s="31">
        <f>IF('SERIES_DB-MetaData'!$F219="US",'SERIES_DB-MetaData'!I219*6.89476,'SERIES_DB-MetaData'!I219)</f>
        <v>24</v>
      </c>
      <c r="J219" s="31">
        <f>IF('SERIES_DB-MetaData'!$F219="US",'SERIES_DB-MetaData'!J219*6.89476,'SERIES_DB-MetaData'!J219)</f>
        <v>0</v>
      </c>
      <c r="K219" s="31">
        <f>IF('SERIES_DB-MetaData'!$F219="US",'SERIES_DB-MetaData'!K219*6.89476,'SERIES_DB-MetaData'!K219)</f>
        <v>0</v>
      </c>
      <c r="L219" s="31">
        <f>IF('SERIES_DB-MetaData'!$F219="US",'SERIES_DB-MetaData'!L219*4.448221615,'SERIES_DB-MetaData'!L219)</f>
        <v>201.60000000000002</v>
      </c>
      <c r="M219" s="20" t="str">
        <f>'SERIES_DB-MetaData'!M219</f>
        <v>III</v>
      </c>
      <c r="N219" s="30">
        <f>IF('SERIES_DB-MetaData'!$F219="US",'SERIES_DB-MetaData'!N219*25.4,'SERIES_DB-MetaData'!N219)</f>
        <v>100</v>
      </c>
      <c r="O219" s="30">
        <f>IF('SERIES_DB-MetaData'!$F219="US",'SERIES_DB-MetaData'!O219*25.4,'SERIES_DB-MetaData'!O219)</f>
        <v>24</v>
      </c>
      <c r="P219" s="30">
        <f>IF('SERIES_DB-MetaData'!$F219="US",'SERIES_DB-MetaData'!P219*25.4,'SERIES_DB-MetaData'!P219)</f>
        <v>1200</v>
      </c>
      <c r="Q219" s="30">
        <f>IF('SERIES_DB-MetaData'!$F219="US",'SERIES_DB-MetaData'!Q219*25.4,'SERIES_DB-MetaData'!Q219)</f>
        <v>100</v>
      </c>
      <c r="R219" s="30">
        <f>IF('SERIES_DB-MetaData'!$F219="US",'SERIES_DB-MetaData'!R219*25.4,'SERIES_DB-MetaData'!R219)</f>
        <v>1320</v>
      </c>
      <c r="S219" s="30">
        <f>IF('SERIES_DB-MetaData'!$F219="US",'SERIES_DB-MetaData'!S219*25.4,'SERIES_DB-MetaData'!S219)</f>
        <v>1320</v>
      </c>
      <c r="T219" s="32" t="str">
        <f>'SERIES_DB-MetaData'!T219</f>
        <v>C</v>
      </c>
      <c r="U219" s="32">
        <f t="shared" si="32"/>
        <v>120000</v>
      </c>
      <c r="V219" s="30">
        <f>IF('SERIES_DB-MetaData'!$F219="US",'SERIES_DB-MetaData'!V219*25.4,'SERIES_DB-MetaData'!V219)</f>
        <v>8</v>
      </c>
      <c r="W219" s="30">
        <f>IF('SERIES_DB-MetaData'!$F219="US",'SERIES_DB-MetaData'!W219*25.4,'SERIES_DB-MetaData'!W219)</f>
        <v>8</v>
      </c>
      <c r="X219" s="30">
        <f>IF('SERIES_DB-MetaData'!$F219="US",'SERIES_DB-MetaData'!X219*25.4,'SERIES_DB-MetaData'!X219)</f>
        <v>0</v>
      </c>
      <c r="Y219" s="108">
        <f>'SERIES_DB-MetaData'!Y219</f>
        <v>6</v>
      </c>
      <c r="Z219" s="30">
        <f>IF('SERIES_DB-MetaData'!$F219="US",'SERIES_DB-MetaData'!Z219*25.4,'SERIES_DB-MetaData'!Z219)</f>
        <v>0</v>
      </c>
      <c r="AA219" s="108">
        <f>'SERIES_DB-MetaData'!AA219</f>
        <v>0</v>
      </c>
      <c r="AB219" s="30">
        <f>IF('SERIES_DB-MetaData'!$F219="US",'SERIES_DB-MetaData'!AB219*25.4,'SERIES_DB-MetaData'!AB219)</f>
        <v>0</v>
      </c>
      <c r="AC219" s="108">
        <f>'SERIES_DB-MetaData'!AC219</f>
        <v>1</v>
      </c>
      <c r="AD219" s="108" t="str">
        <f>'SERIES_DB-MetaData'!AD219</f>
        <v>CH</v>
      </c>
      <c r="AE219" s="31">
        <f>IF('SERIES_DB-MetaData'!$F219="US",'SERIES_DB-MetaData'!AE219*25.4,'SERIES_DB-MetaData'!AE219)</f>
        <v>0</v>
      </c>
      <c r="AF219" s="32" t="str">
        <f>'SERIES_DB-MetaData'!AF219</f>
        <v>Ribbed</v>
      </c>
      <c r="AG219" s="23">
        <f t="shared" si="33"/>
        <v>0.25132741228718347</v>
      </c>
      <c r="AH219" s="30">
        <f>IF('SERIES_DB-MetaData'!$F219="US",'SERIES_DB-MetaData'!AH219*25.4,'SERIES_DB-MetaData'!AH219)</f>
        <v>0</v>
      </c>
      <c r="AI219" s="31">
        <f>IF('SERIES_DB-MetaData'!$F219="US",'SERIES_DB-MetaData'!AI219*6.89476,'SERIES_DB-MetaData'!AI219)</f>
        <v>585</v>
      </c>
      <c r="AJ219" s="31">
        <f>IF('SERIES_DB-MetaData'!$F219="US",'SERIES_DB-MetaData'!AJ219*6.89476,'SERIES_DB-MetaData'!AJ219)</f>
        <v>678</v>
      </c>
      <c r="AK219" s="31">
        <f>IF('SERIES_DB-MetaData'!$F219="US",'SERIES_DB-MetaData'!AK219*6.89476,'SERIES_DB-MetaData'!AK219)</f>
        <v>585</v>
      </c>
      <c r="AL219" s="31">
        <f>IF('SERIES_DB-MetaData'!$F219="US",'SERIES_DB-MetaData'!AL219*6.89476,'SERIES_DB-MetaData'!AL219)</f>
        <v>0</v>
      </c>
      <c r="AM219" s="31">
        <f>IF('SERIES_DB-MetaData'!$F219="US",'SERIES_DB-MetaData'!AM219*6.89476,'SERIES_DB-MetaData'!AM219)</f>
        <v>678</v>
      </c>
      <c r="AN219" s="31">
        <f>IF('SERIES_DB-MetaData'!$F219="US",'SERIES_DB-MetaData'!AN219*6.89476,'SERIES_DB-MetaData'!AN219)</f>
        <v>678</v>
      </c>
      <c r="AO219" s="108">
        <f>'SERIES_DB-MetaData'!AO219</f>
        <v>0</v>
      </c>
      <c r="AP219" s="24" t="str">
        <f>'SERIES_DB-MetaData'!AP219</f>
        <v>R</v>
      </c>
      <c r="AQ219" s="20">
        <f>'SERIES_DB-MetaData'!AQ219</f>
        <v>2</v>
      </c>
      <c r="AR219" s="24" t="str">
        <f>'SERIES_DB-MetaData'!AR219</f>
        <v>Ribbed</v>
      </c>
      <c r="AS219" s="30">
        <f>IF('SERIES_DB-MetaData'!$F219="US",'SERIES_DB-MetaData'!AS219*25.4,'SERIES_DB-MetaData'!AS219)</f>
        <v>4.2</v>
      </c>
      <c r="AT219" s="20">
        <f>'SERIES_DB-MetaData'!AT219</f>
        <v>33</v>
      </c>
      <c r="AU219" s="31">
        <f>IF('SERIES_DB-MetaData'!$F219="US",'SERIES_DB-MetaData'!AU219*25.4,'SERIES_DB-MetaData'!AU219)</f>
        <v>27</v>
      </c>
      <c r="AV219" s="30">
        <f>IF('SERIES_DB-MetaData'!$F219="US",'SERIES_DB-MetaData'!AV219*25.4,'SERIES_DB-MetaData'!AV219)</f>
        <v>0</v>
      </c>
      <c r="AW219" s="109">
        <f>'SERIES_DB-MetaData'!AW219</f>
        <v>0</v>
      </c>
      <c r="AX219" s="30">
        <f>IF('SERIES_DB-MetaData'!$F219="US",'SERIES_DB-MetaData'!AX219*25.4,'SERIES_DB-MetaData'!AX219)</f>
        <v>0</v>
      </c>
      <c r="AY219" s="23">
        <f t="shared" si="34"/>
        <v>1.0262536001726656</v>
      </c>
      <c r="AZ219" s="23"/>
      <c r="BA219" s="31">
        <f>IF('SERIES_DB-MetaData'!$F219="US",'SERIES_DB-MetaData'!BA219*6.89476,'SERIES_DB-MetaData'!BA219)</f>
        <v>575</v>
      </c>
      <c r="BB219" s="31">
        <f>IF('SERIES_DB-MetaData'!$F219="US",'SERIES_DB-MetaData'!BB219*6.89476,'SERIES_DB-MetaData'!BB219)</f>
        <v>658</v>
      </c>
      <c r="BC219" s="24">
        <f>'SERIES_DB-MetaData'!BC219</f>
        <v>0</v>
      </c>
      <c r="BD219" s="30">
        <f>IF('SERIES_DB-MetaData'!$F219="US",'SERIES_DB-MetaData'!BD219*25.4,'SERIES_DB-MetaData'!BD219)</f>
        <v>4.2</v>
      </c>
      <c r="BE219" s="30">
        <f>IF('SERIES_DB-MetaData'!$F219="US",'SERIES_DB-MetaData'!BE219*25.4,'SERIES_DB-MetaData'!BE219)</f>
        <v>165</v>
      </c>
      <c r="BF219" s="24">
        <f>'SERIES_DB-MetaData'!BF219</f>
        <v>2</v>
      </c>
      <c r="BG219" s="22">
        <f t="shared" si="35"/>
        <v>0.16793240730098166</v>
      </c>
      <c r="BH219" s="30">
        <f>IF('SERIES_DB-MetaData'!$F219="US",'SERIES_DB-MetaData'!BH219*25.4,'SERIES_DB-MetaData'!BH219)</f>
        <v>0</v>
      </c>
      <c r="BI219" s="31">
        <f>IF('SERIES_DB-MetaData'!$F219="US",'SERIES_DB-MetaData'!BI219*6.89476,'SERIES_DB-MetaData'!BI219)</f>
        <v>575</v>
      </c>
      <c r="BJ219" s="31">
        <f>IF('SERIES_DB-MetaData'!$F219="US",'SERIES_DB-MetaData'!BJ219*6.89476,'SERIES_DB-MetaData'!BJ219)</f>
        <v>658</v>
      </c>
      <c r="BK219" s="109">
        <f>'SERIES_DB-MetaData'!BK219</f>
        <v>0</v>
      </c>
      <c r="BL219" s="30">
        <f>IF('SERIES_DB-MetaData'!$F219="US",'SERIES_DB-MetaData'!BL219*25.4,'SERIES_DB-MetaData'!BL219)</f>
        <v>4.2</v>
      </c>
      <c r="BM219" s="30">
        <f>IF('SERIES_DB-MetaData'!$F219="US",'SERIES_DB-MetaData'!BM219*25.4,'SERIES_DB-MetaData'!BM219)</f>
        <v>100</v>
      </c>
      <c r="BN219" s="25">
        <f>'SERIES_DB-MetaData'!$BN$6</f>
        <v>2</v>
      </c>
      <c r="BO219" s="22">
        <f t="shared" si="36"/>
        <v>0.27708847204661974</v>
      </c>
      <c r="BP219" s="31">
        <f>IF('SERIES_DB-MetaData'!$F219="US",'SERIES_DB-MetaData'!BP219*6.89476,'SERIES_DB-MetaData'!BP219)</f>
        <v>575</v>
      </c>
      <c r="BQ219" s="31">
        <f>IF('SERIES_DB-MetaData'!$F219="US",'SERIES_DB-MetaData'!BQ219*6.89476,'SERIES_DB-MetaData'!BQ219)</f>
        <v>658</v>
      </c>
      <c r="BR219" s="20">
        <f>'SERIES_DB-MetaData'!BR219</f>
        <v>0</v>
      </c>
      <c r="BS219" s="30">
        <f>IF('SERIES_DB-MetaData'!$F219="US",'SERIES_DB-MetaData'!BS219*25.4,'SERIES_DB-MetaData'!BS219)</f>
        <v>0</v>
      </c>
      <c r="BT219" s="20">
        <f>'SERIES_DB-MetaData'!BT219</f>
        <v>0</v>
      </c>
      <c r="BU219" s="22">
        <f t="shared" si="37"/>
        <v>0</v>
      </c>
      <c r="BV219" s="31">
        <f>IF('SERIES_DB-MetaData'!$F219="US",'SERIES_DB-MetaData'!BV219*6.89476,'SERIES_DB-MetaData'!BV219)</f>
        <v>0</v>
      </c>
      <c r="BW219" s="20">
        <f>'SERIES_DB-MetaData'!BW219</f>
        <v>0</v>
      </c>
      <c r="BX219" s="20">
        <f>'SERIES_DB-MetaData'!BX219</f>
        <v>8</v>
      </c>
    </row>
    <row r="220" spans="1:76">
      <c r="A220" s="84">
        <f>'SERIES_DB-MetaData'!A220</f>
        <v>215</v>
      </c>
      <c r="B220" s="84">
        <f>'SERIES_DB-MetaData'!B220</f>
        <v>0</v>
      </c>
      <c r="C220" s="84">
        <f>'SERIES_DB-MetaData'!C220</f>
        <v>4</v>
      </c>
      <c r="D220" s="105" t="str">
        <f>'SERIES_DB-MetaData'!D220</f>
        <v>LSW4</v>
      </c>
      <c r="E220" s="105" t="str">
        <f>'SERIES_DB-MetaData'!E220</f>
        <v>Salonikios (1999)</v>
      </c>
      <c r="F220" s="20" t="s">
        <v>8</v>
      </c>
      <c r="G220" s="87" t="str">
        <f>'SERIES_DB-MetaData'!G220</f>
        <v>C</v>
      </c>
      <c r="H220" s="87" t="str">
        <f>'SERIES_DB-MetaData'!H220</f>
        <v>R</v>
      </c>
      <c r="I220" s="31">
        <f>IF('SERIES_DB-MetaData'!$F220="US",'SERIES_DB-MetaData'!I220*6.89476,'SERIES_DB-MetaData'!I220)</f>
        <v>24</v>
      </c>
      <c r="J220" s="31">
        <f>IF('SERIES_DB-MetaData'!$F220="US",'SERIES_DB-MetaData'!J220*6.89476,'SERIES_DB-MetaData'!J220)</f>
        <v>0</v>
      </c>
      <c r="K220" s="31">
        <f>IF('SERIES_DB-MetaData'!$F220="US",'SERIES_DB-MetaData'!K220*6.89476,'SERIES_DB-MetaData'!K220)</f>
        <v>0</v>
      </c>
      <c r="L220" s="31">
        <f>IF('SERIES_DB-MetaData'!$F220="US",'SERIES_DB-MetaData'!L220*4.448221615,'SERIES_DB-MetaData'!L220)</f>
        <v>0</v>
      </c>
      <c r="M220" s="20">
        <f>'SERIES_DB-MetaData'!M220</f>
        <v>0</v>
      </c>
      <c r="N220" s="30">
        <f>IF('SERIES_DB-MetaData'!$F220="US",'SERIES_DB-MetaData'!N220*25.4,'SERIES_DB-MetaData'!N220)</f>
        <v>100</v>
      </c>
      <c r="O220" s="30">
        <f>IF('SERIES_DB-MetaData'!$F220="US",'SERIES_DB-MetaData'!O220*25.4,'SERIES_DB-MetaData'!O220)</f>
        <v>24</v>
      </c>
      <c r="P220" s="30">
        <f>IF('SERIES_DB-MetaData'!$F220="US",'SERIES_DB-MetaData'!P220*25.4,'SERIES_DB-MetaData'!P220)</f>
        <v>1200</v>
      </c>
      <c r="Q220" s="30">
        <f>IF('SERIES_DB-MetaData'!$F220="US",'SERIES_DB-MetaData'!Q220*25.4,'SERIES_DB-MetaData'!Q220)</f>
        <v>100</v>
      </c>
      <c r="R220" s="30">
        <f>IF('SERIES_DB-MetaData'!$F220="US",'SERIES_DB-MetaData'!R220*25.4,'SERIES_DB-MetaData'!R220)</f>
        <v>1320</v>
      </c>
      <c r="S220" s="30">
        <f>IF('SERIES_DB-MetaData'!$F220="US",'SERIES_DB-MetaData'!S220*25.4,'SERIES_DB-MetaData'!S220)</f>
        <v>1320</v>
      </c>
      <c r="T220" s="32" t="str">
        <f>'SERIES_DB-MetaData'!T220</f>
        <v>C</v>
      </c>
      <c r="U220" s="32">
        <f t="shared" si="32"/>
        <v>120000</v>
      </c>
      <c r="V220" s="30">
        <f>IF('SERIES_DB-MetaData'!$F220="US",'SERIES_DB-MetaData'!V220*25.4,'SERIES_DB-MetaData'!V220)</f>
        <v>8</v>
      </c>
      <c r="W220" s="30">
        <f>IF('SERIES_DB-MetaData'!$F220="US",'SERIES_DB-MetaData'!W220*25.4,'SERIES_DB-MetaData'!W220)</f>
        <v>8</v>
      </c>
      <c r="X220" s="30">
        <f>IF('SERIES_DB-MetaData'!$F220="US",'SERIES_DB-MetaData'!X220*25.4,'SERIES_DB-MetaData'!X220)</f>
        <v>0</v>
      </c>
      <c r="Y220" s="108">
        <f>'SERIES_DB-MetaData'!Y220</f>
        <v>6</v>
      </c>
      <c r="Z220" s="30">
        <f>IF('SERIES_DB-MetaData'!$F220="US",'SERIES_DB-MetaData'!Z220*25.4,'SERIES_DB-MetaData'!Z220)</f>
        <v>0</v>
      </c>
      <c r="AA220" s="108">
        <f>'SERIES_DB-MetaData'!AA220</f>
        <v>0</v>
      </c>
      <c r="AB220" s="30">
        <f>IF('SERIES_DB-MetaData'!$F220="US",'SERIES_DB-MetaData'!AB220*25.4,'SERIES_DB-MetaData'!AB220)</f>
        <v>0</v>
      </c>
      <c r="AC220" s="108">
        <f>'SERIES_DB-MetaData'!AC220</f>
        <v>1</v>
      </c>
      <c r="AD220" s="108" t="str">
        <f>'SERIES_DB-MetaData'!AD220</f>
        <v>CH</v>
      </c>
      <c r="AE220" s="31">
        <f>IF('SERIES_DB-MetaData'!$F220="US",'SERIES_DB-MetaData'!AE220*25.4,'SERIES_DB-MetaData'!AE220)</f>
        <v>0</v>
      </c>
      <c r="AF220" s="32" t="str">
        <f>'SERIES_DB-MetaData'!AF220</f>
        <v>Ribbed</v>
      </c>
      <c r="AG220" s="23">
        <f t="shared" si="33"/>
        <v>0.25132741228718347</v>
      </c>
      <c r="AH220" s="30">
        <f>IF('SERIES_DB-MetaData'!$F220="US",'SERIES_DB-MetaData'!AH220*25.4,'SERIES_DB-MetaData'!AH220)</f>
        <v>0</v>
      </c>
      <c r="AI220" s="31">
        <f>IF('SERIES_DB-MetaData'!$F220="US",'SERIES_DB-MetaData'!AI220*6.89476,'SERIES_DB-MetaData'!AI220)</f>
        <v>585</v>
      </c>
      <c r="AJ220" s="31">
        <f>IF('SERIES_DB-MetaData'!$F220="US",'SERIES_DB-MetaData'!AJ220*6.89476,'SERIES_DB-MetaData'!AJ220)</f>
        <v>678</v>
      </c>
      <c r="AK220" s="31">
        <f>IF('SERIES_DB-MetaData'!$F220="US",'SERIES_DB-MetaData'!AK220*6.89476,'SERIES_DB-MetaData'!AK220)</f>
        <v>585</v>
      </c>
      <c r="AL220" s="31">
        <f>IF('SERIES_DB-MetaData'!$F220="US",'SERIES_DB-MetaData'!AL220*6.89476,'SERIES_DB-MetaData'!AL220)</f>
        <v>0</v>
      </c>
      <c r="AM220" s="31">
        <f>IF('SERIES_DB-MetaData'!$F220="US",'SERIES_DB-MetaData'!AM220*6.89476,'SERIES_DB-MetaData'!AM220)</f>
        <v>678</v>
      </c>
      <c r="AN220" s="31">
        <f>IF('SERIES_DB-MetaData'!$F220="US",'SERIES_DB-MetaData'!AN220*6.89476,'SERIES_DB-MetaData'!AN220)</f>
        <v>678</v>
      </c>
      <c r="AO220" s="108">
        <f>'SERIES_DB-MetaData'!AO220</f>
        <v>0</v>
      </c>
      <c r="AP220" s="24" t="str">
        <f>'SERIES_DB-MetaData'!AP220</f>
        <v>R</v>
      </c>
      <c r="AQ220" s="20">
        <f>'SERIES_DB-MetaData'!AQ220</f>
        <v>2</v>
      </c>
      <c r="AR220" s="24" t="str">
        <f>'SERIES_DB-MetaData'!AR220</f>
        <v>Ribbed</v>
      </c>
      <c r="AS220" s="30">
        <f>IF('SERIES_DB-MetaData'!$F220="US",'SERIES_DB-MetaData'!AS220*25.4,'SERIES_DB-MetaData'!AS220)</f>
        <v>4.2</v>
      </c>
      <c r="AT220" s="20">
        <f>'SERIES_DB-MetaData'!AT220</f>
        <v>55</v>
      </c>
      <c r="AU220" s="31">
        <f>IF('SERIES_DB-MetaData'!$F220="US",'SERIES_DB-MetaData'!AU220*25.4,'SERIES_DB-MetaData'!AU220)</f>
        <v>27</v>
      </c>
      <c r="AV220" s="30">
        <f>IF('SERIES_DB-MetaData'!$F220="US",'SERIES_DB-MetaData'!AV220*25.4,'SERIES_DB-MetaData'!AV220)</f>
        <v>0</v>
      </c>
      <c r="AW220" s="109">
        <f>'SERIES_DB-MetaData'!AW220</f>
        <v>0</v>
      </c>
      <c r="AX220" s="30">
        <f>IF('SERIES_DB-MetaData'!$F220="US",'SERIES_DB-MetaData'!AX220*25.4,'SERIES_DB-MetaData'!AX220)</f>
        <v>0</v>
      </c>
      <c r="AY220" s="23">
        <f t="shared" si="34"/>
        <v>1.0262536001726656</v>
      </c>
      <c r="AZ220" s="23"/>
      <c r="BA220" s="31">
        <f>IF('SERIES_DB-MetaData'!$F220="US",'SERIES_DB-MetaData'!BA220*6.89476,'SERIES_DB-MetaData'!BA220)</f>
        <v>575</v>
      </c>
      <c r="BB220" s="31">
        <f>IF('SERIES_DB-MetaData'!$F220="US",'SERIES_DB-MetaData'!BB220*6.89476,'SERIES_DB-MetaData'!BB220)</f>
        <v>658</v>
      </c>
      <c r="BC220" s="24">
        <f>'SERIES_DB-MetaData'!BC220</f>
        <v>0</v>
      </c>
      <c r="BD220" s="30">
        <f>IF('SERIES_DB-MetaData'!$F220="US",'SERIES_DB-MetaData'!BD220*25.4,'SERIES_DB-MetaData'!BD220)</f>
        <v>4.2</v>
      </c>
      <c r="BE220" s="30">
        <f>IF('SERIES_DB-MetaData'!$F220="US",'SERIES_DB-MetaData'!BE220*25.4,'SERIES_DB-MetaData'!BE220)</f>
        <v>165</v>
      </c>
      <c r="BF220" s="24">
        <f>'SERIES_DB-MetaData'!BF220</f>
        <v>2</v>
      </c>
      <c r="BG220" s="22">
        <f t="shared" si="35"/>
        <v>0.16793240730098166</v>
      </c>
      <c r="BH220" s="30">
        <f>IF('SERIES_DB-MetaData'!$F220="US",'SERIES_DB-MetaData'!BH220*25.4,'SERIES_DB-MetaData'!BH220)</f>
        <v>0</v>
      </c>
      <c r="BI220" s="31">
        <f>IF('SERIES_DB-MetaData'!$F220="US",'SERIES_DB-MetaData'!BI220*6.89476,'SERIES_DB-MetaData'!BI220)</f>
        <v>575</v>
      </c>
      <c r="BJ220" s="31">
        <f>IF('SERIES_DB-MetaData'!$F220="US",'SERIES_DB-MetaData'!BJ220*6.89476,'SERIES_DB-MetaData'!BJ220)</f>
        <v>658</v>
      </c>
      <c r="BK220" s="109">
        <f>'SERIES_DB-MetaData'!BK220</f>
        <v>0</v>
      </c>
      <c r="BL220" s="30">
        <f>IF('SERIES_DB-MetaData'!$F220="US",'SERIES_DB-MetaData'!BL220*25.4,'SERIES_DB-MetaData'!BL220)</f>
        <v>4.2</v>
      </c>
      <c r="BM220" s="30">
        <f>IF('SERIES_DB-MetaData'!$F220="US",'SERIES_DB-MetaData'!BM220*25.4,'SERIES_DB-MetaData'!BM220)</f>
        <v>100</v>
      </c>
      <c r="BN220" s="25">
        <f>'SERIES_DB-MetaData'!$BN$6</f>
        <v>2</v>
      </c>
      <c r="BO220" s="22">
        <f t="shared" si="36"/>
        <v>0.27708847204661974</v>
      </c>
      <c r="BP220" s="31">
        <f>IF('SERIES_DB-MetaData'!$F220="US",'SERIES_DB-MetaData'!BP220*6.89476,'SERIES_DB-MetaData'!BP220)</f>
        <v>575</v>
      </c>
      <c r="BQ220" s="31">
        <f>IF('SERIES_DB-MetaData'!$F220="US",'SERIES_DB-MetaData'!BQ220*6.89476,'SERIES_DB-MetaData'!BQ220)</f>
        <v>658</v>
      </c>
      <c r="BR220" s="20">
        <f>'SERIES_DB-MetaData'!BR220</f>
        <v>0</v>
      </c>
      <c r="BS220" s="30">
        <f>IF('SERIES_DB-MetaData'!$F220="US",'SERIES_DB-MetaData'!BS220*25.4,'SERIES_DB-MetaData'!BS220)</f>
        <v>8</v>
      </c>
      <c r="BT220" s="20">
        <f>'SERIES_DB-MetaData'!BT220</f>
        <v>6</v>
      </c>
      <c r="BU220" s="22">
        <f t="shared" si="37"/>
        <v>0.25132741228718347</v>
      </c>
      <c r="BV220" s="31">
        <f>IF('SERIES_DB-MetaData'!$F220="US",'SERIES_DB-MetaData'!BV220*6.89476,'SERIES_DB-MetaData'!BV220)</f>
        <v>585</v>
      </c>
      <c r="BW220" s="20">
        <f>'SERIES_DB-MetaData'!BW220</f>
        <v>0</v>
      </c>
      <c r="BX220" s="20">
        <f>'SERIES_DB-MetaData'!BX220</f>
        <v>2</v>
      </c>
    </row>
    <row r="221" spans="1:76">
      <c r="A221" s="84">
        <f>'SERIES_DB-MetaData'!A221</f>
        <v>216</v>
      </c>
      <c r="B221" s="84">
        <f>'SERIES_DB-MetaData'!B221</f>
        <v>0</v>
      </c>
      <c r="C221" s="84">
        <f>'SERIES_DB-MetaData'!C221</f>
        <v>5</v>
      </c>
      <c r="D221" s="105" t="str">
        <f>'SERIES_DB-MetaData'!D221</f>
        <v>LSW5</v>
      </c>
      <c r="E221" s="105" t="str">
        <f>'SERIES_DB-MetaData'!E221</f>
        <v>Salonikios (1999)</v>
      </c>
      <c r="F221" s="20" t="s">
        <v>8</v>
      </c>
      <c r="G221" s="87" t="str">
        <f>'SERIES_DB-MetaData'!G221</f>
        <v>C</v>
      </c>
      <c r="H221" s="87" t="str">
        <f>'SERIES_DB-MetaData'!H221</f>
        <v>R</v>
      </c>
      <c r="I221" s="31">
        <f>IF('SERIES_DB-MetaData'!$F221="US",'SERIES_DB-MetaData'!I221*6.89476,'SERIES_DB-MetaData'!I221)</f>
        <v>24</v>
      </c>
      <c r="J221" s="31">
        <f>IF('SERIES_DB-MetaData'!$F221="US",'SERIES_DB-MetaData'!J221*6.89476,'SERIES_DB-MetaData'!J221)</f>
        <v>0</v>
      </c>
      <c r="K221" s="31">
        <f>IF('SERIES_DB-MetaData'!$F221="US",'SERIES_DB-MetaData'!K221*6.89476,'SERIES_DB-MetaData'!K221)</f>
        <v>0</v>
      </c>
      <c r="L221" s="31">
        <f>IF('SERIES_DB-MetaData'!$F221="US",'SERIES_DB-MetaData'!L221*4.448221615,'SERIES_DB-MetaData'!L221)</f>
        <v>0</v>
      </c>
      <c r="M221" s="20">
        <f>'SERIES_DB-MetaData'!M221</f>
        <v>0</v>
      </c>
      <c r="N221" s="30">
        <f>IF('SERIES_DB-MetaData'!$F221="US",'SERIES_DB-MetaData'!N221*25.4,'SERIES_DB-MetaData'!N221)</f>
        <v>100</v>
      </c>
      <c r="O221" s="30">
        <f>IF('SERIES_DB-MetaData'!$F221="US",'SERIES_DB-MetaData'!O221*25.4,'SERIES_DB-MetaData'!O221)</f>
        <v>24</v>
      </c>
      <c r="P221" s="30">
        <f>IF('SERIES_DB-MetaData'!$F221="US",'SERIES_DB-MetaData'!P221*25.4,'SERIES_DB-MetaData'!P221)</f>
        <v>1200</v>
      </c>
      <c r="Q221" s="30">
        <f>IF('SERIES_DB-MetaData'!$F221="US",'SERIES_DB-MetaData'!Q221*25.4,'SERIES_DB-MetaData'!Q221)</f>
        <v>100</v>
      </c>
      <c r="R221" s="30">
        <f>IF('SERIES_DB-MetaData'!$F221="US",'SERIES_DB-MetaData'!R221*25.4,'SERIES_DB-MetaData'!R221)</f>
        <v>1320</v>
      </c>
      <c r="S221" s="30">
        <f>IF('SERIES_DB-MetaData'!$F221="US",'SERIES_DB-MetaData'!S221*25.4,'SERIES_DB-MetaData'!S221)</f>
        <v>1320</v>
      </c>
      <c r="T221" s="32" t="str">
        <f>'SERIES_DB-MetaData'!T221</f>
        <v>C</v>
      </c>
      <c r="U221" s="32">
        <f t="shared" si="32"/>
        <v>120000</v>
      </c>
      <c r="V221" s="30">
        <f>IF('SERIES_DB-MetaData'!$F221="US",'SERIES_DB-MetaData'!V221*25.4,'SERIES_DB-MetaData'!V221)</f>
        <v>8</v>
      </c>
      <c r="W221" s="30">
        <f>IF('SERIES_DB-MetaData'!$F221="US",'SERIES_DB-MetaData'!W221*25.4,'SERIES_DB-MetaData'!W221)</f>
        <v>8</v>
      </c>
      <c r="X221" s="30">
        <f>IF('SERIES_DB-MetaData'!$F221="US",'SERIES_DB-MetaData'!X221*25.4,'SERIES_DB-MetaData'!X221)</f>
        <v>0</v>
      </c>
      <c r="Y221" s="108">
        <f>'SERIES_DB-MetaData'!Y221</f>
        <v>6</v>
      </c>
      <c r="Z221" s="30">
        <f>IF('SERIES_DB-MetaData'!$F221="US",'SERIES_DB-MetaData'!Z221*25.4,'SERIES_DB-MetaData'!Z221)</f>
        <v>0</v>
      </c>
      <c r="AA221" s="108">
        <f>'SERIES_DB-MetaData'!AA221</f>
        <v>0</v>
      </c>
      <c r="AB221" s="30">
        <f>IF('SERIES_DB-MetaData'!$F221="US",'SERIES_DB-MetaData'!AB221*25.4,'SERIES_DB-MetaData'!AB221)</f>
        <v>0</v>
      </c>
      <c r="AC221" s="108">
        <f>'SERIES_DB-MetaData'!AC221</f>
        <v>1</v>
      </c>
      <c r="AD221" s="108" t="str">
        <f>'SERIES_DB-MetaData'!AD221</f>
        <v>CH</v>
      </c>
      <c r="AE221" s="31">
        <f>IF('SERIES_DB-MetaData'!$F221="US",'SERIES_DB-MetaData'!AE221*25.4,'SERIES_DB-MetaData'!AE221)</f>
        <v>0</v>
      </c>
      <c r="AF221" s="32" t="str">
        <f>'SERIES_DB-MetaData'!AF221</f>
        <v>Ribbed</v>
      </c>
      <c r="AG221" s="23">
        <f t="shared" si="33"/>
        <v>0.25132741228718347</v>
      </c>
      <c r="AH221" s="30">
        <f>IF('SERIES_DB-MetaData'!$F221="US",'SERIES_DB-MetaData'!AH221*25.4,'SERIES_DB-MetaData'!AH221)</f>
        <v>0</v>
      </c>
      <c r="AI221" s="31">
        <f>IF('SERIES_DB-MetaData'!$F221="US",'SERIES_DB-MetaData'!AI221*6.89476,'SERIES_DB-MetaData'!AI221)</f>
        <v>585</v>
      </c>
      <c r="AJ221" s="31">
        <f>IF('SERIES_DB-MetaData'!$F221="US",'SERIES_DB-MetaData'!AJ221*6.89476,'SERIES_DB-MetaData'!AJ221)</f>
        <v>678</v>
      </c>
      <c r="AK221" s="31">
        <f>IF('SERIES_DB-MetaData'!$F221="US",'SERIES_DB-MetaData'!AK221*6.89476,'SERIES_DB-MetaData'!AK221)</f>
        <v>585</v>
      </c>
      <c r="AL221" s="31">
        <f>IF('SERIES_DB-MetaData'!$F221="US",'SERIES_DB-MetaData'!AL221*6.89476,'SERIES_DB-MetaData'!AL221)</f>
        <v>0</v>
      </c>
      <c r="AM221" s="31">
        <f>IF('SERIES_DB-MetaData'!$F221="US",'SERIES_DB-MetaData'!AM221*6.89476,'SERIES_DB-MetaData'!AM221)</f>
        <v>678</v>
      </c>
      <c r="AN221" s="31">
        <f>IF('SERIES_DB-MetaData'!$F221="US",'SERIES_DB-MetaData'!AN221*6.89476,'SERIES_DB-MetaData'!AN221)</f>
        <v>678</v>
      </c>
      <c r="AO221" s="108">
        <f>'SERIES_DB-MetaData'!AO221</f>
        <v>0</v>
      </c>
      <c r="AP221" s="24" t="str">
        <f>'SERIES_DB-MetaData'!AP221</f>
        <v>R</v>
      </c>
      <c r="AQ221" s="20">
        <f>'SERIES_DB-MetaData'!AQ221</f>
        <v>2</v>
      </c>
      <c r="AR221" s="24" t="str">
        <f>'SERIES_DB-MetaData'!AR221</f>
        <v>Ribbed</v>
      </c>
      <c r="AS221" s="30">
        <f>IF('SERIES_DB-MetaData'!$F221="US",'SERIES_DB-MetaData'!AS221*25.4,'SERIES_DB-MetaData'!AS221)</f>
        <v>4.2</v>
      </c>
      <c r="AT221" s="20">
        <f>'SERIES_DB-MetaData'!AT221</f>
        <v>55</v>
      </c>
      <c r="AU221" s="31">
        <f>IF('SERIES_DB-MetaData'!$F221="US",'SERIES_DB-MetaData'!AU221*25.4,'SERIES_DB-MetaData'!AU221)</f>
        <v>27</v>
      </c>
      <c r="AV221" s="30">
        <f>IF('SERIES_DB-MetaData'!$F221="US",'SERIES_DB-MetaData'!AV221*25.4,'SERIES_DB-MetaData'!AV221)</f>
        <v>0</v>
      </c>
      <c r="AW221" s="109">
        <f>'SERIES_DB-MetaData'!AW221</f>
        <v>0</v>
      </c>
      <c r="AX221" s="30">
        <f>IF('SERIES_DB-MetaData'!$F221="US",'SERIES_DB-MetaData'!AX221*25.4,'SERIES_DB-MetaData'!AX221)</f>
        <v>0</v>
      </c>
      <c r="AY221" s="23">
        <f t="shared" si="34"/>
        <v>1.0262536001726656</v>
      </c>
      <c r="AZ221" s="23"/>
      <c r="BA221" s="31">
        <f>IF('SERIES_DB-MetaData'!$F221="US",'SERIES_DB-MetaData'!BA221*6.89476,'SERIES_DB-MetaData'!BA221)</f>
        <v>575</v>
      </c>
      <c r="BB221" s="31">
        <f>IF('SERIES_DB-MetaData'!$F221="US",'SERIES_DB-MetaData'!BB221*6.89476,'SERIES_DB-MetaData'!BB221)</f>
        <v>658</v>
      </c>
      <c r="BC221" s="24">
        <f>'SERIES_DB-MetaData'!BC221</f>
        <v>0</v>
      </c>
      <c r="BD221" s="30">
        <f>IF('SERIES_DB-MetaData'!$F221="US",'SERIES_DB-MetaData'!BD221*25.4,'SERIES_DB-MetaData'!BD221)</f>
        <v>4.2</v>
      </c>
      <c r="BE221" s="30">
        <f>IF('SERIES_DB-MetaData'!$F221="US",'SERIES_DB-MetaData'!BE221*25.4,'SERIES_DB-MetaData'!BE221)</f>
        <v>165</v>
      </c>
      <c r="BF221" s="24">
        <f>'SERIES_DB-MetaData'!BF221</f>
        <v>2</v>
      </c>
      <c r="BG221" s="22">
        <f t="shared" si="35"/>
        <v>0.16793240730098166</v>
      </c>
      <c r="BH221" s="30">
        <f>IF('SERIES_DB-MetaData'!$F221="US",'SERIES_DB-MetaData'!BH221*25.4,'SERIES_DB-MetaData'!BH221)</f>
        <v>0</v>
      </c>
      <c r="BI221" s="31">
        <f>IF('SERIES_DB-MetaData'!$F221="US",'SERIES_DB-MetaData'!BI221*6.89476,'SERIES_DB-MetaData'!BI221)</f>
        <v>575</v>
      </c>
      <c r="BJ221" s="31">
        <f>IF('SERIES_DB-MetaData'!$F221="US",'SERIES_DB-MetaData'!BJ221*6.89476,'SERIES_DB-MetaData'!BJ221)</f>
        <v>658</v>
      </c>
      <c r="BK221" s="109">
        <f>'SERIES_DB-MetaData'!BK221</f>
        <v>0</v>
      </c>
      <c r="BL221" s="30">
        <f>IF('SERIES_DB-MetaData'!$F221="US",'SERIES_DB-MetaData'!BL221*25.4,'SERIES_DB-MetaData'!BL221)</f>
        <v>4.2</v>
      </c>
      <c r="BM221" s="30">
        <f>IF('SERIES_DB-MetaData'!$F221="US",'SERIES_DB-MetaData'!BM221*25.4,'SERIES_DB-MetaData'!BM221)</f>
        <v>100</v>
      </c>
      <c r="BN221" s="25">
        <f>'SERIES_DB-MetaData'!$BN$6</f>
        <v>2</v>
      </c>
      <c r="BO221" s="22">
        <f t="shared" si="36"/>
        <v>0.27708847204661974</v>
      </c>
      <c r="BP221" s="31">
        <f>IF('SERIES_DB-MetaData'!$F221="US",'SERIES_DB-MetaData'!BP221*6.89476,'SERIES_DB-MetaData'!BP221)</f>
        <v>575</v>
      </c>
      <c r="BQ221" s="31">
        <f>IF('SERIES_DB-MetaData'!$F221="US",'SERIES_DB-MetaData'!BQ221*6.89476,'SERIES_DB-MetaData'!BQ221)</f>
        <v>658</v>
      </c>
      <c r="BR221" s="20">
        <f>'SERIES_DB-MetaData'!BR221</f>
        <v>0</v>
      </c>
      <c r="BS221" s="30">
        <f>IF('SERIES_DB-MetaData'!$F221="US",'SERIES_DB-MetaData'!BS221*25.4,'SERIES_DB-MetaData'!BS221)</f>
        <v>8</v>
      </c>
      <c r="BT221" s="20">
        <f>'SERIES_DB-MetaData'!BT221</f>
        <v>6</v>
      </c>
      <c r="BU221" s="22">
        <f t="shared" si="37"/>
        <v>0.25132741228718347</v>
      </c>
      <c r="BV221" s="31">
        <f>IF('SERIES_DB-MetaData'!$F221="US",'SERIES_DB-MetaData'!BV221*6.89476,'SERIES_DB-MetaData'!BV221)</f>
        <v>585</v>
      </c>
      <c r="BW221" s="20">
        <f>'SERIES_DB-MetaData'!BW221</f>
        <v>0</v>
      </c>
      <c r="BX221" s="20">
        <f>'SERIES_DB-MetaData'!BX221</f>
        <v>8</v>
      </c>
    </row>
    <row r="222" spans="1:76">
      <c r="A222" s="84">
        <f>'SERIES_DB-MetaData'!A222</f>
        <v>217</v>
      </c>
      <c r="B222" s="84">
        <f>'SERIES_DB-MetaData'!B222</f>
        <v>0</v>
      </c>
      <c r="C222" s="84">
        <f>'SERIES_DB-MetaData'!C222</f>
        <v>6</v>
      </c>
      <c r="D222" s="105" t="str">
        <f>'SERIES_DB-MetaData'!D222</f>
        <v>MSW1</v>
      </c>
      <c r="E222" s="105" t="str">
        <f>'SERIES_DB-MetaData'!E222</f>
        <v>Salonikios (1999)</v>
      </c>
      <c r="F222" s="20" t="s">
        <v>8</v>
      </c>
      <c r="G222" s="87" t="str">
        <f>'SERIES_DB-MetaData'!G222</f>
        <v>C</v>
      </c>
      <c r="H222" s="87" t="str">
        <f>'SERIES_DB-MetaData'!H222</f>
        <v>R</v>
      </c>
      <c r="I222" s="31">
        <f>IF('SERIES_DB-MetaData'!$F222="US",'SERIES_DB-MetaData'!I222*6.89476,'SERIES_DB-MetaData'!I222)</f>
        <v>26.1</v>
      </c>
      <c r="J222" s="31">
        <f>IF('SERIES_DB-MetaData'!$F222="US",'SERIES_DB-MetaData'!J222*6.89476,'SERIES_DB-MetaData'!J222)</f>
        <v>0</v>
      </c>
      <c r="K222" s="31">
        <f>IF('SERIES_DB-MetaData'!$F222="US",'SERIES_DB-MetaData'!K222*6.89476,'SERIES_DB-MetaData'!K222)</f>
        <v>0</v>
      </c>
      <c r="L222" s="31">
        <f>IF('SERIES_DB-MetaData'!$F222="US",'SERIES_DB-MetaData'!L222*4.448221615,'SERIES_DB-MetaData'!L222)</f>
        <v>0</v>
      </c>
      <c r="M222" s="20">
        <f>'SERIES_DB-MetaData'!M222</f>
        <v>0</v>
      </c>
      <c r="N222" s="30">
        <f>IF('SERIES_DB-MetaData'!$F222="US",'SERIES_DB-MetaData'!N222*25.4,'SERIES_DB-MetaData'!N222)</f>
        <v>100</v>
      </c>
      <c r="O222" s="30">
        <f>IF('SERIES_DB-MetaData'!$F222="US",'SERIES_DB-MetaData'!O222*25.4,'SERIES_DB-MetaData'!O222)</f>
        <v>24</v>
      </c>
      <c r="P222" s="30">
        <f>IF('SERIES_DB-MetaData'!$F222="US",'SERIES_DB-MetaData'!P222*25.4,'SERIES_DB-MetaData'!P222)</f>
        <v>1200</v>
      </c>
      <c r="Q222" s="30">
        <f>IF('SERIES_DB-MetaData'!$F222="US",'SERIES_DB-MetaData'!Q222*25.4,'SERIES_DB-MetaData'!Q222)</f>
        <v>100</v>
      </c>
      <c r="R222" s="30">
        <f>IF('SERIES_DB-MetaData'!$F222="US",'SERIES_DB-MetaData'!R222*25.4,'SERIES_DB-MetaData'!R222)</f>
        <v>1920</v>
      </c>
      <c r="S222" s="30">
        <f>IF('SERIES_DB-MetaData'!$F222="US",'SERIES_DB-MetaData'!S222*25.4,'SERIES_DB-MetaData'!S222)</f>
        <v>1920</v>
      </c>
      <c r="T222" s="32" t="str">
        <f>'SERIES_DB-MetaData'!T222</f>
        <v>C</v>
      </c>
      <c r="U222" s="32">
        <f t="shared" si="32"/>
        <v>120000</v>
      </c>
      <c r="V222" s="30">
        <f>IF('SERIES_DB-MetaData'!$F222="US",'SERIES_DB-MetaData'!V222*25.4,'SERIES_DB-MetaData'!V222)</f>
        <v>8</v>
      </c>
      <c r="W222" s="30">
        <f>IF('SERIES_DB-MetaData'!$F222="US",'SERIES_DB-MetaData'!W222*25.4,'SERIES_DB-MetaData'!W222)</f>
        <v>8</v>
      </c>
      <c r="X222" s="30">
        <f>IF('SERIES_DB-MetaData'!$F222="US",'SERIES_DB-MetaData'!X222*25.4,'SERIES_DB-MetaData'!X222)</f>
        <v>0</v>
      </c>
      <c r="Y222" s="108">
        <f>'SERIES_DB-MetaData'!Y222</f>
        <v>8</v>
      </c>
      <c r="Z222" s="30">
        <f>IF('SERIES_DB-MetaData'!$F222="US",'SERIES_DB-MetaData'!Z222*25.4,'SERIES_DB-MetaData'!Z222)</f>
        <v>0</v>
      </c>
      <c r="AA222" s="108">
        <f>'SERIES_DB-MetaData'!AA222</f>
        <v>0</v>
      </c>
      <c r="AB222" s="30">
        <f>IF('SERIES_DB-MetaData'!$F222="US",'SERIES_DB-MetaData'!AB222*25.4,'SERIES_DB-MetaData'!AB222)</f>
        <v>0</v>
      </c>
      <c r="AC222" s="108">
        <f>'SERIES_DB-MetaData'!AC222</f>
        <v>1</v>
      </c>
      <c r="AD222" s="108" t="str">
        <f>'SERIES_DB-MetaData'!AD222</f>
        <v>CH</v>
      </c>
      <c r="AE222" s="31">
        <f>IF('SERIES_DB-MetaData'!$F222="US",'SERIES_DB-MetaData'!AE222*25.4,'SERIES_DB-MetaData'!AE222)</f>
        <v>0</v>
      </c>
      <c r="AF222" s="32" t="str">
        <f>'SERIES_DB-MetaData'!AF222</f>
        <v>Ribbed</v>
      </c>
      <c r="AG222" s="23">
        <f t="shared" si="33"/>
        <v>0.33510321638291124</v>
      </c>
      <c r="AH222" s="30">
        <f>IF('SERIES_DB-MetaData'!$F222="US",'SERIES_DB-MetaData'!AH222*25.4,'SERIES_DB-MetaData'!AH222)</f>
        <v>0</v>
      </c>
      <c r="AI222" s="31">
        <f>IF('SERIES_DB-MetaData'!$F222="US",'SERIES_DB-MetaData'!AI222*6.89476,'SERIES_DB-MetaData'!AI222)</f>
        <v>585</v>
      </c>
      <c r="AJ222" s="31">
        <f>IF('SERIES_DB-MetaData'!$F222="US",'SERIES_DB-MetaData'!AJ222*6.89476,'SERIES_DB-MetaData'!AJ222)</f>
        <v>678</v>
      </c>
      <c r="AK222" s="31">
        <f>IF('SERIES_DB-MetaData'!$F222="US",'SERIES_DB-MetaData'!AK222*6.89476,'SERIES_DB-MetaData'!AK222)</f>
        <v>585</v>
      </c>
      <c r="AL222" s="31">
        <f>IF('SERIES_DB-MetaData'!$F222="US",'SERIES_DB-MetaData'!AL222*6.89476,'SERIES_DB-MetaData'!AL222)</f>
        <v>0</v>
      </c>
      <c r="AM222" s="31">
        <f>IF('SERIES_DB-MetaData'!$F222="US",'SERIES_DB-MetaData'!AM222*6.89476,'SERIES_DB-MetaData'!AM222)</f>
        <v>678</v>
      </c>
      <c r="AN222" s="31">
        <f>IF('SERIES_DB-MetaData'!$F222="US",'SERIES_DB-MetaData'!AN222*6.89476,'SERIES_DB-MetaData'!AN222)</f>
        <v>678</v>
      </c>
      <c r="AO222" s="108">
        <f>'SERIES_DB-MetaData'!AO222</f>
        <v>0</v>
      </c>
      <c r="AP222" s="24" t="str">
        <f>'SERIES_DB-MetaData'!AP222</f>
        <v>R</v>
      </c>
      <c r="AQ222" s="20">
        <f>'SERIES_DB-MetaData'!AQ222</f>
        <v>2</v>
      </c>
      <c r="AR222" s="24" t="str">
        <f>'SERIES_DB-MetaData'!AR222</f>
        <v>Ribbed</v>
      </c>
      <c r="AS222" s="30">
        <f>IF('SERIES_DB-MetaData'!$F222="US",'SERIES_DB-MetaData'!AS222*25.4,'SERIES_DB-MetaData'!AS222)</f>
        <v>4.2</v>
      </c>
      <c r="AT222" s="20">
        <f>'SERIES_DB-MetaData'!AT222</f>
        <v>48</v>
      </c>
      <c r="AU222" s="31">
        <f>IF('SERIES_DB-MetaData'!$F222="US",'SERIES_DB-MetaData'!AU222*25.4,'SERIES_DB-MetaData'!AU222)</f>
        <v>42</v>
      </c>
      <c r="AV222" s="30">
        <f>IF('SERIES_DB-MetaData'!$F222="US",'SERIES_DB-MetaData'!AV222*25.4,'SERIES_DB-MetaData'!AV222)</f>
        <v>0</v>
      </c>
      <c r="AW222" s="109">
        <f>'SERIES_DB-MetaData'!AW222</f>
        <v>0</v>
      </c>
      <c r="AX222" s="30">
        <f>IF('SERIES_DB-MetaData'!$F222="US",'SERIES_DB-MetaData'!AX222*25.4,'SERIES_DB-MetaData'!AX222)</f>
        <v>0</v>
      </c>
      <c r="AY222" s="23">
        <f t="shared" si="34"/>
        <v>0.65973445725385649</v>
      </c>
      <c r="AZ222" s="23"/>
      <c r="BA222" s="31">
        <f>IF('SERIES_DB-MetaData'!$F222="US",'SERIES_DB-MetaData'!BA222*6.89476,'SERIES_DB-MetaData'!BA222)</f>
        <v>575</v>
      </c>
      <c r="BB222" s="31">
        <f>IF('SERIES_DB-MetaData'!$F222="US",'SERIES_DB-MetaData'!BB222*6.89476,'SERIES_DB-MetaData'!BB222)</f>
        <v>658</v>
      </c>
      <c r="BC222" s="24">
        <f>'SERIES_DB-MetaData'!BC222</f>
        <v>0</v>
      </c>
      <c r="BD222" s="30">
        <f>IF('SERIES_DB-MetaData'!$F222="US",'SERIES_DB-MetaData'!BD222*25.4,'SERIES_DB-MetaData'!BD222)</f>
        <v>4.2716593891409618</v>
      </c>
      <c r="BE222" s="30">
        <f>IF('SERIES_DB-MetaData'!$F222="US",'SERIES_DB-MetaData'!BE222*25.4,'SERIES_DB-MetaData'!BE222)</f>
        <v>165</v>
      </c>
      <c r="BF222" s="24">
        <f>'SERIES_DB-MetaData'!BF222</f>
        <v>2</v>
      </c>
      <c r="BG222" s="22">
        <f t="shared" si="35"/>
        <v>0.17371173766507325</v>
      </c>
      <c r="BH222" s="30">
        <f>IF('SERIES_DB-MetaData'!$F222="US",'SERIES_DB-MetaData'!BH222*25.4,'SERIES_DB-MetaData'!BH222)</f>
        <v>0</v>
      </c>
      <c r="BI222" s="31">
        <f>IF('SERIES_DB-MetaData'!$F222="US",'SERIES_DB-MetaData'!BI222*6.89476,'SERIES_DB-MetaData'!BI222)</f>
        <v>575</v>
      </c>
      <c r="BJ222" s="31">
        <f>IF('SERIES_DB-MetaData'!$F222="US",'SERIES_DB-MetaData'!BJ222*6.89476,'SERIES_DB-MetaData'!BJ222)</f>
        <v>658</v>
      </c>
      <c r="BK222" s="109">
        <f>'SERIES_DB-MetaData'!BK222</f>
        <v>0</v>
      </c>
      <c r="BL222" s="30">
        <f>IF('SERIES_DB-MetaData'!$F222="US",'SERIES_DB-MetaData'!BL222*25.4,'SERIES_DB-MetaData'!BL222)</f>
        <v>4.2</v>
      </c>
      <c r="BM222" s="30">
        <f>IF('SERIES_DB-MetaData'!$F222="US",'SERIES_DB-MetaData'!BM222*25.4,'SERIES_DB-MetaData'!BM222)</f>
        <v>100</v>
      </c>
      <c r="BN222" s="25">
        <f>'SERIES_DB-MetaData'!$BN$6</f>
        <v>2</v>
      </c>
      <c r="BO222" s="22">
        <f t="shared" si="36"/>
        <v>0.27708847204661974</v>
      </c>
      <c r="BP222" s="31">
        <f>IF('SERIES_DB-MetaData'!$F222="US",'SERIES_DB-MetaData'!BP222*6.89476,'SERIES_DB-MetaData'!BP222)</f>
        <v>575</v>
      </c>
      <c r="BQ222" s="31">
        <f>IF('SERIES_DB-MetaData'!$F222="US",'SERIES_DB-MetaData'!BQ222*6.89476,'SERIES_DB-MetaData'!BQ222)</f>
        <v>658</v>
      </c>
      <c r="BR222" s="20">
        <f>'SERIES_DB-MetaData'!BR222</f>
        <v>0</v>
      </c>
      <c r="BS222" s="30">
        <f>IF('SERIES_DB-MetaData'!$F222="US",'SERIES_DB-MetaData'!BS222*25.4,'SERIES_DB-MetaData'!BS222)</f>
        <v>0</v>
      </c>
      <c r="BT222" s="20">
        <f>'SERIES_DB-MetaData'!BT222</f>
        <v>0</v>
      </c>
      <c r="BU222" s="22">
        <f t="shared" si="37"/>
        <v>0</v>
      </c>
      <c r="BV222" s="31">
        <f>IF('SERIES_DB-MetaData'!$F222="US",'SERIES_DB-MetaData'!BV222*6.89476,'SERIES_DB-MetaData'!BV222)</f>
        <v>0</v>
      </c>
      <c r="BW222" s="20">
        <f>'SERIES_DB-MetaData'!BW222</f>
        <v>0</v>
      </c>
      <c r="BX222" s="20">
        <f>'SERIES_DB-MetaData'!BX222</f>
        <v>1</v>
      </c>
    </row>
    <row r="223" spans="1:76">
      <c r="A223" s="84">
        <f>'SERIES_DB-MetaData'!A223</f>
        <v>218</v>
      </c>
      <c r="B223" s="84">
        <f>'SERIES_DB-MetaData'!B223</f>
        <v>0</v>
      </c>
      <c r="C223" s="84">
        <f>'SERIES_DB-MetaData'!C223</f>
        <v>7</v>
      </c>
      <c r="D223" s="105" t="str">
        <f>'SERIES_DB-MetaData'!D223</f>
        <v>MSW2</v>
      </c>
      <c r="E223" s="105" t="str">
        <f>'SERIES_DB-MetaData'!E223</f>
        <v>Salonikios (1999)</v>
      </c>
      <c r="F223" s="20" t="s">
        <v>8</v>
      </c>
      <c r="G223" s="87" t="str">
        <f>'SERIES_DB-MetaData'!G223</f>
        <v>C</v>
      </c>
      <c r="H223" s="87" t="str">
        <f>'SERIES_DB-MetaData'!H223</f>
        <v>R</v>
      </c>
      <c r="I223" s="31">
        <f>IF('SERIES_DB-MetaData'!$F223="US",'SERIES_DB-MetaData'!I223*6.89476,'SERIES_DB-MetaData'!I223)</f>
        <v>26.2</v>
      </c>
      <c r="J223" s="31">
        <f>IF('SERIES_DB-MetaData'!$F223="US",'SERIES_DB-MetaData'!J223*6.89476,'SERIES_DB-MetaData'!J223)</f>
        <v>0</v>
      </c>
      <c r="K223" s="31">
        <f>IF('SERIES_DB-MetaData'!$F223="US",'SERIES_DB-MetaData'!K223*6.89476,'SERIES_DB-MetaData'!K223)</f>
        <v>0</v>
      </c>
      <c r="L223" s="31">
        <f>IF('SERIES_DB-MetaData'!$F223="US",'SERIES_DB-MetaData'!L223*4.448221615,'SERIES_DB-MetaData'!L223)</f>
        <v>0</v>
      </c>
      <c r="M223" s="20">
        <f>'SERIES_DB-MetaData'!M223</f>
        <v>0</v>
      </c>
      <c r="N223" s="30">
        <f>IF('SERIES_DB-MetaData'!$F223="US",'SERIES_DB-MetaData'!N223*25.4,'SERIES_DB-MetaData'!N223)</f>
        <v>100</v>
      </c>
      <c r="O223" s="30">
        <f>IF('SERIES_DB-MetaData'!$F223="US",'SERIES_DB-MetaData'!O223*25.4,'SERIES_DB-MetaData'!O223)</f>
        <v>24</v>
      </c>
      <c r="P223" s="30">
        <f>IF('SERIES_DB-MetaData'!$F223="US",'SERIES_DB-MetaData'!P223*25.4,'SERIES_DB-MetaData'!P223)</f>
        <v>1200</v>
      </c>
      <c r="Q223" s="30">
        <f>IF('SERIES_DB-MetaData'!$F223="US",'SERIES_DB-MetaData'!Q223*25.4,'SERIES_DB-MetaData'!Q223)</f>
        <v>100</v>
      </c>
      <c r="R223" s="30">
        <f>IF('SERIES_DB-MetaData'!$F223="US",'SERIES_DB-MetaData'!R223*25.4,'SERIES_DB-MetaData'!R223)</f>
        <v>1920</v>
      </c>
      <c r="S223" s="30">
        <f>IF('SERIES_DB-MetaData'!$F223="US",'SERIES_DB-MetaData'!S223*25.4,'SERIES_DB-MetaData'!S223)</f>
        <v>1920</v>
      </c>
      <c r="T223" s="32" t="str">
        <f>'SERIES_DB-MetaData'!T223</f>
        <v>C</v>
      </c>
      <c r="U223" s="32">
        <f t="shared" si="32"/>
        <v>120000</v>
      </c>
      <c r="V223" s="30">
        <f>IF('SERIES_DB-MetaData'!$F223="US",'SERIES_DB-MetaData'!V223*25.4,'SERIES_DB-MetaData'!V223)</f>
        <v>8</v>
      </c>
      <c r="W223" s="30">
        <f>IF('SERIES_DB-MetaData'!$F223="US",'SERIES_DB-MetaData'!W223*25.4,'SERIES_DB-MetaData'!W223)</f>
        <v>8</v>
      </c>
      <c r="X223" s="30">
        <f>IF('SERIES_DB-MetaData'!$F223="US",'SERIES_DB-MetaData'!X223*25.4,'SERIES_DB-MetaData'!X223)</f>
        <v>0</v>
      </c>
      <c r="Y223" s="108">
        <f>'SERIES_DB-MetaData'!Y223</f>
        <v>6</v>
      </c>
      <c r="Z223" s="30">
        <f>IF('SERIES_DB-MetaData'!$F223="US",'SERIES_DB-MetaData'!Z223*25.4,'SERIES_DB-MetaData'!Z223)</f>
        <v>0</v>
      </c>
      <c r="AA223" s="108">
        <f>'SERIES_DB-MetaData'!AA223</f>
        <v>0</v>
      </c>
      <c r="AB223" s="30">
        <f>IF('SERIES_DB-MetaData'!$F223="US",'SERIES_DB-MetaData'!AB223*25.4,'SERIES_DB-MetaData'!AB223)</f>
        <v>0</v>
      </c>
      <c r="AC223" s="108">
        <f>'SERIES_DB-MetaData'!AC223</f>
        <v>1</v>
      </c>
      <c r="AD223" s="108" t="str">
        <f>'SERIES_DB-MetaData'!AD223</f>
        <v>CH</v>
      </c>
      <c r="AE223" s="31">
        <f>IF('SERIES_DB-MetaData'!$F223="US",'SERIES_DB-MetaData'!AE223*25.4,'SERIES_DB-MetaData'!AE223)</f>
        <v>0</v>
      </c>
      <c r="AF223" s="32" t="str">
        <f>'SERIES_DB-MetaData'!AF223</f>
        <v>Ribbed</v>
      </c>
      <c r="AG223" s="23">
        <f t="shared" si="33"/>
        <v>0.25132741228718347</v>
      </c>
      <c r="AH223" s="30">
        <f>IF('SERIES_DB-MetaData'!$F223="US",'SERIES_DB-MetaData'!AH223*25.4,'SERIES_DB-MetaData'!AH223)</f>
        <v>0</v>
      </c>
      <c r="AI223" s="31">
        <f>IF('SERIES_DB-MetaData'!$F223="US",'SERIES_DB-MetaData'!AI223*6.89476,'SERIES_DB-MetaData'!AI223)</f>
        <v>585</v>
      </c>
      <c r="AJ223" s="31">
        <f>IF('SERIES_DB-MetaData'!$F223="US",'SERIES_DB-MetaData'!AJ223*6.89476,'SERIES_DB-MetaData'!AJ223)</f>
        <v>678</v>
      </c>
      <c r="AK223" s="31">
        <f>IF('SERIES_DB-MetaData'!$F223="US",'SERIES_DB-MetaData'!AK223*6.89476,'SERIES_DB-MetaData'!AK223)</f>
        <v>585</v>
      </c>
      <c r="AL223" s="31">
        <f>IF('SERIES_DB-MetaData'!$F223="US",'SERIES_DB-MetaData'!AL223*6.89476,'SERIES_DB-MetaData'!AL223)</f>
        <v>0</v>
      </c>
      <c r="AM223" s="31">
        <f>IF('SERIES_DB-MetaData'!$F223="US",'SERIES_DB-MetaData'!AM223*6.89476,'SERIES_DB-MetaData'!AM223)</f>
        <v>678</v>
      </c>
      <c r="AN223" s="31">
        <f>IF('SERIES_DB-MetaData'!$F223="US",'SERIES_DB-MetaData'!AN223*6.89476,'SERIES_DB-MetaData'!AN223)</f>
        <v>678</v>
      </c>
      <c r="AO223" s="108">
        <f>'SERIES_DB-MetaData'!AO223</f>
        <v>0</v>
      </c>
      <c r="AP223" s="24" t="str">
        <f>'SERIES_DB-MetaData'!AP223</f>
        <v>R</v>
      </c>
      <c r="AQ223" s="20">
        <f>'SERIES_DB-MetaData'!AQ223</f>
        <v>2</v>
      </c>
      <c r="AR223" s="24" t="str">
        <f>'SERIES_DB-MetaData'!AR223</f>
        <v>Ribbed</v>
      </c>
      <c r="AS223" s="30">
        <f>IF('SERIES_DB-MetaData'!$F223="US",'SERIES_DB-MetaData'!AS223*25.4,'SERIES_DB-MetaData'!AS223)</f>
        <v>4.2</v>
      </c>
      <c r="AT223" s="20">
        <f>'SERIES_DB-MetaData'!AT223</f>
        <v>48</v>
      </c>
      <c r="AU223" s="31">
        <f>IF('SERIES_DB-MetaData'!$F223="US",'SERIES_DB-MetaData'!AU223*25.4,'SERIES_DB-MetaData'!AU223)</f>
        <v>42</v>
      </c>
      <c r="AV223" s="30">
        <f>IF('SERIES_DB-MetaData'!$F223="US",'SERIES_DB-MetaData'!AV223*25.4,'SERIES_DB-MetaData'!AV223)</f>
        <v>0</v>
      </c>
      <c r="AW223" s="109">
        <f>'SERIES_DB-MetaData'!AW223</f>
        <v>0</v>
      </c>
      <c r="AX223" s="30">
        <f>IF('SERIES_DB-MetaData'!$F223="US",'SERIES_DB-MetaData'!AX223*25.4,'SERIES_DB-MetaData'!AX223)</f>
        <v>0</v>
      </c>
      <c r="AY223" s="23">
        <f t="shared" si="34"/>
        <v>0.65973445725385649</v>
      </c>
      <c r="AZ223" s="23"/>
      <c r="BA223" s="31">
        <f>IF('SERIES_DB-MetaData'!$F223="US",'SERIES_DB-MetaData'!BA223*6.89476,'SERIES_DB-MetaData'!BA223)</f>
        <v>575</v>
      </c>
      <c r="BB223" s="31">
        <f>IF('SERIES_DB-MetaData'!$F223="US",'SERIES_DB-MetaData'!BB223*6.89476,'SERIES_DB-MetaData'!BB223)</f>
        <v>658</v>
      </c>
      <c r="BC223" s="24">
        <f>'SERIES_DB-MetaData'!BC223</f>
        <v>0</v>
      </c>
      <c r="BD223" s="30">
        <f>IF('SERIES_DB-MetaData'!$F223="US",'SERIES_DB-MetaData'!BD223*25.4,'SERIES_DB-MetaData'!BD223)</f>
        <v>4.2</v>
      </c>
      <c r="BE223" s="30">
        <f>IF('SERIES_DB-MetaData'!$F223="US",'SERIES_DB-MetaData'!BE223*25.4,'SERIES_DB-MetaData'!BE223)</f>
        <v>165</v>
      </c>
      <c r="BF223" s="24">
        <f>'SERIES_DB-MetaData'!BF223</f>
        <v>2</v>
      </c>
      <c r="BG223" s="22">
        <f t="shared" si="35"/>
        <v>0.16793240730098166</v>
      </c>
      <c r="BH223" s="30">
        <f>IF('SERIES_DB-MetaData'!$F223="US",'SERIES_DB-MetaData'!BH223*25.4,'SERIES_DB-MetaData'!BH223)</f>
        <v>0</v>
      </c>
      <c r="BI223" s="31">
        <f>IF('SERIES_DB-MetaData'!$F223="US",'SERIES_DB-MetaData'!BI223*6.89476,'SERIES_DB-MetaData'!BI223)</f>
        <v>575</v>
      </c>
      <c r="BJ223" s="31">
        <f>IF('SERIES_DB-MetaData'!$F223="US",'SERIES_DB-MetaData'!BJ223*6.89476,'SERIES_DB-MetaData'!BJ223)</f>
        <v>658</v>
      </c>
      <c r="BK223" s="109">
        <f>'SERIES_DB-MetaData'!BK223</f>
        <v>0</v>
      </c>
      <c r="BL223" s="30">
        <f>IF('SERIES_DB-MetaData'!$F223="US",'SERIES_DB-MetaData'!BL223*25.4,'SERIES_DB-MetaData'!BL223)</f>
        <v>4.2</v>
      </c>
      <c r="BM223" s="30">
        <f>IF('SERIES_DB-MetaData'!$F223="US",'SERIES_DB-MetaData'!BM223*25.4,'SERIES_DB-MetaData'!BM223)</f>
        <v>100</v>
      </c>
      <c r="BN223" s="25">
        <f>'SERIES_DB-MetaData'!$BN$6</f>
        <v>2</v>
      </c>
      <c r="BO223" s="22">
        <f t="shared" si="36"/>
        <v>0.27708847204661974</v>
      </c>
      <c r="BP223" s="31">
        <f>IF('SERIES_DB-MetaData'!$F223="US",'SERIES_DB-MetaData'!BP223*6.89476,'SERIES_DB-MetaData'!BP223)</f>
        <v>575</v>
      </c>
      <c r="BQ223" s="31">
        <f>IF('SERIES_DB-MetaData'!$F223="US",'SERIES_DB-MetaData'!BQ223*6.89476,'SERIES_DB-MetaData'!BQ223)</f>
        <v>658</v>
      </c>
      <c r="BR223" s="20">
        <f>'SERIES_DB-MetaData'!BR223</f>
        <v>0</v>
      </c>
      <c r="BS223" s="30">
        <f>IF('SERIES_DB-MetaData'!$F223="US",'SERIES_DB-MetaData'!BS223*25.4,'SERIES_DB-MetaData'!BS223)</f>
        <v>0</v>
      </c>
      <c r="BT223" s="20">
        <f>'SERIES_DB-MetaData'!BT223</f>
        <v>0</v>
      </c>
      <c r="BU223" s="22">
        <f t="shared" si="37"/>
        <v>0</v>
      </c>
      <c r="BV223" s="31">
        <f>IF('SERIES_DB-MetaData'!$F223="US",'SERIES_DB-MetaData'!BV223*6.89476,'SERIES_DB-MetaData'!BV223)</f>
        <v>0</v>
      </c>
      <c r="BW223" s="20">
        <f>'SERIES_DB-MetaData'!BW223</f>
        <v>0</v>
      </c>
      <c r="BX223" s="20">
        <f>'SERIES_DB-MetaData'!BX223</f>
        <v>1</v>
      </c>
    </row>
    <row r="224" spans="1:76">
      <c r="A224" s="84">
        <f>'SERIES_DB-MetaData'!A224</f>
        <v>219</v>
      </c>
      <c r="B224" s="84">
        <f>'SERIES_DB-MetaData'!B224</f>
        <v>0</v>
      </c>
      <c r="C224" s="84">
        <f>'SERIES_DB-MetaData'!C224</f>
        <v>8</v>
      </c>
      <c r="D224" s="105" t="str">
        <f>'SERIES_DB-MetaData'!D224</f>
        <v>MSW3</v>
      </c>
      <c r="E224" s="105" t="str">
        <f>'SERIES_DB-MetaData'!E224</f>
        <v>Salonikios (1999)</v>
      </c>
      <c r="F224" s="20" t="s">
        <v>8</v>
      </c>
      <c r="G224" s="87" t="str">
        <f>'SERIES_DB-MetaData'!G224</f>
        <v>C</v>
      </c>
      <c r="H224" s="87" t="str">
        <f>'SERIES_DB-MetaData'!H224</f>
        <v>R</v>
      </c>
      <c r="I224" s="31">
        <f>IF('SERIES_DB-MetaData'!$F224="US",'SERIES_DB-MetaData'!I224*6.89476,'SERIES_DB-MetaData'!I224)</f>
        <v>24.6</v>
      </c>
      <c r="J224" s="31">
        <f>IF('SERIES_DB-MetaData'!$F224="US",'SERIES_DB-MetaData'!J224*6.89476,'SERIES_DB-MetaData'!J224)</f>
        <v>0</v>
      </c>
      <c r="K224" s="31">
        <f>IF('SERIES_DB-MetaData'!$F224="US",'SERIES_DB-MetaData'!K224*6.89476,'SERIES_DB-MetaData'!K224)</f>
        <v>0</v>
      </c>
      <c r="L224" s="31">
        <f>IF('SERIES_DB-MetaData'!$F224="US",'SERIES_DB-MetaData'!L224*4.448221615,'SERIES_DB-MetaData'!L224)</f>
        <v>206.64000000000004</v>
      </c>
      <c r="M224" s="20" t="str">
        <f>'SERIES_DB-MetaData'!M224</f>
        <v>III</v>
      </c>
      <c r="N224" s="30">
        <f>IF('SERIES_DB-MetaData'!$F224="US",'SERIES_DB-MetaData'!N224*25.4,'SERIES_DB-MetaData'!N224)</f>
        <v>100</v>
      </c>
      <c r="O224" s="30">
        <f>IF('SERIES_DB-MetaData'!$F224="US",'SERIES_DB-MetaData'!O224*25.4,'SERIES_DB-MetaData'!O224)</f>
        <v>24</v>
      </c>
      <c r="P224" s="30">
        <f>IF('SERIES_DB-MetaData'!$F224="US",'SERIES_DB-MetaData'!P224*25.4,'SERIES_DB-MetaData'!P224)</f>
        <v>1200</v>
      </c>
      <c r="Q224" s="30">
        <f>IF('SERIES_DB-MetaData'!$F224="US",'SERIES_DB-MetaData'!Q224*25.4,'SERIES_DB-MetaData'!Q224)</f>
        <v>100</v>
      </c>
      <c r="R224" s="30">
        <f>IF('SERIES_DB-MetaData'!$F224="US",'SERIES_DB-MetaData'!R224*25.4,'SERIES_DB-MetaData'!R224)</f>
        <v>1920</v>
      </c>
      <c r="S224" s="30">
        <f>IF('SERIES_DB-MetaData'!$F224="US",'SERIES_DB-MetaData'!S224*25.4,'SERIES_DB-MetaData'!S224)</f>
        <v>1920</v>
      </c>
      <c r="T224" s="32" t="str">
        <f>'SERIES_DB-MetaData'!T224</f>
        <v>C</v>
      </c>
      <c r="U224" s="32">
        <f t="shared" si="32"/>
        <v>120000</v>
      </c>
      <c r="V224" s="30">
        <f>IF('SERIES_DB-MetaData'!$F224="US",'SERIES_DB-MetaData'!V224*25.4,'SERIES_DB-MetaData'!V224)</f>
        <v>8</v>
      </c>
      <c r="W224" s="30">
        <f>IF('SERIES_DB-MetaData'!$F224="US",'SERIES_DB-MetaData'!W224*25.4,'SERIES_DB-MetaData'!W224)</f>
        <v>8</v>
      </c>
      <c r="X224" s="30">
        <f>IF('SERIES_DB-MetaData'!$F224="US",'SERIES_DB-MetaData'!X224*25.4,'SERIES_DB-MetaData'!X224)</f>
        <v>0</v>
      </c>
      <c r="Y224" s="108">
        <f>'SERIES_DB-MetaData'!Y224</f>
        <v>6</v>
      </c>
      <c r="Z224" s="30">
        <f>IF('SERIES_DB-MetaData'!$F224="US",'SERIES_DB-MetaData'!Z224*25.4,'SERIES_DB-MetaData'!Z224)</f>
        <v>0</v>
      </c>
      <c r="AA224" s="108">
        <f>'SERIES_DB-MetaData'!AA224</f>
        <v>0</v>
      </c>
      <c r="AB224" s="30">
        <f>IF('SERIES_DB-MetaData'!$F224="US",'SERIES_DB-MetaData'!AB224*25.4,'SERIES_DB-MetaData'!AB224)</f>
        <v>0</v>
      </c>
      <c r="AC224" s="108">
        <f>'SERIES_DB-MetaData'!AC224</f>
        <v>1</v>
      </c>
      <c r="AD224" s="108" t="str">
        <f>'SERIES_DB-MetaData'!AD224</f>
        <v>CH</v>
      </c>
      <c r="AE224" s="31">
        <f>IF('SERIES_DB-MetaData'!$F224="US",'SERIES_DB-MetaData'!AE224*25.4,'SERIES_DB-MetaData'!AE224)</f>
        <v>0</v>
      </c>
      <c r="AF224" s="32" t="str">
        <f>'SERIES_DB-MetaData'!AF224</f>
        <v>Ribbed</v>
      </c>
      <c r="AG224" s="23">
        <f t="shared" si="33"/>
        <v>0.25132741228718347</v>
      </c>
      <c r="AH224" s="30">
        <f>IF('SERIES_DB-MetaData'!$F224="US",'SERIES_DB-MetaData'!AH224*25.4,'SERIES_DB-MetaData'!AH224)</f>
        <v>0</v>
      </c>
      <c r="AI224" s="31">
        <f>IF('SERIES_DB-MetaData'!$F224="US",'SERIES_DB-MetaData'!AI224*6.89476,'SERIES_DB-MetaData'!AI224)</f>
        <v>585</v>
      </c>
      <c r="AJ224" s="31">
        <f>IF('SERIES_DB-MetaData'!$F224="US",'SERIES_DB-MetaData'!AJ224*6.89476,'SERIES_DB-MetaData'!AJ224)</f>
        <v>678</v>
      </c>
      <c r="AK224" s="31">
        <f>IF('SERIES_DB-MetaData'!$F224="US",'SERIES_DB-MetaData'!AK224*6.89476,'SERIES_DB-MetaData'!AK224)</f>
        <v>585</v>
      </c>
      <c r="AL224" s="31">
        <f>IF('SERIES_DB-MetaData'!$F224="US",'SERIES_DB-MetaData'!AL224*6.89476,'SERIES_DB-MetaData'!AL224)</f>
        <v>0</v>
      </c>
      <c r="AM224" s="31">
        <f>IF('SERIES_DB-MetaData'!$F224="US",'SERIES_DB-MetaData'!AM224*6.89476,'SERIES_DB-MetaData'!AM224)</f>
        <v>678</v>
      </c>
      <c r="AN224" s="31">
        <f>IF('SERIES_DB-MetaData'!$F224="US",'SERIES_DB-MetaData'!AN224*6.89476,'SERIES_DB-MetaData'!AN224)</f>
        <v>678</v>
      </c>
      <c r="AO224" s="108">
        <f>'SERIES_DB-MetaData'!AO224</f>
        <v>0</v>
      </c>
      <c r="AP224" s="24" t="str">
        <f>'SERIES_DB-MetaData'!AP224</f>
        <v>R</v>
      </c>
      <c r="AQ224" s="20">
        <f>'SERIES_DB-MetaData'!AQ224</f>
        <v>2</v>
      </c>
      <c r="AR224" s="24" t="str">
        <f>'SERIES_DB-MetaData'!AR224</f>
        <v>Ribbed</v>
      </c>
      <c r="AS224" s="30">
        <f>IF('SERIES_DB-MetaData'!$F224="US",'SERIES_DB-MetaData'!AS224*25.4,'SERIES_DB-MetaData'!AS224)</f>
        <v>4.2</v>
      </c>
      <c r="AT224" s="20">
        <f>'SERIES_DB-MetaData'!AT224</f>
        <v>48</v>
      </c>
      <c r="AU224" s="31">
        <f>IF('SERIES_DB-MetaData'!$F224="US",'SERIES_DB-MetaData'!AU224*25.4,'SERIES_DB-MetaData'!AU224)</f>
        <v>42</v>
      </c>
      <c r="AV224" s="30">
        <f>IF('SERIES_DB-MetaData'!$F224="US",'SERIES_DB-MetaData'!AV224*25.4,'SERIES_DB-MetaData'!AV224)</f>
        <v>0</v>
      </c>
      <c r="AW224" s="109">
        <f>'SERIES_DB-MetaData'!AW224</f>
        <v>0</v>
      </c>
      <c r="AX224" s="30">
        <f>IF('SERIES_DB-MetaData'!$F224="US",'SERIES_DB-MetaData'!AX224*25.4,'SERIES_DB-MetaData'!AX224)</f>
        <v>0</v>
      </c>
      <c r="AY224" s="23">
        <f t="shared" si="34"/>
        <v>0.65973445725385649</v>
      </c>
      <c r="AZ224" s="23"/>
      <c r="BA224" s="31">
        <f>IF('SERIES_DB-MetaData'!$F224="US",'SERIES_DB-MetaData'!BA224*6.89476,'SERIES_DB-MetaData'!BA224)</f>
        <v>575</v>
      </c>
      <c r="BB224" s="31">
        <f>IF('SERIES_DB-MetaData'!$F224="US",'SERIES_DB-MetaData'!BB224*6.89476,'SERIES_DB-MetaData'!BB224)</f>
        <v>658</v>
      </c>
      <c r="BC224" s="24">
        <f>'SERIES_DB-MetaData'!BC224</f>
        <v>0</v>
      </c>
      <c r="BD224" s="30">
        <f>IF('SERIES_DB-MetaData'!$F224="US",'SERIES_DB-MetaData'!BD224*25.4,'SERIES_DB-MetaData'!BD224)</f>
        <v>4.2</v>
      </c>
      <c r="BE224" s="30">
        <f>IF('SERIES_DB-MetaData'!$F224="US",'SERIES_DB-MetaData'!BE224*25.4,'SERIES_DB-MetaData'!BE224)</f>
        <v>165</v>
      </c>
      <c r="BF224" s="24">
        <f>'SERIES_DB-MetaData'!BF224</f>
        <v>2</v>
      </c>
      <c r="BG224" s="22">
        <f t="shared" si="35"/>
        <v>0.16793240730098166</v>
      </c>
      <c r="BH224" s="30">
        <f>IF('SERIES_DB-MetaData'!$F224="US",'SERIES_DB-MetaData'!BH224*25.4,'SERIES_DB-MetaData'!BH224)</f>
        <v>0</v>
      </c>
      <c r="BI224" s="31">
        <f>IF('SERIES_DB-MetaData'!$F224="US",'SERIES_DB-MetaData'!BI224*6.89476,'SERIES_DB-MetaData'!BI224)</f>
        <v>575</v>
      </c>
      <c r="BJ224" s="31">
        <f>IF('SERIES_DB-MetaData'!$F224="US",'SERIES_DB-MetaData'!BJ224*6.89476,'SERIES_DB-MetaData'!BJ224)</f>
        <v>658</v>
      </c>
      <c r="BK224" s="109">
        <f>'SERIES_DB-MetaData'!BK224</f>
        <v>0</v>
      </c>
      <c r="BL224" s="30">
        <f>IF('SERIES_DB-MetaData'!$F224="US",'SERIES_DB-MetaData'!BL224*25.4,'SERIES_DB-MetaData'!BL224)</f>
        <v>4.2</v>
      </c>
      <c r="BM224" s="30">
        <f>IF('SERIES_DB-MetaData'!$F224="US",'SERIES_DB-MetaData'!BM224*25.4,'SERIES_DB-MetaData'!BM224)</f>
        <v>100</v>
      </c>
      <c r="BN224" s="25">
        <f>'SERIES_DB-MetaData'!$BN$6</f>
        <v>2</v>
      </c>
      <c r="BO224" s="22">
        <f t="shared" si="36"/>
        <v>0.27708847204661974</v>
      </c>
      <c r="BP224" s="31">
        <f>IF('SERIES_DB-MetaData'!$F224="US",'SERIES_DB-MetaData'!BP224*6.89476,'SERIES_DB-MetaData'!BP224)</f>
        <v>575</v>
      </c>
      <c r="BQ224" s="31">
        <f>IF('SERIES_DB-MetaData'!$F224="US",'SERIES_DB-MetaData'!BQ224*6.89476,'SERIES_DB-MetaData'!BQ224)</f>
        <v>658</v>
      </c>
      <c r="BR224" s="20">
        <f>'SERIES_DB-MetaData'!BR224</f>
        <v>0</v>
      </c>
      <c r="BS224" s="30">
        <f>IF('SERIES_DB-MetaData'!$F224="US",'SERIES_DB-MetaData'!BS224*25.4,'SERIES_DB-MetaData'!BS224)</f>
        <v>0</v>
      </c>
      <c r="BT224" s="20">
        <f>'SERIES_DB-MetaData'!BT224</f>
        <v>0</v>
      </c>
      <c r="BU224" s="22">
        <f t="shared" si="37"/>
        <v>0</v>
      </c>
      <c r="BV224" s="31">
        <f>IF('SERIES_DB-MetaData'!$F224="US",'SERIES_DB-MetaData'!BV224*6.89476,'SERIES_DB-MetaData'!BV224)</f>
        <v>0</v>
      </c>
      <c r="BW224" s="20">
        <f>'SERIES_DB-MetaData'!BW224</f>
        <v>0</v>
      </c>
      <c r="BX224" s="20">
        <f>'SERIES_DB-MetaData'!BX224</f>
        <v>1</v>
      </c>
    </row>
    <row r="225" spans="1:76">
      <c r="A225" s="84">
        <f>'SERIES_DB-MetaData'!A225</f>
        <v>220</v>
      </c>
      <c r="B225" s="84">
        <f>'SERIES_DB-MetaData'!B225</f>
        <v>0</v>
      </c>
      <c r="C225" s="84">
        <f>'SERIES_DB-MetaData'!C225</f>
        <v>9</v>
      </c>
      <c r="D225" s="105" t="str">
        <f>'SERIES_DB-MetaData'!D225</f>
        <v>MSW4</v>
      </c>
      <c r="E225" s="105" t="str">
        <f>'SERIES_DB-MetaData'!E225</f>
        <v>Salonikios (1999)</v>
      </c>
      <c r="F225" s="20" t="s">
        <v>8</v>
      </c>
      <c r="G225" s="87" t="str">
        <f>'SERIES_DB-MetaData'!G225</f>
        <v>C</v>
      </c>
      <c r="H225" s="87" t="str">
        <f>'SERIES_DB-MetaData'!H225</f>
        <v>R</v>
      </c>
      <c r="I225" s="31">
        <f>IF('SERIES_DB-MetaData'!$F225="US",'SERIES_DB-MetaData'!I225*6.89476,'SERIES_DB-MetaData'!I225)</f>
        <v>24.6</v>
      </c>
      <c r="J225" s="31">
        <f>IF('SERIES_DB-MetaData'!$F225="US",'SERIES_DB-MetaData'!J225*6.89476,'SERIES_DB-MetaData'!J225)</f>
        <v>0</v>
      </c>
      <c r="K225" s="31">
        <f>IF('SERIES_DB-MetaData'!$F225="US",'SERIES_DB-MetaData'!K225*6.89476,'SERIES_DB-MetaData'!K225)</f>
        <v>0</v>
      </c>
      <c r="L225" s="31">
        <f>IF('SERIES_DB-MetaData'!$F225="US",'SERIES_DB-MetaData'!L225*4.448221615,'SERIES_DB-MetaData'!L225)</f>
        <v>0</v>
      </c>
      <c r="M225" s="20">
        <f>'SERIES_DB-MetaData'!M225</f>
        <v>0</v>
      </c>
      <c r="N225" s="30">
        <f>IF('SERIES_DB-MetaData'!$F225="US",'SERIES_DB-MetaData'!N225*25.4,'SERIES_DB-MetaData'!N225)</f>
        <v>100</v>
      </c>
      <c r="O225" s="30">
        <f>IF('SERIES_DB-MetaData'!$F225="US",'SERIES_DB-MetaData'!O225*25.4,'SERIES_DB-MetaData'!O225)</f>
        <v>24</v>
      </c>
      <c r="P225" s="30">
        <f>IF('SERIES_DB-MetaData'!$F225="US",'SERIES_DB-MetaData'!P225*25.4,'SERIES_DB-MetaData'!P225)</f>
        <v>1200</v>
      </c>
      <c r="Q225" s="30">
        <f>IF('SERIES_DB-MetaData'!$F225="US",'SERIES_DB-MetaData'!Q225*25.4,'SERIES_DB-MetaData'!Q225)</f>
        <v>100</v>
      </c>
      <c r="R225" s="30">
        <f>IF('SERIES_DB-MetaData'!$F225="US",'SERIES_DB-MetaData'!R225*25.4,'SERIES_DB-MetaData'!R225)</f>
        <v>1920</v>
      </c>
      <c r="S225" s="30">
        <f>IF('SERIES_DB-MetaData'!$F225="US",'SERIES_DB-MetaData'!S225*25.4,'SERIES_DB-MetaData'!S225)</f>
        <v>1920</v>
      </c>
      <c r="T225" s="32" t="str">
        <f>'SERIES_DB-MetaData'!T225</f>
        <v>C</v>
      </c>
      <c r="U225" s="32">
        <f t="shared" si="32"/>
        <v>120000</v>
      </c>
      <c r="V225" s="30">
        <f>IF('SERIES_DB-MetaData'!$F225="US",'SERIES_DB-MetaData'!V225*25.4,'SERIES_DB-MetaData'!V225)</f>
        <v>8</v>
      </c>
      <c r="W225" s="30">
        <f>IF('SERIES_DB-MetaData'!$F225="US",'SERIES_DB-MetaData'!W225*25.4,'SERIES_DB-MetaData'!W225)</f>
        <v>8</v>
      </c>
      <c r="X225" s="30">
        <f>IF('SERIES_DB-MetaData'!$F225="US",'SERIES_DB-MetaData'!X225*25.4,'SERIES_DB-MetaData'!X225)</f>
        <v>0</v>
      </c>
      <c r="Y225" s="108">
        <f>'SERIES_DB-MetaData'!Y225</f>
        <v>6</v>
      </c>
      <c r="Z225" s="30">
        <f>IF('SERIES_DB-MetaData'!$F225="US",'SERIES_DB-MetaData'!Z225*25.4,'SERIES_DB-MetaData'!Z225)</f>
        <v>0</v>
      </c>
      <c r="AA225" s="108">
        <f>'SERIES_DB-MetaData'!AA225</f>
        <v>0</v>
      </c>
      <c r="AB225" s="30">
        <f>IF('SERIES_DB-MetaData'!$F225="US",'SERIES_DB-MetaData'!AB225*25.4,'SERIES_DB-MetaData'!AB225)</f>
        <v>0</v>
      </c>
      <c r="AC225" s="108">
        <f>'SERIES_DB-MetaData'!AC225</f>
        <v>1</v>
      </c>
      <c r="AD225" s="108" t="str">
        <f>'SERIES_DB-MetaData'!AD225</f>
        <v>CH</v>
      </c>
      <c r="AE225" s="31">
        <f>IF('SERIES_DB-MetaData'!$F225="US",'SERIES_DB-MetaData'!AE225*25.4,'SERIES_DB-MetaData'!AE225)</f>
        <v>0</v>
      </c>
      <c r="AF225" s="32" t="str">
        <f>'SERIES_DB-MetaData'!AF225</f>
        <v>Ribbed</v>
      </c>
      <c r="AG225" s="23">
        <f t="shared" si="33"/>
        <v>0.25132741228718347</v>
      </c>
      <c r="AH225" s="30">
        <f>IF('SERIES_DB-MetaData'!$F225="US",'SERIES_DB-MetaData'!AH225*25.4,'SERIES_DB-MetaData'!AH225)</f>
        <v>0</v>
      </c>
      <c r="AI225" s="31">
        <f>IF('SERIES_DB-MetaData'!$F225="US",'SERIES_DB-MetaData'!AI225*6.89476,'SERIES_DB-MetaData'!AI225)</f>
        <v>585</v>
      </c>
      <c r="AJ225" s="31">
        <f>IF('SERIES_DB-MetaData'!$F225="US",'SERIES_DB-MetaData'!AJ225*6.89476,'SERIES_DB-MetaData'!AJ225)</f>
        <v>678</v>
      </c>
      <c r="AK225" s="31">
        <f>IF('SERIES_DB-MetaData'!$F225="US",'SERIES_DB-MetaData'!AK225*6.89476,'SERIES_DB-MetaData'!AK225)</f>
        <v>585</v>
      </c>
      <c r="AL225" s="31">
        <f>IF('SERIES_DB-MetaData'!$F225="US",'SERIES_DB-MetaData'!AL225*6.89476,'SERIES_DB-MetaData'!AL225)</f>
        <v>0</v>
      </c>
      <c r="AM225" s="31">
        <f>IF('SERIES_DB-MetaData'!$F225="US",'SERIES_DB-MetaData'!AM225*6.89476,'SERIES_DB-MetaData'!AM225)</f>
        <v>678</v>
      </c>
      <c r="AN225" s="31">
        <f>IF('SERIES_DB-MetaData'!$F225="US",'SERIES_DB-MetaData'!AN225*6.89476,'SERIES_DB-MetaData'!AN225)</f>
        <v>678</v>
      </c>
      <c r="AO225" s="108">
        <f>'SERIES_DB-MetaData'!AO225</f>
        <v>0</v>
      </c>
      <c r="AP225" s="24" t="str">
        <f>'SERIES_DB-MetaData'!AP225</f>
        <v>R</v>
      </c>
      <c r="AQ225" s="20">
        <f>'SERIES_DB-MetaData'!AQ225</f>
        <v>2</v>
      </c>
      <c r="AR225" s="24" t="str">
        <f>'SERIES_DB-MetaData'!AR225</f>
        <v>Ribbed</v>
      </c>
      <c r="AS225" s="30">
        <f>IF('SERIES_DB-MetaData'!$F225="US",'SERIES_DB-MetaData'!AS225*25.4,'SERIES_DB-MetaData'!AS225)</f>
        <v>4.2</v>
      </c>
      <c r="AT225" s="20">
        <f>'SERIES_DB-MetaData'!AT225</f>
        <v>80</v>
      </c>
      <c r="AU225" s="31">
        <f>IF('SERIES_DB-MetaData'!$F225="US",'SERIES_DB-MetaData'!AU225*25.4,'SERIES_DB-MetaData'!AU225)</f>
        <v>27</v>
      </c>
      <c r="AV225" s="30">
        <f>IF('SERIES_DB-MetaData'!$F225="US",'SERIES_DB-MetaData'!AV225*25.4,'SERIES_DB-MetaData'!AV225)</f>
        <v>0</v>
      </c>
      <c r="AW225" s="109">
        <f>'SERIES_DB-MetaData'!AW225</f>
        <v>0</v>
      </c>
      <c r="AX225" s="30">
        <f>IF('SERIES_DB-MetaData'!$F225="US",'SERIES_DB-MetaData'!AX225*25.4,'SERIES_DB-MetaData'!AX225)</f>
        <v>0</v>
      </c>
      <c r="AY225" s="23">
        <f t="shared" si="34"/>
        <v>1.0262536001726656</v>
      </c>
      <c r="AZ225" s="23"/>
      <c r="BA225" s="31">
        <f>IF('SERIES_DB-MetaData'!$F225="US",'SERIES_DB-MetaData'!BA225*6.89476,'SERIES_DB-MetaData'!BA225)</f>
        <v>575</v>
      </c>
      <c r="BB225" s="31">
        <f>IF('SERIES_DB-MetaData'!$F225="US",'SERIES_DB-MetaData'!BB225*6.89476,'SERIES_DB-MetaData'!BB225)</f>
        <v>658</v>
      </c>
      <c r="BC225" s="24">
        <f>'SERIES_DB-MetaData'!BC225</f>
        <v>0</v>
      </c>
      <c r="BD225" s="30">
        <f>IF('SERIES_DB-MetaData'!$F225="US",'SERIES_DB-MetaData'!BD225*25.4,'SERIES_DB-MetaData'!BD225)</f>
        <v>4.2</v>
      </c>
      <c r="BE225" s="30">
        <f>IF('SERIES_DB-MetaData'!$F225="US",'SERIES_DB-MetaData'!BE225*25.4,'SERIES_DB-MetaData'!BE225)</f>
        <v>165</v>
      </c>
      <c r="BF225" s="24">
        <f>'SERIES_DB-MetaData'!BF225</f>
        <v>2</v>
      </c>
      <c r="BG225" s="22">
        <f t="shared" si="35"/>
        <v>0.16793240730098166</v>
      </c>
      <c r="BH225" s="30">
        <f>IF('SERIES_DB-MetaData'!$F225="US",'SERIES_DB-MetaData'!BH225*25.4,'SERIES_DB-MetaData'!BH225)</f>
        <v>0</v>
      </c>
      <c r="BI225" s="31">
        <f>IF('SERIES_DB-MetaData'!$F225="US",'SERIES_DB-MetaData'!BI225*6.89476,'SERIES_DB-MetaData'!BI225)</f>
        <v>575</v>
      </c>
      <c r="BJ225" s="31">
        <f>IF('SERIES_DB-MetaData'!$F225="US",'SERIES_DB-MetaData'!BJ225*6.89476,'SERIES_DB-MetaData'!BJ225)</f>
        <v>658</v>
      </c>
      <c r="BK225" s="109">
        <f>'SERIES_DB-MetaData'!BK225</f>
        <v>0</v>
      </c>
      <c r="BL225" s="30">
        <f>IF('SERIES_DB-MetaData'!$F225="US",'SERIES_DB-MetaData'!BL225*25.4,'SERIES_DB-MetaData'!BL225)</f>
        <v>4.2</v>
      </c>
      <c r="BM225" s="30">
        <f>IF('SERIES_DB-MetaData'!$F225="US",'SERIES_DB-MetaData'!BM225*25.4,'SERIES_DB-MetaData'!BM225)</f>
        <v>100</v>
      </c>
      <c r="BN225" s="25">
        <f>'SERIES_DB-MetaData'!$BN$6</f>
        <v>2</v>
      </c>
      <c r="BO225" s="22">
        <f t="shared" si="36"/>
        <v>0.27708847204661974</v>
      </c>
      <c r="BP225" s="31">
        <f>IF('SERIES_DB-MetaData'!$F225="US",'SERIES_DB-MetaData'!BP225*6.89476,'SERIES_DB-MetaData'!BP225)</f>
        <v>575</v>
      </c>
      <c r="BQ225" s="31">
        <f>IF('SERIES_DB-MetaData'!$F225="US",'SERIES_DB-MetaData'!BQ225*6.89476,'SERIES_DB-MetaData'!BQ225)</f>
        <v>658</v>
      </c>
      <c r="BR225" s="20">
        <f>'SERIES_DB-MetaData'!BR225</f>
        <v>0</v>
      </c>
      <c r="BS225" s="30">
        <f>IF('SERIES_DB-MetaData'!$F225="US",'SERIES_DB-MetaData'!BS225*25.4,'SERIES_DB-MetaData'!BS225)</f>
        <v>8</v>
      </c>
      <c r="BT225" s="20">
        <f>'SERIES_DB-MetaData'!BT225</f>
        <v>6</v>
      </c>
      <c r="BU225" s="22">
        <f t="shared" si="37"/>
        <v>0.25132741228718347</v>
      </c>
      <c r="BV225" s="31">
        <f>IF('SERIES_DB-MetaData'!$F225="US",'SERIES_DB-MetaData'!BV225*6.89476,'SERIES_DB-MetaData'!BV225)</f>
        <v>585</v>
      </c>
      <c r="BW225" s="20">
        <f>'SERIES_DB-MetaData'!BW225</f>
        <v>0</v>
      </c>
      <c r="BX225" s="20">
        <f>'SERIES_DB-MetaData'!BX225</f>
        <v>1</v>
      </c>
    </row>
    <row r="226" spans="1:76">
      <c r="A226" s="84">
        <f>'SERIES_DB-MetaData'!A226</f>
        <v>221</v>
      </c>
      <c r="B226" s="84">
        <f>'SERIES_DB-MetaData'!B226</f>
        <v>0</v>
      </c>
      <c r="C226" s="84">
        <f>'SERIES_DB-MetaData'!C226</f>
        <v>10</v>
      </c>
      <c r="D226" s="105" t="str">
        <f>'SERIES_DB-MetaData'!D226</f>
        <v>MSW5</v>
      </c>
      <c r="E226" s="105" t="str">
        <f>'SERIES_DB-MetaData'!E226</f>
        <v>Salonikios (1999)</v>
      </c>
      <c r="F226" s="20" t="s">
        <v>8</v>
      </c>
      <c r="G226" s="87" t="str">
        <f>'SERIES_DB-MetaData'!G226</f>
        <v>C</v>
      </c>
      <c r="H226" s="87" t="str">
        <f>'SERIES_DB-MetaData'!H226</f>
        <v>R</v>
      </c>
      <c r="I226" s="31">
        <f>IF('SERIES_DB-MetaData'!$F226="US",'SERIES_DB-MetaData'!I226*6.89476,'SERIES_DB-MetaData'!I226)</f>
        <v>22</v>
      </c>
      <c r="J226" s="31">
        <f>IF('SERIES_DB-MetaData'!$F226="US",'SERIES_DB-MetaData'!J226*6.89476,'SERIES_DB-MetaData'!J226)</f>
        <v>0</v>
      </c>
      <c r="K226" s="31">
        <f>IF('SERIES_DB-MetaData'!$F226="US",'SERIES_DB-MetaData'!K226*6.89476,'SERIES_DB-MetaData'!K226)</f>
        <v>0</v>
      </c>
      <c r="L226" s="31">
        <f>IF('SERIES_DB-MetaData'!$F226="US",'SERIES_DB-MetaData'!L226*4.448221615,'SERIES_DB-MetaData'!L226)</f>
        <v>0</v>
      </c>
      <c r="M226" s="20">
        <f>'SERIES_DB-MetaData'!M226</f>
        <v>0</v>
      </c>
      <c r="N226" s="30">
        <f>IF('SERIES_DB-MetaData'!$F226="US",'SERIES_DB-MetaData'!N226*25.4,'SERIES_DB-MetaData'!N226)</f>
        <v>100</v>
      </c>
      <c r="O226" s="30">
        <f>IF('SERIES_DB-MetaData'!$F226="US",'SERIES_DB-MetaData'!O226*25.4,'SERIES_DB-MetaData'!O226)</f>
        <v>24</v>
      </c>
      <c r="P226" s="30">
        <f>IF('SERIES_DB-MetaData'!$F226="US",'SERIES_DB-MetaData'!P226*25.4,'SERIES_DB-MetaData'!P226)</f>
        <v>1200</v>
      </c>
      <c r="Q226" s="30">
        <f>IF('SERIES_DB-MetaData'!$F226="US",'SERIES_DB-MetaData'!Q226*25.4,'SERIES_DB-MetaData'!Q226)</f>
        <v>100</v>
      </c>
      <c r="R226" s="30">
        <f>IF('SERIES_DB-MetaData'!$F226="US",'SERIES_DB-MetaData'!R226*25.4,'SERIES_DB-MetaData'!R226)</f>
        <v>1920</v>
      </c>
      <c r="S226" s="30">
        <f>IF('SERIES_DB-MetaData'!$F226="US",'SERIES_DB-MetaData'!S226*25.4,'SERIES_DB-MetaData'!S226)</f>
        <v>1920</v>
      </c>
      <c r="T226" s="32" t="str">
        <f>'SERIES_DB-MetaData'!T226</f>
        <v>C</v>
      </c>
      <c r="U226" s="32">
        <f t="shared" si="32"/>
        <v>120000</v>
      </c>
      <c r="V226" s="30">
        <f>IF('SERIES_DB-MetaData'!$F226="US",'SERIES_DB-MetaData'!V226*25.4,'SERIES_DB-MetaData'!V226)</f>
        <v>8</v>
      </c>
      <c r="W226" s="30">
        <f>IF('SERIES_DB-MetaData'!$F226="US",'SERIES_DB-MetaData'!W226*25.4,'SERIES_DB-MetaData'!W226)</f>
        <v>8</v>
      </c>
      <c r="X226" s="30">
        <f>IF('SERIES_DB-MetaData'!$F226="US",'SERIES_DB-MetaData'!X226*25.4,'SERIES_DB-MetaData'!X226)</f>
        <v>0</v>
      </c>
      <c r="Y226" s="108">
        <f>'SERIES_DB-MetaData'!Y226</f>
        <v>6</v>
      </c>
      <c r="Z226" s="30">
        <f>IF('SERIES_DB-MetaData'!$F226="US",'SERIES_DB-MetaData'!Z226*25.4,'SERIES_DB-MetaData'!Z226)</f>
        <v>0</v>
      </c>
      <c r="AA226" s="108">
        <f>'SERIES_DB-MetaData'!AA226</f>
        <v>0</v>
      </c>
      <c r="AB226" s="30">
        <f>IF('SERIES_DB-MetaData'!$F226="US",'SERIES_DB-MetaData'!AB226*25.4,'SERIES_DB-MetaData'!AB226)</f>
        <v>0</v>
      </c>
      <c r="AC226" s="108">
        <f>'SERIES_DB-MetaData'!AC226</f>
        <v>2</v>
      </c>
      <c r="AD226" s="108" t="str">
        <f>'SERIES_DB-MetaData'!AD226</f>
        <v>CH</v>
      </c>
      <c r="AE226" s="31">
        <f>IF('SERIES_DB-MetaData'!$F226="US",'SERIES_DB-MetaData'!AE226*25.4,'SERIES_DB-MetaData'!AE226)</f>
        <v>0</v>
      </c>
      <c r="AF226" s="32" t="str">
        <f>'SERIES_DB-MetaData'!AF226</f>
        <v>Ribbed</v>
      </c>
      <c r="AG226" s="23">
        <f t="shared" si="33"/>
        <v>0.25132741228718347</v>
      </c>
      <c r="AH226" s="30">
        <f>IF('SERIES_DB-MetaData'!$F226="US",'SERIES_DB-MetaData'!AH226*25.4,'SERIES_DB-MetaData'!AH226)</f>
        <v>0</v>
      </c>
      <c r="AI226" s="31">
        <f>IF('SERIES_DB-MetaData'!$F226="US",'SERIES_DB-MetaData'!AI226*6.89476,'SERIES_DB-MetaData'!AI226)</f>
        <v>585</v>
      </c>
      <c r="AJ226" s="31">
        <f>IF('SERIES_DB-MetaData'!$F226="US",'SERIES_DB-MetaData'!AJ226*6.89476,'SERIES_DB-MetaData'!AJ226)</f>
        <v>678</v>
      </c>
      <c r="AK226" s="31">
        <f>IF('SERIES_DB-MetaData'!$F226="US",'SERIES_DB-MetaData'!AK226*6.89476,'SERIES_DB-MetaData'!AK226)</f>
        <v>585</v>
      </c>
      <c r="AL226" s="31">
        <f>IF('SERIES_DB-MetaData'!$F226="US",'SERIES_DB-MetaData'!AL226*6.89476,'SERIES_DB-MetaData'!AL226)</f>
        <v>0</v>
      </c>
      <c r="AM226" s="31">
        <f>IF('SERIES_DB-MetaData'!$F226="US",'SERIES_DB-MetaData'!AM226*6.89476,'SERIES_DB-MetaData'!AM226)</f>
        <v>678</v>
      </c>
      <c r="AN226" s="31">
        <f>IF('SERIES_DB-MetaData'!$F226="US",'SERIES_DB-MetaData'!AN226*6.89476,'SERIES_DB-MetaData'!AN226)</f>
        <v>678</v>
      </c>
      <c r="AO226" s="108">
        <f>'SERIES_DB-MetaData'!AO226</f>
        <v>0</v>
      </c>
      <c r="AP226" s="24" t="str">
        <f>'SERIES_DB-MetaData'!AP226</f>
        <v>R</v>
      </c>
      <c r="AQ226" s="20">
        <f>'SERIES_DB-MetaData'!AQ226</f>
        <v>2</v>
      </c>
      <c r="AR226" s="24" t="str">
        <f>'SERIES_DB-MetaData'!AR226</f>
        <v>Ribbed</v>
      </c>
      <c r="AS226" s="30">
        <f>IF('SERIES_DB-MetaData'!$F226="US",'SERIES_DB-MetaData'!AS226*25.4,'SERIES_DB-MetaData'!AS226)</f>
        <v>4.2</v>
      </c>
      <c r="AT226" s="20">
        <f>'SERIES_DB-MetaData'!AT226</f>
        <v>80</v>
      </c>
      <c r="AU226" s="31">
        <f>IF('SERIES_DB-MetaData'!$F226="US",'SERIES_DB-MetaData'!AU226*25.4,'SERIES_DB-MetaData'!AU226)</f>
        <v>27</v>
      </c>
      <c r="AV226" s="30">
        <f>IF('SERIES_DB-MetaData'!$F226="US",'SERIES_DB-MetaData'!AV226*25.4,'SERIES_DB-MetaData'!AV226)</f>
        <v>0</v>
      </c>
      <c r="AW226" s="109">
        <f>'SERIES_DB-MetaData'!AW226</f>
        <v>0</v>
      </c>
      <c r="AX226" s="30">
        <f>IF('SERIES_DB-MetaData'!$F226="US",'SERIES_DB-MetaData'!AX226*25.4,'SERIES_DB-MetaData'!AX226)</f>
        <v>0</v>
      </c>
      <c r="AY226" s="23">
        <f t="shared" si="34"/>
        <v>1.0262536001726656</v>
      </c>
      <c r="AZ226" s="23"/>
      <c r="BA226" s="31">
        <f>IF('SERIES_DB-MetaData'!$F226="US",'SERIES_DB-MetaData'!BA226*6.89476,'SERIES_DB-MetaData'!BA226)</f>
        <v>575</v>
      </c>
      <c r="BB226" s="31">
        <f>IF('SERIES_DB-MetaData'!$F226="US",'SERIES_DB-MetaData'!BB226*6.89476,'SERIES_DB-MetaData'!BB226)</f>
        <v>658</v>
      </c>
      <c r="BC226" s="24">
        <f>'SERIES_DB-MetaData'!BC226</f>
        <v>0</v>
      </c>
      <c r="BD226" s="30">
        <f>IF('SERIES_DB-MetaData'!$F226="US",'SERIES_DB-MetaData'!BD226*25.4,'SERIES_DB-MetaData'!BD226)</f>
        <v>4.2</v>
      </c>
      <c r="BE226" s="30">
        <f>IF('SERIES_DB-MetaData'!$F226="US",'SERIES_DB-MetaData'!BE226*25.4,'SERIES_DB-MetaData'!BE226)</f>
        <v>165</v>
      </c>
      <c r="BF226" s="24">
        <f>'SERIES_DB-MetaData'!BF226</f>
        <v>2</v>
      </c>
      <c r="BG226" s="22">
        <f t="shared" si="35"/>
        <v>0.16793240730098166</v>
      </c>
      <c r="BH226" s="30">
        <f>IF('SERIES_DB-MetaData'!$F226="US",'SERIES_DB-MetaData'!BH226*25.4,'SERIES_DB-MetaData'!BH226)</f>
        <v>0</v>
      </c>
      <c r="BI226" s="31">
        <f>IF('SERIES_DB-MetaData'!$F226="US",'SERIES_DB-MetaData'!BI226*6.89476,'SERIES_DB-MetaData'!BI226)</f>
        <v>575</v>
      </c>
      <c r="BJ226" s="31">
        <f>IF('SERIES_DB-MetaData'!$F226="US",'SERIES_DB-MetaData'!BJ226*6.89476,'SERIES_DB-MetaData'!BJ226)</f>
        <v>658</v>
      </c>
      <c r="BK226" s="109">
        <f>'SERIES_DB-MetaData'!BK226</f>
        <v>0</v>
      </c>
      <c r="BL226" s="30">
        <f>IF('SERIES_DB-MetaData'!$F226="US",'SERIES_DB-MetaData'!BL226*25.4,'SERIES_DB-MetaData'!BL226)</f>
        <v>4.2</v>
      </c>
      <c r="BM226" s="30">
        <f>IF('SERIES_DB-MetaData'!$F226="US",'SERIES_DB-MetaData'!BM226*25.4,'SERIES_DB-MetaData'!BM226)</f>
        <v>100</v>
      </c>
      <c r="BN226" s="25">
        <f>'SERIES_DB-MetaData'!$BN$6</f>
        <v>2</v>
      </c>
      <c r="BO226" s="22">
        <f t="shared" si="36"/>
        <v>0.27708847204661974</v>
      </c>
      <c r="BP226" s="31">
        <f>IF('SERIES_DB-MetaData'!$F226="US",'SERIES_DB-MetaData'!BP226*6.89476,'SERIES_DB-MetaData'!BP226)</f>
        <v>575</v>
      </c>
      <c r="BQ226" s="31">
        <f>IF('SERIES_DB-MetaData'!$F226="US",'SERIES_DB-MetaData'!BQ226*6.89476,'SERIES_DB-MetaData'!BQ226)</f>
        <v>658</v>
      </c>
      <c r="BR226" s="20">
        <f>'SERIES_DB-MetaData'!BR226</f>
        <v>0</v>
      </c>
      <c r="BS226" s="30">
        <f>IF('SERIES_DB-MetaData'!$F226="US",'SERIES_DB-MetaData'!BS226*25.4,'SERIES_DB-MetaData'!BS226)</f>
        <v>8</v>
      </c>
      <c r="BT226" s="20">
        <f>'SERIES_DB-MetaData'!BT226</f>
        <v>6</v>
      </c>
      <c r="BU226" s="22">
        <f t="shared" si="37"/>
        <v>0.25132741228718347</v>
      </c>
      <c r="BV226" s="31">
        <f>IF('SERIES_DB-MetaData'!$F226="US",'SERIES_DB-MetaData'!BV226*6.89476,'SERIES_DB-MetaData'!BV226)</f>
        <v>585</v>
      </c>
      <c r="BW226" s="20">
        <f>'SERIES_DB-MetaData'!BW226</f>
        <v>0</v>
      </c>
      <c r="BX226" s="20">
        <f>'SERIES_DB-MetaData'!BX226</f>
        <v>1</v>
      </c>
    </row>
    <row r="227" spans="1:76">
      <c r="A227" s="84">
        <f>'SERIES_DB-MetaData'!A227</f>
        <v>222</v>
      </c>
      <c r="B227" s="84">
        <f>'SERIES_DB-MetaData'!B227</f>
        <v>0</v>
      </c>
      <c r="C227" s="84">
        <f>'SERIES_DB-MetaData'!C227</f>
        <v>11</v>
      </c>
      <c r="D227" s="105" t="str">
        <f>'SERIES_DB-MetaData'!D227</f>
        <v>MSW6</v>
      </c>
      <c r="E227" s="105" t="str">
        <f>'SERIES_DB-MetaData'!E227</f>
        <v xml:space="preserve">Salonikios (1999) </v>
      </c>
      <c r="F227" s="20" t="s">
        <v>8</v>
      </c>
      <c r="G227" s="87" t="str">
        <f>'SERIES_DB-MetaData'!G227</f>
        <v>C</v>
      </c>
      <c r="H227" s="87" t="str">
        <f>'SERIES_DB-MetaData'!H227</f>
        <v>R</v>
      </c>
      <c r="I227" s="31">
        <f>IF('SERIES_DB-MetaData'!$F227="US",'SERIES_DB-MetaData'!I227*6.89476,'SERIES_DB-MetaData'!I227)</f>
        <v>27.5</v>
      </c>
      <c r="J227" s="31">
        <f>IF('SERIES_DB-MetaData'!$F227="US",'SERIES_DB-MetaData'!J227*6.89476,'SERIES_DB-MetaData'!J227)</f>
        <v>0</v>
      </c>
      <c r="K227" s="31">
        <f>IF('SERIES_DB-MetaData'!$F227="US",'SERIES_DB-MetaData'!K227*6.89476,'SERIES_DB-MetaData'!K227)</f>
        <v>0</v>
      </c>
      <c r="L227" s="31">
        <f>IF('SERIES_DB-MetaData'!$F227="US",'SERIES_DB-MetaData'!L227*4.448221615,'SERIES_DB-MetaData'!L227)</f>
        <v>0</v>
      </c>
      <c r="M227" s="20">
        <f>'SERIES_DB-MetaData'!M227</f>
        <v>0</v>
      </c>
      <c r="N227" s="30">
        <f>IF('SERIES_DB-MetaData'!$F227="US",'SERIES_DB-MetaData'!N227*25.4,'SERIES_DB-MetaData'!N227)</f>
        <v>100</v>
      </c>
      <c r="O227" s="30">
        <f>IF('SERIES_DB-MetaData'!$F227="US",'SERIES_DB-MetaData'!O227*25.4,'SERIES_DB-MetaData'!O227)</f>
        <v>24</v>
      </c>
      <c r="P227" s="30">
        <f>IF('SERIES_DB-MetaData'!$F227="US",'SERIES_DB-MetaData'!P227*25.4,'SERIES_DB-MetaData'!P227)</f>
        <v>1200</v>
      </c>
      <c r="Q227" s="30">
        <f>IF('SERIES_DB-MetaData'!$F227="US",'SERIES_DB-MetaData'!Q227*25.4,'SERIES_DB-MetaData'!Q227)</f>
        <v>100</v>
      </c>
      <c r="R227" s="30">
        <f>IF('SERIES_DB-MetaData'!$F227="US",'SERIES_DB-MetaData'!R227*25.4,'SERIES_DB-MetaData'!R227)</f>
        <v>1920</v>
      </c>
      <c r="S227" s="30">
        <f>IF('SERIES_DB-MetaData'!$F227="US",'SERIES_DB-MetaData'!S227*25.4,'SERIES_DB-MetaData'!S227)</f>
        <v>1920</v>
      </c>
      <c r="T227" s="32" t="str">
        <f>'SERIES_DB-MetaData'!T227</f>
        <v>C</v>
      </c>
      <c r="U227" s="32">
        <f t="shared" si="32"/>
        <v>120000</v>
      </c>
      <c r="V227" s="30">
        <f>IF('SERIES_DB-MetaData'!$F227="US",'SERIES_DB-MetaData'!V227*25.4,'SERIES_DB-MetaData'!V227)</f>
        <v>8</v>
      </c>
      <c r="W227" s="30">
        <f>IF('SERIES_DB-MetaData'!$F227="US",'SERIES_DB-MetaData'!W227*25.4,'SERIES_DB-MetaData'!W227)</f>
        <v>8</v>
      </c>
      <c r="X227" s="30">
        <f>IF('SERIES_DB-MetaData'!$F227="US",'SERIES_DB-MetaData'!X227*25.4,'SERIES_DB-MetaData'!X227)</f>
        <v>0</v>
      </c>
      <c r="Y227" s="108">
        <f>'SERIES_DB-MetaData'!Y227</f>
        <v>8</v>
      </c>
      <c r="Z227" s="30">
        <f>IF('SERIES_DB-MetaData'!$F227="US",'SERIES_DB-MetaData'!Z227*25.4,'SERIES_DB-MetaData'!Z227)</f>
        <v>0</v>
      </c>
      <c r="AA227" s="108">
        <f>'SERIES_DB-MetaData'!AA227</f>
        <v>0</v>
      </c>
      <c r="AB227" s="30">
        <f>IF('SERIES_DB-MetaData'!$F227="US",'SERIES_DB-MetaData'!AB227*25.4,'SERIES_DB-MetaData'!AB227)</f>
        <v>0</v>
      </c>
      <c r="AC227" s="108">
        <f>'SERIES_DB-MetaData'!AC227</f>
        <v>0</v>
      </c>
      <c r="AD227" s="108" t="str">
        <f>'SERIES_DB-MetaData'!AD227</f>
        <v>CH</v>
      </c>
      <c r="AE227" s="31">
        <f>IF('SERIES_DB-MetaData'!$F227="US",'SERIES_DB-MetaData'!AE227*25.4,'SERIES_DB-MetaData'!AE227)</f>
        <v>0</v>
      </c>
      <c r="AF227" s="32" t="str">
        <f>'SERIES_DB-MetaData'!AF227</f>
        <v>Ribbed</v>
      </c>
      <c r="AG227" s="23">
        <f t="shared" si="33"/>
        <v>0.33510321638291124</v>
      </c>
      <c r="AH227" s="30">
        <f>IF('SERIES_DB-MetaData'!$F227="US",'SERIES_DB-MetaData'!AH227*25.4,'SERIES_DB-MetaData'!AH227)</f>
        <v>0</v>
      </c>
      <c r="AI227" s="31">
        <f>IF('SERIES_DB-MetaData'!$F227="US",'SERIES_DB-MetaData'!AI227*6.89476,'SERIES_DB-MetaData'!AI227)</f>
        <v>585</v>
      </c>
      <c r="AJ227" s="31">
        <f>IF('SERIES_DB-MetaData'!$F227="US",'SERIES_DB-MetaData'!AJ227*6.89476,'SERIES_DB-MetaData'!AJ227)</f>
        <v>678</v>
      </c>
      <c r="AK227" s="31">
        <f>IF('SERIES_DB-MetaData'!$F227="US",'SERIES_DB-MetaData'!AK227*6.89476,'SERIES_DB-MetaData'!AK227)</f>
        <v>585</v>
      </c>
      <c r="AL227" s="31">
        <f>IF('SERIES_DB-MetaData'!$F227="US",'SERIES_DB-MetaData'!AL227*6.89476,'SERIES_DB-MetaData'!AL227)</f>
        <v>0</v>
      </c>
      <c r="AM227" s="31">
        <f>IF('SERIES_DB-MetaData'!$F227="US",'SERIES_DB-MetaData'!AM227*6.89476,'SERIES_DB-MetaData'!AM227)</f>
        <v>678</v>
      </c>
      <c r="AN227" s="31">
        <f>IF('SERIES_DB-MetaData'!$F227="US",'SERIES_DB-MetaData'!AN227*6.89476,'SERIES_DB-MetaData'!AN227)</f>
        <v>678</v>
      </c>
      <c r="AO227" s="108">
        <f>'SERIES_DB-MetaData'!AO227</f>
        <v>0</v>
      </c>
      <c r="AP227" s="24" t="str">
        <f>'SERIES_DB-MetaData'!AP227</f>
        <v>R</v>
      </c>
      <c r="AQ227" s="20">
        <f>'SERIES_DB-MetaData'!AQ227</f>
        <v>2</v>
      </c>
      <c r="AR227" s="24" t="str">
        <f>'SERIES_DB-MetaData'!AR227</f>
        <v>Ribbed</v>
      </c>
      <c r="AS227" s="30">
        <f>IF('SERIES_DB-MetaData'!$F227="US",'SERIES_DB-MetaData'!AS227*25.4,'SERIES_DB-MetaData'!AS227)</f>
        <v>4.2</v>
      </c>
      <c r="AT227" s="20">
        <f>'SERIES_DB-MetaData'!AT227</f>
        <v>80</v>
      </c>
      <c r="AU227" s="31">
        <f>IF('SERIES_DB-MetaData'!$F227="US",'SERIES_DB-MetaData'!AU227*25.4,'SERIES_DB-MetaData'!AU227)</f>
        <v>27</v>
      </c>
      <c r="AV227" s="30">
        <f>IF('SERIES_DB-MetaData'!$F227="US",'SERIES_DB-MetaData'!AV227*25.4,'SERIES_DB-MetaData'!AV227)</f>
        <v>0</v>
      </c>
      <c r="AW227" s="109">
        <f>'SERIES_DB-MetaData'!AW227</f>
        <v>0</v>
      </c>
      <c r="AX227" s="30">
        <f>IF('SERIES_DB-MetaData'!$F227="US",'SERIES_DB-MetaData'!AX227*25.4,'SERIES_DB-MetaData'!AX227)</f>
        <v>0</v>
      </c>
      <c r="AY227" s="23">
        <f t="shared" si="34"/>
        <v>1.0262536001726656</v>
      </c>
      <c r="AZ227" s="23"/>
      <c r="BA227" s="31">
        <f>IF('SERIES_DB-MetaData'!$F227="US",'SERIES_DB-MetaData'!BA227*6.89476,'SERIES_DB-MetaData'!BA227)</f>
        <v>575</v>
      </c>
      <c r="BB227" s="31">
        <f>IF('SERIES_DB-MetaData'!$F227="US",'SERIES_DB-MetaData'!BB227*6.89476,'SERIES_DB-MetaData'!BB227)</f>
        <v>658</v>
      </c>
      <c r="BC227" s="24">
        <f>'SERIES_DB-MetaData'!BC227</f>
        <v>0</v>
      </c>
      <c r="BD227" s="30">
        <f>IF('SERIES_DB-MetaData'!$F227="US",'SERIES_DB-MetaData'!BD227*25.4,'SERIES_DB-MetaData'!BD227)</f>
        <v>4.2716593891409618</v>
      </c>
      <c r="BE227" s="30">
        <f>IF('SERIES_DB-MetaData'!$F227="US",'SERIES_DB-MetaData'!BE227*25.4,'SERIES_DB-MetaData'!BE227)</f>
        <v>165</v>
      </c>
      <c r="BF227" s="24">
        <f>'SERIES_DB-MetaData'!BF227</f>
        <v>2</v>
      </c>
      <c r="BG227" s="22">
        <f t="shared" si="35"/>
        <v>0.17371173766507325</v>
      </c>
      <c r="BH227" s="30">
        <f>IF('SERIES_DB-MetaData'!$F227="US",'SERIES_DB-MetaData'!BH227*25.4,'SERIES_DB-MetaData'!BH227)</f>
        <v>0</v>
      </c>
      <c r="BI227" s="31">
        <f>IF('SERIES_DB-MetaData'!$F227="US",'SERIES_DB-MetaData'!BI227*6.89476,'SERIES_DB-MetaData'!BI227)</f>
        <v>575</v>
      </c>
      <c r="BJ227" s="31">
        <f>IF('SERIES_DB-MetaData'!$F227="US",'SERIES_DB-MetaData'!BJ227*6.89476,'SERIES_DB-MetaData'!BJ227)</f>
        <v>658</v>
      </c>
      <c r="BK227" s="109">
        <f>'SERIES_DB-MetaData'!BK227</f>
        <v>0</v>
      </c>
      <c r="BL227" s="30">
        <f>IF('SERIES_DB-MetaData'!$F227="US",'SERIES_DB-MetaData'!BL227*25.4,'SERIES_DB-MetaData'!BL227)</f>
        <v>4.2</v>
      </c>
      <c r="BM227" s="30">
        <f>IF('SERIES_DB-MetaData'!$F227="US",'SERIES_DB-MetaData'!BM227*25.4,'SERIES_DB-MetaData'!BM227)</f>
        <v>100</v>
      </c>
      <c r="BN227" s="25">
        <f>'SERIES_DB-MetaData'!$BN$6</f>
        <v>2</v>
      </c>
      <c r="BO227" s="22">
        <f t="shared" si="36"/>
        <v>0.27708847204661974</v>
      </c>
      <c r="BP227" s="31">
        <f>IF('SERIES_DB-MetaData'!$F227="US",'SERIES_DB-MetaData'!BP227*6.89476,'SERIES_DB-MetaData'!BP227)</f>
        <v>575</v>
      </c>
      <c r="BQ227" s="31">
        <f>IF('SERIES_DB-MetaData'!$F227="US",'SERIES_DB-MetaData'!BQ227*6.89476,'SERIES_DB-MetaData'!BQ227)</f>
        <v>658</v>
      </c>
      <c r="BR227" s="20">
        <f>'SERIES_DB-MetaData'!BR227</f>
        <v>0</v>
      </c>
      <c r="BS227" s="30">
        <f>IF('SERIES_DB-MetaData'!$F227="US",'SERIES_DB-MetaData'!BS227*25.4,'SERIES_DB-MetaData'!BS227)</f>
        <v>0</v>
      </c>
      <c r="BT227" s="20">
        <f>'SERIES_DB-MetaData'!BT227</f>
        <v>0</v>
      </c>
      <c r="BU227" s="22">
        <f t="shared" si="37"/>
        <v>0</v>
      </c>
      <c r="BV227" s="31">
        <f>IF('SERIES_DB-MetaData'!$F227="US",'SERIES_DB-MetaData'!BV227*6.89476,'SERIES_DB-MetaData'!BV227)</f>
        <v>0</v>
      </c>
      <c r="BW227" s="20">
        <f>'SERIES_DB-MetaData'!BW227</f>
        <v>0</v>
      </c>
      <c r="BX227" s="20">
        <f>'SERIES_DB-MetaData'!BX227</f>
        <v>1</v>
      </c>
    </row>
    <row r="228" spans="1:76">
      <c r="A228" s="84">
        <f>'SERIES_DB-MetaData'!A228</f>
        <v>223</v>
      </c>
      <c r="B228" s="84">
        <f>'SERIES_DB-MetaData'!B228</f>
        <v>0</v>
      </c>
      <c r="C228" s="84">
        <f>'SERIES_DB-MetaData'!C228</f>
        <v>1</v>
      </c>
      <c r="D228" s="105" t="str">
        <f>'SERIES_DB-MetaData'!D228</f>
        <v>WC150</v>
      </c>
      <c r="E228" s="105" t="str">
        <f>'SERIES_DB-MetaData'!E228</f>
        <v>Shaingchin, Lukkunaprasit, Wood (2006)</v>
      </c>
      <c r="F228" s="20" t="s">
        <v>8</v>
      </c>
      <c r="G228" s="87" t="str">
        <f>'SERIES_DB-MetaData'!G228</f>
        <v>C</v>
      </c>
      <c r="H228" s="87" t="str">
        <f>'SERIES_DB-MetaData'!H228</f>
        <v>B</v>
      </c>
      <c r="I228" s="31">
        <f>IF('SERIES_DB-MetaData'!$F228="US",'SERIES_DB-MetaData'!I228*6.89476,'SERIES_DB-MetaData'!I228)</f>
        <v>27.3</v>
      </c>
      <c r="J228" s="31">
        <f>IF('SERIES_DB-MetaData'!$F228="US",'SERIES_DB-MetaData'!J228*6.89476,'SERIES_DB-MetaData'!J228)</f>
        <v>0</v>
      </c>
      <c r="K228" s="31">
        <f>IF('SERIES_DB-MetaData'!$F228="US",'SERIES_DB-MetaData'!K228*6.89476,'SERIES_DB-MetaData'!K228)</f>
        <v>0</v>
      </c>
      <c r="L228" s="31">
        <f>IF('SERIES_DB-MetaData'!$F228="US",'SERIES_DB-MetaData'!L228*4.448221615,'SERIES_DB-MetaData'!L228)</f>
        <v>367.86750000000006</v>
      </c>
      <c r="M228" s="20" t="str">
        <f>'SERIES_DB-MetaData'!M228</f>
        <v>II</v>
      </c>
      <c r="N228" s="30">
        <f>IF('SERIES_DB-MetaData'!$F228="US",'SERIES_DB-MetaData'!N228*25.4,'SERIES_DB-MetaData'!N228)</f>
        <v>250</v>
      </c>
      <c r="O228" s="30">
        <f>IF('SERIES_DB-MetaData'!$F228="US",'SERIES_DB-MetaData'!O228*25.4,'SERIES_DB-MetaData'!O228)</f>
        <v>250</v>
      </c>
      <c r="P228" s="30">
        <f>IF('SERIES_DB-MetaData'!$F228="US",'SERIES_DB-MetaData'!P228*25.4,'SERIES_DB-MetaData'!P228)</f>
        <v>1500</v>
      </c>
      <c r="Q228" s="30">
        <f>IF('SERIES_DB-MetaData'!$F228="US",'SERIES_DB-MetaData'!Q228*25.4,'SERIES_DB-MetaData'!Q228)</f>
        <v>130</v>
      </c>
      <c r="R228" s="30">
        <f>IF('SERIES_DB-MetaData'!$F228="US",'SERIES_DB-MetaData'!R228*25.4,'SERIES_DB-MetaData'!R228)</f>
        <v>2250</v>
      </c>
      <c r="S228" s="30">
        <f>IF('SERIES_DB-MetaData'!$F228="US",'SERIES_DB-MetaData'!S228*25.4,'SERIES_DB-MetaData'!S228)</f>
        <v>2250</v>
      </c>
      <c r="T228" s="32" t="str">
        <f>'SERIES_DB-MetaData'!T228</f>
        <v>C</v>
      </c>
      <c r="U228" s="32">
        <f t="shared" si="32"/>
        <v>192500</v>
      </c>
      <c r="V228" s="30">
        <f>IF('SERIES_DB-MetaData'!$F228="US",'SERIES_DB-MetaData'!V228*25.4,'SERIES_DB-MetaData'!V228)</f>
        <v>16</v>
      </c>
      <c r="W228" s="30">
        <f>IF('SERIES_DB-MetaData'!$F228="US",'SERIES_DB-MetaData'!W228*25.4,'SERIES_DB-MetaData'!W228)</f>
        <v>16</v>
      </c>
      <c r="X228" s="30">
        <f>IF('SERIES_DB-MetaData'!$F228="US",'SERIES_DB-MetaData'!X228*25.4,'SERIES_DB-MetaData'!X228)</f>
        <v>16</v>
      </c>
      <c r="Y228" s="108">
        <f>'SERIES_DB-MetaData'!Y228</f>
        <v>8</v>
      </c>
      <c r="Z228" s="30">
        <f>IF('SERIES_DB-MetaData'!$F228="US",'SERIES_DB-MetaData'!Z228*25.4,'SERIES_DB-MetaData'!Z228)</f>
        <v>40</v>
      </c>
      <c r="AA228" s="108">
        <f>'SERIES_DB-MetaData'!AA228</f>
        <v>1</v>
      </c>
      <c r="AB228" s="30">
        <f>IF('SERIES_DB-MetaData'!$F228="US",'SERIES_DB-MetaData'!AB228*25.4,'SERIES_DB-MetaData'!AB228)</f>
        <v>38</v>
      </c>
      <c r="AC228" s="108">
        <f>'SERIES_DB-MetaData'!AC228</f>
        <v>1</v>
      </c>
      <c r="AD228" s="108" t="str">
        <f>'SERIES_DB-MetaData'!AD228</f>
        <v>STRAIGHT</v>
      </c>
      <c r="AE228" s="31">
        <f>IF('SERIES_DB-MetaData'!$F228="US",'SERIES_DB-MetaData'!AE228*25.4,'SERIES_DB-MetaData'!AE228)</f>
        <v>450</v>
      </c>
      <c r="AF228" s="32" t="str">
        <f>'SERIES_DB-MetaData'!AF228</f>
        <v>Ribbed</v>
      </c>
      <c r="AG228" s="23">
        <f t="shared" si="33"/>
        <v>0.83558204604570074</v>
      </c>
      <c r="AH228" s="30">
        <f>IF('SERIES_DB-MetaData'!$F228="US",'SERIES_DB-MetaData'!AH228*25.4,'SERIES_DB-MetaData'!AH228)</f>
        <v>0</v>
      </c>
      <c r="AI228" s="31">
        <f>IF('SERIES_DB-MetaData'!$F228="US",'SERIES_DB-MetaData'!AI228*6.89476,'SERIES_DB-MetaData'!AI228)</f>
        <v>574.9</v>
      </c>
      <c r="AJ228" s="31">
        <f>IF('SERIES_DB-MetaData'!$F228="US",'SERIES_DB-MetaData'!AJ228*6.89476,'SERIES_DB-MetaData'!AJ228)</f>
        <v>646.79999999999995</v>
      </c>
      <c r="AK228" s="31">
        <f>IF('SERIES_DB-MetaData'!$F228="US",'SERIES_DB-MetaData'!AK228*6.89476,'SERIES_DB-MetaData'!AK228)</f>
        <v>574.9</v>
      </c>
      <c r="AL228" s="31">
        <f>IF('SERIES_DB-MetaData'!$F228="US",'SERIES_DB-MetaData'!AL228*6.89476,'SERIES_DB-MetaData'!AL228)</f>
        <v>574.9</v>
      </c>
      <c r="AM228" s="31">
        <f>IF('SERIES_DB-MetaData'!$F228="US",'SERIES_DB-MetaData'!AM228*6.89476,'SERIES_DB-MetaData'!AM228)</f>
        <v>646.79999999999995</v>
      </c>
      <c r="AN228" s="31">
        <f>IF('SERIES_DB-MetaData'!$F228="US",'SERIES_DB-MetaData'!AN228*6.89476,'SERIES_DB-MetaData'!AN228)</f>
        <v>646.79999999999995</v>
      </c>
      <c r="AO228" s="108">
        <f>'SERIES_DB-MetaData'!AO228</f>
        <v>0</v>
      </c>
      <c r="AP228" s="24" t="str">
        <f>'SERIES_DB-MetaData'!AP228</f>
        <v>R</v>
      </c>
      <c r="AQ228" s="20">
        <f>'SERIES_DB-MetaData'!AQ228</f>
        <v>2</v>
      </c>
      <c r="AR228" s="24" t="str">
        <f>'SERIES_DB-MetaData'!AR228</f>
        <v>Ribbed</v>
      </c>
      <c r="AS228" s="30">
        <f>IF('SERIES_DB-MetaData'!$F228="US",'SERIES_DB-MetaData'!AS228*25.4,'SERIES_DB-MetaData'!AS228)</f>
        <v>10</v>
      </c>
      <c r="AT228" s="20">
        <f>'SERIES_DB-MetaData'!AT228</f>
        <v>25</v>
      </c>
      <c r="AU228" s="31">
        <f>IF('SERIES_DB-MetaData'!$F228="US",'SERIES_DB-MetaData'!AU228*25.4,'SERIES_DB-MetaData'!AU228)</f>
        <v>150</v>
      </c>
      <c r="AV228" s="30">
        <f>IF('SERIES_DB-MetaData'!$F228="US",'SERIES_DB-MetaData'!AV228*25.4,'SERIES_DB-MetaData'!AV228)</f>
        <v>10</v>
      </c>
      <c r="AW228" s="109">
        <f>'SERIES_DB-MetaData'!AW228</f>
        <v>4</v>
      </c>
      <c r="AX228" s="30">
        <f>IF('SERIES_DB-MetaData'!$F228="US",'SERIES_DB-MetaData'!AX228*25.4,'SERIES_DB-MetaData'!AX228)</f>
        <v>150</v>
      </c>
      <c r="AY228" s="23">
        <f t="shared" si="34"/>
        <v>0.41887902047863906</v>
      </c>
      <c r="AZ228" s="23">
        <f t="shared" ref="AZ228:AZ231" si="38">AQ228*PI()*AV228^2/4/N228/AX228*100</f>
        <v>0.41887902047863906</v>
      </c>
      <c r="BA228" s="31">
        <f>IF('SERIES_DB-MetaData'!$F228="US",'SERIES_DB-MetaData'!BA228*6.89476,'SERIES_DB-MetaData'!BA228)</f>
        <v>451.3</v>
      </c>
      <c r="BB228" s="31">
        <f>IF('SERIES_DB-MetaData'!$F228="US",'SERIES_DB-MetaData'!BB228*6.89476,'SERIES_DB-MetaData'!BB228)</f>
        <v>715.5</v>
      </c>
      <c r="BC228" s="24">
        <f>'SERIES_DB-MetaData'!BC228</f>
        <v>0</v>
      </c>
      <c r="BD228" s="30">
        <f>IF('SERIES_DB-MetaData'!$F228="US",'SERIES_DB-MetaData'!BD228*25.4,'SERIES_DB-MetaData'!BD228)</f>
        <v>10</v>
      </c>
      <c r="BE228" s="30">
        <f>IF('SERIES_DB-MetaData'!$F228="US",'SERIES_DB-MetaData'!BE228*25.4,'SERIES_DB-MetaData'!BE228)</f>
        <v>150</v>
      </c>
      <c r="BF228" s="24">
        <f>'SERIES_DB-MetaData'!BF228</f>
        <v>2</v>
      </c>
      <c r="BG228" s="22">
        <f t="shared" si="35"/>
        <v>0.80553657784353683</v>
      </c>
      <c r="BH228" s="30">
        <f>IF('SERIES_DB-MetaData'!$F228="US",'SERIES_DB-MetaData'!BH228*25.4,'SERIES_DB-MetaData'!BH228)</f>
        <v>0</v>
      </c>
      <c r="BI228" s="31">
        <f>IF('SERIES_DB-MetaData'!$F228="US",'SERIES_DB-MetaData'!BI228*6.89476,'SERIES_DB-MetaData'!BI228)</f>
        <v>451.3</v>
      </c>
      <c r="BJ228" s="31">
        <f>IF('SERIES_DB-MetaData'!$F228="US",'SERIES_DB-MetaData'!BJ228*6.89476,'SERIES_DB-MetaData'!BJ228)</f>
        <v>715.5</v>
      </c>
      <c r="BK228" s="109">
        <f>'SERIES_DB-MetaData'!BK228</f>
        <v>0</v>
      </c>
      <c r="BL228" s="30">
        <f>IF('SERIES_DB-MetaData'!$F228="US",'SERIES_DB-MetaData'!BL228*25.4,'SERIES_DB-MetaData'!BL228)</f>
        <v>10</v>
      </c>
      <c r="BM228" s="30">
        <f>IF('SERIES_DB-MetaData'!$F228="US",'SERIES_DB-MetaData'!BM228*25.4,'SERIES_DB-MetaData'!BM228)</f>
        <v>150</v>
      </c>
      <c r="BN228" s="25">
        <f>'SERIES_DB-MetaData'!$BN$6</f>
        <v>2</v>
      </c>
      <c r="BO228" s="22">
        <f t="shared" si="36"/>
        <v>0.80553657784353683</v>
      </c>
      <c r="BP228" s="31">
        <f>IF('SERIES_DB-MetaData'!$F228="US",'SERIES_DB-MetaData'!BP228*6.89476,'SERIES_DB-MetaData'!BP228)</f>
        <v>451.3</v>
      </c>
      <c r="BQ228" s="31">
        <f>IF('SERIES_DB-MetaData'!$F228="US",'SERIES_DB-MetaData'!BQ228*6.89476,'SERIES_DB-MetaData'!BQ228)</f>
        <v>715.5</v>
      </c>
      <c r="BR228" s="20">
        <f>'SERIES_DB-MetaData'!BR228</f>
        <v>0</v>
      </c>
      <c r="BS228" s="30">
        <f>IF('SERIES_DB-MetaData'!$F228="US",'SERIES_DB-MetaData'!BS228*25.4,'SERIES_DB-MetaData'!BS228)</f>
        <v>0</v>
      </c>
      <c r="BT228" s="20">
        <f>'SERIES_DB-MetaData'!BT228</f>
        <v>0</v>
      </c>
      <c r="BU228" s="22">
        <f t="shared" si="37"/>
        <v>0</v>
      </c>
      <c r="BV228" s="31">
        <f>IF('SERIES_DB-MetaData'!$F228="US",'SERIES_DB-MetaData'!BV228*6.89476,'SERIES_DB-MetaData'!BV228)</f>
        <v>0</v>
      </c>
      <c r="BW228" s="20">
        <f>'SERIES_DB-MetaData'!BW228</f>
        <v>0</v>
      </c>
      <c r="BX228" s="20">
        <f>'SERIES_DB-MetaData'!BX228</f>
        <v>2</v>
      </c>
    </row>
    <row r="229" spans="1:76">
      <c r="A229" s="84">
        <f>'SERIES_DB-MetaData'!A229</f>
        <v>224</v>
      </c>
      <c r="B229" s="84">
        <f>'SERIES_DB-MetaData'!B229</f>
        <v>0</v>
      </c>
      <c r="C229" s="84">
        <f>'SERIES_DB-MetaData'!C229</f>
        <v>2</v>
      </c>
      <c r="D229" s="105" t="str">
        <f>'SERIES_DB-MetaData'!D229</f>
        <v>WD150</v>
      </c>
      <c r="E229" s="105" t="str">
        <f>'SERIES_DB-MetaData'!E229</f>
        <v>Shaingchin, Lukkunaprasit, Wood (2006)</v>
      </c>
      <c r="F229" s="20" t="s">
        <v>8</v>
      </c>
      <c r="G229" s="87" t="str">
        <f>'SERIES_DB-MetaData'!G229</f>
        <v>C</v>
      </c>
      <c r="H229" s="87" t="str">
        <f>'SERIES_DB-MetaData'!H229</f>
        <v>B</v>
      </c>
      <c r="I229" s="31">
        <f>IF('SERIES_DB-MetaData'!$F229="US",'SERIES_DB-MetaData'!I229*6.89476,'SERIES_DB-MetaData'!I229)</f>
        <v>40.299999999999997</v>
      </c>
      <c r="J229" s="31">
        <f>IF('SERIES_DB-MetaData'!$F229="US",'SERIES_DB-MetaData'!J229*6.89476,'SERIES_DB-MetaData'!J229)</f>
        <v>0</v>
      </c>
      <c r="K229" s="31">
        <f>IF('SERIES_DB-MetaData'!$F229="US",'SERIES_DB-MetaData'!K229*6.89476,'SERIES_DB-MetaData'!K229)</f>
        <v>0</v>
      </c>
      <c r="L229" s="31">
        <f>IF('SERIES_DB-MetaData'!$F229="US",'SERIES_DB-MetaData'!L229*4.448221615,'SERIES_DB-MetaData'!L229)</f>
        <v>543.04250000000002</v>
      </c>
      <c r="M229" s="20" t="str">
        <f>'SERIES_DB-MetaData'!M229</f>
        <v>II</v>
      </c>
      <c r="N229" s="30">
        <f>IF('SERIES_DB-MetaData'!$F229="US",'SERIES_DB-MetaData'!N229*25.4,'SERIES_DB-MetaData'!N229)</f>
        <v>250</v>
      </c>
      <c r="O229" s="30">
        <f>IF('SERIES_DB-MetaData'!$F229="US",'SERIES_DB-MetaData'!O229*25.4,'SERIES_DB-MetaData'!O229)</f>
        <v>250</v>
      </c>
      <c r="P229" s="30">
        <f>IF('SERIES_DB-MetaData'!$F229="US",'SERIES_DB-MetaData'!P229*25.4,'SERIES_DB-MetaData'!P229)</f>
        <v>1500</v>
      </c>
      <c r="Q229" s="30">
        <f>IF('SERIES_DB-MetaData'!$F229="US",'SERIES_DB-MetaData'!Q229*25.4,'SERIES_DB-MetaData'!Q229)</f>
        <v>130</v>
      </c>
      <c r="R229" s="30">
        <f>IF('SERIES_DB-MetaData'!$F229="US",'SERIES_DB-MetaData'!R229*25.4,'SERIES_DB-MetaData'!R229)</f>
        <v>2250</v>
      </c>
      <c r="S229" s="30">
        <f>IF('SERIES_DB-MetaData'!$F229="US",'SERIES_DB-MetaData'!S229*25.4,'SERIES_DB-MetaData'!S229)</f>
        <v>2250</v>
      </c>
      <c r="T229" s="32" t="str">
        <f>'SERIES_DB-MetaData'!T229</f>
        <v>C</v>
      </c>
      <c r="U229" s="32">
        <f t="shared" si="32"/>
        <v>192500</v>
      </c>
      <c r="V229" s="30">
        <f>IF('SERIES_DB-MetaData'!$F229="US",'SERIES_DB-MetaData'!V229*25.4,'SERIES_DB-MetaData'!V229)</f>
        <v>16</v>
      </c>
      <c r="W229" s="30">
        <f>IF('SERIES_DB-MetaData'!$F229="US",'SERIES_DB-MetaData'!W229*25.4,'SERIES_DB-MetaData'!W229)</f>
        <v>16</v>
      </c>
      <c r="X229" s="30">
        <f>IF('SERIES_DB-MetaData'!$F229="US",'SERIES_DB-MetaData'!X229*25.4,'SERIES_DB-MetaData'!X229)</f>
        <v>16</v>
      </c>
      <c r="Y229" s="108">
        <f>'SERIES_DB-MetaData'!Y229</f>
        <v>8</v>
      </c>
      <c r="Z229" s="30">
        <f>IF('SERIES_DB-MetaData'!$F229="US",'SERIES_DB-MetaData'!Z229*25.4,'SERIES_DB-MetaData'!Z229)</f>
        <v>40</v>
      </c>
      <c r="AA229" s="108">
        <f>'SERIES_DB-MetaData'!AA229</f>
        <v>1</v>
      </c>
      <c r="AB229" s="30">
        <f>IF('SERIES_DB-MetaData'!$F229="US",'SERIES_DB-MetaData'!AB229*25.4,'SERIES_DB-MetaData'!AB229)</f>
        <v>38</v>
      </c>
      <c r="AC229" s="108">
        <f>'SERIES_DB-MetaData'!AC229</f>
        <v>1</v>
      </c>
      <c r="AD229" s="108" t="str">
        <f>'SERIES_DB-MetaData'!AD229</f>
        <v>STRAIGHT</v>
      </c>
      <c r="AE229" s="31">
        <f>IF('SERIES_DB-MetaData'!$F229="US",'SERIES_DB-MetaData'!AE229*25.4,'SERIES_DB-MetaData'!AE229)</f>
        <v>450</v>
      </c>
      <c r="AF229" s="32" t="str">
        <f>'SERIES_DB-MetaData'!AF229</f>
        <v>Ribbed</v>
      </c>
      <c r="AG229" s="23">
        <f t="shared" si="33"/>
        <v>0.83558204604570074</v>
      </c>
      <c r="AH229" s="30">
        <f>IF('SERIES_DB-MetaData'!$F229="US",'SERIES_DB-MetaData'!AH229*25.4,'SERIES_DB-MetaData'!AH229)</f>
        <v>0</v>
      </c>
      <c r="AI229" s="31">
        <f>IF('SERIES_DB-MetaData'!$F229="US",'SERIES_DB-MetaData'!AI229*6.89476,'SERIES_DB-MetaData'!AI229)</f>
        <v>574.9</v>
      </c>
      <c r="AJ229" s="31">
        <f>IF('SERIES_DB-MetaData'!$F229="US",'SERIES_DB-MetaData'!AJ229*6.89476,'SERIES_DB-MetaData'!AJ229)</f>
        <v>646.79999999999995</v>
      </c>
      <c r="AK229" s="31">
        <f>IF('SERIES_DB-MetaData'!$F229="US",'SERIES_DB-MetaData'!AK229*6.89476,'SERIES_DB-MetaData'!AK229)</f>
        <v>574.9</v>
      </c>
      <c r="AL229" s="31">
        <f>IF('SERIES_DB-MetaData'!$F229="US",'SERIES_DB-MetaData'!AL229*6.89476,'SERIES_DB-MetaData'!AL229)</f>
        <v>574.9</v>
      </c>
      <c r="AM229" s="31">
        <f>IF('SERIES_DB-MetaData'!$F229="US",'SERIES_DB-MetaData'!AM229*6.89476,'SERIES_DB-MetaData'!AM229)</f>
        <v>646.79999999999995</v>
      </c>
      <c r="AN229" s="31">
        <f>IF('SERIES_DB-MetaData'!$F229="US",'SERIES_DB-MetaData'!AN229*6.89476,'SERIES_DB-MetaData'!AN229)</f>
        <v>646.79999999999995</v>
      </c>
      <c r="AO229" s="108">
        <f>'SERIES_DB-MetaData'!AO229</f>
        <v>0</v>
      </c>
      <c r="AP229" s="24" t="str">
        <f>'SERIES_DB-MetaData'!AP229</f>
        <v>R</v>
      </c>
      <c r="AQ229" s="20">
        <f>'SERIES_DB-MetaData'!AQ229</f>
        <v>2</v>
      </c>
      <c r="AR229" s="24" t="str">
        <f>'SERIES_DB-MetaData'!AR229</f>
        <v>Ribbed</v>
      </c>
      <c r="AS229" s="30">
        <f>IF('SERIES_DB-MetaData'!$F229="US",'SERIES_DB-MetaData'!AS229*25.4,'SERIES_DB-MetaData'!AS229)</f>
        <v>10</v>
      </c>
      <c r="AT229" s="20">
        <f>'SERIES_DB-MetaData'!AT229</f>
        <v>25</v>
      </c>
      <c r="AU229" s="31">
        <f>IF('SERIES_DB-MetaData'!$F229="US",'SERIES_DB-MetaData'!AU229*25.4,'SERIES_DB-MetaData'!AU229)</f>
        <v>150</v>
      </c>
      <c r="AV229" s="30">
        <f>IF('SERIES_DB-MetaData'!$F229="US",'SERIES_DB-MetaData'!AV229*25.4,'SERIES_DB-MetaData'!AV229)</f>
        <v>10</v>
      </c>
      <c r="AW229" s="109">
        <f>'SERIES_DB-MetaData'!AW229</f>
        <v>4</v>
      </c>
      <c r="AX229" s="30">
        <f>IF('SERIES_DB-MetaData'!$F229="US",'SERIES_DB-MetaData'!AX229*25.4,'SERIES_DB-MetaData'!AX229)</f>
        <v>150</v>
      </c>
      <c r="AY229" s="23">
        <f t="shared" si="34"/>
        <v>0.41887902047863906</v>
      </c>
      <c r="AZ229" s="23">
        <f t="shared" si="38"/>
        <v>0.41887902047863906</v>
      </c>
      <c r="BA229" s="31">
        <f>IF('SERIES_DB-MetaData'!$F229="US",'SERIES_DB-MetaData'!BA229*6.89476,'SERIES_DB-MetaData'!BA229)</f>
        <v>451.3</v>
      </c>
      <c r="BB229" s="31">
        <f>IF('SERIES_DB-MetaData'!$F229="US",'SERIES_DB-MetaData'!BB229*6.89476,'SERIES_DB-MetaData'!BB229)</f>
        <v>715.5</v>
      </c>
      <c r="BC229" s="24">
        <f>'SERIES_DB-MetaData'!BC229</f>
        <v>0</v>
      </c>
      <c r="BD229" s="30">
        <f>IF('SERIES_DB-MetaData'!$F229="US",'SERIES_DB-MetaData'!BD229*25.4,'SERIES_DB-MetaData'!BD229)</f>
        <v>10</v>
      </c>
      <c r="BE229" s="30">
        <f>IF('SERIES_DB-MetaData'!$F229="US",'SERIES_DB-MetaData'!BE229*25.4,'SERIES_DB-MetaData'!BE229)</f>
        <v>150</v>
      </c>
      <c r="BF229" s="24">
        <f>'SERIES_DB-MetaData'!BF229</f>
        <v>2</v>
      </c>
      <c r="BG229" s="22">
        <f t="shared" si="35"/>
        <v>0.80553657784353683</v>
      </c>
      <c r="BH229" s="30">
        <f>IF('SERIES_DB-MetaData'!$F229="US",'SERIES_DB-MetaData'!BH229*25.4,'SERIES_DB-MetaData'!BH229)</f>
        <v>0</v>
      </c>
      <c r="BI229" s="31">
        <f>IF('SERIES_DB-MetaData'!$F229="US",'SERIES_DB-MetaData'!BI229*6.89476,'SERIES_DB-MetaData'!BI229)</f>
        <v>451.3</v>
      </c>
      <c r="BJ229" s="31">
        <f>IF('SERIES_DB-MetaData'!$F229="US",'SERIES_DB-MetaData'!BJ229*6.89476,'SERIES_DB-MetaData'!BJ229)</f>
        <v>715.5</v>
      </c>
      <c r="BK229" s="109">
        <f>'SERIES_DB-MetaData'!BK229</f>
        <v>0</v>
      </c>
      <c r="BL229" s="30">
        <f>IF('SERIES_DB-MetaData'!$F229="US",'SERIES_DB-MetaData'!BL229*25.4,'SERIES_DB-MetaData'!BL229)</f>
        <v>10</v>
      </c>
      <c r="BM229" s="30">
        <f>IF('SERIES_DB-MetaData'!$F229="US",'SERIES_DB-MetaData'!BM229*25.4,'SERIES_DB-MetaData'!BM229)</f>
        <v>150</v>
      </c>
      <c r="BN229" s="25">
        <f>'SERIES_DB-MetaData'!$BN$6</f>
        <v>2</v>
      </c>
      <c r="BO229" s="22">
        <f t="shared" si="36"/>
        <v>0.80553657784353683</v>
      </c>
      <c r="BP229" s="31">
        <f>IF('SERIES_DB-MetaData'!$F229="US",'SERIES_DB-MetaData'!BP229*6.89476,'SERIES_DB-MetaData'!BP229)</f>
        <v>451.3</v>
      </c>
      <c r="BQ229" s="31">
        <f>IF('SERIES_DB-MetaData'!$F229="US",'SERIES_DB-MetaData'!BQ229*6.89476,'SERIES_DB-MetaData'!BQ229)</f>
        <v>715.5</v>
      </c>
      <c r="BR229" s="20">
        <f>'SERIES_DB-MetaData'!BR229</f>
        <v>0</v>
      </c>
      <c r="BS229" s="30">
        <f>IF('SERIES_DB-MetaData'!$F229="US",'SERIES_DB-MetaData'!BS229*25.4,'SERIES_DB-MetaData'!BS229)</f>
        <v>0</v>
      </c>
      <c r="BT229" s="20">
        <f>'SERIES_DB-MetaData'!BT229</f>
        <v>0</v>
      </c>
      <c r="BU229" s="22">
        <f t="shared" si="37"/>
        <v>0</v>
      </c>
      <c r="BV229" s="31">
        <f>IF('SERIES_DB-MetaData'!$F229="US",'SERIES_DB-MetaData'!BV229*6.89476,'SERIES_DB-MetaData'!BV229)</f>
        <v>0</v>
      </c>
      <c r="BW229" s="20">
        <f>'SERIES_DB-MetaData'!BW229</f>
        <v>0</v>
      </c>
      <c r="BX229" s="20">
        <f>'SERIES_DB-MetaData'!BX229</f>
        <v>1</v>
      </c>
    </row>
    <row r="230" spans="1:76">
      <c r="A230" s="84">
        <f>'SERIES_DB-MetaData'!A230</f>
        <v>225</v>
      </c>
      <c r="B230" s="84">
        <f>'SERIES_DB-MetaData'!B230</f>
        <v>0</v>
      </c>
      <c r="C230" s="84">
        <f>'SERIES_DB-MetaData'!C230</f>
        <v>3</v>
      </c>
      <c r="D230" s="105" t="str">
        <f>'SERIES_DB-MetaData'!D230</f>
        <v>WD170</v>
      </c>
      <c r="E230" s="105" t="str">
        <f>'SERIES_DB-MetaData'!E230</f>
        <v>Shaingchin, Lukkunaprasit, Wood (2006)</v>
      </c>
      <c r="F230" s="20" t="s">
        <v>8</v>
      </c>
      <c r="G230" s="87" t="str">
        <f>'SERIES_DB-MetaData'!G230</f>
        <v>C</v>
      </c>
      <c r="H230" s="87" t="str">
        <f>'SERIES_DB-MetaData'!H230</f>
        <v>B</v>
      </c>
      <c r="I230" s="31">
        <f>IF('SERIES_DB-MetaData'!$F230="US",'SERIES_DB-MetaData'!I230*6.89476,'SERIES_DB-MetaData'!I230)</f>
        <v>32.9</v>
      </c>
      <c r="J230" s="31">
        <f>IF('SERIES_DB-MetaData'!$F230="US",'SERIES_DB-MetaData'!J230*6.89476,'SERIES_DB-MetaData'!J230)</f>
        <v>0</v>
      </c>
      <c r="K230" s="31">
        <f>IF('SERIES_DB-MetaData'!$F230="US",'SERIES_DB-MetaData'!K230*6.89476,'SERIES_DB-MetaData'!K230)</f>
        <v>0</v>
      </c>
      <c r="L230" s="31">
        <f>IF('SERIES_DB-MetaData'!$F230="US",'SERIES_DB-MetaData'!L230*4.448221615,'SERIES_DB-MetaData'!L230)</f>
        <v>443.3275000000001</v>
      </c>
      <c r="M230" s="20" t="str">
        <f>'SERIES_DB-MetaData'!M230</f>
        <v>II</v>
      </c>
      <c r="N230" s="30">
        <f>IF('SERIES_DB-MetaData'!$F230="US",'SERIES_DB-MetaData'!N230*25.4,'SERIES_DB-MetaData'!N230)</f>
        <v>250</v>
      </c>
      <c r="O230" s="30">
        <f>IF('SERIES_DB-MetaData'!$F230="US",'SERIES_DB-MetaData'!O230*25.4,'SERIES_DB-MetaData'!O230)</f>
        <v>250</v>
      </c>
      <c r="P230" s="30">
        <f>IF('SERIES_DB-MetaData'!$F230="US",'SERIES_DB-MetaData'!P230*25.4,'SERIES_DB-MetaData'!P230)</f>
        <v>1500</v>
      </c>
      <c r="Q230" s="30">
        <f>IF('SERIES_DB-MetaData'!$F230="US",'SERIES_DB-MetaData'!Q230*25.4,'SERIES_DB-MetaData'!Q230)</f>
        <v>130</v>
      </c>
      <c r="R230" s="30">
        <f>IF('SERIES_DB-MetaData'!$F230="US",'SERIES_DB-MetaData'!R230*25.4,'SERIES_DB-MetaData'!R230)</f>
        <v>2250</v>
      </c>
      <c r="S230" s="30">
        <f>IF('SERIES_DB-MetaData'!$F230="US",'SERIES_DB-MetaData'!S230*25.4,'SERIES_DB-MetaData'!S230)</f>
        <v>2250</v>
      </c>
      <c r="T230" s="32" t="str">
        <f>'SERIES_DB-MetaData'!T230</f>
        <v>C</v>
      </c>
      <c r="U230" s="32">
        <f t="shared" si="32"/>
        <v>192500</v>
      </c>
      <c r="V230" s="30">
        <f>IF('SERIES_DB-MetaData'!$F230="US",'SERIES_DB-MetaData'!V230*25.4,'SERIES_DB-MetaData'!V230)</f>
        <v>16</v>
      </c>
      <c r="W230" s="30">
        <f>IF('SERIES_DB-MetaData'!$F230="US",'SERIES_DB-MetaData'!W230*25.4,'SERIES_DB-MetaData'!W230)</f>
        <v>16</v>
      </c>
      <c r="X230" s="30">
        <f>IF('SERIES_DB-MetaData'!$F230="US",'SERIES_DB-MetaData'!X230*25.4,'SERIES_DB-MetaData'!X230)</f>
        <v>16</v>
      </c>
      <c r="Y230" s="108">
        <f>'SERIES_DB-MetaData'!Y230</f>
        <v>8</v>
      </c>
      <c r="Z230" s="30">
        <f>IF('SERIES_DB-MetaData'!$F230="US",'SERIES_DB-MetaData'!Z230*25.4,'SERIES_DB-MetaData'!Z230)</f>
        <v>40</v>
      </c>
      <c r="AA230" s="108">
        <f>'SERIES_DB-MetaData'!AA230</f>
        <v>1</v>
      </c>
      <c r="AB230" s="30">
        <f>IF('SERIES_DB-MetaData'!$F230="US",'SERIES_DB-MetaData'!AB230*25.4,'SERIES_DB-MetaData'!AB230)</f>
        <v>38</v>
      </c>
      <c r="AC230" s="108">
        <f>'SERIES_DB-MetaData'!AC230</f>
        <v>1</v>
      </c>
      <c r="AD230" s="108" t="str">
        <f>'SERIES_DB-MetaData'!AD230</f>
        <v>STRAIGHT</v>
      </c>
      <c r="AE230" s="31">
        <f>IF('SERIES_DB-MetaData'!$F230="US",'SERIES_DB-MetaData'!AE230*25.4,'SERIES_DB-MetaData'!AE230)</f>
        <v>450</v>
      </c>
      <c r="AF230" s="32" t="str">
        <f>'SERIES_DB-MetaData'!AF230</f>
        <v>Ribbed</v>
      </c>
      <c r="AG230" s="23">
        <f t="shared" si="33"/>
        <v>0.83558204604570074</v>
      </c>
      <c r="AH230" s="30">
        <f>IF('SERIES_DB-MetaData'!$F230="US",'SERIES_DB-MetaData'!AH230*25.4,'SERIES_DB-MetaData'!AH230)</f>
        <v>0</v>
      </c>
      <c r="AI230" s="31">
        <f>IF('SERIES_DB-MetaData'!$F230="US",'SERIES_DB-MetaData'!AI230*6.89476,'SERIES_DB-MetaData'!AI230)</f>
        <v>595.70000000000005</v>
      </c>
      <c r="AJ230" s="31">
        <f>IF('SERIES_DB-MetaData'!$F230="US",'SERIES_DB-MetaData'!AJ230*6.89476,'SERIES_DB-MetaData'!AJ230)</f>
        <v>664</v>
      </c>
      <c r="AK230" s="31">
        <f>IF('SERIES_DB-MetaData'!$F230="US",'SERIES_DB-MetaData'!AK230*6.89476,'SERIES_DB-MetaData'!AK230)</f>
        <v>595.70000000000005</v>
      </c>
      <c r="AL230" s="31">
        <f>IF('SERIES_DB-MetaData'!$F230="US",'SERIES_DB-MetaData'!AL230*6.89476,'SERIES_DB-MetaData'!AL230)</f>
        <v>595.70000000000005</v>
      </c>
      <c r="AM230" s="31">
        <f>IF('SERIES_DB-MetaData'!$F230="US",'SERIES_DB-MetaData'!AM230*6.89476,'SERIES_DB-MetaData'!AM230)</f>
        <v>664</v>
      </c>
      <c r="AN230" s="31">
        <f>IF('SERIES_DB-MetaData'!$F230="US",'SERIES_DB-MetaData'!AN230*6.89476,'SERIES_DB-MetaData'!AN230)</f>
        <v>664</v>
      </c>
      <c r="AO230" s="108">
        <f>'SERIES_DB-MetaData'!AO230</f>
        <v>0</v>
      </c>
      <c r="AP230" s="24" t="str">
        <f>'SERIES_DB-MetaData'!AP230</f>
        <v>R</v>
      </c>
      <c r="AQ230" s="20">
        <f>'SERIES_DB-MetaData'!AQ230</f>
        <v>2</v>
      </c>
      <c r="AR230" s="24" t="str">
        <f>'SERIES_DB-MetaData'!AR230</f>
        <v>Ribbed</v>
      </c>
      <c r="AS230" s="30">
        <f>IF('SERIES_DB-MetaData'!$F230="US",'SERIES_DB-MetaData'!AS230*25.4,'SERIES_DB-MetaData'!AS230)</f>
        <v>10</v>
      </c>
      <c r="AT230" s="20">
        <f>'SERIES_DB-MetaData'!AT230</f>
        <v>25</v>
      </c>
      <c r="AU230" s="31">
        <f>IF('SERIES_DB-MetaData'!$F230="US",'SERIES_DB-MetaData'!AU230*25.4,'SERIES_DB-MetaData'!AU230)</f>
        <v>150</v>
      </c>
      <c r="AV230" s="30">
        <f>IF('SERIES_DB-MetaData'!$F230="US",'SERIES_DB-MetaData'!AV230*25.4,'SERIES_DB-MetaData'!AV230)</f>
        <v>10</v>
      </c>
      <c r="AW230" s="109">
        <f>'SERIES_DB-MetaData'!AW230</f>
        <v>4</v>
      </c>
      <c r="AX230" s="30">
        <f>IF('SERIES_DB-MetaData'!$F230="US",'SERIES_DB-MetaData'!AX230*25.4,'SERIES_DB-MetaData'!AX230)</f>
        <v>150</v>
      </c>
      <c r="AY230" s="23">
        <f t="shared" si="34"/>
        <v>0.41887902047863906</v>
      </c>
      <c r="AZ230" s="23">
        <f t="shared" si="38"/>
        <v>0.41887902047863906</v>
      </c>
      <c r="BA230" s="31">
        <f>IF('SERIES_DB-MetaData'!$F230="US",'SERIES_DB-MetaData'!BA230*6.89476,'SERIES_DB-MetaData'!BA230)</f>
        <v>505.9</v>
      </c>
      <c r="BB230" s="31">
        <f>IF('SERIES_DB-MetaData'!$F230="US",'SERIES_DB-MetaData'!BB230*6.89476,'SERIES_DB-MetaData'!BB230)</f>
        <v>682.7</v>
      </c>
      <c r="BC230" s="24">
        <f>'SERIES_DB-MetaData'!BC230</f>
        <v>0</v>
      </c>
      <c r="BD230" s="30">
        <f>IF('SERIES_DB-MetaData'!$F230="US",'SERIES_DB-MetaData'!BD230*25.4,'SERIES_DB-MetaData'!BD230)</f>
        <v>10</v>
      </c>
      <c r="BE230" s="30">
        <f>IF('SERIES_DB-MetaData'!$F230="US",'SERIES_DB-MetaData'!BE230*25.4,'SERIES_DB-MetaData'!BE230)</f>
        <v>170</v>
      </c>
      <c r="BF230" s="24">
        <f>'SERIES_DB-MetaData'!BF230</f>
        <v>2</v>
      </c>
      <c r="BG230" s="22">
        <f t="shared" si="35"/>
        <v>0.71076756868547364</v>
      </c>
      <c r="BH230" s="30">
        <f>IF('SERIES_DB-MetaData'!$F230="US",'SERIES_DB-MetaData'!BH230*25.4,'SERIES_DB-MetaData'!BH230)</f>
        <v>0</v>
      </c>
      <c r="BI230" s="31">
        <f>IF('SERIES_DB-MetaData'!$F230="US",'SERIES_DB-MetaData'!BI230*6.89476,'SERIES_DB-MetaData'!BI230)</f>
        <v>505.9</v>
      </c>
      <c r="BJ230" s="31">
        <f>IF('SERIES_DB-MetaData'!$F230="US",'SERIES_DB-MetaData'!BJ230*6.89476,'SERIES_DB-MetaData'!BJ230)</f>
        <v>682.7</v>
      </c>
      <c r="BK230" s="109">
        <f>'SERIES_DB-MetaData'!BK230</f>
        <v>0</v>
      </c>
      <c r="BL230" s="30">
        <f>IF('SERIES_DB-MetaData'!$F230="US",'SERIES_DB-MetaData'!BL230*25.4,'SERIES_DB-MetaData'!BL230)</f>
        <v>10</v>
      </c>
      <c r="BM230" s="30">
        <f>IF('SERIES_DB-MetaData'!$F230="US",'SERIES_DB-MetaData'!BM230*25.4,'SERIES_DB-MetaData'!BM230)</f>
        <v>170</v>
      </c>
      <c r="BN230" s="25">
        <f>'SERIES_DB-MetaData'!$BN$6</f>
        <v>2</v>
      </c>
      <c r="BO230" s="22">
        <f t="shared" si="36"/>
        <v>0.71076756868547364</v>
      </c>
      <c r="BP230" s="31">
        <f>IF('SERIES_DB-MetaData'!$F230="US",'SERIES_DB-MetaData'!BP230*6.89476,'SERIES_DB-MetaData'!BP230)</f>
        <v>505.9</v>
      </c>
      <c r="BQ230" s="31">
        <f>IF('SERIES_DB-MetaData'!$F230="US",'SERIES_DB-MetaData'!BQ230*6.89476,'SERIES_DB-MetaData'!BQ230)</f>
        <v>682.7</v>
      </c>
      <c r="BR230" s="20">
        <f>'SERIES_DB-MetaData'!BR230</f>
        <v>0</v>
      </c>
      <c r="BS230" s="30">
        <f>IF('SERIES_DB-MetaData'!$F230="US",'SERIES_DB-MetaData'!BS230*25.4,'SERIES_DB-MetaData'!BS230)</f>
        <v>0</v>
      </c>
      <c r="BT230" s="20">
        <f>'SERIES_DB-MetaData'!BT230</f>
        <v>0</v>
      </c>
      <c r="BU230" s="22">
        <f t="shared" si="37"/>
        <v>0</v>
      </c>
      <c r="BV230" s="31">
        <f>IF('SERIES_DB-MetaData'!$F230="US",'SERIES_DB-MetaData'!BV230*6.89476,'SERIES_DB-MetaData'!BV230)</f>
        <v>0</v>
      </c>
      <c r="BW230" s="20">
        <f>'SERIES_DB-MetaData'!BW230</f>
        <v>0</v>
      </c>
      <c r="BX230" s="20">
        <f>'SERIES_DB-MetaData'!BX230</f>
        <v>1</v>
      </c>
    </row>
    <row r="231" spans="1:76">
      <c r="A231" s="84">
        <f>'SERIES_DB-MetaData'!A231</f>
        <v>226</v>
      </c>
      <c r="B231" s="84">
        <f>'SERIES_DB-MetaData'!B231</f>
        <v>0</v>
      </c>
      <c r="C231" s="84">
        <f>'SERIES_DB-MetaData'!C231</f>
        <v>4</v>
      </c>
      <c r="D231" s="105" t="str">
        <f>'SERIES_DB-MetaData'!D231</f>
        <v>WD200</v>
      </c>
      <c r="E231" s="105" t="str">
        <f>'SERIES_DB-MetaData'!E231</f>
        <v>Shaingchin, Lukkunaprasit, Wood (2006)</v>
      </c>
      <c r="F231" s="20" t="s">
        <v>8</v>
      </c>
      <c r="G231" s="87" t="str">
        <f>'SERIES_DB-MetaData'!G231</f>
        <v>C</v>
      </c>
      <c r="H231" s="87" t="str">
        <f>'SERIES_DB-MetaData'!H231</f>
        <v>B</v>
      </c>
      <c r="I231" s="31">
        <f>IF('SERIES_DB-MetaData'!$F231="US",'SERIES_DB-MetaData'!I231*6.89476,'SERIES_DB-MetaData'!I231)</f>
        <v>33.700000000000003</v>
      </c>
      <c r="J231" s="31">
        <f>IF('SERIES_DB-MetaData'!$F231="US",'SERIES_DB-MetaData'!J231*6.89476,'SERIES_DB-MetaData'!J231)</f>
        <v>0</v>
      </c>
      <c r="K231" s="31">
        <f>IF('SERIES_DB-MetaData'!$F231="US",'SERIES_DB-MetaData'!K231*6.89476,'SERIES_DB-MetaData'!K231)</f>
        <v>0</v>
      </c>
      <c r="L231" s="31">
        <f>IF('SERIES_DB-MetaData'!$F231="US",'SERIES_DB-MetaData'!L231*4.448221615,'SERIES_DB-MetaData'!L231)</f>
        <v>454.10750000000013</v>
      </c>
      <c r="M231" s="20" t="str">
        <f>'SERIES_DB-MetaData'!M231</f>
        <v>II</v>
      </c>
      <c r="N231" s="30">
        <f>IF('SERIES_DB-MetaData'!$F231="US",'SERIES_DB-MetaData'!N231*25.4,'SERIES_DB-MetaData'!N231)</f>
        <v>250</v>
      </c>
      <c r="O231" s="30">
        <f>IF('SERIES_DB-MetaData'!$F231="US",'SERIES_DB-MetaData'!O231*25.4,'SERIES_DB-MetaData'!O231)</f>
        <v>250</v>
      </c>
      <c r="P231" s="30">
        <f>IF('SERIES_DB-MetaData'!$F231="US",'SERIES_DB-MetaData'!P231*25.4,'SERIES_DB-MetaData'!P231)</f>
        <v>1500</v>
      </c>
      <c r="Q231" s="30">
        <f>IF('SERIES_DB-MetaData'!$F231="US",'SERIES_DB-MetaData'!Q231*25.4,'SERIES_DB-MetaData'!Q231)</f>
        <v>130</v>
      </c>
      <c r="R231" s="30">
        <f>IF('SERIES_DB-MetaData'!$F231="US",'SERIES_DB-MetaData'!R231*25.4,'SERIES_DB-MetaData'!R231)</f>
        <v>2250</v>
      </c>
      <c r="S231" s="30">
        <f>IF('SERIES_DB-MetaData'!$F231="US",'SERIES_DB-MetaData'!S231*25.4,'SERIES_DB-MetaData'!S231)</f>
        <v>2250</v>
      </c>
      <c r="T231" s="32" t="str">
        <f>'SERIES_DB-MetaData'!T231</f>
        <v>C</v>
      </c>
      <c r="U231" s="32">
        <f t="shared" si="32"/>
        <v>192500</v>
      </c>
      <c r="V231" s="30">
        <f>IF('SERIES_DB-MetaData'!$F231="US",'SERIES_DB-MetaData'!V231*25.4,'SERIES_DB-MetaData'!V231)</f>
        <v>16</v>
      </c>
      <c r="W231" s="30">
        <f>IF('SERIES_DB-MetaData'!$F231="US",'SERIES_DB-MetaData'!W231*25.4,'SERIES_DB-MetaData'!W231)</f>
        <v>16</v>
      </c>
      <c r="X231" s="30">
        <f>IF('SERIES_DB-MetaData'!$F231="US",'SERIES_DB-MetaData'!X231*25.4,'SERIES_DB-MetaData'!X231)</f>
        <v>16</v>
      </c>
      <c r="Y231" s="108">
        <f>'SERIES_DB-MetaData'!Y231</f>
        <v>8</v>
      </c>
      <c r="Z231" s="30">
        <f>IF('SERIES_DB-MetaData'!$F231="US",'SERIES_DB-MetaData'!Z231*25.4,'SERIES_DB-MetaData'!Z231)</f>
        <v>40</v>
      </c>
      <c r="AA231" s="108">
        <f>'SERIES_DB-MetaData'!AA231</f>
        <v>1</v>
      </c>
      <c r="AB231" s="30">
        <f>IF('SERIES_DB-MetaData'!$F231="US",'SERIES_DB-MetaData'!AB231*25.4,'SERIES_DB-MetaData'!AB231)</f>
        <v>38</v>
      </c>
      <c r="AC231" s="108">
        <f>'SERIES_DB-MetaData'!AC231</f>
        <v>1</v>
      </c>
      <c r="AD231" s="108" t="str">
        <f>'SERIES_DB-MetaData'!AD231</f>
        <v>STRAIGHT</v>
      </c>
      <c r="AE231" s="31">
        <f>IF('SERIES_DB-MetaData'!$F231="US",'SERIES_DB-MetaData'!AE231*25.4,'SERIES_DB-MetaData'!AE231)</f>
        <v>450</v>
      </c>
      <c r="AF231" s="32" t="str">
        <f>'SERIES_DB-MetaData'!AF231</f>
        <v>Ribbed</v>
      </c>
      <c r="AG231" s="23">
        <f t="shared" si="33"/>
        <v>0.83558204604570074</v>
      </c>
      <c r="AH231" s="30">
        <f>IF('SERIES_DB-MetaData'!$F231="US",'SERIES_DB-MetaData'!AH231*25.4,'SERIES_DB-MetaData'!AH231)</f>
        <v>0</v>
      </c>
      <c r="AI231" s="31">
        <f>IF('SERIES_DB-MetaData'!$F231="US",'SERIES_DB-MetaData'!AI231*6.89476,'SERIES_DB-MetaData'!AI231)</f>
        <v>574.9</v>
      </c>
      <c r="AJ231" s="31">
        <f>IF('SERIES_DB-MetaData'!$F231="US",'SERIES_DB-MetaData'!AJ231*6.89476,'SERIES_DB-MetaData'!AJ231)</f>
        <v>646.79999999999995</v>
      </c>
      <c r="AK231" s="31">
        <f>IF('SERIES_DB-MetaData'!$F231="US",'SERIES_DB-MetaData'!AK231*6.89476,'SERIES_DB-MetaData'!AK231)</f>
        <v>574.9</v>
      </c>
      <c r="AL231" s="31">
        <f>IF('SERIES_DB-MetaData'!$F231="US",'SERIES_DB-MetaData'!AL231*6.89476,'SERIES_DB-MetaData'!AL231)</f>
        <v>574.9</v>
      </c>
      <c r="AM231" s="31">
        <f>IF('SERIES_DB-MetaData'!$F231="US",'SERIES_DB-MetaData'!AM231*6.89476,'SERIES_DB-MetaData'!AM231)</f>
        <v>646.79999999999995</v>
      </c>
      <c r="AN231" s="31">
        <f>IF('SERIES_DB-MetaData'!$F231="US",'SERIES_DB-MetaData'!AN231*6.89476,'SERIES_DB-MetaData'!AN231)</f>
        <v>646.79999999999995</v>
      </c>
      <c r="AO231" s="108">
        <f>'SERIES_DB-MetaData'!AO231</f>
        <v>0</v>
      </c>
      <c r="AP231" s="24" t="str">
        <f>'SERIES_DB-MetaData'!AP231</f>
        <v>R</v>
      </c>
      <c r="AQ231" s="20">
        <f>'SERIES_DB-MetaData'!AQ231</f>
        <v>2</v>
      </c>
      <c r="AR231" s="24" t="str">
        <f>'SERIES_DB-MetaData'!AR231</f>
        <v>Ribbed</v>
      </c>
      <c r="AS231" s="30">
        <f>IF('SERIES_DB-MetaData'!$F231="US",'SERIES_DB-MetaData'!AS231*25.4,'SERIES_DB-MetaData'!AS231)</f>
        <v>10</v>
      </c>
      <c r="AT231" s="20">
        <f>'SERIES_DB-MetaData'!AT231</f>
        <v>25</v>
      </c>
      <c r="AU231" s="31">
        <f>IF('SERIES_DB-MetaData'!$F231="US",'SERIES_DB-MetaData'!AU231*25.4,'SERIES_DB-MetaData'!AU231)</f>
        <v>150</v>
      </c>
      <c r="AV231" s="30">
        <f>IF('SERIES_DB-MetaData'!$F231="US",'SERIES_DB-MetaData'!AV231*25.4,'SERIES_DB-MetaData'!AV231)</f>
        <v>10</v>
      </c>
      <c r="AW231" s="109">
        <f>'SERIES_DB-MetaData'!AW231</f>
        <v>4</v>
      </c>
      <c r="AX231" s="30">
        <f>IF('SERIES_DB-MetaData'!$F231="US",'SERIES_DB-MetaData'!AX231*25.4,'SERIES_DB-MetaData'!AX231)</f>
        <v>150</v>
      </c>
      <c r="AY231" s="23">
        <f t="shared" si="34"/>
        <v>0.41887902047863906</v>
      </c>
      <c r="AZ231" s="23">
        <f t="shared" si="38"/>
        <v>0.41887902047863906</v>
      </c>
      <c r="BA231" s="31">
        <f>IF('SERIES_DB-MetaData'!$F231="US",'SERIES_DB-MetaData'!BA231*6.89476,'SERIES_DB-MetaData'!BA231)</f>
        <v>451.3</v>
      </c>
      <c r="BB231" s="31">
        <f>IF('SERIES_DB-MetaData'!$F231="US",'SERIES_DB-MetaData'!BB231*6.89476,'SERIES_DB-MetaData'!BB231)</f>
        <v>717.5</v>
      </c>
      <c r="BC231" s="24">
        <f>'SERIES_DB-MetaData'!BC231</f>
        <v>0</v>
      </c>
      <c r="BD231" s="30">
        <f>IF('SERIES_DB-MetaData'!$F231="US",'SERIES_DB-MetaData'!BD231*25.4,'SERIES_DB-MetaData'!BD231)</f>
        <v>10</v>
      </c>
      <c r="BE231" s="30">
        <f>IF('SERIES_DB-MetaData'!$F231="US",'SERIES_DB-MetaData'!BE231*25.4,'SERIES_DB-MetaData'!BE231)</f>
        <v>200</v>
      </c>
      <c r="BF231" s="24">
        <f>'SERIES_DB-MetaData'!BF231</f>
        <v>2</v>
      </c>
      <c r="BG231" s="22">
        <f t="shared" si="35"/>
        <v>0.60415243338265257</v>
      </c>
      <c r="BH231" s="30">
        <f>IF('SERIES_DB-MetaData'!$F231="US",'SERIES_DB-MetaData'!BH231*25.4,'SERIES_DB-MetaData'!BH231)</f>
        <v>0</v>
      </c>
      <c r="BI231" s="31">
        <f>IF('SERIES_DB-MetaData'!$F231="US",'SERIES_DB-MetaData'!BI231*6.89476,'SERIES_DB-MetaData'!BI231)</f>
        <v>451.3</v>
      </c>
      <c r="BJ231" s="31">
        <f>IF('SERIES_DB-MetaData'!$F231="US",'SERIES_DB-MetaData'!BJ231*6.89476,'SERIES_DB-MetaData'!BJ231)</f>
        <v>717.5</v>
      </c>
      <c r="BK231" s="109">
        <f>'SERIES_DB-MetaData'!BK231</f>
        <v>0</v>
      </c>
      <c r="BL231" s="30">
        <f>IF('SERIES_DB-MetaData'!$F231="US",'SERIES_DB-MetaData'!BL231*25.4,'SERIES_DB-MetaData'!BL231)</f>
        <v>10</v>
      </c>
      <c r="BM231" s="30">
        <f>IF('SERIES_DB-MetaData'!$F231="US",'SERIES_DB-MetaData'!BM231*25.4,'SERIES_DB-MetaData'!BM231)</f>
        <v>200</v>
      </c>
      <c r="BN231" s="25">
        <f>'SERIES_DB-MetaData'!$BN$6</f>
        <v>2</v>
      </c>
      <c r="BO231" s="22">
        <f t="shared" si="36"/>
        <v>0.60415243338265257</v>
      </c>
      <c r="BP231" s="31">
        <f>IF('SERIES_DB-MetaData'!$F231="US",'SERIES_DB-MetaData'!BP231*6.89476,'SERIES_DB-MetaData'!BP231)</f>
        <v>451.3</v>
      </c>
      <c r="BQ231" s="31">
        <f>IF('SERIES_DB-MetaData'!$F231="US",'SERIES_DB-MetaData'!BQ231*6.89476,'SERIES_DB-MetaData'!BQ231)</f>
        <v>717.5</v>
      </c>
      <c r="BR231" s="20">
        <f>'SERIES_DB-MetaData'!BR231</f>
        <v>0</v>
      </c>
      <c r="BS231" s="30">
        <f>IF('SERIES_DB-MetaData'!$F231="US",'SERIES_DB-MetaData'!BS231*25.4,'SERIES_DB-MetaData'!BS231)</f>
        <v>0</v>
      </c>
      <c r="BT231" s="20">
        <f>'SERIES_DB-MetaData'!BT231</f>
        <v>0</v>
      </c>
      <c r="BU231" s="22">
        <f t="shared" si="37"/>
        <v>0</v>
      </c>
      <c r="BV231" s="31">
        <f>IF('SERIES_DB-MetaData'!$F231="US",'SERIES_DB-MetaData'!BV231*6.89476,'SERIES_DB-MetaData'!BV231)</f>
        <v>0</v>
      </c>
      <c r="BW231" s="20">
        <f>'SERIES_DB-MetaData'!BW231</f>
        <v>0</v>
      </c>
      <c r="BX231" s="20">
        <f>'SERIES_DB-MetaData'!BX231</f>
        <v>1</v>
      </c>
    </row>
    <row r="232" spans="1:76">
      <c r="A232" s="84">
        <f>'SERIES_DB-MetaData'!A232</f>
        <v>227</v>
      </c>
      <c r="B232" s="84">
        <f>'SERIES_DB-MetaData'!B232</f>
        <v>0</v>
      </c>
      <c r="C232" s="84">
        <f>'SERIES_DB-MetaData'!C232</f>
        <v>1</v>
      </c>
      <c r="D232" s="105" t="str">
        <f>'SERIES_DB-MetaData'!D232</f>
        <v>W1</v>
      </c>
      <c r="E232" s="105" t="str">
        <f>'SERIES_DB-MetaData'!E232</f>
        <v>Sittipunt and Wood (2000)</v>
      </c>
      <c r="F232" s="20" t="s">
        <v>8</v>
      </c>
      <c r="G232" s="87" t="str">
        <f>'SERIES_DB-MetaData'!G232</f>
        <v>C</v>
      </c>
      <c r="H232" s="87" t="str">
        <f>'SERIES_DB-MetaData'!H232</f>
        <v>B</v>
      </c>
      <c r="I232" s="31">
        <f>IF('SERIES_DB-MetaData'!$F232="US",'SERIES_DB-MetaData'!I232*6.89476,'SERIES_DB-MetaData'!I232)</f>
        <v>36.6</v>
      </c>
      <c r="J232" s="31">
        <f>IF('SERIES_DB-MetaData'!$F232="US",'SERIES_DB-MetaData'!J232*6.89476,'SERIES_DB-MetaData'!J232)</f>
        <v>0</v>
      </c>
      <c r="K232" s="31">
        <f>IF('SERIES_DB-MetaData'!$F232="US",'SERIES_DB-MetaData'!K232*6.89476,'SERIES_DB-MetaData'!K232)</f>
        <v>0</v>
      </c>
      <c r="L232" s="31">
        <f>IF('SERIES_DB-MetaData'!$F232="US",'SERIES_DB-MetaData'!L232*4.448221615,'SERIES_DB-MetaData'!L232)</f>
        <v>0</v>
      </c>
      <c r="M232" s="20">
        <f>'SERIES_DB-MetaData'!M232</f>
        <v>0</v>
      </c>
      <c r="N232" s="30">
        <f>IF('SERIES_DB-MetaData'!$F232="US",'SERIES_DB-MetaData'!N232*25.4,'SERIES_DB-MetaData'!N232)</f>
        <v>250</v>
      </c>
      <c r="O232" s="30">
        <f>IF('SERIES_DB-MetaData'!$F232="US",'SERIES_DB-MetaData'!O232*25.4,'SERIES_DB-MetaData'!O232)</f>
        <v>250</v>
      </c>
      <c r="P232" s="30">
        <f>IF('SERIES_DB-MetaData'!$F232="US",'SERIES_DB-MetaData'!P232*25.4,'SERIES_DB-MetaData'!P232)</f>
        <v>1500</v>
      </c>
      <c r="Q232" s="30">
        <f>IF('SERIES_DB-MetaData'!$F232="US",'SERIES_DB-MetaData'!Q232*25.4,'SERIES_DB-MetaData'!Q232)</f>
        <v>250</v>
      </c>
      <c r="R232" s="30">
        <f>IF('SERIES_DB-MetaData'!$F232="US",'SERIES_DB-MetaData'!R232*25.4,'SERIES_DB-MetaData'!R232)</f>
        <v>2150</v>
      </c>
      <c r="S232" s="30">
        <f>IF('SERIES_DB-MetaData'!$F232="US",'SERIES_DB-MetaData'!S232*25.4,'SERIES_DB-MetaData'!S232)</f>
        <v>2150</v>
      </c>
      <c r="T232" s="32" t="str">
        <f>'SERIES_DB-MetaData'!T232</f>
        <v>C</v>
      </c>
      <c r="U232" s="32">
        <f t="shared" si="32"/>
        <v>312500</v>
      </c>
      <c r="V232" s="30">
        <f>IF('SERIES_DB-MetaData'!$F232="US",'SERIES_DB-MetaData'!V232*25.4,'SERIES_DB-MetaData'!V232)</f>
        <v>15.0996688705415</v>
      </c>
      <c r="W232" s="30">
        <f>IF('SERIES_DB-MetaData'!$F232="US",'SERIES_DB-MetaData'!W232*25.4,'SERIES_DB-MetaData'!W232)</f>
        <v>12</v>
      </c>
      <c r="X232" s="30">
        <f>IF('SERIES_DB-MetaData'!$F232="US",'SERIES_DB-MetaData'!X232*25.4,'SERIES_DB-MetaData'!X232)</f>
        <v>16</v>
      </c>
      <c r="Y232" s="108">
        <f>'SERIES_DB-MetaData'!Y232</f>
        <v>8</v>
      </c>
      <c r="Z232" s="30">
        <f>IF('SERIES_DB-MetaData'!$F232="US",'SERIES_DB-MetaData'!Z232*25.4,'SERIES_DB-MetaData'!Z232)</f>
        <v>0</v>
      </c>
      <c r="AA232" s="108">
        <f>'SERIES_DB-MetaData'!AA232</f>
        <v>1</v>
      </c>
      <c r="AB232" s="30">
        <f>IF('SERIES_DB-MetaData'!$F232="US",'SERIES_DB-MetaData'!AB232*25.4,'SERIES_DB-MetaData'!AB232)</f>
        <v>0</v>
      </c>
      <c r="AC232" s="108">
        <f>'SERIES_DB-MetaData'!AC232</f>
        <v>1</v>
      </c>
      <c r="AD232" s="108" t="str">
        <f>'SERIES_DB-MetaData'!AD232</f>
        <v>STRAIGHT</v>
      </c>
      <c r="AE232" s="31">
        <f>IF('SERIES_DB-MetaData'!$F232="US",'SERIES_DB-MetaData'!AE232*25.4,'SERIES_DB-MetaData'!AE232)</f>
        <v>600</v>
      </c>
      <c r="AF232" s="32" t="str">
        <f>'SERIES_DB-MetaData'!AF232</f>
        <v>Ribbed</v>
      </c>
      <c r="AG232" s="23">
        <f t="shared" si="33"/>
        <v>0.44434686492374031</v>
      </c>
      <c r="AH232" s="30">
        <f>IF('SERIES_DB-MetaData'!$F232="US",'SERIES_DB-MetaData'!AH232*25.4,'SERIES_DB-MetaData'!AH232)</f>
        <v>0</v>
      </c>
      <c r="AI232" s="31">
        <f>IF('SERIES_DB-MetaData'!$F232="US",'SERIES_DB-MetaData'!AI232*6.89476,'SERIES_DB-MetaData'!AI232)</f>
        <v>473</v>
      </c>
      <c r="AJ232" s="31">
        <f>IF('SERIES_DB-MetaData'!$F232="US",'SERIES_DB-MetaData'!AJ232*6.89476,'SERIES_DB-MetaData'!AJ232)</f>
        <v>0</v>
      </c>
      <c r="AK232" s="31">
        <f>IF('SERIES_DB-MetaData'!$F232="US",'SERIES_DB-MetaData'!AK232*6.89476,'SERIES_DB-MetaData'!AK232)</f>
        <v>425</v>
      </c>
      <c r="AL232" s="31">
        <f>IF('SERIES_DB-MetaData'!$F232="US",'SERIES_DB-MetaData'!AL232*6.89476,'SERIES_DB-MetaData'!AL232)</f>
        <v>473</v>
      </c>
      <c r="AM232" s="31">
        <f>IF('SERIES_DB-MetaData'!$F232="US",'SERIES_DB-MetaData'!AM232*6.89476,'SERIES_DB-MetaData'!AM232)</f>
        <v>0</v>
      </c>
      <c r="AN232" s="31">
        <f>IF('SERIES_DB-MetaData'!$F232="US",'SERIES_DB-MetaData'!AN232*6.89476,'SERIES_DB-MetaData'!AN232)</f>
        <v>0</v>
      </c>
      <c r="AO232" s="108">
        <f>'SERIES_DB-MetaData'!AO232</f>
        <v>0</v>
      </c>
      <c r="AP232" s="24" t="str">
        <f>'SERIES_DB-MetaData'!AP232</f>
        <v>UJ</v>
      </c>
      <c r="AQ232" s="20">
        <f>'SERIES_DB-MetaData'!AQ232</f>
        <v>2</v>
      </c>
      <c r="AR232" s="24" t="str">
        <f>'SERIES_DB-MetaData'!AR232</f>
        <v>Ribbed</v>
      </c>
      <c r="AS232" s="30">
        <f>IF('SERIES_DB-MetaData'!$F232="US",'SERIES_DB-MetaData'!AS232*25.4,'SERIES_DB-MetaData'!AS232)</f>
        <v>6</v>
      </c>
      <c r="AT232" s="20">
        <f>'SERIES_DB-MetaData'!AT232</f>
        <v>22</v>
      </c>
      <c r="AU232" s="31">
        <f>IF('SERIES_DB-MetaData'!$F232="US",'SERIES_DB-MetaData'!AU232*25.4,'SERIES_DB-MetaData'!AU232)</f>
        <v>100</v>
      </c>
      <c r="AV232" s="30">
        <f>IF('SERIES_DB-MetaData'!$F232="US",'SERIES_DB-MetaData'!AV232*25.4,'SERIES_DB-MetaData'!AV232)</f>
        <v>0</v>
      </c>
      <c r="AW232" s="109">
        <f>'SERIES_DB-MetaData'!AW232</f>
        <v>0</v>
      </c>
      <c r="AX232" s="30">
        <f>IF('SERIES_DB-MetaData'!$F232="US",'SERIES_DB-MetaData'!AX232*25.4,'SERIES_DB-MetaData'!AX232)</f>
        <v>0</v>
      </c>
      <c r="AY232" s="23">
        <f t="shared" si="34"/>
        <v>0.22619467105846508</v>
      </c>
      <c r="AZ232" s="23"/>
      <c r="BA232" s="31">
        <f>IF('SERIES_DB-MetaData'!$F232="US",'SERIES_DB-MetaData'!BA232*6.89476,'SERIES_DB-MetaData'!BA232)</f>
        <v>444</v>
      </c>
      <c r="BB232" s="31">
        <f>IF('SERIES_DB-MetaData'!$F232="US",'SERIES_DB-MetaData'!BB232*6.89476,'SERIES_DB-MetaData'!BB232)</f>
        <v>0</v>
      </c>
      <c r="BC232" s="24">
        <f>'SERIES_DB-MetaData'!BC232</f>
        <v>0</v>
      </c>
      <c r="BD232" s="30">
        <f>IF('SERIES_DB-MetaData'!$F232="US",'SERIES_DB-MetaData'!BD232*25.4,'SERIES_DB-MetaData'!BD232)</f>
        <v>10</v>
      </c>
      <c r="BE232" s="30">
        <f>IF('SERIES_DB-MetaData'!$F232="US",'SERIES_DB-MetaData'!BE232*25.4,'SERIES_DB-MetaData'!BE232)</f>
        <v>200</v>
      </c>
      <c r="BF232" s="24">
        <f>'SERIES_DB-MetaData'!BF232</f>
        <v>1</v>
      </c>
      <c r="BG232" s="22">
        <f t="shared" si="35"/>
        <v>0.15707963267948966</v>
      </c>
      <c r="BH232" s="30">
        <f>IF('SERIES_DB-MetaData'!$F232="US",'SERIES_DB-MetaData'!BH232*25.4,'SERIES_DB-MetaData'!BH232)</f>
        <v>0</v>
      </c>
      <c r="BI232" s="31">
        <f>IF('SERIES_DB-MetaData'!$F232="US",'SERIES_DB-MetaData'!BI232*6.89476,'SERIES_DB-MetaData'!BI232)</f>
        <v>450</v>
      </c>
      <c r="BJ232" s="31">
        <f>IF('SERIES_DB-MetaData'!$F232="US",'SERIES_DB-MetaData'!BJ232*6.89476,'SERIES_DB-MetaData'!BJ232)</f>
        <v>0</v>
      </c>
      <c r="BK232" s="109">
        <f>'SERIES_DB-MetaData'!BK232</f>
        <v>0</v>
      </c>
      <c r="BL232" s="30">
        <f>IF('SERIES_DB-MetaData'!$F232="US",'SERIES_DB-MetaData'!BL232*25.4,'SERIES_DB-MetaData'!BL232)</f>
        <v>6</v>
      </c>
      <c r="BM232" s="30">
        <f>IF('SERIES_DB-MetaData'!$F232="US",'SERIES_DB-MetaData'!BM232*25.4,'SERIES_DB-MetaData'!BM232)</f>
        <v>150</v>
      </c>
      <c r="BN232" s="25">
        <f>'SERIES_DB-MetaData'!$BN$6</f>
        <v>2</v>
      </c>
      <c r="BO232" s="22">
        <f t="shared" si="36"/>
        <v>0.15079644737231007</v>
      </c>
      <c r="BP232" s="31">
        <f>IF('SERIES_DB-MetaData'!$F232="US",'SERIES_DB-MetaData'!BP232*6.89476,'SERIES_DB-MetaData'!BP232)</f>
        <v>444</v>
      </c>
      <c r="BQ232" s="31">
        <f>IF('SERIES_DB-MetaData'!$F232="US",'SERIES_DB-MetaData'!BQ232*6.89476,'SERIES_DB-MetaData'!BQ232)</f>
        <v>0</v>
      </c>
      <c r="BR232" s="20">
        <f>'SERIES_DB-MetaData'!BR232</f>
        <v>0</v>
      </c>
      <c r="BS232" s="30">
        <f>IF('SERIES_DB-MetaData'!$F232="US",'SERIES_DB-MetaData'!BS232*25.4,'SERIES_DB-MetaData'!BS232)</f>
        <v>0</v>
      </c>
      <c r="BT232" s="20">
        <f>'SERIES_DB-MetaData'!BT232</f>
        <v>0</v>
      </c>
      <c r="BU232" s="22">
        <f t="shared" si="37"/>
        <v>0</v>
      </c>
      <c r="BV232" s="31">
        <f>IF('SERIES_DB-MetaData'!$F232="US",'SERIES_DB-MetaData'!BV232*6.89476,'SERIES_DB-MetaData'!BV232)</f>
        <v>0</v>
      </c>
      <c r="BW232" s="20">
        <f>'SERIES_DB-MetaData'!BW232</f>
        <v>0</v>
      </c>
      <c r="BX232" s="20">
        <f>'SERIES_DB-MetaData'!BX232</f>
        <v>2</v>
      </c>
    </row>
    <row r="233" spans="1:76">
      <c r="A233" s="84">
        <f>'SERIES_DB-MetaData'!A233</f>
        <v>228</v>
      </c>
      <c r="B233" s="84">
        <f>'SERIES_DB-MetaData'!B233</f>
        <v>0</v>
      </c>
      <c r="C233" s="84">
        <f>'SERIES_DB-MetaData'!C233</f>
        <v>2</v>
      </c>
      <c r="D233" s="105" t="str">
        <f>'SERIES_DB-MetaData'!D233</f>
        <v>W2</v>
      </c>
      <c r="E233" s="105" t="str">
        <f>'SERIES_DB-MetaData'!E233</f>
        <v>Sittipunt and Wood (2000)</v>
      </c>
      <c r="F233" s="20" t="s">
        <v>8</v>
      </c>
      <c r="G233" s="87" t="str">
        <f>'SERIES_DB-MetaData'!G233</f>
        <v>C</v>
      </c>
      <c r="H233" s="87" t="str">
        <f>'SERIES_DB-MetaData'!H233</f>
        <v>B</v>
      </c>
      <c r="I233" s="31">
        <f>IF('SERIES_DB-MetaData'!$F233="US",'SERIES_DB-MetaData'!I233*6.89476,'SERIES_DB-MetaData'!I233)</f>
        <v>35.799999999999997</v>
      </c>
      <c r="J233" s="31">
        <f>IF('SERIES_DB-MetaData'!$F233="US",'SERIES_DB-MetaData'!J233*6.89476,'SERIES_DB-MetaData'!J233)</f>
        <v>0</v>
      </c>
      <c r="K233" s="31">
        <f>IF('SERIES_DB-MetaData'!$F233="US",'SERIES_DB-MetaData'!K233*6.89476,'SERIES_DB-MetaData'!K233)</f>
        <v>0</v>
      </c>
      <c r="L233" s="31">
        <f>IF('SERIES_DB-MetaData'!$F233="US",'SERIES_DB-MetaData'!L233*4.448221615,'SERIES_DB-MetaData'!L233)</f>
        <v>0</v>
      </c>
      <c r="M233" s="20">
        <f>'SERIES_DB-MetaData'!M233</f>
        <v>0</v>
      </c>
      <c r="N233" s="30">
        <f>IF('SERIES_DB-MetaData'!$F233="US",'SERIES_DB-MetaData'!N233*25.4,'SERIES_DB-MetaData'!N233)</f>
        <v>250</v>
      </c>
      <c r="O233" s="30">
        <f>IF('SERIES_DB-MetaData'!$F233="US",'SERIES_DB-MetaData'!O233*25.4,'SERIES_DB-MetaData'!O233)</f>
        <v>250</v>
      </c>
      <c r="P233" s="30">
        <f>IF('SERIES_DB-MetaData'!$F233="US",'SERIES_DB-MetaData'!P233*25.4,'SERIES_DB-MetaData'!P233)</f>
        <v>1500</v>
      </c>
      <c r="Q233" s="30">
        <f>IF('SERIES_DB-MetaData'!$F233="US",'SERIES_DB-MetaData'!Q233*25.4,'SERIES_DB-MetaData'!Q233)</f>
        <v>250</v>
      </c>
      <c r="R233" s="30">
        <f>IF('SERIES_DB-MetaData'!$F233="US",'SERIES_DB-MetaData'!R233*25.4,'SERIES_DB-MetaData'!R233)</f>
        <v>2150</v>
      </c>
      <c r="S233" s="30">
        <f>IF('SERIES_DB-MetaData'!$F233="US",'SERIES_DB-MetaData'!S233*25.4,'SERIES_DB-MetaData'!S233)</f>
        <v>2150</v>
      </c>
      <c r="T233" s="32" t="str">
        <f>'SERIES_DB-MetaData'!T233</f>
        <v>C</v>
      </c>
      <c r="U233" s="32">
        <f t="shared" si="32"/>
        <v>312500</v>
      </c>
      <c r="V233" s="30">
        <f>IF('SERIES_DB-MetaData'!$F233="US",'SERIES_DB-MetaData'!V233*25.4,'SERIES_DB-MetaData'!V233)</f>
        <v>15.0996688705415</v>
      </c>
      <c r="W233" s="30">
        <f>IF('SERIES_DB-MetaData'!$F233="US",'SERIES_DB-MetaData'!W233*25.4,'SERIES_DB-MetaData'!W233)</f>
        <v>12</v>
      </c>
      <c r="X233" s="30">
        <f>IF('SERIES_DB-MetaData'!$F233="US",'SERIES_DB-MetaData'!X233*25.4,'SERIES_DB-MetaData'!X233)</f>
        <v>16</v>
      </c>
      <c r="Y233" s="108">
        <f>'SERIES_DB-MetaData'!Y233</f>
        <v>8</v>
      </c>
      <c r="Z233" s="30">
        <f>IF('SERIES_DB-MetaData'!$F233="US",'SERIES_DB-MetaData'!Z233*25.4,'SERIES_DB-MetaData'!Z233)</f>
        <v>0</v>
      </c>
      <c r="AA233" s="108">
        <f>'SERIES_DB-MetaData'!AA233</f>
        <v>1</v>
      </c>
      <c r="AB233" s="30">
        <f>IF('SERIES_DB-MetaData'!$F233="US",'SERIES_DB-MetaData'!AB233*25.4,'SERIES_DB-MetaData'!AB233)</f>
        <v>0</v>
      </c>
      <c r="AC233" s="108">
        <f>'SERIES_DB-MetaData'!AC233</f>
        <v>1</v>
      </c>
      <c r="AD233" s="108" t="str">
        <f>'SERIES_DB-MetaData'!AD233</f>
        <v>STRAIGHT</v>
      </c>
      <c r="AE233" s="31">
        <f>IF('SERIES_DB-MetaData'!$F233="US",'SERIES_DB-MetaData'!AE233*25.4,'SERIES_DB-MetaData'!AE233)</f>
        <v>600</v>
      </c>
      <c r="AF233" s="32" t="str">
        <f>'SERIES_DB-MetaData'!AF233</f>
        <v>Ribbed</v>
      </c>
      <c r="AG233" s="23">
        <f t="shared" si="33"/>
        <v>0.44434686492374031</v>
      </c>
      <c r="AH233" s="30">
        <f>IF('SERIES_DB-MetaData'!$F233="US",'SERIES_DB-MetaData'!AH233*25.4,'SERIES_DB-MetaData'!AH233)</f>
        <v>0</v>
      </c>
      <c r="AI233" s="31">
        <f>IF('SERIES_DB-MetaData'!$F233="US",'SERIES_DB-MetaData'!AI233*6.89476,'SERIES_DB-MetaData'!AI233)</f>
        <v>473</v>
      </c>
      <c r="AJ233" s="31">
        <f>IF('SERIES_DB-MetaData'!$F233="US",'SERIES_DB-MetaData'!AJ233*6.89476,'SERIES_DB-MetaData'!AJ233)</f>
        <v>0</v>
      </c>
      <c r="AK233" s="31">
        <f>IF('SERIES_DB-MetaData'!$F233="US",'SERIES_DB-MetaData'!AK233*6.89476,'SERIES_DB-MetaData'!AK233)</f>
        <v>425</v>
      </c>
      <c r="AL233" s="31">
        <f>IF('SERIES_DB-MetaData'!$F233="US",'SERIES_DB-MetaData'!AL233*6.89476,'SERIES_DB-MetaData'!AL233)</f>
        <v>473</v>
      </c>
      <c r="AM233" s="31">
        <f>IF('SERIES_DB-MetaData'!$F233="US",'SERIES_DB-MetaData'!AM233*6.89476,'SERIES_DB-MetaData'!AM233)</f>
        <v>0</v>
      </c>
      <c r="AN233" s="31">
        <f>IF('SERIES_DB-MetaData'!$F233="US",'SERIES_DB-MetaData'!AN233*6.89476,'SERIES_DB-MetaData'!AN233)</f>
        <v>0</v>
      </c>
      <c r="AO233" s="108">
        <f>'SERIES_DB-MetaData'!AO233</f>
        <v>0</v>
      </c>
      <c r="AP233" s="24" t="str">
        <f>'SERIES_DB-MetaData'!AP233</f>
        <v>UJ</v>
      </c>
      <c r="AQ233" s="20">
        <f>'SERIES_DB-MetaData'!AQ233</f>
        <v>2</v>
      </c>
      <c r="AR233" s="24" t="str">
        <f>'SERIES_DB-MetaData'!AR233</f>
        <v>Ribbed</v>
      </c>
      <c r="AS233" s="30">
        <f>IF('SERIES_DB-MetaData'!$F233="US",'SERIES_DB-MetaData'!AS233*25.4,'SERIES_DB-MetaData'!AS233)</f>
        <v>6</v>
      </c>
      <c r="AT233" s="20">
        <f>'SERIES_DB-MetaData'!AT233</f>
        <v>22</v>
      </c>
      <c r="AU233" s="31">
        <f>IF('SERIES_DB-MetaData'!$F233="US",'SERIES_DB-MetaData'!AU233*25.4,'SERIES_DB-MetaData'!AU233)</f>
        <v>100</v>
      </c>
      <c r="AV233" s="30">
        <f>IF('SERIES_DB-MetaData'!$F233="US",'SERIES_DB-MetaData'!AV233*25.4,'SERIES_DB-MetaData'!AV233)</f>
        <v>0</v>
      </c>
      <c r="AW233" s="109">
        <f>'SERIES_DB-MetaData'!AW233</f>
        <v>0</v>
      </c>
      <c r="AX233" s="30">
        <f>IF('SERIES_DB-MetaData'!$F233="US",'SERIES_DB-MetaData'!AX233*25.4,'SERIES_DB-MetaData'!AX233)</f>
        <v>0</v>
      </c>
      <c r="AY233" s="23">
        <f t="shared" si="34"/>
        <v>0.22619467105846508</v>
      </c>
      <c r="AZ233" s="23"/>
      <c r="BA233" s="31">
        <f>IF('SERIES_DB-MetaData'!$F233="US",'SERIES_DB-MetaData'!BA233*6.89476,'SERIES_DB-MetaData'!BA233)</f>
        <v>444</v>
      </c>
      <c r="BB233" s="31">
        <f>IF('SERIES_DB-MetaData'!$F233="US",'SERIES_DB-MetaData'!BB233*6.89476,'SERIES_DB-MetaData'!BB233)</f>
        <v>0</v>
      </c>
      <c r="BC233" s="24">
        <f>'SERIES_DB-MetaData'!BC233</f>
        <v>0</v>
      </c>
      <c r="BD233" s="30">
        <f>IF('SERIES_DB-MetaData'!$F233="US",'SERIES_DB-MetaData'!BD233*25.4,'SERIES_DB-MetaData'!BD233)</f>
        <v>10</v>
      </c>
      <c r="BE233" s="30">
        <f>IF('SERIES_DB-MetaData'!$F233="US",'SERIES_DB-MetaData'!BE233*25.4,'SERIES_DB-MetaData'!BE233)</f>
        <v>200</v>
      </c>
      <c r="BF233" s="24">
        <f>'SERIES_DB-MetaData'!BF233</f>
        <v>1</v>
      </c>
      <c r="BG233" s="22">
        <f t="shared" si="35"/>
        <v>0.15707963267948966</v>
      </c>
      <c r="BH233" s="30">
        <f>IF('SERIES_DB-MetaData'!$F233="US",'SERIES_DB-MetaData'!BH233*25.4,'SERIES_DB-MetaData'!BH233)</f>
        <v>0</v>
      </c>
      <c r="BI233" s="31">
        <f>IF('SERIES_DB-MetaData'!$F233="US",'SERIES_DB-MetaData'!BI233*6.89476,'SERIES_DB-MetaData'!BI233)</f>
        <v>450</v>
      </c>
      <c r="BJ233" s="31">
        <f>IF('SERIES_DB-MetaData'!$F233="US",'SERIES_DB-MetaData'!BJ233*6.89476,'SERIES_DB-MetaData'!BJ233)</f>
        <v>0</v>
      </c>
      <c r="BK233" s="109">
        <f>'SERIES_DB-MetaData'!BK233</f>
        <v>0</v>
      </c>
      <c r="BL233" s="30">
        <f>IF('SERIES_DB-MetaData'!$F233="US",'SERIES_DB-MetaData'!BL233*25.4,'SERIES_DB-MetaData'!BL233)</f>
        <v>6</v>
      </c>
      <c r="BM233" s="30">
        <f>IF('SERIES_DB-MetaData'!$F233="US",'SERIES_DB-MetaData'!BM233*25.4,'SERIES_DB-MetaData'!BM233)</f>
        <v>150</v>
      </c>
      <c r="BN233" s="25">
        <f>'SERIES_DB-MetaData'!$BN$6</f>
        <v>2</v>
      </c>
      <c r="BO233" s="22">
        <f t="shared" si="36"/>
        <v>0.15079644737231007</v>
      </c>
      <c r="BP233" s="31">
        <f>IF('SERIES_DB-MetaData'!$F233="US",'SERIES_DB-MetaData'!BP233*6.89476,'SERIES_DB-MetaData'!BP233)</f>
        <v>444</v>
      </c>
      <c r="BQ233" s="31">
        <f>IF('SERIES_DB-MetaData'!$F233="US",'SERIES_DB-MetaData'!BQ233*6.89476,'SERIES_DB-MetaData'!BQ233)</f>
        <v>0</v>
      </c>
      <c r="BR233" s="20">
        <f>'SERIES_DB-MetaData'!BR233</f>
        <v>0</v>
      </c>
      <c r="BS233" s="30">
        <f>IF('SERIES_DB-MetaData'!$F233="US",'SERIES_DB-MetaData'!BS233*25.4,'SERIES_DB-MetaData'!BS233)</f>
        <v>0</v>
      </c>
      <c r="BT233" s="20">
        <f>'SERIES_DB-MetaData'!BT233</f>
        <v>0</v>
      </c>
      <c r="BU233" s="22">
        <f t="shared" si="37"/>
        <v>0</v>
      </c>
      <c r="BV233" s="31">
        <f>IF('SERIES_DB-MetaData'!$F233="US",'SERIES_DB-MetaData'!BV233*6.89476,'SERIES_DB-MetaData'!BV233)</f>
        <v>0</v>
      </c>
      <c r="BW233" s="20">
        <f>'SERIES_DB-MetaData'!BW233</f>
        <v>0</v>
      </c>
      <c r="BX233" s="20">
        <f>'SERIES_DB-MetaData'!BX233</f>
        <v>2</v>
      </c>
    </row>
    <row r="234" spans="1:76">
      <c r="A234" s="84">
        <f>'SERIES_DB-MetaData'!A234</f>
        <v>229</v>
      </c>
      <c r="B234" s="84">
        <f>'SERIES_DB-MetaData'!B234</f>
        <v>0</v>
      </c>
      <c r="C234" s="84">
        <f>'SERIES_DB-MetaData'!C234</f>
        <v>3</v>
      </c>
      <c r="D234" s="105" t="str">
        <f>'SERIES_DB-MetaData'!D234</f>
        <v>W3</v>
      </c>
      <c r="E234" s="105" t="str">
        <f>'SERIES_DB-MetaData'!E234</f>
        <v>Sittipunt and Wood (2000)</v>
      </c>
      <c r="F234" s="20" t="s">
        <v>8</v>
      </c>
      <c r="G234" s="87" t="str">
        <f>'SERIES_DB-MetaData'!G234</f>
        <v>C</v>
      </c>
      <c r="H234" s="87" t="str">
        <f>'SERIES_DB-MetaData'!H234</f>
        <v>B</v>
      </c>
      <c r="I234" s="31">
        <f>IF('SERIES_DB-MetaData'!$F234="US",'SERIES_DB-MetaData'!I234*6.89476,'SERIES_DB-MetaData'!I234)</f>
        <v>37.799999999999997</v>
      </c>
      <c r="J234" s="31">
        <f>IF('SERIES_DB-MetaData'!$F234="US",'SERIES_DB-MetaData'!J234*6.89476,'SERIES_DB-MetaData'!J234)</f>
        <v>0</v>
      </c>
      <c r="K234" s="31">
        <f>IF('SERIES_DB-MetaData'!$F234="US",'SERIES_DB-MetaData'!K234*6.89476,'SERIES_DB-MetaData'!K234)</f>
        <v>0</v>
      </c>
      <c r="L234" s="31">
        <f>IF('SERIES_DB-MetaData'!$F234="US",'SERIES_DB-MetaData'!L234*4.448221615,'SERIES_DB-MetaData'!L234)</f>
        <v>0</v>
      </c>
      <c r="M234" s="20">
        <f>'SERIES_DB-MetaData'!M234</f>
        <v>0</v>
      </c>
      <c r="N234" s="30">
        <f>IF('SERIES_DB-MetaData'!$F234="US",'SERIES_DB-MetaData'!N234*25.4,'SERIES_DB-MetaData'!N234)</f>
        <v>250</v>
      </c>
      <c r="O234" s="30">
        <f>IF('SERIES_DB-MetaData'!$F234="US",'SERIES_DB-MetaData'!O234*25.4,'SERIES_DB-MetaData'!O234)</f>
        <v>250</v>
      </c>
      <c r="P234" s="30">
        <f>IF('SERIES_DB-MetaData'!$F234="US",'SERIES_DB-MetaData'!P234*25.4,'SERIES_DB-MetaData'!P234)</f>
        <v>1500</v>
      </c>
      <c r="Q234" s="30">
        <f>IF('SERIES_DB-MetaData'!$F234="US",'SERIES_DB-MetaData'!Q234*25.4,'SERIES_DB-MetaData'!Q234)</f>
        <v>250</v>
      </c>
      <c r="R234" s="30">
        <f>IF('SERIES_DB-MetaData'!$F234="US",'SERIES_DB-MetaData'!R234*25.4,'SERIES_DB-MetaData'!R234)</f>
        <v>2150</v>
      </c>
      <c r="S234" s="30">
        <f>IF('SERIES_DB-MetaData'!$F234="US",'SERIES_DB-MetaData'!S234*25.4,'SERIES_DB-MetaData'!S234)</f>
        <v>2150</v>
      </c>
      <c r="T234" s="32" t="str">
        <f>'SERIES_DB-MetaData'!T234</f>
        <v>C</v>
      </c>
      <c r="U234" s="32">
        <f t="shared" si="32"/>
        <v>312500</v>
      </c>
      <c r="V234" s="30">
        <f>IF('SERIES_DB-MetaData'!$F234="US",'SERIES_DB-MetaData'!V234*25.4,'SERIES_DB-MetaData'!V234)</f>
        <v>15.0996688705415</v>
      </c>
      <c r="W234" s="30">
        <f>IF('SERIES_DB-MetaData'!$F234="US",'SERIES_DB-MetaData'!W234*25.4,'SERIES_DB-MetaData'!W234)</f>
        <v>12</v>
      </c>
      <c r="X234" s="30">
        <f>IF('SERIES_DB-MetaData'!$F234="US",'SERIES_DB-MetaData'!X234*25.4,'SERIES_DB-MetaData'!X234)</f>
        <v>16</v>
      </c>
      <c r="Y234" s="108">
        <f>'SERIES_DB-MetaData'!Y234</f>
        <v>8</v>
      </c>
      <c r="Z234" s="30">
        <f>IF('SERIES_DB-MetaData'!$F234="US",'SERIES_DB-MetaData'!Z234*25.4,'SERIES_DB-MetaData'!Z234)</f>
        <v>0</v>
      </c>
      <c r="AA234" s="108">
        <f>'SERIES_DB-MetaData'!AA234</f>
        <v>1</v>
      </c>
      <c r="AB234" s="30">
        <f>IF('SERIES_DB-MetaData'!$F234="US",'SERIES_DB-MetaData'!AB234*25.4,'SERIES_DB-MetaData'!AB234)</f>
        <v>0</v>
      </c>
      <c r="AC234" s="108">
        <f>'SERIES_DB-MetaData'!AC234</f>
        <v>1</v>
      </c>
      <c r="AD234" s="108" t="str">
        <f>'SERIES_DB-MetaData'!AD234</f>
        <v>STRAIGHT</v>
      </c>
      <c r="AE234" s="31">
        <f>IF('SERIES_DB-MetaData'!$F234="US",'SERIES_DB-MetaData'!AE234*25.4,'SERIES_DB-MetaData'!AE234)</f>
        <v>600</v>
      </c>
      <c r="AF234" s="32" t="str">
        <f>'SERIES_DB-MetaData'!AF234</f>
        <v>Ribbed</v>
      </c>
      <c r="AG234" s="23">
        <f t="shared" si="33"/>
        <v>0.44434686492374031</v>
      </c>
      <c r="AH234" s="30">
        <f>IF('SERIES_DB-MetaData'!$F234="US",'SERIES_DB-MetaData'!AH234*25.4,'SERIES_DB-MetaData'!AH234)</f>
        <v>0</v>
      </c>
      <c r="AI234" s="31">
        <f>IF('SERIES_DB-MetaData'!$F234="US",'SERIES_DB-MetaData'!AI234*6.89476,'SERIES_DB-MetaData'!AI234)</f>
        <v>473</v>
      </c>
      <c r="AJ234" s="31">
        <f>IF('SERIES_DB-MetaData'!$F234="US",'SERIES_DB-MetaData'!AJ234*6.89476,'SERIES_DB-MetaData'!AJ234)</f>
        <v>0</v>
      </c>
      <c r="AK234" s="31">
        <f>IF('SERIES_DB-MetaData'!$F234="US",'SERIES_DB-MetaData'!AK234*6.89476,'SERIES_DB-MetaData'!AK234)</f>
        <v>425</v>
      </c>
      <c r="AL234" s="31">
        <f>IF('SERIES_DB-MetaData'!$F234="US",'SERIES_DB-MetaData'!AL234*6.89476,'SERIES_DB-MetaData'!AL234)</f>
        <v>473</v>
      </c>
      <c r="AM234" s="31">
        <f>IF('SERIES_DB-MetaData'!$F234="US",'SERIES_DB-MetaData'!AM234*6.89476,'SERIES_DB-MetaData'!AM234)</f>
        <v>0</v>
      </c>
      <c r="AN234" s="31">
        <f>IF('SERIES_DB-MetaData'!$F234="US",'SERIES_DB-MetaData'!AN234*6.89476,'SERIES_DB-MetaData'!AN234)</f>
        <v>0</v>
      </c>
      <c r="AO234" s="108">
        <f>'SERIES_DB-MetaData'!AO234</f>
        <v>0</v>
      </c>
      <c r="AP234" s="24" t="str">
        <f>'SERIES_DB-MetaData'!AP234</f>
        <v>UJ</v>
      </c>
      <c r="AQ234" s="20">
        <f>'SERIES_DB-MetaData'!AQ234</f>
        <v>2</v>
      </c>
      <c r="AR234" s="24" t="str">
        <f>'SERIES_DB-MetaData'!AR234</f>
        <v>Ribbed</v>
      </c>
      <c r="AS234" s="30">
        <f>IF('SERIES_DB-MetaData'!$F234="US",'SERIES_DB-MetaData'!AS234*25.4,'SERIES_DB-MetaData'!AS234)</f>
        <v>6</v>
      </c>
      <c r="AT234" s="20">
        <f>'SERIES_DB-MetaData'!AT234</f>
        <v>22</v>
      </c>
      <c r="AU234" s="31">
        <f>IF('SERIES_DB-MetaData'!$F234="US",'SERIES_DB-MetaData'!AU234*25.4,'SERIES_DB-MetaData'!AU234)</f>
        <v>100</v>
      </c>
      <c r="AV234" s="30">
        <f>IF('SERIES_DB-MetaData'!$F234="US",'SERIES_DB-MetaData'!AV234*25.4,'SERIES_DB-MetaData'!AV234)</f>
        <v>0</v>
      </c>
      <c r="AW234" s="109">
        <f>'SERIES_DB-MetaData'!AW234</f>
        <v>0</v>
      </c>
      <c r="AX234" s="30">
        <f>IF('SERIES_DB-MetaData'!$F234="US",'SERIES_DB-MetaData'!AX234*25.4,'SERIES_DB-MetaData'!AX234)</f>
        <v>0</v>
      </c>
      <c r="AY234" s="23">
        <f t="shared" si="34"/>
        <v>0.22619467105846508</v>
      </c>
      <c r="AZ234" s="23"/>
      <c r="BA234" s="31">
        <f>IF('SERIES_DB-MetaData'!$F234="US",'SERIES_DB-MetaData'!BA234*6.89476,'SERIES_DB-MetaData'!BA234)</f>
        <v>444</v>
      </c>
      <c r="BB234" s="31">
        <f>IF('SERIES_DB-MetaData'!$F234="US",'SERIES_DB-MetaData'!BB234*6.89476,'SERIES_DB-MetaData'!BB234)</f>
        <v>0</v>
      </c>
      <c r="BC234" s="24">
        <f>'SERIES_DB-MetaData'!BC234</f>
        <v>0</v>
      </c>
      <c r="BD234" s="30">
        <f>IF('SERIES_DB-MetaData'!$F234="US",'SERIES_DB-MetaData'!BD234*25.4,'SERIES_DB-MetaData'!BD234)</f>
        <v>10</v>
      </c>
      <c r="BE234" s="30">
        <f>IF('SERIES_DB-MetaData'!$F234="US",'SERIES_DB-MetaData'!BE234*25.4,'SERIES_DB-MetaData'!BE234)</f>
        <v>200</v>
      </c>
      <c r="BF234" s="24">
        <f>'SERIES_DB-MetaData'!BF234</f>
        <v>1</v>
      </c>
      <c r="BG234" s="22">
        <f t="shared" si="35"/>
        <v>0.15707963267948966</v>
      </c>
      <c r="BH234" s="30">
        <f>IF('SERIES_DB-MetaData'!$F234="US",'SERIES_DB-MetaData'!BH234*25.4,'SERIES_DB-MetaData'!BH234)</f>
        <v>0</v>
      </c>
      <c r="BI234" s="31">
        <f>IF('SERIES_DB-MetaData'!$F234="US",'SERIES_DB-MetaData'!BI234*6.89476,'SERIES_DB-MetaData'!BI234)</f>
        <v>450</v>
      </c>
      <c r="BJ234" s="31">
        <f>IF('SERIES_DB-MetaData'!$F234="US",'SERIES_DB-MetaData'!BJ234*6.89476,'SERIES_DB-MetaData'!BJ234)</f>
        <v>0</v>
      </c>
      <c r="BK234" s="109">
        <f>'SERIES_DB-MetaData'!BK234</f>
        <v>0</v>
      </c>
      <c r="BL234" s="30">
        <f>IF('SERIES_DB-MetaData'!$F234="US",'SERIES_DB-MetaData'!BL234*25.4,'SERIES_DB-MetaData'!BL234)</f>
        <v>6</v>
      </c>
      <c r="BM234" s="30">
        <f>IF('SERIES_DB-MetaData'!$F234="US",'SERIES_DB-MetaData'!BM234*25.4,'SERIES_DB-MetaData'!BM234)</f>
        <v>150</v>
      </c>
      <c r="BN234" s="25">
        <f>'SERIES_DB-MetaData'!$BN$6</f>
        <v>2</v>
      </c>
      <c r="BO234" s="22">
        <f t="shared" si="36"/>
        <v>0.15079644737231007</v>
      </c>
      <c r="BP234" s="31">
        <f>IF('SERIES_DB-MetaData'!$F234="US",'SERIES_DB-MetaData'!BP234*6.89476,'SERIES_DB-MetaData'!BP234)</f>
        <v>444</v>
      </c>
      <c r="BQ234" s="31">
        <f>IF('SERIES_DB-MetaData'!$F234="US",'SERIES_DB-MetaData'!BQ234*6.89476,'SERIES_DB-MetaData'!BQ234)</f>
        <v>0</v>
      </c>
      <c r="BR234" s="20">
        <f>'SERIES_DB-MetaData'!BR234</f>
        <v>0</v>
      </c>
      <c r="BS234" s="30">
        <f>IF('SERIES_DB-MetaData'!$F234="US",'SERIES_DB-MetaData'!BS234*25.4,'SERIES_DB-MetaData'!BS234)</f>
        <v>0</v>
      </c>
      <c r="BT234" s="20">
        <f>'SERIES_DB-MetaData'!BT234</f>
        <v>0</v>
      </c>
      <c r="BU234" s="22">
        <f t="shared" si="37"/>
        <v>0</v>
      </c>
      <c r="BV234" s="31">
        <f>IF('SERIES_DB-MetaData'!$F234="US",'SERIES_DB-MetaData'!BV234*6.89476,'SERIES_DB-MetaData'!BV234)</f>
        <v>0</v>
      </c>
      <c r="BW234" s="20">
        <f>'SERIES_DB-MetaData'!BW234</f>
        <v>0</v>
      </c>
      <c r="BX234" s="20">
        <f>'SERIES_DB-MetaData'!BX234</f>
        <v>2</v>
      </c>
    </row>
    <row r="235" spans="1:76">
      <c r="A235" s="84">
        <f>'SERIES_DB-MetaData'!A235</f>
        <v>230</v>
      </c>
      <c r="B235" s="84">
        <f>'SERIES_DB-MetaData'!B235</f>
        <v>0</v>
      </c>
      <c r="C235" s="84">
        <f>'SERIES_DB-MetaData'!C235</f>
        <v>4</v>
      </c>
      <c r="D235" s="105" t="str">
        <f>'SERIES_DB-MetaData'!D235</f>
        <v>W4</v>
      </c>
      <c r="E235" s="105" t="str">
        <f>'SERIES_DB-MetaData'!E235</f>
        <v>Sittipunt and Wood (2000)</v>
      </c>
      <c r="F235" s="20" t="s">
        <v>8</v>
      </c>
      <c r="G235" s="87" t="str">
        <f>'SERIES_DB-MetaData'!G235</f>
        <v>C</v>
      </c>
      <c r="H235" s="87" t="str">
        <f>'SERIES_DB-MetaData'!H235</f>
        <v>B</v>
      </c>
      <c r="I235" s="31">
        <f>IF('SERIES_DB-MetaData'!$F235="US",'SERIES_DB-MetaData'!I235*6.89476,'SERIES_DB-MetaData'!I235)</f>
        <v>36.299999999999997</v>
      </c>
      <c r="J235" s="31">
        <f>IF('SERIES_DB-MetaData'!$F235="US",'SERIES_DB-MetaData'!J235*6.89476,'SERIES_DB-MetaData'!J235)</f>
        <v>0</v>
      </c>
      <c r="K235" s="31">
        <f>IF('SERIES_DB-MetaData'!$F235="US",'SERIES_DB-MetaData'!K235*6.89476,'SERIES_DB-MetaData'!K235)</f>
        <v>0</v>
      </c>
      <c r="L235" s="31">
        <f>IF('SERIES_DB-MetaData'!$F235="US",'SERIES_DB-MetaData'!L235*4.448221615,'SERIES_DB-MetaData'!L235)</f>
        <v>0</v>
      </c>
      <c r="M235" s="20">
        <f>'SERIES_DB-MetaData'!M235</f>
        <v>0</v>
      </c>
      <c r="N235" s="30">
        <f>IF('SERIES_DB-MetaData'!$F235="US",'SERIES_DB-MetaData'!N235*25.4,'SERIES_DB-MetaData'!N235)</f>
        <v>250</v>
      </c>
      <c r="O235" s="30">
        <f>IF('SERIES_DB-MetaData'!$F235="US",'SERIES_DB-MetaData'!O235*25.4,'SERIES_DB-MetaData'!O235)</f>
        <v>250</v>
      </c>
      <c r="P235" s="30">
        <f>IF('SERIES_DB-MetaData'!$F235="US",'SERIES_DB-MetaData'!P235*25.4,'SERIES_DB-MetaData'!P235)</f>
        <v>1500</v>
      </c>
      <c r="Q235" s="30">
        <f>IF('SERIES_DB-MetaData'!$F235="US",'SERIES_DB-MetaData'!Q235*25.4,'SERIES_DB-MetaData'!Q235)</f>
        <v>250</v>
      </c>
      <c r="R235" s="30">
        <f>IF('SERIES_DB-MetaData'!$F235="US",'SERIES_DB-MetaData'!R235*25.4,'SERIES_DB-MetaData'!R235)</f>
        <v>2150</v>
      </c>
      <c r="S235" s="30">
        <f>IF('SERIES_DB-MetaData'!$F235="US",'SERIES_DB-MetaData'!S235*25.4,'SERIES_DB-MetaData'!S235)</f>
        <v>2150</v>
      </c>
      <c r="T235" s="32" t="str">
        <f>'SERIES_DB-MetaData'!T235</f>
        <v>C</v>
      </c>
      <c r="U235" s="32">
        <f t="shared" si="32"/>
        <v>312500</v>
      </c>
      <c r="V235" s="30">
        <f>IF('SERIES_DB-MetaData'!$F235="US",'SERIES_DB-MetaData'!V235*25.4,'SERIES_DB-MetaData'!V235)</f>
        <v>15.0996688705415</v>
      </c>
      <c r="W235" s="30">
        <f>IF('SERIES_DB-MetaData'!$F235="US",'SERIES_DB-MetaData'!W235*25.4,'SERIES_DB-MetaData'!W235)</f>
        <v>12</v>
      </c>
      <c r="X235" s="30">
        <f>IF('SERIES_DB-MetaData'!$F235="US",'SERIES_DB-MetaData'!X235*25.4,'SERIES_DB-MetaData'!X235)</f>
        <v>16</v>
      </c>
      <c r="Y235" s="108">
        <f>'SERIES_DB-MetaData'!Y235</f>
        <v>8</v>
      </c>
      <c r="Z235" s="30">
        <f>IF('SERIES_DB-MetaData'!$F235="US",'SERIES_DB-MetaData'!Z235*25.4,'SERIES_DB-MetaData'!Z235)</f>
        <v>0</v>
      </c>
      <c r="AA235" s="108">
        <f>'SERIES_DB-MetaData'!AA235</f>
        <v>1</v>
      </c>
      <c r="AB235" s="30">
        <f>IF('SERIES_DB-MetaData'!$F235="US",'SERIES_DB-MetaData'!AB235*25.4,'SERIES_DB-MetaData'!AB235)</f>
        <v>0</v>
      </c>
      <c r="AC235" s="108">
        <f>'SERIES_DB-MetaData'!AC235</f>
        <v>1</v>
      </c>
      <c r="AD235" s="108" t="str">
        <f>'SERIES_DB-MetaData'!AD235</f>
        <v>STRAIGHT</v>
      </c>
      <c r="AE235" s="31">
        <f>IF('SERIES_DB-MetaData'!$F235="US",'SERIES_DB-MetaData'!AE235*25.4,'SERIES_DB-MetaData'!AE235)</f>
        <v>600</v>
      </c>
      <c r="AF235" s="32" t="str">
        <f>'SERIES_DB-MetaData'!AF235</f>
        <v>Ribbed</v>
      </c>
      <c r="AG235" s="23">
        <f t="shared" si="33"/>
        <v>0.44434686492374031</v>
      </c>
      <c r="AH235" s="30">
        <f>IF('SERIES_DB-MetaData'!$F235="US",'SERIES_DB-MetaData'!AH235*25.4,'SERIES_DB-MetaData'!AH235)</f>
        <v>0</v>
      </c>
      <c r="AI235" s="31">
        <f>IF('SERIES_DB-MetaData'!$F235="US",'SERIES_DB-MetaData'!AI235*6.89476,'SERIES_DB-MetaData'!AI235)</f>
        <v>473</v>
      </c>
      <c r="AJ235" s="31">
        <f>IF('SERIES_DB-MetaData'!$F235="US",'SERIES_DB-MetaData'!AJ235*6.89476,'SERIES_DB-MetaData'!AJ235)</f>
        <v>0</v>
      </c>
      <c r="AK235" s="31">
        <f>IF('SERIES_DB-MetaData'!$F235="US",'SERIES_DB-MetaData'!AK235*6.89476,'SERIES_DB-MetaData'!AK235)</f>
        <v>425</v>
      </c>
      <c r="AL235" s="31">
        <f>IF('SERIES_DB-MetaData'!$F235="US",'SERIES_DB-MetaData'!AL235*6.89476,'SERIES_DB-MetaData'!AL235)</f>
        <v>473</v>
      </c>
      <c r="AM235" s="31">
        <f>IF('SERIES_DB-MetaData'!$F235="US",'SERIES_DB-MetaData'!AM235*6.89476,'SERIES_DB-MetaData'!AM235)</f>
        <v>0</v>
      </c>
      <c r="AN235" s="31">
        <f>IF('SERIES_DB-MetaData'!$F235="US",'SERIES_DB-MetaData'!AN235*6.89476,'SERIES_DB-MetaData'!AN235)</f>
        <v>0</v>
      </c>
      <c r="AO235" s="108">
        <f>'SERIES_DB-MetaData'!AO235</f>
        <v>0</v>
      </c>
      <c r="AP235" s="24" t="str">
        <f>'SERIES_DB-MetaData'!AP235</f>
        <v>UJ</v>
      </c>
      <c r="AQ235" s="20">
        <f>'SERIES_DB-MetaData'!AQ235</f>
        <v>2</v>
      </c>
      <c r="AR235" s="24" t="str">
        <f>'SERIES_DB-MetaData'!AR235</f>
        <v>Ribbed</v>
      </c>
      <c r="AS235" s="30">
        <f>IF('SERIES_DB-MetaData'!$F235="US",'SERIES_DB-MetaData'!AS235*25.4,'SERIES_DB-MetaData'!AS235)</f>
        <v>6</v>
      </c>
      <c r="AT235" s="20">
        <f>'SERIES_DB-MetaData'!AT235</f>
        <v>22</v>
      </c>
      <c r="AU235" s="31">
        <f>IF('SERIES_DB-MetaData'!$F235="US",'SERIES_DB-MetaData'!AU235*25.4,'SERIES_DB-MetaData'!AU235)</f>
        <v>100</v>
      </c>
      <c r="AV235" s="30">
        <f>IF('SERIES_DB-MetaData'!$F235="US",'SERIES_DB-MetaData'!AV235*25.4,'SERIES_DB-MetaData'!AV235)</f>
        <v>0</v>
      </c>
      <c r="AW235" s="109">
        <f>'SERIES_DB-MetaData'!AW235</f>
        <v>0</v>
      </c>
      <c r="AX235" s="30">
        <f>IF('SERIES_DB-MetaData'!$F235="US",'SERIES_DB-MetaData'!AX235*25.4,'SERIES_DB-MetaData'!AX235)</f>
        <v>0</v>
      </c>
      <c r="AY235" s="23">
        <f t="shared" si="34"/>
        <v>0.22619467105846508</v>
      </c>
      <c r="AZ235" s="23"/>
      <c r="BA235" s="31">
        <f>IF('SERIES_DB-MetaData'!$F235="US",'SERIES_DB-MetaData'!BA235*6.89476,'SERIES_DB-MetaData'!BA235)</f>
        <v>444</v>
      </c>
      <c r="BB235" s="31">
        <f>IF('SERIES_DB-MetaData'!$F235="US",'SERIES_DB-MetaData'!BB235*6.89476,'SERIES_DB-MetaData'!BB235)</f>
        <v>0</v>
      </c>
      <c r="BC235" s="24">
        <f>'SERIES_DB-MetaData'!BC235</f>
        <v>0</v>
      </c>
      <c r="BD235" s="30">
        <f>IF('SERIES_DB-MetaData'!$F235="US",'SERIES_DB-MetaData'!BD235*25.4,'SERIES_DB-MetaData'!BD235)</f>
        <v>10</v>
      </c>
      <c r="BE235" s="30">
        <f>IF('SERIES_DB-MetaData'!$F235="US",'SERIES_DB-MetaData'!BE235*25.4,'SERIES_DB-MetaData'!BE235)</f>
        <v>200</v>
      </c>
      <c r="BF235" s="24">
        <f>'SERIES_DB-MetaData'!BF235</f>
        <v>1</v>
      </c>
      <c r="BG235" s="22">
        <f t="shared" si="35"/>
        <v>0.15707963267948966</v>
      </c>
      <c r="BH235" s="30">
        <f>IF('SERIES_DB-MetaData'!$F235="US",'SERIES_DB-MetaData'!BH235*25.4,'SERIES_DB-MetaData'!BH235)</f>
        <v>0</v>
      </c>
      <c r="BI235" s="31">
        <f>IF('SERIES_DB-MetaData'!$F235="US",'SERIES_DB-MetaData'!BI235*6.89476,'SERIES_DB-MetaData'!BI235)</f>
        <v>450</v>
      </c>
      <c r="BJ235" s="31">
        <f>IF('SERIES_DB-MetaData'!$F235="US",'SERIES_DB-MetaData'!BJ235*6.89476,'SERIES_DB-MetaData'!BJ235)</f>
        <v>0</v>
      </c>
      <c r="BK235" s="109">
        <f>'SERIES_DB-MetaData'!BK235</f>
        <v>0</v>
      </c>
      <c r="BL235" s="30">
        <f>IF('SERIES_DB-MetaData'!$F235="US",'SERIES_DB-MetaData'!BL235*25.4,'SERIES_DB-MetaData'!BL235)</f>
        <v>6</v>
      </c>
      <c r="BM235" s="30">
        <f>IF('SERIES_DB-MetaData'!$F235="US",'SERIES_DB-MetaData'!BM235*25.4,'SERIES_DB-MetaData'!BM235)</f>
        <v>150</v>
      </c>
      <c r="BN235" s="25">
        <f>'SERIES_DB-MetaData'!$BN$6</f>
        <v>2</v>
      </c>
      <c r="BO235" s="22">
        <f t="shared" si="36"/>
        <v>0.15079644737231007</v>
      </c>
      <c r="BP235" s="31">
        <f>IF('SERIES_DB-MetaData'!$F235="US",'SERIES_DB-MetaData'!BP235*6.89476,'SERIES_DB-MetaData'!BP235)</f>
        <v>444</v>
      </c>
      <c r="BQ235" s="31">
        <f>IF('SERIES_DB-MetaData'!$F235="US",'SERIES_DB-MetaData'!BQ235*6.89476,'SERIES_DB-MetaData'!BQ235)</f>
        <v>0</v>
      </c>
      <c r="BR235" s="20">
        <f>'SERIES_DB-MetaData'!BR235</f>
        <v>0</v>
      </c>
      <c r="BS235" s="30">
        <f>IF('SERIES_DB-MetaData'!$F235="US",'SERIES_DB-MetaData'!BS235*25.4,'SERIES_DB-MetaData'!BS235)</f>
        <v>0</v>
      </c>
      <c r="BT235" s="20">
        <f>'SERIES_DB-MetaData'!BT235</f>
        <v>0</v>
      </c>
      <c r="BU235" s="22">
        <f t="shared" si="37"/>
        <v>0</v>
      </c>
      <c r="BV235" s="31">
        <f>IF('SERIES_DB-MetaData'!$F235="US",'SERIES_DB-MetaData'!BV235*6.89476,'SERIES_DB-MetaData'!BV235)</f>
        <v>0</v>
      </c>
      <c r="BW235" s="20">
        <f>'SERIES_DB-MetaData'!BW235</f>
        <v>0</v>
      </c>
      <c r="BX235" s="20">
        <f>'SERIES_DB-MetaData'!BX235</f>
        <v>2</v>
      </c>
    </row>
    <row r="236" spans="1:76">
      <c r="A236" s="84">
        <f>'SERIES_DB-MetaData'!A236</f>
        <v>231</v>
      </c>
      <c r="B236" s="84">
        <f>'SERIES_DB-MetaData'!B236</f>
        <v>0</v>
      </c>
      <c r="C236" s="84">
        <f>'SERIES_DB-MetaData'!C236</f>
        <v>1</v>
      </c>
      <c r="D236" s="105" t="str">
        <f>'SERIES_DB-MetaData'!D236</f>
        <v>W1</v>
      </c>
      <c r="E236" s="105" t="str">
        <f>'SERIES_DB-MetaData'!E236</f>
        <v>Su,Wong(2006)</v>
      </c>
      <c r="F236" s="20" t="s">
        <v>8</v>
      </c>
      <c r="G236" s="87" t="str">
        <f>'SERIES_DB-MetaData'!G236</f>
        <v>C</v>
      </c>
      <c r="H236" s="87" t="str">
        <f>'SERIES_DB-MetaData'!H236</f>
        <v>R</v>
      </c>
      <c r="I236" s="31">
        <f>IF('SERIES_DB-MetaData'!$F236="US",'SERIES_DB-MetaData'!I236*6.89476,'SERIES_DB-MetaData'!I236)</f>
        <v>50.2</v>
      </c>
      <c r="J236" s="31">
        <f>IF('SERIES_DB-MetaData'!$F236="US",'SERIES_DB-MetaData'!J236*6.89476,'SERIES_DB-MetaData'!J236)</f>
        <v>0</v>
      </c>
      <c r="K236" s="31">
        <f>IF('SERIES_DB-MetaData'!$F236="US",'SERIES_DB-MetaData'!K236*6.89476,'SERIES_DB-MetaData'!K236)</f>
        <v>0</v>
      </c>
      <c r="L236" s="31">
        <f>IF('SERIES_DB-MetaData'!$F236="US",'SERIES_DB-MetaData'!L236*4.448221615,'SERIES_DB-MetaData'!L236)</f>
        <v>401</v>
      </c>
      <c r="M236" s="20" t="str">
        <f>'SERIES_DB-MetaData'!M236</f>
        <v>III</v>
      </c>
      <c r="N236" s="30">
        <f>IF('SERIES_DB-MetaData'!$F236="US",'SERIES_DB-MetaData'!N236*25.4,'SERIES_DB-MetaData'!N236)</f>
        <v>80</v>
      </c>
      <c r="O236" s="30">
        <f>IF('SERIES_DB-MetaData'!$F236="US",'SERIES_DB-MetaData'!O236*25.4,'SERIES_DB-MetaData'!O236)</f>
        <v>68</v>
      </c>
      <c r="P236" s="30">
        <f>IF('SERIES_DB-MetaData'!$F236="US",'SERIES_DB-MetaData'!P236*25.4,'SERIES_DB-MetaData'!P236)</f>
        <v>400</v>
      </c>
      <c r="Q236" s="30">
        <f>IF('SERIES_DB-MetaData'!$F236="US",'SERIES_DB-MetaData'!Q236*25.4,'SERIES_DB-MetaData'!Q236)</f>
        <v>80</v>
      </c>
      <c r="R236" s="30">
        <f>IF('SERIES_DB-MetaData'!$F236="US",'SERIES_DB-MetaData'!R236*25.4,'SERIES_DB-MetaData'!R236)</f>
        <v>1640</v>
      </c>
      <c r="S236" s="30">
        <f>IF('SERIES_DB-MetaData'!$F236="US",'SERIES_DB-MetaData'!S236*25.4,'SERIES_DB-MetaData'!S236)</f>
        <v>1640</v>
      </c>
      <c r="T236" s="32" t="str">
        <f>'SERIES_DB-MetaData'!T236</f>
        <v>C</v>
      </c>
      <c r="U236" s="32">
        <f t="shared" si="32"/>
        <v>32000</v>
      </c>
      <c r="V236" s="30">
        <f>IF('SERIES_DB-MetaData'!$F236="US",'SERIES_DB-MetaData'!V236*25.4,'SERIES_DB-MetaData'!V236)</f>
        <v>8</v>
      </c>
      <c r="W236" s="30">
        <f>IF('SERIES_DB-MetaData'!$F236="US",'SERIES_DB-MetaData'!W236*25.4,'SERIES_DB-MetaData'!W236)</f>
        <v>0</v>
      </c>
      <c r="X236" s="30">
        <f>IF('SERIES_DB-MetaData'!$F236="US",'SERIES_DB-MetaData'!X236*25.4,'SERIES_DB-MetaData'!X236)</f>
        <v>0</v>
      </c>
      <c r="Y236" s="108">
        <f>'SERIES_DB-MetaData'!Y236</f>
        <v>2</v>
      </c>
      <c r="Z236" s="30">
        <f>IF('SERIES_DB-MetaData'!$F236="US",'SERIES_DB-MetaData'!Z236*25.4,'SERIES_DB-MetaData'!Z236)</f>
        <v>12.35</v>
      </c>
      <c r="AA236" s="108">
        <f>'SERIES_DB-MetaData'!AA236</f>
        <v>0</v>
      </c>
      <c r="AB236" s="30">
        <f>IF('SERIES_DB-MetaData'!$F236="US",'SERIES_DB-MetaData'!AB236*25.4,'SERIES_DB-MetaData'!AB236)</f>
        <v>12.35</v>
      </c>
      <c r="AC236" s="108">
        <f>'SERIES_DB-MetaData'!AC236</f>
        <v>0</v>
      </c>
      <c r="AD236" s="108">
        <f>'SERIES_DB-MetaData'!AD236</f>
        <v>0</v>
      </c>
      <c r="AE236" s="31">
        <f>IF('SERIES_DB-MetaData'!$F236="US",'SERIES_DB-MetaData'!AE236*25.4,'SERIES_DB-MetaData'!AE236)</f>
        <v>0</v>
      </c>
      <c r="AF236" s="32" t="str">
        <f>'SERIES_DB-MetaData'!AF236</f>
        <v>Ribbed</v>
      </c>
      <c r="AG236" s="23">
        <f t="shared" si="33"/>
        <v>0.31415926535897931</v>
      </c>
      <c r="AH236" s="30">
        <f>IF('SERIES_DB-MetaData'!$F236="US",'SERIES_DB-MetaData'!AH236*25.4,'SERIES_DB-MetaData'!AH236)</f>
        <v>0</v>
      </c>
      <c r="AI236" s="31">
        <f>IF('SERIES_DB-MetaData'!$F236="US",'SERIES_DB-MetaData'!AI236*6.89476,'SERIES_DB-MetaData'!AI236)</f>
        <v>412</v>
      </c>
      <c r="AJ236" s="31">
        <f>IF('SERIES_DB-MetaData'!$F236="US",'SERIES_DB-MetaData'!AJ236*6.89476,'SERIES_DB-MetaData'!AJ236)</f>
        <v>540</v>
      </c>
      <c r="AK236" s="31">
        <f>IF('SERIES_DB-MetaData'!$F236="US",'SERIES_DB-MetaData'!AK236*6.89476,'SERIES_DB-MetaData'!AK236)</f>
        <v>0</v>
      </c>
      <c r="AL236" s="31">
        <f>IF('SERIES_DB-MetaData'!$F236="US",'SERIES_DB-MetaData'!AL236*6.89476,'SERIES_DB-MetaData'!AL236)</f>
        <v>0</v>
      </c>
      <c r="AM236" s="31">
        <f>IF('SERIES_DB-MetaData'!$F236="US",'SERIES_DB-MetaData'!AM236*6.89476,'SERIES_DB-MetaData'!AM236)</f>
        <v>0</v>
      </c>
      <c r="AN236" s="31">
        <f>IF('SERIES_DB-MetaData'!$F236="US",'SERIES_DB-MetaData'!AN236*6.89476,'SERIES_DB-MetaData'!AN236)</f>
        <v>0</v>
      </c>
      <c r="AO236" s="108">
        <f>'SERIES_DB-MetaData'!AO236</f>
        <v>0</v>
      </c>
      <c r="AP236" s="24" t="str">
        <f>'SERIES_DB-MetaData'!AP236</f>
        <v>R</v>
      </c>
      <c r="AQ236" s="20">
        <f>'SERIES_DB-MetaData'!AQ236</f>
        <v>2</v>
      </c>
      <c r="AR236" s="24" t="str">
        <f>'SERIES_DB-MetaData'!AR236</f>
        <v>Ribbed</v>
      </c>
      <c r="AS236" s="30">
        <f>IF('SERIES_DB-MetaData'!$F236="US",'SERIES_DB-MetaData'!AS236*25.4,'SERIES_DB-MetaData'!AS236)</f>
        <v>3.3</v>
      </c>
      <c r="AT236" s="20">
        <f>'SERIES_DB-MetaData'!AT236</f>
        <v>16</v>
      </c>
      <c r="AU236" s="31">
        <f>IF('SERIES_DB-MetaData'!$F236="US",'SERIES_DB-MetaData'!AU236*25.4,'SERIES_DB-MetaData'!AU236)</f>
        <v>60</v>
      </c>
      <c r="AV236" s="30">
        <f>IF('SERIES_DB-MetaData'!$F236="US",'SERIES_DB-MetaData'!AV236*25.4,'SERIES_DB-MetaData'!AV236)</f>
        <v>0</v>
      </c>
      <c r="AW236" s="109">
        <f>'SERIES_DB-MetaData'!AW236</f>
        <v>0</v>
      </c>
      <c r="AX236" s="30">
        <f>IF('SERIES_DB-MetaData'!$F236="US",'SERIES_DB-MetaData'!AX236*25.4,'SERIES_DB-MetaData'!AX236)</f>
        <v>0</v>
      </c>
      <c r="AY236" s="23">
        <f t="shared" si="34"/>
        <v>0.35637441664159214</v>
      </c>
      <c r="AZ236" s="23"/>
      <c r="BA236" s="31">
        <f>IF('SERIES_DB-MetaData'!$F236="US",'SERIES_DB-MetaData'!BA236*6.89476,'SERIES_DB-MetaData'!BA236)</f>
        <v>262</v>
      </c>
      <c r="BB236" s="31">
        <f>IF('SERIES_DB-MetaData'!$F236="US",'SERIES_DB-MetaData'!BB236*6.89476,'SERIES_DB-MetaData'!BB236)</f>
        <v>336</v>
      </c>
      <c r="BC236" s="24">
        <f>'SERIES_DB-MetaData'!BC236</f>
        <v>0</v>
      </c>
      <c r="BD236" s="30">
        <f>IF('SERIES_DB-MetaData'!$F236="US",'SERIES_DB-MetaData'!BD236*25.4,'SERIES_DB-MetaData'!BD236)</f>
        <v>6</v>
      </c>
      <c r="BE236" s="30">
        <f>IF('SERIES_DB-MetaData'!$F236="US",'SERIES_DB-MetaData'!BE236*25.4,'SERIES_DB-MetaData'!BE236)</f>
        <v>53</v>
      </c>
      <c r="BF236" s="24">
        <f>'SERIES_DB-MetaData'!BF236</f>
        <v>2</v>
      </c>
      <c r="BG236" s="22">
        <f t="shared" si="35"/>
        <v>1.333694994448497</v>
      </c>
      <c r="BH236" s="30">
        <f>IF('SERIES_DB-MetaData'!$F236="US",'SERIES_DB-MetaData'!BH236*25.4,'SERIES_DB-MetaData'!BH236)</f>
        <v>0</v>
      </c>
      <c r="BI236" s="31">
        <f>IF('SERIES_DB-MetaData'!$F236="US",'SERIES_DB-MetaData'!BI236*6.89476,'SERIES_DB-MetaData'!BI236)</f>
        <v>412</v>
      </c>
      <c r="BJ236" s="31">
        <f>IF('SERIES_DB-MetaData'!$F236="US",'SERIES_DB-MetaData'!BJ236*6.89476,'SERIES_DB-MetaData'!BJ236)</f>
        <v>540</v>
      </c>
      <c r="BK236" s="109">
        <f>'SERIES_DB-MetaData'!BK236</f>
        <v>0</v>
      </c>
      <c r="BL236" s="30">
        <f>IF('SERIES_DB-MetaData'!$F236="US",'SERIES_DB-MetaData'!BL236*25.4,'SERIES_DB-MetaData'!BL236)</f>
        <v>3.3</v>
      </c>
      <c r="BM236" s="30">
        <f>IF('SERIES_DB-MetaData'!$F236="US",'SERIES_DB-MetaData'!BM236*25.4,'SERIES_DB-MetaData'!BM236)</f>
        <v>60</v>
      </c>
      <c r="BN236" s="25">
        <f>'SERIES_DB-MetaData'!$BN$6</f>
        <v>2</v>
      </c>
      <c r="BO236" s="22">
        <f t="shared" si="36"/>
        <v>0.35637441664159214</v>
      </c>
      <c r="BP236" s="31">
        <f>IF('SERIES_DB-MetaData'!$F236="US",'SERIES_DB-MetaData'!BP236*6.89476,'SERIES_DB-MetaData'!BP236)</f>
        <v>262</v>
      </c>
      <c r="BQ236" s="31">
        <f>IF('SERIES_DB-MetaData'!$F236="US",'SERIES_DB-MetaData'!BQ236*6.89476,'SERIES_DB-MetaData'!BQ236)</f>
        <v>336</v>
      </c>
      <c r="BR236" s="20">
        <f>'SERIES_DB-MetaData'!BR236</f>
        <v>0</v>
      </c>
      <c r="BS236" s="30">
        <f>IF('SERIES_DB-MetaData'!$F236="US",'SERIES_DB-MetaData'!BS236*25.4,'SERIES_DB-MetaData'!BS236)</f>
        <v>0</v>
      </c>
      <c r="BT236" s="20">
        <f>'SERIES_DB-MetaData'!BT236</f>
        <v>0</v>
      </c>
      <c r="BU236" s="22">
        <f t="shared" si="37"/>
        <v>0</v>
      </c>
      <c r="BV236" s="31">
        <f>IF('SERIES_DB-MetaData'!$F236="US",'SERIES_DB-MetaData'!BV236*6.89476,'SERIES_DB-MetaData'!BV236)</f>
        <v>0</v>
      </c>
      <c r="BW236" s="20">
        <f>'SERIES_DB-MetaData'!BW236</f>
        <v>0</v>
      </c>
      <c r="BX236" s="20">
        <f>'SERIES_DB-MetaData'!BX236</f>
        <v>1</v>
      </c>
    </row>
    <row r="237" spans="1:76">
      <c r="A237" s="84">
        <f>'SERIES_DB-MetaData'!A237</f>
        <v>232</v>
      </c>
      <c r="B237" s="84">
        <f>'SERIES_DB-MetaData'!B237</f>
        <v>0</v>
      </c>
      <c r="C237" s="84">
        <f>'SERIES_DB-MetaData'!C237</f>
        <v>2</v>
      </c>
      <c r="D237" s="105" t="str">
        <f>'SERIES_DB-MetaData'!D237</f>
        <v>W2</v>
      </c>
      <c r="E237" s="105" t="str">
        <f>'SERIES_DB-MetaData'!E237</f>
        <v>Su,Wong(2006)</v>
      </c>
      <c r="F237" s="20" t="s">
        <v>8</v>
      </c>
      <c r="G237" s="87" t="str">
        <f>'SERIES_DB-MetaData'!G237</f>
        <v>C</v>
      </c>
      <c r="H237" s="87" t="str">
        <f>'SERIES_DB-MetaData'!H237</f>
        <v>R</v>
      </c>
      <c r="I237" s="31">
        <f>IF('SERIES_DB-MetaData'!$F237="US",'SERIES_DB-MetaData'!I237*6.89476,'SERIES_DB-MetaData'!I237)</f>
        <v>41.8</v>
      </c>
      <c r="J237" s="31">
        <f>IF('SERIES_DB-MetaData'!$F237="US",'SERIES_DB-MetaData'!J237*6.89476,'SERIES_DB-MetaData'!J237)</f>
        <v>0</v>
      </c>
      <c r="K237" s="31">
        <f>IF('SERIES_DB-MetaData'!$F237="US",'SERIES_DB-MetaData'!K237*6.89476,'SERIES_DB-MetaData'!K237)</f>
        <v>0</v>
      </c>
      <c r="L237" s="31">
        <f>IF('SERIES_DB-MetaData'!$F237="US",'SERIES_DB-MetaData'!L237*4.448221615,'SERIES_DB-MetaData'!L237)</f>
        <v>667.99999999999989</v>
      </c>
      <c r="M237" s="20" t="str">
        <f>'SERIES_DB-MetaData'!M237</f>
        <v>III</v>
      </c>
      <c r="N237" s="30">
        <f>IF('SERIES_DB-MetaData'!$F237="US",'SERIES_DB-MetaData'!N237*25.4,'SERIES_DB-MetaData'!N237)</f>
        <v>80</v>
      </c>
      <c r="O237" s="30">
        <f>IF('SERIES_DB-MetaData'!$F237="US",'SERIES_DB-MetaData'!O237*25.4,'SERIES_DB-MetaData'!O237)</f>
        <v>68</v>
      </c>
      <c r="P237" s="30">
        <f>IF('SERIES_DB-MetaData'!$F237="US",'SERIES_DB-MetaData'!P237*25.4,'SERIES_DB-MetaData'!P237)</f>
        <v>400</v>
      </c>
      <c r="Q237" s="30">
        <f>IF('SERIES_DB-MetaData'!$F237="US",'SERIES_DB-MetaData'!Q237*25.4,'SERIES_DB-MetaData'!Q237)</f>
        <v>80</v>
      </c>
      <c r="R237" s="30">
        <f>IF('SERIES_DB-MetaData'!$F237="US",'SERIES_DB-MetaData'!R237*25.4,'SERIES_DB-MetaData'!R237)</f>
        <v>1640</v>
      </c>
      <c r="S237" s="30">
        <f>IF('SERIES_DB-MetaData'!$F237="US",'SERIES_DB-MetaData'!S237*25.4,'SERIES_DB-MetaData'!S237)</f>
        <v>1640</v>
      </c>
      <c r="T237" s="32" t="str">
        <f>'SERIES_DB-MetaData'!T237</f>
        <v>C</v>
      </c>
      <c r="U237" s="32">
        <f t="shared" si="32"/>
        <v>32000</v>
      </c>
      <c r="V237" s="30">
        <f>IF('SERIES_DB-MetaData'!$F237="US",'SERIES_DB-MetaData'!V237*25.4,'SERIES_DB-MetaData'!V237)</f>
        <v>8</v>
      </c>
      <c r="W237" s="30">
        <f>IF('SERIES_DB-MetaData'!$F237="US",'SERIES_DB-MetaData'!W237*25.4,'SERIES_DB-MetaData'!W237)</f>
        <v>0</v>
      </c>
      <c r="X237" s="30">
        <f>IF('SERIES_DB-MetaData'!$F237="US",'SERIES_DB-MetaData'!X237*25.4,'SERIES_DB-MetaData'!X237)</f>
        <v>0</v>
      </c>
      <c r="Y237" s="108">
        <f>'SERIES_DB-MetaData'!Y237</f>
        <v>2</v>
      </c>
      <c r="Z237" s="30">
        <f>IF('SERIES_DB-MetaData'!$F237="US",'SERIES_DB-MetaData'!Z237*25.4,'SERIES_DB-MetaData'!Z237)</f>
        <v>12.35</v>
      </c>
      <c r="AA237" s="108">
        <f>'SERIES_DB-MetaData'!AA237</f>
        <v>0</v>
      </c>
      <c r="AB237" s="30">
        <f>IF('SERIES_DB-MetaData'!$F237="US",'SERIES_DB-MetaData'!AB237*25.4,'SERIES_DB-MetaData'!AB237)</f>
        <v>12.35</v>
      </c>
      <c r="AC237" s="108">
        <f>'SERIES_DB-MetaData'!AC237</f>
        <v>0</v>
      </c>
      <c r="AD237" s="108">
        <f>'SERIES_DB-MetaData'!AD237</f>
        <v>0</v>
      </c>
      <c r="AE237" s="31">
        <f>IF('SERIES_DB-MetaData'!$F237="US",'SERIES_DB-MetaData'!AE237*25.4,'SERIES_DB-MetaData'!AE237)</f>
        <v>0</v>
      </c>
      <c r="AF237" s="32" t="str">
        <f>'SERIES_DB-MetaData'!AF237</f>
        <v>Ribbed</v>
      </c>
      <c r="AG237" s="23">
        <f t="shared" si="33"/>
        <v>0.31415926535897931</v>
      </c>
      <c r="AH237" s="30">
        <f>IF('SERIES_DB-MetaData'!$F237="US",'SERIES_DB-MetaData'!AH237*25.4,'SERIES_DB-MetaData'!AH237)</f>
        <v>0</v>
      </c>
      <c r="AI237" s="31">
        <f>IF('SERIES_DB-MetaData'!$F237="US",'SERIES_DB-MetaData'!AI237*6.89476,'SERIES_DB-MetaData'!AI237)</f>
        <v>412</v>
      </c>
      <c r="AJ237" s="31">
        <f>IF('SERIES_DB-MetaData'!$F237="US",'SERIES_DB-MetaData'!AJ237*6.89476,'SERIES_DB-MetaData'!AJ237)</f>
        <v>540</v>
      </c>
      <c r="AK237" s="31">
        <f>IF('SERIES_DB-MetaData'!$F237="US",'SERIES_DB-MetaData'!AK237*6.89476,'SERIES_DB-MetaData'!AK237)</f>
        <v>0</v>
      </c>
      <c r="AL237" s="31">
        <f>IF('SERIES_DB-MetaData'!$F237="US",'SERIES_DB-MetaData'!AL237*6.89476,'SERIES_DB-MetaData'!AL237)</f>
        <v>0</v>
      </c>
      <c r="AM237" s="31">
        <f>IF('SERIES_DB-MetaData'!$F237="US",'SERIES_DB-MetaData'!AM237*6.89476,'SERIES_DB-MetaData'!AM237)</f>
        <v>0</v>
      </c>
      <c r="AN237" s="31">
        <f>IF('SERIES_DB-MetaData'!$F237="US",'SERIES_DB-MetaData'!AN237*6.89476,'SERIES_DB-MetaData'!AN237)</f>
        <v>0</v>
      </c>
      <c r="AO237" s="108">
        <f>'SERIES_DB-MetaData'!AO237</f>
        <v>0</v>
      </c>
      <c r="AP237" s="24" t="str">
        <f>'SERIES_DB-MetaData'!AP237</f>
        <v>R</v>
      </c>
      <c r="AQ237" s="20">
        <f>'SERIES_DB-MetaData'!AQ237</f>
        <v>2</v>
      </c>
      <c r="AR237" s="24" t="str">
        <f>'SERIES_DB-MetaData'!AR237</f>
        <v>Ribbed</v>
      </c>
      <c r="AS237" s="30">
        <f>IF('SERIES_DB-MetaData'!$F237="US",'SERIES_DB-MetaData'!AS237*25.4,'SERIES_DB-MetaData'!AS237)</f>
        <v>3.3</v>
      </c>
      <c r="AT237" s="20">
        <f>'SERIES_DB-MetaData'!AT237</f>
        <v>16</v>
      </c>
      <c r="AU237" s="31">
        <f>IF('SERIES_DB-MetaData'!$F237="US",'SERIES_DB-MetaData'!AU237*25.4,'SERIES_DB-MetaData'!AU237)</f>
        <v>60</v>
      </c>
      <c r="AV237" s="30">
        <f>IF('SERIES_DB-MetaData'!$F237="US",'SERIES_DB-MetaData'!AV237*25.4,'SERIES_DB-MetaData'!AV237)</f>
        <v>0</v>
      </c>
      <c r="AW237" s="109">
        <f>'SERIES_DB-MetaData'!AW237</f>
        <v>0</v>
      </c>
      <c r="AX237" s="30">
        <f>IF('SERIES_DB-MetaData'!$F237="US",'SERIES_DB-MetaData'!AX237*25.4,'SERIES_DB-MetaData'!AX237)</f>
        <v>0</v>
      </c>
      <c r="AY237" s="23">
        <f t="shared" si="34"/>
        <v>0.35637441664159214</v>
      </c>
      <c r="AZ237" s="23"/>
      <c r="BA237" s="31">
        <f>IF('SERIES_DB-MetaData'!$F237="US",'SERIES_DB-MetaData'!BA237*6.89476,'SERIES_DB-MetaData'!BA237)</f>
        <v>262</v>
      </c>
      <c r="BB237" s="31">
        <f>IF('SERIES_DB-MetaData'!$F237="US",'SERIES_DB-MetaData'!BB237*6.89476,'SERIES_DB-MetaData'!BB237)</f>
        <v>336</v>
      </c>
      <c r="BC237" s="24">
        <f>'SERIES_DB-MetaData'!BC237</f>
        <v>0</v>
      </c>
      <c r="BD237" s="30">
        <f>IF('SERIES_DB-MetaData'!$F237="US",'SERIES_DB-MetaData'!BD237*25.4,'SERIES_DB-MetaData'!BD237)</f>
        <v>6</v>
      </c>
      <c r="BE237" s="30">
        <f>IF('SERIES_DB-MetaData'!$F237="US",'SERIES_DB-MetaData'!BE237*25.4,'SERIES_DB-MetaData'!BE237)</f>
        <v>53</v>
      </c>
      <c r="BF237" s="24">
        <f>'SERIES_DB-MetaData'!BF237</f>
        <v>2</v>
      </c>
      <c r="BG237" s="22">
        <f t="shared" si="35"/>
        <v>1.333694994448497</v>
      </c>
      <c r="BH237" s="30">
        <f>IF('SERIES_DB-MetaData'!$F237="US",'SERIES_DB-MetaData'!BH237*25.4,'SERIES_DB-MetaData'!BH237)</f>
        <v>0</v>
      </c>
      <c r="BI237" s="31">
        <f>IF('SERIES_DB-MetaData'!$F237="US",'SERIES_DB-MetaData'!BI237*6.89476,'SERIES_DB-MetaData'!BI237)</f>
        <v>412</v>
      </c>
      <c r="BJ237" s="31">
        <f>IF('SERIES_DB-MetaData'!$F237="US",'SERIES_DB-MetaData'!BJ237*6.89476,'SERIES_DB-MetaData'!BJ237)</f>
        <v>540</v>
      </c>
      <c r="BK237" s="109">
        <f>'SERIES_DB-MetaData'!BK237</f>
        <v>0</v>
      </c>
      <c r="BL237" s="30">
        <f>IF('SERIES_DB-MetaData'!$F237="US",'SERIES_DB-MetaData'!BL237*25.4,'SERIES_DB-MetaData'!BL237)</f>
        <v>3.3</v>
      </c>
      <c r="BM237" s="30">
        <f>IF('SERIES_DB-MetaData'!$F237="US",'SERIES_DB-MetaData'!BM237*25.4,'SERIES_DB-MetaData'!BM237)</f>
        <v>60</v>
      </c>
      <c r="BN237" s="25">
        <f>'SERIES_DB-MetaData'!$BN$6</f>
        <v>2</v>
      </c>
      <c r="BO237" s="22">
        <f t="shared" si="36"/>
        <v>0.35637441664159214</v>
      </c>
      <c r="BP237" s="31">
        <f>IF('SERIES_DB-MetaData'!$F237="US",'SERIES_DB-MetaData'!BP237*6.89476,'SERIES_DB-MetaData'!BP237)</f>
        <v>262</v>
      </c>
      <c r="BQ237" s="31">
        <f>IF('SERIES_DB-MetaData'!$F237="US",'SERIES_DB-MetaData'!BQ237*6.89476,'SERIES_DB-MetaData'!BQ237)</f>
        <v>336</v>
      </c>
      <c r="BR237" s="20">
        <f>'SERIES_DB-MetaData'!BR237</f>
        <v>0</v>
      </c>
      <c r="BS237" s="30">
        <f>IF('SERIES_DB-MetaData'!$F237="US",'SERIES_DB-MetaData'!BS237*25.4,'SERIES_DB-MetaData'!BS237)</f>
        <v>0</v>
      </c>
      <c r="BT237" s="20">
        <f>'SERIES_DB-MetaData'!BT237</f>
        <v>0</v>
      </c>
      <c r="BU237" s="22">
        <f t="shared" si="37"/>
        <v>0</v>
      </c>
      <c r="BV237" s="31">
        <f>IF('SERIES_DB-MetaData'!$F237="US",'SERIES_DB-MetaData'!BV237*6.89476,'SERIES_DB-MetaData'!BV237)</f>
        <v>0</v>
      </c>
      <c r="BW237" s="20">
        <f>'SERIES_DB-MetaData'!BW237</f>
        <v>0</v>
      </c>
      <c r="BX237" s="20">
        <f>'SERIES_DB-MetaData'!BX237</f>
        <v>4</v>
      </c>
    </row>
    <row r="238" spans="1:76">
      <c r="A238" s="84">
        <f>'SERIES_DB-MetaData'!A238</f>
        <v>233</v>
      </c>
      <c r="B238" s="84">
        <f>'SERIES_DB-MetaData'!B238</f>
        <v>0</v>
      </c>
      <c r="C238" s="84">
        <f>'SERIES_DB-MetaData'!C238</f>
        <v>3</v>
      </c>
      <c r="D238" s="105" t="str">
        <f>'SERIES_DB-MetaData'!D238</f>
        <v>W3</v>
      </c>
      <c r="E238" s="105" t="str">
        <f>'SERIES_DB-MetaData'!E238</f>
        <v>Su,Wong(2006)</v>
      </c>
      <c r="F238" s="20" t="s">
        <v>8</v>
      </c>
      <c r="G238" s="87" t="str">
        <f>'SERIES_DB-MetaData'!G238</f>
        <v>C</v>
      </c>
      <c r="H238" s="87" t="str">
        <f>'SERIES_DB-MetaData'!H238</f>
        <v>R</v>
      </c>
      <c r="I238" s="31">
        <f>IF('SERIES_DB-MetaData'!$F238="US",'SERIES_DB-MetaData'!I238*6.89476,'SERIES_DB-MetaData'!I238)</f>
        <v>42.9</v>
      </c>
      <c r="J238" s="31">
        <f>IF('SERIES_DB-MetaData'!$F238="US",'SERIES_DB-MetaData'!J238*6.89476,'SERIES_DB-MetaData'!J238)</f>
        <v>0</v>
      </c>
      <c r="K238" s="31">
        <f>IF('SERIES_DB-MetaData'!$F238="US",'SERIES_DB-MetaData'!K238*6.89476,'SERIES_DB-MetaData'!K238)</f>
        <v>0</v>
      </c>
      <c r="L238" s="31">
        <f>IF('SERIES_DB-MetaData'!$F238="US",'SERIES_DB-MetaData'!L238*4.448221615,'SERIES_DB-MetaData'!L238)</f>
        <v>668</v>
      </c>
      <c r="M238" s="20" t="str">
        <f>'SERIES_DB-MetaData'!M238</f>
        <v>III</v>
      </c>
      <c r="N238" s="30">
        <f>IF('SERIES_DB-MetaData'!$F238="US",'SERIES_DB-MetaData'!N238*25.4,'SERIES_DB-MetaData'!N238)</f>
        <v>80</v>
      </c>
      <c r="O238" s="30">
        <f>IF('SERIES_DB-MetaData'!$F238="US",'SERIES_DB-MetaData'!O238*25.4,'SERIES_DB-MetaData'!O238)</f>
        <v>68</v>
      </c>
      <c r="P238" s="30">
        <f>IF('SERIES_DB-MetaData'!$F238="US",'SERIES_DB-MetaData'!P238*25.4,'SERIES_DB-MetaData'!P238)</f>
        <v>400</v>
      </c>
      <c r="Q238" s="30">
        <f>IF('SERIES_DB-MetaData'!$F238="US",'SERIES_DB-MetaData'!Q238*25.4,'SERIES_DB-MetaData'!Q238)</f>
        <v>80</v>
      </c>
      <c r="R238" s="30">
        <f>IF('SERIES_DB-MetaData'!$F238="US",'SERIES_DB-MetaData'!R238*25.4,'SERIES_DB-MetaData'!R238)</f>
        <v>1640</v>
      </c>
      <c r="S238" s="30">
        <f>IF('SERIES_DB-MetaData'!$F238="US",'SERIES_DB-MetaData'!S238*25.4,'SERIES_DB-MetaData'!S238)</f>
        <v>1640</v>
      </c>
      <c r="T238" s="32" t="str">
        <f>'SERIES_DB-MetaData'!T238</f>
        <v>C</v>
      </c>
      <c r="U238" s="32">
        <f t="shared" si="32"/>
        <v>32000</v>
      </c>
      <c r="V238" s="30">
        <f>IF('SERIES_DB-MetaData'!$F238="US",'SERIES_DB-MetaData'!V238*25.4,'SERIES_DB-MetaData'!V238)</f>
        <v>8</v>
      </c>
      <c r="W238" s="30">
        <f>IF('SERIES_DB-MetaData'!$F238="US",'SERIES_DB-MetaData'!W238*25.4,'SERIES_DB-MetaData'!W238)</f>
        <v>0</v>
      </c>
      <c r="X238" s="30">
        <f>IF('SERIES_DB-MetaData'!$F238="US",'SERIES_DB-MetaData'!X238*25.4,'SERIES_DB-MetaData'!X238)</f>
        <v>0</v>
      </c>
      <c r="Y238" s="108">
        <f>'SERIES_DB-MetaData'!Y238</f>
        <v>2</v>
      </c>
      <c r="Z238" s="30">
        <f>IF('SERIES_DB-MetaData'!$F238="US",'SERIES_DB-MetaData'!Z238*25.4,'SERIES_DB-MetaData'!Z238)</f>
        <v>12.35</v>
      </c>
      <c r="AA238" s="108">
        <f>'SERIES_DB-MetaData'!AA238</f>
        <v>0</v>
      </c>
      <c r="AB238" s="30">
        <f>IF('SERIES_DB-MetaData'!$F238="US",'SERIES_DB-MetaData'!AB238*25.4,'SERIES_DB-MetaData'!AB238)</f>
        <v>12.35</v>
      </c>
      <c r="AC238" s="108">
        <f>'SERIES_DB-MetaData'!AC238</f>
        <v>0</v>
      </c>
      <c r="AD238" s="108">
        <f>'SERIES_DB-MetaData'!AD238</f>
        <v>0</v>
      </c>
      <c r="AE238" s="31">
        <f>IF('SERIES_DB-MetaData'!$F238="US",'SERIES_DB-MetaData'!AE238*25.4,'SERIES_DB-MetaData'!AE238)</f>
        <v>0</v>
      </c>
      <c r="AF238" s="32" t="str">
        <f>'SERIES_DB-MetaData'!AF238</f>
        <v>Ribbed</v>
      </c>
      <c r="AG238" s="23">
        <f t="shared" si="33"/>
        <v>0.31415926535897931</v>
      </c>
      <c r="AH238" s="30">
        <f>IF('SERIES_DB-MetaData'!$F238="US",'SERIES_DB-MetaData'!AH238*25.4,'SERIES_DB-MetaData'!AH238)</f>
        <v>0</v>
      </c>
      <c r="AI238" s="31">
        <f>IF('SERIES_DB-MetaData'!$F238="US",'SERIES_DB-MetaData'!AI238*6.89476,'SERIES_DB-MetaData'!AI238)</f>
        <v>412</v>
      </c>
      <c r="AJ238" s="31">
        <f>IF('SERIES_DB-MetaData'!$F238="US",'SERIES_DB-MetaData'!AJ238*6.89476,'SERIES_DB-MetaData'!AJ238)</f>
        <v>540</v>
      </c>
      <c r="AK238" s="31">
        <f>IF('SERIES_DB-MetaData'!$F238="US",'SERIES_DB-MetaData'!AK238*6.89476,'SERIES_DB-MetaData'!AK238)</f>
        <v>0</v>
      </c>
      <c r="AL238" s="31">
        <f>IF('SERIES_DB-MetaData'!$F238="US",'SERIES_DB-MetaData'!AL238*6.89476,'SERIES_DB-MetaData'!AL238)</f>
        <v>0</v>
      </c>
      <c r="AM238" s="31">
        <f>IF('SERIES_DB-MetaData'!$F238="US",'SERIES_DB-MetaData'!AM238*6.89476,'SERIES_DB-MetaData'!AM238)</f>
        <v>0</v>
      </c>
      <c r="AN238" s="31">
        <f>IF('SERIES_DB-MetaData'!$F238="US",'SERIES_DB-MetaData'!AN238*6.89476,'SERIES_DB-MetaData'!AN238)</f>
        <v>0</v>
      </c>
      <c r="AO238" s="108">
        <f>'SERIES_DB-MetaData'!AO238</f>
        <v>0</v>
      </c>
      <c r="AP238" s="24" t="str">
        <f>'SERIES_DB-MetaData'!AP238</f>
        <v>R</v>
      </c>
      <c r="AQ238" s="20">
        <f>'SERIES_DB-MetaData'!AQ238</f>
        <v>2</v>
      </c>
      <c r="AR238" s="24" t="str">
        <f>'SERIES_DB-MetaData'!AR238</f>
        <v>Ribbed</v>
      </c>
      <c r="AS238" s="30">
        <f>IF('SERIES_DB-MetaData'!$F238="US",'SERIES_DB-MetaData'!AS238*25.4,'SERIES_DB-MetaData'!AS238)</f>
        <v>3.3</v>
      </c>
      <c r="AT238" s="20">
        <f>'SERIES_DB-MetaData'!AT238</f>
        <v>16</v>
      </c>
      <c r="AU238" s="31">
        <f>IF('SERIES_DB-MetaData'!$F238="US",'SERIES_DB-MetaData'!AU238*25.4,'SERIES_DB-MetaData'!AU238)</f>
        <v>60</v>
      </c>
      <c r="AV238" s="30">
        <f>IF('SERIES_DB-MetaData'!$F238="US",'SERIES_DB-MetaData'!AV238*25.4,'SERIES_DB-MetaData'!AV238)</f>
        <v>0</v>
      </c>
      <c r="AW238" s="109">
        <f>'SERIES_DB-MetaData'!AW238</f>
        <v>0</v>
      </c>
      <c r="AX238" s="30">
        <f>IF('SERIES_DB-MetaData'!$F238="US",'SERIES_DB-MetaData'!AX238*25.4,'SERIES_DB-MetaData'!AX238)</f>
        <v>0</v>
      </c>
      <c r="AY238" s="23">
        <f t="shared" si="34"/>
        <v>0.35637441664159214</v>
      </c>
      <c r="AZ238" s="23"/>
      <c r="BA238" s="31">
        <f>IF('SERIES_DB-MetaData'!$F238="US",'SERIES_DB-MetaData'!BA238*6.89476,'SERIES_DB-MetaData'!BA238)</f>
        <v>262</v>
      </c>
      <c r="BB238" s="31">
        <f>IF('SERIES_DB-MetaData'!$F238="US",'SERIES_DB-MetaData'!BB238*6.89476,'SERIES_DB-MetaData'!BB238)</f>
        <v>336</v>
      </c>
      <c r="BC238" s="24">
        <f>'SERIES_DB-MetaData'!BC238</f>
        <v>0</v>
      </c>
      <c r="BD238" s="30">
        <f>IF('SERIES_DB-MetaData'!$F238="US",'SERIES_DB-MetaData'!BD238*25.4,'SERIES_DB-MetaData'!BD238)</f>
        <v>6</v>
      </c>
      <c r="BE238" s="30">
        <f>IF('SERIES_DB-MetaData'!$F238="US",'SERIES_DB-MetaData'!BE238*25.4,'SERIES_DB-MetaData'!BE238)</f>
        <v>53</v>
      </c>
      <c r="BF238" s="24">
        <f>'SERIES_DB-MetaData'!BF238</f>
        <v>2</v>
      </c>
      <c r="BG238" s="22">
        <f t="shared" si="35"/>
        <v>1.333694994448497</v>
      </c>
      <c r="BH238" s="30">
        <f>IF('SERIES_DB-MetaData'!$F238="US",'SERIES_DB-MetaData'!BH238*25.4,'SERIES_DB-MetaData'!BH238)</f>
        <v>0</v>
      </c>
      <c r="BI238" s="31">
        <f>IF('SERIES_DB-MetaData'!$F238="US",'SERIES_DB-MetaData'!BI238*6.89476,'SERIES_DB-MetaData'!BI238)</f>
        <v>412</v>
      </c>
      <c r="BJ238" s="31">
        <f>IF('SERIES_DB-MetaData'!$F238="US",'SERIES_DB-MetaData'!BJ238*6.89476,'SERIES_DB-MetaData'!BJ238)</f>
        <v>540</v>
      </c>
      <c r="BK238" s="109">
        <f>'SERIES_DB-MetaData'!BK238</f>
        <v>0</v>
      </c>
      <c r="BL238" s="30">
        <f>IF('SERIES_DB-MetaData'!$F238="US",'SERIES_DB-MetaData'!BL238*25.4,'SERIES_DB-MetaData'!BL238)</f>
        <v>3.3</v>
      </c>
      <c r="BM238" s="30">
        <f>IF('SERIES_DB-MetaData'!$F238="US",'SERIES_DB-MetaData'!BM238*25.4,'SERIES_DB-MetaData'!BM238)</f>
        <v>60</v>
      </c>
      <c r="BN238" s="25">
        <f>'SERIES_DB-MetaData'!$BN$6</f>
        <v>2</v>
      </c>
      <c r="BO238" s="22">
        <f t="shared" si="36"/>
        <v>0.35637441664159214</v>
      </c>
      <c r="BP238" s="31">
        <f>IF('SERIES_DB-MetaData'!$F238="US",'SERIES_DB-MetaData'!BP238*6.89476,'SERIES_DB-MetaData'!BP238)</f>
        <v>262</v>
      </c>
      <c r="BQ238" s="31">
        <f>IF('SERIES_DB-MetaData'!$F238="US",'SERIES_DB-MetaData'!BQ238*6.89476,'SERIES_DB-MetaData'!BQ238)</f>
        <v>336</v>
      </c>
      <c r="BR238" s="20">
        <f>'SERIES_DB-MetaData'!BR238</f>
        <v>0</v>
      </c>
      <c r="BS238" s="30">
        <f>IF('SERIES_DB-MetaData'!$F238="US",'SERIES_DB-MetaData'!BS238*25.4,'SERIES_DB-MetaData'!BS238)</f>
        <v>0</v>
      </c>
      <c r="BT238" s="20">
        <f>'SERIES_DB-MetaData'!BT238</f>
        <v>0</v>
      </c>
      <c r="BU238" s="22">
        <f t="shared" si="37"/>
        <v>0</v>
      </c>
      <c r="BV238" s="31">
        <f>IF('SERIES_DB-MetaData'!$F238="US",'SERIES_DB-MetaData'!BV238*6.89476,'SERIES_DB-MetaData'!BV238)</f>
        <v>0</v>
      </c>
      <c r="BW238" s="20">
        <f>'SERIES_DB-MetaData'!BW238</f>
        <v>0</v>
      </c>
      <c r="BX238" s="20">
        <f>'SERIES_DB-MetaData'!BX238</f>
        <v>4</v>
      </c>
    </row>
    <row r="239" spans="1:76">
      <c r="A239" s="84">
        <f>'SERIES_DB-MetaData'!A239</f>
        <v>234</v>
      </c>
      <c r="B239" s="84">
        <f>'SERIES_DB-MetaData'!B239</f>
        <v>0</v>
      </c>
      <c r="C239" s="84">
        <f>'SERIES_DB-MetaData'!C239</f>
        <v>1</v>
      </c>
      <c r="D239" s="105" t="str">
        <f>'SERIES_DB-MetaData'!D239</f>
        <v>Sugano_2-1</v>
      </c>
      <c r="E239" s="105" t="str">
        <f>'SERIES_DB-MetaData'!E239</f>
        <v>Sugano, 1973 (from Lu et al., 2010, NEES Database)</v>
      </c>
      <c r="F239" s="20" t="s">
        <v>8</v>
      </c>
      <c r="G239" s="87" t="str">
        <f>'SERIES_DB-MetaData'!G239</f>
        <v>M</v>
      </c>
      <c r="H239" s="87" t="str">
        <f>'SERIES_DB-MetaData'!H239</f>
        <v>B</v>
      </c>
      <c r="I239" s="31">
        <f>IF('SERIES_DB-MetaData'!$F239="US",'SERIES_DB-MetaData'!I239*6.89476,'SERIES_DB-MetaData'!I239)</f>
        <v>20.6</v>
      </c>
      <c r="J239" s="31">
        <f>IF('SERIES_DB-MetaData'!$F239="US",'SERIES_DB-MetaData'!J239*6.89476,'SERIES_DB-MetaData'!J239)</f>
        <v>0</v>
      </c>
      <c r="K239" s="31">
        <f>IF('SERIES_DB-MetaData'!$F239="US",'SERIES_DB-MetaData'!K239*6.89476,'SERIES_DB-MetaData'!K239)</f>
        <v>0</v>
      </c>
      <c r="L239" s="31">
        <f>IF('SERIES_DB-MetaData'!$F239="US",'SERIES_DB-MetaData'!L239*4.448221615,'SERIES_DB-MetaData'!L239)</f>
        <v>0</v>
      </c>
      <c r="M239" s="20">
        <f>'SERIES_DB-MetaData'!M239</f>
        <v>0</v>
      </c>
      <c r="N239" s="30">
        <f>IF('SERIES_DB-MetaData'!$F239="US",'SERIES_DB-MetaData'!N239*25.4,'SERIES_DB-MetaData'!N239)</f>
        <v>360</v>
      </c>
      <c r="O239" s="30">
        <f>IF('SERIES_DB-MetaData'!$F239="US",'SERIES_DB-MetaData'!O239*25.4,'SERIES_DB-MetaData'!O239)</f>
        <v>360</v>
      </c>
      <c r="P239" s="30">
        <f>IF('SERIES_DB-MetaData'!$F239="US",'SERIES_DB-MetaData'!P239*25.4,'SERIES_DB-MetaData'!P239)</f>
        <v>3960</v>
      </c>
      <c r="Q239" s="30">
        <f>IF('SERIES_DB-MetaData'!$F239="US",'SERIES_DB-MetaData'!Q239*25.4,'SERIES_DB-MetaData'!Q239)</f>
        <v>120</v>
      </c>
      <c r="R239" s="30">
        <f>IF('SERIES_DB-MetaData'!$F239="US",'SERIES_DB-MetaData'!R239*25.4,'SERIES_DB-MetaData'!R239)</f>
        <v>1800</v>
      </c>
      <c r="S239" s="30">
        <f>IF('SERIES_DB-MetaData'!$F239="US",'SERIES_DB-MetaData'!S239*25.4,'SERIES_DB-MetaData'!S239)</f>
        <v>1800</v>
      </c>
      <c r="T239" s="32" t="str">
        <f>'SERIES_DB-MetaData'!T239</f>
        <v>C</v>
      </c>
      <c r="U239" s="32">
        <f t="shared" si="32"/>
        <v>518400</v>
      </c>
      <c r="V239" s="30">
        <f>IF('SERIES_DB-MetaData'!$F239="US",'SERIES_DB-MetaData'!V239*25.4,'SERIES_DB-MetaData'!V239)</f>
        <v>19.100000000000001</v>
      </c>
      <c r="W239" s="30">
        <f>IF('SERIES_DB-MetaData'!$F239="US",'SERIES_DB-MetaData'!W239*25.4,'SERIES_DB-MetaData'!W239)</f>
        <v>0</v>
      </c>
      <c r="X239" s="30">
        <f>IF('SERIES_DB-MetaData'!$F239="US",'SERIES_DB-MetaData'!X239*25.4,'SERIES_DB-MetaData'!X239)</f>
        <v>0</v>
      </c>
      <c r="Y239" s="108">
        <f>'SERIES_DB-MetaData'!Y239</f>
        <v>8</v>
      </c>
      <c r="Z239" s="30">
        <f>IF('SERIES_DB-MetaData'!$F239="US",'SERIES_DB-MetaData'!Z239*25.4,'SERIES_DB-MetaData'!Z239)</f>
        <v>0</v>
      </c>
      <c r="AA239" s="108">
        <f>'SERIES_DB-MetaData'!AA239</f>
        <v>0</v>
      </c>
      <c r="AB239" s="30">
        <f>IF('SERIES_DB-MetaData'!$F239="US",'SERIES_DB-MetaData'!AB239*25.4,'SERIES_DB-MetaData'!AB239)</f>
        <v>0</v>
      </c>
      <c r="AC239" s="108">
        <f>'SERIES_DB-MetaData'!AC239</f>
        <v>0</v>
      </c>
      <c r="AD239" s="108">
        <f>'SERIES_DB-MetaData'!AD239</f>
        <v>0</v>
      </c>
      <c r="AE239" s="31">
        <f>IF('SERIES_DB-MetaData'!$F239="US",'SERIES_DB-MetaData'!AE239*25.4,'SERIES_DB-MetaData'!AE239)</f>
        <v>0</v>
      </c>
      <c r="AF239" s="32" t="str">
        <f>'SERIES_DB-MetaData'!AF239</f>
        <v>Ribbed</v>
      </c>
      <c r="AG239" s="23">
        <f t="shared" si="33"/>
        <v>0.44216219751392466</v>
      </c>
      <c r="AH239" s="30">
        <f>IF('SERIES_DB-MetaData'!$F239="US",'SERIES_DB-MetaData'!AH239*25.4,'SERIES_DB-MetaData'!AH239)</f>
        <v>0</v>
      </c>
      <c r="AI239" s="31">
        <f>IF('SERIES_DB-MetaData'!$F239="US",'SERIES_DB-MetaData'!AI239*6.89476,'SERIES_DB-MetaData'!AI239)</f>
        <v>396.9</v>
      </c>
      <c r="AJ239" s="31">
        <f>IF('SERIES_DB-MetaData'!$F239="US",'SERIES_DB-MetaData'!AJ239*6.89476,'SERIES_DB-MetaData'!AJ239)</f>
        <v>0</v>
      </c>
      <c r="AK239" s="31">
        <f>IF('SERIES_DB-MetaData'!$F239="US",'SERIES_DB-MetaData'!AK239*6.89476,'SERIES_DB-MetaData'!AK239)</f>
        <v>0</v>
      </c>
      <c r="AL239" s="31">
        <f>IF('SERIES_DB-MetaData'!$F239="US",'SERIES_DB-MetaData'!AL239*6.89476,'SERIES_DB-MetaData'!AL239)</f>
        <v>0</v>
      </c>
      <c r="AM239" s="31">
        <f>IF('SERIES_DB-MetaData'!$F239="US",'SERIES_DB-MetaData'!AM239*6.89476,'SERIES_DB-MetaData'!AM239)</f>
        <v>0</v>
      </c>
      <c r="AN239" s="31">
        <f>IF('SERIES_DB-MetaData'!$F239="US",'SERIES_DB-MetaData'!AN239*6.89476,'SERIES_DB-MetaData'!AN239)</f>
        <v>0</v>
      </c>
      <c r="AO239" s="108">
        <f>'SERIES_DB-MetaData'!AO239</f>
        <v>0</v>
      </c>
      <c r="AP239" s="24">
        <f>'SERIES_DB-MetaData'!AP239</f>
        <v>0</v>
      </c>
      <c r="AQ239" s="20">
        <f>'SERIES_DB-MetaData'!AQ239</f>
        <v>2</v>
      </c>
      <c r="AR239" s="24" t="str">
        <f>'SERIES_DB-MetaData'!AR239</f>
        <v>Ribbed</v>
      </c>
      <c r="AS239" s="30">
        <f>IF('SERIES_DB-MetaData'!$F239="US",'SERIES_DB-MetaData'!AS239*25.4,'SERIES_DB-MetaData'!AS239)</f>
        <v>13</v>
      </c>
      <c r="AT239" s="20">
        <f>'SERIES_DB-MetaData'!AT239</f>
        <v>0</v>
      </c>
      <c r="AU239" s="31">
        <f>IF('SERIES_DB-MetaData'!$F239="US",'SERIES_DB-MetaData'!AU239*25.4,'SERIES_DB-MetaData'!AU239)</f>
        <v>100</v>
      </c>
      <c r="AV239" s="30">
        <f>IF('SERIES_DB-MetaData'!$F239="US",'SERIES_DB-MetaData'!AV239*25.4,'SERIES_DB-MetaData'!AV239)</f>
        <v>0</v>
      </c>
      <c r="AW239" s="109">
        <f>'SERIES_DB-MetaData'!AW239</f>
        <v>0</v>
      </c>
      <c r="AX239" s="30">
        <f>IF('SERIES_DB-MetaData'!$F239="US",'SERIES_DB-MetaData'!AX239*25.4,'SERIES_DB-MetaData'!AX239)</f>
        <v>0</v>
      </c>
      <c r="AY239" s="23">
        <f t="shared" si="34"/>
        <v>0.73740160896760421</v>
      </c>
      <c r="AZ239" s="23"/>
      <c r="BA239" s="31">
        <f>IF('SERIES_DB-MetaData'!$F239="US",'SERIES_DB-MetaData'!BA239*6.89476,'SERIES_DB-MetaData'!BA239)</f>
        <v>284.2</v>
      </c>
      <c r="BB239" s="31">
        <f>IF('SERIES_DB-MetaData'!$F239="US",'SERIES_DB-MetaData'!BB239*6.89476,'SERIES_DB-MetaData'!BB239)</f>
        <v>0</v>
      </c>
      <c r="BC239" s="24">
        <f>'SERIES_DB-MetaData'!BC239</f>
        <v>0</v>
      </c>
      <c r="BD239" s="30">
        <f>IF('SERIES_DB-MetaData'!$F239="US",'SERIES_DB-MetaData'!BD239*25.4,'SERIES_DB-MetaData'!BD239)</f>
        <v>9</v>
      </c>
      <c r="BE239" s="30">
        <f>IF('SERIES_DB-MetaData'!$F239="US",'SERIES_DB-MetaData'!BE239*25.4,'SERIES_DB-MetaData'!BE239)</f>
        <v>150</v>
      </c>
      <c r="BF239" s="24">
        <f>'SERIES_DB-MetaData'!BF239</f>
        <v>2</v>
      </c>
      <c r="BG239" s="22">
        <f t="shared" si="35"/>
        <v>0.70685834705770345</v>
      </c>
      <c r="BH239" s="30">
        <f>IF('SERIES_DB-MetaData'!$F239="US",'SERIES_DB-MetaData'!BH239*25.4,'SERIES_DB-MetaData'!BH239)</f>
        <v>0</v>
      </c>
      <c r="BI239" s="31">
        <f>IF('SERIES_DB-MetaData'!$F239="US",'SERIES_DB-MetaData'!BI239*6.89476,'SERIES_DB-MetaData'!BI239)</f>
        <v>571.34</v>
      </c>
      <c r="BJ239" s="31">
        <f>IF('SERIES_DB-MetaData'!$F239="US",'SERIES_DB-MetaData'!BJ239*6.89476,'SERIES_DB-MetaData'!BJ239)</f>
        <v>0</v>
      </c>
      <c r="BK239" s="109">
        <f>'SERIES_DB-MetaData'!BK239</f>
        <v>0</v>
      </c>
      <c r="BL239" s="30">
        <f>IF('SERIES_DB-MetaData'!$F239="US",'SERIES_DB-MetaData'!BL239*25.4,'SERIES_DB-MetaData'!BL239)</f>
        <v>9</v>
      </c>
      <c r="BM239" s="30">
        <f>IF('SERIES_DB-MetaData'!$F239="US",'SERIES_DB-MetaData'!BM239*25.4,'SERIES_DB-MetaData'!BM239)</f>
        <v>150</v>
      </c>
      <c r="BN239" s="25">
        <f>'SERIES_DB-MetaData'!$BN$6</f>
        <v>2</v>
      </c>
      <c r="BO239" s="22">
        <f t="shared" si="36"/>
        <v>0.70685834705770345</v>
      </c>
      <c r="BP239" s="31">
        <f>IF('SERIES_DB-MetaData'!$F239="US",'SERIES_DB-MetaData'!BP239*6.89476,'SERIES_DB-MetaData'!BP239)</f>
        <v>571.34</v>
      </c>
      <c r="BQ239" s="31">
        <f>IF('SERIES_DB-MetaData'!$F239="US",'SERIES_DB-MetaData'!BQ239*6.89476,'SERIES_DB-MetaData'!BQ239)</f>
        <v>0</v>
      </c>
      <c r="BR239" s="20">
        <f>'SERIES_DB-MetaData'!BR239</f>
        <v>0</v>
      </c>
      <c r="BS239" s="30">
        <f>IF('SERIES_DB-MetaData'!$F239="US",'SERIES_DB-MetaData'!BS239*25.4,'SERIES_DB-MetaData'!BS239)</f>
        <v>0</v>
      </c>
      <c r="BT239" s="20">
        <f>'SERIES_DB-MetaData'!BT239</f>
        <v>0</v>
      </c>
      <c r="BU239" s="22">
        <f t="shared" si="37"/>
        <v>0</v>
      </c>
      <c r="BV239" s="31">
        <f>IF('SERIES_DB-MetaData'!$F239="US",'SERIES_DB-MetaData'!BV239*6.89476,'SERIES_DB-MetaData'!BV239)</f>
        <v>0</v>
      </c>
      <c r="BW239" s="20">
        <f>'SERIES_DB-MetaData'!BW239</f>
        <v>0</v>
      </c>
      <c r="BX239" s="20">
        <f>'SERIES_DB-MetaData'!BX239</f>
        <v>2</v>
      </c>
    </row>
    <row r="240" spans="1:76">
      <c r="A240" s="84">
        <f>'SERIES_DB-MetaData'!A240</f>
        <v>235</v>
      </c>
      <c r="B240" s="84">
        <f>'SERIES_DB-MetaData'!B240</f>
        <v>0</v>
      </c>
      <c r="C240" s="84">
        <f>'SERIES_DB-MetaData'!C240</f>
        <v>2</v>
      </c>
      <c r="D240" s="105" t="str">
        <f>'SERIES_DB-MetaData'!D240</f>
        <v>Sugano_2-2</v>
      </c>
      <c r="E240" s="105" t="str">
        <f>'SERIES_DB-MetaData'!E240</f>
        <v>Sugano, 1973 (from Lu et al., 2010, NEES Database)</v>
      </c>
      <c r="F240" s="20" t="s">
        <v>8</v>
      </c>
      <c r="G240" s="87" t="str">
        <f>'SERIES_DB-MetaData'!G240</f>
        <v>M</v>
      </c>
      <c r="H240" s="87" t="str">
        <f>'SERIES_DB-MetaData'!H240</f>
        <v>B</v>
      </c>
      <c r="I240" s="31">
        <f>IF('SERIES_DB-MetaData'!$F240="US",'SERIES_DB-MetaData'!I240*6.89476,'SERIES_DB-MetaData'!I240)</f>
        <v>20.8</v>
      </c>
      <c r="J240" s="31">
        <f>IF('SERIES_DB-MetaData'!$F240="US",'SERIES_DB-MetaData'!J240*6.89476,'SERIES_DB-MetaData'!J240)</f>
        <v>0</v>
      </c>
      <c r="K240" s="31">
        <f>IF('SERIES_DB-MetaData'!$F240="US",'SERIES_DB-MetaData'!K240*6.89476,'SERIES_DB-MetaData'!K240)</f>
        <v>0</v>
      </c>
      <c r="L240" s="31">
        <f>IF('SERIES_DB-MetaData'!$F240="US",'SERIES_DB-MetaData'!L240*4.448221615,'SERIES_DB-MetaData'!L240)</f>
        <v>0</v>
      </c>
      <c r="M240" s="20">
        <f>'SERIES_DB-MetaData'!M240</f>
        <v>0</v>
      </c>
      <c r="N240" s="30">
        <f>IF('SERIES_DB-MetaData'!$F240="US",'SERIES_DB-MetaData'!N240*25.4,'SERIES_DB-MetaData'!N240)</f>
        <v>360</v>
      </c>
      <c r="O240" s="30">
        <f>IF('SERIES_DB-MetaData'!$F240="US",'SERIES_DB-MetaData'!O240*25.4,'SERIES_DB-MetaData'!O240)</f>
        <v>360</v>
      </c>
      <c r="P240" s="30">
        <f>IF('SERIES_DB-MetaData'!$F240="US",'SERIES_DB-MetaData'!P240*25.4,'SERIES_DB-MetaData'!P240)</f>
        <v>3960</v>
      </c>
      <c r="Q240" s="30">
        <f>IF('SERIES_DB-MetaData'!$F240="US",'SERIES_DB-MetaData'!Q240*25.4,'SERIES_DB-MetaData'!Q240)</f>
        <v>120</v>
      </c>
      <c r="R240" s="30">
        <f>IF('SERIES_DB-MetaData'!$F240="US",'SERIES_DB-MetaData'!R240*25.4,'SERIES_DB-MetaData'!R240)</f>
        <v>1800</v>
      </c>
      <c r="S240" s="30">
        <f>IF('SERIES_DB-MetaData'!$F240="US",'SERIES_DB-MetaData'!S240*25.4,'SERIES_DB-MetaData'!S240)</f>
        <v>1800</v>
      </c>
      <c r="T240" s="32" t="str">
        <f>'SERIES_DB-MetaData'!T240</f>
        <v>C</v>
      </c>
      <c r="U240" s="32">
        <f t="shared" si="32"/>
        <v>518400</v>
      </c>
      <c r="V240" s="30">
        <f>IF('SERIES_DB-MetaData'!$F240="US",'SERIES_DB-MetaData'!V240*25.4,'SERIES_DB-MetaData'!V240)</f>
        <v>19.100000000000001</v>
      </c>
      <c r="W240" s="30">
        <f>IF('SERIES_DB-MetaData'!$F240="US",'SERIES_DB-MetaData'!W240*25.4,'SERIES_DB-MetaData'!W240)</f>
        <v>0</v>
      </c>
      <c r="X240" s="30">
        <f>IF('SERIES_DB-MetaData'!$F240="US",'SERIES_DB-MetaData'!X240*25.4,'SERIES_DB-MetaData'!X240)</f>
        <v>0</v>
      </c>
      <c r="Y240" s="108">
        <f>'SERIES_DB-MetaData'!Y240</f>
        <v>8</v>
      </c>
      <c r="Z240" s="30">
        <f>IF('SERIES_DB-MetaData'!$F240="US",'SERIES_DB-MetaData'!Z240*25.4,'SERIES_DB-MetaData'!Z240)</f>
        <v>0</v>
      </c>
      <c r="AA240" s="108">
        <f>'SERIES_DB-MetaData'!AA240</f>
        <v>0</v>
      </c>
      <c r="AB240" s="30">
        <f>IF('SERIES_DB-MetaData'!$F240="US",'SERIES_DB-MetaData'!AB240*25.4,'SERIES_DB-MetaData'!AB240)</f>
        <v>0</v>
      </c>
      <c r="AC240" s="108">
        <f>'SERIES_DB-MetaData'!AC240</f>
        <v>0</v>
      </c>
      <c r="AD240" s="108">
        <f>'SERIES_DB-MetaData'!AD240</f>
        <v>0</v>
      </c>
      <c r="AE240" s="31">
        <f>IF('SERIES_DB-MetaData'!$F240="US",'SERIES_DB-MetaData'!AE240*25.4,'SERIES_DB-MetaData'!AE240)</f>
        <v>0</v>
      </c>
      <c r="AF240" s="32" t="str">
        <f>'SERIES_DB-MetaData'!AF240</f>
        <v>Ribbed</v>
      </c>
      <c r="AG240" s="23">
        <f t="shared" si="33"/>
        <v>0.44216219751392466</v>
      </c>
      <c r="AH240" s="30">
        <f>IF('SERIES_DB-MetaData'!$F240="US",'SERIES_DB-MetaData'!AH240*25.4,'SERIES_DB-MetaData'!AH240)</f>
        <v>0</v>
      </c>
      <c r="AI240" s="31">
        <f>IF('SERIES_DB-MetaData'!$F240="US",'SERIES_DB-MetaData'!AI240*6.89476,'SERIES_DB-MetaData'!AI240)</f>
        <v>396.9</v>
      </c>
      <c r="AJ240" s="31">
        <f>IF('SERIES_DB-MetaData'!$F240="US",'SERIES_DB-MetaData'!AJ240*6.89476,'SERIES_DB-MetaData'!AJ240)</f>
        <v>0</v>
      </c>
      <c r="AK240" s="31">
        <f>IF('SERIES_DB-MetaData'!$F240="US",'SERIES_DB-MetaData'!AK240*6.89476,'SERIES_DB-MetaData'!AK240)</f>
        <v>0</v>
      </c>
      <c r="AL240" s="31">
        <f>IF('SERIES_DB-MetaData'!$F240="US",'SERIES_DB-MetaData'!AL240*6.89476,'SERIES_DB-MetaData'!AL240)</f>
        <v>0</v>
      </c>
      <c r="AM240" s="31">
        <f>IF('SERIES_DB-MetaData'!$F240="US",'SERIES_DB-MetaData'!AM240*6.89476,'SERIES_DB-MetaData'!AM240)</f>
        <v>0</v>
      </c>
      <c r="AN240" s="31">
        <f>IF('SERIES_DB-MetaData'!$F240="US",'SERIES_DB-MetaData'!AN240*6.89476,'SERIES_DB-MetaData'!AN240)</f>
        <v>0</v>
      </c>
      <c r="AO240" s="108">
        <f>'SERIES_DB-MetaData'!AO240</f>
        <v>0</v>
      </c>
      <c r="AP240" s="24">
        <f>'SERIES_DB-MetaData'!AP240</f>
        <v>0</v>
      </c>
      <c r="AQ240" s="20">
        <f>'SERIES_DB-MetaData'!AQ240</f>
        <v>2</v>
      </c>
      <c r="AR240" s="24" t="str">
        <f>'SERIES_DB-MetaData'!AR240</f>
        <v>Ribbed</v>
      </c>
      <c r="AS240" s="30">
        <f>IF('SERIES_DB-MetaData'!$F240="US",'SERIES_DB-MetaData'!AS240*25.4,'SERIES_DB-MetaData'!AS240)</f>
        <v>13</v>
      </c>
      <c r="AT240" s="20">
        <f>'SERIES_DB-MetaData'!AT240</f>
        <v>0</v>
      </c>
      <c r="AU240" s="31">
        <f>IF('SERIES_DB-MetaData'!$F240="US",'SERIES_DB-MetaData'!AU240*25.4,'SERIES_DB-MetaData'!AU240)</f>
        <v>100</v>
      </c>
      <c r="AV240" s="30">
        <f>IF('SERIES_DB-MetaData'!$F240="US",'SERIES_DB-MetaData'!AV240*25.4,'SERIES_DB-MetaData'!AV240)</f>
        <v>0</v>
      </c>
      <c r="AW240" s="109">
        <f>'SERIES_DB-MetaData'!AW240</f>
        <v>0</v>
      </c>
      <c r="AX240" s="30">
        <f>IF('SERIES_DB-MetaData'!$F240="US",'SERIES_DB-MetaData'!AX240*25.4,'SERIES_DB-MetaData'!AX240)</f>
        <v>0</v>
      </c>
      <c r="AY240" s="23">
        <f t="shared" si="34"/>
        <v>0.73740160896760421</v>
      </c>
      <c r="AZ240" s="23"/>
      <c r="BA240" s="31">
        <f>IF('SERIES_DB-MetaData'!$F240="US",'SERIES_DB-MetaData'!BA240*6.89476,'SERIES_DB-MetaData'!BA240)</f>
        <v>284.2</v>
      </c>
      <c r="BB240" s="31">
        <f>IF('SERIES_DB-MetaData'!$F240="US",'SERIES_DB-MetaData'!BB240*6.89476,'SERIES_DB-MetaData'!BB240)</f>
        <v>0</v>
      </c>
      <c r="BC240" s="24">
        <f>'SERIES_DB-MetaData'!BC240</f>
        <v>0</v>
      </c>
      <c r="BD240" s="30">
        <f>IF('SERIES_DB-MetaData'!$F240="US",'SERIES_DB-MetaData'!BD240*25.4,'SERIES_DB-MetaData'!BD240)</f>
        <v>9</v>
      </c>
      <c r="BE240" s="30">
        <f>IF('SERIES_DB-MetaData'!$F240="US",'SERIES_DB-MetaData'!BE240*25.4,'SERIES_DB-MetaData'!BE240)</f>
        <v>150</v>
      </c>
      <c r="BF240" s="24">
        <f>'SERIES_DB-MetaData'!BF240</f>
        <v>2</v>
      </c>
      <c r="BG240" s="22">
        <f t="shared" si="35"/>
        <v>0.70685834705770345</v>
      </c>
      <c r="BH240" s="30">
        <f>IF('SERIES_DB-MetaData'!$F240="US",'SERIES_DB-MetaData'!BH240*25.4,'SERIES_DB-MetaData'!BH240)</f>
        <v>0</v>
      </c>
      <c r="BI240" s="31">
        <f>IF('SERIES_DB-MetaData'!$F240="US",'SERIES_DB-MetaData'!BI240*6.89476,'SERIES_DB-MetaData'!BI240)</f>
        <v>571.34</v>
      </c>
      <c r="BJ240" s="31">
        <f>IF('SERIES_DB-MetaData'!$F240="US",'SERIES_DB-MetaData'!BJ240*6.89476,'SERIES_DB-MetaData'!BJ240)</f>
        <v>0</v>
      </c>
      <c r="BK240" s="109">
        <f>'SERIES_DB-MetaData'!BK240</f>
        <v>0</v>
      </c>
      <c r="BL240" s="30">
        <f>IF('SERIES_DB-MetaData'!$F240="US",'SERIES_DB-MetaData'!BL240*25.4,'SERIES_DB-MetaData'!BL240)</f>
        <v>9</v>
      </c>
      <c r="BM240" s="30">
        <f>IF('SERIES_DB-MetaData'!$F240="US",'SERIES_DB-MetaData'!BM240*25.4,'SERIES_DB-MetaData'!BM240)</f>
        <v>150</v>
      </c>
      <c r="BN240" s="25">
        <f>'SERIES_DB-MetaData'!$BN$6</f>
        <v>2</v>
      </c>
      <c r="BO240" s="22">
        <f t="shared" si="36"/>
        <v>0.70685834705770345</v>
      </c>
      <c r="BP240" s="31">
        <f>IF('SERIES_DB-MetaData'!$F240="US",'SERIES_DB-MetaData'!BP240*6.89476,'SERIES_DB-MetaData'!BP240)</f>
        <v>571.34</v>
      </c>
      <c r="BQ240" s="31">
        <f>IF('SERIES_DB-MetaData'!$F240="US",'SERIES_DB-MetaData'!BQ240*6.89476,'SERIES_DB-MetaData'!BQ240)</f>
        <v>0</v>
      </c>
      <c r="BR240" s="20">
        <f>'SERIES_DB-MetaData'!BR240</f>
        <v>0</v>
      </c>
      <c r="BS240" s="30">
        <f>IF('SERIES_DB-MetaData'!$F240="US",'SERIES_DB-MetaData'!BS240*25.4,'SERIES_DB-MetaData'!BS240)</f>
        <v>0</v>
      </c>
      <c r="BT240" s="20">
        <f>'SERIES_DB-MetaData'!BT240</f>
        <v>0</v>
      </c>
      <c r="BU240" s="22">
        <f t="shared" si="37"/>
        <v>0</v>
      </c>
      <c r="BV240" s="31">
        <f>IF('SERIES_DB-MetaData'!$F240="US",'SERIES_DB-MetaData'!BV240*6.89476,'SERIES_DB-MetaData'!BV240)</f>
        <v>0</v>
      </c>
      <c r="BW240" s="20">
        <f>'SERIES_DB-MetaData'!BW240</f>
        <v>0</v>
      </c>
      <c r="BX240" s="20">
        <f>'SERIES_DB-MetaData'!BX240</f>
        <v>2</v>
      </c>
    </row>
    <row r="241" spans="1:76">
      <c r="A241" s="84">
        <f>'SERIES_DB-MetaData'!A241</f>
        <v>236</v>
      </c>
      <c r="B241" s="84">
        <f>'SERIES_DB-MetaData'!B241</f>
        <v>0</v>
      </c>
      <c r="C241" s="84">
        <f>'SERIES_DB-MetaData'!C241</f>
        <v>3</v>
      </c>
      <c r="D241" s="105" t="str">
        <f>'SERIES_DB-MetaData'!D241</f>
        <v>Sugano_2-3</v>
      </c>
      <c r="E241" s="105" t="str">
        <f>'SERIES_DB-MetaData'!E241</f>
        <v>Sugano, 1973 (from Lu et al., 2010, NEES Database)</v>
      </c>
      <c r="F241" s="20" t="s">
        <v>8</v>
      </c>
      <c r="G241" s="87" t="str">
        <f>'SERIES_DB-MetaData'!G241</f>
        <v>M</v>
      </c>
      <c r="H241" s="87" t="str">
        <f>'SERIES_DB-MetaData'!H241</f>
        <v>B</v>
      </c>
      <c r="I241" s="31">
        <f>IF('SERIES_DB-MetaData'!$F241="US",'SERIES_DB-MetaData'!I241*6.89476,'SERIES_DB-MetaData'!I241)</f>
        <v>21.3</v>
      </c>
      <c r="J241" s="31">
        <f>IF('SERIES_DB-MetaData'!$F241="US",'SERIES_DB-MetaData'!J241*6.89476,'SERIES_DB-MetaData'!J241)</f>
        <v>0</v>
      </c>
      <c r="K241" s="31">
        <f>IF('SERIES_DB-MetaData'!$F241="US",'SERIES_DB-MetaData'!K241*6.89476,'SERIES_DB-MetaData'!K241)</f>
        <v>0</v>
      </c>
      <c r="L241" s="31">
        <f>IF('SERIES_DB-MetaData'!$F241="US",'SERIES_DB-MetaData'!L241*4.448221615,'SERIES_DB-MetaData'!L241)</f>
        <v>0</v>
      </c>
      <c r="M241" s="20">
        <f>'SERIES_DB-MetaData'!M241</f>
        <v>0</v>
      </c>
      <c r="N241" s="30">
        <f>IF('SERIES_DB-MetaData'!$F241="US",'SERIES_DB-MetaData'!N241*25.4,'SERIES_DB-MetaData'!N241)</f>
        <v>360</v>
      </c>
      <c r="O241" s="30">
        <f>IF('SERIES_DB-MetaData'!$F241="US",'SERIES_DB-MetaData'!O241*25.4,'SERIES_DB-MetaData'!O241)</f>
        <v>360</v>
      </c>
      <c r="P241" s="30">
        <f>IF('SERIES_DB-MetaData'!$F241="US",'SERIES_DB-MetaData'!P241*25.4,'SERIES_DB-MetaData'!P241)</f>
        <v>3960</v>
      </c>
      <c r="Q241" s="30">
        <f>IF('SERIES_DB-MetaData'!$F241="US",'SERIES_DB-MetaData'!Q241*25.4,'SERIES_DB-MetaData'!Q241)</f>
        <v>120</v>
      </c>
      <c r="R241" s="30">
        <f>IF('SERIES_DB-MetaData'!$F241="US",'SERIES_DB-MetaData'!R241*25.4,'SERIES_DB-MetaData'!R241)</f>
        <v>1800</v>
      </c>
      <c r="S241" s="30">
        <f>IF('SERIES_DB-MetaData'!$F241="US",'SERIES_DB-MetaData'!S241*25.4,'SERIES_DB-MetaData'!S241)</f>
        <v>1800</v>
      </c>
      <c r="T241" s="32" t="str">
        <f>'SERIES_DB-MetaData'!T241</f>
        <v>C</v>
      </c>
      <c r="U241" s="32">
        <f t="shared" si="32"/>
        <v>518400</v>
      </c>
      <c r="V241" s="30">
        <f>IF('SERIES_DB-MetaData'!$F241="US",'SERIES_DB-MetaData'!V241*25.4,'SERIES_DB-MetaData'!V241)</f>
        <v>19.100000000000001</v>
      </c>
      <c r="W241" s="30">
        <f>IF('SERIES_DB-MetaData'!$F241="US",'SERIES_DB-MetaData'!W241*25.4,'SERIES_DB-MetaData'!W241)</f>
        <v>0</v>
      </c>
      <c r="X241" s="30">
        <f>IF('SERIES_DB-MetaData'!$F241="US",'SERIES_DB-MetaData'!X241*25.4,'SERIES_DB-MetaData'!X241)</f>
        <v>0</v>
      </c>
      <c r="Y241" s="108">
        <f>'SERIES_DB-MetaData'!Y241</f>
        <v>8</v>
      </c>
      <c r="Z241" s="30">
        <f>IF('SERIES_DB-MetaData'!$F241="US",'SERIES_DB-MetaData'!Z241*25.4,'SERIES_DB-MetaData'!Z241)</f>
        <v>0</v>
      </c>
      <c r="AA241" s="108">
        <f>'SERIES_DB-MetaData'!AA241</f>
        <v>0</v>
      </c>
      <c r="AB241" s="30">
        <f>IF('SERIES_DB-MetaData'!$F241="US",'SERIES_DB-MetaData'!AB241*25.4,'SERIES_DB-MetaData'!AB241)</f>
        <v>0</v>
      </c>
      <c r="AC241" s="108">
        <f>'SERIES_DB-MetaData'!AC241</f>
        <v>0</v>
      </c>
      <c r="AD241" s="108">
        <f>'SERIES_DB-MetaData'!AD241</f>
        <v>0</v>
      </c>
      <c r="AE241" s="31">
        <f>IF('SERIES_DB-MetaData'!$F241="US",'SERIES_DB-MetaData'!AE241*25.4,'SERIES_DB-MetaData'!AE241)</f>
        <v>0</v>
      </c>
      <c r="AF241" s="32" t="str">
        <f>'SERIES_DB-MetaData'!AF241</f>
        <v>Ribbed</v>
      </c>
      <c r="AG241" s="23">
        <f t="shared" si="33"/>
        <v>0.44216219751392466</v>
      </c>
      <c r="AH241" s="30">
        <f>IF('SERIES_DB-MetaData'!$F241="US",'SERIES_DB-MetaData'!AH241*25.4,'SERIES_DB-MetaData'!AH241)</f>
        <v>0</v>
      </c>
      <c r="AI241" s="31">
        <f>IF('SERIES_DB-MetaData'!$F241="US",'SERIES_DB-MetaData'!AI241*6.89476,'SERIES_DB-MetaData'!AI241)</f>
        <v>396.9</v>
      </c>
      <c r="AJ241" s="31">
        <f>IF('SERIES_DB-MetaData'!$F241="US",'SERIES_DB-MetaData'!AJ241*6.89476,'SERIES_DB-MetaData'!AJ241)</f>
        <v>0</v>
      </c>
      <c r="AK241" s="31">
        <f>IF('SERIES_DB-MetaData'!$F241="US",'SERIES_DB-MetaData'!AK241*6.89476,'SERIES_DB-MetaData'!AK241)</f>
        <v>0</v>
      </c>
      <c r="AL241" s="31">
        <f>IF('SERIES_DB-MetaData'!$F241="US",'SERIES_DB-MetaData'!AL241*6.89476,'SERIES_DB-MetaData'!AL241)</f>
        <v>0</v>
      </c>
      <c r="AM241" s="31">
        <f>IF('SERIES_DB-MetaData'!$F241="US",'SERIES_DB-MetaData'!AM241*6.89476,'SERIES_DB-MetaData'!AM241)</f>
        <v>0</v>
      </c>
      <c r="AN241" s="31">
        <f>IF('SERIES_DB-MetaData'!$F241="US",'SERIES_DB-MetaData'!AN241*6.89476,'SERIES_DB-MetaData'!AN241)</f>
        <v>0</v>
      </c>
      <c r="AO241" s="108">
        <f>'SERIES_DB-MetaData'!AO241</f>
        <v>0</v>
      </c>
      <c r="AP241" s="24">
        <f>'SERIES_DB-MetaData'!AP241</f>
        <v>0</v>
      </c>
      <c r="AQ241" s="20">
        <f>'SERIES_DB-MetaData'!AQ241</f>
        <v>2</v>
      </c>
      <c r="AR241" s="24" t="str">
        <f>'SERIES_DB-MetaData'!AR241</f>
        <v>Ribbed</v>
      </c>
      <c r="AS241" s="30">
        <f>IF('SERIES_DB-MetaData'!$F241="US",'SERIES_DB-MetaData'!AS241*25.4,'SERIES_DB-MetaData'!AS241)</f>
        <v>13</v>
      </c>
      <c r="AT241" s="20">
        <f>'SERIES_DB-MetaData'!AT241</f>
        <v>0</v>
      </c>
      <c r="AU241" s="31">
        <f>IF('SERIES_DB-MetaData'!$F241="US",'SERIES_DB-MetaData'!AU241*25.4,'SERIES_DB-MetaData'!AU241)</f>
        <v>100</v>
      </c>
      <c r="AV241" s="30">
        <f>IF('SERIES_DB-MetaData'!$F241="US",'SERIES_DB-MetaData'!AV241*25.4,'SERIES_DB-MetaData'!AV241)</f>
        <v>0</v>
      </c>
      <c r="AW241" s="109">
        <f>'SERIES_DB-MetaData'!AW241</f>
        <v>0</v>
      </c>
      <c r="AX241" s="30">
        <f>IF('SERIES_DB-MetaData'!$F241="US",'SERIES_DB-MetaData'!AX241*25.4,'SERIES_DB-MetaData'!AX241)</f>
        <v>0</v>
      </c>
      <c r="AY241" s="23">
        <f t="shared" si="34"/>
        <v>0.73740160896760421</v>
      </c>
      <c r="AZ241" s="23"/>
      <c r="BA241" s="31">
        <f>IF('SERIES_DB-MetaData'!$F241="US",'SERIES_DB-MetaData'!BA241*6.89476,'SERIES_DB-MetaData'!BA241)</f>
        <v>284.2</v>
      </c>
      <c r="BB241" s="31">
        <f>IF('SERIES_DB-MetaData'!$F241="US",'SERIES_DB-MetaData'!BB241*6.89476,'SERIES_DB-MetaData'!BB241)</f>
        <v>0</v>
      </c>
      <c r="BC241" s="24">
        <f>'SERIES_DB-MetaData'!BC241</f>
        <v>0</v>
      </c>
      <c r="BD241" s="30">
        <f>IF('SERIES_DB-MetaData'!$F241="US",'SERIES_DB-MetaData'!BD241*25.4,'SERIES_DB-MetaData'!BD241)</f>
        <v>9</v>
      </c>
      <c r="BE241" s="30">
        <f>IF('SERIES_DB-MetaData'!$F241="US",'SERIES_DB-MetaData'!BE241*25.4,'SERIES_DB-MetaData'!BE241)</f>
        <v>150</v>
      </c>
      <c r="BF241" s="24">
        <f>'SERIES_DB-MetaData'!BF241</f>
        <v>2</v>
      </c>
      <c r="BG241" s="22">
        <f t="shared" si="35"/>
        <v>0.70685834705770345</v>
      </c>
      <c r="BH241" s="30">
        <f>IF('SERIES_DB-MetaData'!$F241="US",'SERIES_DB-MetaData'!BH241*25.4,'SERIES_DB-MetaData'!BH241)</f>
        <v>0</v>
      </c>
      <c r="BI241" s="31">
        <f>IF('SERIES_DB-MetaData'!$F241="US",'SERIES_DB-MetaData'!BI241*6.89476,'SERIES_DB-MetaData'!BI241)</f>
        <v>571.34</v>
      </c>
      <c r="BJ241" s="31">
        <f>IF('SERIES_DB-MetaData'!$F241="US",'SERIES_DB-MetaData'!BJ241*6.89476,'SERIES_DB-MetaData'!BJ241)</f>
        <v>0</v>
      </c>
      <c r="BK241" s="109">
        <f>'SERIES_DB-MetaData'!BK241</f>
        <v>0</v>
      </c>
      <c r="BL241" s="30">
        <f>IF('SERIES_DB-MetaData'!$F241="US",'SERIES_DB-MetaData'!BL241*25.4,'SERIES_DB-MetaData'!BL241)</f>
        <v>9</v>
      </c>
      <c r="BM241" s="30">
        <f>IF('SERIES_DB-MetaData'!$F241="US",'SERIES_DB-MetaData'!BM241*25.4,'SERIES_DB-MetaData'!BM241)</f>
        <v>150</v>
      </c>
      <c r="BN241" s="25">
        <f>'SERIES_DB-MetaData'!$BN$6</f>
        <v>2</v>
      </c>
      <c r="BO241" s="22">
        <f t="shared" si="36"/>
        <v>0.70685834705770345</v>
      </c>
      <c r="BP241" s="31">
        <f>IF('SERIES_DB-MetaData'!$F241="US",'SERIES_DB-MetaData'!BP241*6.89476,'SERIES_DB-MetaData'!BP241)</f>
        <v>571.34</v>
      </c>
      <c r="BQ241" s="31">
        <f>IF('SERIES_DB-MetaData'!$F241="US",'SERIES_DB-MetaData'!BQ241*6.89476,'SERIES_DB-MetaData'!BQ241)</f>
        <v>0</v>
      </c>
      <c r="BR241" s="20">
        <f>'SERIES_DB-MetaData'!BR241</f>
        <v>0</v>
      </c>
      <c r="BS241" s="30">
        <f>IF('SERIES_DB-MetaData'!$F241="US",'SERIES_DB-MetaData'!BS241*25.4,'SERIES_DB-MetaData'!BS241)</f>
        <v>0</v>
      </c>
      <c r="BT241" s="20">
        <f>'SERIES_DB-MetaData'!BT241</f>
        <v>0</v>
      </c>
      <c r="BU241" s="22">
        <f t="shared" si="37"/>
        <v>0</v>
      </c>
      <c r="BV241" s="31">
        <f>IF('SERIES_DB-MetaData'!$F241="US",'SERIES_DB-MetaData'!BV241*6.89476,'SERIES_DB-MetaData'!BV241)</f>
        <v>0</v>
      </c>
      <c r="BW241" s="20">
        <f>'SERIES_DB-MetaData'!BW241</f>
        <v>0</v>
      </c>
      <c r="BX241" s="20">
        <f>'SERIES_DB-MetaData'!BX241</f>
        <v>2</v>
      </c>
    </row>
    <row r="242" spans="1:76">
      <c r="A242" s="84">
        <f>'SERIES_DB-MetaData'!A242</f>
        <v>237</v>
      </c>
      <c r="B242" s="84">
        <f>'SERIES_DB-MetaData'!B242</f>
        <v>0</v>
      </c>
      <c r="C242" s="84">
        <f>'SERIES_DB-MetaData'!C242</f>
        <v>4</v>
      </c>
      <c r="D242" s="105" t="str">
        <f>'SERIES_DB-MetaData'!D242</f>
        <v>Sugano_2-4</v>
      </c>
      <c r="E242" s="105" t="str">
        <f>'SERIES_DB-MetaData'!E242</f>
        <v>Sugano, 1973 (from Lu et al., 2010, NEES Database)</v>
      </c>
      <c r="F242" s="20" t="s">
        <v>8</v>
      </c>
      <c r="G242" s="87" t="str">
        <f>'SERIES_DB-MetaData'!G242</f>
        <v>M</v>
      </c>
      <c r="H242" s="87" t="str">
        <f>'SERIES_DB-MetaData'!H242</f>
        <v>B</v>
      </c>
      <c r="I242" s="31">
        <f>IF('SERIES_DB-MetaData'!$F242="US",'SERIES_DB-MetaData'!I242*6.89476,'SERIES_DB-MetaData'!I242)</f>
        <v>19.600000000000001</v>
      </c>
      <c r="J242" s="31">
        <f>IF('SERIES_DB-MetaData'!$F242="US",'SERIES_DB-MetaData'!J242*6.89476,'SERIES_DB-MetaData'!J242)</f>
        <v>0</v>
      </c>
      <c r="K242" s="31">
        <f>IF('SERIES_DB-MetaData'!$F242="US",'SERIES_DB-MetaData'!K242*6.89476,'SERIES_DB-MetaData'!K242)</f>
        <v>0</v>
      </c>
      <c r="L242" s="31">
        <f>IF('SERIES_DB-MetaData'!$F242="US",'SERIES_DB-MetaData'!L242*4.448221615,'SERIES_DB-MetaData'!L242)</f>
        <v>0</v>
      </c>
      <c r="M242" s="20">
        <f>'SERIES_DB-MetaData'!M242</f>
        <v>0</v>
      </c>
      <c r="N242" s="30">
        <f>IF('SERIES_DB-MetaData'!$F242="US",'SERIES_DB-MetaData'!N242*25.4,'SERIES_DB-MetaData'!N242)</f>
        <v>360</v>
      </c>
      <c r="O242" s="30">
        <f>IF('SERIES_DB-MetaData'!$F242="US",'SERIES_DB-MetaData'!O242*25.4,'SERIES_DB-MetaData'!O242)</f>
        <v>360</v>
      </c>
      <c r="P242" s="30">
        <f>IF('SERIES_DB-MetaData'!$F242="US",'SERIES_DB-MetaData'!P242*25.4,'SERIES_DB-MetaData'!P242)</f>
        <v>3960</v>
      </c>
      <c r="Q242" s="30">
        <f>IF('SERIES_DB-MetaData'!$F242="US",'SERIES_DB-MetaData'!Q242*25.4,'SERIES_DB-MetaData'!Q242)</f>
        <v>120</v>
      </c>
      <c r="R242" s="30">
        <f>IF('SERIES_DB-MetaData'!$F242="US",'SERIES_DB-MetaData'!R242*25.4,'SERIES_DB-MetaData'!R242)</f>
        <v>1800</v>
      </c>
      <c r="S242" s="30">
        <f>IF('SERIES_DB-MetaData'!$F242="US",'SERIES_DB-MetaData'!S242*25.4,'SERIES_DB-MetaData'!S242)</f>
        <v>1800</v>
      </c>
      <c r="T242" s="32" t="str">
        <f>'SERIES_DB-MetaData'!T242</f>
        <v>C</v>
      </c>
      <c r="U242" s="32">
        <f t="shared" si="32"/>
        <v>518400</v>
      </c>
      <c r="V242" s="30">
        <f>IF('SERIES_DB-MetaData'!$F242="US",'SERIES_DB-MetaData'!V242*25.4,'SERIES_DB-MetaData'!V242)</f>
        <v>19.100000000000001</v>
      </c>
      <c r="W242" s="30">
        <f>IF('SERIES_DB-MetaData'!$F242="US",'SERIES_DB-MetaData'!W242*25.4,'SERIES_DB-MetaData'!W242)</f>
        <v>0</v>
      </c>
      <c r="X242" s="30">
        <f>IF('SERIES_DB-MetaData'!$F242="US",'SERIES_DB-MetaData'!X242*25.4,'SERIES_DB-MetaData'!X242)</f>
        <v>0</v>
      </c>
      <c r="Y242" s="108">
        <f>'SERIES_DB-MetaData'!Y242</f>
        <v>8</v>
      </c>
      <c r="Z242" s="30">
        <f>IF('SERIES_DB-MetaData'!$F242="US",'SERIES_DB-MetaData'!Z242*25.4,'SERIES_DB-MetaData'!Z242)</f>
        <v>0</v>
      </c>
      <c r="AA242" s="108">
        <f>'SERIES_DB-MetaData'!AA242</f>
        <v>0</v>
      </c>
      <c r="AB242" s="30">
        <f>IF('SERIES_DB-MetaData'!$F242="US",'SERIES_DB-MetaData'!AB242*25.4,'SERIES_DB-MetaData'!AB242)</f>
        <v>0</v>
      </c>
      <c r="AC242" s="108">
        <f>'SERIES_DB-MetaData'!AC242</f>
        <v>0</v>
      </c>
      <c r="AD242" s="108">
        <f>'SERIES_DB-MetaData'!AD242</f>
        <v>0</v>
      </c>
      <c r="AE242" s="31">
        <f>IF('SERIES_DB-MetaData'!$F242="US",'SERIES_DB-MetaData'!AE242*25.4,'SERIES_DB-MetaData'!AE242)</f>
        <v>0</v>
      </c>
      <c r="AF242" s="32" t="str">
        <f>'SERIES_DB-MetaData'!AF242</f>
        <v>Ribbed</v>
      </c>
      <c r="AG242" s="23">
        <f t="shared" si="33"/>
        <v>0.44216219751392466</v>
      </c>
      <c r="AH242" s="30">
        <f>IF('SERIES_DB-MetaData'!$F242="US",'SERIES_DB-MetaData'!AH242*25.4,'SERIES_DB-MetaData'!AH242)</f>
        <v>0</v>
      </c>
      <c r="AI242" s="31">
        <f>IF('SERIES_DB-MetaData'!$F242="US",'SERIES_DB-MetaData'!AI242*6.89476,'SERIES_DB-MetaData'!AI242)</f>
        <v>396.9</v>
      </c>
      <c r="AJ242" s="31">
        <f>IF('SERIES_DB-MetaData'!$F242="US",'SERIES_DB-MetaData'!AJ242*6.89476,'SERIES_DB-MetaData'!AJ242)</f>
        <v>0</v>
      </c>
      <c r="AK242" s="31">
        <f>IF('SERIES_DB-MetaData'!$F242="US",'SERIES_DB-MetaData'!AK242*6.89476,'SERIES_DB-MetaData'!AK242)</f>
        <v>0</v>
      </c>
      <c r="AL242" s="31">
        <f>IF('SERIES_DB-MetaData'!$F242="US",'SERIES_DB-MetaData'!AL242*6.89476,'SERIES_DB-MetaData'!AL242)</f>
        <v>0</v>
      </c>
      <c r="AM242" s="31">
        <f>IF('SERIES_DB-MetaData'!$F242="US",'SERIES_DB-MetaData'!AM242*6.89476,'SERIES_DB-MetaData'!AM242)</f>
        <v>0</v>
      </c>
      <c r="AN242" s="31">
        <f>IF('SERIES_DB-MetaData'!$F242="US",'SERIES_DB-MetaData'!AN242*6.89476,'SERIES_DB-MetaData'!AN242)</f>
        <v>0</v>
      </c>
      <c r="AO242" s="108">
        <f>'SERIES_DB-MetaData'!AO242</f>
        <v>0</v>
      </c>
      <c r="AP242" s="24">
        <f>'SERIES_DB-MetaData'!AP242</f>
        <v>0</v>
      </c>
      <c r="AQ242" s="20">
        <f>'SERIES_DB-MetaData'!AQ242</f>
        <v>2</v>
      </c>
      <c r="AR242" s="24" t="str">
        <f>'SERIES_DB-MetaData'!AR242</f>
        <v>Ribbed</v>
      </c>
      <c r="AS242" s="30">
        <f>IF('SERIES_DB-MetaData'!$F242="US",'SERIES_DB-MetaData'!AS242*25.4,'SERIES_DB-MetaData'!AS242)</f>
        <v>13</v>
      </c>
      <c r="AT242" s="20">
        <f>'SERIES_DB-MetaData'!AT242</f>
        <v>0</v>
      </c>
      <c r="AU242" s="31">
        <f>IF('SERIES_DB-MetaData'!$F242="US",'SERIES_DB-MetaData'!AU242*25.4,'SERIES_DB-MetaData'!AU242)</f>
        <v>100</v>
      </c>
      <c r="AV242" s="30">
        <f>IF('SERIES_DB-MetaData'!$F242="US",'SERIES_DB-MetaData'!AV242*25.4,'SERIES_DB-MetaData'!AV242)</f>
        <v>0</v>
      </c>
      <c r="AW242" s="109">
        <f>'SERIES_DB-MetaData'!AW242</f>
        <v>0</v>
      </c>
      <c r="AX242" s="30">
        <f>IF('SERIES_DB-MetaData'!$F242="US",'SERIES_DB-MetaData'!AX242*25.4,'SERIES_DB-MetaData'!AX242)</f>
        <v>0</v>
      </c>
      <c r="AY242" s="23">
        <f t="shared" si="34"/>
        <v>0.73740160896760421</v>
      </c>
      <c r="AZ242" s="23"/>
      <c r="BA242" s="31">
        <f>IF('SERIES_DB-MetaData'!$F242="US",'SERIES_DB-MetaData'!BA242*6.89476,'SERIES_DB-MetaData'!BA242)</f>
        <v>284.2</v>
      </c>
      <c r="BB242" s="31">
        <f>IF('SERIES_DB-MetaData'!$F242="US",'SERIES_DB-MetaData'!BB242*6.89476,'SERIES_DB-MetaData'!BB242)</f>
        <v>0</v>
      </c>
      <c r="BC242" s="24">
        <f>'SERIES_DB-MetaData'!BC242</f>
        <v>0</v>
      </c>
      <c r="BD242" s="30">
        <f>IF('SERIES_DB-MetaData'!$F242="US",'SERIES_DB-MetaData'!BD242*25.4,'SERIES_DB-MetaData'!BD242)</f>
        <v>9</v>
      </c>
      <c r="BE242" s="30">
        <f>IF('SERIES_DB-MetaData'!$F242="US",'SERIES_DB-MetaData'!BE242*25.4,'SERIES_DB-MetaData'!BE242)</f>
        <v>150</v>
      </c>
      <c r="BF242" s="24">
        <f>'SERIES_DB-MetaData'!BF242</f>
        <v>1</v>
      </c>
      <c r="BG242" s="22">
        <f t="shared" si="35"/>
        <v>0.35342917352885173</v>
      </c>
      <c r="BH242" s="30">
        <f>IF('SERIES_DB-MetaData'!$F242="US",'SERIES_DB-MetaData'!BH242*25.4,'SERIES_DB-MetaData'!BH242)</f>
        <v>0</v>
      </c>
      <c r="BI242" s="31">
        <f>IF('SERIES_DB-MetaData'!$F242="US",'SERIES_DB-MetaData'!BI242*6.89476,'SERIES_DB-MetaData'!BI242)</f>
        <v>571.34</v>
      </c>
      <c r="BJ242" s="31">
        <f>IF('SERIES_DB-MetaData'!$F242="US",'SERIES_DB-MetaData'!BJ242*6.89476,'SERIES_DB-MetaData'!BJ242)</f>
        <v>0</v>
      </c>
      <c r="BK242" s="109">
        <f>'SERIES_DB-MetaData'!BK242</f>
        <v>0</v>
      </c>
      <c r="BL242" s="30">
        <f>IF('SERIES_DB-MetaData'!$F242="US",'SERIES_DB-MetaData'!BL242*25.4,'SERIES_DB-MetaData'!BL242)</f>
        <v>9</v>
      </c>
      <c r="BM242" s="30">
        <f>IF('SERIES_DB-MetaData'!$F242="US",'SERIES_DB-MetaData'!BM242*25.4,'SERIES_DB-MetaData'!BM242)</f>
        <v>150</v>
      </c>
      <c r="BN242" s="25">
        <f>'SERIES_DB-MetaData'!$BN$6</f>
        <v>2</v>
      </c>
      <c r="BO242" s="22">
        <f t="shared" si="36"/>
        <v>0.70685834705770345</v>
      </c>
      <c r="BP242" s="31">
        <f>IF('SERIES_DB-MetaData'!$F242="US",'SERIES_DB-MetaData'!BP242*6.89476,'SERIES_DB-MetaData'!BP242)</f>
        <v>571.34</v>
      </c>
      <c r="BQ242" s="31">
        <f>IF('SERIES_DB-MetaData'!$F242="US",'SERIES_DB-MetaData'!BQ242*6.89476,'SERIES_DB-MetaData'!BQ242)</f>
        <v>0</v>
      </c>
      <c r="BR242" s="20">
        <f>'SERIES_DB-MetaData'!BR242</f>
        <v>0</v>
      </c>
      <c r="BS242" s="30">
        <f>IF('SERIES_DB-MetaData'!$F242="US",'SERIES_DB-MetaData'!BS242*25.4,'SERIES_DB-MetaData'!BS242)</f>
        <v>0</v>
      </c>
      <c r="BT242" s="20">
        <f>'SERIES_DB-MetaData'!BT242</f>
        <v>0</v>
      </c>
      <c r="BU242" s="22">
        <f t="shared" si="37"/>
        <v>0</v>
      </c>
      <c r="BV242" s="31">
        <f>IF('SERIES_DB-MetaData'!$F242="US",'SERIES_DB-MetaData'!BV242*6.89476,'SERIES_DB-MetaData'!BV242)</f>
        <v>0</v>
      </c>
      <c r="BW242" s="20">
        <f>'SERIES_DB-MetaData'!BW242</f>
        <v>0</v>
      </c>
      <c r="BX242" s="20">
        <f>'SERIES_DB-MetaData'!BX242</f>
        <v>2</v>
      </c>
    </row>
    <row r="243" spans="1:76">
      <c r="A243" s="84">
        <f>'SERIES_DB-MetaData'!A243</f>
        <v>238</v>
      </c>
      <c r="B243" s="84">
        <f>'SERIES_DB-MetaData'!B243</f>
        <v>0</v>
      </c>
      <c r="C243" s="84">
        <f>'SERIES_DB-MetaData'!C243</f>
        <v>5</v>
      </c>
      <c r="D243" s="105" t="str">
        <f>'SERIES_DB-MetaData'!D243</f>
        <v>Sugano_2-5</v>
      </c>
      <c r="E243" s="105" t="str">
        <f>'SERIES_DB-MetaData'!E243</f>
        <v>Sugano, 1973 (from Lu et al., 2010, NEES Database)</v>
      </c>
      <c r="F243" s="20" t="s">
        <v>8</v>
      </c>
      <c r="G243" s="87" t="str">
        <f>'SERIES_DB-MetaData'!G243</f>
        <v>M</v>
      </c>
      <c r="H243" s="87" t="str">
        <f>'SERIES_DB-MetaData'!H243</f>
        <v>B</v>
      </c>
      <c r="I243" s="31">
        <f>IF('SERIES_DB-MetaData'!$F243="US",'SERIES_DB-MetaData'!I243*6.89476,'SERIES_DB-MetaData'!I243)</f>
        <v>20.8</v>
      </c>
      <c r="J243" s="31">
        <f>IF('SERIES_DB-MetaData'!$F243="US",'SERIES_DB-MetaData'!J243*6.89476,'SERIES_DB-MetaData'!J243)</f>
        <v>0</v>
      </c>
      <c r="K243" s="31">
        <f>IF('SERIES_DB-MetaData'!$F243="US",'SERIES_DB-MetaData'!K243*6.89476,'SERIES_DB-MetaData'!K243)</f>
        <v>0</v>
      </c>
      <c r="L243" s="31">
        <f>IF('SERIES_DB-MetaData'!$F243="US",'SERIES_DB-MetaData'!L243*4.448221615,'SERIES_DB-MetaData'!L243)</f>
        <v>0</v>
      </c>
      <c r="M243" s="20">
        <f>'SERIES_DB-MetaData'!M243</f>
        <v>0</v>
      </c>
      <c r="N243" s="30">
        <f>IF('SERIES_DB-MetaData'!$F243="US",'SERIES_DB-MetaData'!N243*25.4,'SERIES_DB-MetaData'!N243)</f>
        <v>360</v>
      </c>
      <c r="O243" s="30">
        <f>IF('SERIES_DB-MetaData'!$F243="US",'SERIES_DB-MetaData'!O243*25.4,'SERIES_DB-MetaData'!O243)</f>
        <v>360</v>
      </c>
      <c r="P243" s="30">
        <f>IF('SERIES_DB-MetaData'!$F243="US",'SERIES_DB-MetaData'!P243*25.4,'SERIES_DB-MetaData'!P243)</f>
        <v>3960</v>
      </c>
      <c r="Q243" s="30">
        <f>IF('SERIES_DB-MetaData'!$F243="US",'SERIES_DB-MetaData'!Q243*25.4,'SERIES_DB-MetaData'!Q243)</f>
        <v>120</v>
      </c>
      <c r="R243" s="30">
        <f>IF('SERIES_DB-MetaData'!$F243="US",'SERIES_DB-MetaData'!R243*25.4,'SERIES_DB-MetaData'!R243)</f>
        <v>1800</v>
      </c>
      <c r="S243" s="30">
        <f>IF('SERIES_DB-MetaData'!$F243="US",'SERIES_DB-MetaData'!S243*25.4,'SERIES_DB-MetaData'!S243)</f>
        <v>1800</v>
      </c>
      <c r="T243" s="32" t="str">
        <f>'SERIES_DB-MetaData'!T243</f>
        <v>C</v>
      </c>
      <c r="U243" s="32">
        <f t="shared" si="32"/>
        <v>518400</v>
      </c>
      <c r="V243" s="30">
        <f>IF('SERIES_DB-MetaData'!$F243="US",'SERIES_DB-MetaData'!V243*25.4,'SERIES_DB-MetaData'!V243)</f>
        <v>19.100000000000001</v>
      </c>
      <c r="W243" s="30">
        <f>IF('SERIES_DB-MetaData'!$F243="US",'SERIES_DB-MetaData'!W243*25.4,'SERIES_DB-MetaData'!W243)</f>
        <v>0</v>
      </c>
      <c r="X243" s="30">
        <f>IF('SERIES_DB-MetaData'!$F243="US",'SERIES_DB-MetaData'!X243*25.4,'SERIES_DB-MetaData'!X243)</f>
        <v>0</v>
      </c>
      <c r="Y243" s="108">
        <f>'SERIES_DB-MetaData'!Y243</f>
        <v>8</v>
      </c>
      <c r="Z243" s="30">
        <f>IF('SERIES_DB-MetaData'!$F243="US",'SERIES_DB-MetaData'!Z243*25.4,'SERIES_DB-MetaData'!Z243)</f>
        <v>0</v>
      </c>
      <c r="AA243" s="108">
        <f>'SERIES_DB-MetaData'!AA243</f>
        <v>0</v>
      </c>
      <c r="AB243" s="30">
        <f>IF('SERIES_DB-MetaData'!$F243="US",'SERIES_DB-MetaData'!AB243*25.4,'SERIES_DB-MetaData'!AB243)</f>
        <v>0</v>
      </c>
      <c r="AC243" s="108">
        <f>'SERIES_DB-MetaData'!AC243</f>
        <v>0</v>
      </c>
      <c r="AD243" s="108">
        <f>'SERIES_DB-MetaData'!AD243</f>
        <v>0</v>
      </c>
      <c r="AE243" s="31">
        <f>IF('SERIES_DB-MetaData'!$F243="US",'SERIES_DB-MetaData'!AE243*25.4,'SERIES_DB-MetaData'!AE243)</f>
        <v>0</v>
      </c>
      <c r="AF243" s="32" t="str">
        <f>'SERIES_DB-MetaData'!AF243</f>
        <v>Ribbed</v>
      </c>
      <c r="AG243" s="23">
        <f t="shared" si="33"/>
        <v>0.44216219751392466</v>
      </c>
      <c r="AH243" s="30">
        <f>IF('SERIES_DB-MetaData'!$F243="US",'SERIES_DB-MetaData'!AH243*25.4,'SERIES_DB-MetaData'!AH243)</f>
        <v>0</v>
      </c>
      <c r="AI243" s="31">
        <f>IF('SERIES_DB-MetaData'!$F243="US",'SERIES_DB-MetaData'!AI243*6.89476,'SERIES_DB-MetaData'!AI243)</f>
        <v>396.9</v>
      </c>
      <c r="AJ243" s="31">
        <f>IF('SERIES_DB-MetaData'!$F243="US",'SERIES_DB-MetaData'!AJ243*6.89476,'SERIES_DB-MetaData'!AJ243)</f>
        <v>0</v>
      </c>
      <c r="AK243" s="31">
        <f>IF('SERIES_DB-MetaData'!$F243="US",'SERIES_DB-MetaData'!AK243*6.89476,'SERIES_DB-MetaData'!AK243)</f>
        <v>0</v>
      </c>
      <c r="AL243" s="31">
        <f>IF('SERIES_DB-MetaData'!$F243="US",'SERIES_DB-MetaData'!AL243*6.89476,'SERIES_DB-MetaData'!AL243)</f>
        <v>0</v>
      </c>
      <c r="AM243" s="31">
        <f>IF('SERIES_DB-MetaData'!$F243="US",'SERIES_DB-MetaData'!AM243*6.89476,'SERIES_DB-MetaData'!AM243)</f>
        <v>0</v>
      </c>
      <c r="AN243" s="31">
        <f>IF('SERIES_DB-MetaData'!$F243="US",'SERIES_DB-MetaData'!AN243*6.89476,'SERIES_DB-MetaData'!AN243)</f>
        <v>0</v>
      </c>
      <c r="AO243" s="108">
        <f>'SERIES_DB-MetaData'!AO243</f>
        <v>0</v>
      </c>
      <c r="AP243" s="24">
        <f>'SERIES_DB-MetaData'!AP243</f>
        <v>0</v>
      </c>
      <c r="AQ243" s="20">
        <f>'SERIES_DB-MetaData'!AQ243</f>
        <v>2</v>
      </c>
      <c r="AR243" s="24" t="str">
        <f>'SERIES_DB-MetaData'!AR243</f>
        <v>Ribbed</v>
      </c>
      <c r="AS243" s="30">
        <f>IF('SERIES_DB-MetaData'!$F243="US",'SERIES_DB-MetaData'!AS243*25.4,'SERIES_DB-MetaData'!AS243)</f>
        <v>13</v>
      </c>
      <c r="AT243" s="20">
        <f>'SERIES_DB-MetaData'!AT243</f>
        <v>0</v>
      </c>
      <c r="AU243" s="31">
        <f>IF('SERIES_DB-MetaData'!$F243="US",'SERIES_DB-MetaData'!AU243*25.4,'SERIES_DB-MetaData'!AU243)</f>
        <v>100</v>
      </c>
      <c r="AV243" s="30">
        <f>IF('SERIES_DB-MetaData'!$F243="US",'SERIES_DB-MetaData'!AV243*25.4,'SERIES_DB-MetaData'!AV243)</f>
        <v>0</v>
      </c>
      <c r="AW243" s="109">
        <f>'SERIES_DB-MetaData'!AW243</f>
        <v>0</v>
      </c>
      <c r="AX243" s="30">
        <f>IF('SERIES_DB-MetaData'!$F243="US",'SERIES_DB-MetaData'!AX243*25.4,'SERIES_DB-MetaData'!AX243)</f>
        <v>0</v>
      </c>
      <c r="AY243" s="23">
        <f t="shared" si="34"/>
        <v>0.73740160896760421</v>
      </c>
      <c r="AZ243" s="23"/>
      <c r="BA243" s="31">
        <f>IF('SERIES_DB-MetaData'!$F243="US",'SERIES_DB-MetaData'!BA243*6.89476,'SERIES_DB-MetaData'!BA243)</f>
        <v>284.2</v>
      </c>
      <c r="BB243" s="31">
        <f>IF('SERIES_DB-MetaData'!$F243="US",'SERIES_DB-MetaData'!BB243*6.89476,'SERIES_DB-MetaData'!BB243)</f>
        <v>0</v>
      </c>
      <c r="BC243" s="24">
        <f>'SERIES_DB-MetaData'!BC243</f>
        <v>0</v>
      </c>
      <c r="BD243" s="30">
        <f>IF('SERIES_DB-MetaData'!$F243="US",'SERIES_DB-MetaData'!BD243*25.4,'SERIES_DB-MetaData'!BD243)</f>
        <v>6.35</v>
      </c>
      <c r="BE243" s="30">
        <f>IF('SERIES_DB-MetaData'!$F243="US",'SERIES_DB-MetaData'!BE243*25.4,'SERIES_DB-MetaData'!BE243)</f>
        <v>150</v>
      </c>
      <c r="BF243" s="24">
        <f>'SERIES_DB-MetaData'!BF243</f>
        <v>2</v>
      </c>
      <c r="BG243" s="22">
        <f t="shared" si="35"/>
        <v>0.35188019381770674</v>
      </c>
      <c r="BH243" s="30">
        <f>IF('SERIES_DB-MetaData'!$F243="US",'SERIES_DB-MetaData'!BH243*25.4,'SERIES_DB-MetaData'!BH243)</f>
        <v>0</v>
      </c>
      <c r="BI243" s="31">
        <f>IF('SERIES_DB-MetaData'!$F243="US",'SERIES_DB-MetaData'!BI243*6.89476,'SERIES_DB-MetaData'!BI243)</f>
        <v>571.34</v>
      </c>
      <c r="BJ243" s="31">
        <f>IF('SERIES_DB-MetaData'!$F243="US",'SERIES_DB-MetaData'!BJ243*6.89476,'SERIES_DB-MetaData'!BJ243)</f>
        <v>0</v>
      </c>
      <c r="BK243" s="109">
        <f>'SERIES_DB-MetaData'!BK243</f>
        <v>0</v>
      </c>
      <c r="BL243" s="30">
        <f>IF('SERIES_DB-MetaData'!$F243="US",'SERIES_DB-MetaData'!BL243*25.4,'SERIES_DB-MetaData'!BL243)</f>
        <v>6.35</v>
      </c>
      <c r="BM243" s="30">
        <f>IF('SERIES_DB-MetaData'!$F243="US",'SERIES_DB-MetaData'!BM243*25.4,'SERIES_DB-MetaData'!BM243)</f>
        <v>150</v>
      </c>
      <c r="BN243" s="25">
        <f>'SERIES_DB-MetaData'!$BN$6</f>
        <v>2</v>
      </c>
      <c r="BO243" s="22">
        <f t="shared" si="36"/>
        <v>0.35188019381770674</v>
      </c>
      <c r="BP243" s="31">
        <f>IF('SERIES_DB-MetaData'!$F243="US",'SERIES_DB-MetaData'!BP243*6.89476,'SERIES_DB-MetaData'!BP243)</f>
        <v>571.34</v>
      </c>
      <c r="BQ243" s="31">
        <f>IF('SERIES_DB-MetaData'!$F243="US",'SERIES_DB-MetaData'!BQ243*6.89476,'SERIES_DB-MetaData'!BQ243)</f>
        <v>0</v>
      </c>
      <c r="BR243" s="20">
        <f>'SERIES_DB-MetaData'!BR243</f>
        <v>0</v>
      </c>
      <c r="BS243" s="30">
        <f>IF('SERIES_DB-MetaData'!$F243="US",'SERIES_DB-MetaData'!BS243*25.4,'SERIES_DB-MetaData'!BS243)</f>
        <v>0</v>
      </c>
      <c r="BT243" s="20">
        <f>'SERIES_DB-MetaData'!BT243</f>
        <v>0</v>
      </c>
      <c r="BU243" s="22">
        <f t="shared" si="37"/>
        <v>0</v>
      </c>
      <c r="BV243" s="31">
        <f>IF('SERIES_DB-MetaData'!$F243="US",'SERIES_DB-MetaData'!BV243*6.89476,'SERIES_DB-MetaData'!BV243)</f>
        <v>0</v>
      </c>
      <c r="BW243" s="20">
        <f>'SERIES_DB-MetaData'!BW243</f>
        <v>0</v>
      </c>
      <c r="BX243" s="20">
        <f>'SERIES_DB-MetaData'!BX243</f>
        <v>2</v>
      </c>
    </row>
    <row r="244" spans="1:76">
      <c r="A244" s="84">
        <f>'SERIES_DB-MetaData'!A244</f>
        <v>239</v>
      </c>
      <c r="B244" s="84">
        <f>'SERIES_DB-MetaData'!B244</f>
        <v>0</v>
      </c>
      <c r="C244" s="84">
        <f>'SERIES_DB-MetaData'!C244</f>
        <v>6</v>
      </c>
      <c r="D244" s="105" t="str">
        <f>'SERIES_DB-MetaData'!D244</f>
        <v>Sugano_2-6</v>
      </c>
      <c r="E244" s="105" t="str">
        <f>'SERIES_DB-MetaData'!E244</f>
        <v>Sugano, 1973 (from Lu et al., 2010, NEES Database)</v>
      </c>
      <c r="F244" s="20" t="s">
        <v>8</v>
      </c>
      <c r="G244" s="87" t="str">
        <f>'SERIES_DB-MetaData'!G244</f>
        <v>M</v>
      </c>
      <c r="H244" s="87" t="str">
        <f>'SERIES_DB-MetaData'!H244</f>
        <v>B</v>
      </c>
      <c r="I244" s="31">
        <f>IF('SERIES_DB-MetaData'!$F244="US",'SERIES_DB-MetaData'!I244*6.89476,'SERIES_DB-MetaData'!I244)</f>
        <v>20.5</v>
      </c>
      <c r="J244" s="31">
        <f>IF('SERIES_DB-MetaData'!$F244="US",'SERIES_DB-MetaData'!J244*6.89476,'SERIES_DB-MetaData'!J244)</f>
        <v>0</v>
      </c>
      <c r="K244" s="31">
        <f>IF('SERIES_DB-MetaData'!$F244="US",'SERIES_DB-MetaData'!K244*6.89476,'SERIES_DB-MetaData'!K244)</f>
        <v>0</v>
      </c>
      <c r="L244" s="31">
        <f>IF('SERIES_DB-MetaData'!$F244="US",'SERIES_DB-MetaData'!L244*4.448221615,'SERIES_DB-MetaData'!L244)</f>
        <v>0</v>
      </c>
      <c r="M244" s="20">
        <f>'SERIES_DB-MetaData'!M244</f>
        <v>0</v>
      </c>
      <c r="N244" s="30">
        <f>IF('SERIES_DB-MetaData'!$F244="US",'SERIES_DB-MetaData'!N244*25.4,'SERIES_DB-MetaData'!N244)</f>
        <v>360</v>
      </c>
      <c r="O244" s="30">
        <f>IF('SERIES_DB-MetaData'!$F244="US",'SERIES_DB-MetaData'!O244*25.4,'SERIES_DB-MetaData'!O244)</f>
        <v>360</v>
      </c>
      <c r="P244" s="30">
        <f>IF('SERIES_DB-MetaData'!$F244="US",'SERIES_DB-MetaData'!P244*25.4,'SERIES_DB-MetaData'!P244)</f>
        <v>3960</v>
      </c>
      <c r="Q244" s="30">
        <f>IF('SERIES_DB-MetaData'!$F244="US",'SERIES_DB-MetaData'!Q244*25.4,'SERIES_DB-MetaData'!Q244)</f>
        <v>120</v>
      </c>
      <c r="R244" s="30">
        <f>IF('SERIES_DB-MetaData'!$F244="US",'SERIES_DB-MetaData'!R244*25.4,'SERIES_DB-MetaData'!R244)</f>
        <v>1800</v>
      </c>
      <c r="S244" s="30">
        <f>IF('SERIES_DB-MetaData'!$F244="US",'SERIES_DB-MetaData'!S244*25.4,'SERIES_DB-MetaData'!S244)</f>
        <v>1800</v>
      </c>
      <c r="T244" s="32" t="str">
        <f>'SERIES_DB-MetaData'!T244</f>
        <v>C</v>
      </c>
      <c r="U244" s="32">
        <f t="shared" si="32"/>
        <v>518400</v>
      </c>
      <c r="V244" s="30">
        <f>IF('SERIES_DB-MetaData'!$F244="US",'SERIES_DB-MetaData'!V244*25.4,'SERIES_DB-MetaData'!V244)</f>
        <v>19.100000000000001</v>
      </c>
      <c r="W244" s="30">
        <f>IF('SERIES_DB-MetaData'!$F244="US",'SERIES_DB-MetaData'!W244*25.4,'SERIES_DB-MetaData'!W244)</f>
        <v>0</v>
      </c>
      <c r="X244" s="30">
        <f>IF('SERIES_DB-MetaData'!$F244="US",'SERIES_DB-MetaData'!X244*25.4,'SERIES_DB-MetaData'!X244)</f>
        <v>0</v>
      </c>
      <c r="Y244" s="108">
        <f>'SERIES_DB-MetaData'!Y244</f>
        <v>8</v>
      </c>
      <c r="Z244" s="30">
        <f>IF('SERIES_DB-MetaData'!$F244="US",'SERIES_DB-MetaData'!Z244*25.4,'SERIES_DB-MetaData'!Z244)</f>
        <v>0</v>
      </c>
      <c r="AA244" s="108">
        <f>'SERIES_DB-MetaData'!AA244</f>
        <v>0</v>
      </c>
      <c r="AB244" s="30">
        <f>IF('SERIES_DB-MetaData'!$F244="US",'SERIES_DB-MetaData'!AB244*25.4,'SERIES_DB-MetaData'!AB244)</f>
        <v>0</v>
      </c>
      <c r="AC244" s="108">
        <f>'SERIES_DB-MetaData'!AC244</f>
        <v>0</v>
      </c>
      <c r="AD244" s="108">
        <f>'SERIES_DB-MetaData'!AD244</f>
        <v>0</v>
      </c>
      <c r="AE244" s="31">
        <f>IF('SERIES_DB-MetaData'!$F244="US",'SERIES_DB-MetaData'!AE244*25.4,'SERIES_DB-MetaData'!AE244)</f>
        <v>0</v>
      </c>
      <c r="AF244" s="32" t="str">
        <f>'SERIES_DB-MetaData'!AF244</f>
        <v>Ribbed</v>
      </c>
      <c r="AG244" s="23">
        <f t="shared" si="33"/>
        <v>0.44216219751392466</v>
      </c>
      <c r="AH244" s="30">
        <f>IF('SERIES_DB-MetaData'!$F244="US",'SERIES_DB-MetaData'!AH244*25.4,'SERIES_DB-MetaData'!AH244)</f>
        <v>0</v>
      </c>
      <c r="AI244" s="31">
        <f>IF('SERIES_DB-MetaData'!$F244="US",'SERIES_DB-MetaData'!AI244*6.89476,'SERIES_DB-MetaData'!AI244)</f>
        <v>396.9</v>
      </c>
      <c r="AJ244" s="31">
        <f>IF('SERIES_DB-MetaData'!$F244="US",'SERIES_DB-MetaData'!AJ244*6.89476,'SERIES_DB-MetaData'!AJ244)</f>
        <v>0</v>
      </c>
      <c r="AK244" s="31">
        <f>IF('SERIES_DB-MetaData'!$F244="US",'SERIES_DB-MetaData'!AK244*6.89476,'SERIES_DB-MetaData'!AK244)</f>
        <v>0</v>
      </c>
      <c r="AL244" s="31">
        <f>IF('SERIES_DB-MetaData'!$F244="US",'SERIES_DB-MetaData'!AL244*6.89476,'SERIES_DB-MetaData'!AL244)</f>
        <v>0</v>
      </c>
      <c r="AM244" s="31">
        <f>IF('SERIES_DB-MetaData'!$F244="US",'SERIES_DB-MetaData'!AM244*6.89476,'SERIES_DB-MetaData'!AM244)</f>
        <v>0</v>
      </c>
      <c r="AN244" s="31">
        <f>IF('SERIES_DB-MetaData'!$F244="US",'SERIES_DB-MetaData'!AN244*6.89476,'SERIES_DB-MetaData'!AN244)</f>
        <v>0</v>
      </c>
      <c r="AO244" s="108">
        <f>'SERIES_DB-MetaData'!AO244</f>
        <v>0</v>
      </c>
      <c r="AP244" s="24">
        <f>'SERIES_DB-MetaData'!AP244</f>
        <v>0</v>
      </c>
      <c r="AQ244" s="20">
        <f>'SERIES_DB-MetaData'!AQ244</f>
        <v>2</v>
      </c>
      <c r="AR244" s="24" t="str">
        <f>'SERIES_DB-MetaData'!AR244</f>
        <v>Ribbed</v>
      </c>
      <c r="AS244" s="30">
        <f>IF('SERIES_DB-MetaData'!$F244="US",'SERIES_DB-MetaData'!AS244*25.4,'SERIES_DB-MetaData'!AS244)</f>
        <v>13</v>
      </c>
      <c r="AT244" s="20">
        <f>'SERIES_DB-MetaData'!AT244</f>
        <v>0</v>
      </c>
      <c r="AU244" s="31">
        <f>IF('SERIES_DB-MetaData'!$F244="US",'SERIES_DB-MetaData'!AU244*25.4,'SERIES_DB-MetaData'!AU244)</f>
        <v>100</v>
      </c>
      <c r="AV244" s="30">
        <f>IF('SERIES_DB-MetaData'!$F244="US",'SERIES_DB-MetaData'!AV244*25.4,'SERIES_DB-MetaData'!AV244)</f>
        <v>0</v>
      </c>
      <c r="AW244" s="109">
        <f>'SERIES_DB-MetaData'!AW244</f>
        <v>0</v>
      </c>
      <c r="AX244" s="30">
        <f>IF('SERIES_DB-MetaData'!$F244="US",'SERIES_DB-MetaData'!AX244*25.4,'SERIES_DB-MetaData'!AX244)</f>
        <v>0</v>
      </c>
      <c r="AY244" s="23">
        <f t="shared" si="34"/>
        <v>0.73740160896760421</v>
      </c>
      <c r="AZ244" s="23"/>
      <c r="BA244" s="31">
        <f>IF('SERIES_DB-MetaData'!$F244="US",'SERIES_DB-MetaData'!BA244*6.89476,'SERIES_DB-MetaData'!BA244)</f>
        <v>284.2</v>
      </c>
      <c r="BB244" s="31">
        <f>IF('SERIES_DB-MetaData'!$F244="US",'SERIES_DB-MetaData'!BB244*6.89476,'SERIES_DB-MetaData'!BB244)</f>
        <v>0</v>
      </c>
      <c r="BC244" s="24">
        <f>'SERIES_DB-MetaData'!BC244</f>
        <v>0</v>
      </c>
      <c r="BD244" s="30">
        <f>IF('SERIES_DB-MetaData'!$F244="US",'SERIES_DB-MetaData'!BD244*25.4,'SERIES_DB-MetaData'!BD244)</f>
        <v>9</v>
      </c>
      <c r="BE244" s="30">
        <f>IF('SERIES_DB-MetaData'!$F244="US",'SERIES_DB-MetaData'!BE244*25.4,'SERIES_DB-MetaData'!BE244)</f>
        <v>150</v>
      </c>
      <c r="BF244" s="24">
        <f>'SERIES_DB-MetaData'!BF244</f>
        <v>2</v>
      </c>
      <c r="BG244" s="22">
        <f t="shared" si="35"/>
        <v>0.70685834705770345</v>
      </c>
      <c r="BH244" s="30">
        <f>IF('SERIES_DB-MetaData'!$F244="US",'SERIES_DB-MetaData'!BH244*25.4,'SERIES_DB-MetaData'!BH244)</f>
        <v>0</v>
      </c>
      <c r="BI244" s="31">
        <f>IF('SERIES_DB-MetaData'!$F244="US",'SERIES_DB-MetaData'!BI244*6.89476,'SERIES_DB-MetaData'!BI244)</f>
        <v>284.2</v>
      </c>
      <c r="BJ244" s="31">
        <f>IF('SERIES_DB-MetaData'!$F244="US",'SERIES_DB-MetaData'!BJ244*6.89476,'SERIES_DB-MetaData'!BJ244)</f>
        <v>0</v>
      </c>
      <c r="BK244" s="109">
        <f>'SERIES_DB-MetaData'!BK244</f>
        <v>0</v>
      </c>
      <c r="BL244" s="30">
        <f>IF('SERIES_DB-MetaData'!$F244="US",'SERIES_DB-MetaData'!BL244*25.4,'SERIES_DB-MetaData'!BL244)</f>
        <v>9</v>
      </c>
      <c r="BM244" s="30">
        <f>IF('SERIES_DB-MetaData'!$F244="US",'SERIES_DB-MetaData'!BM244*25.4,'SERIES_DB-MetaData'!BM244)</f>
        <v>150</v>
      </c>
      <c r="BN244" s="25">
        <f>'SERIES_DB-MetaData'!$BN$6</f>
        <v>2</v>
      </c>
      <c r="BO244" s="22">
        <f t="shared" si="36"/>
        <v>0.70685834705770345</v>
      </c>
      <c r="BP244" s="31">
        <f>IF('SERIES_DB-MetaData'!$F244="US",'SERIES_DB-MetaData'!BP244*6.89476,'SERIES_DB-MetaData'!BP244)</f>
        <v>284.2</v>
      </c>
      <c r="BQ244" s="31">
        <f>IF('SERIES_DB-MetaData'!$F244="US",'SERIES_DB-MetaData'!BQ244*6.89476,'SERIES_DB-MetaData'!BQ244)</f>
        <v>0</v>
      </c>
      <c r="BR244" s="20">
        <f>'SERIES_DB-MetaData'!BR244</f>
        <v>0</v>
      </c>
      <c r="BS244" s="30">
        <f>IF('SERIES_DB-MetaData'!$F244="US",'SERIES_DB-MetaData'!BS244*25.4,'SERIES_DB-MetaData'!BS244)</f>
        <v>0</v>
      </c>
      <c r="BT244" s="20">
        <f>'SERIES_DB-MetaData'!BT244</f>
        <v>0</v>
      </c>
      <c r="BU244" s="22">
        <f t="shared" si="37"/>
        <v>0</v>
      </c>
      <c r="BV244" s="31">
        <f>IF('SERIES_DB-MetaData'!$F244="US",'SERIES_DB-MetaData'!BV244*6.89476,'SERIES_DB-MetaData'!BV244)</f>
        <v>0</v>
      </c>
      <c r="BW244" s="20">
        <f>'SERIES_DB-MetaData'!BW244</f>
        <v>0</v>
      </c>
      <c r="BX244" s="20">
        <f>'SERIES_DB-MetaData'!BX244</f>
        <v>2</v>
      </c>
    </row>
    <row r="245" spans="1:76">
      <c r="A245" s="84">
        <f>'SERIES_DB-MetaData'!A245</f>
        <v>240</v>
      </c>
      <c r="B245" s="84">
        <f>'SERIES_DB-MetaData'!B245</f>
        <v>0</v>
      </c>
      <c r="C245" s="84">
        <f>'SERIES_DB-MetaData'!C245</f>
        <v>7</v>
      </c>
      <c r="D245" s="105" t="str">
        <f>'SERIES_DB-MetaData'!D245</f>
        <v>Sugano_2-7</v>
      </c>
      <c r="E245" s="105" t="str">
        <f>'SERIES_DB-MetaData'!E245</f>
        <v>Sugano, 1973 (from Lu et al., 2010, NEES Database)</v>
      </c>
      <c r="F245" s="20" t="s">
        <v>8</v>
      </c>
      <c r="G245" s="87" t="str">
        <f>'SERIES_DB-MetaData'!G245</f>
        <v>M</v>
      </c>
      <c r="H245" s="87" t="str">
        <f>'SERIES_DB-MetaData'!H245</f>
        <v>B</v>
      </c>
      <c r="I245" s="31">
        <f>IF('SERIES_DB-MetaData'!$F245="US",'SERIES_DB-MetaData'!I245*6.89476,'SERIES_DB-MetaData'!I245)</f>
        <v>19.600000000000001</v>
      </c>
      <c r="J245" s="31">
        <f>IF('SERIES_DB-MetaData'!$F245="US",'SERIES_DB-MetaData'!J245*6.89476,'SERIES_DB-MetaData'!J245)</f>
        <v>0</v>
      </c>
      <c r="K245" s="31">
        <f>IF('SERIES_DB-MetaData'!$F245="US",'SERIES_DB-MetaData'!K245*6.89476,'SERIES_DB-MetaData'!K245)</f>
        <v>0</v>
      </c>
      <c r="L245" s="31">
        <f>IF('SERIES_DB-MetaData'!$F245="US",'SERIES_DB-MetaData'!L245*4.448221615,'SERIES_DB-MetaData'!L245)</f>
        <v>0</v>
      </c>
      <c r="M245" s="20">
        <f>'SERIES_DB-MetaData'!M245</f>
        <v>0</v>
      </c>
      <c r="N245" s="30">
        <f>IF('SERIES_DB-MetaData'!$F245="US",'SERIES_DB-MetaData'!N245*25.4,'SERIES_DB-MetaData'!N245)</f>
        <v>360</v>
      </c>
      <c r="O245" s="30">
        <f>IF('SERIES_DB-MetaData'!$F245="US",'SERIES_DB-MetaData'!O245*25.4,'SERIES_DB-MetaData'!O245)</f>
        <v>360</v>
      </c>
      <c r="P245" s="30">
        <f>IF('SERIES_DB-MetaData'!$F245="US",'SERIES_DB-MetaData'!P245*25.4,'SERIES_DB-MetaData'!P245)</f>
        <v>3960</v>
      </c>
      <c r="Q245" s="30">
        <f>IF('SERIES_DB-MetaData'!$F245="US",'SERIES_DB-MetaData'!Q245*25.4,'SERIES_DB-MetaData'!Q245)</f>
        <v>120</v>
      </c>
      <c r="R245" s="30">
        <f>IF('SERIES_DB-MetaData'!$F245="US",'SERIES_DB-MetaData'!R245*25.4,'SERIES_DB-MetaData'!R245)</f>
        <v>1800</v>
      </c>
      <c r="S245" s="30">
        <f>IF('SERIES_DB-MetaData'!$F245="US",'SERIES_DB-MetaData'!S245*25.4,'SERIES_DB-MetaData'!S245)</f>
        <v>1800</v>
      </c>
      <c r="T245" s="32" t="str">
        <f>'SERIES_DB-MetaData'!T245</f>
        <v>C</v>
      </c>
      <c r="U245" s="32">
        <f t="shared" si="32"/>
        <v>518400</v>
      </c>
      <c r="V245" s="30">
        <f>IF('SERIES_DB-MetaData'!$F245="US",'SERIES_DB-MetaData'!V245*25.4,'SERIES_DB-MetaData'!V245)</f>
        <v>19.100000000000001</v>
      </c>
      <c r="W245" s="30">
        <f>IF('SERIES_DB-MetaData'!$F245="US",'SERIES_DB-MetaData'!W245*25.4,'SERIES_DB-MetaData'!W245)</f>
        <v>0</v>
      </c>
      <c r="X245" s="30">
        <f>IF('SERIES_DB-MetaData'!$F245="US",'SERIES_DB-MetaData'!X245*25.4,'SERIES_DB-MetaData'!X245)</f>
        <v>0</v>
      </c>
      <c r="Y245" s="108">
        <f>'SERIES_DB-MetaData'!Y245</f>
        <v>8</v>
      </c>
      <c r="Z245" s="30">
        <f>IF('SERIES_DB-MetaData'!$F245="US",'SERIES_DB-MetaData'!Z245*25.4,'SERIES_DB-MetaData'!Z245)</f>
        <v>0</v>
      </c>
      <c r="AA245" s="108">
        <f>'SERIES_DB-MetaData'!AA245</f>
        <v>0</v>
      </c>
      <c r="AB245" s="30">
        <f>IF('SERIES_DB-MetaData'!$F245="US",'SERIES_DB-MetaData'!AB245*25.4,'SERIES_DB-MetaData'!AB245)</f>
        <v>0</v>
      </c>
      <c r="AC245" s="108">
        <f>'SERIES_DB-MetaData'!AC245</f>
        <v>0</v>
      </c>
      <c r="AD245" s="108">
        <f>'SERIES_DB-MetaData'!AD245</f>
        <v>0</v>
      </c>
      <c r="AE245" s="31">
        <f>IF('SERIES_DB-MetaData'!$F245="US",'SERIES_DB-MetaData'!AE245*25.4,'SERIES_DB-MetaData'!AE245)</f>
        <v>0</v>
      </c>
      <c r="AF245" s="32" t="str">
        <f>'SERIES_DB-MetaData'!AF245</f>
        <v>Ribbed</v>
      </c>
      <c r="AG245" s="23">
        <f t="shared" si="33"/>
        <v>0.44216219751392466</v>
      </c>
      <c r="AH245" s="30">
        <f>IF('SERIES_DB-MetaData'!$F245="US",'SERIES_DB-MetaData'!AH245*25.4,'SERIES_DB-MetaData'!AH245)</f>
        <v>0</v>
      </c>
      <c r="AI245" s="31">
        <f>IF('SERIES_DB-MetaData'!$F245="US",'SERIES_DB-MetaData'!AI245*6.89476,'SERIES_DB-MetaData'!AI245)</f>
        <v>396.9</v>
      </c>
      <c r="AJ245" s="31">
        <f>IF('SERIES_DB-MetaData'!$F245="US",'SERIES_DB-MetaData'!AJ245*6.89476,'SERIES_DB-MetaData'!AJ245)</f>
        <v>0</v>
      </c>
      <c r="AK245" s="31">
        <f>IF('SERIES_DB-MetaData'!$F245="US",'SERIES_DB-MetaData'!AK245*6.89476,'SERIES_DB-MetaData'!AK245)</f>
        <v>0</v>
      </c>
      <c r="AL245" s="31">
        <f>IF('SERIES_DB-MetaData'!$F245="US",'SERIES_DB-MetaData'!AL245*6.89476,'SERIES_DB-MetaData'!AL245)</f>
        <v>0</v>
      </c>
      <c r="AM245" s="31">
        <f>IF('SERIES_DB-MetaData'!$F245="US",'SERIES_DB-MetaData'!AM245*6.89476,'SERIES_DB-MetaData'!AM245)</f>
        <v>0</v>
      </c>
      <c r="AN245" s="31">
        <f>IF('SERIES_DB-MetaData'!$F245="US",'SERIES_DB-MetaData'!AN245*6.89476,'SERIES_DB-MetaData'!AN245)</f>
        <v>0</v>
      </c>
      <c r="AO245" s="108">
        <f>'SERIES_DB-MetaData'!AO245</f>
        <v>0</v>
      </c>
      <c r="AP245" s="24">
        <f>'SERIES_DB-MetaData'!AP245</f>
        <v>0</v>
      </c>
      <c r="AQ245" s="20">
        <f>'SERIES_DB-MetaData'!AQ245</f>
        <v>2</v>
      </c>
      <c r="AR245" s="24" t="str">
        <f>'SERIES_DB-MetaData'!AR245</f>
        <v>Ribbed</v>
      </c>
      <c r="AS245" s="30">
        <f>IF('SERIES_DB-MetaData'!$F245="US",'SERIES_DB-MetaData'!AS245*25.4,'SERIES_DB-MetaData'!AS245)</f>
        <v>13</v>
      </c>
      <c r="AT245" s="20">
        <f>'SERIES_DB-MetaData'!AT245</f>
        <v>0</v>
      </c>
      <c r="AU245" s="31">
        <f>IF('SERIES_DB-MetaData'!$F245="US",'SERIES_DB-MetaData'!AU245*25.4,'SERIES_DB-MetaData'!AU245)</f>
        <v>100</v>
      </c>
      <c r="AV245" s="30">
        <f>IF('SERIES_DB-MetaData'!$F245="US",'SERIES_DB-MetaData'!AV245*25.4,'SERIES_DB-MetaData'!AV245)</f>
        <v>0</v>
      </c>
      <c r="AW245" s="109">
        <f>'SERIES_DB-MetaData'!AW245</f>
        <v>0</v>
      </c>
      <c r="AX245" s="30">
        <f>IF('SERIES_DB-MetaData'!$F245="US",'SERIES_DB-MetaData'!AX245*25.4,'SERIES_DB-MetaData'!AX245)</f>
        <v>0</v>
      </c>
      <c r="AY245" s="23">
        <f t="shared" si="34"/>
        <v>0.73740160896760421</v>
      </c>
      <c r="AZ245" s="23"/>
      <c r="BA245" s="31">
        <f>IF('SERIES_DB-MetaData'!$F245="US",'SERIES_DB-MetaData'!BA245*6.89476,'SERIES_DB-MetaData'!BA245)</f>
        <v>284.2</v>
      </c>
      <c r="BB245" s="31">
        <f>IF('SERIES_DB-MetaData'!$F245="US",'SERIES_DB-MetaData'!BB245*6.89476,'SERIES_DB-MetaData'!BB245)</f>
        <v>0</v>
      </c>
      <c r="BC245" s="24">
        <f>'SERIES_DB-MetaData'!BC245</f>
        <v>0</v>
      </c>
      <c r="BD245" s="30">
        <f>IF('SERIES_DB-MetaData'!$F245="US",'SERIES_DB-MetaData'!BD245*25.4,'SERIES_DB-MetaData'!BD245)</f>
        <v>9</v>
      </c>
      <c r="BE245" s="30">
        <f>IF('SERIES_DB-MetaData'!$F245="US",'SERIES_DB-MetaData'!BE245*25.4,'SERIES_DB-MetaData'!BE245)</f>
        <v>150</v>
      </c>
      <c r="BF245" s="24">
        <f>'SERIES_DB-MetaData'!BF245</f>
        <v>2</v>
      </c>
      <c r="BG245" s="22">
        <f t="shared" si="35"/>
        <v>0.70685834705770345</v>
      </c>
      <c r="BH245" s="30">
        <f>IF('SERIES_DB-MetaData'!$F245="US",'SERIES_DB-MetaData'!BH245*25.4,'SERIES_DB-MetaData'!BH245)</f>
        <v>0</v>
      </c>
      <c r="BI245" s="31">
        <f>IF('SERIES_DB-MetaData'!$F245="US",'SERIES_DB-MetaData'!BI245*6.89476,'SERIES_DB-MetaData'!BI245)</f>
        <v>284.2</v>
      </c>
      <c r="BJ245" s="31">
        <f>IF('SERIES_DB-MetaData'!$F245="US",'SERIES_DB-MetaData'!BJ245*6.89476,'SERIES_DB-MetaData'!BJ245)</f>
        <v>0</v>
      </c>
      <c r="BK245" s="109">
        <f>'SERIES_DB-MetaData'!BK245</f>
        <v>0</v>
      </c>
      <c r="BL245" s="30">
        <f>IF('SERIES_DB-MetaData'!$F245="US",'SERIES_DB-MetaData'!BL245*25.4,'SERIES_DB-MetaData'!BL245)</f>
        <v>9</v>
      </c>
      <c r="BM245" s="30">
        <f>IF('SERIES_DB-MetaData'!$F245="US",'SERIES_DB-MetaData'!BM245*25.4,'SERIES_DB-MetaData'!BM245)</f>
        <v>150</v>
      </c>
      <c r="BN245" s="25">
        <f>'SERIES_DB-MetaData'!$BN$6</f>
        <v>2</v>
      </c>
      <c r="BO245" s="22">
        <f t="shared" si="36"/>
        <v>0.70685834705770345</v>
      </c>
      <c r="BP245" s="31">
        <f>IF('SERIES_DB-MetaData'!$F245="US",'SERIES_DB-MetaData'!BP245*6.89476,'SERIES_DB-MetaData'!BP245)</f>
        <v>284.2</v>
      </c>
      <c r="BQ245" s="31">
        <f>IF('SERIES_DB-MetaData'!$F245="US",'SERIES_DB-MetaData'!BQ245*6.89476,'SERIES_DB-MetaData'!BQ245)</f>
        <v>0</v>
      </c>
      <c r="BR245" s="20">
        <f>'SERIES_DB-MetaData'!BR245</f>
        <v>0</v>
      </c>
      <c r="BS245" s="30">
        <f>IF('SERIES_DB-MetaData'!$F245="US",'SERIES_DB-MetaData'!BS245*25.4,'SERIES_DB-MetaData'!BS245)</f>
        <v>0</v>
      </c>
      <c r="BT245" s="20">
        <f>'SERIES_DB-MetaData'!BT245</f>
        <v>0</v>
      </c>
      <c r="BU245" s="22">
        <f t="shared" si="37"/>
        <v>0</v>
      </c>
      <c r="BV245" s="31">
        <f>IF('SERIES_DB-MetaData'!$F245="US",'SERIES_DB-MetaData'!BV245*6.89476,'SERIES_DB-MetaData'!BV245)</f>
        <v>0</v>
      </c>
      <c r="BW245" s="20">
        <f>'SERIES_DB-MetaData'!BW245</f>
        <v>0</v>
      </c>
      <c r="BX245" s="20">
        <f>'SERIES_DB-MetaData'!BX245</f>
        <v>2</v>
      </c>
    </row>
    <row r="246" spans="1:76">
      <c r="A246" s="84">
        <f>'SERIES_DB-MetaData'!A246</f>
        <v>241</v>
      </c>
      <c r="B246" s="84">
        <f>'SERIES_DB-MetaData'!B246</f>
        <v>0</v>
      </c>
      <c r="C246" s="84">
        <f>'SERIES_DB-MetaData'!C246</f>
        <v>8</v>
      </c>
      <c r="D246" s="105" t="str">
        <f>'SERIES_DB-MetaData'!D246</f>
        <v>Sugano_2-8</v>
      </c>
      <c r="E246" s="105" t="str">
        <f>'SERIES_DB-MetaData'!E246</f>
        <v>Sugano, 1973 (from Lu et al., 2010, NEES Database)</v>
      </c>
      <c r="F246" s="20" t="s">
        <v>8</v>
      </c>
      <c r="G246" s="87" t="str">
        <f>'SERIES_DB-MetaData'!G246</f>
        <v>M</v>
      </c>
      <c r="H246" s="87" t="str">
        <f>'SERIES_DB-MetaData'!H246</f>
        <v>B</v>
      </c>
      <c r="I246" s="31">
        <f>IF('SERIES_DB-MetaData'!$F246="US",'SERIES_DB-MetaData'!I246*6.89476,'SERIES_DB-MetaData'!I246)</f>
        <v>20.9</v>
      </c>
      <c r="J246" s="31">
        <f>IF('SERIES_DB-MetaData'!$F246="US",'SERIES_DB-MetaData'!J246*6.89476,'SERIES_DB-MetaData'!J246)</f>
        <v>0</v>
      </c>
      <c r="K246" s="31">
        <f>IF('SERIES_DB-MetaData'!$F246="US",'SERIES_DB-MetaData'!K246*6.89476,'SERIES_DB-MetaData'!K246)</f>
        <v>0</v>
      </c>
      <c r="L246" s="31">
        <f>IF('SERIES_DB-MetaData'!$F246="US",'SERIES_DB-MetaData'!L246*4.448221615,'SERIES_DB-MetaData'!L246)</f>
        <v>0</v>
      </c>
      <c r="M246" s="20">
        <f>'SERIES_DB-MetaData'!M246</f>
        <v>0</v>
      </c>
      <c r="N246" s="30">
        <f>IF('SERIES_DB-MetaData'!$F246="US",'SERIES_DB-MetaData'!N246*25.4,'SERIES_DB-MetaData'!N246)</f>
        <v>360</v>
      </c>
      <c r="O246" s="30">
        <f>IF('SERIES_DB-MetaData'!$F246="US",'SERIES_DB-MetaData'!O246*25.4,'SERIES_DB-MetaData'!O246)</f>
        <v>360</v>
      </c>
      <c r="P246" s="30">
        <f>IF('SERIES_DB-MetaData'!$F246="US",'SERIES_DB-MetaData'!P246*25.4,'SERIES_DB-MetaData'!P246)</f>
        <v>3960</v>
      </c>
      <c r="Q246" s="30">
        <f>IF('SERIES_DB-MetaData'!$F246="US",'SERIES_DB-MetaData'!Q246*25.4,'SERIES_DB-MetaData'!Q246)</f>
        <v>120</v>
      </c>
      <c r="R246" s="30">
        <f>IF('SERIES_DB-MetaData'!$F246="US",'SERIES_DB-MetaData'!R246*25.4,'SERIES_DB-MetaData'!R246)</f>
        <v>1800</v>
      </c>
      <c r="S246" s="30">
        <f>IF('SERIES_DB-MetaData'!$F246="US",'SERIES_DB-MetaData'!S246*25.4,'SERIES_DB-MetaData'!S246)</f>
        <v>1800</v>
      </c>
      <c r="T246" s="32" t="str">
        <f>'SERIES_DB-MetaData'!T246</f>
        <v>C</v>
      </c>
      <c r="U246" s="32">
        <f t="shared" si="32"/>
        <v>518400</v>
      </c>
      <c r="V246" s="30">
        <f>IF('SERIES_DB-MetaData'!$F246="US",'SERIES_DB-MetaData'!V246*25.4,'SERIES_DB-MetaData'!V246)</f>
        <v>19.100000000000001</v>
      </c>
      <c r="W246" s="30">
        <f>IF('SERIES_DB-MetaData'!$F246="US",'SERIES_DB-MetaData'!W246*25.4,'SERIES_DB-MetaData'!W246)</f>
        <v>0</v>
      </c>
      <c r="X246" s="30">
        <f>IF('SERIES_DB-MetaData'!$F246="US",'SERIES_DB-MetaData'!X246*25.4,'SERIES_DB-MetaData'!X246)</f>
        <v>0</v>
      </c>
      <c r="Y246" s="108">
        <f>'SERIES_DB-MetaData'!Y246</f>
        <v>8</v>
      </c>
      <c r="Z246" s="30">
        <f>IF('SERIES_DB-MetaData'!$F246="US",'SERIES_DB-MetaData'!Z246*25.4,'SERIES_DB-MetaData'!Z246)</f>
        <v>0</v>
      </c>
      <c r="AA246" s="108">
        <f>'SERIES_DB-MetaData'!AA246</f>
        <v>0</v>
      </c>
      <c r="AB246" s="30">
        <f>IF('SERIES_DB-MetaData'!$F246="US",'SERIES_DB-MetaData'!AB246*25.4,'SERIES_DB-MetaData'!AB246)</f>
        <v>0</v>
      </c>
      <c r="AC246" s="108">
        <f>'SERIES_DB-MetaData'!AC246</f>
        <v>0</v>
      </c>
      <c r="AD246" s="108">
        <f>'SERIES_DB-MetaData'!AD246</f>
        <v>0</v>
      </c>
      <c r="AE246" s="31">
        <f>IF('SERIES_DB-MetaData'!$F246="US",'SERIES_DB-MetaData'!AE246*25.4,'SERIES_DB-MetaData'!AE246)</f>
        <v>0</v>
      </c>
      <c r="AF246" s="32" t="str">
        <f>'SERIES_DB-MetaData'!AF246</f>
        <v>Ribbed</v>
      </c>
      <c r="AG246" s="23">
        <f t="shared" si="33"/>
        <v>0.44216219751392466</v>
      </c>
      <c r="AH246" s="30">
        <f>IF('SERIES_DB-MetaData'!$F246="US",'SERIES_DB-MetaData'!AH246*25.4,'SERIES_DB-MetaData'!AH246)</f>
        <v>0</v>
      </c>
      <c r="AI246" s="31">
        <f>IF('SERIES_DB-MetaData'!$F246="US",'SERIES_DB-MetaData'!AI246*6.89476,'SERIES_DB-MetaData'!AI246)</f>
        <v>396.9</v>
      </c>
      <c r="AJ246" s="31">
        <f>IF('SERIES_DB-MetaData'!$F246="US",'SERIES_DB-MetaData'!AJ246*6.89476,'SERIES_DB-MetaData'!AJ246)</f>
        <v>0</v>
      </c>
      <c r="AK246" s="31">
        <f>IF('SERIES_DB-MetaData'!$F246="US",'SERIES_DB-MetaData'!AK246*6.89476,'SERIES_DB-MetaData'!AK246)</f>
        <v>0</v>
      </c>
      <c r="AL246" s="31">
        <f>IF('SERIES_DB-MetaData'!$F246="US",'SERIES_DB-MetaData'!AL246*6.89476,'SERIES_DB-MetaData'!AL246)</f>
        <v>0</v>
      </c>
      <c r="AM246" s="31">
        <f>IF('SERIES_DB-MetaData'!$F246="US",'SERIES_DB-MetaData'!AM246*6.89476,'SERIES_DB-MetaData'!AM246)</f>
        <v>0</v>
      </c>
      <c r="AN246" s="31">
        <f>IF('SERIES_DB-MetaData'!$F246="US",'SERIES_DB-MetaData'!AN246*6.89476,'SERIES_DB-MetaData'!AN246)</f>
        <v>0</v>
      </c>
      <c r="AO246" s="108">
        <f>'SERIES_DB-MetaData'!AO246</f>
        <v>0</v>
      </c>
      <c r="AP246" s="24">
        <f>'SERIES_DB-MetaData'!AP246</f>
        <v>0</v>
      </c>
      <c r="AQ246" s="20">
        <f>'SERIES_DB-MetaData'!AQ246</f>
        <v>2</v>
      </c>
      <c r="AR246" s="24" t="str">
        <f>'SERIES_DB-MetaData'!AR246</f>
        <v>Ribbed</v>
      </c>
      <c r="AS246" s="30">
        <f>IF('SERIES_DB-MetaData'!$F246="US",'SERIES_DB-MetaData'!AS246*25.4,'SERIES_DB-MetaData'!AS246)</f>
        <v>13</v>
      </c>
      <c r="AT246" s="20">
        <f>'SERIES_DB-MetaData'!AT246</f>
        <v>0</v>
      </c>
      <c r="AU246" s="31">
        <f>IF('SERIES_DB-MetaData'!$F246="US",'SERIES_DB-MetaData'!AU246*25.4,'SERIES_DB-MetaData'!AU246)</f>
        <v>100</v>
      </c>
      <c r="AV246" s="30">
        <f>IF('SERIES_DB-MetaData'!$F246="US",'SERIES_DB-MetaData'!AV246*25.4,'SERIES_DB-MetaData'!AV246)</f>
        <v>0</v>
      </c>
      <c r="AW246" s="109">
        <f>'SERIES_DB-MetaData'!AW246</f>
        <v>0</v>
      </c>
      <c r="AX246" s="30">
        <f>IF('SERIES_DB-MetaData'!$F246="US",'SERIES_DB-MetaData'!AX246*25.4,'SERIES_DB-MetaData'!AX246)</f>
        <v>0</v>
      </c>
      <c r="AY246" s="23">
        <f t="shared" si="34"/>
        <v>0.73740160896760421</v>
      </c>
      <c r="AZ246" s="23"/>
      <c r="BA246" s="31">
        <f>IF('SERIES_DB-MetaData'!$F246="US",'SERIES_DB-MetaData'!BA246*6.89476,'SERIES_DB-MetaData'!BA246)</f>
        <v>284.2</v>
      </c>
      <c r="BB246" s="31">
        <f>IF('SERIES_DB-MetaData'!$F246="US",'SERIES_DB-MetaData'!BB246*6.89476,'SERIES_DB-MetaData'!BB246)</f>
        <v>0</v>
      </c>
      <c r="BC246" s="24">
        <f>'SERIES_DB-MetaData'!BC246</f>
        <v>0</v>
      </c>
      <c r="BD246" s="30">
        <f>IF('SERIES_DB-MetaData'!$F246="US",'SERIES_DB-MetaData'!BD246*25.4,'SERIES_DB-MetaData'!BD246)</f>
        <v>9.35</v>
      </c>
      <c r="BE246" s="30">
        <f>IF('SERIES_DB-MetaData'!$F246="US",'SERIES_DB-MetaData'!BE246*25.4,'SERIES_DB-MetaData'!BE246)</f>
        <v>150</v>
      </c>
      <c r="BF246" s="24">
        <f>'SERIES_DB-MetaData'!BF246</f>
        <v>2</v>
      </c>
      <c r="BG246" s="22">
        <f t="shared" si="35"/>
        <v>0.76290523266237142</v>
      </c>
      <c r="BH246" s="30">
        <f>IF('SERIES_DB-MetaData'!$F246="US",'SERIES_DB-MetaData'!BH246*25.4,'SERIES_DB-MetaData'!BH246)</f>
        <v>0</v>
      </c>
      <c r="BI246" s="31">
        <f>IF('SERIES_DB-MetaData'!$F246="US",'SERIES_DB-MetaData'!BI246*6.89476,'SERIES_DB-MetaData'!BI246)</f>
        <v>396.9</v>
      </c>
      <c r="BJ246" s="31">
        <f>IF('SERIES_DB-MetaData'!$F246="US",'SERIES_DB-MetaData'!BJ246*6.89476,'SERIES_DB-MetaData'!BJ246)</f>
        <v>0</v>
      </c>
      <c r="BK246" s="109">
        <f>'SERIES_DB-MetaData'!BK246</f>
        <v>0</v>
      </c>
      <c r="BL246" s="30">
        <f>IF('SERIES_DB-MetaData'!$F246="US",'SERIES_DB-MetaData'!BL246*25.4,'SERIES_DB-MetaData'!BL246)</f>
        <v>9.35</v>
      </c>
      <c r="BM246" s="30">
        <f>IF('SERIES_DB-MetaData'!$F246="US",'SERIES_DB-MetaData'!BM246*25.4,'SERIES_DB-MetaData'!BM246)</f>
        <v>150</v>
      </c>
      <c r="BN246" s="25">
        <f>'SERIES_DB-MetaData'!$BN$6</f>
        <v>2</v>
      </c>
      <c r="BO246" s="22">
        <f t="shared" si="36"/>
        <v>0.76290523266237142</v>
      </c>
      <c r="BP246" s="31">
        <f>IF('SERIES_DB-MetaData'!$F246="US",'SERIES_DB-MetaData'!BP246*6.89476,'SERIES_DB-MetaData'!BP246)</f>
        <v>396.9</v>
      </c>
      <c r="BQ246" s="31">
        <f>IF('SERIES_DB-MetaData'!$F246="US",'SERIES_DB-MetaData'!BQ246*6.89476,'SERIES_DB-MetaData'!BQ246)</f>
        <v>0</v>
      </c>
      <c r="BR246" s="20">
        <f>'SERIES_DB-MetaData'!BR246</f>
        <v>0</v>
      </c>
      <c r="BS246" s="30">
        <f>IF('SERIES_DB-MetaData'!$F246="US",'SERIES_DB-MetaData'!BS246*25.4,'SERIES_DB-MetaData'!BS246)</f>
        <v>0</v>
      </c>
      <c r="BT246" s="20">
        <f>'SERIES_DB-MetaData'!BT246</f>
        <v>0</v>
      </c>
      <c r="BU246" s="22">
        <f t="shared" si="37"/>
        <v>0</v>
      </c>
      <c r="BV246" s="31">
        <f>IF('SERIES_DB-MetaData'!$F246="US",'SERIES_DB-MetaData'!BV246*6.89476,'SERIES_DB-MetaData'!BV246)</f>
        <v>0</v>
      </c>
      <c r="BW246" s="20">
        <f>'SERIES_DB-MetaData'!BW246</f>
        <v>0</v>
      </c>
      <c r="BX246" s="20">
        <f>'SERIES_DB-MetaData'!BX246</f>
        <v>2</v>
      </c>
    </row>
    <row r="247" spans="1:76">
      <c r="A247" s="84">
        <f>'SERIES_DB-MetaData'!A247</f>
        <v>242</v>
      </c>
      <c r="B247" s="84">
        <f>'SERIES_DB-MetaData'!B247</f>
        <v>0</v>
      </c>
      <c r="C247" s="84">
        <f>'SERIES_DB-MetaData'!C247</f>
        <v>1</v>
      </c>
      <c r="D247" s="105" t="str">
        <f>'SERIES_DB-MetaData'!D247</f>
        <v>93SWH-4</v>
      </c>
      <c r="E247" s="105" t="str">
        <f>'SERIES_DB-MetaData'!E247</f>
        <v>Takehara et al. 1997</v>
      </c>
      <c r="F247" s="20" t="s">
        <v>8</v>
      </c>
      <c r="G247" s="87" t="str">
        <f>'SERIES_DB-MetaData'!G247</f>
        <v>C</v>
      </c>
      <c r="H247" s="87" t="str">
        <f>'SERIES_DB-MetaData'!H247</f>
        <v>B</v>
      </c>
      <c r="I247" s="31">
        <f>IF('SERIES_DB-MetaData'!$F247="US",'SERIES_DB-MetaData'!I247*6.89476,'SERIES_DB-MetaData'!I247)</f>
        <v>85.8</v>
      </c>
      <c r="J247" s="31">
        <f>IF('SERIES_DB-MetaData'!$F247="US",'SERIES_DB-MetaData'!J247*6.89476,'SERIES_DB-MetaData'!J247)</f>
        <v>0</v>
      </c>
      <c r="K247" s="31">
        <f>IF('SERIES_DB-MetaData'!$F247="US",'SERIES_DB-MetaData'!K247*6.89476,'SERIES_DB-MetaData'!K247)</f>
        <v>0</v>
      </c>
      <c r="L247" s="31">
        <f>IF('SERIES_DB-MetaData'!$F247="US",'SERIES_DB-MetaData'!L247*4.448221615,'SERIES_DB-MetaData'!L247)</f>
        <v>0</v>
      </c>
      <c r="M247" s="20">
        <f>'SERIES_DB-MetaData'!M247</f>
        <v>0</v>
      </c>
      <c r="N247" s="30">
        <f>IF('SERIES_DB-MetaData'!$F247="US",'SERIES_DB-MetaData'!N247*25.4,'SERIES_DB-MetaData'!N247)</f>
        <v>150</v>
      </c>
      <c r="O247" s="30">
        <f>IF('SERIES_DB-MetaData'!$F247="US",'SERIES_DB-MetaData'!O247*25.4,'SERIES_DB-MetaData'!O247)</f>
        <v>150</v>
      </c>
      <c r="P247" s="30">
        <f>IF('SERIES_DB-MetaData'!$F247="US",'SERIES_DB-MetaData'!P247*25.4,'SERIES_DB-MetaData'!P247)</f>
        <v>850</v>
      </c>
      <c r="Q247" s="30">
        <f>IF('SERIES_DB-MetaData'!$F247="US",'SERIES_DB-MetaData'!Q247*25.4,'SERIES_DB-MetaData'!Q247)</f>
        <v>28</v>
      </c>
      <c r="R247" s="30">
        <f>IF('SERIES_DB-MetaData'!$F247="US",'SERIES_DB-MetaData'!R247*25.4,'SERIES_DB-MetaData'!R247)</f>
        <v>990</v>
      </c>
      <c r="S247" s="30">
        <f>IF('SERIES_DB-MetaData'!$F247="US",'SERIES_DB-MetaData'!S247*25.4,'SERIES_DB-MetaData'!S247)</f>
        <v>990</v>
      </c>
      <c r="T247" s="32" t="str">
        <f>'SERIES_DB-MetaData'!T247</f>
        <v>C</v>
      </c>
      <c r="U247" s="32">
        <f t="shared" si="32"/>
        <v>37900</v>
      </c>
      <c r="V247" s="30">
        <f>IF('SERIES_DB-MetaData'!$F247="US",'SERIES_DB-MetaData'!V247*25.4,'SERIES_DB-MetaData'!V247)</f>
        <v>12.7</v>
      </c>
      <c r="W247" s="30">
        <f>IF('SERIES_DB-MetaData'!$F247="US",'SERIES_DB-MetaData'!W247*25.4,'SERIES_DB-MetaData'!W247)</f>
        <v>0</v>
      </c>
      <c r="X247" s="30">
        <f>IF('SERIES_DB-MetaData'!$F247="US",'SERIES_DB-MetaData'!X247*25.4,'SERIES_DB-MetaData'!X247)</f>
        <v>0</v>
      </c>
      <c r="Y247" s="108">
        <f>'SERIES_DB-MetaData'!Y247</f>
        <v>4</v>
      </c>
      <c r="Z247" s="30">
        <f>IF('SERIES_DB-MetaData'!$F247="US",'SERIES_DB-MetaData'!Z247*25.4,'SERIES_DB-MetaData'!Z247)</f>
        <v>0</v>
      </c>
      <c r="AA247" s="108">
        <f>'SERIES_DB-MetaData'!AA247</f>
        <v>0</v>
      </c>
      <c r="AB247" s="30">
        <f>IF('SERIES_DB-MetaData'!$F247="US",'SERIES_DB-MetaData'!AB247*25.4,'SERIES_DB-MetaData'!AB247)</f>
        <v>0</v>
      </c>
      <c r="AC247" s="108">
        <f>'SERIES_DB-MetaData'!AC247</f>
        <v>0</v>
      </c>
      <c r="AD247" s="108">
        <f>'SERIES_DB-MetaData'!AD247</f>
        <v>0</v>
      </c>
      <c r="AE247" s="31">
        <f>IF('SERIES_DB-MetaData'!$F247="US",'SERIES_DB-MetaData'!AE247*25.4,'SERIES_DB-MetaData'!AE247)</f>
        <v>0</v>
      </c>
      <c r="AF247" s="32" t="str">
        <f>'SERIES_DB-MetaData'!AF247</f>
        <v>Ribbed</v>
      </c>
      <c r="AG247" s="23">
        <f t="shared" si="33"/>
        <v>1.3369590477506534</v>
      </c>
      <c r="AH247" s="30">
        <f>IF('SERIES_DB-MetaData'!$F247="US",'SERIES_DB-MetaData'!AH247*25.4,'SERIES_DB-MetaData'!AH247)</f>
        <v>0</v>
      </c>
      <c r="AI247" s="31">
        <f>IF('SERIES_DB-MetaData'!$F247="US",'SERIES_DB-MetaData'!AI247*6.89476,'SERIES_DB-MetaData'!AI247)</f>
        <v>814</v>
      </c>
      <c r="AJ247" s="31">
        <f>IF('SERIES_DB-MetaData'!$F247="US",'SERIES_DB-MetaData'!AJ247*6.89476,'SERIES_DB-MetaData'!AJ247)</f>
        <v>0</v>
      </c>
      <c r="AK247" s="31">
        <f>IF('SERIES_DB-MetaData'!$F247="US",'SERIES_DB-MetaData'!AK247*6.89476,'SERIES_DB-MetaData'!AK247)</f>
        <v>0</v>
      </c>
      <c r="AL247" s="31">
        <f>IF('SERIES_DB-MetaData'!$F247="US",'SERIES_DB-MetaData'!AL247*6.89476,'SERIES_DB-MetaData'!AL247)</f>
        <v>0</v>
      </c>
      <c r="AM247" s="31">
        <f>IF('SERIES_DB-MetaData'!$F247="US",'SERIES_DB-MetaData'!AM247*6.89476,'SERIES_DB-MetaData'!AM247)</f>
        <v>0</v>
      </c>
      <c r="AN247" s="31">
        <f>IF('SERIES_DB-MetaData'!$F247="US",'SERIES_DB-MetaData'!AN247*6.89476,'SERIES_DB-MetaData'!AN247)</f>
        <v>0</v>
      </c>
      <c r="AO247" s="108">
        <f>'SERIES_DB-MetaData'!AO247</f>
        <v>0</v>
      </c>
      <c r="AP247" s="24" t="str">
        <f>'SERIES_DB-MetaData'!AP247</f>
        <v>R</v>
      </c>
      <c r="AQ247" s="20">
        <f>'SERIES_DB-MetaData'!AQ247</f>
        <v>2</v>
      </c>
      <c r="AR247" s="24" t="str">
        <f>'SERIES_DB-MetaData'!AR247</f>
        <v>Ribbed</v>
      </c>
      <c r="AS247" s="30">
        <f>IF('SERIES_DB-MetaData'!$F247="US",'SERIES_DB-MetaData'!AS247*25.4,'SERIES_DB-MetaData'!AS247)</f>
        <v>4</v>
      </c>
      <c r="AT247" s="20">
        <f>'SERIES_DB-MetaData'!AT247</f>
        <v>25</v>
      </c>
      <c r="AU247" s="31">
        <f>IF('SERIES_DB-MetaData'!$F247="US",'SERIES_DB-MetaData'!AU247*25.4,'SERIES_DB-MetaData'!AU247)</f>
        <v>40</v>
      </c>
      <c r="AV247" s="30">
        <f>IF('SERIES_DB-MetaData'!$F247="US",'SERIES_DB-MetaData'!AV247*25.4,'SERIES_DB-MetaData'!AV247)</f>
        <v>0</v>
      </c>
      <c r="AW247" s="109">
        <f>'SERIES_DB-MetaData'!AW247</f>
        <v>0</v>
      </c>
      <c r="AX247" s="30">
        <f>IF('SERIES_DB-MetaData'!$F247="US",'SERIES_DB-MetaData'!AX247*25.4,'SERIES_DB-MetaData'!AX247)</f>
        <v>0</v>
      </c>
      <c r="AY247" s="23">
        <f t="shared" si="34"/>
        <v>0.41887902047863906</v>
      </c>
      <c r="AZ247" s="23"/>
      <c r="BA247" s="31">
        <f>IF('SERIES_DB-MetaData'!$F247="US",'SERIES_DB-MetaData'!BA247*6.89476,'SERIES_DB-MetaData'!BA247)</f>
        <v>423.5</v>
      </c>
      <c r="BB247" s="31">
        <f>IF('SERIES_DB-MetaData'!$F247="US",'SERIES_DB-MetaData'!BB247*6.89476,'SERIES_DB-MetaData'!BB247)</f>
        <v>0</v>
      </c>
      <c r="BC247" s="24">
        <f>'SERIES_DB-MetaData'!BC247</f>
        <v>0</v>
      </c>
      <c r="BD247" s="30">
        <f>IF('SERIES_DB-MetaData'!$F247="US",'SERIES_DB-MetaData'!BD247*25.4,'SERIES_DB-MetaData'!BD247)</f>
        <v>4</v>
      </c>
      <c r="BE247" s="30">
        <f>IF('SERIES_DB-MetaData'!$F247="US",'SERIES_DB-MetaData'!BE247*25.4,'SERIES_DB-MetaData'!BE247)</f>
        <v>40</v>
      </c>
      <c r="BF247" s="24">
        <f>'SERIES_DB-MetaData'!BF247</f>
        <v>1</v>
      </c>
      <c r="BG247" s="22">
        <f t="shared" si="35"/>
        <v>1.121997376282069</v>
      </c>
      <c r="BH247" s="30">
        <f>IF('SERIES_DB-MetaData'!$F247="US",'SERIES_DB-MetaData'!BH247*25.4,'SERIES_DB-MetaData'!BH247)</f>
        <v>0</v>
      </c>
      <c r="BI247" s="31">
        <f>IF('SERIES_DB-MetaData'!$F247="US",'SERIES_DB-MetaData'!BI247*6.89476,'SERIES_DB-MetaData'!BI247)</f>
        <v>423.5</v>
      </c>
      <c r="BJ247" s="31">
        <f>IF('SERIES_DB-MetaData'!$F247="US",'SERIES_DB-MetaData'!BJ247*6.89476,'SERIES_DB-MetaData'!BJ247)</f>
        <v>0</v>
      </c>
      <c r="BK247" s="109">
        <f>'SERIES_DB-MetaData'!BK247</f>
        <v>0</v>
      </c>
      <c r="BL247" s="30">
        <f>IF('SERIES_DB-MetaData'!$F247="US",'SERIES_DB-MetaData'!BL247*25.4,'SERIES_DB-MetaData'!BL247)</f>
        <v>4</v>
      </c>
      <c r="BM247" s="30">
        <f>IF('SERIES_DB-MetaData'!$F247="US",'SERIES_DB-MetaData'!BM247*25.4,'SERIES_DB-MetaData'!BM247)</f>
        <v>40</v>
      </c>
      <c r="BN247" s="25">
        <f>'SERIES_DB-MetaData'!$BN$6</f>
        <v>2</v>
      </c>
      <c r="BO247" s="22">
        <f t="shared" si="36"/>
        <v>2.2439947525641379</v>
      </c>
      <c r="BP247" s="31">
        <f>IF('SERIES_DB-MetaData'!$F247="US",'SERIES_DB-MetaData'!BP247*6.89476,'SERIES_DB-MetaData'!BP247)</f>
        <v>423.5</v>
      </c>
      <c r="BQ247" s="31">
        <f>IF('SERIES_DB-MetaData'!$F247="US",'SERIES_DB-MetaData'!BQ247*6.89476,'SERIES_DB-MetaData'!BQ247)</f>
        <v>0</v>
      </c>
      <c r="BR247" s="20">
        <f>'SERIES_DB-MetaData'!BR247</f>
        <v>0</v>
      </c>
      <c r="BS247" s="30">
        <f>IF('SERIES_DB-MetaData'!$F247="US",'SERIES_DB-MetaData'!BS247*25.4,'SERIES_DB-MetaData'!BS247)</f>
        <v>0</v>
      </c>
      <c r="BT247" s="20">
        <f>'SERIES_DB-MetaData'!BT247</f>
        <v>0</v>
      </c>
      <c r="BU247" s="22">
        <f t="shared" si="37"/>
        <v>0</v>
      </c>
      <c r="BV247" s="31">
        <f>IF('SERIES_DB-MetaData'!$F247="US",'SERIES_DB-MetaData'!BV247*6.89476,'SERIES_DB-MetaData'!BV247)</f>
        <v>0</v>
      </c>
      <c r="BW247" s="20">
        <f>'SERIES_DB-MetaData'!BW247</f>
        <v>0</v>
      </c>
      <c r="BX247" s="20">
        <f>'SERIES_DB-MetaData'!BX247</f>
        <v>4</v>
      </c>
    </row>
    <row r="248" spans="1:76">
      <c r="A248" s="84">
        <f>'SERIES_DB-MetaData'!A248</f>
        <v>243</v>
      </c>
      <c r="B248" s="84">
        <f>'SERIES_DB-MetaData'!B248</f>
        <v>0</v>
      </c>
      <c r="C248" s="84">
        <f>'SERIES_DB-MetaData'!C248</f>
        <v>2</v>
      </c>
      <c r="D248" s="105" t="str">
        <f>'SERIES_DB-MetaData'!D248</f>
        <v>96SWH-6</v>
      </c>
      <c r="E248" s="105" t="str">
        <f>'SERIES_DB-MetaData'!E248</f>
        <v>Takehara et al. 1997</v>
      </c>
      <c r="F248" s="20" t="s">
        <v>8</v>
      </c>
      <c r="G248" s="87" t="str">
        <f>'SERIES_DB-MetaData'!G248</f>
        <v>C</v>
      </c>
      <c r="H248" s="87" t="str">
        <f>'SERIES_DB-MetaData'!H248</f>
        <v>B</v>
      </c>
      <c r="I248" s="31">
        <f>IF('SERIES_DB-MetaData'!$F248="US",'SERIES_DB-MetaData'!I248*6.89476,'SERIES_DB-MetaData'!I248)</f>
        <v>61.2</v>
      </c>
      <c r="J248" s="31">
        <f>IF('SERIES_DB-MetaData'!$F248="US",'SERIES_DB-MetaData'!J248*6.89476,'SERIES_DB-MetaData'!J248)</f>
        <v>0</v>
      </c>
      <c r="K248" s="31">
        <f>IF('SERIES_DB-MetaData'!$F248="US",'SERIES_DB-MetaData'!K248*6.89476,'SERIES_DB-MetaData'!K248)</f>
        <v>0</v>
      </c>
      <c r="L248" s="31">
        <f>IF('SERIES_DB-MetaData'!$F248="US",'SERIES_DB-MetaData'!L248*4.448221615,'SERIES_DB-MetaData'!L248)</f>
        <v>73.575000000000017</v>
      </c>
      <c r="M248" s="20">
        <f>'SERIES_DB-MetaData'!M248</f>
        <v>0</v>
      </c>
      <c r="N248" s="30">
        <f>IF('SERIES_DB-MetaData'!$F248="US",'SERIES_DB-MetaData'!N248*25.4,'SERIES_DB-MetaData'!N248)</f>
        <v>150</v>
      </c>
      <c r="O248" s="30">
        <f>IF('SERIES_DB-MetaData'!$F248="US",'SERIES_DB-MetaData'!O248*25.4,'SERIES_DB-MetaData'!O248)</f>
        <v>150</v>
      </c>
      <c r="P248" s="30">
        <f>IF('SERIES_DB-MetaData'!$F248="US",'SERIES_DB-MetaData'!P248*25.4,'SERIES_DB-MetaData'!P248)</f>
        <v>850</v>
      </c>
      <c r="Q248" s="30">
        <f>IF('SERIES_DB-MetaData'!$F248="US",'SERIES_DB-MetaData'!Q248*25.4,'SERIES_DB-MetaData'!Q248)</f>
        <v>26</v>
      </c>
      <c r="R248" s="30">
        <f>IF('SERIES_DB-MetaData'!$F248="US",'SERIES_DB-MetaData'!R248*25.4,'SERIES_DB-MetaData'!R248)</f>
        <v>990</v>
      </c>
      <c r="S248" s="30">
        <f>IF('SERIES_DB-MetaData'!$F248="US",'SERIES_DB-MetaData'!S248*25.4,'SERIES_DB-MetaData'!S248)</f>
        <v>990</v>
      </c>
      <c r="T248" s="32" t="str">
        <f>'SERIES_DB-MetaData'!T248</f>
        <v>C</v>
      </c>
      <c r="U248" s="32">
        <f t="shared" si="32"/>
        <v>36800</v>
      </c>
      <c r="V248" s="30">
        <f>IF('SERIES_DB-MetaData'!$F248="US",'SERIES_DB-MetaData'!V248*25.4,'SERIES_DB-MetaData'!V248)</f>
        <v>12.7</v>
      </c>
      <c r="W248" s="30">
        <f>IF('SERIES_DB-MetaData'!$F248="US",'SERIES_DB-MetaData'!W248*25.4,'SERIES_DB-MetaData'!W248)</f>
        <v>0</v>
      </c>
      <c r="X248" s="30">
        <f>IF('SERIES_DB-MetaData'!$F248="US",'SERIES_DB-MetaData'!X248*25.4,'SERIES_DB-MetaData'!X248)</f>
        <v>0</v>
      </c>
      <c r="Y248" s="108">
        <f>'SERIES_DB-MetaData'!Y248</f>
        <v>4</v>
      </c>
      <c r="Z248" s="30">
        <f>IF('SERIES_DB-MetaData'!$F248="US",'SERIES_DB-MetaData'!Z248*25.4,'SERIES_DB-MetaData'!Z248)</f>
        <v>0</v>
      </c>
      <c r="AA248" s="108">
        <f>'SERIES_DB-MetaData'!AA248</f>
        <v>0</v>
      </c>
      <c r="AB248" s="30">
        <f>IF('SERIES_DB-MetaData'!$F248="US",'SERIES_DB-MetaData'!AB248*25.4,'SERIES_DB-MetaData'!AB248)</f>
        <v>0</v>
      </c>
      <c r="AC248" s="108">
        <f>'SERIES_DB-MetaData'!AC248</f>
        <v>0</v>
      </c>
      <c r="AD248" s="108">
        <f>'SERIES_DB-MetaData'!AD248</f>
        <v>0</v>
      </c>
      <c r="AE248" s="31">
        <f>IF('SERIES_DB-MetaData'!$F248="US",'SERIES_DB-MetaData'!AE248*25.4,'SERIES_DB-MetaData'!AE248)</f>
        <v>0</v>
      </c>
      <c r="AF248" s="32" t="str">
        <f>'SERIES_DB-MetaData'!AF248</f>
        <v>Ribbed</v>
      </c>
      <c r="AG248" s="23">
        <f t="shared" si="33"/>
        <v>1.3769224975475483</v>
      </c>
      <c r="AH248" s="30">
        <f>IF('SERIES_DB-MetaData'!$F248="US",'SERIES_DB-MetaData'!AH248*25.4,'SERIES_DB-MetaData'!AH248)</f>
        <v>0</v>
      </c>
      <c r="AI248" s="31">
        <f>IF('SERIES_DB-MetaData'!$F248="US",'SERIES_DB-MetaData'!AI248*6.89476,'SERIES_DB-MetaData'!AI248)</f>
        <v>388</v>
      </c>
      <c r="AJ248" s="31">
        <f>IF('SERIES_DB-MetaData'!$F248="US",'SERIES_DB-MetaData'!AJ248*6.89476,'SERIES_DB-MetaData'!AJ248)</f>
        <v>0</v>
      </c>
      <c r="AK248" s="31">
        <f>IF('SERIES_DB-MetaData'!$F248="US",'SERIES_DB-MetaData'!AK248*6.89476,'SERIES_DB-MetaData'!AK248)</f>
        <v>0</v>
      </c>
      <c r="AL248" s="31">
        <f>IF('SERIES_DB-MetaData'!$F248="US",'SERIES_DB-MetaData'!AL248*6.89476,'SERIES_DB-MetaData'!AL248)</f>
        <v>0</v>
      </c>
      <c r="AM248" s="31">
        <f>IF('SERIES_DB-MetaData'!$F248="US",'SERIES_DB-MetaData'!AM248*6.89476,'SERIES_DB-MetaData'!AM248)</f>
        <v>0</v>
      </c>
      <c r="AN248" s="31">
        <f>IF('SERIES_DB-MetaData'!$F248="US",'SERIES_DB-MetaData'!AN248*6.89476,'SERIES_DB-MetaData'!AN248)</f>
        <v>0</v>
      </c>
      <c r="AO248" s="108">
        <f>'SERIES_DB-MetaData'!AO248</f>
        <v>0</v>
      </c>
      <c r="AP248" s="24" t="str">
        <f>'SERIES_DB-MetaData'!AP248</f>
        <v>R</v>
      </c>
      <c r="AQ248" s="20">
        <f>'SERIES_DB-MetaData'!AQ248</f>
        <v>2</v>
      </c>
      <c r="AR248" s="24" t="str">
        <f>'SERIES_DB-MetaData'!AR248</f>
        <v>Ribbed</v>
      </c>
      <c r="AS248" s="30">
        <f>IF('SERIES_DB-MetaData'!$F248="US",'SERIES_DB-MetaData'!AS248*25.4,'SERIES_DB-MetaData'!AS248)</f>
        <v>4</v>
      </c>
      <c r="AT248" s="20">
        <f>'SERIES_DB-MetaData'!AT248</f>
        <v>25</v>
      </c>
      <c r="AU248" s="31">
        <f>IF('SERIES_DB-MetaData'!$F248="US",'SERIES_DB-MetaData'!AU248*25.4,'SERIES_DB-MetaData'!AU248)</f>
        <v>40</v>
      </c>
      <c r="AV248" s="30">
        <f>IF('SERIES_DB-MetaData'!$F248="US",'SERIES_DB-MetaData'!AV248*25.4,'SERIES_DB-MetaData'!AV248)</f>
        <v>0</v>
      </c>
      <c r="AW248" s="109">
        <f>'SERIES_DB-MetaData'!AW248</f>
        <v>0</v>
      </c>
      <c r="AX248" s="30">
        <f>IF('SERIES_DB-MetaData'!$F248="US",'SERIES_DB-MetaData'!AX248*25.4,'SERIES_DB-MetaData'!AX248)</f>
        <v>0</v>
      </c>
      <c r="AY248" s="23">
        <f t="shared" si="34"/>
        <v>0.41887902047863906</v>
      </c>
      <c r="AZ248" s="23"/>
      <c r="BA248" s="31">
        <f>IF('SERIES_DB-MetaData'!$F248="US",'SERIES_DB-MetaData'!BA248*6.89476,'SERIES_DB-MetaData'!BA248)</f>
        <v>423.5</v>
      </c>
      <c r="BB248" s="31">
        <f>IF('SERIES_DB-MetaData'!$F248="US",'SERIES_DB-MetaData'!BB248*6.89476,'SERIES_DB-MetaData'!BB248)</f>
        <v>0</v>
      </c>
      <c r="BC248" s="24">
        <f>'SERIES_DB-MetaData'!BC248</f>
        <v>0</v>
      </c>
      <c r="BD248" s="30">
        <f>IF('SERIES_DB-MetaData'!$F248="US",'SERIES_DB-MetaData'!BD248*25.4,'SERIES_DB-MetaData'!BD248)</f>
        <v>4</v>
      </c>
      <c r="BE248" s="30">
        <f>IF('SERIES_DB-MetaData'!$F248="US",'SERIES_DB-MetaData'!BE248*25.4,'SERIES_DB-MetaData'!BE248)</f>
        <v>40</v>
      </c>
      <c r="BF248" s="24">
        <f>'SERIES_DB-MetaData'!BF248</f>
        <v>1</v>
      </c>
      <c r="BG248" s="22">
        <f t="shared" si="35"/>
        <v>1.2083048667653049</v>
      </c>
      <c r="BH248" s="30">
        <f>IF('SERIES_DB-MetaData'!$F248="US",'SERIES_DB-MetaData'!BH248*25.4,'SERIES_DB-MetaData'!BH248)</f>
        <v>0</v>
      </c>
      <c r="BI248" s="31">
        <f>IF('SERIES_DB-MetaData'!$F248="US",'SERIES_DB-MetaData'!BI248*6.89476,'SERIES_DB-MetaData'!BI248)</f>
        <v>494.6</v>
      </c>
      <c r="BJ248" s="31">
        <f>IF('SERIES_DB-MetaData'!$F248="US",'SERIES_DB-MetaData'!BJ248*6.89476,'SERIES_DB-MetaData'!BJ248)</f>
        <v>0</v>
      </c>
      <c r="BK248" s="109">
        <f>'SERIES_DB-MetaData'!BK248</f>
        <v>0</v>
      </c>
      <c r="BL248" s="30">
        <f>IF('SERIES_DB-MetaData'!$F248="US",'SERIES_DB-MetaData'!BL248*25.4,'SERIES_DB-MetaData'!BL248)</f>
        <v>4</v>
      </c>
      <c r="BM248" s="30">
        <f>IF('SERIES_DB-MetaData'!$F248="US",'SERIES_DB-MetaData'!BM248*25.4,'SERIES_DB-MetaData'!BM248)</f>
        <v>40</v>
      </c>
      <c r="BN248" s="25">
        <f>'SERIES_DB-MetaData'!$BN$6</f>
        <v>2</v>
      </c>
      <c r="BO248" s="22">
        <f t="shared" si="36"/>
        <v>2.4166097335306098</v>
      </c>
      <c r="BP248" s="31">
        <f>IF('SERIES_DB-MetaData'!$F248="US",'SERIES_DB-MetaData'!BP248*6.89476,'SERIES_DB-MetaData'!BP248)</f>
        <v>423.5</v>
      </c>
      <c r="BQ248" s="31">
        <f>IF('SERIES_DB-MetaData'!$F248="US",'SERIES_DB-MetaData'!BQ248*6.89476,'SERIES_DB-MetaData'!BQ248)</f>
        <v>0</v>
      </c>
      <c r="BR248" s="20">
        <f>'SERIES_DB-MetaData'!BR248</f>
        <v>0</v>
      </c>
      <c r="BS248" s="30">
        <f>IF('SERIES_DB-MetaData'!$F248="US",'SERIES_DB-MetaData'!BS248*25.4,'SERIES_DB-MetaData'!BS248)</f>
        <v>0</v>
      </c>
      <c r="BT248" s="20">
        <f>'SERIES_DB-MetaData'!BT248</f>
        <v>0</v>
      </c>
      <c r="BU248" s="22">
        <f t="shared" si="37"/>
        <v>0</v>
      </c>
      <c r="BV248" s="31">
        <f>IF('SERIES_DB-MetaData'!$F248="US",'SERIES_DB-MetaData'!BV248*6.89476,'SERIES_DB-MetaData'!BV248)</f>
        <v>0</v>
      </c>
      <c r="BW248" s="20">
        <f>'SERIES_DB-MetaData'!BW248</f>
        <v>0</v>
      </c>
      <c r="BX248" s="20">
        <f>'SERIES_DB-MetaData'!BX248</f>
        <v>4</v>
      </c>
    </row>
    <row r="249" spans="1:76">
      <c r="A249" s="84">
        <f>'SERIES_DB-MetaData'!A249</f>
        <v>244</v>
      </c>
      <c r="B249" s="84">
        <f>'SERIES_DB-MetaData'!B249</f>
        <v>0</v>
      </c>
      <c r="C249" s="84">
        <f>'SERIES_DB-MetaData'!C249</f>
        <v>1</v>
      </c>
      <c r="D249" s="105" t="str">
        <f>'SERIES_DB-MetaData'!D249</f>
        <v>Tanabe_1-1</v>
      </c>
      <c r="E249" s="105" t="str">
        <f>'SERIES_DB-MetaData'!E249</f>
        <v>Tanabe (from Lu et al., 2010, NEES Database)</v>
      </c>
      <c r="F249" s="20" t="s">
        <v>8</v>
      </c>
      <c r="G249" s="87" t="str">
        <f>'SERIES_DB-MetaData'!G249</f>
        <v>M</v>
      </c>
      <c r="H249" s="87" t="str">
        <f>'SERIES_DB-MetaData'!H249</f>
        <v>B</v>
      </c>
      <c r="I249" s="31">
        <f>IF('SERIES_DB-MetaData'!$F249="US",'SERIES_DB-MetaData'!I249*6.89476,'SERIES_DB-MetaData'!I249)</f>
        <v>63.4</v>
      </c>
      <c r="J249" s="31">
        <f>IF('SERIES_DB-MetaData'!$F249="US",'SERIES_DB-MetaData'!J249*6.89476,'SERIES_DB-MetaData'!J249)</f>
        <v>0</v>
      </c>
      <c r="K249" s="31">
        <f>IF('SERIES_DB-MetaData'!$F249="US",'SERIES_DB-MetaData'!K249*6.89476,'SERIES_DB-MetaData'!K249)</f>
        <v>0</v>
      </c>
      <c r="L249" s="31">
        <f>IF('SERIES_DB-MetaData'!$F249="US",'SERIES_DB-MetaData'!L249*4.448221615,'SERIES_DB-MetaData'!L249)</f>
        <v>0</v>
      </c>
      <c r="M249" s="20">
        <f>'SERIES_DB-MetaData'!M249</f>
        <v>0</v>
      </c>
      <c r="N249" s="30">
        <f>IF('SERIES_DB-MetaData'!$F249="US",'SERIES_DB-MetaData'!N249*25.4,'SERIES_DB-MetaData'!N249)</f>
        <v>40</v>
      </c>
      <c r="O249" s="30">
        <f>IF('SERIES_DB-MetaData'!$F249="US",'SERIES_DB-MetaData'!O249*25.4,'SERIES_DB-MetaData'!O249)</f>
        <v>60</v>
      </c>
      <c r="P249" s="30">
        <f>IF('SERIES_DB-MetaData'!$F249="US",'SERIES_DB-MetaData'!P249*25.4,'SERIES_DB-MetaData'!P249)</f>
        <v>420</v>
      </c>
      <c r="Q249" s="30">
        <f>IF('SERIES_DB-MetaData'!$F249="US",'SERIES_DB-MetaData'!Q249*25.4,'SERIES_DB-MetaData'!Q249)</f>
        <v>10</v>
      </c>
      <c r="R249" s="30">
        <f>IF('SERIES_DB-MetaData'!$F249="US",'SERIES_DB-MetaData'!R249*25.4,'SERIES_DB-MetaData'!R249)</f>
        <v>330</v>
      </c>
      <c r="S249" s="30">
        <f>IF('SERIES_DB-MetaData'!$F249="US",'SERIES_DB-MetaData'!S249*25.4,'SERIES_DB-MetaData'!S249)</f>
        <v>330</v>
      </c>
      <c r="T249" s="32" t="str">
        <f>'SERIES_DB-MetaData'!T249</f>
        <v>C</v>
      </c>
      <c r="U249" s="32">
        <f t="shared" si="32"/>
        <v>5400</v>
      </c>
      <c r="V249" s="30">
        <f>IF('SERIES_DB-MetaData'!$F249="US",'SERIES_DB-MetaData'!V249*25.4,'SERIES_DB-MetaData'!V249)</f>
        <v>6</v>
      </c>
      <c r="W249" s="30">
        <f>IF('SERIES_DB-MetaData'!$F249="US",'SERIES_DB-MetaData'!W249*25.4,'SERIES_DB-MetaData'!W249)</f>
        <v>0</v>
      </c>
      <c r="X249" s="30">
        <f>IF('SERIES_DB-MetaData'!$F249="US",'SERIES_DB-MetaData'!X249*25.4,'SERIES_DB-MetaData'!X249)</f>
        <v>0</v>
      </c>
      <c r="Y249" s="108">
        <f>'SERIES_DB-MetaData'!Y249</f>
        <v>6</v>
      </c>
      <c r="Z249" s="30">
        <f>IF('SERIES_DB-MetaData'!$F249="US",'SERIES_DB-MetaData'!Z249*25.4,'SERIES_DB-MetaData'!Z249)</f>
        <v>0</v>
      </c>
      <c r="AA249" s="108">
        <f>'SERIES_DB-MetaData'!AA249</f>
        <v>0</v>
      </c>
      <c r="AB249" s="30">
        <f>IF('SERIES_DB-MetaData'!$F249="US",'SERIES_DB-MetaData'!AB249*25.4,'SERIES_DB-MetaData'!AB249)</f>
        <v>0</v>
      </c>
      <c r="AC249" s="108">
        <f>'SERIES_DB-MetaData'!AC249</f>
        <v>0</v>
      </c>
      <c r="AD249" s="108">
        <f>'SERIES_DB-MetaData'!AD249</f>
        <v>0</v>
      </c>
      <c r="AE249" s="31">
        <f>IF('SERIES_DB-MetaData'!$F249="US",'SERIES_DB-MetaData'!AE249*25.4,'SERIES_DB-MetaData'!AE249)</f>
        <v>0</v>
      </c>
      <c r="AF249" s="32" t="str">
        <f>'SERIES_DB-MetaData'!AF249</f>
        <v>Ribbed</v>
      </c>
      <c r="AG249" s="23">
        <f t="shared" si="33"/>
        <v>3.1415926535897927</v>
      </c>
      <c r="AH249" s="30">
        <f>IF('SERIES_DB-MetaData'!$F249="US",'SERIES_DB-MetaData'!AH249*25.4,'SERIES_DB-MetaData'!AH249)</f>
        <v>0</v>
      </c>
      <c r="AI249" s="31">
        <f>IF('SERIES_DB-MetaData'!$F249="US",'SERIES_DB-MetaData'!AI249*6.89476,'SERIES_DB-MetaData'!AI249)</f>
        <v>315.56</v>
      </c>
      <c r="AJ249" s="31">
        <f>IF('SERIES_DB-MetaData'!$F249="US",'SERIES_DB-MetaData'!AJ249*6.89476,'SERIES_DB-MetaData'!AJ249)</f>
        <v>0</v>
      </c>
      <c r="AK249" s="31">
        <f>IF('SERIES_DB-MetaData'!$F249="US",'SERIES_DB-MetaData'!AK249*6.89476,'SERIES_DB-MetaData'!AK249)</f>
        <v>0</v>
      </c>
      <c r="AL249" s="31">
        <f>IF('SERIES_DB-MetaData'!$F249="US",'SERIES_DB-MetaData'!AL249*6.89476,'SERIES_DB-MetaData'!AL249)</f>
        <v>0</v>
      </c>
      <c r="AM249" s="31">
        <f>IF('SERIES_DB-MetaData'!$F249="US",'SERIES_DB-MetaData'!AM249*6.89476,'SERIES_DB-MetaData'!AM249)</f>
        <v>0</v>
      </c>
      <c r="AN249" s="31">
        <f>IF('SERIES_DB-MetaData'!$F249="US",'SERIES_DB-MetaData'!AN249*6.89476,'SERIES_DB-MetaData'!AN249)</f>
        <v>0</v>
      </c>
      <c r="AO249" s="108">
        <f>'SERIES_DB-MetaData'!AO249</f>
        <v>0</v>
      </c>
      <c r="AP249" s="24">
        <f>'SERIES_DB-MetaData'!AP249</f>
        <v>0</v>
      </c>
      <c r="AQ249" s="20">
        <f>'SERIES_DB-MetaData'!AQ249</f>
        <v>2</v>
      </c>
      <c r="AR249" s="24" t="str">
        <f>'SERIES_DB-MetaData'!AR249</f>
        <v>Ribbed</v>
      </c>
      <c r="AS249" s="30">
        <f>IF('SERIES_DB-MetaData'!$F249="US",'SERIES_DB-MetaData'!AS249*25.4,'SERIES_DB-MetaData'!AS249)</f>
        <v>1</v>
      </c>
      <c r="AT249" s="20">
        <f>'SERIES_DB-MetaData'!AT249</f>
        <v>0</v>
      </c>
      <c r="AU249" s="31">
        <f>IF('SERIES_DB-MetaData'!$F249="US",'SERIES_DB-MetaData'!AU249*25.4,'SERIES_DB-MetaData'!AU249)</f>
        <v>25</v>
      </c>
      <c r="AV249" s="30">
        <f>IF('SERIES_DB-MetaData'!$F249="US",'SERIES_DB-MetaData'!AV249*25.4,'SERIES_DB-MetaData'!AV249)</f>
        <v>0</v>
      </c>
      <c r="AW249" s="109">
        <f>'SERIES_DB-MetaData'!AW249</f>
        <v>0</v>
      </c>
      <c r="AX249" s="30">
        <f>IF('SERIES_DB-MetaData'!$F249="US",'SERIES_DB-MetaData'!AX249*25.4,'SERIES_DB-MetaData'!AX249)</f>
        <v>0</v>
      </c>
      <c r="AY249" s="23">
        <f t="shared" si="34"/>
        <v>0.15707963267948966</v>
      </c>
      <c r="AZ249" s="23"/>
      <c r="BA249" s="31">
        <f>IF('SERIES_DB-MetaData'!$F249="US",'SERIES_DB-MetaData'!BA249*6.89476,'SERIES_DB-MetaData'!BA249)</f>
        <v>294</v>
      </c>
      <c r="BB249" s="31">
        <f>IF('SERIES_DB-MetaData'!$F249="US",'SERIES_DB-MetaData'!BB249*6.89476,'SERIES_DB-MetaData'!BB249)</f>
        <v>0</v>
      </c>
      <c r="BC249" s="24">
        <f>'SERIES_DB-MetaData'!BC249</f>
        <v>0</v>
      </c>
      <c r="BD249" s="30">
        <f>IF('SERIES_DB-MetaData'!$F249="US",'SERIES_DB-MetaData'!BD249*25.4,'SERIES_DB-MetaData'!BD249)</f>
        <v>0</v>
      </c>
      <c r="BE249" s="30">
        <f>IF('SERIES_DB-MetaData'!$F249="US",'SERIES_DB-MetaData'!BE249*25.4,'SERIES_DB-MetaData'!BE249)</f>
        <v>0</v>
      </c>
      <c r="BF249" s="24">
        <f>'SERIES_DB-MetaData'!BF249</f>
        <v>0</v>
      </c>
      <c r="BG249" s="22"/>
      <c r="BH249" s="30">
        <f>IF('SERIES_DB-MetaData'!$F249="US",'SERIES_DB-MetaData'!BH249*25.4,'SERIES_DB-MetaData'!BH249)</f>
        <v>0</v>
      </c>
      <c r="BI249" s="31">
        <f>IF('SERIES_DB-MetaData'!$F249="US",'SERIES_DB-MetaData'!BI249*6.89476,'SERIES_DB-MetaData'!BI249)</f>
        <v>0</v>
      </c>
      <c r="BJ249" s="31">
        <f>IF('SERIES_DB-MetaData'!$F249="US",'SERIES_DB-MetaData'!BJ249*6.89476,'SERIES_DB-MetaData'!BJ249)</f>
        <v>0</v>
      </c>
      <c r="BK249" s="109">
        <f>'SERIES_DB-MetaData'!BK249</f>
        <v>0</v>
      </c>
      <c r="BL249" s="30">
        <f>IF('SERIES_DB-MetaData'!$F249="US",'SERIES_DB-MetaData'!BL249*25.4,'SERIES_DB-MetaData'!BL249)</f>
        <v>0</v>
      </c>
      <c r="BM249" s="30">
        <f>IF('SERIES_DB-MetaData'!$F249="US",'SERIES_DB-MetaData'!BM249*25.4,'SERIES_DB-MetaData'!BM249)</f>
        <v>0</v>
      </c>
      <c r="BN249" s="25">
        <f>'SERIES_DB-MetaData'!$BN$6</f>
        <v>2</v>
      </c>
      <c r="BO249" s="22"/>
      <c r="BP249" s="31">
        <f>IF('SERIES_DB-MetaData'!$F249="US",'SERIES_DB-MetaData'!BP249*6.89476,'SERIES_DB-MetaData'!BP249)</f>
        <v>0</v>
      </c>
      <c r="BQ249" s="31">
        <f>IF('SERIES_DB-MetaData'!$F249="US",'SERIES_DB-MetaData'!BQ249*6.89476,'SERIES_DB-MetaData'!BQ249)</f>
        <v>0</v>
      </c>
      <c r="BR249" s="20">
        <f>'SERIES_DB-MetaData'!BR249</f>
        <v>0</v>
      </c>
      <c r="BS249" s="30">
        <f>IF('SERIES_DB-MetaData'!$F249="US",'SERIES_DB-MetaData'!BS249*25.4,'SERIES_DB-MetaData'!BS249)</f>
        <v>0</v>
      </c>
      <c r="BT249" s="20">
        <f>'SERIES_DB-MetaData'!BT249</f>
        <v>0</v>
      </c>
      <c r="BU249" s="22">
        <f t="shared" si="37"/>
        <v>0</v>
      </c>
      <c r="BV249" s="31">
        <f>IF('SERIES_DB-MetaData'!$F249="US",'SERIES_DB-MetaData'!BV249*6.89476,'SERIES_DB-MetaData'!BV249)</f>
        <v>0</v>
      </c>
      <c r="BW249" s="20">
        <f>'SERIES_DB-MetaData'!BW249</f>
        <v>0</v>
      </c>
      <c r="BX249" s="20">
        <f>'SERIES_DB-MetaData'!BX249</f>
        <v>2</v>
      </c>
    </row>
    <row r="250" spans="1:76">
      <c r="A250" s="84">
        <f>'SERIES_DB-MetaData'!A250</f>
        <v>245</v>
      </c>
      <c r="B250" s="84">
        <f>'SERIES_DB-MetaData'!B250</f>
        <v>0</v>
      </c>
      <c r="C250" s="84">
        <f>'SERIES_DB-MetaData'!C250</f>
        <v>2</v>
      </c>
      <c r="D250" s="105" t="str">
        <f>'SERIES_DB-MetaData'!D250</f>
        <v>Tanabe_1-2</v>
      </c>
      <c r="E250" s="105" t="str">
        <f>'SERIES_DB-MetaData'!E250</f>
        <v>Tanabe (from Lu et al., 2010, NEES Database)</v>
      </c>
      <c r="F250" s="20" t="s">
        <v>8</v>
      </c>
      <c r="G250" s="87" t="str">
        <f>'SERIES_DB-MetaData'!G250</f>
        <v>M</v>
      </c>
      <c r="H250" s="87" t="str">
        <f>'SERIES_DB-MetaData'!H250</f>
        <v>B</v>
      </c>
      <c r="I250" s="31">
        <f>IF('SERIES_DB-MetaData'!$F250="US",'SERIES_DB-MetaData'!I250*6.89476,'SERIES_DB-MetaData'!I250)</f>
        <v>63.4</v>
      </c>
      <c r="J250" s="31">
        <f>IF('SERIES_DB-MetaData'!$F250="US",'SERIES_DB-MetaData'!J250*6.89476,'SERIES_DB-MetaData'!J250)</f>
        <v>0</v>
      </c>
      <c r="K250" s="31">
        <f>IF('SERIES_DB-MetaData'!$F250="US",'SERIES_DB-MetaData'!K250*6.89476,'SERIES_DB-MetaData'!K250)</f>
        <v>0</v>
      </c>
      <c r="L250" s="31">
        <f>IF('SERIES_DB-MetaData'!$F250="US",'SERIES_DB-MetaData'!L250*4.448221615,'SERIES_DB-MetaData'!L250)</f>
        <v>0</v>
      </c>
      <c r="M250" s="20">
        <f>'SERIES_DB-MetaData'!M250</f>
        <v>0</v>
      </c>
      <c r="N250" s="30">
        <f>IF('SERIES_DB-MetaData'!$F250="US",'SERIES_DB-MetaData'!N250*25.4,'SERIES_DB-MetaData'!N250)</f>
        <v>40</v>
      </c>
      <c r="O250" s="30">
        <f>IF('SERIES_DB-MetaData'!$F250="US",'SERIES_DB-MetaData'!O250*25.4,'SERIES_DB-MetaData'!O250)</f>
        <v>60</v>
      </c>
      <c r="P250" s="30">
        <f>IF('SERIES_DB-MetaData'!$F250="US",'SERIES_DB-MetaData'!P250*25.4,'SERIES_DB-MetaData'!P250)</f>
        <v>420</v>
      </c>
      <c r="Q250" s="30">
        <f>IF('SERIES_DB-MetaData'!$F250="US",'SERIES_DB-MetaData'!Q250*25.4,'SERIES_DB-MetaData'!Q250)</f>
        <v>20</v>
      </c>
      <c r="R250" s="30">
        <f>IF('SERIES_DB-MetaData'!$F250="US",'SERIES_DB-MetaData'!R250*25.4,'SERIES_DB-MetaData'!R250)</f>
        <v>330</v>
      </c>
      <c r="S250" s="30">
        <f>IF('SERIES_DB-MetaData'!$F250="US",'SERIES_DB-MetaData'!S250*25.4,'SERIES_DB-MetaData'!S250)</f>
        <v>330</v>
      </c>
      <c r="T250" s="32" t="str">
        <f>'SERIES_DB-MetaData'!T250</f>
        <v>C</v>
      </c>
      <c r="U250" s="32">
        <f t="shared" si="32"/>
        <v>8400</v>
      </c>
      <c r="V250" s="30">
        <f>IF('SERIES_DB-MetaData'!$F250="US",'SERIES_DB-MetaData'!V250*25.4,'SERIES_DB-MetaData'!V250)</f>
        <v>6</v>
      </c>
      <c r="W250" s="30">
        <f>IF('SERIES_DB-MetaData'!$F250="US",'SERIES_DB-MetaData'!W250*25.4,'SERIES_DB-MetaData'!W250)</f>
        <v>0</v>
      </c>
      <c r="X250" s="30">
        <f>IF('SERIES_DB-MetaData'!$F250="US",'SERIES_DB-MetaData'!X250*25.4,'SERIES_DB-MetaData'!X250)</f>
        <v>0</v>
      </c>
      <c r="Y250" s="108">
        <f>'SERIES_DB-MetaData'!Y250</f>
        <v>6</v>
      </c>
      <c r="Z250" s="30">
        <f>IF('SERIES_DB-MetaData'!$F250="US",'SERIES_DB-MetaData'!Z250*25.4,'SERIES_DB-MetaData'!Z250)</f>
        <v>0</v>
      </c>
      <c r="AA250" s="108">
        <f>'SERIES_DB-MetaData'!AA250</f>
        <v>0</v>
      </c>
      <c r="AB250" s="30">
        <f>IF('SERIES_DB-MetaData'!$F250="US",'SERIES_DB-MetaData'!AB250*25.4,'SERIES_DB-MetaData'!AB250)</f>
        <v>0</v>
      </c>
      <c r="AC250" s="108">
        <f>'SERIES_DB-MetaData'!AC250</f>
        <v>0</v>
      </c>
      <c r="AD250" s="108">
        <f>'SERIES_DB-MetaData'!AD250</f>
        <v>0</v>
      </c>
      <c r="AE250" s="31">
        <f>IF('SERIES_DB-MetaData'!$F250="US",'SERIES_DB-MetaData'!AE250*25.4,'SERIES_DB-MetaData'!AE250)</f>
        <v>0</v>
      </c>
      <c r="AF250" s="32" t="str">
        <f>'SERIES_DB-MetaData'!AF250</f>
        <v>Ribbed</v>
      </c>
      <c r="AG250" s="23">
        <f t="shared" si="33"/>
        <v>2.0195952773077241</v>
      </c>
      <c r="AH250" s="30">
        <f>IF('SERIES_DB-MetaData'!$F250="US",'SERIES_DB-MetaData'!AH250*25.4,'SERIES_DB-MetaData'!AH250)</f>
        <v>0</v>
      </c>
      <c r="AI250" s="31">
        <f>IF('SERIES_DB-MetaData'!$F250="US",'SERIES_DB-MetaData'!AI250*6.89476,'SERIES_DB-MetaData'!AI250)</f>
        <v>315.56</v>
      </c>
      <c r="AJ250" s="31">
        <f>IF('SERIES_DB-MetaData'!$F250="US",'SERIES_DB-MetaData'!AJ250*6.89476,'SERIES_DB-MetaData'!AJ250)</f>
        <v>0</v>
      </c>
      <c r="AK250" s="31">
        <f>IF('SERIES_DB-MetaData'!$F250="US",'SERIES_DB-MetaData'!AK250*6.89476,'SERIES_DB-MetaData'!AK250)</f>
        <v>0</v>
      </c>
      <c r="AL250" s="31">
        <f>IF('SERIES_DB-MetaData'!$F250="US",'SERIES_DB-MetaData'!AL250*6.89476,'SERIES_DB-MetaData'!AL250)</f>
        <v>0</v>
      </c>
      <c r="AM250" s="31">
        <f>IF('SERIES_DB-MetaData'!$F250="US",'SERIES_DB-MetaData'!AM250*6.89476,'SERIES_DB-MetaData'!AM250)</f>
        <v>0</v>
      </c>
      <c r="AN250" s="31">
        <f>IF('SERIES_DB-MetaData'!$F250="US",'SERIES_DB-MetaData'!AN250*6.89476,'SERIES_DB-MetaData'!AN250)</f>
        <v>0</v>
      </c>
      <c r="AO250" s="108">
        <f>'SERIES_DB-MetaData'!AO250</f>
        <v>0</v>
      </c>
      <c r="AP250" s="24">
        <f>'SERIES_DB-MetaData'!AP250</f>
        <v>0</v>
      </c>
      <c r="AQ250" s="20">
        <f>'SERIES_DB-MetaData'!AQ250</f>
        <v>2</v>
      </c>
      <c r="AR250" s="24" t="str">
        <f>'SERIES_DB-MetaData'!AR250</f>
        <v>Ribbed</v>
      </c>
      <c r="AS250" s="30">
        <f>IF('SERIES_DB-MetaData'!$F250="US",'SERIES_DB-MetaData'!AS250*25.4,'SERIES_DB-MetaData'!AS250)</f>
        <v>1</v>
      </c>
      <c r="AT250" s="20">
        <f>'SERIES_DB-MetaData'!AT250</f>
        <v>0</v>
      </c>
      <c r="AU250" s="31">
        <f>IF('SERIES_DB-MetaData'!$F250="US",'SERIES_DB-MetaData'!AU250*25.4,'SERIES_DB-MetaData'!AU250)</f>
        <v>25</v>
      </c>
      <c r="AV250" s="30">
        <f>IF('SERIES_DB-MetaData'!$F250="US",'SERIES_DB-MetaData'!AV250*25.4,'SERIES_DB-MetaData'!AV250)</f>
        <v>0</v>
      </c>
      <c r="AW250" s="109">
        <f>'SERIES_DB-MetaData'!AW250</f>
        <v>0</v>
      </c>
      <c r="AX250" s="30">
        <f>IF('SERIES_DB-MetaData'!$F250="US",'SERIES_DB-MetaData'!AX250*25.4,'SERIES_DB-MetaData'!AX250)</f>
        <v>0</v>
      </c>
      <c r="AY250" s="23">
        <f t="shared" si="34"/>
        <v>0.15707963267948966</v>
      </c>
      <c r="AZ250" s="23"/>
      <c r="BA250" s="31">
        <f>IF('SERIES_DB-MetaData'!$F250="US",'SERIES_DB-MetaData'!BA250*6.89476,'SERIES_DB-MetaData'!BA250)</f>
        <v>294</v>
      </c>
      <c r="BB250" s="31">
        <f>IF('SERIES_DB-MetaData'!$F250="US",'SERIES_DB-MetaData'!BB250*6.89476,'SERIES_DB-MetaData'!BB250)</f>
        <v>0</v>
      </c>
      <c r="BC250" s="24">
        <f>'SERIES_DB-MetaData'!BC250</f>
        <v>0</v>
      </c>
      <c r="BD250" s="30">
        <f>IF('SERIES_DB-MetaData'!$F250="US",'SERIES_DB-MetaData'!BD250*25.4,'SERIES_DB-MetaData'!BD250)</f>
        <v>0</v>
      </c>
      <c r="BE250" s="30">
        <f>IF('SERIES_DB-MetaData'!$F250="US",'SERIES_DB-MetaData'!BE250*25.4,'SERIES_DB-MetaData'!BE250)</f>
        <v>0</v>
      </c>
      <c r="BF250" s="24">
        <f>'SERIES_DB-MetaData'!BF250</f>
        <v>0</v>
      </c>
      <c r="BG250" s="22"/>
      <c r="BH250" s="30">
        <f>IF('SERIES_DB-MetaData'!$F250="US",'SERIES_DB-MetaData'!BH250*25.4,'SERIES_DB-MetaData'!BH250)</f>
        <v>0</v>
      </c>
      <c r="BI250" s="31">
        <f>IF('SERIES_DB-MetaData'!$F250="US",'SERIES_DB-MetaData'!BI250*6.89476,'SERIES_DB-MetaData'!BI250)</f>
        <v>0</v>
      </c>
      <c r="BJ250" s="31">
        <f>IF('SERIES_DB-MetaData'!$F250="US",'SERIES_DB-MetaData'!BJ250*6.89476,'SERIES_DB-MetaData'!BJ250)</f>
        <v>0</v>
      </c>
      <c r="BK250" s="109">
        <f>'SERIES_DB-MetaData'!BK250</f>
        <v>0</v>
      </c>
      <c r="BL250" s="30">
        <f>IF('SERIES_DB-MetaData'!$F250="US",'SERIES_DB-MetaData'!BL250*25.4,'SERIES_DB-MetaData'!BL250)</f>
        <v>0</v>
      </c>
      <c r="BM250" s="30">
        <f>IF('SERIES_DB-MetaData'!$F250="US",'SERIES_DB-MetaData'!BM250*25.4,'SERIES_DB-MetaData'!BM250)</f>
        <v>0</v>
      </c>
      <c r="BN250" s="25">
        <f>'SERIES_DB-MetaData'!$BN$6</f>
        <v>2</v>
      </c>
      <c r="BO250" s="22"/>
      <c r="BP250" s="31">
        <f>IF('SERIES_DB-MetaData'!$F250="US",'SERIES_DB-MetaData'!BP250*6.89476,'SERIES_DB-MetaData'!BP250)</f>
        <v>0</v>
      </c>
      <c r="BQ250" s="31">
        <f>IF('SERIES_DB-MetaData'!$F250="US",'SERIES_DB-MetaData'!BQ250*6.89476,'SERIES_DB-MetaData'!BQ250)</f>
        <v>0</v>
      </c>
      <c r="BR250" s="20">
        <f>'SERIES_DB-MetaData'!BR250</f>
        <v>0</v>
      </c>
      <c r="BS250" s="30">
        <f>IF('SERIES_DB-MetaData'!$F250="US",'SERIES_DB-MetaData'!BS250*25.4,'SERIES_DB-MetaData'!BS250)</f>
        <v>0</v>
      </c>
      <c r="BT250" s="20">
        <f>'SERIES_DB-MetaData'!BT250</f>
        <v>0</v>
      </c>
      <c r="BU250" s="22">
        <f t="shared" si="37"/>
        <v>0</v>
      </c>
      <c r="BV250" s="31">
        <f>IF('SERIES_DB-MetaData'!$F250="US",'SERIES_DB-MetaData'!BV250*6.89476,'SERIES_DB-MetaData'!BV250)</f>
        <v>0</v>
      </c>
      <c r="BW250" s="20">
        <f>'SERIES_DB-MetaData'!BW250</f>
        <v>0</v>
      </c>
      <c r="BX250" s="20">
        <f>'SERIES_DB-MetaData'!BX250</f>
        <v>2</v>
      </c>
    </row>
    <row r="251" spans="1:76">
      <c r="A251" s="84">
        <f>'SERIES_DB-MetaData'!A251</f>
        <v>246</v>
      </c>
      <c r="B251" s="84">
        <f>'SERIES_DB-MetaData'!B251</f>
        <v>0</v>
      </c>
      <c r="C251" s="84">
        <f>'SERIES_DB-MetaData'!C251</f>
        <v>3</v>
      </c>
      <c r="D251" s="105" t="str">
        <f>'SERIES_DB-MetaData'!D251</f>
        <v>Tanabe_1-3</v>
      </c>
      <c r="E251" s="105" t="str">
        <f>'SERIES_DB-MetaData'!E251</f>
        <v>Tanabe (from Lu et al., 2010, NEES Database)</v>
      </c>
      <c r="F251" s="20" t="s">
        <v>8</v>
      </c>
      <c r="G251" s="87" t="str">
        <f>'SERIES_DB-MetaData'!G251</f>
        <v>M</v>
      </c>
      <c r="H251" s="87" t="str">
        <f>'SERIES_DB-MetaData'!H251</f>
        <v>B</v>
      </c>
      <c r="I251" s="31">
        <f>IF('SERIES_DB-MetaData'!$F251="US",'SERIES_DB-MetaData'!I251*6.89476,'SERIES_DB-MetaData'!I251)</f>
        <v>63.4</v>
      </c>
      <c r="J251" s="31">
        <f>IF('SERIES_DB-MetaData'!$F251="US",'SERIES_DB-MetaData'!J251*6.89476,'SERIES_DB-MetaData'!J251)</f>
        <v>0</v>
      </c>
      <c r="K251" s="31">
        <f>IF('SERIES_DB-MetaData'!$F251="US",'SERIES_DB-MetaData'!K251*6.89476,'SERIES_DB-MetaData'!K251)</f>
        <v>0</v>
      </c>
      <c r="L251" s="31">
        <f>IF('SERIES_DB-MetaData'!$F251="US",'SERIES_DB-MetaData'!L251*4.448221615,'SERIES_DB-MetaData'!L251)</f>
        <v>0</v>
      </c>
      <c r="M251" s="20">
        <f>'SERIES_DB-MetaData'!M251</f>
        <v>0</v>
      </c>
      <c r="N251" s="30">
        <f>IF('SERIES_DB-MetaData'!$F251="US",'SERIES_DB-MetaData'!N251*25.4,'SERIES_DB-MetaData'!N251)</f>
        <v>40</v>
      </c>
      <c r="O251" s="30">
        <f>IF('SERIES_DB-MetaData'!$F251="US",'SERIES_DB-MetaData'!O251*25.4,'SERIES_DB-MetaData'!O251)</f>
        <v>60</v>
      </c>
      <c r="P251" s="30">
        <f>IF('SERIES_DB-MetaData'!$F251="US",'SERIES_DB-MetaData'!P251*25.4,'SERIES_DB-MetaData'!P251)</f>
        <v>420</v>
      </c>
      <c r="Q251" s="30">
        <f>IF('SERIES_DB-MetaData'!$F251="US",'SERIES_DB-MetaData'!Q251*25.4,'SERIES_DB-MetaData'!Q251)</f>
        <v>40</v>
      </c>
      <c r="R251" s="30">
        <f>IF('SERIES_DB-MetaData'!$F251="US",'SERIES_DB-MetaData'!R251*25.4,'SERIES_DB-MetaData'!R251)</f>
        <v>330</v>
      </c>
      <c r="S251" s="30">
        <f>IF('SERIES_DB-MetaData'!$F251="US",'SERIES_DB-MetaData'!S251*25.4,'SERIES_DB-MetaData'!S251)</f>
        <v>330</v>
      </c>
      <c r="T251" s="32" t="str">
        <f>'SERIES_DB-MetaData'!T251</f>
        <v>C</v>
      </c>
      <c r="U251" s="32">
        <f t="shared" si="32"/>
        <v>14400</v>
      </c>
      <c r="V251" s="30">
        <f>IF('SERIES_DB-MetaData'!$F251="US",'SERIES_DB-MetaData'!V251*25.4,'SERIES_DB-MetaData'!V251)</f>
        <v>6</v>
      </c>
      <c r="W251" s="30">
        <f>IF('SERIES_DB-MetaData'!$F251="US",'SERIES_DB-MetaData'!W251*25.4,'SERIES_DB-MetaData'!W251)</f>
        <v>0</v>
      </c>
      <c r="X251" s="30">
        <f>IF('SERIES_DB-MetaData'!$F251="US",'SERIES_DB-MetaData'!X251*25.4,'SERIES_DB-MetaData'!X251)</f>
        <v>0</v>
      </c>
      <c r="Y251" s="108">
        <f>'SERIES_DB-MetaData'!Y251</f>
        <v>6</v>
      </c>
      <c r="Z251" s="30">
        <f>IF('SERIES_DB-MetaData'!$F251="US",'SERIES_DB-MetaData'!Z251*25.4,'SERIES_DB-MetaData'!Z251)</f>
        <v>0</v>
      </c>
      <c r="AA251" s="108">
        <f>'SERIES_DB-MetaData'!AA251</f>
        <v>0</v>
      </c>
      <c r="AB251" s="30">
        <f>IF('SERIES_DB-MetaData'!$F251="US",'SERIES_DB-MetaData'!AB251*25.4,'SERIES_DB-MetaData'!AB251)</f>
        <v>0</v>
      </c>
      <c r="AC251" s="108">
        <f>'SERIES_DB-MetaData'!AC251</f>
        <v>0</v>
      </c>
      <c r="AD251" s="108">
        <f>'SERIES_DB-MetaData'!AD251</f>
        <v>0</v>
      </c>
      <c r="AE251" s="31">
        <f>IF('SERIES_DB-MetaData'!$F251="US",'SERIES_DB-MetaData'!AE251*25.4,'SERIES_DB-MetaData'!AE251)</f>
        <v>0</v>
      </c>
      <c r="AF251" s="32" t="str">
        <f>'SERIES_DB-MetaData'!AF251</f>
        <v>Ribbed</v>
      </c>
      <c r="AG251" s="23">
        <f t="shared" si="33"/>
        <v>1.1780972450961724</v>
      </c>
      <c r="AH251" s="30">
        <f>IF('SERIES_DB-MetaData'!$F251="US",'SERIES_DB-MetaData'!AH251*25.4,'SERIES_DB-MetaData'!AH251)</f>
        <v>0</v>
      </c>
      <c r="AI251" s="31">
        <f>IF('SERIES_DB-MetaData'!$F251="US",'SERIES_DB-MetaData'!AI251*6.89476,'SERIES_DB-MetaData'!AI251)</f>
        <v>315.56</v>
      </c>
      <c r="AJ251" s="31">
        <f>IF('SERIES_DB-MetaData'!$F251="US",'SERIES_DB-MetaData'!AJ251*6.89476,'SERIES_DB-MetaData'!AJ251)</f>
        <v>0</v>
      </c>
      <c r="AK251" s="31">
        <f>IF('SERIES_DB-MetaData'!$F251="US",'SERIES_DB-MetaData'!AK251*6.89476,'SERIES_DB-MetaData'!AK251)</f>
        <v>0</v>
      </c>
      <c r="AL251" s="31">
        <f>IF('SERIES_DB-MetaData'!$F251="US",'SERIES_DB-MetaData'!AL251*6.89476,'SERIES_DB-MetaData'!AL251)</f>
        <v>0</v>
      </c>
      <c r="AM251" s="31">
        <f>IF('SERIES_DB-MetaData'!$F251="US",'SERIES_DB-MetaData'!AM251*6.89476,'SERIES_DB-MetaData'!AM251)</f>
        <v>0</v>
      </c>
      <c r="AN251" s="31">
        <f>IF('SERIES_DB-MetaData'!$F251="US",'SERIES_DB-MetaData'!AN251*6.89476,'SERIES_DB-MetaData'!AN251)</f>
        <v>0</v>
      </c>
      <c r="AO251" s="108">
        <f>'SERIES_DB-MetaData'!AO251</f>
        <v>0</v>
      </c>
      <c r="AP251" s="24">
        <f>'SERIES_DB-MetaData'!AP251</f>
        <v>0</v>
      </c>
      <c r="AQ251" s="20">
        <f>'SERIES_DB-MetaData'!AQ251</f>
        <v>2</v>
      </c>
      <c r="AR251" s="24" t="str">
        <f>'SERIES_DB-MetaData'!AR251</f>
        <v>Ribbed</v>
      </c>
      <c r="AS251" s="30">
        <f>IF('SERIES_DB-MetaData'!$F251="US",'SERIES_DB-MetaData'!AS251*25.4,'SERIES_DB-MetaData'!AS251)</f>
        <v>1</v>
      </c>
      <c r="AT251" s="20">
        <f>'SERIES_DB-MetaData'!AT251</f>
        <v>0</v>
      </c>
      <c r="AU251" s="31">
        <f>IF('SERIES_DB-MetaData'!$F251="US",'SERIES_DB-MetaData'!AU251*25.4,'SERIES_DB-MetaData'!AU251)</f>
        <v>25</v>
      </c>
      <c r="AV251" s="30">
        <f>IF('SERIES_DB-MetaData'!$F251="US",'SERIES_DB-MetaData'!AV251*25.4,'SERIES_DB-MetaData'!AV251)</f>
        <v>0</v>
      </c>
      <c r="AW251" s="109">
        <f>'SERIES_DB-MetaData'!AW251</f>
        <v>0</v>
      </c>
      <c r="AX251" s="30">
        <f>IF('SERIES_DB-MetaData'!$F251="US",'SERIES_DB-MetaData'!AX251*25.4,'SERIES_DB-MetaData'!AX251)</f>
        <v>0</v>
      </c>
      <c r="AY251" s="23">
        <f t="shared" si="34"/>
        <v>0.15707963267948966</v>
      </c>
      <c r="AZ251" s="23"/>
      <c r="BA251" s="31">
        <f>IF('SERIES_DB-MetaData'!$F251="US",'SERIES_DB-MetaData'!BA251*6.89476,'SERIES_DB-MetaData'!BA251)</f>
        <v>294</v>
      </c>
      <c r="BB251" s="31">
        <f>IF('SERIES_DB-MetaData'!$F251="US",'SERIES_DB-MetaData'!BB251*6.89476,'SERIES_DB-MetaData'!BB251)</f>
        <v>0</v>
      </c>
      <c r="BC251" s="24">
        <f>'SERIES_DB-MetaData'!BC251</f>
        <v>0</v>
      </c>
      <c r="BD251" s="30">
        <f>IF('SERIES_DB-MetaData'!$F251="US",'SERIES_DB-MetaData'!BD251*25.4,'SERIES_DB-MetaData'!BD251)</f>
        <v>0</v>
      </c>
      <c r="BE251" s="30">
        <f>IF('SERIES_DB-MetaData'!$F251="US",'SERIES_DB-MetaData'!BE251*25.4,'SERIES_DB-MetaData'!BE251)</f>
        <v>0</v>
      </c>
      <c r="BF251" s="24">
        <f>'SERIES_DB-MetaData'!BF251</f>
        <v>0</v>
      </c>
      <c r="BG251" s="22"/>
      <c r="BH251" s="30">
        <f>IF('SERIES_DB-MetaData'!$F251="US",'SERIES_DB-MetaData'!BH251*25.4,'SERIES_DB-MetaData'!BH251)</f>
        <v>0</v>
      </c>
      <c r="BI251" s="31">
        <f>IF('SERIES_DB-MetaData'!$F251="US",'SERIES_DB-MetaData'!BI251*6.89476,'SERIES_DB-MetaData'!BI251)</f>
        <v>0</v>
      </c>
      <c r="BJ251" s="31">
        <f>IF('SERIES_DB-MetaData'!$F251="US",'SERIES_DB-MetaData'!BJ251*6.89476,'SERIES_DB-MetaData'!BJ251)</f>
        <v>0</v>
      </c>
      <c r="BK251" s="109">
        <f>'SERIES_DB-MetaData'!BK251</f>
        <v>0</v>
      </c>
      <c r="BL251" s="30">
        <f>IF('SERIES_DB-MetaData'!$F251="US",'SERIES_DB-MetaData'!BL251*25.4,'SERIES_DB-MetaData'!BL251)</f>
        <v>0</v>
      </c>
      <c r="BM251" s="30">
        <f>IF('SERIES_DB-MetaData'!$F251="US",'SERIES_DB-MetaData'!BM251*25.4,'SERIES_DB-MetaData'!BM251)</f>
        <v>0</v>
      </c>
      <c r="BN251" s="25">
        <f>'SERIES_DB-MetaData'!$BN$6</f>
        <v>2</v>
      </c>
      <c r="BO251" s="22"/>
      <c r="BP251" s="31">
        <f>IF('SERIES_DB-MetaData'!$F251="US",'SERIES_DB-MetaData'!BP251*6.89476,'SERIES_DB-MetaData'!BP251)</f>
        <v>0</v>
      </c>
      <c r="BQ251" s="31">
        <f>IF('SERIES_DB-MetaData'!$F251="US",'SERIES_DB-MetaData'!BQ251*6.89476,'SERIES_DB-MetaData'!BQ251)</f>
        <v>0</v>
      </c>
      <c r="BR251" s="20">
        <f>'SERIES_DB-MetaData'!BR251</f>
        <v>0</v>
      </c>
      <c r="BS251" s="30">
        <f>IF('SERIES_DB-MetaData'!$F251="US",'SERIES_DB-MetaData'!BS251*25.4,'SERIES_DB-MetaData'!BS251)</f>
        <v>0</v>
      </c>
      <c r="BT251" s="20">
        <f>'SERIES_DB-MetaData'!BT251</f>
        <v>0</v>
      </c>
      <c r="BU251" s="22">
        <f t="shared" si="37"/>
        <v>0</v>
      </c>
      <c r="BV251" s="31">
        <f>IF('SERIES_DB-MetaData'!$F251="US",'SERIES_DB-MetaData'!BV251*6.89476,'SERIES_DB-MetaData'!BV251)</f>
        <v>0</v>
      </c>
      <c r="BW251" s="20">
        <f>'SERIES_DB-MetaData'!BW251</f>
        <v>0</v>
      </c>
      <c r="BX251" s="20">
        <f>'SERIES_DB-MetaData'!BX251</f>
        <v>2</v>
      </c>
    </row>
    <row r="252" spans="1:76">
      <c r="A252" s="84">
        <f>'SERIES_DB-MetaData'!A252</f>
        <v>247</v>
      </c>
      <c r="B252" s="84">
        <f>'SERIES_DB-MetaData'!B252</f>
        <v>0</v>
      </c>
      <c r="C252" s="84">
        <f>'SERIES_DB-MetaData'!C252</f>
        <v>4</v>
      </c>
      <c r="D252" s="105" t="str">
        <f>'SERIES_DB-MetaData'!D252</f>
        <v>Tanabe_2-1</v>
      </c>
      <c r="E252" s="105" t="str">
        <f>'SERIES_DB-MetaData'!E252</f>
        <v>Tanabe (from Lu et al., 2010, NEES Database)</v>
      </c>
      <c r="F252" s="20" t="s">
        <v>8</v>
      </c>
      <c r="G252" s="87" t="str">
        <f>'SERIES_DB-MetaData'!G252</f>
        <v>M</v>
      </c>
      <c r="H252" s="87" t="str">
        <f>'SERIES_DB-MetaData'!H252</f>
        <v>B</v>
      </c>
      <c r="I252" s="31">
        <f>IF('SERIES_DB-MetaData'!$F252="US",'SERIES_DB-MetaData'!I252*6.89476,'SERIES_DB-MetaData'!I252)</f>
        <v>32</v>
      </c>
      <c r="J252" s="31">
        <f>IF('SERIES_DB-MetaData'!$F252="US",'SERIES_DB-MetaData'!J252*6.89476,'SERIES_DB-MetaData'!J252)</f>
        <v>0</v>
      </c>
      <c r="K252" s="31">
        <f>IF('SERIES_DB-MetaData'!$F252="US",'SERIES_DB-MetaData'!K252*6.89476,'SERIES_DB-MetaData'!K252)</f>
        <v>0</v>
      </c>
      <c r="L252" s="31">
        <f>IF('SERIES_DB-MetaData'!$F252="US",'SERIES_DB-MetaData'!L252*4.448221615,'SERIES_DB-MetaData'!L252)</f>
        <v>0</v>
      </c>
      <c r="M252" s="20">
        <f>'SERIES_DB-MetaData'!M252</f>
        <v>0</v>
      </c>
      <c r="N252" s="30">
        <f>IF('SERIES_DB-MetaData'!$F252="US",'SERIES_DB-MetaData'!N252*25.4,'SERIES_DB-MetaData'!N252)</f>
        <v>60</v>
      </c>
      <c r="O252" s="30">
        <f>IF('SERIES_DB-MetaData'!$F252="US",'SERIES_DB-MetaData'!O252*25.4,'SERIES_DB-MetaData'!O252)</f>
        <v>60</v>
      </c>
      <c r="P252" s="30">
        <f>IF('SERIES_DB-MetaData'!$F252="US",'SERIES_DB-MetaData'!P252*25.4,'SERIES_DB-MetaData'!P252)</f>
        <v>570</v>
      </c>
      <c r="Q252" s="30">
        <f>IF('SERIES_DB-MetaData'!$F252="US",'SERIES_DB-MetaData'!Q252*25.4,'SERIES_DB-MetaData'!Q252)</f>
        <v>20</v>
      </c>
      <c r="R252" s="30">
        <f>IF('SERIES_DB-MetaData'!$F252="US",'SERIES_DB-MetaData'!R252*25.4,'SERIES_DB-MetaData'!R252)</f>
        <v>480</v>
      </c>
      <c r="S252" s="30">
        <f>IF('SERIES_DB-MetaData'!$F252="US",'SERIES_DB-MetaData'!S252*25.4,'SERIES_DB-MetaData'!S252)</f>
        <v>480</v>
      </c>
      <c r="T252" s="32" t="str">
        <f>'SERIES_DB-MetaData'!T252</f>
        <v>C</v>
      </c>
      <c r="U252" s="32">
        <f t="shared" si="32"/>
        <v>12600</v>
      </c>
      <c r="V252" s="30">
        <f>IF('SERIES_DB-MetaData'!$F252="US",'SERIES_DB-MetaData'!V252*25.4,'SERIES_DB-MetaData'!V252)</f>
        <v>6</v>
      </c>
      <c r="W252" s="30">
        <f>IF('SERIES_DB-MetaData'!$F252="US",'SERIES_DB-MetaData'!W252*25.4,'SERIES_DB-MetaData'!W252)</f>
        <v>0</v>
      </c>
      <c r="X252" s="30">
        <f>IF('SERIES_DB-MetaData'!$F252="US",'SERIES_DB-MetaData'!X252*25.4,'SERIES_DB-MetaData'!X252)</f>
        <v>0</v>
      </c>
      <c r="Y252" s="108">
        <f>'SERIES_DB-MetaData'!Y252</f>
        <v>6</v>
      </c>
      <c r="Z252" s="30">
        <f>IF('SERIES_DB-MetaData'!$F252="US",'SERIES_DB-MetaData'!Z252*25.4,'SERIES_DB-MetaData'!Z252)</f>
        <v>0</v>
      </c>
      <c r="AA252" s="108">
        <f>'SERIES_DB-MetaData'!AA252</f>
        <v>0</v>
      </c>
      <c r="AB252" s="30">
        <f>IF('SERIES_DB-MetaData'!$F252="US",'SERIES_DB-MetaData'!AB252*25.4,'SERIES_DB-MetaData'!AB252)</f>
        <v>0</v>
      </c>
      <c r="AC252" s="108">
        <f>'SERIES_DB-MetaData'!AC252</f>
        <v>0</v>
      </c>
      <c r="AD252" s="108">
        <f>'SERIES_DB-MetaData'!AD252</f>
        <v>0</v>
      </c>
      <c r="AE252" s="31">
        <f>IF('SERIES_DB-MetaData'!$F252="US",'SERIES_DB-MetaData'!AE252*25.4,'SERIES_DB-MetaData'!AE252)</f>
        <v>0</v>
      </c>
      <c r="AF252" s="32" t="str">
        <f>'SERIES_DB-MetaData'!AF252</f>
        <v>Ribbed</v>
      </c>
      <c r="AG252" s="23">
        <f t="shared" si="33"/>
        <v>1.3463968515384828</v>
      </c>
      <c r="AH252" s="30">
        <f>IF('SERIES_DB-MetaData'!$F252="US",'SERIES_DB-MetaData'!AH252*25.4,'SERIES_DB-MetaData'!AH252)</f>
        <v>0</v>
      </c>
      <c r="AI252" s="31">
        <f>IF('SERIES_DB-MetaData'!$F252="US",'SERIES_DB-MetaData'!AI252*6.89476,'SERIES_DB-MetaData'!AI252)</f>
        <v>367.5</v>
      </c>
      <c r="AJ252" s="31">
        <f>IF('SERIES_DB-MetaData'!$F252="US",'SERIES_DB-MetaData'!AJ252*6.89476,'SERIES_DB-MetaData'!AJ252)</f>
        <v>0</v>
      </c>
      <c r="AK252" s="31">
        <f>IF('SERIES_DB-MetaData'!$F252="US",'SERIES_DB-MetaData'!AK252*6.89476,'SERIES_DB-MetaData'!AK252)</f>
        <v>0</v>
      </c>
      <c r="AL252" s="31">
        <f>IF('SERIES_DB-MetaData'!$F252="US",'SERIES_DB-MetaData'!AL252*6.89476,'SERIES_DB-MetaData'!AL252)</f>
        <v>0</v>
      </c>
      <c r="AM252" s="31">
        <f>IF('SERIES_DB-MetaData'!$F252="US",'SERIES_DB-MetaData'!AM252*6.89476,'SERIES_DB-MetaData'!AM252)</f>
        <v>0</v>
      </c>
      <c r="AN252" s="31">
        <f>IF('SERIES_DB-MetaData'!$F252="US",'SERIES_DB-MetaData'!AN252*6.89476,'SERIES_DB-MetaData'!AN252)</f>
        <v>0</v>
      </c>
      <c r="AO252" s="108">
        <f>'SERIES_DB-MetaData'!AO252</f>
        <v>0</v>
      </c>
      <c r="AP252" s="24">
        <f>'SERIES_DB-MetaData'!AP252</f>
        <v>0</v>
      </c>
      <c r="AQ252" s="20">
        <f>'SERIES_DB-MetaData'!AQ252</f>
        <v>2</v>
      </c>
      <c r="AR252" s="24" t="str">
        <f>'SERIES_DB-MetaData'!AR252</f>
        <v>Ribbed</v>
      </c>
      <c r="AS252" s="30">
        <f>IF('SERIES_DB-MetaData'!$F252="US",'SERIES_DB-MetaData'!AS252*25.4,'SERIES_DB-MetaData'!AS252)</f>
        <v>1.5</v>
      </c>
      <c r="AT252" s="20">
        <f>'SERIES_DB-MetaData'!AT252</f>
        <v>0</v>
      </c>
      <c r="AU252" s="31">
        <f>IF('SERIES_DB-MetaData'!$F252="US",'SERIES_DB-MetaData'!AU252*25.4,'SERIES_DB-MetaData'!AU252)</f>
        <v>25</v>
      </c>
      <c r="AV252" s="30">
        <f>IF('SERIES_DB-MetaData'!$F252="US",'SERIES_DB-MetaData'!AV252*25.4,'SERIES_DB-MetaData'!AV252)</f>
        <v>0</v>
      </c>
      <c r="AW252" s="109">
        <f>'SERIES_DB-MetaData'!AW252</f>
        <v>0</v>
      </c>
      <c r="AX252" s="30">
        <f>IF('SERIES_DB-MetaData'!$F252="US",'SERIES_DB-MetaData'!AX252*25.4,'SERIES_DB-MetaData'!AX252)</f>
        <v>0</v>
      </c>
      <c r="AY252" s="23">
        <f t="shared" si="34"/>
        <v>0.23561944901923448</v>
      </c>
      <c r="AZ252" s="23"/>
      <c r="BA252" s="31">
        <f>IF('SERIES_DB-MetaData'!$F252="US",'SERIES_DB-MetaData'!BA252*6.89476,'SERIES_DB-MetaData'!BA252)</f>
        <v>294</v>
      </c>
      <c r="BB252" s="31">
        <f>IF('SERIES_DB-MetaData'!$F252="US",'SERIES_DB-MetaData'!BB252*6.89476,'SERIES_DB-MetaData'!BB252)</f>
        <v>0</v>
      </c>
      <c r="BC252" s="24">
        <f>'SERIES_DB-MetaData'!BC252</f>
        <v>0</v>
      </c>
      <c r="BD252" s="30">
        <f>IF('SERIES_DB-MetaData'!$F252="US",'SERIES_DB-MetaData'!BD252*25.4,'SERIES_DB-MetaData'!BD252)</f>
        <v>0</v>
      </c>
      <c r="BE252" s="30">
        <f>IF('SERIES_DB-MetaData'!$F252="US",'SERIES_DB-MetaData'!BE252*25.4,'SERIES_DB-MetaData'!BE252)</f>
        <v>0</v>
      </c>
      <c r="BF252" s="24">
        <f>'SERIES_DB-MetaData'!BF252</f>
        <v>0</v>
      </c>
      <c r="BG252" s="22"/>
      <c r="BH252" s="30">
        <f>IF('SERIES_DB-MetaData'!$F252="US",'SERIES_DB-MetaData'!BH252*25.4,'SERIES_DB-MetaData'!BH252)</f>
        <v>0</v>
      </c>
      <c r="BI252" s="31">
        <f>IF('SERIES_DB-MetaData'!$F252="US",'SERIES_DB-MetaData'!BI252*6.89476,'SERIES_DB-MetaData'!BI252)</f>
        <v>0</v>
      </c>
      <c r="BJ252" s="31">
        <f>IF('SERIES_DB-MetaData'!$F252="US",'SERIES_DB-MetaData'!BJ252*6.89476,'SERIES_DB-MetaData'!BJ252)</f>
        <v>0</v>
      </c>
      <c r="BK252" s="109">
        <f>'SERIES_DB-MetaData'!BK252</f>
        <v>0</v>
      </c>
      <c r="BL252" s="30">
        <f>IF('SERIES_DB-MetaData'!$F252="US",'SERIES_DB-MetaData'!BL252*25.4,'SERIES_DB-MetaData'!BL252)</f>
        <v>0</v>
      </c>
      <c r="BM252" s="30">
        <f>IF('SERIES_DB-MetaData'!$F252="US",'SERIES_DB-MetaData'!BM252*25.4,'SERIES_DB-MetaData'!BM252)</f>
        <v>0</v>
      </c>
      <c r="BN252" s="25">
        <f>'SERIES_DB-MetaData'!$BN$6</f>
        <v>2</v>
      </c>
      <c r="BO252" s="22"/>
      <c r="BP252" s="31">
        <f>IF('SERIES_DB-MetaData'!$F252="US",'SERIES_DB-MetaData'!BP252*6.89476,'SERIES_DB-MetaData'!BP252)</f>
        <v>0</v>
      </c>
      <c r="BQ252" s="31">
        <f>IF('SERIES_DB-MetaData'!$F252="US",'SERIES_DB-MetaData'!BQ252*6.89476,'SERIES_DB-MetaData'!BQ252)</f>
        <v>0</v>
      </c>
      <c r="BR252" s="20">
        <f>'SERIES_DB-MetaData'!BR252</f>
        <v>0</v>
      </c>
      <c r="BS252" s="30">
        <f>IF('SERIES_DB-MetaData'!$F252="US",'SERIES_DB-MetaData'!BS252*25.4,'SERIES_DB-MetaData'!BS252)</f>
        <v>0</v>
      </c>
      <c r="BT252" s="20">
        <f>'SERIES_DB-MetaData'!BT252</f>
        <v>0</v>
      </c>
      <c r="BU252" s="22">
        <f t="shared" si="37"/>
        <v>0</v>
      </c>
      <c r="BV252" s="31">
        <f>IF('SERIES_DB-MetaData'!$F252="US",'SERIES_DB-MetaData'!BV252*6.89476,'SERIES_DB-MetaData'!BV252)</f>
        <v>0</v>
      </c>
      <c r="BW252" s="20">
        <f>'SERIES_DB-MetaData'!BW252</f>
        <v>0</v>
      </c>
      <c r="BX252" s="20">
        <f>'SERIES_DB-MetaData'!BX252</f>
        <v>2</v>
      </c>
    </row>
    <row r="253" spans="1:76">
      <c r="A253" s="84">
        <f>'SERIES_DB-MetaData'!A253</f>
        <v>248</v>
      </c>
      <c r="B253" s="84">
        <f>'SERIES_DB-MetaData'!B253</f>
        <v>0</v>
      </c>
      <c r="C253" s="84">
        <f>'SERIES_DB-MetaData'!C253</f>
        <v>5</v>
      </c>
      <c r="D253" s="105" t="str">
        <f>'SERIES_DB-MetaData'!D253</f>
        <v>Tanabe_2-2</v>
      </c>
      <c r="E253" s="105" t="str">
        <f>'SERIES_DB-MetaData'!E253</f>
        <v>Tanabe (from Lu et al., 2010, NEES Database)</v>
      </c>
      <c r="F253" s="20" t="s">
        <v>8</v>
      </c>
      <c r="G253" s="87" t="str">
        <f>'SERIES_DB-MetaData'!G253</f>
        <v>M</v>
      </c>
      <c r="H253" s="87" t="str">
        <f>'SERIES_DB-MetaData'!H253</f>
        <v>B</v>
      </c>
      <c r="I253" s="31">
        <f>IF('SERIES_DB-MetaData'!$F253="US",'SERIES_DB-MetaData'!I253*6.89476,'SERIES_DB-MetaData'!I253)</f>
        <v>32.1</v>
      </c>
      <c r="J253" s="31">
        <f>IF('SERIES_DB-MetaData'!$F253="US",'SERIES_DB-MetaData'!J253*6.89476,'SERIES_DB-MetaData'!J253)</f>
        <v>0</v>
      </c>
      <c r="K253" s="31">
        <f>IF('SERIES_DB-MetaData'!$F253="US",'SERIES_DB-MetaData'!K253*6.89476,'SERIES_DB-MetaData'!K253)</f>
        <v>0</v>
      </c>
      <c r="L253" s="31">
        <f>IF('SERIES_DB-MetaData'!$F253="US",'SERIES_DB-MetaData'!L253*4.448221615,'SERIES_DB-MetaData'!L253)</f>
        <v>0</v>
      </c>
      <c r="M253" s="20">
        <f>'SERIES_DB-MetaData'!M253</f>
        <v>0</v>
      </c>
      <c r="N253" s="30">
        <f>IF('SERIES_DB-MetaData'!$F253="US",'SERIES_DB-MetaData'!N253*25.4,'SERIES_DB-MetaData'!N253)</f>
        <v>60</v>
      </c>
      <c r="O253" s="30">
        <f>IF('SERIES_DB-MetaData'!$F253="US",'SERIES_DB-MetaData'!O253*25.4,'SERIES_DB-MetaData'!O253)</f>
        <v>60</v>
      </c>
      <c r="P253" s="30">
        <f>IF('SERIES_DB-MetaData'!$F253="US",'SERIES_DB-MetaData'!P253*25.4,'SERIES_DB-MetaData'!P253)</f>
        <v>570</v>
      </c>
      <c r="Q253" s="30">
        <f>IF('SERIES_DB-MetaData'!$F253="US",'SERIES_DB-MetaData'!Q253*25.4,'SERIES_DB-MetaData'!Q253)</f>
        <v>30</v>
      </c>
      <c r="R253" s="30">
        <f>IF('SERIES_DB-MetaData'!$F253="US",'SERIES_DB-MetaData'!R253*25.4,'SERIES_DB-MetaData'!R253)</f>
        <v>480</v>
      </c>
      <c r="S253" s="30">
        <f>IF('SERIES_DB-MetaData'!$F253="US",'SERIES_DB-MetaData'!S253*25.4,'SERIES_DB-MetaData'!S253)</f>
        <v>480</v>
      </c>
      <c r="T253" s="32" t="str">
        <f>'SERIES_DB-MetaData'!T253</f>
        <v>C</v>
      </c>
      <c r="U253" s="32">
        <f t="shared" si="32"/>
        <v>17100</v>
      </c>
      <c r="V253" s="30">
        <f>IF('SERIES_DB-MetaData'!$F253="US",'SERIES_DB-MetaData'!V253*25.4,'SERIES_DB-MetaData'!V253)</f>
        <v>6</v>
      </c>
      <c r="W253" s="30">
        <f>IF('SERIES_DB-MetaData'!$F253="US",'SERIES_DB-MetaData'!W253*25.4,'SERIES_DB-MetaData'!W253)</f>
        <v>0</v>
      </c>
      <c r="X253" s="30">
        <f>IF('SERIES_DB-MetaData'!$F253="US",'SERIES_DB-MetaData'!X253*25.4,'SERIES_DB-MetaData'!X253)</f>
        <v>0</v>
      </c>
      <c r="Y253" s="108">
        <f>'SERIES_DB-MetaData'!Y253</f>
        <v>6</v>
      </c>
      <c r="Z253" s="30">
        <f>IF('SERIES_DB-MetaData'!$F253="US",'SERIES_DB-MetaData'!Z253*25.4,'SERIES_DB-MetaData'!Z253)</f>
        <v>0</v>
      </c>
      <c r="AA253" s="108">
        <f>'SERIES_DB-MetaData'!AA253</f>
        <v>0</v>
      </c>
      <c r="AB253" s="30">
        <f>IF('SERIES_DB-MetaData'!$F253="US",'SERIES_DB-MetaData'!AB253*25.4,'SERIES_DB-MetaData'!AB253)</f>
        <v>0</v>
      </c>
      <c r="AC253" s="108">
        <f>'SERIES_DB-MetaData'!AC253</f>
        <v>0</v>
      </c>
      <c r="AD253" s="108">
        <f>'SERIES_DB-MetaData'!AD253</f>
        <v>0</v>
      </c>
      <c r="AE253" s="31">
        <f>IF('SERIES_DB-MetaData'!$F253="US",'SERIES_DB-MetaData'!AE253*25.4,'SERIES_DB-MetaData'!AE253)</f>
        <v>0</v>
      </c>
      <c r="AF253" s="32" t="str">
        <f>'SERIES_DB-MetaData'!AF253</f>
        <v>Ribbed</v>
      </c>
      <c r="AG253" s="23">
        <f t="shared" si="33"/>
        <v>0.99208189060730301</v>
      </c>
      <c r="AH253" s="30">
        <f>IF('SERIES_DB-MetaData'!$F253="US",'SERIES_DB-MetaData'!AH253*25.4,'SERIES_DB-MetaData'!AH253)</f>
        <v>0</v>
      </c>
      <c r="AI253" s="31">
        <f>IF('SERIES_DB-MetaData'!$F253="US",'SERIES_DB-MetaData'!AI253*6.89476,'SERIES_DB-MetaData'!AI253)</f>
        <v>367.5</v>
      </c>
      <c r="AJ253" s="31">
        <f>IF('SERIES_DB-MetaData'!$F253="US",'SERIES_DB-MetaData'!AJ253*6.89476,'SERIES_DB-MetaData'!AJ253)</f>
        <v>0</v>
      </c>
      <c r="AK253" s="31">
        <f>IF('SERIES_DB-MetaData'!$F253="US",'SERIES_DB-MetaData'!AK253*6.89476,'SERIES_DB-MetaData'!AK253)</f>
        <v>0</v>
      </c>
      <c r="AL253" s="31">
        <f>IF('SERIES_DB-MetaData'!$F253="US",'SERIES_DB-MetaData'!AL253*6.89476,'SERIES_DB-MetaData'!AL253)</f>
        <v>0</v>
      </c>
      <c r="AM253" s="31">
        <f>IF('SERIES_DB-MetaData'!$F253="US",'SERIES_DB-MetaData'!AM253*6.89476,'SERIES_DB-MetaData'!AM253)</f>
        <v>0</v>
      </c>
      <c r="AN253" s="31">
        <f>IF('SERIES_DB-MetaData'!$F253="US",'SERIES_DB-MetaData'!AN253*6.89476,'SERIES_DB-MetaData'!AN253)</f>
        <v>0</v>
      </c>
      <c r="AO253" s="108">
        <f>'SERIES_DB-MetaData'!AO253</f>
        <v>0</v>
      </c>
      <c r="AP253" s="24">
        <f>'SERIES_DB-MetaData'!AP253</f>
        <v>0</v>
      </c>
      <c r="AQ253" s="20">
        <f>'SERIES_DB-MetaData'!AQ253</f>
        <v>2</v>
      </c>
      <c r="AR253" s="24" t="str">
        <f>'SERIES_DB-MetaData'!AR253</f>
        <v>Ribbed</v>
      </c>
      <c r="AS253" s="30">
        <f>IF('SERIES_DB-MetaData'!$F253="US",'SERIES_DB-MetaData'!AS253*25.4,'SERIES_DB-MetaData'!AS253)</f>
        <v>1.5</v>
      </c>
      <c r="AT253" s="20">
        <f>'SERIES_DB-MetaData'!AT253</f>
        <v>0</v>
      </c>
      <c r="AU253" s="31">
        <f>IF('SERIES_DB-MetaData'!$F253="US",'SERIES_DB-MetaData'!AU253*25.4,'SERIES_DB-MetaData'!AU253)</f>
        <v>25</v>
      </c>
      <c r="AV253" s="30">
        <f>IF('SERIES_DB-MetaData'!$F253="US",'SERIES_DB-MetaData'!AV253*25.4,'SERIES_DB-MetaData'!AV253)</f>
        <v>0</v>
      </c>
      <c r="AW253" s="109">
        <f>'SERIES_DB-MetaData'!AW253</f>
        <v>0</v>
      </c>
      <c r="AX253" s="30">
        <f>IF('SERIES_DB-MetaData'!$F253="US",'SERIES_DB-MetaData'!AX253*25.4,'SERIES_DB-MetaData'!AX253)</f>
        <v>0</v>
      </c>
      <c r="AY253" s="23">
        <f t="shared" si="34"/>
        <v>0.23561944901923448</v>
      </c>
      <c r="AZ253" s="23"/>
      <c r="BA253" s="31">
        <f>IF('SERIES_DB-MetaData'!$F253="US",'SERIES_DB-MetaData'!BA253*6.89476,'SERIES_DB-MetaData'!BA253)</f>
        <v>294</v>
      </c>
      <c r="BB253" s="31">
        <f>IF('SERIES_DB-MetaData'!$F253="US",'SERIES_DB-MetaData'!BB253*6.89476,'SERIES_DB-MetaData'!BB253)</f>
        <v>0</v>
      </c>
      <c r="BC253" s="24">
        <f>'SERIES_DB-MetaData'!BC253</f>
        <v>0</v>
      </c>
      <c r="BD253" s="30">
        <f>IF('SERIES_DB-MetaData'!$F253="US",'SERIES_DB-MetaData'!BD253*25.4,'SERIES_DB-MetaData'!BD253)</f>
        <v>0</v>
      </c>
      <c r="BE253" s="30">
        <f>IF('SERIES_DB-MetaData'!$F253="US",'SERIES_DB-MetaData'!BE253*25.4,'SERIES_DB-MetaData'!BE253)</f>
        <v>0</v>
      </c>
      <c r="BF253" s="24">
        <f>'SERIES_DB-MetaData'!BF253</f>
        <v>0</v>
      </c>
      <c r="BG253" s="22"/>
      <c r="BH253" s="30">
        <f>IF('SERIES_DB-MetaData'!$F253="US",'SERIES_DB-MetaData'!BH253*25.4,'SERIES_DB-MetaData'!BH253)</f>
        <v>0</v>
      </c>
      <c r="BI253" s="31">
        <f>IF('SERIES_DB-MetaData'!$F253="US",'SERIES_DB-MetaData'!BI253*6.89476,'SERIES_DB-MetaData'!BI253)</f>
        <v>0</v>
      </c>
      <c r="BJ253" s="31">
        <f>IF('SERIES_DB-MetaData'!$F253="US",'SERIES_DB-MetaData'!BJ253*6.89476,'SERIES_DB-MetaData'!BJ253)</f>
        <v>0</v>
      </c>
      <c r="BK253" s="109">
        <f>'SERIES_DB-MetaData'!BK253</f>
        <v>0</v>
      </c>
      <c r="BL253" s="30">
        <f>IF('SERIES_DB-MetaData'!$F253="US",'SERIES_DB-MetaData'!BL253*25.4,'SERIES_DB-MetaData'!BL253)</f>
        <v>0</v>
      </c>
      <c r="BM253" s="30">
        <f>IF('SERIES_DB-MetaData'!$F253="US",'SERIES_DB-MetaData'!BM253*25.4,'SERIES_DB-MetaData'!BM253)</f>
        <v>0</v>
      </c>
      <c r="BN253" s="25">
        <f>'SERIES_DB-MetaData'!$BN$6</f>
        <v>2</v>
      </c>
      <c r="BO253" s="22"/>
      <c r="BP253" s="31">
        <f>IF('SERIES_DB-MetaData'!$F253="US",'SERIES_DB-MetaData'!BP253*6.89476,'SERIES_DB-MetaData'!BP253)</f>
        <v>0</v>
      </c>
      <c r="BQ253" s="31">
        <f>IF('SERIES_DB-MetaData'!$F253="US",'SERIES_DB-MetaData'!BQ253*6.89476,'SERIES_DB-MetaData'!BQ253)</f>
        <v>0</v>
      </c>
      <c r="BR253" s="20">
        <f>'SERIES_DB-MetaData'!BR253</f>
        <v>0</v>
      </c>
      <c r="BS253" s="30">
        <f>IF('SERIES_DB-MetaData'!$F253="US",'SERIES_DB-MetaData'!BS253*25.4,'SERIES_DB-MetaData'!BS253)</f>
        <v>0</v>
      </c>
      <c r="BT253" s="20">
        <f>'SERIES_DB-MetaData'!BT253</f>
        <v>0</v>
      </c>
      <c r="BU253" s="22">
        <f t="shared" si="37"/>
        <v>0</v>
      </c>
      <c r="BV253" s="31">
        <f>IF('SERIES_DB-MetaData'!$F253="US",'SERIES_DB-MetaData'!BV253*6.89476,'SERIES_DB-MetaData'!BV253)</f>
        <v>0</v>
      </c>
      <c r="BW253" s="20">
        <f>'SERIES_DB-MetaData'!BW253</f>
        <v>0</v>
      </c>
      <c r="BX253" s="20">
        <f>'SERIES_DB-MetaData'!BX253</f>
        <v>2</v>
      </c>
    </row>
    <row r="254" spans="1:76">
      <c r="A254" s="84">
        <f>'SERIES_DB-MetaData'!A254</f>
        <v>249</v>
      </c>
      <c r="B254" s="84">
        <f>'SERIES_DB-MetaData'!B254</f>
        <v>0</v>
      </c>
      <c r="C254" s="84">
        <f>'SERIES_DB-MetaData'!C254</f>
        <v>6</v>
      </c>
      <c r="D254" s="105" t="str">
        <f>'SERIES_DB-MetaData'!D254</f>
        <v>Tanabe_2-3</v>
      </c>
      <c r="E254" s="105" t="str">
        <f>'SERIES_DB-MetaData'!E254</f>
        <v>Tanabe (from Lu et al., 2010, NEES Database)</v>
      </c>
      <c r="F254" s="20" t="s">
        <v>8</v>
      </c>
      <c r="G254" s="87" t="str">
        <f>'SERIES_DB-MetaData'!G254</f>
        <v>M</v>
      </c>
      <c r="H254" s="87" t="str">
        <f>'SERIES_DB-MetaData'!H254</f>
        <v>B</v>
      </c>
      <c r="I254" s="31">
        <f>IF('SERIES_DB-MetaData'!$F254="US",'SERIES_DB-MetaData'!I254*6.89476,'SERIES_DB-MetaData'!I254)</f>
        <v>33.299999999999997</v>
      </c>
      <c r="J254" s="31">
        <f>IF('SERIES_DB-MetaData'!$F254="US",'SERIES_DB-MetaData'!J254*6.89476,'SERIES_DB-MetaData'!J254)</f>
        <v>0</v>
      </c>
      <c r="K254" s="31">
        <f>IF('SERIES_DB-MetaData'!$F254="US",'SERIES_DB-MetaData'!K254*6.89476,'SERIES_DB-MetaData'!K254)</f>
        <v>0</v>
      </c>
      <c r="L254" s="31">
        <f>IF('SERIES_DB-MetaData'!$F254="US",'SERIES_DB-MetaData'!L254*4.448221615,'SERIES_DB-MetaData'!L254)</f>
        <v>0</v>
      </c>
      <c r="M254" s="20">
        <f>'SERIES_DB-MetaData'!M254</f>
        <v>0</v>
      </c>
      <c r="N254" s="30">
        <f>IF('SERIES_DB-MetaData'!$F254="US",'SERIES_DB-MetaData'!N254*25.4,'SERIES_DB-MetaData'!N254)</f>
        <v>60</v>
      </c>
      <c r="O254" s="30">
        <f>IF('SERIES_DB-MetaData'!$F254="US",'SERIES_DB-MetaData'!O254*25.4,'SERIES_DB-MetaData'!O254)</f>
        <v>60</v>
      </c>
      <c r="P254" s="30">
        <f>IF('SERIES_DB-MetaData'!$F254="US",'SERIES_DB-MetaData'!P254*25.4,'SERIES_DB-MetaData'!P254)</f>
        <v>570</v>
      </c>
      <c r="Q254" s="30">
        <f>IF('SERIES_DB-MetaData'!$F254="US",'SERIES_DB-MetaData'!Q254*25.4,'SERIES_DB-MetaData'!Q254)</f>
        <v>40</v>
      </c>
      <c r="R254" s="30">
        <f>IF('SERIES_DB-MetaData'!$F254="US",'SERIES_DB-MetaData'!R254*25.4,'SERIES_DB-MetaData'!R254)</f>
        <v>480</v>
      </c>
      <c r="S254" s="30">
        <f>IF('SERIES_DB-MetaData'!$F254="US",'SERIES_DB-MetaData'!S254*25.4,'SERIES_DB-MetaData'!S254)</f>
        <v>480</v>
      </c>
      <c r="T254" s="32" t="str">
        <f>'SERIES_DB-MetaData'!T254</f>
        <v>C</v>
      </c>
      <c r="U254" s="32">
        <f t="shared" si="32"/>
        <v>21600</v>
      </c>
      <c r="V254" s="30">
        <f>IF('SERIES_DB-MetaData'!$F254="US",'SERIES_DB-MetaData'!V254*25.4,'SERIES_DB-MetaData'!V254)</f>
        <v>6</v>
      </c>
      <c r="W254" s="30">
        <f>IF('SERIES_DB-MetaData'!$F254="US",'SERIES_DB-MetaData'!W254*25.4,'SERIES_DB-MetaData'!W254)</f>
        <v>0</v>
      </c>
      <c r="X254" s="30">
        <f>IF('SERIES_DB-MetaData'!$F254="US",'SERIES_DB-MetaData'!X254*25.4,'SERIES_DB-MetaData'!X254)</f>
        <v>0</v>
      </c>
      <c r="Y254" s="108">
        <f>'SERIES_DB-MetaData'!Y254</f>
        <v>6</v>
      </c>
      <c r="Z254" s="30">
        <f>IF('SERIES_DB-MetaData'!$F254="US",'SERIES_DB-MetaData'!Z254*25.4,'SERIES_DB-MetaData'!Z254)</f>
        <v>0</v>
      </c>
      <c r="AA254" s="108">
        <f>'SERIES_DB-MetaData'!AA254</f>
        <v>0</v>
      </c>
      <c r="AB254" s="30">
        <f>IF('SERIES_DB-MetaData'!$F254="US",'SERIES_DB-MetaData'!AB254*25.4,'SERIES_DB-MetaData'!AB254)</f>
        <v>0</v>
      </c>
      <c r="AC254" s="108">
        <f>'SERIES_DB-MetaData'!AC254</f>
        <v>0</v>
      </c>
      <c r="AD254" s="108">
        <f>'SERIES_DB-MetaData'!AD254</f>
        <v>0</v>
      </c>
      <c r="AE254" s="31">
        <f>IF('SERIES_DB-MetaData'!$F254="US",'SERIES_DB-MetaData'!AE254*25.4,'SERIES_DB-MetaData'!AE254)</f>
        <v>0</v>
      </c>
      <c r="AF254" s="32" t="str">
        <f>'SERIES_DB-MetaData'!AF254</f>
        <v>Ribbed</v>
      </c>
      <c r="AG254" s="23">
        <f t="shared" si="33"/>
        <v>0.78539816339744817</v>
      </c>
      <c r="AH254" s="30">
        <f>IF('SERIES_DB-MetaData'!$F254="US",'SERIES_DB-MetaData'!AH254*25.4,'SERIES_DB-MetaData'!AH254)</f>
        <v>0</v>
      </c>
      <c r="AI254" s="31">
        <f>IF('SERIES_DB-MetaData'!$F254="US",'SERIES_DB-MetaData'!AI254*6.89476,'SERIES_DB-MetaData'!AI254)</f>
        <v>367.5</v>
      </c>
      <c r="AJ254" s="31">
        <f>IF('SERIES_DB-MetaData'!$F254="US",'SERIES_DB-MetaData'!AJ254*6.89476,'SERIES_DB-MetaData'!AJ254)</f>
        <v>0</v>
      </c>
      <c r="AK254" s="31">
        <f>IF('SERIES_DB-MetaData'!$F254="US",'SERIES_DB-MetaData'!AK254*6.89476,'SERIES_DB-MetaData'!AK254)</f>
        <v>0</v>
      </c>
      <c r="AL254" s="31">
        <f>IF('SERIES_DB-MetaData'!$F254="US",'SERIES_DB-MetaData'!AL254*6.89476,'SERIES_DB-MetaData'!AL254)</f>
        <v>0</v>
      </c>
      <c r="AM254" s="31">
        <f>IF('SERIES_DB-MetaData'!$F254="US",'SERIES_DB-MetaData'!AM254*6.89476,'SERIES_DB-MetaData'!AM254)</f>
        <v>0</v>
      </c>
      <c r="AN254" s="31">
        <f>IF('SERIES_DB-MetaData'!$F254="US",'SERIES_DB-MetaData'!AN254*6.89476,'SERIES_DB-MetaData'!AN254)</f>
        <v>0</v>
      </c>
      <c r="AO254" s="108">
        <f>'SERIES_DB-MetaData'!AO254</f>
        <v>0</v>
      </c>
      <c r="AP254" s="24">
        <f>'SERIES_DB-MetaData'!AP254</f>
        <v>0</v>
      </c>
      <c r="AQ254" s="20">
        <f>'SERIES_DB-MetaData'!AQ254</f>
        <v>2</v>
      </c>
      <c r="AR254" s="24" t="str">
        <f>'SERIES_DB-MetaData'!AR254</f>
        <v>Ribbed</v>
      </c>
      <c r="AS254" s="30">
        <f>IF('SERIES_DB-MetaData'!$F254="US",'SERIES_DB-MetaData'!AS254*25.4,'SERIES_DB-MetaData'!AS254)</f>
        <v>1.5</v>
      </c>
      <c r="AT254" s="20">
        <f>'SERIES_DB-MetaData'!AT254</f>
        <v>0</v>
      </c>
      <c r="AU254" s="31">
        <f>IF('SERIES_DB-MetaData'!$F254="US",'SERIES_DB-MetaData'!AU254*25.4,'SERIES_DB-MetaData'!AU254)</f>
        <v>25</v>
      </c>
      <c r="AV254" s="30">
        <f>IF('SERIES_DB-MetaData'!$F254="US",'SERIES_DB-MetaData'!AV254*25.4,'SERIES_DB-MetaData'!AV254)</f>
        <v>0</v>
      </c>
      <c r="AW254" s="109">
        <f>'SERIES_DB-MetaData'!AW254</f>
        <v>0</v>
      </c>
      <c r="AX254" s="30">
        <f>IF('SERIES_DB-MetaData'!$F254="US",'SERIES_DB-MetaData'!AX254*25.4,'SERIES_DB-MetaData'!AX254)</f>
        <v>0</v>
      </c>
      <c r="AY254" s="23">
        <f t="shared" si="34"/>
        <v>0.23561944901923448</v>
      </c>
      <c r="AZ254" s="23"/>
      <c r="BA254" s="31">
        <f>IF('SERIES_DB-MetaData'!$F254="US",'SERIES_DB-MetaData'!BA254*6.89476,'SERIES_DB-MetaData'!BA254)</f>
        <v>294</v>
      </c>
      <c r="BB254" s="31">
        <f>IF('SERIES_DB-MetaData'!$F254="US",'SERIES_DB-MetaData'!BB254*6.89476,'SERIES_DB-MetaData'!BB254)</f>
        <v>0</v>
      </c>
      <c r="BC254" s="24">
        <f>'SERIES_DB-MetaData'!BC254</f>
        <v>0</v>
      </c>
      <c r="BD254" s="30">
        <f>IF('SERIES_DB-MetaData'!$F254="US",'SERIES_DB-MetaData'!BD254*25.4,'SERIES_DB-MetaData'!BD254)</f>
        <v>0</v>
      </c>
      <c r="BE254" s="30">
        <f>IF('SERIES_DB-MetaData'!$F254="US",'SERIES_DB-MetaData'!BE254*25.4,'SERIES_DB-MetaData'!BE254)</f>
        <v>0</v>
      </c>
      <c r="BF254" s="24">
        <f>'SERIES_DB-MetaData'!BF254</f>
        <v>0</v>
      </c>
      <c r="BG254" s="22"/>
      <c r="BH254" s="30">
        <f>IF('SERIES_DB-MetaData'!$F254="US",'SERIES_DB-MetaData'!BH254*25.4,'SERIES_DB-MetaData'!BH254)</f>
        <v>0</v>
      </c>
      <c r="BI254" s="31">
        <f>IF('SERIES_DB-MetaData'!$F254="US",'SERIES_DB-MetaData'!BI254*6.89476,'SERIES_DB-MetaData'!BI254)</f>
        <v>0</v>
      </c>
      <c r="BJ254" s="31">
        <f>IF('SERIES_DB-MetaData'!$F254="US",'SERIES_DB-MetaData'!BJ254*6.89476,'SERIES_DB-MetaData'!BJ254)</f>
        <v>0</v>
      </c>
      <c r="BK254" s="109">
        <f>'SERIES_DB-MetaData'!BK254</f>
        <v>0</v>
      </c>
      <c r="BL254" s="30">
        <f>IF('SERIES_DB-MetaData'!$F254="US",'SERIES_DB-MetaData'!BL254*25.4,'SERIES_DB-MetaData'!BL254)</f>
        <v>0</v>
      </c>
      <c r="BM254" s="30">
        <f>IF('SERIES_DB-MetaData'!$F254="US",'SERIES_DB-MetaData'!BM254*25.4,'SERIES_DB-MetaData'!BM254)</f>
        <v>0</v>
      </c>
      <c r="BN254" s="25">
        <f>'SERIES_DB-MetaData'!$BN$6</f>
        <v>2</v>
      </c>
      <c r="BO254" s="22"/>
      <c r="BP254" s="31">
        <f>IF('SERIES_DB-MetaData'!$F254="US",'SERIES_DB-MetaData'!BP254*6.89476,'SERIES_DB-MetaData'!BP254)</f>
        <v>0</v>
      </c>
      <c r="BQ254" s="31">
        <f>IF('SERIES_DB-MetaData'!$F254="US",'SERIES_DB-MetaData'!BQ254*6.89476,'SERIES_DB-MetaData'!BQ254)</f>
        <v>0</v>
      </c>
      <c r="BR254" s="20">
        <f>'SERIES_DB-MetaData'!BR254</f>
        <v>0</v>
      </c>
      <c r="BS254" s="30">
        <f>IF('SERIES_DB-MetaData'!$F254="US",'SERIES_DB-MetaData'!BS254*25.4,'SERIES_DB-MetaData'!BS254)</f>
        <v>0</v>
      </c>
      <c r="BT254" s="20">
        <f>'SERIES_DB-MetaData'!BT254</f>
        <v>0</v>
      </c>
      <c r="BU254" s="22">
        <f t="shared" si="37"/>
        <v>0</v>
      </c>
      <c r="BV254" s="31">
        <f>IF('SERIES_DB-MetaData'!$F254="US",'SERIES_DB-MetaData'!BV254*6.89476,'SERIES_DB-MetaData'!BV254)</f>
        <v>0</v>
      </c>
      <c r="BW254" s="20">
        <f>'SERIES_DB-MetaData'!BW254</f>
        <v>0</v>
      </c>
      <c r="BX254" s="20">
        <f>'SERIES_DB-MetaData'!BX254</f>
        <v>2</v>
      </c>
    </row>
    <row r="255" spans="1:76">
      <c r="A255" s="84">
        <f>'SERIES_DB-MetaData'!A255</f>
        <v>250</v>
      </c>
      <c r="B255" s="84">
        <f>'SERIES_DB-MetaData'!B255</f>
        <v>0</v>
      </c>
      <c r="C255" s="84">
        <f>'SERIES_DB-MetaData'!C255</f>
        <v>7</v>
      </c>
      <c r="D255" s="105" t="str">
        <f>'SERIES_DB-MetaData'!D255</f>
        <v>Tanabe_2-4</v>
      </c>
      <c r="E255" s="105" t="str">
        <f>'SERIES_DB-MetaData'!E255</f>
        <v>Tanabe (from Lu et al., 2010, NEES Database)</v>
      </c>
      <c r="F255" s="20" t="s">
        <v>8</v>
      </c>
      <c r="G255" s="87" t="str">
        <f>'SERIES_DB-MetaData'!G255</f>
        <v>M</v>
      </c>
      <c r="H255" s="87" t="str">
        <f>'SERIES_DB-MetaData'!H255</f>
        <v>B</v>
      </c>
      <c r="I255" s="31">
        <f>IF('SERIES_DB-MetaData'!$F255="US",'SERIES_DB-MetaData'!I255*6.89476,'SERIES_DB-MetaData'!I255)</f>
        <v>31.9</v>
      </c>
      <c r="J255" s="31">
        <f>IF('SERIES_DB-MetaData'!$F255="US",'SERIES_DB-MetaData'!J255*6.89476,'SERIES_DB-MetaData'!J255)</f>
        <v>0</v>
      </c>
      <c r="K255" s="31">
        <f>IF('SERIES_DB-MetaData'!$F255="US",'SERIES_DB-MetaData'!K255*6.89476,'SERIES_DB-MetaData'!K255)</f>
        <v>0</v>
      </c>
      <c r="L255" s="31">
        <f>IF('SERIES_DB-MetaData'!$F255="US",'SERIES_DB-MetaData'!L255*4.448221615,'SERIES_DB-MetaData'!L255)</f>
        <v>0</v>
      </c>
      <c r="M255" s="20">
        <f>'SERIES_DB-MetaData'!M255</f>
        <v>0</v>
      </c>
      <c r="N255" s="30">
        <f>IF('SERIES_DB-MetaData'!$F255="US",'SERIES_DB-MetaData'!N255*25.4,'SERIES_DB-MetaData'!N255)</f>
        <v>60</v>
      </c>
      <c r="O255" s="30">
        <f>IF('SERIES_DB-MetaData'!$F255="US",'SERIES_DB-MetaData'!O255*25.4,'SERIES_DB-MetaData'!O255)</f>
        <v>60</v>
      </c>
      <c r="P255" s="30">
        <f>IF('SERIES_DB-MetaData'!$F255="US",'SERIES_DB-MetaData'!P255*25.4,'SERIES_DB-MetaData'!P255)</f>
        <v>570</v>
      </c>
      <c r="Q255" s="30">
        <f>IF('SERIES_DB-MetaData'!$F255="US",'SERIES_DB-MetaData'!Q255*25.4,'SERIES_DB-MetaData'!Q255)</f>
        <v>10</v>
      </c>
      <c r="R255" s="30">
        <f>IF('SERIES_DB-MetaData'!$F255="US",'SERIES_DB-MetaData'!R255*25.4,'SERIES_DB-MetaData'!R255)</f>
        <v>480</v>
      </c>
      <c r="S255" s="30">
        <f>IF('SERIES_DB-MetaData'!$F255="US",'SERIES_DB-MetaData'!S255*25.4,'SERIES_DB-MetaData'!S255)</f>
        <v>480</v>
      </c>
      <c r="T255" s="32" t="str">
        <f>'SERIES_DB-MetaData'!T255</f>
        <v>C</v>
      </c>
      <c r="U255" s="32">
        <f t="shared" si="32"/>
        <v>8100</v>
      </c>
      <c r="V255" s="30">
        <f>IF('SERIES_DB-MetaData'!$F255="US",'SERIES_DB-MetaData'!V255*25.4,'SERIES_DB-MetaData'!V255)</f>
        <v>6</v>
      </c>
      <c r="W255" s="30">
        <f>IF('SERIES_DB-MetaData'!$F255="US",'SERIES_DB-MetaData'!W255*25.4,'SERIES_DB-MetaData'!W255)</f>
        <v>0</v>
      </c>
      <c r="X255" s="30">
        <f>IF('SERIES_DB-MetaData'!$F255="US",'SERIES_DB-MetaData'!X255*25.4,'SERIES_DB-MetaData'!X255)</f>
        <v>0</v>
      </c>
      <c r="Y255" s="108">
        <f>'SERIES_DB-MetaData'!Y255</f>
        <v>6</v>
      </c>
      <c r="Z255" s="30">
        <f>IF('SERIES_DB-MetaData'!$F255="US",'SERIES_DB-MetaData'!Z255*25.4,'SERIES_DB-MetaData'!Z255)</f>
        <v>0</v>
      </c>
      <c r="AA255" s="108">
        <f>'SERIES_DB-MetaData'!AA255</f>
        <v>0</v>
      </c>
      <c r="AB255" s="30">
        <f>IF('SERIES_DB-MetaData'!$F255="US",'SERIES_DB-MetaData'!AB255*25.4,'SERIES_DB-MetaData'!AB255)</f>
        <v>0</v>
      </c>
      <c r="AC255" s="108">
        <f>'SERIES_DB-MetaData'!AC255</f>
        <v>0</v>
      </c>
      <c r="AD255" s="108">
        <f>'SERIES_DB-MetaData'!AD255</f>
        <v>0</v>
      </c>
      <c r="AE255" s="31">
        <f>IF('SERIES_DB-MetaData'!$F255="US",'SERIES_DB-MetaData'!AE255*25.4,'SERIES_DB-MetaData'!AE255)</f>
        <v>0</v>
      </c>
      <c r="AF255" s="32" t="str">
        <f>'SERIES_DB-MetaData'!AF255</f>
        <v>Ribbed</v>
      </c>
      <c r="AG255" s="23">
        <f t="shared" si="33"/>
        <v>2.0943951023931953</v>
      </c>
      <c r="AH255" s="30">
        <f>IF('SERIES_DB-MetaData'!$F255="US",'SERIES_DB-MetaData'!AH255*25.4,'SERIES_DB-MetaData'!AH255)</f>
        <v>0</v>
      </c>
      <c r="AI255" s="31">
        <f>IF('SERIES_DB-MetaData'!$F255="US",'SERIES_DB-MetaData'!AI255*6.89476,'SERIES_DB-MetaData'!AI255)</f>
        <v>367.5</v>
      </c>
      <c r="AJ255" s="31">
        <f>IF('SERIES_DB-MetaData'!$F255="US",'SERIES_DB-MetaData'!AJ255*6.89476,'SERIES_DB-MetaData'!AJ255)</f>
        <v>0</v>
      </c>
      <c r="AK255" s="31">
        <f>IF('SERIES_DB-MetaData'!$F255="US",'SERIES_DB-MetaData'!AK255*6.89476,'SERIES_DB-MetaData'!AK255)</f>
        <v>0</v>
      </c>
      <c r="AL255" s="31">
        <f>IF('SERIES_DB-MetaData'!$F255="US",'SERIES_DB-MetaData'!AL255*6.89476,'SERIES_DB-MetaData'!AL255)</f>
        <v>0</v>
      </c>
      <c r="AM255" s="31">
        <f>IF('SERIES_DB-MetaData'!$F255="US",'SERIES_DB-MetaData'!AM255*6.89476,'SERIES_DB-MetaData'!AM255)</f>
        <v>0</v>
      </c>
      <c r="AN255" s="31">
        <f>IF('SERIES_DB-MetaData'!$F255="US",'SERIES_DB-MetaData'!AN255*6.89476,'SERIES_DB-MetaData'!AN255)</f>
        <v>0</v>
      </c>
      <c r="AO255" s="108">
        <f>'SERIES_DB-MetaData'!AO255</f>
        <v>0</v>
      </c>
      <c r="AP255" s="24">
        <f>'SERIES_DB-MetaData'!AP255</f>
        <v>0</v>
      </c>
      <c r="AQ255" s="20">
        <f>'SERIES_DB-MetaData'!AQ255</f>
        <v>2</v>
      </c>
      <c r="AR255" s="24" t="str">
        <f>'SERIES_DB-MetaData'!AR255</f>
        <v>Ribbed</v>
      </c>
      <c r="AS255" s="30">
        <f>IF('SERIES_DB-MetaData'!$F255="US",'SERIES_DB-MetaData'!AS255*25.4,'SERIES_DB-MetaData'!AS255)</f>
        <v>1.5</v>
      </c>
      <c r="AT255" s="20">
        <f>'SERIES_DB-MetaData'!AT255</f>
        <v>0</v>
      </c>
      <c r="AU255" s="31">
        <f>IF('SERIES_DB-MetaData'!$F255="US",'SERIES_DB-MetaData'!AU255*25.4,'SERIES_DB-MetaData'!AU255)</f>
        <v>25</v>
      </c>
      <c r="AV255" s="30">
        <f>IF('SERIES_DB-MetaData'!$F255="US",'SERIES_DB-MetaData'!AV255*25.4,'SERIES_DB-MetaData'!AV255)</f>
        <v>0</v>
      </c>
      <c r="AW255" s="109">
        <f>'SERIES_DB-MetaData'!AW255</f>
        <v>0</v>
      </c>
      <c r="AX255" s="30">
        <f>IF('SERIES_DB-MetaData'!$F255="US",'SERIES_DB-MetaData'!AX255*25.4,'SERIES_DB-MetaData'!AX255)</f>
        <v>0</v>
      </c>
      <c r="AY255" s="23">
        <f t="shared" si="34"/>
        <v>0.23561944901923448</v>
      </c>
      <c r="AZ255" s="23"/>
      <c r="BA255" s="31">
        <f>IF('SERIES_DB-MetaData'!$F255="US",'SERIES_DB-MetaData'!BA255*6.89476,'SERIES_DB-MetaData'!BA255)</f>
        <v>294</v>
      </c>
      <c r="BB255" s="31">
        <f>IF('SERIES_DB-MetaData'!$F255="US",'SERIES_DB-MetaData'!BB255*6.89476,'SERIES_DB-MetaData'!BB255)</f>
        <v>0</v>
      </c>
      <c r="BC255" s="24">
        <f>'SERIES_DB-MetaData'!BC255</f>
        <v>0</v>
      </c>
      <c r="BD255" s="30">
        <f>IF('SERIES_DB-MetaData'!$F255="US",'SERIES_DB-MetaData'!BD255*25.4,'SERIES_DB-MetaData'!BD255)</f>
        <v>2.65</v>
      </c>
      <c r="BE255" s="30">
        <f>IF('SERIES_DB-MetaData'!$F255="US",'SERIES_DB-MetaData'!BE255*25.4,'SERIES_DB-MetaData'!BE255)</f>
        <v>15</v>
      </c>
      <c r="BF255" s="24">
        <f>'SERIES_DB-MetaData'!BF255</f>
        <v>1</v>
      </c>
      <c r="BG255" s="22">
        <f t="shared" si="35"/>
        <v>3.6769724016390537</v>
      </c>
      <c r="BH255" s="30">
        <f>IF('SERIES_DB-MetaData'!$F255="US",'SERIES_DB-MetaData'!BH255*25.4,'SERIES_DB-MetaData'!BH255)</f>
        <v>0</v>
      </c>
      <c r="BI255" s="31">
        <f>IF('SERIES_DB-MetaData'!$F255="US",'SERIES_DB-MetaData'!BI255*6.89476,'SERIES_DB-MetaData'!BI255)</f>
        <v>284.2</v>
      </c>
      <c r="BJ255" s="31">
        <f>IF('SERIES_DB-MetaData'!$F255="US",'SERIES_DB-MetaData'!BJ255*6.89476,'SERIES_DB-MetaData'!BJ255)</f>
        <v>0</v>
      </c>
      <c r="BK255" s="109">
        <f>'SERIES_DB-MetaData'!BK255</f>
        <v>0</v>
      </c>
      <c r="BL255" s="30">
        <f>IF('SERIES_DB-MetaData'!$F255="US",'SERIES_DB-MetaData'!BL255*25.4,'SERIES_DB-MetaData'!BL255)</f>
        <v>2.65</v>
      </c>
      <c r="BM255" s="30">
        <f>IF('SERIES_DB-MetaData'!$F255="US",'SERIES_DB-MetaData'!BM255*25.4,'SERIES_DB-MetaData'!BM255)</f>
        <v>15</v>
      </c>
      <c r="BN255" s="25">
        <f>'SERIES_DB-MetaData'!$BN$6</f>
        <v>2</v>
      </c>
      <c r="BO255" s="22">
        <f t="shared" si="36"/>
        <v>7.3539448032781074</v>
      </c>
      <c r="BP255" s="31">
        <f>IF('SERIES_DB-MetaData'!$F255="US",'SERIES_DB-MetaData'!BP255*6.89476,'SERIES_DB-MetaData'!BP255)</f>
        <v>284.2</v>
      </c>
      <c r="BQ255" s="31">
        <f>IF('SERIES_DB-MetaData'!$F255="US",'SERIES_DB-MetaData'!BQ255*6.89476,'SERIES_DB-MetaData'!BQ255)</f>
        <v>0</v>
      </c>
      <c r="BR255" s="20">
        <f>'SERIES_DB-MetaData'!BR255</f>
        <v>0</v>
      </c>
      <c r="BS255" s="30">
        <f>IF('SERIES_DB-MetaData'!$F255="US",'SERIES_DB-MetaData'!BS255*25.4,'SERIES_DB-MetaData'!BS255)</f>
        <v>0</v>
      </c>
      <c r="BT255" s="20">
        <f>'SERIES_DB-MetaData'!BT255</f>
        <v>0</v>
      </c>
      <c r="BU255" s="22">
        <f t="shared" si="37"/>
        <v>0</v>
      </c>
      <c r="BV255" s="31">
        <f>IF('SERIES_DB-MetaData'!$F255="US",'SERIES_DB-MetaData'!BV255*6.89476,'SERIES_DB-MetaData'!BV255)</f>
        <v>0</v>
      </c>
      <c r="BW255" s="20">
        <f>'SERIES_DB-MetaData'!BW255</f>
        <v>0</v>
      </c>
      <c r="BX255" s="20">
        <f>'SERIES_DB-MetaData'!BX255</f>
        <v>2</v>
      </c>
    </row>
    <row r="256" spans="1:76">
      <c r="A256" s="84">
        <f>'SERIES_DB-MetaData'!A256</f>
        <v>251</v>
      </c>
      <c r="B256" s="84">
        <f>'SERIES_DB-MetaData'!B256</f>
        <v>0</v>
      </c>
      <c r="C256" s="84">
        <f>'SERIES_DB-MetaData'!C256</f>
        <v>8</v>
      </c>
      <c r="D256" s="105" t="str">
        <f>'SERIES_DB-MetaData'!D256</f>
        <v>Tanabe_2-5</v>
      </c>
      <c r="E256" s="105" t="str">
        <f>'SERIES_DB-MetaData'!E256</f>
        <v>Tanabe (from Lu et al., 2010, NEES Database)</v>
      </c>
      <c r="F256" s="20" t="s">
        <v>8</v>
      </c>
      <c r="G256" s="87" t="str">
        <f>'SERIES_DB-MetaData'!G256</f>
        <v>M</v>
      </c>
      <c r="H256" s="87" t="str">
        <f>'SERIES_DB-MetaData'!H256</f>
        <v>B</v>
      </c>
      <c r="I256" s="31">
        <f>IF('SERIES_DB-MetaData'!$F256="US",'SERIES_DB-MetaData'!I256*6.89476,'SERIES_DB-MetaData'!I256)</f>
        <v>34.299999999999997</v>
      </c>
      <c r="J256" s="31">
        <f>IF('SERIES_DB-MetaData'!$F256="US",'SERIES_DB-MetaData'!J256*6.89476,'SERIES_DB-MetaData'!J256)</f>
        <v>0</v>
      </c>
      <c r="K256" s="31">
        <f>IF('SERIES_DB-MetaData'!$F256="US",'SERIES_DB-MetaData'!K256*6.89476,'SERIES_DB-MetaData'!K256)</f>
        <v>0</v>
      </c>
      <c r="L256" s="31">
        <f>IF('SERIES_DB-MetaData'!$F256="US",'SERIES_DB-MetaData'!L256*4.448221615,'SERIES_DB-MetaData'!L256)</f>
        <v>0</v>
      </c>
      <c r="M256" s="20">
        <f>'SERIES_DB-MetaData'!M256</f>
        <v>0</v>
      </c>
      <c r="N256" s="30">
        <f>IF('SERIES_DB-MetaData'!$F256="US",'SERIES_DB-MetaData'!N256*25.4,'SERIES_DB-MetaData'!N256)</f>
        <v>60</v>
      </c>
      <c r="O256" s="30">
        <f>IF('SERIES_DB-MetaData'!$F256="US",'SERIES_DB-MetaData'!O256*25.4,'SERIES_DB-MetaData'!O256)</f>
        <v>60</v>
      </c>
      <c r="P256" s="30">
        <f>IF('SERIES_DB-MetaData'!$F256="US",'SERIES_DB-MetaData'!P256*25.4,'SERIES_DB-MetaData'!P256)</f>
        <v>570</v>
      </c>
      <c r="Q256" s="30">
        <f>IF('SERIES_DB-MetaData'!$F256="US",'SERIES_DB-MetaData'!Q256*25.4,'SERIES_DB-MetaData'!Q256)</f>
        <v>20</v>
      </c>
      <c r="R256" s="30">
        <f>IF('SERIES_DB-MetaData'!$F256="US",'SERIES_DB-MetaData'!R256*25.4,'SERIES_DB-MetaData'!R256)</f>
        <v>480</v>
      </c>
      <c r="S256" s="30">
        <f>IF('SERIES_DB-MetaData'!$F256="US",'SERIES_DB-MetaData'!S256*25.4,'SERIES_DB-MetaData'!S256)</f>
        <v>480</v>
      </c>
      <c r="T256" s="32" t="str">
        <f>'SERIES_DB-MetaData'!T256</f>
        <v>C</v>
      </c>
      <c r="U256" s="32">
        <f t="shared" si="32"/>
        <v>12600</v>
      </c>
      <c r="V256" s="30">
        <f>IF('SERIES_DB-MetaData'!$F256="US",'SERIES_DB-MetaData'!V256*25.4,'SERIES_DB-MetaData'!V256)</f>
        <v>6</v>
      </c>
      <c r="W256" s="30">
        <f>IF('SERIES_DB-MetaData'!$F256="US",'SERIES_DB-MetaData'!W256*25.4,'SERIES_DB-MetaData'!W256)</f>
        <v>0</v>
      </c>
      <c r="X256" s="30">
        <f>IF('SERIES_DB-MetaData'!$F256="US",'SERIES_DB-MetaData'!X256*25.4,'SERIES_DB-MetaData'!X256)</f>
        <v>0</v>
      </c>
      <c r="Y256" s="108">
        <f>'SERIES_DB-MetaData'!Y256</f>
        <v>6</v>
      </c>
      <c r="Z256" s="30">
        <f>IF('SERIES_DB-MetaData'!$F256="US",'SERIES_DB-MetaData'!Z256*25.4,'SERIES_DB-MetaData'!Z256)</f>
        <v>0</v>
      </c>
      <c r="AA256" s="108">
        <f>'SERIES_DB-MetaData'!AA256</f>
        <v>0</v>
      </c>
      <c r="AB256" s="30">
        <f>IF('SERIES_DB-MetaData'!$F256="US",'SERIES_DB-MetaData'!AB256*25.4,'SERIES_DB-MetaData'!AB256)</f>
        <v>0</v>
      </c>
      <c r="AC256" s="108">
        <f>'SERIES_DB-MetaData'!AC256</f>
        <v>0</v>
      </c>
      <c r="AD256" s="108">
        <f>'SERIES_DB-MetaData'!AD256</f>
        <v>0</v>
      </c>
      <c r="AE256" s="31">
        <f>IF('SERIES_DB-MetaData'!$F256="US",'SERIES_DB-MetaData'!AE256*25.4,'SERIES_DB-MetaData'!AE256)</f>
        <v>0</v>
      </c>
      <c r="AF256" s="32" t="str">
        <f>'SERIES_DB-MetaData'!AF256</f>
        <v>Ribbed</v>
      </c>
      <c r="AG256" s="23">
        <f t="shared" si="33"/>
        <v>1.3463968515384828</v>
      </c>
      <c r="AH256" s="30">
        <f>IF('SERIES_DB-MetaData'!$F256="US",'SERIES_DB-MetaData'!AH256*25.4,'SERIES_DB-MetaData'!AH256)</f>
        <v>0</v>
      </c>
      <c r="AI256" s="31">
        <f>IF('SERIES_DB-MetaData'!$F256="US",'SERIES_DB-MetaData'!AI256*6.89476,'SERIES_DB-MetaData'!AI256)</f>
        <v>367.5</v>
      </c>
      <c r="AJ256" s="31">
        <f>IF('SERIES_DB-MetaData'!$F256="US",'SERIES_DB-MetaData'!AJ256*6.89476,'SERIES_DB-MetaData'!AJ256)</f>
        <v>0</v>
      </c>
      <c r="AK256" s="31">
        <f>IF('SERIES_DB-MetaData'!$F256="US",'SERIES_DB-MetaData'!AK256*6.89476,'SERIES_DB-MetaData'!AK256)</f>
        <v>0</v>
      </c>
      <c r="AL256" s="31">
        <f>IF('SERIES_DB-MetaData'!$F256="US",'SERIES_DB-MetaData'!AL256*6.89476,'SERIES_DB-MetaData'!AL256)</f>
        <v>0</v>
      </c>
      <c r="AM256" s="31">
        <f>IF('SERIES_DB-MetaData'!$F256="US",'SERIES_DB-MetaData'!AM256*6.89476,'SERIES_DB-MetaData'!AM256)</f>
        <v>0</v>
      </c>
      <c r="AN256" s="31">
        <f>IF('SERIES_DB-MetaData'!$F256="US",'SERIES_DB-MetaData'!AN256*6.89476,'SERIES_DB-MetaData'!AN256)</f>
        <v>0</v>
      </c>
      <c r="AO256" s="108">
        <f>'SERIES_DB-MetaData'!AO256</f>
        <v>0</v>
      </c>
      <c r="AP256" s="24">
        <f>'SERIES_DB-MetaData'!AP256</f>
        <v>0</v>
      </c>
      <c r="AQ256" s="20">
        <f>'SERIES_DB-MetaData'!AQ256</f>
        <v>2</v>
      </c>
      <c r="AR256" s="24" t="str">
        <f>'SERIES_DB-MetaData'!AR256</f>
        <v>Ribbed</v>
      </c>
      <c r="AS256" s="30">
        <f>IF('SERIES_DB-MetaData'!$F256="US",'SERIES_DB-MetaData'!AS256*25.4,'SERIES_DB-MetaData'!AS256)</f>
        <v>1.5</v>
      </c>
      <c r="AT256" s="20">
        <f>'SERIES_DB-MetaData'!AT256</f>
        <v>0</v>
      </c>
      <c r="AU256" s="31">
        <f>IF('SERIES_DB-MetaData'!$F256="US",'SERIES_DB-MetaData'!AU256*25.4,'SERIES_DB-MetaData'!AU256)</f>
        <v>25</v>
      </c>
      <c r="AV256" s="30">
        <f>IF('SERIES_DB-MetaData'!$F256="US",'SERIES_DB-MetaData'!AV256*25.4,'SERIES_DB-MetaData'!AV256)</f>
        <v>0</v>
      </c>
      <c r="AW256" s="109">
        <f>'SERIES_DB-MetaData'!AW256</f>
        <v>0</v>
      </c>
      <c r="AX256" s="30">
        <f>IF('SERIES_DB-MetaData'!$F256="US",'SERIES_DB-MetaData'!AX256*25.4,'SERIES_DB-MetaData'!AX256)</f>
        <v>0</v>
      </c>
      <c r="AY256" s="23">
        <f t="shared" si="34"/>
        <v>0.23561944901923448</v>
      </c>
      <c r="AZ256" s="23"/>
      <c r="BA256" s="31">
        <f>IF('SERIES_DB-MetaData'!$F256="US",'SERIES_DB-MetaData'!BA256*6.89476,'SERIES_DB-MetaData'!BA256)</f>
        <v>294</v>
      </c>
      <c r="BB256" s="31">
        <f>IF('SERIES_DB-MetaData'!$F256="US",'SERIES_DB-MetaData'!BB256*6.89476,'SERIES_DB-MetaData'!BB256)</f>
        <v>0</v>
      </c>
      <c r="BC256" s="24">
        <f>'SERIES_DB-MetaData'!BC256</f>
        <v>0</v>
      </c>
      <c r="BD256" s="30">
        <f>IF('SERIES_DB-MetaData'!$F256="US",'SERIES_DB-MetaData'!BD256*25.4,'SERIES_DB-MetaData'!BD256)</f>
        <v>2.65</v>
      </c>
      <c r="BE256" s="30">
        <f>IF('SERIES_DB-MetaData'!$F256="US",'SERIES_DB-MetaData'!BE256*25.4,'SERIES_DB-MetaData'!BE256)</f>
        <v>15</v>
      </c>
      <c r="BF256" s="24">
        <f>'SERIES_DB-MetaData'!BF256</f>
        <v>1</v>
      </c>
      <c r="BG256" s="22">
        <f t="shared" si="35"/>
        <v>1.8384862008195269</v>
      </c>
      <c r="BH256" s="30">
        <f>IF('SERIES_DB-MetaData'!$F256="US",'SERIES_DB-MetaData'!BH256*25.4,'SERIES_DB-MetaData'!BH256)</f>
        <v>0</v>
      </c>
      <c r="BI256" s="31">
        <f>IF('SERIES_DB-MetaData'!$F256="US",'SERIES_DB-MetaData'!BI256*6.89476,'SERIES_DB-MetaData'!BI256)</f>
        <v>284.2</v>
      </c>
      <c r="BJ256" s="31">
        <f>IF('SERIES_DB-MetaData'!$F256="US",'SERIES_DB-MetaData'!BJ256*6.89476,'SERIES_DB-MetaData'!BJ256)</f>
        <v>0</v>
      </c>
      <c r="BK256" s="109">
        <f>'SERIES_DB-MetaData'!BK256</f>
        <v>0</v>
      </c>
      <c r="BL256" s="30">
        <f>IF('SERIES_DB-MetaData'!$F256="US",'SERIES_DB-MetaData'!BL256*25.4,'SERIES_DB-MetaData'!BL256)</f>
        <v>2.65</v>
      </c>
      <c r="BM256" s="30">
        <f>IF('SERIES_DB-MetaData'!$F256="US",'SERIES_DB-MetaData'!BM256*25.4,'SERIES_DB-MetaData'!BM256)</f>
        <v>15</v>
      </c>
      <c r="BN256" s="25">
        <f>'SERIES_DB-MetaData'!$BN$6</f>
        <v>2</v>
      </c>
      <c r="BO256" s="22">
        <f t="shared" si="36"/>
        <v>3.6769724016390537</v>
      </c>
      <c r="BP256" s="31">
        <f>IF('SERIES_DB-MetaData'!$F256="US",'SERIES_DB-MetaData'!BP256*6.89476,'SERIES_DB-MetaData'!BP256)</f>
        <v>284.2</v>
      </c>
      <c r="BQ256" s="31">
        <f>IF('SERIES_DB-MetaData'!$F256="US",'SERIES_DB-MetaData'!BQ256*6.89476,'SERIES_DB-MetaData'!BQ256)</f>
        <v>0</v>
      </c>
      <c r="BR256" s="20">
        <f>'SERIES_DB-MetaData'!BR256</f>
        <v>0</v>
      </c>
      <c r="BS256" s="30">
        <f>IF('SERIES_DB-MetaData'!$F256="US",'SERIES_DB-MetaData'!BS256*25.4,'SERIES_DB-MetaData'!BS256)</f>
        <v>0</v>
      </c>
      <c r="BT256" s="20">
        <f>'SERIES_DB-MetaData'!BT256</f>
        <v>0</v>
      </c>
      <c r="BU256" s="22">
        <f t="shared" si="37"/>
        <v>0</v>
      </c>
      <c r="BV256" s="31">
        <f>IF('SERIES_DB-MetaData'!$F256="US",'SERIES_DB-MetaData'!BV256*6.89476,'SERIES_DB-MetaData'!BV256)</f>
        <v>0</v>
      </c>
      <c r="BW256" s="20">
        <f>'SERIES_DB-MetaData'!BW256</f>
        <v>0</v>
      </c>
      <c r="BX256" s="20">
        <f>'SERIES_DB-MetaData'!BX256</f>
        <v>2</v>
      </c>
    </row>
    <row r="257" spans="1:76">
      <c r="A257" s="84">
        <f>'SERIES_DB-MetaData'!A257</f>
        <v>252</v>
      </c>
      <c r="B257" s="84">
        <f>'SERIES_DB-MetaData'!B257</f>
        <v>0</v>
      </c>
      <c r="C257" s="84">
        <f>'SERIES_DB-MetaData'!C257</f>
        <v>9</v>
      </c>
      <c r="D257" s="105" t="str">
        <f>'SERIES_DB-MetaData'!D257</f>
        <v>Tanabe_2-6</v>
      </c>
      <c r="E257" s="105" t="str">
        <f>'SERIES_DB-MetaData'!E257</f>
        <v>Tanabe (from Lu et al., 2010, NEES Database)</v>
      </c>
      <c r="F257" s="20" t="s">
        <v>8</v>
      </c>
      <c r="G257" s="87" t="str">
        <f>'SERIES_DB-MetaData'!G257</f>
        <v>M</v>
      </c>
      <c r="H257" s="87" t="str">
        <f>'SERIES_DB-MetaData'!H257</f>
        <v>B</v>
      </c>
      <c r="I257" s="31">
        <f>IF('SERIES_DB-MetaData'!$F257="US",'SERIES_DB-MetaData'!I257*6.89476,'SERIES_DB-MetaData'!I257)</f>
        <v>30.1</v>
      </c>
      <c r="J257" s="31">
        <f>IF('SERIES_DB-MetaData'!$F257="US",'SERIES_DB-MetaData'!J257*6.89476,'SERIES_DB-MetaData'!J257)</f>
        <v>0</v>
      </c>
      <c r="K257" s="31">
        <f>IF('SERIES_DB-MetaData'!$F257="US",'SERIES_DB-MetaData'!K257*6.89476,'SERIES_DB-MetaData'!K257)</f>
        <v>0</v>
      </c>
      <c r="L257" s="31">
        <f>IF('SERIES_DB-MetaData'!$F257="US",'SERIES_DB-MetaData'!L257*4.448221615,'SERIES_DB-MetaData'!L257)</f>
        <v>0</v>
      </c>
      <c r="M257" s="20">
        <f>'SERIES_DB-MetaData'!M257</f>
        <v>0</v>
      </c>
      <c r="N257" s="30">
        <f>IF('SERIES_DB-MetaData'!$F257="US",'SERIES_DB-MetaData'!N257*25.4,'SERIES_DB-MetaData'!N257)</f>
        <v>60</v>
      </c>
      <c r="O257" s="30">
        <f>IF('SERIES_DB-MetaData'!$F257="US",'SERIES_DB-MetaData'!O257*25.4,'SERIES_DB-MetaData'!O257)</f>
        <v>60</v>
      </c>
      <c r="P257" s="30">
        <f>IF('SERIES_DB-MetaData'!$F257="US",'SERIES_DB-MetaData'!P257*25.4,'SERIES_DB-MetaData'!P257)</f>
        <v>570</v>
      </c>
      <c r="Q257" s="30">
        <f>IF('SERIES_DB-MetaData'!$F257="US",'SERIES_DB-MetaData'!Q257*25.4,'SERIES_DB-MetaData'!Q257)</f>
        <v>20</v>
      </c>
      <c r="R257" s="30">
        <f>IF('SERIES_DB-MetaData'!$F257="US",'SERIES_DB-MetaData'!R257*25.4,'SERIES_DB-MetaData'!R257)</f>
        <v>480</v>
      </c>
      <c r="S257" s="30">
        <f>IF('SERIES_DB-MetaData'!$F257="US",'SERIES_DB-MetaData'!S257*25.4,'SERIES_DB-MetaData'!S257)</f>
        <v>480</v>
      </c>
      <c r="T257" s="32" t="str">
        <f>'SERIES_DB-MetaData'!T257</f>
        <v>C</v>
      </c>
      <c r="U257" s="32">
        <f t="shared" si="32"/>
        <v>12600</v>
      </c>
      <c r="V257" s="30">
        <f>IF('SERIES_DB-MetaData'!$F257="US",'SERIES_DB-MetaData'!V257*25.4,'SERIES_DB-MetaData'!V257)</f>
        <v>6</v>
      </c>
      <c r="W257" s="30">
        <f>IF('SERIES_DB-MetaData'!$F257="US",'SERIES_DB-MetaData'!W257*25.4,'SERIES_DB-MetaData'!W257)</f>
        <v>0</v>
      </c>
      <c r="X257" s="30">
        <f>IF('SERIES_DB-MetaData'!$F257="US",'SERIES_DB-MetaData'!X257*25.4,'SERIES_DB-MetaData'!X257)</f>
        <v>0</v>
      </c>
      <c r="Y257" s="108">
        <f>'SERIES_DB-MetaData'!Y257</f>
        <v>6</v>
      </c>
      <c r="Z257" s="30">
        <f>IF('SERIES_DB-MetaData'!$F257="US",'SERIES_DB-MetaData'!Z257*25.4,'SERIES_DB-MetaData'!Z257)</f>
        <v>0</v>
      </c>
      <c r="AA257" s="108">
        <f>'SERIES_DB-MetaData'!AA257</f>
        <v>0</v>
      </c>
      <c r="AB257" s="30">
        <f>IF('SERIES_DB-MetaData'!$F257="US",'SERIES_DB-MetaData'!AB257*25.4,'SERIES_DB-MetaData'!AB257)</f>
        <v>0</v>
      </c>
      <c r="AC257" s="108">
        <f>'SERIES_DB-MetaData'!AC257</f>
        <v>0</v>
      </c>
      <c r="AD257" s="108">
        <f>'SERIES_DB-MetaData'!AD257</f>
        <v>0</v>
      </c>
      <c r="AE257" s="31">
        <f>IF('SERIES_DB-MetaData'!$F257="US",'SERIES_DB-MetaData'!AE257*25.4,'SERIES_DB-MetaData'!AE257)</f>
        <v>0</v>
      </c>
      <c r="AF257" s="32" t="str">
        <f>'SERIES_DB-MetaData'!AF257</f>
        <v>Ribbed</v>
      </c>
      <c r="AG257" s="23">
        <f t="shared" si="33"/>
        <v>1.3463968515384828</v>
      </c>
      <c r="AH257" s="30">
        <f>IF('SERIES_DB-MetaData'!$F257="US",'SERIES_DB-MetaData'!AH257*25.4,'SERIES_DB-MetaData'!AH257)</f>
        <v>0</v>
      </c>
      <c r="AI257" s="31">
        <f>IF('SERIES_DB-MetaData'!$F257="US",'SERIES_DB-MetaData'!AI257*6.89476,'SERIES_DB-MetaData'!AI257)</f>
        <v>367.5</v>
      </c>
      <c r="AJ257" s="31">
        <f>IF('SERIES_DB-MetaData'!$F257="US",'SERIES_DB-MetaData'!AJ257*6.89476,'SERIES_DB-MetaData'!AJ257)</f>
        <v>0</v>
      </c>
      <c r="AK257" s="31">
        <f>IF('SERIES_DB-MetaData'!$F257="US",'SERIES_DB-MetaData'!AK257*6.89476,'SERIES_DB-MetaData'!AK257)</f>
        <v>0</v>
      </c>
      <c r="AL257" s="31">
        <f>IF('SERIES_DB-MetaData'!$F257="US",'SERIES_DB-MetaData'!AL257*6.89476,'SERIES_DB-MetaData'!AL257)</f>
        <v>0</v>
      </c>
      <c r="AM257" s="31">
        <f>IF('SERIES_DB-MetaData'!$F257="US",'SERIES_DB-MetaData'!AM257*6.89476,'SERIES_DB-MetaData'!AM257)</f>
        <v>0</v>
      </c>
      <c r="AN257" s="31">
        <f>IF('SERIES_DB-MetaData'!$F257="US",'SERIES_DB-MetaData'!AN257*6.89476,'SERIES_DB-MetaData'!AN257)</f>
        <v>0</v>
      </c>
      <c r="AO257" s="108">
        <f>'SERIES_DB-MetaData'!AO257</f>
        <v>0</v>
      </c>
      <c r="AP257" s="24">
        <f>'SERIES_DB-MetaData'!AP257</f>
        <v>0</v>
      </c>
      <c r="AQ257" s="20">
        <f>'SERIES_DB-MetaData'!AQ257</f>
        <v>2</v>
      </c>
      <c r="AR257" s="24" t="str">
        <f>'SERIES_DB-MetaData'!AR257</f>
        <v>Ribbed</v>
      </c>
      <c r="AS257" s="30">
        <f>IF('SERIES_DB-MetaData'!$F257="US",'SERIES_DB-MetaData'!AS257*25.4,'SERIES_DB-MetaData'!AS257)</f>
        <v>1.5</v>
      </c>
      <c r="AT257" s="20">
        <f>'SERIES_DB-MetaData'!AT257</f>
        <v>0</v>
      </c>
      <c r="AU257" s="31">
        <f>IF('SERIES_DB-MetaData'!$F257="US",'SERIES_DB-MetaData'!AU257*25.4,'SERIES_DB-MetaData'!AU257)</f>
        <v>25</v>
      </c>
      <c r="AV257" s="30">
        <f>IF('SERIES_DB-MetaData'!$F257="US",'SERIES_DB-MetaData'!AV257*25.4,'SERIES_DB-MetaData'!AV257)</f>
        <v>0</v>
      </c>
      <c r="AW257" s="109">
        <f>'SERIES_DB-MetaData'!AW257</f>
        <v>0</v>
      </c>
      <c r="AX257" s="30">
        <f>IF('SERIES_DB-MetaData'!$F257="US",'SERIES_DB-MetaData'!AX257*25.4,'SERIES_DB-MetaData'!AX257)</f>
        <v>0</v>
      </c>
      <c r="AY257" s="23">
        <f t="shared" si="34"/>
        <v>0.23561944901923448</v>
      </c>
      <c r="AZ257" s="23"/>
      <c r="BA257" s="31">
        <f>IF('SERIES_DB-MetaData'!$F257="US",'SERIES_DB-MetaData'!BA257*6.89476,'SERIES_DB-MetaData'!BA257)</f>
        <v>294</v>
      </c>
      <c r="BB257" s="31">
        <f>IF('SERIES_DB-MetaData'!$F257="US",'SERIES_DB-MetaData'!BB257*6.89476,'SERIES_DB-MetaData'!BB257)</f>
        <v>0</v>
      </c>
      <c r="BC257" s="24">
        <f>'SERIES_DB-MetaData'!BC257</f>
        <v>0</v>
      </c>
      <c r="BD257" s="30">
        <f>IF('SERIES_DB-MetaData'!$F257="US",'SERIES_DB-MetaData'!BD257*25.4,'SERIES_DB-MetaData'!BD257)</f>
        <v>2.65</v>
      </c>
      <c r="BE257" s="30">
        <f>IF('SERIES_DB-MetaData'!$F257="US",'SERIES_DB-MetaData'!BE257*25.4,'SERIES_DB-MetaData'!BE257)</f>
        <v>15</v>
      </c>
      <c r="BF257" s="24">
        <f>'SERIES_DB-MetaData'!BF257</f>
        <v>1</v>
      </c>
      <c r="BG257" s="22">
        <f t="shared" si="35"/>
        <v>1.8384862008195269</v>
      </c>
      <c r="BH257" s="30">
        <f>IF('SERIES_DB-MetaData'!$F257="US",'SERIES_DB-MetaData'!BH257*25.4,'SERIES_DB-MetaData'!BH257)</f>
        <v>0</v>
      </c>
      <c r="BI257" s="31">
        <f>IF('SERIES_DB-MetaData'!$F257="US",'SERIES_DB-MetaData'!BI257*6.89476,'SERIES_DB-MetaData'!BI257)</f>
        <v>284.2</v>
      </c>
      <c r="BJ257" s="31">
        <f>IF('SERIES_DB-MetaData'!$F257="US",'SERIES_DB-MetaData'!BJ257*6.89476,'SERIES_DB-MetaData'!BJ257)</f>
        <v>0</v>
      </c>
      <c r="BK257" s="109">
        <f>'SERIES_DB-MetaData'!BK257</f>
        <v>0</v>
      </c>
      <c r="BL257" s="30">
        <f>IF('SERIES_DB-MetaData'!$F257="US",'SERIES_DB-MetaData'!BL257*25.4,'SERIES_DB-MetaData'!BL257)</f>
        <v>2.65</v>
      </c>
      <c r="BM257" s="30">
        <f>IF('SERIES_DB-MetaData'!$F257="US",'SERIES_DB-MetaData'!BM257*25.4,'SERIES_DB-MetaData'!BM257)</f>
        <v>15</v>
      </c>
      <c r="BN257" s="25">
        <f>'SERIES_DB-MetaData'!$BN$6</f>
        <v>2</v>
      </c>
      <c r="BO257" s="22">
        <f t="shared" si="36"/>
        <v>3.6769724016390537</v>
      </c>
      <c r="BP257" s="31">
        <f>IF('SERIES_DB-MetaData'!$F257="US",'SERIES_DB-MetaData'!BP257*6.89476,'SERIES_DB-MetaData'!BP257)</f>
        <v>284.2</v>
      </c>
      <c r="BQ257" s="31">
        <f>IF('SERIES_DB-MetaData'!$F257="US",'SERIES_DB-MetaData'!BQ257*6.89476,'SERIES_DB-MetaData'!BQ257)</f>
        <v>0</v>
      </c>
      <c r="BR257" s="20">
        <f>'SERIES_DB-MetaData'!BR257</f>
        <v>0</v>
      </c>
      <c r="BS257" s="30">
        <f>IF('SERIES_DB-MetaData'!$F257="US",'SERIES_DB-MetaData'!BS257*25.4,'SERIES_DB-MetaData'!BS257)</f>
        <v>0</v>
      </c>
      <c r="BT257" s="20">
        <f>'SERIES_DB-MetaData'!BT257</f>
        <v>0</v>
      </c>
      <c r="BU257" s="22">
        <f t="shared" si="37"/>
        <v>0</v>
      </c>
      <c r="BV257" s="31">
        <f>IF('SERIES_DB-MetaData'!$F257="US",'SERIES_DB-MetaData'!BV257*6.89476,'SERIES_DB-MetaData'!BV257)</f>
        <v>0</v>
      </c>
      <c r="BW257" s="20">
        <f>'SERIES_DB-MetaData'!BW257</f>
        <v>0</v>
      </c>
      <c r="BX257" s="20">
        <f>'SERIES_DB-MetaData'!BX257</f>
        <v>2</v>
      </c>
    </row>
    <row r="258" spans="1:76">
      <c r="A258" s="84">
        <f>'SERIES_DB-MetaData'!A258</f>
        <v>253</v>
      </c>
      <c r="B258" s="84">
        <f>'SERIES_DB-MetaData'!B258</f>
        <v>0</v>
      </c>
      <c r="C258" s="84">
        <f>'SERIES_DB-MetaData'!C258</f>
        <v>10</v>
      </c>
      <c r="D258" s="105" t="str">
        <f>'SERIES_DB-MetaData'!D258</f>
        <v>Tanabe_2-7</v>
      </c>
      <c r="E258" s="105" t="str">
        <f>'SERIES_DB-MetaData'!E258</f>
        <v>Tanabe (from Lu et al., 2010, NEES Database)</v>
      </c>
      <c r="F258" s="20" t="s">
        <v>8</v>
      </c>
      <c r="G258" s="87" t="str">
        <f>'SERIES_DB-MetaData'!G258</f>
        <v>M</v>
      </c>
      <c r="H258" s="87" t="str">
        <f>'SERIES_DB-MetaData'!H258</f>
        <v>B</v>
      </c>
      <c r="I258" s="31">
        <f>IF('SERIES_DB-MetaData'!$F258="US",'SERIES_DB-MetaData'!I258*6.89476,'SERIES_DB-MetaData'!I258)</f>
        <v>34.9</v>
      </c>
      <c r="J258" s="31">
        <f>IF('SERIES_DB-MetaData'!$F258="US",'SERIES_DB-MetaData'!J258*6.89476,'SERIES_DB-MetaData'!J258)</f>
        <v>0</v>
      </c>
      <c r="K258" s="31">
        <f>IF('SERIES_DB-MetaData'!$F258="US",'SERIES_DB-MetaData'!K258*6.89476,'SERIES_DB-MetaData'!K258)</f>
        <v>0</v>
      </c>
      <c r="L258" s="31">
        <f>IF('SERIES_DB-MetaData'!$F258="US",'SERIES_DB-MetaData'!L258*4.448221615,'SERIES_DB-MetaData'!L258)</f>
        <v>0</v>
      </c>
      <c r="M258" s="20">
        <f>'SERIES_DB-MetaData'!M258</f>
        <v>0</v>
      </c>
      <c r="N258" s="30">
        <f>IF('SERIES_DB-MetaData'!$F258="US",'SERIES_DB-MetaData'!N258*25.4,'SERIES_DB-MetaData'!N258)</f>
        <v>60</v>
      </c>
      <c r="O258" s="30">
        <f>IF('SERIES_DB-MetaData'!$F258="US",'SERIES_DB-MetaData'!O258*25.4,'SERIES_DB-MetaData'!O258)</f>
        <v>60</v>
      </c>
      <c r="P258" s="30">
        <f>IF('SERIES_DB-MetaData'!$F258="US",'SERIES_DB-MetaData'!P258*25.4,'SERIES_DB-MetaData'!P258)</f>
        <v>570</v>
      </c>
      <c r="Q258" s="30">
        <f>IF('SERIES_DB-MetaData'!$F258="US",'SERIES_DB-MetaData'!Q258*25.4,'SERIES_DB-MetaData'!Q258)</f>
        <v>20</v>
      </c>
      <c r="R258" s="30">
        <f>IF('SERIES_DB-MetaData'!$F258="US",'SERIES_DB-MetaData'!R258*25.4,'SERIES_DB-MetaData'!R258)</f>
        <v>480</v>
      </c>
      <c r="S258" s="30">
        <f>IF('SERIES_DB-MetaData'!$F258="US",'SERIES_DB-MetaData'!S258*25.4,'SERIES_DB-MetaData'!S258)</f>
        <v>480</v>
      </c>
      <c r="T258" s="32" t="str">
        <f>'SERIES_DB-MetaData'!T258</f>
        <v>C</v>
      </c>
      <c r="U258" s="32">
        <f t="shared" si="32"/>
        <v>12600</v>
      </c>
      <c r="V258" s="30">
        <f>IF('SERIES_DB-MetaData'!$F258="US",'SERIES_DB-MetaData'!V258*25.4,'SERIES_DB-MetaData'!V258)</f>
        <v>6</v>
      </c>
      <c r="W258" s="30">
        <f>IF('SERIES_DB-MetaData'!$F258="US",'SERIES_DB-MetaData'!W258*25.4,'SERIES_DB-MetaData'!W258)</f>
        <v>0</v>
      </c>
      <c r="X258" s="30">
        <f>IF('SERIES_DB-MetaData'!$F258="US",'SERIES_DB-MetaData'!X258*25.4,'SERIES_DB-MetaData'!X258)</f>
        <v>0</v>
      </c>
      <c r="Y258" s="108">
        <f>'SERIES_DB-MetaData'!Y258</f>
        <v>6</v>
      </c>
      <c r="Z258" s="30">
        <f>IF('SERIES_DB-MetaData'!$F258="US",'SERIES_DB-MetaData'!Z258*25.4,'SERIES_DB-MetaData'!Z258)</f>
        <v>0</v>
      </c>
      <c r="AA258" s="108">
        <f>'SERIES_DB-MetaData'!AA258</f>
        <v>0</v>
      </c>
      <c r="AB258" s="30">
        <f>IF('SERIES_DB-MetaData'!$F258="US",'SERIES_DB-MetaData'!AB258*25.4,'SERIES_DB-MetaData'!AB258)</f>
        <v>0</v>
      </c>
      <c r="AC258" s="108">
        <f>'SERIES_DB-MetaData'!AC258</f>
        <v>0</v>
      </c>
      <c r="AD258" s="108">
        <f>'SERIES_DB-MetaData'!AD258</f>
        <v>0</v>
      </c>
      <c r="AE258" s="31">
        <f>IF('SERIES_DB-MetaData'!$F258="US",'SERIES_DB-MetaData'!AE258*25.4,'SERIES_DB-MetaData'!AE258)</f>
        <v>0</v>
      </c>
      <c r="AF258" s="32" t="str">
        <f>'SERIES_DB-MetaData'!AF258</f>
        <v>Ribbed</v>
      </c>
      <c r="AG258" s="23">
        <f t="shared" si="33"/>
        <v>1.3463968515384828</v>
      </c>
      <c r="AH258" s="30">
        <f>IF('SERIES_DB-MetaData'!$F258="US",'SERIES_DB-MetaData'!AH258*25.4,'SERIES_DB-MetaData'!AH258)</f>
        <v>0</v>
      </c>
      <c r="AI258" s="31">
        <f>IF('SERIES_DB-MetaData'!$F258="US",'SERIES_DB-MetaData'!AI258*6.89476,'SERIES_DB-MetaData'!AI258)</f>
        <v>367.5</v>
      </c>
      <c r="AJ258" s="31">
        <f>IF('SERIES_DB-MetaData'!$F258="US",'SERIES_DB-MetaData'!AJ258*6.89476,'SERIES_DB-MetaData'!AJ258)</f>
        <v>0</v>
      </c>
      <c r="AK258" s="31">
        <f>IF('SERIES_DB-MetaData'!$F258="US",'SERIES_DB-MetaData'!AK258*6.89476,'SERIES_DB-MetaData'!AK258)</f>
        <v>0</v>
      </c>
      <c r="AL258" s="31">
        <f>IF('SERIES_DB-MetaData'!$F258="US",'SERIES_DB-MetaData'!AL258*6.89476,'SERIES_DB-MetaData'!AL258)</f>
        <v>0</v>
      </c>
      <c r="AM258" s="31">
        <f>IF('SERIES_DB-MetaData'!$F258="US",'SERIES_DB-MetaData'!AM258*6.89476,'SERIES_DB-MetaData'!AM258)</f>
        <v>0</v>
      </c>
      <c r="AN258" s="31">
        <f>IF('SERIES_DB-MetaData'!$F258="US",'SERIES_DB-MetaData'!AN258*6.89476,'SERIES_DB-MetaData'!AN258)</f>
        <v>0</v>
      </c>
      <c r="AO258" s="108">
        <f>'SERIES_DB-MetaData'!AO258</f>
        <v>0</v>
      </c>
      <c r="AP258" s="24">
        <f>'SERIES_DB-MetaData'!AP258</f>
        <v>0</v>
      </c>
      <c r="AQ258" s="20">
        <f>'SERIES_DB-MetaData'!AQ258</f>
        <v>2</v>
      </c>
      <c r="AR258" s="24" t="str">
        <f>'SERIES_DB-MetaData'!AR258</f>
        <v>Ribbed</v>
      </c>
      <c r="AS258" s="30">
        <f>IF('SERIES_DB-MetaData'!$F258="US",'SERIES_DB-MetaData'!AS258*25.4,'SERIES_DB-MetaData'!AS258)</f>
        <v>1.5</v>
      </c>
      <c r="AT258" s="20">
        <f>'SERIES_DB-MetaData'!AT258</f>
        <v>0</v>
      </c>
      <c r="AU258" s="31">
        <f>IF('SERIES_DB-MetaData'!$F258="US",'SERIES_DB-MetaData'!AU258*25.4,'SERIES_DB-MetaData'!AU258)</f>
        <v>25</v>
      </c>
      <c r="AV258" s="30">
        <f>IF('SERIES_DB-MetaData'!$F258="US",'SERIES_DB-MetaData'!AV258*25.4,'SERIES_DB-MetaData'!AV258)</f>
        <v>0</v>
      </c>
      <c r="AW258" s="109">
        <f>'SERIES_DB-MetaData'!AW258</f>
        <v>0</v>
      </c>
      <c r="AX258" s="30">
        <f>IF('SERIES_DB-MetaData'!$F258="US",'SERIES_DB-MetaData'!AX258*25.4,'SERIES_DB-MetaData'!AX258)</f>
        <v>0</v>
      </c>
      <c r="AY258" s="23">
        <f t="shared" si="34"/>
        <v>0.23561944901923448</v>
      </c>
      <c r="AZ258" s="23"/>
      <c r="BA258" s="31">
        <f>IF('SERIES_DB-MetaData'!$F258="US",'SERIES_DB-MetaData'!BA258*6.89476,'SERIES_DB-MetaData'!BA258)</f>
        <v>294</v>
      </c>
      <c r="BB258" s="31">
        <f>IF('SERIES_DB-MetaData'!$F258="US",'SERIES_DB-MetaData'!BB258*6.89476,'SERIES_DB-MetaData'!BB258)</f>
        <v>0</v>
      </c>
      <c r="BC258" s="24">
        <f>'SERIES_DB-MetaData'!BC258</f>
        <v>0</v>
      </c>
      <c r="BD258" s="30">
        <f>IF('SERIES_DB-MetaData'!$F258="US",'SERIES_DB-MetaData'!BD258*25.4,'SERIES_DB-MetaData'!BD258)</f>
        <v>2.65</v>
      </c>
      <c r="BE258" s="30">
        <f>IF('SERIES_DB-MetaData'!$F258="US",'SERIES_DB-MetaData'!BE258*25.4,'SERIES_DB-MetaData'!BE258)</f>
        <v>15</v>
      </c>
      <c r="BF258" s="24">
        <f>'SERIES_DB-MetaData'!BF258</f>
        <v>1</v>
      </c>
      <c r="BG258" s="22">
        <f t="shared" si="35"/>
        <v>1.8384862008195269</v>
      </c>
      <c r="BH258" s="30">
        <f>IF('SERIES_DB-MetaData'!$F258="US",'SERIES_DB-MetaData'!BH258*25.4,'SERIES_DB-MetaData'!BH258)</f>
        <v>0</v>
      </c>
      <c r="BI258" s="31">
        <f>IF('SERIES_DB-MetaData'!$F258="US",'SERIES_DB-MetaData'!BI258*6.89476,'SERIES_DB-MetaData'!BI258)</f>
        <v>284.2</v>
      </c>
      <c r="BJ258" s="31">
        <f>IF('SERIES_DB-MetaData'!$F258="US",'SERIES_DB-MetaData'!BJ258*6.89476,'SERIES_DB-MetaData'!BJ258)</f>
        <v>0</v>
      </c>
      <c r="BK258" s="109">
        <f>'SERIES_DB-MetaData'!BK258</f>
        <v>0</v>
      </c>
      <c r="BL258" s="30">
        <f>IF('SERIES_DB-MetaData'!$F258="US",'SERIES_DB-MetaData'!BL258*25.4,'SERIES_DB-MetaData'!BL258)</f>
        <v>2.65</v>
      </c>
      <c r="BM258" s="30">
        <f>IF('SERIES_DB-MetaData'!$F258="US",'SERIES_DB-MetaData'!BM258*25.4,'SERIES_DB-MetaData'!BM258)</f>
        <v>15</v>
      </c>
      <c r="BN258" s="25">
        <f>'SERIES_DB-MetaData'!$BN$6</f>
        <v>2</v>
      </c>
      <c r="BO258" s="22">
        <f t="shared" si="36"/>
        <v>3.6769724016390537</v>
      </c>
      <c r="BP258" s="31">
        <f>IF('SERIES_DB-MetaData'!$F258="US",'SERIES_DB-MetaData'!BP258*6.89476,'SERIES_DB-MetaData'!BP258)</f>
        <v>284.2</v>
      </c>
      <c r="BQ258" s="31">
        <f>IF('SERIES_DB-MetaData'!$F258="US",'SERIES_DB-MetaData'!BQ258*6.89476,'SERIES_DB-MetaData'!BQ258)</f>
        <v>0</v>
      </c>
      <c r="BR258" s="20">
        <f>'SERIES_DB-MetaData'!BR258</f>
        <v>0</v>
      </c>
      <c r="BS258" s="30">
        <f>IF('SERIES_DB-MetaData'!$F258="US",'SERIES_DB-MetaData'!BS258*25.4,'SERIES_DB-MetaData'!BS258)</f>
        <v>0</v>
      </c>
      <c r="BT258" s="20">
        <f>'SERIES_DB-MetaData'!BT258</f>
        <v>0</v>
      </c>
      <c r="BU258" s="22">
        <f t="shared" si="37"/>
        <v>0</v>
      </c>
      <c r="BV258" s="31">
        <f>IF('SERIES_DB-MetaData'!$F258="US",'SERIES_DB-MetaData'!BV258*6.89476,'SERIES_DB-MetaData'!BV258)</f>
        <v>0</v>
      </c>
      <c r="BW258" s="20">
        <f>'SERIES_DB-MetaData'!BW258</f>
        <v>0</v>
      </c>
      <c r="BX258" s="20">
        <f>'SERIES_DB-MetaData'!BX258</f>
        <v>2</v>
      </c>
    </row>
    <row r="259" spans="1:76">
      <c r="A259" s="84">
        <f>'SERIES_DB-MetaData'!A259</f>
        <v>254</v>
      </c>
      <c r="B259" s="84">
        <f>'SERIES_DB-MetaData'!B259</f>
        <v>0</v>
      </c>
      <c r="C259" s="84">
        <f>'SERIES_DB-MetaData'!C259</f>
        <v>11</v>
      </c>
      <c r="D259" s="105" t="str">
        <f>'SERIES_DB-MetaData'!D259</f>
        <v>Tanabe_2-8</v>
      </c>
      <c r="E259" s="105" t="str">
        <f>'SERIES_DB-MetaData'!E259</f>
        <v>Tanabe (from Lu et al., 2010, NEES Database)</v>
      </c>
      <c r="F259" s="20" t="s">
        <v>8</v>
      </c>
      <c r="G259" s="87" t="str">
        <f>'SERIES_DB-MetaData'!G259</f>
        <v>M</v>
      </c>
      <c r="H259" s="87" t="str">
        <f>'SERIES_DB-MetaData'!H259</f>
        <v>B</v>
      </c>
      <c r="I259" s="31">
        <f>IF('SERIES_DB-MetaData'!$F259="US",'SERIES_DB-MetaData'!I259*6.89476,'SERIES_DB-MetaData'!I259)</f>
        <v>35.6</v>
      </c>
      <c r="J259" s="31">
        <f>IF('SERIES_DB-MetaData'!$F259="US",'SERIES_DB-MetaData'!J259*6.89476,'SERIES_DB-MetaData'!J259)</f>
        <v>0</v>
      </c>
      <c r="K259" s="31">
        <f>IF('SERIES_DB-MetaData'!$F259="US",'SERIES_DB-MetaData'!K259*6.89476,'SERIES_DB-MetaData'!K259)</f>
        <v>0</v>
      </c>
      <c r="L259" s="31">
        <f>IF('SERIES_DB-MetaData'!$F259="US",'SERIES_DB-MetaData'!L259*4.448221615,'SERIES_DB-MetaData'!L259)</f>
        <v>0</v>
      </c>
      <c r="M259" s="20">
        <f>'SERIES_DB-MetaData'!M259</f>
        <v>0</v>
      </c>
      <c r="N259" s="30">
        <f>IF('SERIES_DB-MetaData'!$F259="US",'SERIES_DB-MetaData'!N259*25.4,'SERIES_DB-MetaData'!N259)</f>
        <v>60</v>
      </c>
      <c r="O259" s="30">
        <f>IF('SERIES_DB-MetaData'!$F259="US",'SERIES_DB-MetaData'!O259*25.4,'SERIES_DB-MetaData'!O259)</f>
        <v>60</v>
      </c>
      <c r="P259" s="30">
        <f>IF('SERIES_DB-MetaData'!$F259="US",'SERIES_DB-MetaData'!P259*25.4,'SERIES_DB-MetaData'!P259)</f>
        <v>570</v>
      </c>
      <c r="Q259" s="30">
        <f>IF('SERIES_DB-MetaData'!$F259="US",'SERIES_DB-MetaData'!Q259*25.4,'SERIES_DB-MetaData'!Q259)</f>
        <v>30</v>
      </c>
      <c r="R259" s="30">
        <f>IF('SERIES_DB-MetaData'!$F259="US",'SERIES_DB-MetaData'!R259*25.4,'SERIES_DB-MetaData'!R259)</f>
        <v>480</v>
      </c>
      <c r="S259" s="30">
        <f>IF('SERIES_DB-MetaData'!$F259="US",'SERIES_DB-MetaData'!S259*25.4,'SERIES_DB-MetaData'!S259)</f>
        <v>480</v>
      </c>
      <c r="T259" s="32" t="str">
        <f>'SERIES_DB-MetaData'!T259</f>
        <v>C</v>
      </c>
      <c r="U259" s="32">
        <f t="shared" si="32"/>
        <v>17100</v>
      </c>
      <c r="V259" s="30">
        <f>IF('SERIES_DB-MetaData'!$F259="US",'SERIES_DB-MetaData'!V259*25.4,'SERIES_DB-MetaData'!V259)</f>
        <v>6</v>
      </c>
      <c r="W259" s="30">
        <f>IF('SERIES_DB-MetaData'!$F259="US",'SERIES_DB-MetaData'!W259*25.4,'SERIES_DB-MetaData'!W259)</f>
        <v>0</v>
      </c>
      <c r="X259" s="30">
        <f>IF('SERIES_DB-MetaData'!$F259="US",'SERIES_DB-MetaData'!X259*25.4,'SERIES_DB-MetaData'!X259)</f>
        <v>0</v>
      </c>
      <c r="Y259" s="108">
        <f>'SERIES_DB-MetaData'!Y259</f>
        <v>6</v>
      </c>
      <c r="Z259" s="30">
        <f>IF('SERIES_DB-MetaData'!$F259="US",'SERIES_DB-MetaData'!Z259*25.4,'SERIES_DB-MetaData'!Z259)</f>
        <v>0</v>
      </c>
      <c r="AA259" s="108">
        <f>'SERIES_DB-MetaData'!AA259</f>
        <v>0</v>
      </c>
      <c r="AB259" s="30">
        <f>IF('SERIES_DB-MetaData'!$F259="US",'SERIES_DB-MetaData'!AB259*25.4,'SERIES_DB-MetaData'!AB259)</f>
        <v>0</v>
      </c>
      <c r="AC259" s="108">
        <f>'SERIES_DB-MetaData'!AC259</f>
        <v>0</v>
      </c>
      <c r="AD259" s="108">
        <f>'SERIES_DB-MetaData'!AD259</f>
        <v>0</v>
      </c>
      <c r="AE259" s="31">
        <f>IF('SERIES_DB-MetaData'!$F259="US",'SERIES_DB-MetaData'!AE259*25.4,'SERIES_DB-MetaData'!AE259)</f>
        <v>0</v>
      </c>
      <c r="AF259" s="32" t="str">
        <f>'SERIES_DB-MetaData'!AF259</f>
        <v>Ribbed</v>
      </c>
      <c r="AG259" s="23">
        <f t="shared" si="33"/>
        <v>0.99208189060730301</v>
      </c>
      <c r="AH259" s="30">
        <f>IF('SERIES_DB-MetaData'!$F259="US",'SERIES_DB-MetaData'!AH259*25.4,'SERIES_DB-MetaData'!AH259)</f>
        <v>0</v>
      </c>
      <c r="AI259" s="31">
        <f>IF('SERIES_DB-MetaData'!$F259="US",'SERIES_DB-MetaData'!AI259*6.89476,'SERIES_DB-MetaData'!AI259)</f>
        <v>367.5</v>
      </c>
      <c r="AJ259" s="31">
        <f>IF('SERIES_DB-MetaData'!$F259="US",'SERIES_DB-MetaData'!AJ259*6.89476,'SERIES_DB-MetaData'!AJ259)</f>
        <v>0</v>
      </c>
      <c r="AK259" s="31">
        <f>IF('SERIES_DB-MetaData'!$F259="US",'SERIES_DB-MetaData'!AK259*6.89476,'SERIES_DB-MetaData'!AK259)</f>
        <v>0</v>
      </c>
      <c r="AL259" s="31">
        <f>IF('SERIES_DB-MetaData'!$F259="US",'SERIES_DB-MetaData'!AL259*6.89476,'SERIES_DB-MetaData'!AL259)</f>
        <v>0</v>
      </c>
      <c r="AM259" s="31">
        <f>IF('SERIES_DB-MetaData'!$F259="US",'SERIES_DB-MetaData'!AM259*6.89476,'SERIES_DB-MetaData'!AM259)</f>
        <v>0</v>
      </c>
      <c r="AN259" s="31">
        <f>IF('SERIES_DB-MetaData'!$F259="US",'SERIES_DB-MetaData'!AN259*6.89476,'SERIES_DB-MetaData'!AN259)</f>
        <v>0</v>
      </c>
      <c r="AO259" s="108">
        <f>'SERIES_DB-MetaData'!AO259</f>
        <v>0</v>
      </c>
      <c r="AP259" s="24">
        <f>'SERIES_DB-MetaData'!AP259</f>
        <v>0</v>
      </c>
      <c r="AQ259" s="20">
        <f>'SERIES_DB-MetaData'!AQ259</f>
        <v>2</v>
      </c>
      <c r="AR259" s="24" t="str">
        <f>'SERIES_DB-MetaData'!AR259</f>
        <v>Ribbed</v>
      </c>
      <c r="AS259" s="30">
        <f>IF('SERIES_DB-MetaData'!$F259="US",'SERIES_DB-MetaData'!AS259*25.4,'SERIES_DB-MetaData'!AS259)</f>
        <v>1.5</v>
      </c>
      <c r="AT259" s="20">
        <f>'SERIES_DB-MetaData'!AT259</f>
        <v>0</v>
      </c>
      <c r="AU259" s="31">
        <f>IF('SERIES_DB-MetaData'!$F259="US",'SERIES_DB-MetaData'!AU259*25.4,'SERIES_DB-MetaData'!AU259)</f>
        <v>25</v>
      </c>
      <c r="AV259" s="30">
        <f>IF('SERIES_DB-MetaData'!$F259="US",'SERIES_DB-MetaData'!AV259*25.4,'SERIES_DB-MetaData'!AV259)</f>
        <v>0</v>
      </c>
      <c r="AW259" s="109">
        <f>'SERIES_DB-MetaData'!AW259</f>
        <v>0</v>
      </c>
      <c r="AX259" s="30">
        <f>IF('SERIES_DB-MetaData'!$F259="US",'SERIES_DB-MetaData'!AX259*25.4,'SERIES_DB-MetaData'!AX259)</f>
        <v>0</v>
      </c>
      <c r="AY259" s="23">
        <f t="shared" si="34"/>
        <v>0.23561944901923448</v>
      </c>
      <c r="AZ259" s="23"/>
      <c r="BA259" s="31">
        <f>IF('SERIES_DB-MetaData'!$F259="US",'SERIES_DB-MetaData'!BA259*6.89476,'SERIES_DB-MetaData'!BA259)</f>
        <v>294</v>
      </c>
      <c r="BB259" s="31">
        <f>IF('SERIES_DB-MetaData'!$F259="US",'SERIES_DB-MetaData'!BB259*6.89476,'SERIES_DB-MetaData'!BB259)</f>
        <v>0</v>
      </c>
      <c r="BC259" s="24">
        <f>'SERIES_DB-MetaData'!BC259</f>
        <v>0</v>
      </c>
      <c r="BD259" s="30">
        <f>IF('SERIES_DB-MetaData'!$F259="US",'SERIES_DB-MetaData'!BD259*25.4,'SERIES_DB-MetaData'!BD259)</f>
        <v>2.65</v>
      </c>
      <c r="BE259" s="30">
        <f>IF('SERIES_DB-MetaData'!$F259="US",'SERIES_DB-MetaData'!BE259*25.4,'SERIES_DB-MetaData'!BE259)</f>
        <v>15</v>
      </c>
      <c r="BF259" s="24">
        <f>'SERIES_DB-MetaData'!BF259</f>
        <v>1</v>
      </c>
      <c r="BG259" s="22">
        <f t="shared" si="35"/>
        <v>1.2256574672130178</v>
      </c>
      <c r="BH259" s="30">
        <f>IF('SERIES_DB-MetaData'!$F259="US",'SERIES_DB-MetaData'!BH259*25.4,'SERIES_DB-MetaData'!BH259)</f>
        <v>0</v>
      </c>
      <c r="BI259" s="31">
        <f>IF('SERIES_DB-MetaData'!$F259="US",'SERIES_DB-MetaData'!BI259*6.89476,'SERIES_DB-MetaData'!BI259)</f>
        <v>284.2</v>
      </c>
      <c r="BJ259" s="31">
        <f>IF('SERIES_DB-MetaData'!$F259="US",'SERIES_DB-MetaData'!BJ259*6.89476,'SERIES_DB-MetaData'!BJ259)</f>
        <v>0</v>
      </c>
      <c r="BK259" s="109">
        <f>'SERIES_DB-MetaData'!BK259</f>
        <v>0</v>
      </c>
      <c r="BL259" s="30">
        <f>IF('SERIES_DB-MetaData'!$F259="US",'SERIES_DB-MetaData'!BL259*25.4,'SERIES_DB-MetaData'!BL259)</f>
        <v>2.65</v>
      </c>
      <c r="BM259" s="30">
        <f>IF('SERIES_DB-MetaData'!$F259="US",'SERIES_DB-MetaData'!BM259*25.4,'SERIES_DB-MetaData'!BM259)</f>
        <v>15</v>
      </c>
      <c r="BN259" s="25">
        <f>'SERIES_DB-MetaData'!$BN$6</f>
        <v>2</v>
      </c>
      <c r="BO259" s="22">
        <f t="shared" si="36"/>
        <v>2.4513149344260357</v>
      </c>
      <c r="BP259" s="31">
        <f>IF('SERIES_DB-MetaData'!$F259="US",'SERIES_DB-MetaData'!BP259*6.89476,'SERIES_DB-MetaData'!BP259)</f>
        <v>284.2</v>
      </c>
      <c r="BQ259" s="31">
        <f>IF('SERIES_DB-MetaData'!$F259="US",'SERIES_DB-MetaData'!BQ259*6.89476,'SERIES_DB-MetaData'!BQ259)</f>
        <v>0</v>
      </c>
      <c r="BR259" s="20">
        <f>'SERIES_DB-MetaData'!BR259</f>
        <v>0</v>
      </c>
      <c r="BS259" s="30">
        <f>IF('SERIES_DB-MetaData'!$F259="US",'SERIES_DB-MetaData'!BS259*25.4,'SERIES_DB-MetaData'!BS259)</f>
        <v>0</v>
      </c>
      <c r="BT259" s="20">
        <f>'SERIES_DB-MetaData'!BT259</f>
        <v>0</v>
      </c>
      <c r="BU259" s="22">
        <f t="shared" si="37"/>
        <v>0</v>
      </c>
      <c r="BV259" s="31">
        <f>IF('SERIES_DB-MetaData'!$F259="US",'SERIES_DB-MetaData'!BV259*6.89476,'SERIES_DB-MetaData'!BV259)</f>
        <v>0</v>
      </c>
      <c r="BW259" s="20">
        <f>'SERIES_DB-MetaData'!BW259</f>
        <v>0</v>
      </c>
      <c r="BX259" s="20">
        <f>'SERIES_DB-MetaData'!BX259</f>
        <v>2</v>
      </c>
    </row>
    <row r="260" spans="1:76">
      <c r="A260" s="84">
        <f>'SERIES_DB-MetaData'!A260</f>
        <v>255</v>
      </c>
      <c r="B260" s="84">
        <f>'SERIES_DB-MetaData'!B260</f>
        <v>0</v>
      </c>
      <c r="C260" s="84">
        <f>'SERIES_DB-MetaData'!C260</f>
        <v>12</v>
      </c>
      <c r="D260" s="105" t="str">
        <f>'SERIES_DB-MetaData'!D260</f>
        <v>Tanabe_2-9</v>
      </c>
      <c r="E260" s="105" t="str">
        <f>'SERIES_DB-MetaData'!E260</f>
        <v>Tanabe (from Lu et al., 2010, NEES Database)</v>
      </c>
      <c r="F260" s="20" t="s">
        <v>8</v>
      </c>
      <c r="G260" s="87" t="str">
        <f>'SERIES_DB-MetaData'!G260</f>
        <v>M</v>
      </c>
      <c r="H260" s="87" t="str">
        <f>'SERIES_DB-MetaData'!H260</f>
        <v>B</v>
      </c>
      <c r="I260" s="31">
        <f>IF('SERIES_DB-MetaData'!$F260="US",'SERIES_DB-MetaData'!I260*6.89476,'SERIES_DB-MetaData'!I260)</f>
        <v>34.299999999999997</v>
      </c>
      <c r="J260" s="31">
        <f>IF('SERIES_DB-MetaData'!$F260="US",'SERIES_DB-MetaData'!J260*6.89476,'SERIES_DB-MetaData'!J260)</f>
        <v>0</v>
      </c>
      <c r="K260" s="31">
        <f>IF('SERIES_DB-MetaData'!$F260="US",'SERIES_DB-MetaData'!K260*6.89476,'SERIES_DB-MetaData'!K260)</f>
        <v>0</v>
      </c>
      <c r="L260" s="31">
        <f>IF('SERIES_DB-MetaData'!$F260="US",'SERIES_DB-MetaData'!L260*4.448221615,'SERIES_DB-MetaData'!L260)</f>
        <v>0</v>
      </c>
      <c r="M260" s="20">
        <f>'SERIES_DB-MetaData'!M260</f>
        <v>0</v>
      </c>
      <c r="N260" s="30">
        <f>IF('SERIES_DB-MetaData'!$F260="US",'SERIES_DB-MetaData'!N260*25.4,'SERIES_DB-MetaData'!N260)</f>
        <v>60</v>
      </c>
      <c r="O260" s="30">
        <f>IF('SERIES_DB-MetaData'!$F260="US",'SERIES_DB-MetaData'!O260*25.4,'SERIES_DB-MetaData'!O260)</f>
        <v>60</v>
      </c>
      <c r="P260" s="30">
        <f>IF('SERIES_DB-MetaData'!$F260="US",'SERIES_DB-MetaData'!P260*25.4,'SERIES_DB-MetaData'!P260)</f>
        <v>570</v>
      </c>
      <c r="Q260" s="30">
        <f>IF('SERIES_DB-MetaData'!$F260="US",'SERIES_DB-MetaData'!Q260*25.4,'SERIES_DB-MetaData'!Q260)</f>
        <v>30</v>
      </c>
      <c r="R260" s="30">
        <f>IF('SERIES_DB-MetaData'!$F260="US",'SERIES_DB-MetaData'!R260*25.4,'SERIES_DB-MetaData'!R260)</f>
        <v>480</v>
      </c>
      <c r="S260" s="30">
        <f>IF('SERIES_DB-MetaData'!$F260="US",'SERIES_DB-MetaData'!S260*25.4,'SERIES_DB-MetaData'!S260)</f>
        <v>480</v>
      </c>
      <c r="T260" s="32" t="str">
        <f>'SERIES_DB-MetaData'!T260</f>
        <v>C</v>
      </c>
      <c r="U260" s="32">
        <f t="shared" si="32"/>
        <v>17100</v>
      </c>
      <c r="V260" s="30">
        <f>IF('SERIES_DB-MetaData'!$F260="US",'SERIES_DB-MetaData'!V260*25.4,'SERIES_DB-MetaData'!V260)</f>
        <v>6</v>
      </c>
      <c r="W260" s="30">
        <f>IF('SERIES_DB-MetaData'!$F260="US",'SERIES_DB-MetaData'!W260*25.4,'SERIES_DB-MetaData'!W260)</f>
        <v>0</v>
      </c>
      <c r="X260" s="30">
        <f>IF('SERIES_DB-MetaData'!$F260="US",'SERIES_DB-MetaData'!X260*25.4,'SERIES_DB-MetaData'!X260)</f>
        <v>0</v>
      </c>
      <c r="Y260" s="108">
        <f>'SERIES_DB-MetaData'!Y260</f>
        <v>6</v>
      </c>
      <c r="Z260" s="30">
        <f>IF('SERIES_DB-MetaData'!$F260="US",'SERIES_DB-MetaData'!Z260*25.4,'SERIES_DB-MetaData'!Z260)</f>
        <v>0</v>
      </c>
      <c r="AA260" s="108">
        <f>'SERIES_DB-MetaData'!AA260</f>
        <v>0</v>
      </c>
      <c r="AB260" s="30">
        <f>IF('SERIES_DB-MetaData'!$F260="US",'SERIES_DB-MetaData'!AB260*25.4,'SERIES_DB-MetaData'!AB260)</f>
        <v>0</v>
      </c>
      <c r="AC260" s="108">
        <f>'SERIES_DB-MetaData'!AC260</f>
        <v>0</v>
      </c>
      <c r="AD260" s="108">
        <f>'SERIES_DB-MetaData'!AD260</f>
        <v>0</v>
      </c>
      <c r="AE260" s="31">
        <f>IF('SERIES_DB-MetaData'!$F260="US",'SERIES_DB-MetaData'!AE260*25.4,'SERIES_DB-MetaData'!AE260)</f>
        <v>0</v>
      </c>
      <c r="AF260" s="32" t="str">
        <f>'SERIES_DB-MetaData'!AF260</f>
        <v>Ribbed</v>
      </c>
      <c r="AG260" s="23">
        <f t="shared" si="33"/>
        <v>0.99208189060730301</v>
      </c>
      <c r="AH260" s="30">
        <f>IF('SERIES_DB-MetaData'!$F260="US",'SERIES_DB-MetaData'!AH260*25.4,'SERIES_DB-MetaData'!AH260)</f>
        <v>0</v>
      </c>
      <c r="AI260" s="31">
        <f>IF('SERIES_DB-MetaData'!$F260="US",'SERIES_DB-MetaData'!AI260*6.89476,'SERIES_DB-MetaData'!AI260)</f>
        <v>367.5</v>
      </c>
      <c r="AJ260" s="31">
        <f>IF('SERIES_DB-MetaData'!$F260="US",'SERIES_DB-MetaData'!AJ260*6.89476,'SERIES_DB-MetaData'!AJ260)</f>
        <v>0</v>
      </c>
      <c r="AK260" s="31">
        <f>IF('SERIES_DB-MetaData'!$F260="US",'SERIES_DB-MetaData'!AK260*6.89476,'SERIES_DB-MetaData'!AK260)</f>
        <v>0</v>
      </c>
      <c r="AL260" s="31">
        <f>IF('SERIES_DB-MetaData'!$F260="US",'SERIES_DB-MetaData'!AL260*6.89476,'SERIES_DB-MetaData'!AL260)</f>
        <v>0</v>
      </c>
      <c r="AM260" s="31">
        <f>IF('SERIES_DB-MetaData'!$F260="US",'SERIES_DB-MetaData'!AM260*6.89476,'SERIES_DB-MetaData'!AM260)</f>
        <v>0</v>
      </c>
      <c r="AN260" s="31">
        <f>IF('SERIES_DB-MetaData'!$F260="US",'SERIES_DB-MetaData'!AN260*6.89476,'SERIES_DB-MetaData'!AN260)</f>
        <v>0</v>
      </c>
      <c r="AO260" s="108">
        <f>'SERIES_DB-MetaData'!AO260</f>
        <v>0</v>
      </c>
      <c r="AP260" s="24">
        <f>'SERIES_DB-MetaData'!AP260</f>
        <v>0</v>
      </c>
      <c r="AQ260" s="20">
        <f>'SERIES_DB-MetaData'!AQ260</f>
        <v>2</v>
      </c>
      <c r="AR260" s="24" t="str">
        <f>'SERIES_DB-MetaData'!AR260</f>
        <v>Ribbed</v>
      </c>
      <c r="AS260" s="30">
        <f>IF('SERIES_DB-MetaData'!$F260="US",'SERIES_DB-MetaData'!AS260*25.4,'SERIES_DB-MetaData'!AS260)</f>
        <v>1.5</v>
      </c>
      <c r="AT260" s="20">
        <f>'SERIES_DB-MetaData'!AT260</f>
        <v>0</v>
      </c>
      <c r="AU260" s="31">
        <f>IF('SERIES_DB-MetaData'!$F260="US",'SERIES_DB-MetaData'!AU260*25.4,'SERIES_DB-MetaData'!AU260)</f>
        <v>25</v>
      </c>
      <c r="AV260" s="30">
        <f>IF('SERIES_DB-MetaData'!$F260="US",'SERIES_DB-MetaData'!AV260*25.4,'SERIES_DB-MetaData'!AV260)</f>
        <v>0</v>
      </c>
      <c r="AW260" s="109">
        <f>'SERIES_DB-MetaData'!AW260</f>
        <v>0</v>
      </c>
      <c r="AX260" s="30">
        <f>IF('SERIES_DB-MetaData'!$F260="US",'SERIES_DB-MetaData'!AX260*25.4,'SERIES_DB-MetaData'!AX260)</f>
        <v>0</v>
      </c>
      <c r="AY260" s="23">
        <f t="shared" si="34"/>
        <v>0.23561944901923448</v>
      </c>
      <c r="AZ260" s="23"/>
      <c r="BA260" s="31">
        <f>IF('SERIES_DB-MetaData'!$F260="US",'SERIES_DB-MetaData'!BA260*6.89476,'SERIES_DB-MetaData'!BA260)</f>
        <v>294</v>
      </c>
      <c r="BB260" s="31">
        <f>IF('SERIES_DB-MetaData'!$F260="US",'SERIES_DB-MetaData'!BB260*6.89476,'SERIES_DB-MetaData'!BB260)</f>
        <v>0</v>
      </c>
      <c r="BC260" s="24">
        <f>'SERIES_DB-MetaData'!BC260</f>
        <v>0</v>
      </c>
      <c r="BD260" s="30">
        <f>IF('SERIES_DB-MetaData'!$F260="US",'SERIES_DB-MetaData'!BD260*25.4,'SERIES_DB-MetaData'!BD260)</f>
        <v>2.65</v>
      </c>
      <c r="BE260" s="30">
        <f>IF('SERIES_DB-MetaData'!$F260="US",'SERIES_DB-MetaData'!BE260*25.4,'SERIES_DB-MetaData'!BE260)</f>
        <v>15</v>
      </c>
      <c r="BF260" s="24">
        <f>'SERIES_DB-MetaData'!BF260</f>
        <v>1</v>
      </c>
      <c r="BG260" s="22">
        <f t="shared" si="35"/>
        <v>1.2256574672130178</v>
      </c>
      <c r="BH260" s="30">
        <f>IF('SERIES_DB-MetaData'!$F260="US",'SERIES_DB-MetaData'!BH260*25.4,'SERIES_DB-MetaData'!BH260)</f>
        <v>0</v>
      </c>
      <c r="BI260" s="31">
        <f>IF('SERIES_DB-MetaData'!$F260="US",'SERIES_DB-MetaData'!BI260*6.89476,'SERIES_DB-MetaData'!BI260)</f>
        <v>284.2</v>
      </c>
      <c r="BJ260" s="31">
        <f>IF('SERIES_DB-MetaData'!$F260="US",'SERIES_DB-MetaData'!BJ260*6.89476,'SERIES_DB-MetaData'!BJ260)</f>
        <v>0</v>
      </c>
      <c r="BK260" s="109">
        <f>'SERIES_DB-MetaData'!BK260</f>
        <v>0</v>
      </c>
      <c r="BL260" s="30">
        <f>IF('SERIES_DB-MetaData'!$F260="US",'SERIES_DB-MetaData'!BL260*25.4,'SERIES_DB-MetaData'!BL260)</f>
        <v>2.65</v>
      </c>
      <c r="BM260" s="30">
        <f>IF('SERIES_DB-MetaData'!$F260="US",'SERIES_DB-MetaData'!BM260*25.4,'SERIES_DB-MetaData'!BM260)</f>
        <v>15</v>
      </c>
      <c r="BN260" s="25">
        <f>'SERIES_DB-MetaData'!$BN$6</f>
        <v>2</v>
      </c>
      <c r="BO260" s="22">
        <f t="shared" si="36"/>
        <v>2.4513149344260357</v>
      </c>
      <c r="BP260" s="31">
        <f>IF('SERIES_DB-MetaData'!$F260="US",'SERIES_DB-MetaData'!BP260*6.89476,'SERIES_DB-MetaData'!BP260)</f>
        <v>284.2</v>
      </c>
      <c r="BQ260" s="31">
        <f>IF('SERIES_DB-MetaData'!$F260="US",'SERIES_DB-MetaData'!BQ260*6.89476,'SERIES_DB-MetaData'!BQ260)</f>
        <v>0</v>
      </c>
      <c r="BR260" s="20">
        <f>'SERIES_DB-MetaData'!BR260</f>
        <v>0</v>
      </c>
      <c r="BS260" s="30">
        <f>IF('SERIES_DB-MetaData'!$F260="US",'SERIES_DB-MetaData'!BS260*25.4,'SERIES_DB-MetaData'!BS260)</f>
        <v>0</v>
      </c>
      <c r="BT260" s="20">
        <f>'SERIES_DB-MetaData'!BT260</f>
        <v>0</v>
      </c>
      <c r="BU260" s="22">
        <f t="shared" si="37"/>
        <v>0</v>
      </c>
      <c r="BV260" s="31">
        <f>IF('SERIES_DB-MetaData'!$F260="US",'SERIES_DB-MetaData'!BV260*6.89476,'SERIES_DB-MetaData'!BV260)</f>
        <v>0</v>
      </c>
      <c r="BW260" s="20">
        <f>'SERIES_DB-MetaData'!BW260</f>
        <v>0</v>
      </c>
      <c r="BX260" s="20">
        <f>'SERIES_DB-MetaData'!BX260</f>
        <v>2</v>
      </c>
    </row>
    <row r="261" spans="1:76">
      <c r="A261" s="84">
        <f>'SERIES_DB-MetaData'!A261</f>
        <v>256</v>
      </c>
      <c r="B261" s="84">
        <f>'SERIES_DB-MetaData'!B261</f>
        <v>0</v>
      </c>
      <c r="C261" s="84">
        <f>'SERIES_DB-MetaData'!C261</f>
        <v>13</v>
      </c>
      <c r="D261" s="105" t="str">
        <f>'SERIES_DB-MetaData'!D261</f>
        <v>Tanabe_2-10</v>
      </c>
      <c r="E261" s="105" t="str">
        <f>'SERIES_DB-MetaData'!E261</f>
        <v>Tanabe (from Lu et al., 2010, NEES Database)</v>
      </c>
      <c r="F261" s="20" t="s">
        <v>8</v>
      </c>
      <c r="G261" s="87" t="str">
        <f>'SERIES_DB-MetaData'!G261</f>
        <v>M</v>
      </c>
      <c r="H261" s="87" t="str">
        <f>'SERIES_DB-MetaData'!H261</f>
        <v>B</v>
      </c>
      <c r="I261" s="31">
        <f>IF('SERIES_DB-MetaData'!$F261="US",'SERIES_DB-MetaData'!I261*6.89476,'SERIES_DB-MetaData'!I261)</f>
        <v>33.799999999999997</v>
      </c>
      <c r="J261" s="31">
        <f>IF('SERIES_DB-MetaData'!$F261="US",'SERIES_DB-MetaData'!J261*6.89476,'SERIES_DB-MetaData'!J261)</f>
        <v>0</v>
      </c>
      <c r="K261" s="31">
        <f>IF('SERIES_DB-MetaData'!$F261="US",'SERIES_DB-MetaData'!K261*6.89476,'SERIES_DB-MetaData'!K261)</f>
        <v>0</v>
      </c>
      <c r="L261" s="31">
        <f>IF('SERIES_DB-MetaData'!$F261="US",'SERIES_DB-MetaData'!L261*4.448221615,'SERIES_DB-MetaData'!L261)</f>
        <v>0</v>
      </c>
      <c r="M261" s="20">
        <f>'SERIES_DB-MetaData'!M261</f>
        <v>0</v>
      </c>
      <c r="N261" s="30">
        <f>IF('SERIES_DB-MetaData'!$F261="US",'SERIES_DB-MetaData'!N261*25.4,'SERIES_DB-MetaData'!N261)</f>
        <v>60</v>
      </c>
      <c r="O261" s="30">
        <f>IF('SERIES_DB-MetaData'!$F261="US",'SERIES_DB-MetaData'!O261*25.4,'SERIES_DB-MetaData'!O261)</f>
        <v>60</v>
      </c>
      <c r="P261" s="30">
        <f>IF('SERIES_DB-MetaData'!$F261="US",'SERIES_DB-MetaData'!P261*25.4,'SERIES_DB-MetaData'!P261)</f>
        <v>570</v>
      </c>
      <c r="Q261" s="30">
        <f>IF('SERIES_DB-MetaData'!$F261="US",'SERIES_DB-MetaData'!Q261*25.4,'SERIES_DB-MetaData'!Q261)</f>
        <v>30</v>
      </c>
      <c r="R261" s="30">
        <f>IF('SERIES_DB-MetaData'!$F261="US",'SERIES_DB-MetaData'!R261*25.4,'SERIES_DB-MetaData'!R261)</f>
        <v>480</v>
      </c>
      <c r="S261" s="30">
        <f>IF('SERIES_DB-MetaData'!$F261="US",'SERIES_DB-MetaData'!S261*25.4,'SERIES_DB-MetaData'!S261)</f>
        <v>480</v>
      </c>
      <c r="T261" s="32" t="str">
        <f>'SERIES_DB-MetaData'!T261</f>
        <v>C</v>
      </c>
      <c r="U261" s="32">
        <f t="shared" si="32"/>
        <v>17100</v>
      </c>
      <c r="V261" s="30">
        <f>IF('SERIES_DB-MetaData'!$F261="US",'SERIES_DB-MetaData'!V261*25.4,'SERIES_DB-MetaData'!V261)</f>
        <v>6</v>
      </c>
      <c r="W261" s="30">
        <f>IF('SERIES_DB-MetaData'!$F261="US",'SERIES_DB-MetaData'!W261*25.4,'SERIES_DB-MetaData'!W261)</f>
        <v>0</v>
      </c>
      <c r="X261" s="30">
        <f>IF('SERIES_DB-MetaData'!$F261="US",'SERIES_DB-MetaData'!X261*25.4,'SERIES_DB-MetaData'!X261)</f>
        <v>0</v>
      </c>
      <c r="Y261" s="108">
        <f>'SERIES_DB-MetaData'!Y261</f>
        <v>6</v>
      </c>
      <c r="Z261" s="30">
        <f>IF('SERIES_DB-MetaData'!$F261="US",'SERIES_DB-MetaData'!Z261*25.4,'SERIES_DB-MetaData'!Z261)</f>
        <v>0</v>
      </c>
      <c r="AA261" s="108">
        <f>'SERIES_DB-MetaData'!AA261</f>
        <v>0</v>
      </c>
      <c r="AB261" s="30">
        <f>IF('SERIES_DB-MetaData'!$F261="US",'SERIES_DB-MetaData'!AB261*25.4,'SERIES_DB-MetaData'!AB261)</f>
        <v>0</v>
      </c>
      <c r="AC261" s="108">
        <f>'SERIES_DB-MetaData'!AC261</f>
        <v>0</v>
      </c>
      <c r="AD261" s="108">
        <f>'SERIES_DB-MetaData'!AD261</f>
        <v>0</v>
      </c>
      <c r="AE261" s="31">
        <f>IF('SERIES_DB-MetaData'!$F261="US",'SERIES_DB-MetaData'!AE261*25.4,'SERIES_DB-MetaData'!AE261)</f>
        <v>0</v>
      </c>
      <c r="AF261" s="32" t="str">
        <f>'SERIES_DB-MetaData'!AF261</f>
        <v>Ribbed</v>
      </c>
      <c r="AG261" s="23">
        <f t="shared" si="33"/>
        <v>0.99208189060730301</v>
      </c>
      <c r="AH261" s="30">
        <f>IF('SERIES_DB-MetaData'!$F261="US",'SERIES_DB-MetaData'!AH261*25.4,'SERIES_DB-MetaData'!AH261)</f>
        <v>0</v>
      </c>
      <c r="AI261" s="31">
        <f>IF('SERIES_DB-MetaData'!$F261="US",'SERIES_DB-MetaData'!AI261*6.89476,'SERIES_DB-MetaData'!AI261)</f>
        <v>367.5</v>
      </c>
      <c r="AJ261" s="31">
        <f>IF('SERIES_DB-MetaData'!$F261="US",'SERIES_DB-MetaData'!AJ261*6.89476,'SERIES_DB-MetaData'!AJ261)</f>
        <v>0</v>
      </c>
      <c r="AK261" s="31">
        <f>IF('SERIES_DB-MetaData'!$F261="US",'SERIES_DB-MetaData'!AK261*6.89476,'SERIES_DB-MetaData'!AK261)</f>
        <v>0</v>
      </c>
      <c r="AL261" s="31">
        <f>IF('SERIES_DB-MetaData'!$F261="US",'SERIES_DB-MetaData'!AL261*6.89476,'SERIES_DB-MetaData'!AL261)</f>
        <v>0</v>
      </c>
      <c r="AM261" s="31">
        <f>IF('SERIES_DB-MetaData'!$F261="US",'SERIES_DB-MetaData'!AM261*6.89476,'SERIES_DB-MetaData'!AM261)</f>
        <v>0</v>
      </c>
      <c r="AN261" s="31">
        <f>IF('SERIES_DB-MetaData'!$F261="US",'SERIES_DB-MetaData'!AN261*6.89476,'SERIES_DB-MetaData'!AN261)</f>
        <v>0</v>
      </c>
      <c r="AO261" s="108">
        <f>'SERIES_DB-MetaData'!AO261</f>
        <v>0</v>
      </c>
      <c r="AP261" s="24">
        <f>'SERIES_DB-MetaData'!AP261</f>
        <v>0</v>
      </c>
      <c r="AQ261" s="20">
        <f>'SERIES_DB-MetaData'!AQ261</f>
        <v>2</v>
      </c>
      <c r="AR261" s="24" t="str">
        <f>'SERIES_DB-MetaData'!AR261</f>
        <v>Ribbed</v>
      </c>
      <c r="AS261" s="30">
        <f>IF('SERIES_DB-MetaData'!$F261="US",'SERIES_DB-MetaData'!AS261*25.4,'SERIES_DB-MetaData'!AS261)</f>
        <v>1.5</v>
      </c>
      <c r="AT261" s="20">
        <f>'SERIES_DB-MetaData'!AT261</f>
        <v>0</v>
      </c>
      <c r="AU261" s="31">
        <f>IF('SERIES_DB-MetaData'!$F261="US",'SERIES_DB-MetaData'!AU261*25.4,'SERIES_DB-MetaData'!AU261)</f>
        <v>25</v>
      </c>
      <c r="AV261" s="30">
        <f>IF('SERIES_DB-MetaData'!$F261="US",'SERIES_DB-MetaData'!AV261*25.4,'SERIES_DB-MetaData'!AV261)</f>
        <v>0</v>
      </c>
      <c r="AW261" s="109">
        <f>'SERIES_DB-MetaData'!AW261</f>
        <v>0</v>
      </c>
      <c r="AX261" s="30">
        <f>IF('SERIES_DB-MetaData'!$F261="US",'SERIES_DB-MetaData'!AX261*25.4,'SERIES_DB-MetaData'!AX261)</f>
        <v>0</v>
      </c>
      <c r="AY261" s="23">
        <f t="shared" si="34"/>
        <v>0.23561944901923448</v>
      </c>
      <c r="AZ261" s="23"/>
      <c r="BA261" s="31">
        <f>IF('SERIES_DB-MetaData'!$F261="US",'SERIES_DB-MetaData'!BA261*6.89476,'SERIES_DB-MetaData'!BA261)</f>
        <v>294</v>
      </c>
      <c r="BB261" s="31">
        <f>IF('SERIES_DB-MetaData'!$F261="US",'SERIES_DB-MetaData'!BB261*6.89476,'SERIES_DB-MetaData'!BB261)</f>
        <v>0</v>
      </c>
      <c r="BC261" s="24">
        <f>'SERIES_DB-MetaData'!BC261</f>
        <v>0</v>
      </c>
      <c r="BD261" s="30">
        <f>IF('SERIES_DB-MetaData'!$F261="US",'SERIES_DB-MetaData'!BD261*25.4,'SERIES_DB-MetaData'!BD261)</f>
        <v>2.65</v>
      </c>
      <c r="BE261" s="30">
        <f>IF('SERIES_DB-MetaData'!$F261="US",'SERIES_DB-MetaData'!BE261*25.4,'SERIES_DB-MetaData'!BE261)</f>
        <v>15</v>
      </c>
      <c r="BF261" s="24">
        <f>'SERIES_DB-MetaData'!BF261</f>
        <v>1</v>
      </c>
      <c r="BG261" s="22">
        <f t="shared" si="35"/>
        <v>1.2256574672130178</v>
      </c>
      <c r="BH261" s="30">
        <f>IF('SERIES_DB-MetaData'!$F261="US",'SERIES_DB-MetaData'!BH261*25.4,'SERIES_DB-MetaData'!BH261)</f>
        <v>0</v>
      </c>
      <c r="BI261" s="31">
        <f>IF('SERIES_DB-MetaData'!$F261="US",'SERIES_DB-MetaData'!BI261*6.89476,'SERIES_DB-MetaData'!BI261)</f>
        <v>284.2</v>
      </c>
      <c r="BJ261" s="31">
        <f>IF('SERIES_DB-MetaData'!$F261="US",'SERIES_DB-MetaData'!BJ261*6.89476,'SERIES_DB-MetaData'!BJ261)</f>
        <v>0</v>
      </c>
      <c r="BK261" s="109">
        <f>'SERIES_DB-MetaData'!BK261</f>
        <v>0</v>
      </c>
      <c r="BL261" s="30">
        <f>IF('SERIES_DB-MetaData'!$F261="US",'SERIES_DB-MetaData'!BL261*25.4,'SERIES_DB-MetaData'!BL261)</f>
        <v>2.65</v>
      </c>
      <c r="BM261" s="30">
        <f>IF('SERIES_DB-MetaData'!$F261="US",'SERIES_DB-MetaData'!BM261*25.4,'SERIES_DB-MetaData'!BM261)</f>
        <v>15</v>
      </c>
      <c r="BN261" s="25">
        <f>'SERIES_DB-MetaData'!$BN$6</f>
        <v>2</v>
      </c>
      <c r="BO261" s="22">
        <f t="shared" si="36"/>
        <v>2.4513149344260357</v>
      </c>
      <c r="BP261" s="31">
        <f>IF('SERIES_DB-MetaData'!$F261="US",'SERIES_DB-MetaData'!BP261*6.89476,'SERIES_DB-MetaData'!BP261)</f>
        <v>284.2</v>
      </c>
      <c r="BQ261" s="31">
        <f>IF('SERIES_DB-MetaData'!$F261="US",'SERIES_DB-MetaData'!BQ261*6.89476,'SERIES_DB-MetaData'!BQ261)</f>
        <v>0</v>
      </c>
      <c r="BR261" s="20">
        <f>'SERIES_DB-MetaData'!BR261</f>
        <v>0</v>
      </c>
      <c r="BS261" s="30">
        <f>IF('SERIES_DB-MetaData'!$F261="US",'SERIES_DB-MetaData'!BS261*25.4,'SERIES_DB-MetaData'!BS261)</f>
        <v>0</v>
      </c>
      <c r="BT261" s="20">
        <f>'SERIES_DB-MetaData'!BT261</f>
        <v>0</v>
      </c>
      <c r="BU261" s="22">
        <f t="shared" si="37"/>
        <v>0</v>
      </c>
      <c r="BV261" s="31">
        <f>IF('SERIES_DB-MetaData'!$F261="US",'SERIES_DB-MetaData'!BV261*6.89476,'SERIES_DB-MetaData'!BV261)</f>
        <v>0</v>
      </c>
      <c r="BW261" s="20">
        <f>'SERIES_DB-MetaData'!BW261</f>
        <v>0</v>
      </c>
      <c r="BX261" s="20">
        <f>'SERIES_DB-MetaData'!BX261</f>
        <v>2</v>
      </c>
    </row>
    <row r="262" spans="1:76">
      <c r="A262" s="84">
        <f>'SERIES_DB-MetaData'!A262</f>
        <v>257</v>
      </c>
      <c r="B262" s="84">
        <f>'SERIES_DB-MetaData'!B262</f>
        <v>0</v>
      </c>
      <c r="C262" s="84">
        <f>'SERIES_DB-MetaData'!C262</f>
        <v>14</v>
      </c>
      <c r="D262" s="105" t="str">
        <f>'SERIES_DB-MetaData'!D262</f>
        <v>Tanabe_2-11</v>
      </c>
      <c r="E262" s="105" t="str">
        <f>'SERIES_DB-MetaData'!E262</f>
        <v>Tanabe (from Lu et al., 2010, NEES Database)</v>
      </c>
      <c r="F262" s="20" t="s">
        <v>8</v>
      </c>
      <c r="G262" s="87" t="str">
        <f>'SERIES_DB-MetaData'!G262</f>
        <v>M</v>
      </c>
      <c r="H262" s="87" t="str">
        <f>'SERIES_DB-MetaData'!H262</f>
        <v>B</v>
      </c>
      <c r="I262" s="31">
        <f>IF('SERIES_DB-MetaData'!$F262="US",'SERIES_DB-MetaData'!I262*6.89476,'SERIES_DB-MetaData'!I262)</f>
        <v>32.799999999999997</v>
      </c>
      <c r="J262" s="31">
        <f>IF('SERIES_DB-MetaData'!$F262="US",'SERIES_DB-MetaData'!J262*6.89476,'SERIES_DB-MetaData'!J262)</f>
        <v>0</v>
      </c>
      <c r="K262" s="31">
        <f>IF('SERIES_DB-MetaData'!$F262="US",'SERIES_DB-MetaData'!K262*6.89476,'SERIES_DB-MetaData'!K262)</f>
        <v>0</v>
      </c>
      <c r="L262" s="31">
        <f>IF('SERIES_DB-MetaData'!$F262="US",'SERIES_DB-MetaData'!L262*4.448221615,'SERIES_DB-MetaData'!L262)</f>
        <v>0</v>
      </c>
      <c r="M262" s="20">
        <f>'SERIES_DB-MetaData'!M262</f>
        <v>0</v>
      </c>
      <c r="N262" s="30">
        <f>IF('SERIES_DB-MetaData'!$F262="US",'SERIES_DB-MetaData'!N262*25.4,'SERIES_DB-MetaData'!N262)</f>
        <v>60</v>
      </c>
      <c r="O262" s="30">
        <f>IF('SERIES_DB-MetaData'!$F262="US",'SERIES_DB-MetaData'!O262*25.4,'SERIES_DB-MetaData'!O262)</f>
        <v>60</v>
      </c>
      <c r="P262" s="30">
        <f>IF('SERIES_DB-MetaData'!$F262="US",'SERIES_DB-MetaData'!P262*25.4,'SERIES_DB-MetaData'!P262)</f>
        <v>570</v>
      </c>
      <c r="Q262" s="30">
        <f>IF('SERIES_DB-MetaData'!$F262="US",'SERIES_DB-MetaData'!Q262*25.4,'SERIES_DB-MetaData'!Q262)</f>
        <v>40</v>
      </c>
      <c r="R262" s="30">
        <f>IF('SERIES_DB-MetaData'!$F262="US",'SERIES_DB-MetaData'!R262*25.4,'SERIES_DB-MetaData'!R262)</f>
        <v>480</v>
      </c>
      <c r="S262" s="30">
        <f>IF('SERIES_DB-MetaData'!$F262="US",'SERIES_DB-MetaData'!S262*25.4,'SERIES_DB-MetaData'!S262)</f>
        <v>480</v>
      </c>
      <c r="T262" s="32" t="str">
        <f>'SERIES_DB-MetaData'!T262</f>
        <v>C</v>
      </c>
      <c r="U262" s="32">
        <f t="shared" si="32"/>
        <v>21600</v>
      </c>
      <c r="V262" s="30">
        <f>IF('SERIES_DB-MetaData'!$F262="US",'SERIES_DB-MetaData'!V262*25.4,'SERIES_DB-MetaData'!V262)</f>
        <v>6</v>
      </c>
      <c r="W262" s="30">
        <f>IF('SERIES_DB-MetaData'!$F262="US",'SERIES_DB-MetaData'!W262*25.4,'SERIES_DB-MetaData'!W262)</f>
        <v>0</v>
      </c>
      <c r="X262" s="30">
        <f>IF('SERIES_DB-MetaData'!$F262="US",'SERIES_DB-MetaData'!X262*25.4,'SERIES_DB-MetaData'!X262)</f>
        <v>0</v>
      </c>
      <c r="Y262" s="108">
        <f>'SERIES_DB-MetaData'!Y262</f>
        <v>6</v>
      </c>
      <c r="Z262" s="30">
        <f>IF('SERIES_DB-MetaData'!$F262="US",'SERIES_DB-MetaData'!Z262*25.4,'SERIES_DB-MetaData'!Z262)</f>
        <v>0</v>
      </c>
      <c r="AA262" s="108">
        <f>'SERIES_DB-MetaData'!AA262</f>
        <v>0</v>
      </c>
      <c r="AB262" s="30">
        <f>IF('SERIES_DB-MetaData'!$F262="US",'SERIES_DB-MetaData'!AB262*25.4,'SERIES_DB-MetaData'!AB262)</f>
        <v>0</v>
      </c>
      <c r="AC262" s="108">
        <f>'SERIES_DB-MetaData'!AC262</f>
        <v>0</v>
      </c>
      <c r="AD262" s="108">
        <f>'SERIES_DB-MetaData'!AD262</f>
        <v>0</v>
      </c>
      <c r="AE262" s="31">
        <f>IF('SERIES_DB-MetaData'!$F262="US",'SERIES_DB-MetaData'!AE262*25.4,'SERIES_DB-MetaData'!AE262)</f>
        <v>0</v>
      </c>
      <c r="AF262" s="32" t="str">
        <f>'SERIES_DB-MetaData'!AF262</f>
        <v>Ribbed</v>
      </c>
      <c r="AG262" s="23">
        <f t="shared" si="33"/>
        <v>0.78539816339744817</v>
      </c>
      <c r="AH262" s="30">
        <f>IF('SERIES_DB-MetaData'!$F262="US",'SERIES_DB-MetaData'!AH262*25.4,'SERIES_DB-MetaData'!AH262)</f>
        <v>0</v>
      </c>
      <c r="AI262" s="31">
        <f>IF('SERIES_DB-MetaData'!$F262="US",'SERIES_DB-MetaData'!AI262*6.89476,'SERIES_DB-MetaData'!AI262)</f>
        <v>367.5</v>
      </c>
      <c r="AJ262" s="31">
        <f>IF('SERIES_DB-MetaData'!$F262="US",'SERIES_DB-MetaData'!AJ262*6.89476,'SERIES_DB-MetaData'!AJ262)</f>
        <v>0</v>
      </c>
      <c r="AK262" s="31">
        <f>IF('SERIES_DB-MetaData'!$F262="US",'SERIES_DB-MetaData'!AK262*6.89476,'SERIES_DB-MetaData'!AK262)</f>
        <v>0</v>
      </c>
      <c r="AL262" s="31">
        <f>IF('SERIES_DB-MetaData'!$F262="US",'SERIES_DB-MetaData'!AL262*6.89476,'SERIES_DB-MetaData'!AL262)</f>
        <v>0</v>
      </c>
      <c r="AM262" s="31">
        <f>IF('SERIES_DB-MetaData'!$F262="US",'SERIES_DB-MetaData'!AM262*6.89476,'SERIES_DB-MetaData'!AM262)</f>
        <v>0</v>
      </c>
      <c r="AN262" s="31">
        <f>IF('SERIES_DB-MetaData'!$F262="US",'SERIES_DB-MetaData'!AN262*6.89476,'SERIES_DB-MetaData'!AN262)</f>
        <v>0</v>
      </c>
      <c r="AO262" s="108">
        <f>'SERIES_DB-MetaData'!AO262</f>
        <v>0</v>
      </c>
      <c r="AP262" s="24">
        <f>'SERIES_DB-MetaData'!AP262</f>
        <v>0</v>
      </c>
      <c r="AQ262" s="20">
        <f>'SERIES_DB-MetaData'!AQ262</f>
        <v>2</v>
      </c>
      <c r="AR262" s="24" t="str">
        <f>'SERIES_DB-MetaData'!AR262</f>
        <v>Ribbed</v>
      </c>
      <c r="AS262" s="30">
        <f>IF('SERIES_DB-MetaData'!$F262="US",'SERIES_DB-MetaData'!AS262*25.4,'SERIES_DB-MetaData'!AS262)</f>
        <v>1.5</v>
      </c>
      <c r="AT262" s="20">
        <f>'SERIES_DB-MetaData'!AT262</f>
        <v>0</v>
      </c>
      <c r="AU262" s="31">
        <f>IF('SERIES_DB-MetaData'!$F262="US",'SERIES_DB-MetaData'!AU262*25.4,'SERIES_DB-MetaData'!AU262)</f>
        <v>25</v>
      </c>
      <c r="AV262" s="30">
        <f>IF('SERIES_DB-MetaData'!$F262="US",'SERIES_DB-MetaData'!AV262*25.4,'SERIES_DB-MetaData'!AV262)</f>
        <v>0</v>
      </c>
      <c r="AW262" s="109">
        <f>'SERIES_DB-MetaData'!AW262</f>
        <v>0</v>
      </c>
      <c r="AX262" s="30">
        <f>IF('SERIES_DB-MetaData'!$F262="US",'SERIES_DB-MetaData'!AX262*25.4,'SERIES_DB-MetaData'!AX262)</f>
        <v>0</v>
      </c>
      <c r="AY262" s="23">
        <f t="shared" si="34"/>
        <v>0.23561944901923448</v>
      </c>
      <c r="AZ262" s="23"/>
      <c r="BA262" s="31">
        <f>IF('SERIES_DB-MetaData'!$F262="US",'SERIES_DB-MetaData'!BA262*6.89476,'SERIES_DB-MetaData'!BA262)</f>
        <v>294</v>
      </c>
      <c r="BB262" s="31">
        <f>IF('SERIES_DB-MetaData'!$F262="US",'SERIES_DB-MetaData'!BB262*6.89476,'SERIES_DB-MetaData'!BB262)</f>
        <v>0</v>
      </c>
      <c r="BC262" s="24">
        <f>'SERIES_DB-MetaData'!BC262</f>
        <v>0</v>
      </c>
      <c r="BD262" s="30">
        <f>IF('SERIES_DB-MetaData'!$F262="US",'SERIES_DB-MetaData'!BD262*25.4,'SERIES_DB-MetaData'!BD262)</f>
        <v>2.65</v>
      </c>
      <c r="BE262" s="30">
        <f>IF('SERIES_DB-MetaData'!$F262="US",'SERIES_DB-MetaData'!BE262*25.4,'SERIES_DB-MetaData'!BE262)</f>
        <v>15</v>
      </c>
      <c r="BF262" s="24">
        <f>'SERIES_DB-MetaData'!BF262</f>
        <v>1</v>
      </c>
      <c r="BG262" s="22">
        <f t="shared" si="35"/>
        <v>0.91924310040976343</v>
      </c>
      <c r="BH262" s="30">
        <f>IF('SERIES_DB-MetaData'!$F262="US",'SERIES_DB-MetaData'!BH262*25.4,'SERIES_DB-MetaData'!BH262)</f>
        <v>0</v>
      </c>
      <c r="BI262" s="31">
        <f>IF('SERIES_DB-MetaData'!$F262="US",'SERIES_DB-MetaData'!BI262*6.89476,'SERIES_DB-MetaData'!BI262)</f>
        <v>284.2</v>
      </c>
      <c r="BJ262" s="31">
        <f>IF('SERIES_DB-MetaData'!$F262="US",'SERIES_DB-MetaData'!BJ262*6.89476,'SERIES_DB-MetaData'!BJ262)</f>
        <v>0</v>
      </c>
      <c r="BK262" s="109">
        <f>'SERIES_DB-MetaData'!BK262</f>
        <v>0</v>
      </c>
      <c r="BL262" s="30">
        <f>IF('SERIES_DB-MetaData'!$F262="US",'SERIES_DB-MetaData'!BL262*25.4,'SERIES_DB-MetaData'!BL262)</f>
        <v>2.65</v>
      </c>
      <c r="BM262" s="30">
        <f>IF('SERIES_DB-MetaData'!$F262="US",'SERIES_DB-MetaData'!BM262*25.4,'SERIES_DB-MetaData'!BM262)</f>
        <v>15</v>
      </c>
      <c r="BN262" s="25">
        <f>'SERIES_DB-MetaData'!$BN$6</f>
        <v>2</v>
      </c>
      <c r="BO262" s="22">
        <f t="shared" si="36"/>
        <v>1.8384862008195269</v>
      </c>
      <c r="BP262" s="31">
        <f>IF('SERIES_DB-MetaData'!$F262="US",'SERIES_DB-MetaData'!BP262*6.89476,'SERIES_DB-MetaData'!BP262)</f>
        <v>284.2</v>
      </c>
      <c r="BQ262" s="31">
        <f>IF('SERIES_DB-MetaData'!$F262="US",'SERIES_DB-MetaData'!BQ262*6.89476,'SERIES_DB-MetaData'!BQ262)</f>
        <v>0</v>
      </c>
      <c r="BR262" s="20">
        <f>'SERIES_DB-MetaData'!BR262</f>
        <v>0</v>
      </c>
      <c r="BS262" s="30">
        <f>IF('SERIES_DB-MetaData'!$F262="US",'SERIES_DB-MetaData'!BS262*25.4,'SERIES_DB-MetaData'!BS262)</f>
        <v>0</v>
      </c>
      <c r="BT262" s="20">
        <f>'SERIES_DB-MetaData'!BT262</f>
        <v>0</v>
      </c>
      <c r="BU262" s="22">
        <f t="shared" si="37"/>
        <v>0</v>
      </c>
      <c r="BV262" s="31">
        <f>IF('SERIES_DB-MetaData'!$F262="US",'SERIES_DB-MetaData'!BV262*6.89476,'SERIES_DB-MetaData'!BV262)</f>
        <v>0</v>
      </c>
      <c r="BW262" s="20">
        <f>'SERIES_DB-MetaData'!BW262</f>
        <v>0</v>
      </c>
      <c r="BX262" s="20">
        <f>'SERIES_DB-MetaData'!BX262</f>
        <v>2</v>
      </c>
    </row>
    <row r="263" spans="1:76">
      <c r="A263" s="84">
        <f>'SERIES_DB-MetaData'!A263</f>
        <v>258</v>
      </c>
      <c r="B263" s="84">
        <f>'SERIES_DB-MetaData'!B263</f>
        <v>0</v>
      </c>
      <c r="C263" s="84">
        <f>'SERIES_DB-MetaData'!C263</f>
        <v>15</v>
      </c>
      <c r="D263" s="105" t="str">
        <f>'SERIES_DB-MetaData'!D263</f>
        <v>Tanabe_2-12</v>
      </c>
      <c r="E263" s="105" t="str">
        <f>'SERIES_DB-MetaData'!E263</f>
        <v>Tanabe (from Lu et al., 2010, NEES Database)</v>
      </c>
      <c r="F263" s="20" t="s">
        <v>8</v>
      </c>
      <c r="G263" s="87" t="str">
        <f>'SERIES_DB-MetaData'!G263</f>
        <v>M</v>
      </c>
      <c r="H263" s="87" t="str">
        <f>'SERIES_DB-MetaData'!H263</f>
        <v>B</v>
      </c>
      <c r="I263" s="31">
        <f>IF('SERIES_DB-MetaData'!$F263="US",'SERIES_DB-MetaData'!I263*6.89476,'SERIES_DB-MetaData'!I263)</f>
        <v>35.299999999999997</v>
      </c>
      <c r="J263" s="31">
        <f>IF('SERIES_DB-MetaData'!$F263="US",'SERIES_DB-MetaData'!J263*6.89476,'SERIES_DB-MetaData'!J263)</f>
        <v>0</v>
      </c>
      <c r="K263" s="31">
        <f>IF('SERIES_DB-MetaData'!$F263="US",'SERIES_DB-MetaData'!K263*6.89476,'SERIES_DB-MetaData'!K263)</f>
        <v>0</v>
      </c>
      <c r="L263" s="31">
        <f>IF('SERIES_DB-MetaData'!$F263="US",'SERIES_DB-MetaData'!L263*4.448221615,'SERIES_DB-MetaData'!L263)</f>
        <v>0</v>
      </c>
      <c r="M263" s="20">
        <f>'SERIES_DB-MetaData'!M263</f>
        <v>0</v>
      </c>
      <c r="N263" s="30">
        <f>IF('SERIES_DB-MetaData'!$F263="US",'SERIES_DB-MetaData'!N263*25.4,'SERIES_DB-MetaData'!N263)</f>
        <v>60</v>
      </c>
      <c r="O263" s="30">
        <f>IF('SERIES_DB-MetaData'!$F263="US",'SERIES_DB-MetaData'!O263*25.4,'SERIES_DB-MetaData'!O263)</f>
        <v>60</v>
      </c>
      <c r="P263" s="30">
        <f>IF('SERIES_DB-MetaData'!$F263="US",'SERIES_DB-MetaData'!P263*25.4,'SERIES_DB-MetaData'!P263)</f>
        <v>570</v>
      </c>
      <c r="Q263" s="30">
        <f>IF('SERIES_DB-MetaData'!$F263="US",'SERIES_DB-MetaData'!Q263*25.4,'SERIES_DB-MetaData'!Q263)</f>
        <v>40</v>
      </c>
      <c r="R263" s="30">
        <f>IF('SERIES_DB-MetaData'!$F263="US",'SERIES_DB-MetaData'!R263*25.4,'SERIES_DB-MetaData'!R263)</f>
        <v>480</v>
      </c>
      <c r="S263" s="30">
        <f>IF('SERIES_DB-MetaData'!$F263="US",'SERIES_DB-MetaData'!S263*25.4,'SERIES_DB-MetaData'!S263)</f>
        <v>480</v>
      </c>
      <c r="T263" s="32" t="str">
        <f>'SERIES_DB-MetaData'!T263</f>
        <v>C</v>
      </c>
      <c r="U263" s="32">
        <f t="shared" si="32"/>
        <v>21600</v>
      </c>
      <c r="V263" s="30">
        <f>IF('SERIES_DB-MetaData'!$F263="US",'SERIES_DB-MetaData'!V263*25.4,'SERIES_DB-MetaData'!V263)</f>
        <v>6</v>
      </c>
      <c r="W263" s="30">
        <f>IF('SERIES_DB-MetaData'!$F263="US",'SERIES_DB-MetaData'!W263*25.4,'SERIES_DB-MetaData'!W263)</f>
        <v>0</v>
      </c>
      <c r="X263" s="30">
        <f>IF('SERIES_DB-MetaData'!$F263="US",'SERIES_DB-MetaData'!X263*25.4,'SERIES_DB-MetaData'!X263)</f>
        <v>0</v>
      </c>
      <c r="Y263" s="108">
        <f>'SERIES_DB-MetaData'!Y263</f>
        <v>6</v>
      </c>
      <c r="Z263" s="30">
        <f>IF('SERIES_DB-MetaData'!$F263="US",'SERIES_DB-MetaData'!Z263*25.4,'SERIES_DB-MetaData'!Z263)</f>
        <v>0</v>
      </c>
      <c r="AA263" s="108">
        <f>'SERIES_DB-MetaData'!AA263</f>
        <v>0</v>
      </c>
      <c r="AB263" s="30">
        <f>IF('SERIES_DB-MetaData'!$F263="US",'SERIES_DB-MetaData'!AB263*25.4,'SERIES_DB-MetaData'!AB263)</f>
        <v>0</v>
      </c>
      <c r="AC263" s="108">
        <f>'SERIES_DB-MetaData'!AC263</f>
        <v>0</v>
      </c>
      <c r="AD263" s="108">
        <f>'SERIES_DB-MetaData'!AD263</f>
        <v>0</v>
      </c>
      <c r="AE263" s="31">
        <f>IF('SERIES_DB-MetaData'!$F263="US",'SERIES_DB-MetaData'!AE263*25.4,'SERIES_DB-MetaData'!AE263)</f>
        <v>0</v>
      </c>
      <c r="AF263" s="32" t="str">
        <f>'SERIES_DB-MetaData'!AF263</f>
        <v>Ribbed</v>
      </c>
      <c r="AG263" s="23">
        <f t="shared" si="33"/>
        <v>0.78539816339744817</v>
      </c>
      <c r="AH263" s="30">
        <f>IF('SERIES_DB-MetaData'!$F263="US",'SERIES_DB-MetaData'!AH263*25.4,'SERIES_DB-MetaData'!AH263)</f>
        <v>0</v>
      </c>
      <c r="AI263" s="31">
        <f>IF('SERIES_DB-MetaData'!$F263="US",'SERIES_DB-MetaData'!AI263*6.89476,'SERIES_DB-MetaData'!AI263)</f>
        <v>367.5</v>
      </c>
      <c r="AJ263" s="31">
        <f>IF('SERIES_DB-MetaData'!$F263="US",'SERIES_DB-MetaData'!AJ263*6.89476,'SERIES_DB-MetaData'!AJ263)</f>
        <v>0</v>
      </c>
      <c r="AK263" s="31">
        <f>IF('SERIES_DB-MetaData'!$F263="US",'SERIES_DB-MetaData'!AK263*6.89476,'SERIES_DB-MetaData'!AK263)</f>
        <v>0</v>
      </c>
      <c r="AL263" s="31">
        <f>IF('SERIES_DB-MetaData'!$F263="US",'SERIES_DB-MetaData'!AL263*6.89476,'SERIES_DB-MetaData'!AL263)</f>
        <v>0</v>
      </c>
      <c r="AM263" s="31">
        <f>IF('SERIES_DB-MetaData'!$F263="US",'SERIES_DB-MetaData'!AM263*6.89476,'SERIES_DB-MetaData'!AM263)</f>
        <v>0</v>
      </c>
      <c r="AN263" s="31">
        <f>IF('SERIES_DB-MetaData'!$F263="US",'SERIES_DB-MetaData'!AN263*6.89476,'SERIES_DB-MetaData'!AN263)</f>
        <v>0</v>
      </c>
      <c r="AO263" s="108">
        <f>'SERIES_DB-MetaData'!AO263</f>
        <v>0</v>
      </c>
      <c r="AP263" s="24">
        <f>'SERIES_DB-MetaData'!AP263</f>
        <v>0</v>
      </c>
      <c r="AQ263" s="20">
        <f>'SERIES_DB-MetaData'!AQ263</f>
        <v>2</v>
      </c>
      <c r="AR263" s="24" t="str">
        <f>'SERIES_DB-MetaData'!AR263</f>
        <v>Ribbed</v>
      </c>
      <c r="AS263" s="30">
        <f>IF('SERIES_DB-MetaData'!$F263="US",'SERIES_DB-MetaData'!AS263*25.4,'SERIES_DB-MetaData'!AS263)</f>
        <v>1.5</v>
      </c>
      <c r="AT263" s="20">
        <f>'SERIES_DB-MetaData'!AT263</f>
        <v>0</v>
      </c>
      <c r="AU263" s="31">
        <f>IF('SERIES_DB-MetaData'!$F263="US",'SERIES_DB-MetaData'!AU263*25.4,'SERIES_DB-MetaData'!AU263)</f>
        <v>25</v>
      </c>
      <c r="AV263" s="30">
        <f>IF('SERIES_DB-MetaData'!$F263="US",'SERIES_DB-MetaData'!AV263*25.4,'SERIES_DB-MetaData'!AV263)</f>
        <v>0</v>
      </c>
      <c r="AW263" s="109">
        <f>'SERIES_DB-MetaData'!AW263</f>
        <v>0</v>
      </c>
      <c r="AX263" s="30">
        <f>IF('SERIES_DB-MetaData'!$F263="US",'SERIES_DB-MetaData'!AX263*25.4,'SERIES_DB-MetaData'!AX263)</f>
        <v>0</v>
      </c>
      <c r="AY263" s="23">
        <f t="shared" si="34"/>
        <v>0.23561944901923448</v>
      </c>
      <c r="AZ263" s="23"/>
      <c r="BA263" s="31">
        <f>IF('SERIES_DB-MetaData'!$F263="US",'SERIES_DB-MetaData'!BA263*6.89476,'SERIES_DB-MetaData'!BA263)</f>
        <v>294</v>
      </c>
      <c r="BB263" s="31">
        <f>IF('SERIES_DB-MetaData'!$F263="US",'SERIES_DB-MetaData'!BB263*6.89476,'SERIES_DB-MetaData'!BB263)</f>
        <v>0</v>
      </c>
      <c r="BC263" s="24">
        <f>'SERIES_DB-MetaData'!BC263</f>
        <v>0</v>
      </c>
      <c r="BD263" s="30">
        <f>IF('SERIES_DB-MetaData'!$F263="US",'SERIES_DB-MetaData'!BD263*25.4,'SERIES_DB-MetaData'!BD263)</f>
        <v>2.65</v>
      </c>
      <c r="BE263" s="30">
        <f>IF('SERIES_DB-MetaData'!$F263="US",'SERIES_DB-MetaData'!BE263*25.4,'SERIES_DB-MetaData'!BE263)</f>
        <v>15</v>
      </c>
      <c r="BF263" s="24">
        <f>'SERIES_DB-MetaData'!BF263</f>
        <v>1</v>
      </c>
      <c r="BG263" s="22">
        <f t="shared" si="35"/>
        <v>0.91924310040976343</v>
      </c>
      <c r="BH263" s="30">
        <f>IF('SERIES_DB-MetaData'!$F263="US",'SERIES_DB-MetaData'!BH263*25.4,'SERIES_DB-MetaData'!BH263)</f>
        <v>0</v>
      </c>
      <c r="BI263" s="31">
        <f>IF('SERIES_DB-MetaData'!$F263="US",'SERIES_DB-MetaData'!BI263*6.89476,'SERIES_DB-MetaData'!BI263)</f>
        <v>284.2</v>
      </c>
      <c r="BJ263" s="31">
        <f>IF('SERIES_DB-MetaData'!$F263="US",'SERIES_DB-MetaData'!BJ263*6.89476,'SERIES_DB-MetaData'!BJ263)</f>
        <v>0</v>
      </c>
      <c r="BK263" s="109">
        <f>'SERIES_DB-MetaData'!BK263</f>
        <v>0</v>
      </c>
      <c r="BL263" s="30">
        <f>IF('SERIES_DB-MetaData'!$F263="US",'SERIES_DB-MetaData'!BL263*25.4,'SERIES_DB-MetaData'!BL263)</f>
        <v>2.65</v>
      </c>
      <c r="BM263" s="30">
        <f>IF('SERIES_DB-MetaData'!$F263="US",'SERIES_DB-MetaData'!BM263*25.4,'SERIES_DB-MetaData'!BM263)</f>
        <v>15</v>
      </c>
      <c r="BN263" s="25">
        <f>'SERIES_DB-MetaData'!$BN$6</f>
        <v>2</v>
      </c>
      <c r="BO263" s="22">
        <f t="shared" si="36"/>
        <v>1.8384862008195269</v>
      </c>
      <c r="BP263" s="31">
        <f>IF('SERIES_DB-MetaData'!$F263="US",'SERIES_DB-MetaData'!BP263*6.89476,'SERIES_DB-MetaData'!BP263)</f>
        <v>284.2</v>
      </c>
      <c r="BQ263" s="31">
        <f>IF('SERIES_DB-MetaData'!$F263="US",'SERIES_DB-MetaData'!BQ263*6.89476,'SERIES_DB-MetaData'!BQ263)</f>
        <v>0</v>
      </c>
      <c r="BR263" s="20">
        <f>'SERIES_DB-MetaData'!BR263</f>
        <v>0</v>
      </c>
      <c r="BS263" s="30">
        <f>IF('SERIES_DB-MetaData'!$F263="US",'SERIES_DB-MetaData'!BS263*25.4,'SERIES_DB-MetaData'!BS263)</f>
        <v>0</v>
      </c>
      <c r="BT263" s="20">
        <f>'SERIES_DB-MetaData'!BT263</f>
        <v>0</v>
      </c>
      <c r="BU263" s="22">
        <f t="shared" si="37"/>
        <v>0</v>
      </c>
      <c r="BV263" s="31">
        <f>IF('SERIES_DB-MetaData'!$F263="US",'SERIES_DB-MetaData'!BV263*6.89476,'SERIES_DB-MetaData'!BV263)</f>
        <v>0</v>
      </c>
      <c r="BW263" s="20">
        <f>'SERIES_DB-MetaData'!BW263</f>
        <v>0</v>
      </c>
      <c r="BX263" s="20">
        <f>'SERIES_DB-MetaData'!BX263</f>
        <v>2</v>
      </c>
    </row>
    <row r="264" spans="1:76">
      <c r="A264" s="84">
        <f>'SERIES_DB-MetaData'!A264</f>
        <v>259</v>
      </c>
      <c r="B264" s="84">
        <f>'SERIES_DB-MetaData'!B264</f>
        <v>0</v>
      </c>
      <c r="C264" s="84">
        <f>'SERIES_DB-MetaData'!C264</f>
        <v>16</v>
      </c>
      <c r="D264" s="105" t="str">
        <f>'SERIES_DB-MetaData'!D264</f>
        <v>Tanabe_2-13</v>
      </c>
      <c r="E264" s="105" t="str">
        <f>'SERIES_DB-MetaData'!E264</f>
        <v>Tanabe (from Lu et al., 2010, NEES Database)</v>
      </c>
      <c r="F264" s="20" t="s">
        <v>8</v>
      </c>
      <c r="G264" s="87" t="str">
        <f>'SERIES_DB-MetaData'!G264</f>
        <v>M</v>
      </c>
      <c r="H264" s="87" t="str">
        <f>'SERIES_DB-MetaData'!H264</f>
        <v>B</v>
      </c>
      <c r="I264" s="31">
        <f>IF('SERIES_DB-MetaData'!$F264="US",'SERIES_DB-MetaData'!I264*6.89476,'SERIES_DB-MetaData'!I264)</f>
        <v>35.799999999999997</v>
      </c>
      <c r="J264" s="31">
        <f>IF('SERIES_DB-MetaData'!$F264="US",'SERIES_DB-MetaData'!J264*6.89476,'SERIES_DB-MetaData'!J264)</f>
        <v>0</v>
      </c>
      <c r="K264" s="31">
        <f>IF('SERIES_DB-MetaData'!$F264="US",'SERIES_DB-MetaData'!K264*6.89476,'SERIES_DB-MetaData'!K264)</f>
        <v>0</v>
      </c>
      <c r="L264" s="31">
        <f>IF('SERIES_DB-MetaData'!$F264="US",'SERIES_DB-MetaData'!L264*4.448221615,'SERIES_DB-MetaData'!L264)</f>
        <v>0</v>
      </c>
      <c r="M264" s="20">
        <f>'SERIES_DB-MetaData'!M264</f>
        <v>0</v>
      </c>
      <c r="N264" s="30">
        <f>IF('SERIES_DB-MetaData'!$F264="US",'SERIES_DB-MetaData'!N264*25.4,'SERIES_DB-MetaData'!N264)</f>
        <v>60</v>
      </c>
      <c r="O264" s="30">
        <f>IF('SERIES_DB-MetaData'!$F264="US",'SERIES_DB-MetaData'!O264*25.4,'SERIES_DB-MetaData'!O264)</f>
        <v>60</v>
      </c>
      <c r="P264" s="30">
        <f>IF('SERIES_DB-MetaData'!$F264="US",'SERIES_DB-MetaData'!P264*25.4,'SERIES_DB-MetaData'!P264)</f>
        <v>570</v>
      </c>
      <c r="Q264" s="30">
        <f>IF('SERIES_DB-MetaData'!$F264="US",'SERIES_DB-MetaData'!Q264*25.4,'SERIES_DB-MetaData'!Q264)</f>
        <v>40</v>
      </c>
      <c r="R264" s="30">
        <f>IF('SERIES_DB-MetaData'!$F264="US",'SERIES_DB-MetaData'!R264*25.4,'SERIES_DB-MetaData'!R264)</f>
        <v>480</v>
      </c>
      <c r="S264" s="30">
        <f>IF('SERIES_DB-MetaData'!$F264="US",'SERIES_DB-MetaData'!S264*25.4,'SERIES_DB-MetaData'!S264)</f>
        <v>480</v>
      </c>
      <c r="T264" s="32" t="str">
        <f>'SERIES_DB-MetaData'!T264</f>
        <v>C</v>
      </c>
      <c r="U264" s="32">
        <f t="shared" si="32"/>
        <v>21600</v>
      </c>
      <c r="V264" s="30">
        <f>IF('SERIES_DB-MetaData'!$F264="US",'SERIES_DB-MetaData'!V264*25.4,'SERIES_DB-MetaData'!V264)</f>
        <v>6</v>
      </c>
      <c r="W264" s="30">
        <f>IF('SERIES_DB-MetaData'!$F264="US",'SERIES_DB-MetaData'!W264*25.4,'SERIES_DB-MetaData'!W264)</f>
        <v>0</v>
      </c>
      <c r="X264" s="30">
        <f>IF('SERIES_DB-MetaData'!$F264="US",'SERIES_DB-MetaData'!X264*25.4,'SERIES_DB-MetaData'!X264)</f>
        <v>0</v>
      </c>
      <c r="Y264" s="108">
        <f>'SERIES_DB-MetaData'!Y264</f>
        <v>6</v>
      </c>
      <c r="Z264" s="30">
        <f>IF('SERIES_DB-MetaData'!$F264="US",'SERIES_DB-MetaData'!Z264*25.4,'SERIES_DB-MetaData'!Z264)</f>
        <v>0</v>
      </c>
      <c r="AA264" s="108">
        <f>'SERIES_DB-MetaData'!AA264</f>
        <v>0</v>
      </c>
      <c r="AB264" s="30">
        <f>IF('SERIES_DB-MetaData'!$F264="US",'SERIES_DB-MetaData'!AB264*25.4,'SERIES_DB-MetaData'!AB264)</f>
        <v>0</v>
      </c>
      <c r="AC264" s="108">
        <f>'SERIES_DB-MetaData'!AC264</f>
        <v>0</v>
      </c>
      <c r="AD264" s="108">
        <f>'SERIES_DB-MetaData'!AD264</f>
        <v>0</v>
      </c>
      <c r="AE264" s="31">
        <f>IF('SERIES_DB-MetaData'!$F264="US",'SERIES_DB-MetaData'!AE264*25.4,'SERIES_DB-MetaData'!AE264)</f>
        <v>0</v>
      </c>
      <c r="AF264" s="32" t="str">
        <f>'SERIES_DB-MetaData'!AF264</f>
        <v>Ribbed</v>
      </c>
      <c r="AG264" s="23">
        <f t="shared" si="33"/>
        <v>0.78539816339744817</v>
      </c>
      <c r="AH264" s="30">
        <f>IF('SERIES_DB-MetaData'!$F264="US",'SERIES_DB-MetaData'!AH264*25.4,'SERIES_DB-MetaData'!AH264)</f>
        <v>0</v>
      </c>
      <c r="AI264" s="31">
        <f>IF('SERIES_DB-MetaData'!$F264="US",'SERIES_DB-MetaData'!AI264*6.89476,'SERIES_DB-MetaData'!AI264)</f>
        <v>367.5</v>
      </c>
      <c r="AJ264" s="31">
        <f>IF('SERIES_DB-MetaData'!$F264="US",'SERIES_DB-MetaData'!AJ264*6.89476,'SERIES_DB-MetaData'!AJ264)</f>
        <v>0</v>
      </c>
      <c r="AK264" s="31">
        <f>IF('SERIES_DB-MetaData'!$F264="US",'SERIES_DB-MetaData'!AK264*6.89476,'SERIES_DB-MetaData'!AK264)</f>
        <v>0</v>
      </c>
      <c r="AL264" s="31">
        <f>IF('SERIES_DB-MetaData'!$F264="US",'SERIES_DB-MetaData'!AL264*6.89476,'SERIES_DB-MetaData'!AL264)</f>
        <v>0</v>
      </c>
      <c r="AM264" s="31">
        <f>IF('SERIES_DB-MetaData'!$F264="US",'SERIES_DB-MetaData'!AM264*6.89476,'SERIES_DB-MetaData'!AM264)</f>
        <v>0</v>
      </c>
      <c r="AN264" s="31">
        <f>IF('SERIES_DB-MetaData'!$F264="US",'SERIES_DB-MetaData'!AN264*6.89476,'SERIES_DB-MetaData'!AN264)</f>
        <v>0</v>
      </c>
      <c r="AO264" s="108">
        <f>'SERIES_DB-MetaData'!AO264</f>
        <v>0</v>
      </c>
      <c r="AP264" s="24">
        <f>'SERIES_DB-MetaData'!AP264</f>
        <v>0</v>
      </c>
      <c r="AQ264" s="20">
        <f>'SERIES_DB-MetaData'!AQ264</f>
        <v>2</v>
      </c>
      <c r="AR264" s="24" t="str">
        <f>'SERIES_DB-MetaData'!AR264</f>
        <v>Ribbed</v>
      </c>
      <c r="AS264" s="30">
        <f>IF('SERIES_DB-MetaData'!$F264="US",'SERIES_DB-MetaData'!AS264*25.4,'SERIES_DB-MetaData'!AS264)</f>
        <v>1.5</v>
      </c>
      <c r="AT264" s="20">
        <f>'SERIES_DB-MetaData'!AT264</f>
        <v>0</v>
      </c>
      <c r="AU264" s="31">
        <f>IF('SERIES_DB-MetaData'!$F264="US",'SERIES_DB-MetaData'!AU264*25.4,'SERIES_DB-MetaData'!AU264)</f>
        <v>25</v>
      </c>
      <c r="AV264" s="30">
        <f>IF('SERIES_DB-MetaData'!$F264="US",'SERIES_DB-MetaData'!AV264*25.4,'SERIES_DB-MetaData'!AV264)</f>
        <v>0</v>
      </c>
      <c r="AW264" s="109">
        <f>'SERIES_DB-MetaData'!AW264</f>
        <v>0</v>
      </c>
      <c r="AX264" s="30">
        <f>IF('SERIES_DB-MetaData'!$F264="US",'SERIES_DB-MetaData'!AX264*25.4,'SERIES_DB-MetaData'!AX264)</f>
        <v>0</v>
      </c>
      <c r="AY264" s="23">
        <f t="shared" si="34"/>
        <v>0.23561944901923448</v>
      </c>
      <c r="AZ264" s="23"/>
      <c r="BA264" s="31">
        <f>IF('SERIES_DB-MetaData'!$F264="US",'SERIES_DB-MetaData'!BA264*6.89476,'SERIES_DB-MetaData'!BA264)</f>
        <v>294</v>
      </c>
      <c r="BB264" s="31">
        <f>IF('SERIES_DB-MetaData'!$F264="US",'SERIES_DB-MetaData'!BB264*6.89476,'SERIES_DB-MetaData'!BB264)</f>
        <v>0</v>
      </c>
      <c r="BC264" s="24">
        <f>'SERIES_DB-MetaData'!BC264</f>
        <v>0</v>
      </c>
      <c r="BD264" s="30">
        <f>IF('SERIES_DB-MetaData'!$F264="US",'SERIES_DB-MetaData'!BD264*25.4,'SERIES_DB-MetaData'!BD264)</f>
        <v>2.65</v>
      </c>
      <c r="BE264" s="30">
        <f>IF('SERIES_DB-MetaData'!$F264="US",'SERIES_DB-MetaData'!BE264*25.4,'SERIES_DB-MetaData'!BE264)</f>
        <v>15</v>
      </c>
      <c r="BF264" s="24">
        <f>'SERIES_DB-MetaData'!BF264</f>
        <v>1</v>
      </c>
      <c r="BG264" s="22">
        <f t="shared" si="35"/>
        <v>0.91924310040976343</v>
      </c>
      <c r="BH264" s="30">
        <f>IF('SERIES_DB-MetaData'!$F264="US",'SERIES_DB-MetaData'!BH264*25.4,'SERIES_DB-MetaData'!BH264)</f>
        <v>0</v>
      </c>
      <c r="BI264" s="31">
        <f>IF('SERIES_DB-MetaData'!$F264="US",'SERIES_DB-MetaData'!BI264*6.89476,'SERIES_DB-MetaData'!BI264)</f>
        <v>284.2</v>
      </c>
      <c r="BJ264" s="31">
        <f>IF('SERIES_DB-MetaData'!$F264="US",'SERIES_DB-MetaData'!BJ264*6.89476,'SERIES_DB-MetaData'!BJ264)</f>
        <v>0</v>
      </c>
      <c r="BK264" s="109">
        <f>'SERIES_DB-MetaData'!BK264</f>
        <v>0</v>
      </c>
      <c r="BL264" s="30">
        <f>IF('SERIES_DB-MetaData'!$F264="US",'SERIES_DB-MetaData'!BL264*25.4,'SERIES_DB-MetaData'!BL264)</f>
        <v>2.65</v>
      </c>
      <c r="BM264" s="30">
        <f>IF('SERIES_DB-MetaData'!$F264="US",'SERIES_DB-MetaData'!BM264*25.4,'SERIES_DB-MetaData'!BM264)</f>
        <v>15</v>
      </c>
      <c r="BN264" s="25">
        <f>'SERIES_DB-MetaData'!$BN$6</f>
        <v>2</v>
      </c>
      <c r="BO264" s="22">
        <f t="shared" si="36"/>
        <v>1.8384862008195269</v>
      </c>
      <c r="BP264" s="31">
        <f>IF('SERIES_DB-MetaData'!$F264="US",'SERIES_DB-MetaData'!BP264*6.89476,'SERIES_DB-MetaData'!BP264)</f>
        <v>284.2</v>
      </c>
      <c r="BQ264" s="31">
        <f>IF('SERIES_DB-MetaData'!$F264="US",'SERIES_DB-MetaData'!BQ264*6.89476,'SERIES_DB-MetaData'!BQ264)</f>
        <v>0</v>
      </c>
      <c r="BR264" s="20">
        <f>'SERIES_DB-MetaData'!BR264</f>
        <v>0</v>
      </c>
      <c r="BS264" s="30">
        <f>IF('SERIES_DB-MetaData'!$F264="US",'SERIES_DB-MetaData'!BS264*25.4,'SERIES_DB-MetaData'!BS264)</f>
        <v>0</v>
      </c>
      <c r="BT264" s="20">
        <f>'SERIES_DB-MetaData'!BT264</f>
        <v>0</v>
      </c>
      <c r="BU264" s="22">
        <f t="shared" si="37"/>
        <v>0</v>
      </c>
      <c r="BV264" s="31">
        <f>IF('SERIES_DB-MetaData'!$F264="US",'SERIES_DB-MetaData'!BV264*6.89476,'SERIES_DB-MetaData'!BV264)</f>
        <v>0</v>
      </c>
      <c r="BW264" s="20">
        <f>'SERIES_DB-MetaData'!BW264</f>
        <v>0</v>
      </c>
      <c r="BX264" s="20">
        <f>'SERIES_DB-MetaData'!BX264</f>
        <v>2</v>
      </c>
    </row>
    <row r="265" spans="1:76">
      <c r="A265" s="84">
        <f>'SERIES_DB-MetaData'!A265</f>
        <v>260</v>
      </c>
      <c r="B265" s="84">
        <f>'SERIES_DB-MetaData'!B265</f>
        <v>0</v>
      </c>
      <c r="C265" s="84">
        <f>'SERIES_DB-MetaData'!C265</f>
        <v>17</v>
      </c>
      <c r="D265" s="105" t="str">
        <f>'SERIES_DB-MetaData'!D265</f>
        <v>Tanabe_3-1</v>
      </c>
      <c r="E265" s="105" t="str">
        <f>'SERIES_DB-MetaData'!E265</f>
        <v>Tanabe (from Lu et al., 2010, NEES Database)</v>
      </c>
      <c r="F265" s="20" t="s">
        <v>8</v>
      </c>
      <c r="G265" s="87" t="str">
        <f>'SERIES_DB-MetaData'!G265</f>
        <v>M</v>
      </c>
      <c r="H265" s="87" t="str">
        <f>'SERIES_DB-MetaData'!H265</f>
        <v>B</v>
      </c>
      <c r="I265" s="31">
        <f>IF('SERIES_DB-MetaData'!$F265="US",'SERIES_DB-MetaData'!I265*6.89476,'SERIES_DB-MetaData'!I265)</f>
        <v>45.8</v>
      </c>
      <c r="J265" s="31">
        <f>IF('SERIES_DB-MetaData'!$F265="US",'SERIES_DB-MetaData'!J265*6.89476,'SERIES_DB-MetaData'!J265)</f>
        <v>0</v>
      </c>
      <c r="K265" s="31">
        <f>IF('SERIES_DB-MetaData'!$F265="US",'SERIES_DB-MetaData'!K265*6.89476,'SERIES_DB-MetaData'!K265)</f>
        <v>0</v>
      </c>
      <c r="L265" s="31">
        <f>IF('SERIES_DB-MetaData'!$F265="US",'SERIES_DB-MetaData'!L265*4.448221615,'SERIES_DB-MetaData'!L265)</f>
        <v>0</v>
      </c>
      <c r="M265" s="20">
        <f>'SERIES_DB-MetaData'!M265</f>
        <v>0</v>
      </c>
      <c r="N265" s="30">
        <f>IF('SERIES_DB-MetaData'!$F265="US",'SERIES_DB-MetaData'!N265*25.4,'SERIES_DB-MetaData'!N265)</f>
        <v>60</v>
      </c>
      <c r="O265" s="30">
        <f>IF('SERIES_DB-MetaData'!$F265="US",'SERIES_DB-MetaData'!O265*25.4,'SERIES_DB-MetaData'!O265)</f>
        <v>60</v>
      </c>
      <c r="P265" s="30">
        <f>IF('SERIES_DB-MetaData'!$F265="US",'SERIES_DB-MetaData'!P265*25.4,'SERIES_DB-MetaData'!P265)</f>
        <v>570</v>
      </c>
      <c r="Q265" s="30">
        <f>IF('SERIES_DB-MetaData'!$F265="US",'SERIES_DB-MetaData'!Q265*25.4,'SERIES_DB-MetaData'!Q265)</f>
        <v>10</v>
      </c>
      <c r="R265" s="30">
        <f>IF('SERIES_DB-MetaData'!$F265="US",'SERIES_DB-MetaData'!R265*25.4,'SERIES_DB-MetaData'!R265)</f>
        <v>480</v>
      </c>
      <c r="S265" s="30">
        <f>IF('SERIES_DB-MetaData'!$F265="US",'SERIES_DB-MetaData'!S265*25.4,'SERIES_DB-MetaData'!S265)</f>
        <v>480</v>
      </c>
      <c r="T265" s="32" t="str">
        <f>'SERIES_DB-MetaData'!T265</f>
        <v>C</v>
      </c>
      <c r="U265" s="32">
        <f t="shared" si="32"/>
        <v>8100</v>
      </c>
      <c r="V265" s="30">
        <f>IF('SERIES_DB-MetaData'!$F265="US",'SERIES_DB-MetaData'!V265*25.4,'SERIES_DB-MetaData'!V265)</f>
        <v>6</v>
      </c>
      <c r="W265" s="30">
        <f>IF('SERIES_DB-MetaData'!$F265="US",'SERIES_DB-MetaData'!W265*25.4,'SERIES_DB-MetaData'!W265)</f>
        <v>0</v>
      </c>
      <c r="X265" s="30">
        <f>IF('SERIES_DB-MetaData'!$F265="US",'SERIES_DB-MetaData'!X265*25.4,'SERIES_DB-MetaData'!X265)</f>
        <v>0</v>
      </c>
      <c r="Y265" s="108">
        <f>'SERIES_DB-MetaData'!Y265</f>
        <v>6</v>
      </c>
      <c r="Z265" s="30">
        <f>IF('SERIES_DB-MetaData'!$F265="US",'SERIES_DB-MetaData'!Z265*25.4,'SERIES_DB-MetaData'!Z265)</f>
        <v>0</v>
      </c>
      <c r="AA265" s="108">
        <f>'SERIES_DB-MetaData'!AA265</f>
        <v>0</v>
      </c>
      <c r="AB265" s="30">
        <f>IF('SERIES_DB-MetaData'!$F265="US",'SERIES_DB-MetaData'!AB265*25.4,'SERIES_DB-MetaData'!AB265)</f>
        <v>0</v>
      </c>
      <c r="AC265" s="108">
        <f>'SERIES_DB-MetaData'!AC265</f>
        <v>0</v>
      </c>
      <c r="AD265" s="108">
        <f>'SERIES_DB-MetaData'!AD265</f>
        <v>0</v>
      </c>
      <c r="AE265" s="31">
        <f>IF('SERIES_DB-MetaData'!$F265="US",'SERIES_DB-MetaData'!AE265*25.4,'SERIES_DB-MetaData'!AE265)</f>
        <v>0</v>
      </c>
      <c r="AF265" s="32" t="str">
        <f>'SERIES_DB-MetaData'!AF265</f>
        <v>Ribbed</v>
      </c>
      <c r="AG265" s="23">
        <f t="shared" ref="AG265:AG322" si="39">((Y265-AA265-AC265)*PI()*V265^2/4+AA265*PI()*X265^2/4+AC265*PI()*W265^2/4)/U265*100</f>
        <v>2.0943951023931953</v>
      </c>
      <c r="AH265" s="30">
        <f>IF('SERIES_DB-MetaData'!$F265="US",'SERIES_DB-MetaData'!AH265*25.4,'SERIES_DB-MetaData'!AH265)</f>
        <v>0</v>
      </c>
      <c r="AI265" s="31">
        <f>IF('SERIES_DB-MetaData'!$F265="US",'SERIES_DB-MetaData'!AI265*6.89476,'SERIES_DB-MetaData'!AI265)</f>
        <v>292.52999999999997</v>
      </c>
      <c r="AJ265" s="31">
        <f>IF('SERIES_DB-MetaData'!$F265="US",'SERIES_DB-MetaData'!AJ265*6.89476,'SERIES_DB-MetaData'!AJ265)</f>
        <v>0</v>
      </c>
      <c r="AK265" s="31">
        <f>IF('SERIES_DB-MetaData'!$F265="US",'SERIES_DB-MetaData'!AK265*6.89476,'SERIES_DB-MetaData'!AK265)</f>
        <v>0</v>
      </c>
      <c r="AL265" s="31">
        <f>IF('SERIES_DB-MetaData'!$F265="US",'SERIES_DB-MetaData'!AL265*6.89476,'SERIES_DB-MetaData'!AL265)</f>
        <v>0</v>
      </c>
      <c r="AM265" s="31">
        <f>IF('SERIES_DB-MetaData'!$F265="US",'SERIES_DB-MetaData'!AM265*6.89476,'SERIES_DB-MetaData'!AM265)</f>
        <v>0</v>
      </c>
      <c r="AN265" s="31">
        <f>IF('SERIES_DB-MetaData'!$F265="US",'SERIES_DB-MetaData'!AN265*6.89476,'SERIES_DB-MetaData'!AN265)</f>
        <v>0</v>
      </c>
      <c r="AO265" s="108">
        <f>'SERIES_DB-MetaData'!AO265</f>
        <v>0</v>
      </c>
      <c r="AP265" s="24">
        <f>'SERIES_DB-MetaData'!AP265</f>
        <v>0</v>
      </c>
      <c r="AQ265" s="20">
        <f>'SERIES_DB-MetaData'!AQ265</f>
        <v>2</v>
      </c>
      <c r="AR265" s="24" t="str">
        <f>'SERIES_DB-MetaData'!AR265</f>
        <v>Ribbed</v>
      </c>
      <c r="AS265" s="30">
        <f>IF('SERIES_DB-MetaData'!$F265="US",'SERIES_DB-MetaData'!AS265*25.4,'SERIES_DB-MetaData'!AS265)</f>
        <v>1.5</v>
      </c>
      <c r="AT265" s="20">
        <f>'SERIES_DB-MetaData'!AT265</f>
        <v>0</v>
      </c>
      <c r="AU265" s="31">
        <f>IF('SERIES_DB-MetaData'!$F265="US",'SERIES_DB-MetaData'!AU265*25.4,'SERIES_DB-MetaData'!AU265)</f>
        <v>25</v>
      </c>
      <c r="AV265" s="30">
        <f>IF('SERIES_DB-MetaData'!$F265="US",'SERIES_DB-MetaData'!AV265*25.4,'SERIES_DB-MetaData'!AV265)</f>
        <v>0</v>
      </c>
      <c r="AW265" s="109">
        <f>'SERIES_DB-MetaData'!AW265</f>
        <v>0</v>
      </c>
      <c r="AX265" s="30">
        <f>IF('SERIES_DB-MetaData'!$F265="US",'SERIES_DB-MetaData'!AX265*25.4,'SERIES_DB-MetaData'!AX265)</f>
        <v>0</v>
      </c>
      <c r="AY265" s="23">
        <f t="shared" ref="AY265:AY322" si="40">AQ265*PI()*AS265^2/4/N265/AU265*100</f>
        <v>0.23561944901923448</v>
      </c>
      <c r="AZ265" s="23"/>
      <c r="BA265" s="31">
        <f>IF('SERIES_DB-MetaData'!$F265="US",'SERIES_DB-MetaData'!BA265*6.89476,'SERIES_DB-MetaData'!BA265)</f>
        <v>294</v>
      </c>
      <c r="BB265" s="31">
        <f>IF('SERIES_DB-MetaData'!$F265="US",'SERIES_DB-MetaData'!BB265*6.89476,'SERIES_DB-MetaData'!BB265)</f>
        <v>0</v>
      </c>
      <c r="BC265" s="24">
        <f>'SERIES_DB-MetaData'!BC265</f>
        <v>0</v>
      </c>
      <c r="BD265" s="30">
        <f>IF('SERIES_DB-MetaData'!$F265="US",'SERIES_DB-MetaData'!BD265*25.4,'SERIES_DB-MetaData'!BD265)</f>
        <v>2.65</v>
      </c>
      <c r="BE265" s="30">
        <f>IF('SERIES_DB-MetaData'!$F265="US",'SERIES_DB-MetaData'!BE265*25.4,'SERIES_DB-MetaData'!BE265)</f>
        <v>30</v>
      </c>
      <c r="BF265" s="24">
        <f>'SERIES_DB-MetaData'!BF265</f>
        <v>1</v>
      </c>
      <c r="BG265" s="22">
        <f t="shared" ref="BG265:BG322" si="41">BF265*PI()*BD265^2/4/Q265/BE265*100</f>
        <v>1.8384862008195269</v>
      </c>
      <c r="BH265" s="30">
        <f>IF('SERIES_DB-MetaData'!$F265="US",'SERIES_DB-MetaData'!BH265*25.4,'SERIES_DB-MetaData'!BH265)</f>
        <v>0</v>
      </c>
      <c r="BI265" s="31">
        <f>IF('SERIES_DB-MetaData'!$F265="US",'SERIES_DB-MetaData'!BI265*6.89476,'SERIES_DB-MetaData'!BI265)</f>
        <v>294</v>
      </c>
      <c r="BJ265" s="31">
        <f>IF('SERIES_DB-MetaData'!$F265="US",'SERIES_DB-MetaData'!BJ265*6.89476,'SERIES_DB-MetaData'!BJ265)</f>
        <v>0</v>
      </c>
      <c r="BK265" s="109">
        <f>'SERIES_DB-MetaData'!BK265</f>
        <v>0</v>
      </c>
      <c r="BL265" s="30">
        <f>IF('SERIES_DB-MetaData'!$F265="US",'SERIES_DB-MetaData'!BL265*25.4,'SERIES_DB-MetaData'!BL265)</f>
        <v>2.625</v>
      </c>
      <c r="BM265" s="30">
        <f>IF('SERIES_DB-MetaData'!$F265="US",'SERIES_DB-MetaData'!BM265*25.4,'SERIES_DB-MetaData'!BM265)</f>
        <v>30</v>
      </c>
      <c r="BN265" s="25">
        <f>'SERIES_DB-MetaData'!$BN$6</f>
        <v>2</v>
      </c>
      <c r="BO265" s="22">
        <f t="shared" ref="BO265:BO322" si="42">BN265*PI()*BL265^2/4/Q265/BM265*100</f>
        <v>3.6079228131070278</v>
      </c>
      <c r="BP265" s="31">
        <f>IF('SERIES_DB-MetaData'!$F265="US",'SERIES_DB-MetaData'!BP265*6.89476,'SERIES_DB-MetaData'!BP265)</f>
        <v>294</v>
      </c>
      <c r="BQ265" s="31">
        <f>IF('SERIES_DB-MetaData'!$F265="US",'SERIES_DB-MetaData'!BQ265*6.89476,'SERIES_DB-MetaData'!BQ265)</f>
        <v>0</v>
      </c>
      <c r="BR265" s="20">
        <f>'SERIES_DB-MetaData'!BR265</f>
        <v>0</v>
      </c>
      <c r="BS265" s="30">
        <f>IF('SERIES_DB-MetaData'!$F265="US",'SERIES_DB-MetaData'!BS265*25.4,'SERIES_DB-MetaData'!BS265)</f>
        <v>0</v>
      </c>
      <c r="BT265" s="20">
        <f>'SERIES_DB-MetaData'!BT265</f>
        <v>0</v>
      </c>
      <c r="BU265" s="22">
        <f t="shared" ref="BU265:BU322" si="43">BT265*PI()*BS265^2/4/U265*100</f>
        <v>0</v>
      </c>
      <c r="BV265" s="31">
        <f>IF('SERIES_DB-MetaData'!$F265="US",'SERIES_DB-MetaData'!BV265*6.89476,'SERIES_DB-MetaData'!BV265)</f>
        <v>0</v>
      </c>
      <c r="BW265" s="20">
        <f>'SERIES_DB-MetaData'!BW265</f>
        <v>0</v>
      </c>
      <c r="BX265" s="20">
        <f>'SERIES_DB-MetaData'!BX265</f>
        <v>2</v>
      </c>
    </row>
    <row r="266" spans="1:76">
      <c r="A266" s="84">
        <f>'SERIES_DB-MetaData'!A266</f>
        <v>261</v>
      </c>
      <c r="B266" s="84">
        <f>'SERIES_DB-MetaData'!B266</f>
        <v>0</v>
      </c>
      <c r="C266" s="84">
        <f>'SERIES_DB-MetaData'!C266</f>
        <v>18</v>
      </c>
      <c r="D266" s="105" t="str">
        <f>'SERIES_DB-MetaData'!D266</f>
        <v>Tanabe_3-2</v>
      </c>
      <c r="E266" s="105" t="str">
        <f>'SERIES_DB-MetaData'!E266</f>
        <v>Tanabe (from Lu et al., 2010, NEES Database)</v>
      </c>
      <c r="F266" s="20" t="s">
        <v>8</v>
      </c>
      <c r="G266" s="87" t="str">
        <f>'SERIES_DB-MetaData'!G266</f>
        <v>M</v>
      </c>
      <c r="H266" s="87" t="str">
        <f>'SERIES_DB-MetaData'!H266</f>
        <v>B</v>
      </c>
      <c r="I266" s="31">
        <f>IF('SERIES_DB-MetaData'!$F266="US",'SERIES_DB-MetaData'!I266*6.89476,'SERIES_DB-MetaData'!I266)</f>
        <v>43.4</v>
      </c>
      <c r="J266" s="31">
        <f>IF('SERIES_DB-MetaData'!$F266="US",'SERIES_DB-MetaData'!J266*6.89476,'SERIES_DB-MetaData'!J266)</f>
        <v>0</v>
      </c>
      <c r="K266" s="31">
        <f>IF('SERIES_DB-MetaData'!$F266="US",'SERIES_DB-MetaData'!K266*6.89476,'SERIES_DB-MetaData'!K266)</f>
        <v>0</v>
      </c>
      <c r="L266" s="31">
        <f>IF('SERIES_DB-MetaData'!$F266="US",'SERIES_DB-MetaData'!L266*4.448221615,'SERIES_DB-MetaData'!L266)</f>
        <v>0</v>
      </c>
      <c r="M266" s="20">
        <f>'SERIES_DB-MetaData'!M266</f>
        <v>0</v>
      </c>
      <c r="N266" s="30">
        <f>IF('SERIES_DB-MetaData'!$F266="US",'SERIES_DB-MetaData'!N266*25.4,'SERIES_DB-MetaData'!N266)</f>
        <v>60</v>
      </c>
      <c r="O266" s="30">
        <f>IF('SERIES_DB-MetaData'!$F266="US",'SERIES_DB-MetaData'!O266*25.4,'SERIES_DB-MetaData'!O266)</f>
        <v>60</v>
      </c>
      <c r="P266" s="30">
        <f>IF('SERIES_DB-MetaData'!$F266="US",'SERIES_DB-MetaData'!P266*25.4,'SERIES_DB-MetaData'!P266)</f>
        <v>570</v>
      </c>
      <c r="Q266" s="30">
        <f>IF('SERIES_DB-MetaData'!$F266="US",'SERIES_DB-MetaData'!Q266*25.4,'SERIES_DB-MetaData'!Q266)</f>
        <v>10</v>
      </c>
      <c r="R266" s="30">
        <f>IF('SERIES_DB-MetaData'!$F266="US",'SERIES_DB-MetaData'!R266*25.4,'SERIES_DB-MetaData'!R266)</f>
        <v>480</v>
      </c>
      <c r="S266" s="30">
        <f>IF('SERIES_DB-MetaData'!$F266="US",'SERIES_DB-MetaData'!S266*25.4,'SERIES_DB-MetaData'!S266)</f>
        <v>480</v>
      </c>
      <c r="T266" s="32" t="str">
        <f>'SERIES_DB-MetaData'!T266</f>
        <v>C</v>
      </c>
      <c r="U266" s="32">
        <f t="shared" si="32"/>
        <v>8100</v>
      </c>
      <c r="V266" s="30">
        <f>IF('SERIES_DB-MetaData'!$F266="US",'SERIES_DB-MetaData'!V266*25.4,'SERIES_DB-MetaData'!V266)</f>
        <v>6</v>
      </c>
      <c r="W266" s="30">
        <f>IF('SERIES_DB-MetaData'!$F266="US",'SERIES_DB-MetaData'!W266*25.4,'SERIES_DB-MetaData'!W266)</f>
        <v>0</v>
      </c>
      <c r="X266" s="30">
        <f>IF('SERIES_DB-MetaData'!$F266="US",'SERIES_DB-MetaData'!X266*25.4,'SERIES_DB-MetaData'!X266)</f>
        <v>0</v>
      </c>
      <c r="Y266" s="108">
        <f>'SERIES_DB-MetaData'!Y266</f>
        <v>6</v>
      </c>
      <c r="Z266" s="30">
        <f>IF('SERIES_DB-MetaData'!$F266="US",'SERIES_DB-MetaData'!Z266*25.4,'SERIES_DB-MetaData'!Z266)</f>
        <v>0</v>
      </c>
      <c r="AA266" s="108">
        <f>'SERIES_DB-MetaData'!AA266</f>
        <v>0</v>
      </c>
      <c r="AB266" s="30">
        <f>IF('SERIES_DB-MetaData'!$F266="US",'SERIES_DB-MetaData'!AB266*25.4,'SERIES_DB-MetaData'!AB266)</f>
        <v>0</v>
      </c>
      <c r="AC266" s="108">
        <f>'SERIES_DB-MetaData'!AC266</f>
        <v>0</v>
      </c>
      <c r="AD266" s="108">
        <f>'SERIES_DB-MetaData'!AD266</f>
        <v>0</v>
      </c>
      <c r="AE266" s="31">
        <f>IF('SERIES_DB-MetaData'!$F266="US",'SERIES_DB-MetaData'!AE266*25.4,'SERIES_DB-MetaData'!AE266)</f>
        <v>0</v>
      </c>
      <c r="AF266" s="32" t="str">
        <f>'SERIES_DB-MetaData'!AF266</f>
        <v>Ribbed</v>
      </c>
      <c r="AG266" s="23">
        <f t="shared" si="39"/>
        <v>2.0943951023931953</v>
      </c>
      <c r="AH266" s="30">
        <f>IF('SERIES_DB-MetaData'!$F266="US",'SERIES_DB-MetaData'!AH266*25.4,'SERIES_DB-MetaData'!AH266)</f>
        <v>0</v>
      </c>
      <c r="AI266" s="31">
        <f>IF('SERIES_DB-MetaData'!$F266="US",'SERIES_DB-MetaData'!AI266*6.89476,'SERIES_DB-MetaData'!AI266)</f>
        <v>292.52999999999997</v>
      </c>
      <c r="AJ266" s="31">
        <f>IF('SERIES_DB-MetaData'!$F266="US",'SERIES_DB-MetaData'!AJ266*6.89476,'SERIES_DB-MetaData'!AJ266)</f>
        <v>0</v>
      </c>
      <c r="AK266" s="31">
        <f>IF('SERIES_DB-MetaData'!$F266="US",'SERIES_DB-MetaData'!AK266*6.89476,'SERIES_DB-MetaData'!AK266)</f>
        <v>0</v>
      </c>
      <c r="AL266" s="31">
        <f>IF('SERIES_DB-MetaData'!$F266="US",'SERIES_DB-MetaData'!AL266*6.89476,'SERIES_DB-MetaData'!AL266)</f>
        <v>0</v>
      </c>
      <c r="AM266" s="31">
        <f>IF('SERIES_DB-MetaData'!$F266="US",'SERIES_DB-MetaData'!AM266*6.89476,'SERIES_DB-MetaData'!AM266)</f>
        <v>0</v>
      </c>
      <c r="AN266" s="31">
        <f>IF('SERIES_DB-MetaData'!$F266="US",'SERIES_DB-MetaData'!AN266*6.89476,'SERIES_DB-MetaData'!AN266)</f>
        <v>0</v>
      </c>
      <c r="AO266" s="108">
        <f>'SERIES_DB-MetaData'!AO266</f>
        <v>0</v>
      </c>
      <c r="AP266" s="24">
        <f>'SERIES_DB-MetaData'!AP266</f>
        <v>0</v>
      </c>
      <c r="AQ266" s="20">
        <f>'SERIES_DB-MetaData'!AQ266</f>
        <v>2</v>
      </c>
      <c r="AR266" s="24" t="str">
        <f>'SERIES_DB-MetaData'!AR266</f>
        <v>Ribbed</v>
      </c>
      <c r="AS266" s="30">
        <f>IF('SERIES_DB-MetaData'!$F266="US",'SERIES_DB-MetaData'!AS266*25.4,'SERIES_DB-MetaData'!AS266)</f>
        <v>1.5</v>
      </c>
      <c r="AT266" s="20">
        <f>'SERIES_DB-MetaData'!AT266</f>
        <v>0</v>
      </c>
      <c r="AU266" s="31">
        <f>IF('SERIES_DB-MetaData'!$F266="US",'SERIES_DB-MetaData'!AU266*25.4,'SERIES_DB-MetaData'!AU266)</f>
        <v>25</v>
      </c>
      <c r="AV266" s="30">
        <f>IF('SERIES_DB-MetaData'!$F266="US",'SERIES_DB-MetaData'!AV266*25.4,'SERIES_DB-MetaData'!AV266)</f>
        <v>0</v>
      </c>
      <c r="AW266" s="109">
        <f>'SERIES_DB-MetaData'!AW266</f>
        <v>0</v>
      </c>
      <c r="AX266" s="30">
        <f>IF('SERIES_DB-MetaData'!$F266="US",'SERIES_DB-MetaData'!AX266*25.4,'SERIES_DB-MetaData'!AX266)</f>
        <v>0</v>
      </c>
      <c r="AY266" s="23">
        <f t="shared" si="40"/>
        <v>0.23561944901923448</v>
      </c>
      <c r="AZ266" s="23"/>
      <c r="BA266" s="31">
        <f>IF('SERIES_DB-MetaData'!$F266="US",'SERIES_DB-MetaData'!BA266*6.89476,'SERIES_DB-MetaData'!BA266)</f>
        <v>294</v>
      </c>
      <c r="BB266" s="31">
        <f>IF('SERIES_DB-MetaData'!$F266="US",'SERIES_DB-MetaData'!BB266*6.89476,'SERIES_DB-MetaData'!BB266)</f>
        <v>0</v>
      </c>
      <c r="BC266" s="24">
        <f>'SERIES_DB-MetaData'!BC266</f>
        <v>0</v>
      </c>
      <c r="BD266" s="30">
        <f>IF('SERIES_DB-MetaData'!$F266="US",'SERIES_DB-MetaData'!BD266*25.4,'SERIES_DB-MetaData'!BD266)</f>
        <v>2.65</v>
      </c>
      <c r="BE266" s="30">
        <f>IF('SERIES_DB-MetaData'!$F266="US",'SERIES_DB-MetaData'!BE266*25.4,'SERIES_DB-MetaData'!BE266)</f>
        <v>30</v>
      </c>
      <c r="BF266" s="24">
        <f>'SERIES_DB-MetaData'!BF266</f>
        <v>1</v>
      </c>
      <c r="BG266" s="22">
        <f t="shared" si="41"/>
        <v>1.8384862008195269</v>
      </c>
      <c r="BH266" s="30">
        <f>IF('SERIES_DB-MetaData'!$F266="US",'SERIES_DB-MetaData'!BH266*25.4,'SERIES_DB-MetaData'!BH266)</f>
        <v>0</v>
      </c>
      <c r="BI266" s="31">
        <f>IF('SERIES_DB-MetaData'!$F266="US",'SERIES_DB-MetaData'!BI266*6.89476,'SERIES_DB-MetaData'!BI266)</f>
        <v>294</v>
      </c>
      <c r="BJ266" s="31">
        <f>IF('SERIES_DB-MetaData'!$F266="US",'SERIES_DB-MetaData'!BJ266*6.89476,'SERIES_DB-MetaData'!BJ266)</f>
        <v>0</v>
      </c>
      <c r="BK266" s="109">
        <f>'SERIES_DB-MetaData'!BK266</f>
        <v>0</v>
      </c>
      <c r="BL266" s="30">
        <f>IF('SERIES_DB-MetaData'!$F266="US",'SERIES_DB-MetaData'!BL266*25.4,'SERIES_DB-MetaData'!BL266)</f>
        <v>2.625</v>
      </c>
      <c r="BM266" s="30">
        <f>IF('SERIES_DB-MetaData'!$F266="US",'SERIES_DB-MetaData'!BM266*25.4,'SERIES_DB-MetaData'!BM266)</f>
        <v>30</v>
      </c>
      <c r="BN266" s="25">
        <f>'SERIES_DB-MetaData'!$BN$6</f>
        <v>2</v>
      </c>
      <c r="BO266" s="22">
        <f t="shared" si="42"/>
        <v>3.6079228131070278</v>
      </c>
      <c r="BP266" s="31">
        <f>IF('SERIES_DB-MetaData'!$F266="US",'SERIES_DB-MetaData'!BP266*6.89476,'SERIES_DB-MetaData'!BP266)</f>
        <v>294</v>
      </c>
      <c r="BQ266" s="31">
        <f>IF('SERIES_DB-MetaData'!$F266="US",'SERIES_DB-MetaData'!BQ266*6.89476,'SERIES_DB-MetaData'!BQ266)</f>
        <v>0</v>
      </c>
      <c r="BR266" s="20">
        <f>'SERIES_DB-MetaData'!BR266</f>
        <v>0</v>
      </c>
      <c r="BS266" s="30">
        <f>IF('SERIES_DB-MetaData'!$F266="US",'SERIES_DB-MetaData'!BS266*25.4,'SERIES_DB-MetaData'!BS266)</f>
        <v>0</v>
      </c>
      <c r="BT266" s="20">
        <f>'SERIES_DB-MetaData'!BT266</f>
        <v>0</v>
      </c>
      <c r="BU266" s="22">
        <f t="shared" si="43"/>
        <v>0</v>
      </c>
      <c r="BV266" s="31">
        <f>IF('SERIES_DB-MetaData'!$F266="US",'SERIES_DB-MetaData'!BV266*6.89476,'SERIES_DB-MetaData'!BV266)</f>
        <v>0</v>
      </c>
      <c r="BW266" s="20">
        <f>'SERIES_DB-MetaData'!BW266</f>
        <v>0</v>
      </c>
      <c r="BX266" s="20">
        <f>'SERIES_DB-MetaData'!BX266</f>
        <v>2</v>
      </c>
    </row>
    <row r="267" spans="1:76">
      <c r="A267" s="84">
        <f>'SERIES_DB-MetaData'!A267</f>
        <v>262</v>
      </c>
      <c r="B267" s="84">
        <f>'SERIES_DB-MetaData'!B267</f>
        <v>0</v>
      </c>
      <c r="C267" s="84">
        <f>'SERIES_DB-MetaData'!C267</f>
        <v>19</v>
      </c>
      <c r="D267" s="105" t="str">
        <f>'SERIES_DB-MetaData'!D267</f>
        <v>Tanabe_3-3</v>
      </c>
      <c r="E267" s="105" t="str">
        <f>'SERIES_DB-MetaData'!E267</f>
        <v>Tanabe (from Lu et al., 2010, NEES Database)</v>
      </c>
      <c r="F267" s="20" t="s">
        <v>8</v>
      </c>
      <c r="G267" s="87" t="str">
        <f>'SERIES_DB-MetaData'!G267</f>
        <v>M</v>
      </c>
      <c r="H267" s="87" t="str">
        <f>'SERIES_DB-MetaData'!H267</f>
        <v>B</v>
      </c>
      <c r="I267" s="31">
        <f>IF('SERIES_DB-MetaData'!$F267="US",'SERIES_DB-MetaData'!I267*6.89476,'SERIES_DB-MetaData'!I267)</f>
        <v>42.9</v>
      </c>
      <c r="J267" s="31">
        <f>IF('SERIES_DB-MetaData'!$F267="US",'SERIES_DB-MetaData'!J267*6.89476,'SERIES_DB-MetaData'!J267)</f>
        <v>0</v>
      </c>
      <c r="K267" s="31">
        <f>IF('SERIES_DB-MetaData'!$F267="US",'SERIES_DB-MetaData'!K267*6.89476,'SERIES_DB-MetaData'!K267)</f>
        <v>0</v>
      </c>
      <c r="L267" s="31">
        <f>IF('SERIES_DB-MetaData'!$F267="US",'SERIES_DB-MetaData'!L267*4.448221615,'SERIES_DB-MetaData'!L267)</f>
        <v>0</v>
      </c>
      <c r="M267" s="20">
        <f>'SERIES_DB-MetaData'!M267</f>
        <v>0</v>
      </c>
      <c r="N267" s="30">
        <f>IF('SERIES_DB-MetaData'!$F267="US",'SERIES_DB-MetaData'!N267*25.4,'SERIES_DB-MetaData'!N267)</f>
        <v>60</v>
      </c>
      <c r="O267" s="30">
        <f>IF('SERIES_DB-MetaData'!$F267="US",'SERIES_DB-MetaData'!O267*25.4,'SERIES_DB-MetaData'!O267)</f>
        <v>60</v>
      </c>
      <c r="P267" s="30">
        <f>IF('SERIES_DB-MetaData'!$F267="US",'SERIES_DB-MetaData'!P267*25.4,'SERIES_DB-MetaData'!P267)</f>
        <v>570</v>
      </c>
      <c r="Q267" s="30">
        <f>IF('SERIES_DB-MetaData'!$F267="US",'SERIES_DB-MetaData'!Q267*25.4,'SERIES_DB-MetaData'!Q267)</f>
        <v>20</v>
      </c>
      <c r="R267" s="30">
        <f>IF('SERIES_DB-MetaData'!$F267="US",'SERIES_DB-MetaData'!R267*25.4,'SERIES_DB-MetaData'!R267)</f>
        <v>480</v>
      </c>
      <c r="S267" s="30">
        <f>IF('SERIES_DB-MetaData'!$F267="US",'SERIES_DB-MetaData'!S267*25.4,'SERIES_DB-MetaData'!S267)</f>
        <v>480</v>
      </c>
      <c r="T267" s="32" t="str">
        <f>'SERIES_DB-MetaData'!T267</f>
        <v>C</v>
      </c>
      <c r="U267" s="32">
        <f t="shared" ref="U267:U305" si="44">IF((H267="R"),(N267*P267),(N267*O267+Q267*(P267-2*O267)))</f>
        <v>12600</v>
      </c>
      <c r="V267" s="30">
        <f>IF('SERIES_DB-MetaData'!$F267="US",'SERIES_DB-MetaData'!V267*25.4,'SERIES_DB-MetaData'!V267)</f>
        <v>6</v>
      </c>
      <c r="W267" s="30">
        <f>IF('SERIES_DB-MetaData'!$F267="US",'SERIES_DB-MetaData'!W267*25.4,'SERIES_DB-MetaData'!W267)</f>
        <v>0</v>
      </c>
      <c r="X267" s="30">
        <f>IF('SERIES_DB-MetaData'!$F267="US",'SERIES_DB-MetaData'!X267*25.4,'SERIES_DB-MetaData'!X267)</f>
        <v>0</v>
      </c>
      <c r="Y267" s="108">
        <f>'SERIES_DB-MetaData'!Y267</f>
        <v>6</v>
      </c>
      <c r="Z267" s="30">
        <f>IF('SERIES_DB-MetaData'!$F267="US",'SERIES_DB-MetaData'!Z267*25.4,'SERIES_DB-MetaData'!Z267)</f>
        <v>0</v>
      </c>
      <c r="AA267" s="108">
        <f>'SERIES_DB-MetaData'!AA267</f>
        <v>0</v>
      </c>
      <c r="AB267" s="30">
        <f>IF('SERIES_DB-MetaData'!$F267="US",'SERIES_DB-MetaData'!AB267*25.4,'SERIES_DB-MetaData'!AB267)</f>
        <v>0</v>
      </c>
      <c r="AC267" s="108">
        <f>'SERIES_DB-MetaData'!AC267</f>
        <v>0</v>
      </c>
      <c r="AD267" s="108">
        <f>'SERIES_DB-MetaData'!AD267</f>
        <v>0</v>
      </c>
      <c r="AE267" s="31">
        <f>IF('SERIES_DB-MetaData'!$F267="US",'SERIES_DB-MetaData'!AE267*25.4,'SERIES_DB-MetaData'!AE267)</f>
        <v>0</v>
      </c>
      <c r="AF267" s="32" t="str">
        <f>'SERIES_DB-MetaData'!AF267</f>
        <v>Ribbed</v>
      </c>
      <c r="AG267" s="23">
        <f t="shared" si="39"/>
        <v>1.3463968515384828</v>
      </c>
      <c r="AH267" s="30">
        <f>IF('SERIES_DB-MetaData'!$F267="US",'SERIES_DB-MetaData'!AH267*25.4,'SERIES_DB-MetaData'!AH267)</f>
        <v>0</v>
      </c>
      <c r="AI267" s="31">
        <f>IF('SERIES_DB-MetaData'!$F267="US",'SERIES_DB-MetaData'!AI267*6.89476,'SERIES_DB-MetaData'!AI267)</f>
        <v>292.52999999999997</v>
      </c>
      <c r="AJ267" s="31">
        <f>IF('SERIES_DB-MetaData'!$F267="US",'SERIES_DB-MetaData'!AJ267*6.89476,'SERIES_DB-MetaData'!AJ267)</f>
        <v>0</v>
      </c>
      <c r="AK267" s="31">
        <f>IF('SERIES_DB-MetaData'!$F267="US",'SERIES_DB-MetaData'!AK267*6.89476,'SERIES_DB-MetaData'!AK267)</f>
        <v>0</v>
      </c>
      <c r="AL267" s="31">
        <f>IF('SERIES_DB-MetaData'!$F267="US",'SERIES_DB-MetaData'!AL267*6.89476,'SERIES_DB-MetaData'!AL267)</f>
        <v>0</v>
      </c>
      <c r="AM267" s="31">
        <f>IF('SERIES_DB-MetaData'!$F267="US",'SERIES_DB-MetaData'!AM267*6.89476,'SERIES_DB-MetaData'!AM267)</f>
        <v>0</v>
      </c>
      <c r="AN267" s="31">
        <f>IF('SERIES_DB-MetaData'!$F267="US",'SERIES_DB-MetaData'!AN267*6.89476,'SERIES_DB-MetaData'!AN267)</f>
        <v>0</v>
      </c>
      <c r="AO267" s="108">
        <f>'SERIES_DB-MetaData'!AO267</f>
        <v>0</v>
      </c>
      <c r="AP267" s="24">
        <f>'SERIES_DB-MetaData'!AP267</f>
        <v>0</v>
      </c>
      <c r="AQ267" s="20">
        <f>'SERIES_DB-MetaData'!AQ267</f>
        <v>2</v>
      </c>
      <c r="AR267" s="24" t="str">
        <f>'SERIES_DB-MetaData'!AR267</f>
        <v>Ribbed</v>
      </c>
      <c r="AS267" s="30">
        <f>IF('SERIES_DB-MetaData'!$F267="US",'SERIES_DB-MetaData'!AS267*25.4,'SERIES_DB-MetaData'!AS267)</f>
        <v>1.5</v>
      </c>
      <c r="AT267" s="20">
        <f>'SERIES_DB-MetaData'!AT267</f>
        <v>0</v>
      </c>
      <c r="AU267" s="31">
        <f>IF('SERIES_DB-MetaData'!$F267="US",'SERIES_DB-MetaData'!AU267*25.4,'SERIES_DB-MetaData'!AU267)</f>
        <v>25</v>
      </c>
      <c r="AV267" s="30">
        <f>IF('SERIES_DB-MetaData'!$F267="US",'SERIES_DB-MetaData'!AV267*25.4,'SERIES_DB-MetaData'!AV267)</f>
        <v>0</v>
      </c>
      <c r="AW267" s="109">
        <f>'SERIES_DB-MetaData'!AW267</f>
        <v>0</v>
      </c>
      <c r="AX267" s="30">
        <f>IF('SERIES_DB-MetaData'!$F267="US",'SERIES_DB-MetaData'!AX267*25.4,'SERIES_DB-MetaData'!AX267)</f>
        <v>0</v>
      </c>
      <c r="AY267" s="23">
        <f t="shared" si="40"/>
        <v>0.23561944901923448</v>
      </c>
      <c r="AZ267" s="23"/>
      <c r="BA267" s="31">
        <f>IF('SERIES_DB-MetaData'!$F267="US",'SERIES_DB-MetaData'!BA267*6.89476,'SERIES_DB-MetaData'!BA267)</f>
        <v>294</v>
      </c>
      <c r="BB267" s="31">
        <f>IF('SERIES_DB-MetaData'!$F267="US",'SERIES_DB-MetaData'!BB267*6.89476,'SERIES_DB-MetaData'!BB267)</f>
        <v>0</v>
      </c>
      <c r="BC267" s="24">
        <f>'SERIES_DB-MetaData'!BC267</f>
        <v>0</v>
      </c>
      <c r="BD267" s="30">
        <f>IF('SERIES_DB-MetaData'!$F267="US",'SERIES_DB-MetaData'!BD267*25.4,'SERIES_DB-MetaData'!BD267)</f>
        <v>2.65</v>
      </c>
      <c r="BE267" s="30">
        <f>IF('SERIES_DB-MetaData'!$F267="US",'SERIES_DB-MetaData'!BE267*25.4,'SERIES_DB-MetaData'!BE267)</f>
        <v>30</v>
      </c>
      <c r="BF267" s="24">
        <f>'SERIES_DB-MetaData'!BF267</f>
        <v>2</v>
      </c>
      <c r="BG267" s="22">
        <f t="shared" si="41"/>
        <v>1.8384862008195269</v>
      </c>
      <c r="BH267" s="30">
        <f>IF('SERIES_DB-MetaData'!$F267="US",'SERIES_DB-MetaData'!BH267*25.4,'SERIES_DB-MetaData'!BH267)</f>
        <v>0</v>
      </c>
      <c r="BI267" s="31">
        <f>IF('SERIES_DB-MetaData'!$F267="US",'SERIES_DB-MetaData'!BI267*6.89476,'SERIES_DB-MetaData'!BI267)</f>
        <v>294</v>
      </c>
      <c r="BJ267" s="31">
        <f>IF('SERIES_DB-MetaData'!$F267="US",'SERIES_DB-MetaData'!BJ267*6.89476,'SERIES_DB-MetaData'!BJ267)</f>
        <v>0</v>
      </c>
      <c r="BK267" s="109">
        <f>'SERIES_DB-MetaData'!BK267</f>
        <v>0</v>
      </c>
      <c r="BL267" s="30">
        <f>IF('SERIES_DB-MetaData'!$F267="US",'SERIES_DB-MetaData'!BL267*25.4,'SERIES_DB-MetaData'!BL267)</f>
        <v>2.625</v>
      </c>
      <c r="BM267" s="30">
        <f>IF('SERIES_DB-MetaData'!$F267="US",'SERIES_DB-MetaData'!BM267*25.4,'SERIES_DB-MetaData'!BM267)</f>
        <v>30</v>
      </c>
      <c r="BN267" s="25">
        <f>'SERIES_DB-MetaData'!$BN$6</f>
        <v>2</v>
      </c>
      <c r="BO267" s="22">
        <f t="shared" si="42"/>
        <v>1.8039614065535139</v>
      </c>
      <c r="BP267" s="31">
        <f>IF('SERIES_DB-MetaData'!$F267="US",'SERIES_DB-MetaData'!BP267*6.89476,'SERIES_DB-MetaData'!BP267)</f>
        <v>294</v>
      </c>
      <c r="BQ267" s="31">
        <f>IF('SERIES_DB-MetaData'!$F267="US",'SERIES_DB-MetaData'!BQ267*6.89476,'SERIES_DB-MetaData'!BQ267)</f>
        <v>0</v>
      </c>
      <c r="BR267" s="20">
        <f>'SERIES_DB-MetaData'!BR267</f>
        <v>0</v>
      </c>
      <c r="BS267" s="30">
        <f>IF('SERIES_DB-MetaData'!$F267="US",'SERIES_DB-MetaData'!BS267*25.4,'SERIES_DB-MetaData'!BS267)</f>
        <v>0</v>
      </c>
      <c r="BT267" s="20">
        <f>'SERIES_DB-MetaData'!BT267</f>
        <v>0</v>
      </c>
      <c r="BU267" s="22">
        <f t="shared" si="43"/>
        <v>0</v>
      </c>
      <c r="BV267" s="31">
        <f>IF('SERIES_DB-MetaData'!$F267="US",'SERIES_DB-MetaData'!BV267*6.89476,'SERIES_DB-MetaData'!BV267)</f>
        <v>0</v>
      </c>
      <c r="BW267" s="20">
        <f>'SERIES_DB-MetaData'!BW267</f>
        <v>0</v>
      </c>
      <c r="BX267" s="20">
        <f>'SERIES_DB-MetaData'!BX267</f>
        <v>2</v>
      </c>
    </row>
    <row r="268" spans="1:76">
      <c r="A268" s="84">
        <f>'SERIES_DB-MetaData'!A268</f>
        <v>263</v>
      </c>
      <c r="B268" s="84">
        <f>'SERIES_DB-MetaData'!B268</f>
        <v>0</v>
      </c>
      <c r="C268" s="84">
        <f>'SERIES_DB-MetaData'!C268</f>
        <v>20</v>
      </c>
      <c r="D268" s="105" t="str">
        <f>'SERIES_DB-MetaData'!D268</f>
        <v>Tanabe_3-4</v>
      </c>
      <c r="E268" s="105" t="str">
        <f>'SERIES_DB-MetaData'!E268</f>
        <v>Tanabe (from Lu et al., 2010, NEES Database)</v>
      </c>
      <c r="F268" s="20" t="s">
        <v>8</v>
      </c>
      <c r="G268" s="87" t="str">
        <f>'SERIES_DB-MetaData'!G268</f>
        <v>M</v>
      </c>
      <c r="H268" s="87" t="str">
        <f>'SERIES_DB-MetaData'!H268</f>
        <v>B</v>
      </c>
      <c r="I268" s="31">
        <f>IF('SERIES_DB-MetaData'!$F268="US",'SERIES_DB-MetaData'!I268*6.89476,'SERIES_DB-MetaData'!I268)</f>
        <v>48.7</v>
      </c>
      <c r="J268" s="31">
        <f>IF('SERIES_DB-MetaData'!$F268="US",'SERIES_DB-MetaData'!J268*6.89476,'SERIES_DB-MetaData'!J268)</f>
        <v>0</v>
      </c>
      <c r="K268" s="31">
        <f>IF('SERIES_DB-MetaData'!$F268="US",'SERIES_DB-MetaData'!K268*6.89476,'SERIES_DB-MetaData'!K268)</f>
        <v>0</v>
      </c>
      <c r="L268" s="31">
        <f>IF('SERIES_DB-MetaData'!$F268="US",'SERIES_DB-MetaData'!L268*4.448221615,'SERIES_DB-MetaData'!L268)</f>
        <v>0</v>
      </c>
      <c r="M268" s="20">
        <f>'SERIES_DB-MetaData'!M268</f>
        <v>0</v>
      </c>
      <c r="N268" s="30">
        <f>IF('SERIES_DB-MetaData'!$F268="US",'SERIES_DB-MetaData'!N268*25.4,'SERIES_DB-MetaData'!N268)</f>
        <v>60</v>
      </c>
      <c r="O268" s="30">
        <f>IF('SERIES_DB-MetaData'!$F268="US",'SERIES_DB-MetaData'!O268*25.4,'SERIES_DB-MetaData'!O268)</f>
        <v>60</v>
      </c>
      <c r="P268" s="30">
        <f>IF('SERIES_DB-MetaData'!$F268="US",'SERIES_DB-MetaData'!P268*25.4,'SERIES_DB-MetaData'!P268)</f>
        <v>570</v>
      </c>
      <c r="Q268" s="30">
        <f>IF('SERIES_DB-MetaData'!$F268="US",'SERIES_DB-MetaData'!Q268*25.4,'SERIES_DB-MetaData'!Q268)</f>
        <v>20</v>
      </c>
      <c r="R268" s="30">
        <f>IF('SERIES_DB-MetaData'!$F268="US",'SERIES_DB-MetaData'!R268*25.4,'SERIES_DB-MetaData'!R268)</f>
        <v>480</v>
      </c>
      <c r="S268" s="30">
        <f>IF('SERIES_DB-MetaData'!$F268="US",'SERIES_DB-MetaData'!S268*25.4,'SERIES_DB-MetaData'!S268)</f>
        <v>480</v>
      </c>
      <c r="T268" s="32" t="str">
        <f>'SERIES_DB-MetaData'!T268</f>
        <v>C</v>
      </c>
      <c r="U268" s="32">
        <f t="shared" si="44"/>
        <v>12600</v>
      </c>
      <c r="V268" s="30">
        <f>IF('SERIES_DB-MetaData'!$F268="US",'SERIES_DB-MetaData'!V268*25.4,'SERIES_DB-MetaData'!V268)</f>
        <v>6</v>
      </c>
      <c r="W268" s="30">
        <f>IF('SERIES_DB-MetaData'!$F268="US",'SERIES_DB-MetaData'!W268*25.4,'SERIES_DB-MetaData'!W268)</f>
        <v>0</v>
      </c>
      <c r="X268" s="30">
        <f>IF('SERIES_DB-MetaData'!$F268="US",'SERIES_DB-MetaData'!X268*25.4,'SERIES_DB-MetaData'!X268)</f>
        <v>0</v>
      </c>
      <c r="Y268" s="108">
        <f>'SERIES_DB-MetaData'!Y268</f>
        <v>6</v>
      </c>
      <c r="Z268" s="30">
        <f>IF('SERIES_DB-MetaData'!$F268="US",'SERIES_DB-MetaData'!Z268*25.4,'SERIES_DB-MetaData'!Z268)</f>
        <v>0</v>
      </c>
      <c r="AA268" s="108">
        <f>'SERIES_DB-MetaData'!AA268</f>
        <v>0</v>
      </c>
      <c r="AB268" s="30">
        <f>IF('SERIES_DB-MetaData'!$F268="US",'SERIES_DB-MetaData'!AB268*25.4,'SERIES_DB-MetaData'!AB268)</f>
        <v>0</v>
      </c>
      <c r="AC268" s="108">
        <f>'SERIES_DB-MetaData'!AC268</f>
        <v>0</v>
      </c>
      <c r="AD268" s="108">
        <f>'SERIES_DB-MetaData'!AD268</f>
        <v>0</v>
      </c>
      <c r="AE268" s="31">
        <f>IF('SERIES_DB-MetaData'!$F268="US",'SERIES_DB-MetaData'!AE268*25.4,'SERIES_DB-MetaData'!AE268)</f>
        <v>0</v>
      </c>
      <c r="AF268" s="32" t="str">
        <f>'SERIES_DB-MetaData'!AF268</f>
        <v>Ribbed</v>
      </c>
      <c r="AG268" s="23">
        <f t="shared" si="39"/>
        <v>1.3463968515384828</v>
      </c>
      <c r="AH268" s="30">
        <f>IF('SERIES_DB-MetaData'!$F268="US",'SERIES_DB-MetaData'!AH268*25.4,'SERIES_DB-MetaData'!AH268)</f>
        <v>0</v>
      </c>
      <c r="AI268" s="31">
        <f>IF('SERIES_DB-MetaData'!$F268="US",'SERIES_DB-MetaData'!AI268*6.89476,'SERIES_DB-MetaData'!AI268)</f>
        <v>292.52999999999997</v>
      </c>
      <c r="AJ268" s="31">
        <f>IF('SERIES_DB-MetaData'!$F268="US",'SERIES_DB-MetaData'!AJ268*6.89476,'SERIES_DB-MetaData'!AJ268)</f>
        <v>0</v>
      </c>
      <c r="AK268" s="31">
        <f>IF('SERIES_DB-MetaData'!$F268="US",'SERIES_DB-MetaData'!AK268*6.89476,'SERIES_DB-MetaData'!AK268)</f>
        <v>0</v>
      </c>
      <c r="AL268" s="31">
        <f>IF('SERIES_DB-MetaData'!$F268="US",'SERIES_DB-MetaData'!AL268*6.89476,'SERIES_DB-MetaData'!AL268)</f>
        <v>0</v>
      </c>
      <c r="AM268" s="31">
        <f>IF('SERIES_DB-MetaData'!$F268="US",'SERIES_DB-MetaData'!AM268*6.89476,'SERIES_DB-MetaData'!AM268)</f>
        <v>0</v>
      </c>
      <c r="AN268" s="31">
        <f>IF('SERIES_DB-MetaData'!$F268="US",'SERIES_DB-MetaData'!AN268*6.89476,'SERIES_DB-MetaData'!AN268)</f>
        <v>0</v>
      </c>
      <c r="AO268" s="108">
        <f>'SERIES_DB-MetaData'!AO268</f>
        <v>0</v>
      </c>
      <c r="AP268" s="24">
        <f>'SERIES_DB-MetaData'!AP268</f>
        <v>0</v>
      </c>
      <c r="AQ268" s="20">
        <f>'SERIES_DB-MetaData'!AQ268</f>
        <v>2</v>
      </c>
      <c r="AR268" s="24" t="str">
        <f>'SERIES_DB-MetaData'!AR268</f>
        <v>Ribbed</v>
      </c>
      <c r="AS268" s="30">
        <f>IF('SERIES_DB-MetaData'!$F268="US",'SERIES_DB-MetaData'!AS268*25.4,'SERIES_DB-MetaData'!AS268)</f>
        <v>1.5</v>
      </c>
      <c r="AT268" s="20">
        <f>'SERIES_DB-MetaData'!AT268</f>
        <v>0</v>
      </c>
      <c r="AU268" s="31">
        <f>IF('SERIES_DB-MetaData'!$F268="US",'SERIES_DB-MetaData'!AU268*25.4,'SERIES_DB-MetaData'!AU268)</f>
        <v>25</v>
      </c>
      <c r="AV268" s="30">
        <f>IF('SERIES_DB-MetaData'!$F268="US",'SERIES_DB-MetaData'!AV268*25.4,'SERIES_DB-MetaData'!AV268)</f>
        <v>0</v>
      </c>
      <c r="AW268" s="109">
        <f>'SERIES_DB-MetaData'!AW268</f>
        <v>0</v>
      </c>
      <c r="AX268" s="30">
        <f>IF('SERIES_DB-MetaData'!$F268="US",'SERIES_DB-MetaData'!AX268*25.4,'SERIES_DB-MetaData'!AX268)</f>
        <v>0</v>
      </c>
      <c r="AY268" s="23">
        <f t="shared" si="40"/>
        <v>0.23561944901923448</v>
      </c>
      <c r="AZ268" s="23"/>
      <c r="BA268" s="31">
        <f>IF('SERIES_DB-MetaData'!$F268="US",'SERIES_DB-MetaData'!BA268*6.89476,'SERIES_DB-MetaData'!BA268)</f>
        <v>294</v>
      </c>
      <c r="BB268" s="31">
        <f>IF('SERIES_DB-MetaData'!$F268="US",'SERIES_DB-MetaData'!BB268*6.89476,'SERIES_DB-MetaData'!BB268)</f>
        <v>0</v>
      </c>
      <c r="BC268" s="24">
        <f>'SERIES_DB-MetaData'!BC268</f>
        <v>0</v>
      </c>
      <c r="BD268" s="30">
        <f>IF('SERIES_DB-MetaData'!$F268="US",'SERIES_DB-MetaData'!BD268*25.4,'SERIES_DB-MetaData'!BD268)</f>
        <v>2.65</v>
      </c>
      <c r="BE268" s="30">
        <f>IF('SERIES_DB-MetaData'!$F268="US",'SERIES_DB-MetaData'!BE268*25.4,'SERIES_DB-MetaData'!BE268)</f>
        <v>30</v>
      </c>
      <c r="BF268" s="24">
        <f>'SERIES_DB-MetaData'!BF268</f>
        <v>2</v>
      </c>
      <c r="BG268" s="22">
        <f t="shared" si="41"/>
        <v>1.8384862008195269</v>
      </c>
      <c r="BH268" s="30">
        <f>IF('SERIES_DB-MetaData'!$F268="US",'SERIES_DB-MetaData'!BH268*25.4,'SERIES_DB-MetaData'!BH268)</f>
        <v>0</v>
      </c>
      <c r="BI268" s="31">
        <f>IF('SERIES_DB-MetaData'!$F268="US",'SERIES_DB-MetaData'!BI268*6.89476,'SERIES_DB-MetaData'!BI268)</f>
        <v>362</v>
      </c>
      <c r="BJ268" s="31">
        <f>IF('SERIES_DB-MetaData'!$F268="US",'SERIES_DB-MetaData'!BJ268*6.89476,'SERIES_DB-MetaData'!BJ268)</f>
        <v>0</v>
      </c>
      <c r="BK268" s="109">
        <f>'SERIES_DB-MetaData'!BK268</f>
        <v>0</v>
      </c>
      <c r="BL268" s="30">
        <f>IF('SERIES_DB-MetaData'!$F268="US",'SERIES_DB-MetaData'!BL268*25.4,'SERIES_DB-MetaData'!BL268)</f>
        <v>2.625</v>
      </c>
      <c r="BM268" s="30">
        <f>IF('SERIES_DB-MetaData'!$F268="US",'SERIES_DB-MetaData'!BM268*25.4,'SERIES_DB-MetaData'!BM268)</f>
        <v>30</v>
      </c>
      <c r="BN268" s="25">
        <f>'SERIES_DB-MetaData'!$BN$6</f>
        <v>2</v>
      </c>
      <c r="BO268" s="22">
        <f t="shared" si="42"/>
        <v>1.8039614065535139</v>
      </c>
      <c r="BP268" s="31">
        <f>IF('SERIES_DB-MetaData'!$F268="US",'SERIES_DB-MetaData'!BP268*6.89476,'SERIES_DB-MetaData'!BP268)</f>
        <v>294</v>
      </c>
      <c r="BQ268" s="31">
        <f>IF('SERIES_DB-MetaData'!$F268="US",'SERIES_DB-MetaData'!BQ268*6.89476,'SERIES_DB-MetaData'!BQ268)</f>
        <v>0</v>
      </c>
      <c r="BR268" s="20">
        <f>'SERIES_DB-MetaData'!BR268</f>
        <v>0</v>
      </c>
      <c r="BS268" s="30">
        <f>IF('SERIES_DB-MetaData'!$F268="US",'SERIES_DB-MetaData'!BS268*25.4,'SERIES_DB-MetaData'!BS268)</f>
        <v>0</v>
      </c>
      <c r="BT268" s="20">
        <f>'SERIES_DB-MetaData'!BT268</f>
        <v>0</v>
      </c>
      <c r="BU268" s="22">
        <f t="shared" si="43"/>
        <v>0</v>
      </c>
      <c r="BV268" s="31">
        <f>IF('SERIES_DB-MetaData'!$F268="US",'SERIES_DB-MetaData'!BV268*6.89476,'SERIES_DB-MetaData'!BV268)</f>
        <v>0</v>
      </c>
      <c r="BW268" s="20">
        <f>'SERIES_DB-MetaData'!BW268</f>
        <v>0</v>
      </c>
      <c r="BX268" s="20">
        <f>'SERIES_DB-MetaData'!BX268</f>
        <v>2</v>
      </c>
    </row>
    <row r="269" spans="1:76">
      <c r="A269" s="84">
        <f>'SERIES_DB-MetaData'!A269</f>
        <v>264</v>
      </c>
      <c r="B269" s="84">
        <f>'SERIES_DB-MetaData'!B269</f>
        <v>0</v>
      </c>
      <c r="C269" s="84">
        <f>'SERIES_DB-MetaData'!C269</f>
        <v>21</v>
      </c>
      <c r="D269" s="105" t="str">
        <f>'SERIES_DB-MetaData'!D269</f>
        <v>Tanabe_3-5</v>
      </c>
      <c r="E269" s="105" t="str">
        <f>'SERIES_DB-MetaData'!E269</f>
        <v>Tanabe (from Lu et al., 2010, NEES Database)</v>
      </c>
      <c r="F269" s="20" t="s">
        <v>8</v>
      </c>
      <c r="G269" s="87" t="str">
        <f>'SERIES_DB-MetaData'!G269</f>
        <v>M</v>
      </c>
      <c r="H269" s="87" t="str">
        <f>'SERIES_DB-MetaData'!H269</f>
        <v>B</v>
      </c>
      <c r="I269" s="31">
        <f>IF('SERIES_DB-MetaData'!$F269="US",'SERIES_DB-MetaData'!I269*6.89476,'SERIES_DB-MetaData'!I269)</f>
        <v>40</v>
      </c>
      <c r="J269" s="31">
        <f>IF('SERIES_DB-MetaData'!$F269="US",'SERIES_DB-MetaData'!J269*6.89476,'SERIES_DB-MetaData'!J269)</f>
        <v>0</v>
      </c>
      <c r="K269" s="31">
        <f>IF('SERIES_DB-MetaData'!$F269="US",'SERIES_DB-MetaData'!K269*6.89476,'SERIES_DB-MetaData'!K269)</f>
        <v>0</v>
      </c>
      <c r="L269" s="31">
        <f>IF('SERIES_DB-MetaData'!$F269="US",'SERIES_DB-MetaData'!L269*4.448221615,'SERIES_DB-MetaData'!L269)</f>
        <v>0</v>
      </c>
      <c r="M269" s="20">
        <f>'SERIES_DB-MetaData'!M269</f>
        <v>0</v>
      </c>
      <c r="N269" s="30">
        <f>IF('SERIES_DB-MetaData'!$F269="US",'SERIES_DB-MetaData'!N269*25.4,'SERIES_DB-MetaData'!N269)</f>
        <v>60</v>
      </c>
      <c r="O269" s="30">
        <f>IF('SERIES_DB-MetaData'!$F269="US",'SERIES_DB-MetaData'!O269*25.4,'SERIES_DB-MetaData'!O269)</f>
        <v>60</v>
      </c>
      <c r="P269" s="30">
        <f>IF('SERIES_DB-MetaData'!$F269="US",'SERIES_DB-MetaData'!P269*25.4,'SERIES_DB-MetaData'!P269)</f>
        <v>570</v>
      </c>
      <c r="Q269" s="30">
        <f>IF('SERIES_DB-MetaData'!$F269="US",'SERIES_DB-MetaData'!Q269*25.4,'SERIES_DB-MetaData'!Q269)</f>
        <v>30</v>
      </c>
      <c r="R269" s="30">
        <f>IF('SERIES_DB-MetaData'!$F269="US",'SERIES_DB-MetaData'!R269*25.4,'SERIES_DB-MetaData'!R269)</f>
        <v>480</v>
      </c>
      <c r="S269" s="30">
        <f>IF('SERIES_DB-MetaData'!$F269="US",'SERIES_DB-MetaData'!S269*25.4,'SERIES_DB-MetaData'!S269)</f>
        <v>480</v>
      </c>
      <c r="T269" s="32" t="str">
        <f>'SERIES_DB-MetaData'!T269</f>
        <v>C</v>
      </c>
      <c r="U269" s="32">
        <f t="shared" si="44"/>
        <v>17100</v>
      </c>
      <c r="V269" s="30">
        <f>IF('SERIES_DB-MetaData'!$F269="US",'SERIES_DB-MetaData'!V269*25.4,'SERIES_DB-MetaData'!V269)</f>
        <v>6</v>
      </c>
      <c r="W269" s="30">
        <f>IF('SERIES_DB-MetaData'!$F269="US",'SERIES_DB-MetaData'!W269*25.4,'SERIES_DB-MetaData'!W269)</f>
        <v>0</v>
      </c>
      <c r="X269" s="30">
        <f>IF('SERIES_DB-MetaData'!$F269="US",'SERIES_DB-MetaData'!X269*25.4,'SERIES_DB-MetaData'!X269)</f>
        <v>0</v>
      </c>
      <c r="Y269" s="108">
        <f>'SERIES_DB-MetaData'!Y269</f>
        <v>6</v>
      </c>
      <c r="Z269" s="30">
        <f>IF('SERIES_DB-MetaData'!$F269="US",'SERIES_DB-MetaData'!Z269*25.4,'SERIES_DB-MetaData'!Z269)</f>
        <v>0</v>
      </c>
      <c r="AA269" s="108">
        <f>'SERIES_DB-MetaData'!AA269</f>
        <v>0</v>
      </c>
      <c r="AB269" s="30">
        <f>IF('SERIES_DB-MetaData'!$F269="US",'SERIES_DB-MetaData'!AB269*25.4,'SERIES_DB-MetaData'!AB269)</f>
        <v>0</v>
      </c>
      <c r="AC269" s="108">
        <f>'SERIES_DB-MetaData'!AC269</f>
        <v>0</v>
      </c>
      <c r="AD269" s="108">
        <f>'SERIES_DB-MetaData'!AD269</f>
        <v>0</v>
      </c>
      <c r="AE269" s="31">
        <f>IF('SERIES_DB-MetaData'!$F269="US",'SERIES_DB-MetaData'!AE269*25.4,'SERIES_DB-MetaData'!AE269)</f>
        <v>0</v>
      </c>
      <c r="AF269" s="32" t="str">
        <f>'SERIES_DB-MetaData'!AF269</f>
        <v>Ribbed</v>
      </c>
      <c r="AG269" s="23">
        <f t="shared" si="39"/>
        <v>0.99208189060730301</v>
      </c>
      <c r="AH269" s="30">
        <f>IF('SERIES_DB-MetaData'!$F269="US",'SERIES_DB-MetaData'!AH269*25.4,'SERIES_DB-MetaData'!AH269)</f>
        <v>0</v>
      </c>
      <c r="AI269" s="31">
        <f>IF('SERIES_DB-MetaData'!$F269="US",'SERIES_DB-MetaData'!AI269*6.89476,'SERIES_DB-MetaData'!AI269)</f>
        <v>292.52999999999997</v>
      </c>
      <c r="AJ269" s="31">
        <f>IF('SERIES_DB-MetaData'!$F269="US",'SERIES_DB-MetaData'!AJ269*6.89476,'SERIES_DB-MetaData'!AJ269)</f>
        <v>0</v>
      </c>
      <c r="AK269" s="31">
        <f>IF('SERIES_DB-MetaData'!$F269="US",'SERIES_DB-MetaData'!AK269*6.89476,'SERIES_DB-MetaData'!AK269)</f>
        <v>0</v>
      </c>
      <c r="AL269" s="31">
        <f>IF('SERIES_DB-MetaData'!$F269="US",'SERIES_DB-MetaData'!AL269*6.89476,'SERIES_DB-MetaData'!AL269)</f>
        <v>0</v>
      </c>
      <c r="AM269" s="31">
        <f>IF('SERIES_DB-MetaData'!$F269="US",'SERIES_DB-MetaData'!AM269*6.89476,'SERIES_DB-MetaData'!AM269)</f>
        <v>0</v>
      </c>
      <c r="AN269" s="31">
        <f>IF('SERIES_DB-MetaData'!$F269="US",'SERIES_DB-MetaData'!AN269*6.89476,'SERIES_DB-MetaData'!AN269)</f>
        <v>0</v>
      </c>
      <c r="AO269" s="108">
        <f>'SERIES_DB-MetaData'!AO269</f>
        <v>0</v>
      </c>
      <c r="AP269" s="24">
        <f>'SERIES_DB-MetaData'!AP269</f>
        <v>0</v>
      </c>
      <c r="AQ269" s="20">
        <f>'SERIES_DB-MetaData'!AQ269</f>
        <v>2</v>
      </c>
      <c r="AR269" s="24" t="str">
        <f>'SERIES_DB-MetaData'!AR269</f>
        <v>Ribbed</v>
      </c>
      <c r="AS269" s="30">
        <f>IF('SERIES_DB-MetaData'!$F269="US",'SERIES_DB-MetaData'!AS269*25.4,'SERIES_DB-MetaData'!AS269)</f>
        <v>1.5</v>
      </c>
      <c r="AT269" s="20">
        <f>'SERIES_DB-MetaData'!AT269</f>
        <v>0</v>
      </c>
      <c r="AU269" s="31">
        <f>IF('SERIES_DB-MetaData'!$F269="US",'SERIES_DB-MetaData'!AU269*25.4,'SERIES_DB-MetaData'!AU269)</f>
        <v>25</v>
      </c>
      <c r="AV269" s="30">
        <f>IF('SERIES_DB-MetaData'!$F269="US",'SERIES_DB-MetaData'!AV269*25.4,'SERIES_DB-MetaData'!AV269)</f>
        <v>0</v>
      </c>
      <c r="AW269" s="109">
        <f>'SERIES_DB-MetaData'!AW269</f>
        <v>0</v>
      </c>
      <c r="AX269" s="30">
        <f>IF('SERIES_DB-MetaData'!$F269="US",'SERIES_DB-MetaData'!AX269*25.4,'SERIES_DB-MetaData'!AX269)</f>
        <v>0</v>
      </c>
      <c r="AY269" s="23">
        <f t="shared" si="40"/>
        <v>0.23561944901923448</v>
      </c>
      <c r="AZ269" s="23"/>
      <c r="BA269" s="31">
        <f>IF('SERIES_DB-MetaData'!$F269="US",'SERIES_DB-MetaData'!BA269*6.89476,'SERIES_DB-MetaData'!BA269)</f>
        <v>294</v>
      </c>
      <c r="BB269" s="31">
        <f>IF('SERIES_DB-MetaData'!$F269="US",'SERIES_DB-MetaData'!BB269*6.89476,'SERIES_DB-MetaData'!BB269)</f>
        <v>0</v>
      </c>
      <c r="BC269" s="24">
        <f>'SERIES_DB-MetaData'!BC269</f>
        <v>0</v>
      </c>
      <c r="BD269" s="30">
        <f>IF('SERIES_DB-MetaData'!$F269="US",'SERIES_DB-MetaData'!BD269*25.4,'SERIES_DB-MetaData'!BD269)</f>
        <v>2.65</v>
      </c>
      <c r="BE269" s="30">
        <f>IF('SERIES_DB-MetaData'!$F269="US",'SERIES_DB-MetaData'!BE269*25.4,'SERIES_DB-MetaData'!BE269)</f>
        <v>30</v>
      </c>
      <c r="BF269" s="24">
        <f>'SERIES_DB-MetaData'!BF269</f>
        <v>2</v>
      </c>
      <c r="BG269" s="22">
        <f t="shared" si="41"/>
        <v>1.2256574672130178</v>
      </c>
      <c r="BH269" s="30">
        <f>IF('SERIES_DB-MetaData'!$F269="US",'SERIES_DB-MetaData'!BH269*25.4,'SERIES_DB-MetaData'!BH269)</f>
        <v>0</v>
      </c>
      <c r="BI269" s="31">
        <f>IF('SERIES_DB-MetaData'!$F269="US",'SERIES_DB-MetaData'!BI269*6.89476,'SERIES_DB-MetaData'!BI269)</f>
        <v>294</v>
      </c>
      <c r="BJ269" s="31">
        <f>IF('SERIES_DB-MetaData'!$F269="US",'SERIES_DB-MetaData'!BJ269*6.89476,'SERIES_DB-MetaData'!BJ269)</f>
        <v>0</v>
      </c>
      <c r="BK269" s="109">
        <f>'SERIES_DB-MetaData'!BK269</f>
        <v>0</v>
      </c>
      <c r="BL269" s="30">
        <f>IF('SERIES_DB-MetaData'!$F269="US",'SERIES_DB-MetaData'!BL269*25.4,'SERIES_DB-MetaData'!BL269)</f>
        <v>2.625</v>
      </c>
      <c r="BM269" s="30">
        <f>IF('SERIES_DB-MetaData'!$F269="US",'SERIES_DB-MetaData'!BM269*25.4,'SERIES_DB-MetaData'!BM269)</f>
        <v>30</v>
      </c>
      <c r="BN269" s="25">
        <f>'SERIES_DB-MetaData'!$BN$6</f>
        <v>2</v>
      </c>
      <c r="BO269" s="22">
        <f t="shared" si="42"/>
        <v>1.2026409377023426</v>
      </c>
      <c r="BP269" s="31">
        <f>IF('SERIES_DB-MetaData'!$F269="US",'SERIES_DB-MetaData'!BP269*6.89476,'SERIES_DB-MetaData'!BP269)</f>
        <v>294</v>
      </c>
      <c r="BQ269" s="31">
        <f>IF('SERIES_DB-MetaData'!$F269="US",'SERIES_DB-MetaData'!BQ269*6.89476,'SERIES_DB-MetaData'!BQ269)</f>
        <v>0</v>
      </c>
      <c r="BR269" s="20">
        <f>'SERIES_DB-MetaData'!BR269</f>
        <v>0</v>
      </c>
      <c r="BS269" s="30">
        <f>IF('SERIES_DB-MetaData'!$F269="US",'SERIES_DB-MetaData'!BS269*25.4,'SERIES_DB-MetaData'!BS269)</f>
        <v>0</v>
      </c>
      <c r="BT269" s="20">
        <f>'SERIES_DB-MetaData'!BT269</f>
        <v>0</v>
      </c>
      <c r="BU269" s="22">
        <f t="shared" si="43"/>
        <v>0</v>
      </c>
      <c r="BV269" s="31">
        <f>IF('SERIES_DB-MetaData'!$F269="US",'SERIES_DB-MetaData'!BV269*6.89476,'SERIES_DB-MetaData'!BV269)</f>
        <v>0</v>
      </c>
      <c r="BW269" s="20">
        <f>'SERIES_DB-MetaData'!BW269</f>
        <v>0</v>
      </c>
      <c r="BX269" s="20">
        <f>'SERIES_DB-MetaData'!BX269</f>
        <v>2</v>
      </c>
    </row>
    <row r="270" spans="1:76">
      <c r="A270" s="84">
        <f>'SERIES_DB-MetaData'!A270</f>
        <v>265</v>
      </c>
      <c r="B270" s="84">
        <f>'SERIES_DB-MetaData'!B270</f>
        <v>0</v>
      </c>
      <c r="C270" s="84">
        <f>'SERIES_DB-MetaData'!C270</f>
        <v>22</v>
      </c>
      <c r="D270" s="105" t="str">
        <f>'SERIES_DB-MetaData'!D270</f>
        <v>Tanabe_3-6</v>
      </c>
      <c r="E270" s="105" t="str">
        <f>'SERIES_DB-MetaData'!E270</f>
        <v>Tanabe (from Lu et al., 2010, NEES Database)</v>
      </c>
      <c r="F270" s="20" t="s">
        <v>8</v>
      </c>
      <c r="G270" s="87" t="str">
        <f>'SERIES_DB-MetaData'!G270</f>
        <v>M</v>
      </c>
      <c r="H270" s="87" t="str">
        <f>'SERIES_DB-MetaData'!H270</f>
        <v>B</v>
      </c>
      <c r="I270" s="31">
        <f>IF('SERIES_DB-MetaData'!$F270="US",'SERIES_DB-MetaData'!I270*6.89476,'SERIES_DB-MetaData'!I270)</f>
        <v>46.1</v>
      </c>
      <c r="J270" s="31">
        <f>IF('SERIES_DB-MetaData'!$F270="US",'SERIES_DB-MetaData'!J270*6.89476,'SERIES_DB-MetaData'!J270)</f>
        <v>0</v>
      </c>
      <c r="K270" s="31">
        <f>IF('SERIES_DB-MetaData'!$F270="US",'SERIES_DB-MetaData'!K270*6.89476,'SERIES_DB-MetaData'!K270)</f>
        <v>0</v>
      </c>
      <c r="L270" s="31">
        <f>IF('SERIES_DB-MetaData'!$F270="US",'SERIES_DB-MetaData'!L270*4.448221615,'SERIES_DB-MetaData'!L270)</f>
        <v>0</v>
      </c>
      <c r="M270" s="20">
        <f>'SERIES_DB-MetaData'!M270</f>
        <v>0</v>
      </c>
      <c r="N270" s="30">
        <f>IF('SERIES_DB-MetaData'!$F270="US",'SERIES_DB-MetaData'!N270*25.4,'SERIES_DB-MetaData'!N270)</f>
        <v>60</v>
      </c>
      <c r="O270" s="30">
        <f>IF('SERIES_DB-MetaData'!$F270="US",'SERIES_DB-MetaData'!O270*25.4,'SERIES_DB-MetaData'!O270)</f>
        <v>60</v>
      </c>
      <c r="P270" s="30">
        <f>IF('SERIES_DB-MetaData'!$F270="US",'SERIES_DB-MetaData'!P270*25.4,'SERIES_DB-MetaData'!P270)</f>
        <v>570</v>
      </c>
      <c r="Q270" s="30">
        <f>IF('SERIES_DB-MetaData'!$F270="US",'SERIES_DB-MetaData'!Q270*25.4,'SERIES_DB-MetaData'!Q270)</f>
        <v>30</v>
      </c>
      <c r="R270" s="30">
        <f>IF('SERIES_DB-MetaData'!$F270="US",'SERIES_DB-MetaData'!R270*25.4,'SERIES_DB-MetaData'!R270)</f>
        <v>480</v>
      </c>
      <c r="S270" s="30">
        <f>IF('SERIES_DB-MetaData'!$F270="US",'SERIES_DB-MetaData'!S270*25.4,'SERIES_DB-MetaData'!S270)</f>
        <v>480</v>
      </c>
      <c r="T270" s="32" t="str">
        <f>'SERIES_DB-MetaData'!T270</f>
        <v>C</v>
      </c>
      <c r="U270" s="32">
        <f t="shared" si="44"/>
        <v>17100</v>
      </c>
      <c r="V270" s="30">
        <f>IF('SERIES_DB-MetaData'!$F270="US",'SERIES_DB-MetaData'!V270*25.4,'SERIES_DB-MetaData'!V270)</f>
        <v>6</v>
      </c>
      <c r="W270" s="30">
        <f>IF('SERIES_DB-MetaData'!$F270="US",'SERIES_DB-MetaData'!W270*25.4,'SERIES_DB-MetaData'!W270)</f>
        <v>0</v>
      </c>
      <c r="X270" s="30">
        <f>IF('SERIES_DB-MetaData'!$F270="US",'SERIES_DB-MetaData'!X270*25.4,'SERIES_DB-MetaData'!X270)</f>
        <v>0</v>
      </c>
      <c r="Y270" s="108">
        <f>'SERIES_DB-MetaData'!Y270</f>
        <v>6</v>
      </c>
      <c r="Z270" s="30">
        <f>IF('SERIES_DB-MetaData'!$F270="US",'SERIES_DB-MetaData'!Z270*25.4,'SERIES_DB-MetaData'!Z270)</f>
        <v>0</v>
      </c>
      <c r="AA270" s="108">
        <f>'SERIES_DB-MetaData'!AA270</f>
        <v>0</v>
      </c>
      <c r="AB270" s="30">
        <f>IF('SERIES_DB-MetaData'!$F270="US",'SERIES_DB-MetaData'!AB270*25.4,'SERIES_DB-MetaData'!AB270)</f>
        <v>0</v>
      </c>
      <c r="AC270" s="108">
        <f>'SERIES_DB-MetaData'!AC270</f>
        <v>0</v>
      </c>
      <c r="AD270" s="108">
        <f>'SERIES_DB-MetaData'!AD270</f>
        <v>0</v>
      </c>
      <c r="AE270" s="31">
        <f>IF('SERIES_DB-MetaData'!$F270="US",'SERIES_DB-MetaData'!AE270*25.4,'SERIES_DB-MetaData'!AE270)</f>
        <v>0</v>
      </c>
      <c r="AF270" s="32" t="str">
        <f>'SERIES_DB-MetaData'!AF270</f>
        <v>Ribbed</v>
      </c>
      <c r="AG270" s="23">
        <f t="shared" si="39"/>
        <v>0.99208189060730301</v>
      </c>
      <c r="AH270" s="30">
        <f>IF('SERIES_DB-MetaData'!$F270="US",'SERIES_DB-MetaData'!AH270*25.4,'SERIES_DB-MetaData'!AH270)</f>
        <v>0</v>
      </c>
      <c r="AI270" s="31">
        <f>IF('SERIES_DB-MetaData'!$F270="US",'SERIES_DB-MetaData'!AI270*6.89476,'SERIES_DB-MetaData'!AI270)</f>
        <v>292.52999999999997</v>
      </c>
      <c r="AJ270" s="31">
        <f>IF('SERIES_DB-MetaData'!$F270="US",'SERIES_DB-MetaData'!AJ270*6.89476,'SERIES_DB-MetaData'!AJ270)</f>
        <v>0</v>
      </c>
      <c r="AK270" s="31">
        <f>IF('SERIES_DB-MetaData'!$F270="US",'SERIES_DB-MetaData'!AK270*6.89476,'SERIES_DB-MetaData'!AK270)</f>
        <v>0</v>
      </c>
      <c r="AL270" s="31">
        <f>IF('SERIES_DB-MetaData'!$F270="US",'SERIES_DB-MetaData'!AL270*6.89476,'SERIES_DB-MetaData'!AL270)</f>
        <v>0</v>
      </c>
      <c r="AM270" s="31">
        <f>IF('SERIES_DB-MetaData'!$F270="US",'SERIES_DB-MetaData'!AM270*6.89476,'SERIES_DB-MetaData'!AM270)</f>
        <v>0</v>
      </c>
      <c r="AN270" s="31">
        <f>IF('SERIES_DB-MetaData'!$F270="US",'SERIES_DB-MetaData'!AN270*6.89476,'SERIES_DB-MetaData'!AN270)</f>
        <v>0</v>
      </c>
      <c r="AO270" s="108">
        <f>'SERIES_DB-MetaData'!AO270</f>
        <v>0</v>
      </c>
      <c r="AP270" s="24">
        <f>'SERIES_DB-MetaData'!AP270</f>
        <v>0</v>
      </c>
      <c r="AQ270" s="20">
        <f>'SERIES_DB-MetaData'!AQ270</f>
        <v>2</v>
      </c>
      <c r="AR270" s="24" t="str">
        <f>'SERIES_DB-MetaData'!AR270</f>
        <v>Ribbed</v>
      </c>
      <c r="AS270" s="30">
        <f>IF('SERIES_DB-MetaData'!$F270="US",'SERIES_DB-MetaData'!AS270*25.4,'SERIES_DB-MetaData'!AS270)</f>
        <v>1.5</v>
      </c>
      <c r="AT270" s="20">
        <f>'SERIES_DB-MetaData'!AT270</f>
        <v>0</v>
      </c>
      <c r="AU270" s="31">
        <f>IF('SERIES_DB-MetaData'!$F270="US",'SERIES_DB-MetaData'!AU270*25.4,'SERIES_DB-MetaData'!AU270)</f>
        <v>25</v>
      </c>
      <c r="AV270" s="30">
        <f>IF('SERIES_DB-MetaData'!$F270="US",'SERIES_DB-MetaData'!AV270*25.4,'SERIES_DB-MetaData'!AV270)</f>
        <v>0</v>
      </c>
      <c r="AW270" s="109">
        <f>'SERIES_DB-MetaData'!AW270</f>
        <v>0</v>
      </c>
      <c r="AX270" s="30">
        <f>IF('SERIES_DB-MetaData'!$F270="US",'SERIES_DB-MetaData'!AX270*25.4,'SERIES_DB-MetaData'!AX270)</f>
        <v>0</v>
      </c>
      <c r="AY270" s="23">
        <f t="shared" si="40"/>
        <v>0.23561944901923448</v>
      </c>
      <c r="AZ270" s="23"/>
      <c r="BA270" s="31">
        <f>IF('SERIES_DB-MetaData'!$F270="US",'SERIES_DB-MetaData'!BA270*6.89476,'SERIES_DB-MetaData'!BA270)</f>
        <v>294</v>
      </c>
      <c r="BB270" s="31">
        <f>IF('SERIES_DB-MetaData'!$F270="US",'SERIES_DB-MetaData'!BB270*6.89476,'SERIES_DB-MetaData'!BB270)</f>
        <v>0</v>
      </c>
      <c r="BC270" s="24">
        <f>'SERIES_DB-MetaData'!BC270</f>
        <v>0</v>
      </c>
      <c r="BD270" s="30">
        <f>IF('SERIES_DB-MetaData'!$F270="US",'SERIES_DB-MetaData'!BD270*25.4,'SERIES_DB-MetaData'!BD270)</f>
        <v>2.65</v>
      </c>
      <c r="BE270" s="30">
        <f>IF('SERIES_DB-MetaData'!$F270="US",'SERIES_DB-MetaData'!BE270*25.4,'SERIES_DB-MetaData'!BE270)</f>
        <v>30</v>
      </c>
      <c r="BF270" s="24">
        <f>'SERIES_DB-MetaData'!BF270</f>
        <v>2</v>
      </c>
      <c r="BG270" s="22">
        <f t="shared" si="41"/>
        <v>1.2256574672130178</v>
      </c>
      <c r="BH270" s="30">
        <f>IF('SERIES_DB-MetaData'!$F270="US",'SERIES_DB-MetaData'!BH270*25.4,'SERIES_DB-MetaData'!BH270)</f>
        <v>0</v>
      </c>
      <c r="BI270" s="31">
        <f>IF('SERIES_DB-MetaData'!$F270="US",'SERIES_DB-MetaData'!BI270*6.89476,'SERIES_DB-MetaData'!BI270)</f>
        <v>294</v>
      </c>
      <c r="BJ270" s="31">
        <f>IF('SERIES_DB-MetaData'!$F270="US",'SERIES_DB-MetaData'!BJ270*6.89476,'SERIES_DB-MetaData'!BJ270)</f>
        <v>0</v>
      </c>
      <c r="BK270" s="109">
        <f>'SERIES_DB-MetaData'!BK270</f>
        <v>0</v>
      </c>
      <c r="BL270" s="30">
        <f>IF('SERIES_DB-MetaData'!$F270="US",'SERIES_DB-MetaData'!BL270*25.4,'SERIES_DB-MetaData'!BL270)</f>
        <v>2.625</v>
      </c>
      <c r="BM270" s="30">
        <f>IF('SERIES_DB-MetaData'!$F270="US",'SERIES_DB-MetaData'!BM270*25.4,'SERIES_DB-MetaData'!BM270)</f>
        <v>30</v>
      </c>
      <c r="BN270" s="25">
        <f>'SERIES_DB-MetaData'!$BN$6</f>
        <v>2</v>
      </c>
      <c r="BO270" s="22">
        <f t="shared" si="42"/>
        <v>1.2026409377023426</v>
      </c>
      <c r="BP270" s="31">
        <f>IF('SERIES_DB-MetaData'!$F270="US",'SERIES_DB-MetaData'!BP270*6.89476,'SERIES_DB-MetaData'!BP270)</f>
        <v>294</v>
      </c>
      <c r="BQ270" s="31">
        <f>IF('SERIES_DB-MetaData'!$F270="US",'SERIES_DB-MetaData'!BQ270*6.89476,'SERIES_DB-MetaData'!BQ270)</f>
        <v>0</v>
      </c>
      <c r="BR270" s="20">
        <f>'SERIES_DB-MetaData'!BR270</f>
        <v>0</v>
      </c>
      <c r="BS270" s="30">
        <f>IF('SERIES_DB-MetaData'!$F270="US",'SERIES_DB-MetaData'!BS270*25.4,'SERIES_DB-MetaData'!BS270)</f>
        <v>0</v>
      </c>
      <c r="BT270" s="20">
        <f>'SERIES_DB-MetaData'!BT270</f>
        <v>0</v>
      </c>
      <c r="BU270" s="22">
        <f t="shared" si="43"/>
        <v>0</v>
      </c>
      <c r="BV270" s="31">
        <f>IF('SERIES_DB-MetaData'!$F270="US",'SERIES_DB-MetaData'!BV270*6.89476,'SERIES_DB-MetaData'!BV270)</f>
        <v>0</v>
      </c>
      <c r="BW270" s="20">
        <f>'SERIES_DB-MetaData'!BW270</f>
        <v>0</v>
      </c>
      <c r="BX270" s="20">
        <f>'SERIES_DB-MetaData'!BX270</f>
        <v>2</v>
      </c>
    </row>
    <row r="271" spans="1:76">
      <c r="A271" s="84">
        <f>'SERIES_DB-MetaData'!A271</f>
        <v>266</v>
      </c>
      <c r="B271" s="84">
        <f>'SERIES_DB-MetaData'!B271</f>
        <v>0</v>
      </c>
      <c r="C271" s="84">
        <f>'SERIES_DB-MetaData'!C271</f>
        <v>23</v>
      </c>
      <c r="D271" s="105" t="str">
        <f>'SERIES_DB-MetaData'!D271</f>
        <v>Tanabe_3-7</v>
      </c>
      <c r="E271" s="105" t="str">
        <f>'SERIES_DB-MetaData'!E271</f>
        <v>Tanabe (from Lu et al., 2010, NEES Database)</v>
      </c>
      <c r="F271" s="20" t="s">
        <v>8</v>
      </c>
      <c r="G271" s="87" t="str">
        <f>'SERIES_DB-MetaData'!G271</f>
        <v>M</v>
      </c>
      <c r="H271" s="87" t="str">
        <f>'SERIES_DB-MetaData'!H271</f>
        <v>B</v>
      </c>
      <c r="I271" s="31">
        <f>IF('SERIES_DB-MetaData'!$F271="US",'SERIES_DB-MetaData'!I271*6.89476,'SERIES_DB-MetaData'!I271)</f>
        <v>45.3</v>
      </c>
      <c r="J271" s="31">
        <f>IF('SERIES_DB-MetaData'!$F271="US",'SERIES_DB-MetaData'!J271*6.89476,'SERIES_DB-MetaData'!J271)</f>
        <v>0</v>
      </c>
      <c r="K271" s="31">
        <f>IF('SERIES_DB-MetaData'!$F271="US",'SERIES_DB-MetaData'!K271*6.89476,'SERIES_DB-MetaData'!K271)</f>
        <v>0</v>
      </c>
      <c r="L271" s="31">
        <f>IF('SERIES_DB-MetaData'!$F271="US",'SERIES_DB-MetaData'!L271*4.448221615,'SERIES_DB-MetaData'!L271)</f>
        <v>0</v>
      </c>
      <c r="M271" s="20">
        <f>'SERIES_DB-MetaData'!M271</f>
        <v>0</v>
      </c>
      <c r="N271" s="30">
        <f>IF('SERIES_DB-MetaData'!$F271="US",'SERIES_DB-MetaData'!N271*25.4,'SERIES_DB-MetaData'!N271)</f>
        <v>60</v>
      </c>
      <c r="O271" s="30">
        <f>IF('SERIES_DB-MetaData'!$F271="US",'SERIES_DB-MetaData'!O271*25.4,'SERIES_DB-MetaData'!O271)</f>
        <v>60</v>
      </c>
      <c r="P271" s="30">
        <f>IF('SERIES_DB-MetaData'!$F271="US",'SERIES_DB-MetaData'!P271*25.4,'SERIES_DB-MetaData'!P271)</f>
        <v>570</v>
      </c>
      <c r="Q271" s="30">
        <f>IF('SERIES_DB-MetaData'!$F271="US",'SERIES_DB-MetaData'!Q271*25.4,'SERIES_DB-MetaData'!Q271)</f>
        <v>40</v>
      </c>
      <c r="R271" s="30">
        <f>IF('SERIES_DB-MetaData'!$F271="US",'SERIES_DB-MetaData'!R271*25.4,'SERIES_DB-MetaData'!R271)</f>
        <v>480</v>
      </c>
      <c r="S271" s="30">
        <f>IF('SERIES_DB-MetaData'!$F271="US",'SERIES_DB-MetaData'!S271*25.4,'SERIES_DB-MetaData'!S271)</f>
        <v>480</v>
      </c>
      <c r="T271" s="32" t="str">
        <f>'SERIES_DB-MetaData'!T271</f>
        <v>C</v>
      </c>
      <c r="U271" s="32">
        <f t="shared" si="44"/>
        <v>21600</v>
      </c>
      <c r="V271" s="30">
        <f>IF('SERIES_DB-MetaData'!$F271="US",'SERIES_DB-MetaData'!V271*25.4,'SERIES_DB-MetaData'!V271)</f>
        <v>6</v>
      </c>
      <c r="W271" s="30">
        <f>IF('SERIES_DB-MetaData'!$F271="US",'SERIES_DB-MetaData'!W271*25.4,'SERIES_DB-MetaData'!W271)</f>
        <v>0</v>
      </c>
      <c r="X271" s="30">
        <f>IF('SERIES_DB-MetaData'!$F271="US",'SERIES_DB-MetaData'!X271*25.4,'SERIES_DB-MetaData'!X271)</f>
        <v>0</v>
      </c>
      <c r="Y271" s="108">
        <f>'SERIES_DB-MetaData'!Y271</f>
        <v>6</v>
      </c>
      <c r="Z271" s="30">
        <f>IF('SERIES_DB-MetaData'!$F271="US",'SERIES_DB-MetaData'!Z271*25.4,'SERIES_DB-MetaData'!Z271)</f>
        <v>0</v>
      </c>
      <c r="AA271" s="108">
        <f>'SERIES_DB-MetaData'!AA271</f>
        <v>0</v>
      </c>
      <c r="AB271" s="30">
        <f>IF('SERIES_DB-MetaData'!$F271="US",'SERIES_DB-MetaData'!AB271*25.4,'SERIES_DB-MetaData'!AB271)</f>
        <v>0</v>
      </c>
      <c r="AC271" s="108">
        <f>'SERIES_DB-MetaData'!AC271</f>
        <v>0</v>
      </c>
      <c r="AD271" s="108">
        <f>'SERIES_DB-MetaData'!AD271</f>
        <v>0</v>
      </c>
      <c r="AE271" s="31">
        <f>IF('SERIES_DB-MetaData'!$F271="US",'SERIES_DB-MetaData'!AE271*25.4,'SERIES_DB-MetaData'!AE271)</f>
        <v>0</v>
      </c>
      <c r="AF271" s="32" t="str">
        <f>'SERIES_DB-MetaData'!AF271</f>
        <v>Ribbed</v>
      </c>
      <c r="AG271" s="23">
        <f t="shared" si="39"/>
        <v>0.78539816339744817</v>
      </c>
      <c r="AH271" s="30">
        <f>IF('SERIES_DB-MetaData'!$F271="US",'SERIES_DB-MetaData'!AH271*25.4,'SERIES_DB-MetaData'!AH271)</f>
        <v>0</v>
      </c>
      <c r="AI271" s="31">
        <f>IF('SERIES_DB-MetaData'!$F271="US",'SERIES_DB-MetaData'!AI271*6.89476,'SERIES_DB-MetaData'!AI271)</f>
        <v>292.52999999999997</v>
      </c>
      <c r="AJ271" s="31">
        <f>IF('SERIES_DB-MetaData'!$F271="US",'SERIES_DB-MetaData'!AJ271*6.89476,'SERIES_DB-MetaData'!AJ271)</f>
        <v>0</v>
      </c>
      <c r="AK271" s="31">
        <f>IF('SERIES_DB-MetaData'!$F271="US",'SERIES_DB-MetaData'!AK271*6.89476,'SERIES_DB-MetaData'!AK271)</f>
        <v>0</v>
      </c>
      <c r="AL271" s="31">
        <f>IF('SERIES_DB-MetaData'!$F271="US",'SERIES_DB-MetaData'!AL271*6.89476,'SERIES_DB-MetaData'!AL271)</f>
        <v>0</v>
      </c>
      <c r="AM271" s="31">
        <f>IF('SERIES_DB-MetaData'!$F271="US",'SERIES_DB-MetaData'!AM271*6.89476,'SERIES_DB-MetaData'!AM271)</f>
        <v>0</v>
      </c>
      <c r="AN271" s="31">
        <f>IF('SERIES_DB-MetaData'!$F271="US",'SERIES_DB-MetaData'!AN271*6.89476,'SERIES_DB-MetaData'!AN271)</f>
        <v>0</v>
      </c>
      <c r="AO271" s="108">
        <f>'SERIES_DB-MetaData'!AO271</f>
        <v>0</v>
      </c>
      <c r="AP271" s="24">
        <f>'SERIES_DB-MetaData'!AP271</f>
        <v>0</v>
      </c>
      <c r="AQ271" s="20">
        <f>'SERIES_DB-MetaData'!AQ271</f>
        <v>2</v>
      </c>
      <c r="AR271" s="24" t="str">
        <f>'SERIES_DB-MetaData'!AR271</f>
        <v>Ribbed</v>
      </c>
      <c r="AS271" s="30">
        <f>IF('SERIES_DB-MetaData'!$F271="US",'SERIES_DB-MetaData'!AS271*25.4,'SERIES_DB-MetaData'!AS271)</f>
        <v>1.5</v>
      </c>
      <c r="AT271" s="20">
        <f>'SERIES_DB-MetaData'!AT271</f>
        <v>0</v>
      </c>
      <c r="AU271" s="31">
        <f>IF('SERIES_DB-MetaData'!$F271="US",'SERIES_DB-MetaData'!AU271*25.4,'SERIES_DB-MetaData'!AU271)</f>
        <v>25</v>
      </c>
      <c r="AV271" s="30">
        <f>IF('SERIES_DB-MetaData'!$F271="US",'SERIES_DB-MetaData'!AV271*25.4,'SERIES_DB-MetaData'!AV271)</f>
        <v>0</v>
      </c>
      <c r="AW271" s="109">
        <f>'SERIES_DB-MetaData'!AW271</f>
        <v>0</v>
      </c>
      <c r="AX271" s="30">
        <f>IF('SERIES_DB-MetaData'!$F271="US",'SERIES_DB-MetaData'!AX271*25.4,'SERIES_DB-MetaData'!AX271)</f>
        <v>0</v>
      </c>
      <c r="AY271" s="23">
        <f t="shared" si="40"/>
        <v>0.23561944901923448</v>
      </c>
      <c r="AZ271" s="23"/>
      <c r="BA271" s="31">
        <f>IF('SERIES_DB-MetaData'!$F271="US",'SERIES_DB-MetaData'!BA271*6.89476,'SERIES_DB-MetaData'!BA271)</f>
        <v>294</v>
      </c>
      <c r="BB271" s="31">
        <f>IF('SERIES_DB-MetaData'!$F271="US",'SERIES_DB-MetaData'!BB271*6.89476,'SERIES_DB-MetaData'!BB271)</f>
        <v>0</v>
      </c>
      <c r="BC271" s="24">
        <f>'SERIES_DB-MetaData'!BC271</f>
        <v>0</v>
      </c>
      <c r="BD271" s="30">
        <f>IF('SERIES_DB-MetaData'!$F271="US",'SERIES_DB-MetaData'!BD271*25.4,'SERIES_DB-MetaData'!BD271)</f>
        <v>2.65</v>
      </c>
      <c r="BE271" s="30">
        <f>IF('SERIES_DB-MetaData'!$F271="US",'SERIES_DB-MetaData'!BE271*25.4,'SERIES_DB-MetaData'!BE271)</f>
        <v>30</v>
      </c>
      <c r="BF271" s="24">
        <f>'SERIES_DB-MetaData'!BF271</f>
        <v>2</v>
      </c>
      <c r="BG271" s="22">
        <f t="shared" si="41"/>
        <v>0.91924310040976343</v>
      </c>
      <c r="BH271" s="30">
        <f>IF('SERIES_DB-MetaData'!$F271="US",'SERIES_DB-MetaData'!BH271*25.4,'SERIES_DB-MetaData'!BH271)</f>
        <v>0</v>
      </c>
      <c r="BI271" s="31">
        <f>IF('SERIES_DB-MetaData'!$F271="US",'SERIES_DB-MetaData'!BI271*6.89476,'SERIES_DB-MetaData'!BI271)</f>
        <v>294</v>
      </c>
      <c r="BJ271" s="31">
        <f>IF('SERIES_DB-MetaData'!$F271="US",'SERIES_DB-MetaData'!BJ271*6.89476,'SERIES_DB-MetaData'!BJ271)</f>
        <v>0</v>
      </c>
      <c r="BK271" s="109">
        <f>'SERIES_DB-MetaData'!BK271</f>
        <v>0</v>
      </c>
      <c r="BL271" s="30">
        <f>IF('SERIES_DB-MetaData'!$F271="US",'SERIES_DB-MetaData'!BL271*25.4,'SERIES_DB-MetaData'!BL271)</f>
        <v>2.625</v>
      </c>
      <c r="BM271" s="30">
        <f>IF('SERIES_DB-MetaData'!$F271="US",'SERIES_DB-MetaData'!BM271*25.4,'SERIES_DB-MetaData'!BM271)</f>
        <v>30</v>
      </c>
      <c r="BN271" s="25">
        <f>'SERIES_DB-MetaData'!$BN$6</f>
        <v>2</v>
      </c>
      <c r="BO271" s="22">
        <f t="shared" si="42"/>
        <v>0.90198070327675695</v>
      </c>
      <c r="BP271" s="31">
        <f>IF('SERIES_DB-MetaData'!$F271="US",'SERIES_DB-MetaData'!BP271*6.89476,'SERIES_DB-MetaData'!BP271)</f>
        <v>294</v>
      </c>
      <c r="BQ271" s="31">
        <f>IF('SERIES_DB-MetaData'!$F271="US",'SERIES_DB-MetaData'!BQ271*6.89476,'SERIES_DB-MetaData'!BQ271)</f>
        <v>0</v>
      </c>
      <c r="BR271" s="20">
        <f>'SERIES_DB-MetaData'!BR271</f>
        <v>0</v>
      </c>
      <c r="BS271" s="30">
        <f>IF('SERIES_DB-MetaData'!$F271="US",'SERIES_DB-MetaData'!BS271*25.4,'SERIES_DB-MetaData'!BS271)</f>
        <v>0</v>
      </c>
      <c r="BT271" s="20">
        <f>'SERIES_DB-MetaData'!BT271</f>
        <v>0</v>
      </c>
      <c r="BU271" s="22">
        <f t="shared" si="43"/>
        <v>0</v>
      </c>
      <c r="BV271" s="31">
        <f>IF('SERIES_DB-MetaData'!$F271="US",'SERIES_DB-MetaData'!BV271*6.89476,'SERIES_DB-MetaData'!BV271)</f>
        <v>0</v>
      </c>
      <c r="BW271" s="20">
        <f>'SERIES_DB-MetaData'!BW271</f>
        <v>0</v>
      </c>
      <c r="BX271" s="20">
        <f>'SERIES_DB-MetaData'!BX271</f>
        <v>2</v>
      </c>
    </row>
    <row r="272" spans="1:76">
      <c r="A272" s="84">
        <f>'SERIES_DB-MetaData'!A272</f>
        <v>267</v>
      </c>
      <c r="B272" s="84">
        <f>'SERIES_DB-MetaData'!B272</f>
        <v>0</v>
      </c>
      <c r="C272" s="84">
        <f>'SERIES_DB-MetaData'!C272</f>
        <v>24</v>
      </c>
      <c r="D272" s="105" t="str">
        <f>'SERIES_DB-MetaData'!D272</f>
        <v>Tanabe_3-8</v>
      </c>
      <c r="E272" s="105" t="str">
        <f>'SERIES_DB-MetaData'!E272</f>
        <v>Tanabe (from Lu et al., 2010, NEES Database)</v>
      </c>
      <c r="F272" s="20" t="s">
        <v>8</v>
      </c>
      <c r="G272" s="87" t="str">
        <f>'SERIES_DB-MetaData'!G272</f>
        <v>M</v>
      </c>
      <c r="H272" s="87" t="str">
        <f>'SERIES_DB-MetaData'!H272</f>
        <v>B</v>
      </c>
      <c r="I272" s="31">
        <f>IF('SERIES_DB-MetaData'!$F272="US",'SERIES_DB-MetaData'!I272*6.89476,'SERIES_DB-MetaData'!I272)</f>
        <v>42.5</v>
      </c>
      <c r="J272" s="31">
        <f>IF('SERIES_DB-MetaData'!$F272="US",'SERIES_DB-MetaData'!J272*6.89476,'SERIES_DB-MetaData'!J272)</f>
        <v>0</v>
      </c>
      <c r="K272" s="31">
        <f>IF('SERIES_DB-MetaData'!$F272="US",'SERIES_DB-MetaData'!K272*6.89476,'SERIES_DB-MetaData'!K272)</f>
        <v>0</v>
      </c>
      <c r="L272" s="31">
        <f>IF('SERIES_DB-MetaData'!$F272="US",'SERIES_DB-MetaData'!L272*4.448221615,'SERIES_DB-MetaData'!L272)</f>
        <v>0</v>
      </c>
      <c r="M272" s="20">
        <f>'SERIES_DB-MetaData'!M272</f>
        <v>0</v>
      </c>
      <c r="N272" s="30">
        <f>IF('SERIES_DB-MetaData'!$F272="US",'SERIES_DB-MetaData'!N272*25.4,'SERIES_DB-MetaData'!N272)</f>
        <v>60</v>
      </c>
      <c r="O272" s="30">
        <f>IF('SERIES_DB-MetaData'!$F272="US",'SERIES_DB-MetaData'!O272*25.4,'SERIES_DB-MetaData'!O272)</f>
        <v>60</v>
      </c>
      <c r="P272" s="30">
        <f>IF('SERIES_DB-MetaData'!$F272="US",'SERIES_DB-MetaData'!P272*25.4,'SERIES_DB-MetaData'!P272)</f>
        <v>570</v>
      </c>
      <c r="Q272" s="30">
        <f>IF('SERIES_DB-MetaData'!$F272="US",'SERIES_DB-MetaData'!Q272*25.4,'SERIES_DB-MetaData'!Q272)</f>
        <v>40</v>
      </c>
      <c r="R272" s="30">
        <f>IF('SERIES_DB-MetaData'!$F272="US",'SERIES_DB-MetaData'!R272*25.4,'SERIES_DB-MetaData'!R272)</f>
        <v>480</v>
      </c>
      <c r="S272" s="30">
        <f>IF('SERIES_DB-MetaData'!$F272="US",'SERIES_DB-MetaData'!S272*25.4,'SERIES_DB-MetaData'!S272)</f>
        <v>480</v>
      </c>
      <c r="T272" s="32" t="str">
        <f>'SERIES_DB-MetaData'!T272</f>
        <v>C</v>
      </c>
      <c r="U272" s="32">
        <f t="shared" si="44"/>
        <v>21600</v>
      </c>
      <c r="V272" s="30">
        <f>IF('SERIES_DB-MetaData'!$F272="US",'SERIES_DB-MetaData'!V272*25.4,'SERIES_DB-MetaData'!V272)</f>
        <v>6</v>
      </c>
      <c r="W272" s="30">
        <f>IF('SERIES_DB-MetaData'!$F272="US",'SERIES_DB-MetaData'!W272*25.4,'SERIES_DB-MetaData'!W272)</f>
        <v>0</v>
      </c>
      <c r="X272" s="30">
        <f>IF('SERIES_DB-MetaData'!$F272="US",'SERIES_DB-MetaData'!X272*25.4,'SERIES_DB-MetaData'!X272)</f>
        <v>0</v>
      </c>
      <c r="Y272" s="108">
        <f>'SERIES_DB-MetaData'!Y272</f>
        <v>6</v>
      </c>
      <c r="Z272" s="30">
        <f>IF('SERIES_DB-MetaData'!$F272="US",'SERIES_DB-MetaData'!Z272*25.4,'SERIES_DB-MetaData'!Z272)</f>
        <v>0</v>
      </c>
      <c r="AA272" s="108">
        <f>'SERIES_DB-MetaData'!AA272</f>
        <v>0</v>
      </c>
      <c r="AB272" s="30">
        <f>IF('SERIES_DB-MetaData'!$F272="US",'SERIES_DB-MetaData'!AB272*25.4,'SERIES_DB-MetaData'!AB272)</f>
        <v>0</v>
      </c>
      <c r="AC272" s="108">
        <f>'SERIES_DB-MetaData'!AC272</f>
        <v>0</v>
      </c>
      <c r="AD272" s="108">
        <f>'SERIES_DB-MetaData'!AD272</f>
        <v>0</v>
      </c>
      <c r="AE272" s="31">
        <f>IF('SERIES_DB-MetaData'!$F272="US",'SERIES_DB-MetaData'!AE272*25.4,'SERIES_DB-MetaData'!AE272)</f>
        <v>0</v>
      </c>
      <c r="AF272" s="32" t="str">
        <f>'SERIES_DB-MetaData'!AF272</f>
        <v>Ribbed</v>
      </c>
      <c r="AG272" s="23">
        <f t="shared" si="39"/>
        <v>0.78539816339744817</v>
      </c>
      <c r="AH272" s="30">
        <f>IF('SERIES_DB-MetaData'!$F272="US",'SERIES_DB-MetaData'!AH272*25.4,'SERIES_DB-MetaData'!AH272)</f>
        <v>0</v>
      </c>
      <c r="AI272" s="31">
        <f>IF('SERIES_DB-MetaData'!$F272="US",'SERIES_DB-MetaData'!AI272*6.89476,'SERIES_DB-MetaData'!AI272)</f>
        <v>292.52999999999997</v>
      </c>
      <c r="AJ272" s="31">
        <f>IF('SERIES_DB-MetaData'!$F272="US",'SERIES_DB-MetaData'!AJ272*6.89476,'SERIES_DB-MetaData'!AJ272)</f>
        <v>0</v>
      </c>
      <c r="AK272" s="31">
        <f>IF('SERIES_DB-MetaData'!$F272="US",'SERIES_DB-MetaData'!AK272*6.89476,'SERIES_DB-MetaData'!AK272)</f>
        <v>0</v>
      </c>
      <c r="AL272" s="31">
        <f>IF('SERIES_DB-MetaData'!$F272="US",'SERIES_DB-MetaData'!AL272*6.89476,'SERIES_DB-MetaData'!AL272)</f>
        <v>0</v>
      </c>
      <c r="AM272" s="31">
        <f>IF('SERIES_DB-MetaData'!$F272="US",'SERIES_DB-MetaData'!AM272*6.89476,'SERIES_DB-MetaData'!AM272)</f>
        <v>0</v>
      </c>
      <c r="AN272" s="31">
        <f>IF('SERIES_DB-MetaData'!$F272="US",'SERIES_DB-MetaData'!AN272*6.89476,'SERIES_DB-MetaData'!AN272)</f>
        <v>0</v>
      </c>
      <c r="AO272" s="108">
        <f>'SERIES_DB-MetaData'!AO272</f>
        <v>0</v>
      </c>
      <c r="AP272" s="24">
        <f>'SERIES_DB-MetaData'!AP272</f>
        <v>0</v>
      </c>
      <c r="AQ272" s="20">
        <f>'SERIES_DB-MetaData'!AQ272</f>
        <v>2</v>
      </c>
      <c r="AR272" s="24" t="str">
        <f>'SERIES_DB-MetaData'!AR272</f>
        <v>Ribbed</v>
      </c>
      <c r="AS272" s="30">
        <f>IF('SERIES_DB-MetaData'!$F272="US",'SERIES_DB-MetaData'!AS272*25.4,'SERIES_DB-MetaData'!AS272)</f>
        <v>1.5</v>
      </c>
      <c r="AT272" s="20">
        <f>'SERIES_DB-MetaData'!AT272</f>
        <v>0</v>
      </c>
      <c r="AU272" s="31">
        <f>IF('SERIES_DB-MetaData'!$F272="US",'SERIES_DB-MetaData'!AU272*25.4,'SERIES_DB-MetaData'!AU272)</f>
        <v>25</v>
      </c>
      <c r="AV272" s="30">
        <f>IF('SERIES_DB-MetaData'!$F272="US",'SERIES_DB-MetaData'!AV272*25.4,'SERIES_DB-MetaData'!AV272)</f>
        <v>0</v>
      </c>
      <c r="AW272" s="109">
        <f>'SERIES_DB-MetaData'!AW272</f>
        <v>0</v>
      </c>
      <c r="AX272" s="30">
        <f>IF('SERIES_DB-MetaData'!$F272="US",'SERIES_DB-MetaData'!AX272*25.4,'SERIES_DB-MetaData'!AX272)</f>
        <v>0</v>
      </c>
      <c r="AY272" s="23">
        <f t="shared" si="40"/>
        <v>0.23561944901923448</v>
      </c>
      <c r="AZ272" s="23"/>
      <c r="BA272" s="31">
        <f>IF('SERIES_DB-MetaData'!$F272="US",'SERIES_DB-MetaData'!BA272*6.89476,'SERIES_DB-MetaData'!BA272)</f>
        <v>294</v>
      </c>
      <c r="BB272" s="31">
        <f>IF('SERIES_DB-MetaData'!$F272="US",'SERIES_DB-MetaData'!BB272*6.89476,'SERIES_DB-MetaData'!BB272)</f>
        <v>0</v>
      </c>
      <c r="BC272" s="24">
        <f>'SERIES_DB-MetaData'!BC272</f>
        <v>0</v>
      </c>
      <c r="BD272" s="30">
        <f>IF('SERIES_DB-MetaData'!$F272="US",'SERIES_DB-MetaData'!BD272*25.4,'SERIES_DB-MetaData'!BD272)</f>
        <v>2.65</v>
      </c>
      <c r="BE272" s="30">
        <f>IF('SERIES_DB-MetaData'!$F272="US",'SERIES_DB-MetaData'!BE272*25.4,'SERIES_DB-MetaData'!BE272)</f>
        <v>30</v>
      </c>
      <c r="BF272" s="24">
        <f>'SERIES_DB-MetaData'!BF272</f>
        <v>2</v>
      </c>
      <c r="BG272" s="22">
        <f t="shared" si="41"/>
        <v>0.91924310040976343</v>
      </c>
      <c r="BH272" s="30">
        <f>IF('SERIES_DB-MetaData'!$F272="US",'SERIES_DB-MetaData'!BH272*25.4,'SERIES_DB-MetaData'!BH272)</f>
        <v>0</v>
      </c>
      <c r="BI272" s="31">
        <f>IF('SERIES_DB-MetaData'!$F272="US",'SERIES_DB-MetaData'!BI272*6.89476,'SERIES_DB-MetaData'!BI272)</f>
        <v>294</v>
      </c>
      <c r="BJ272" s="31">
        <f>IF('SERIES_DB-MetaData'!$F272="US",'SERIES_DB-MetaData'!BJ272*6.89476,'SERIES_DB-MetaData'!BJ272)</f>
        <v>0</v>
      </c>
      <c r="BK272" s="109">
        <f>'SERIES_DB-MetaData'!BK272</f>
        <v>0</v>
      </c>
      <c r="BL272" s="30">
        <f>IF('SERIES_DB-MetaData'!$F272="US",'SERIES_DB-MetaData'!BL272*25.4,'SERIES_DB-MetaData'!BL272)</f>
        <v>2.625</v>
      </c>
      <c r="BM272" s="30">
        <f>IF('SERIES_DB-MetaData'!$F272="US",'SERIES_DB-MetaData'!BM272*25.4,'SERIES_DB-MetaData'!BM272)</f>
        <v>30</v>
      </c>
      <c r="BN272" s="25">
        <f>'SERIES_DB-MetaData'!$BN$6</f>
        <v>2</v>
      </c>
      <c r="BO272" s="22">
        <f t="shared" si="42"/>
        <v>0.90198070327675695</v>
      </c>
      <c r="BP272" s="31">
        <f>IF('SERIES_DB-MetaData'!$F272="US",'SERIES_DB-MetaData'!BP272*6.89476,'SERIES_DB-MetaData'!BP272)</f>
        <v>294</v>
      </c>
      <c r="BQ272" s="31">
        <f>IF('SERIES_DB-MetaData'!$F272="US",'SERIES_DB-MetaData'!BQ272*6.89476,'SERIES_DB-MetaData'!BQ272)</f>
        <v>0</v>
      </c>
      <c r="BR272" s="20">
        <f>'SERIES_DB-MetaData'!BR272</f>
        <v>0</v>
      </c>
      <c r="BS272" s="30">
        <f>IF('SERIES_DB-MetaData'!$F272="US",'SERIES_DB-MetaData'!BS272*25.4,'SERIES_DB-MetaData'!BS272)</f>
        <v>0</v>
      </c>
      <c r="BT272" s="20">
        <f>'SERIES_DB-MetaData'!BT272</f>
        <v>0</v>
      </c>
      <c r="BU272" s="22">
        <f t="shared" si="43"/>
        <v>0</v>
      </c>
      <c r="BV272" s="31">
        <f>IF('SERIES_DB-MetaData'!$F272="US",'SERIES_DB-MetaData'!BV272*6.89476,'SERIES_DB-MetaData'!BV272)</f>
        <v>0</v>
      </c>
      <c r="BW272" s="20">
        <f>'SERIES_DB-MetaData'!BW272</f>
        <v>0</v>
      </c>
      <c r="BX272" s="20">
        <f>'SERIES_DB-MetaData'!BX272</f>
        <v>2</v>
      </c>
    </row>
    <row r="273" spans="1:76">
      <c r="A273" s="84">
        <f>'SERIES_DB-MetaData'!A273</f>
        <v>268</v>
      </c>
      <c r="B273" s="84">
        <f>'SERIES_DB-MetaData'!B273</f>
        <v>0</v>
      </c>
      <c r="C273" s="84">
        <f>'SERIES_DB-MetaData'!C273</f>
        <v>25</v>
      </c>
      <c r="D273" s="105" t="str">
        <f>'SERIES_DB-MetaData'!D273</f>
        <v>Tanabe_4-1</v>
      </c>
      <c r="E273" s="105" t="str">
        <f>'SERIES_DB-MetaData'!E273</f>
        <v>Tanabe (from Lu et al., 2010, NEES Database)</v>
      </c>
      <c r="F273" s="20" t="s">
        <v>8</v>
      </c>
      <c r="G273" s="87" t="str">
        <f>'SERIES_DB-MetaData'!G273</f>
        <v>M</v>
      </c>
      <c r="H273" s="87" t="str">
        <f>'SERIES_DB-MetaData'!H273</f>
        <v>B</v>
      </c>
      <c r="I273" s="31">
        <f>IF('SERIES_DB-MetaData'!$F273="US",'SERIES_DB-MetaData'!I273*6.89476,'SERIES_DB-MetaData'!I273)</f>
        <v>46.3</v>
      </c>
      <c r="J273" s="31">
        <f>IF('SERIES_DB-MetaData'!$F273="US",'SERIES_DB-MetaData'!J273*6.89476,'SERIES_DB-MetaData'!J273)</f>
        <v>0</v>
      </c>
      <c r="K273" s="31">
        <f>IF('SERIES_DB-MetaData'!$F273="US",'SERIES_DB-MetaData'!K273*6.89476,'SERIES_DB-MetaData'!K273)</f>
        <v>0</v>
      </c>
      <c r="L273" s="31">
        <f>IF('SERIES_DB-MetaData'!$F273="US",'SERIES_DB-MetaData'!L273*4.448221615,'SERIES_DB-MetaData'!L273)</f>
        <v>0</v>
      </c>
      <c r="M273" s="20">
        <f>'SERIES_DB-MetaData'!M273</f>
        <v>0</v>
      </c>
      <c r="N273" s="30">
        <f>IF('SERIES_DB-MetaData'!$F273="US",'SERIES_DB-MetaData'!N273*25.4,'SERIES_DB-MetaData'!N273)</f>
        <v>60</v>
      </c>
      <c r="O273" s="30">
        <f>IF('SERIES_DB-MetaData'!$F273="US",'SERIES_DB-MetaData'!O273*25.4,'SERIES_DB-MetaData'!O273)</f>
        <v>60</v>
      </c>
      <c r="P273" s="30">
        <f>IF('SERIES_DB-MetaData'!$F273="US",'SERIES_DB-MetaData'!P273*25.4,'SERIES_DB-MetaData'!P273)</f>
        <v>570</v>
      </c>
      <c r="Q273" s="30">
        <f>IF('SERIES_DB-MetaData'!$F273="US",'SERIES_DB-MetaData'!Q273*25.4,'SERIES_DB-MetaData'!Q273)</f>
        <v>10</v>
      </c>
      <c r="R273" s="30">
        <f>IF('SERIES_DB-MetaData'!$F273="US",'SERIES_DB-MetaData'!R273*25.4,'SERIES_DB-MetaData'!R273)</f>
        <v>480</v>
      </c>
      <c r="S273" s="30">
        <f>IF('SERIES_DB-MetaData'!$F273="US",'SERIES_DB-MetaData'!S273*25.4,'SERIES_DB-MetaData'!S273)</f>
        <v>480</v>
      </c>
      <c r="T273" s="32" t="str">
        <f>'SERIES_DB-MetaData'!T273</f>
        <v>C</v>
      </c>
      <c r="U273" s="32">
        <f t="shared" si="44"/>
        <v>8100</v>
      </c>
      <c r="V273" s="30">
        <f>IF('SERIES_DB-MetaData'!$F273="US",'SERIES_DB-MetaData'!V273*25.4,'SERIES_DB-MetaData'!V273)</f>
        <v>6</v>
      </c>
      <c r="W273" s="30">
        <f>IF('SERIES_DB-MetaData'!$F273="US",'SERIES_DB-MetaData'!W273*25.4,'SERIES_DB-MetaData'!W273)</f>
        <v>0</v>
      </c>
      <c r="X273" s="30">
        <f>IF('SERIES_DB-MetaData'!$F273="US",'SERIES_DB-MetaData'!X273*25.4,'SERIES_DB-MetaData'!X273)</f>
        <v>0</v>
      </c>
      <c r="Y273" s="108">
        <f>'SERIES_DB-MetaData'!Y273</f>
        <v>6</v>
      </c>
      <c r="Z273" s="30">
        <f>IF('SERIES_DB-MetaData'!$F273="US",'SERIES_DB-MetaData'!Z273*25.4,'SERIES_DB-MetaData'!Z273)</f>
        <v>0</v>
      </c>
      <c r="AA273" s="108">
        <f>'SERIES_DB-MetaData'!AA273</f>
        <v>0</v>
      </c>
      <c r="AB273" s="30">
        <f>IF('SERIES_DB-MetaData'!$F273="US",'SERIES_DB-MetaData'!AB273*25.4,'SERIES_DB-MetaData'!AB273)</f>
        <v>0</v>
      </c>
      <c r="AC273" s="108">
        <f>'SERIES_DB-MetaData'!AC273</f>
        <v>0</v>
      </c>
      <c r="AD273" s="108">
        <f>'SERIES_DB-MetaData'!AD273</f>
        <v>0</v>
      </c>
      <c r="AE273" s="31">
        <f>IF('SERIES_DB-MetaData'!$F273="US",'SERIES_DB-MetaData'!AE273*25.4,'SERIES_DB-MetaData'!AE273)</f>
        <v>0</v>
      </c>
      <c r="AF273" s="32" t="str">
        <f>'SERIES_DB-MetaData'!AF273</f>
        <v>Ribbed</v>
      </c>
      <c r="AG273" s="23">
        <f t="shared" si="39"/>
        <v>2.0943951023931953</v>
      </c>
      <c r="AH273" s="30">
        <f>IF('SERIES_DB-MetaData'!$F273="US",'SERIES_DB-MetaData'!AH273*25.4,'SERIES_DB-MetaData'!AH273)</f>
        <v>0</v>
      </c>
      <c r="AI273" s="31">
        <f>IF('SERIES_DB-MetaData'!$F273="US",'SERIES_DB-MetaData'!AI273*6.89476,'SERIES_DB-MetaData'!AI273)</f>
        <v>292.52999999999997</v>
      </c>
      <c r="AJ273" s="31">
        <f>IF('SERIES_DB-MetaData'!$F273="US",'SERIES_DB-MetaData'!AJ273*6.89476,'SERIES_DB-MetaData'!AJ273)</f>
        <v>0</v>
      </c>
      <c r="AK273" s="31">
        <f>IF('SERIES_DB-MetaData'!$F273="US",'SERIES_DB-MetaData'!AK273*6.89476,'SERIES_DB-MetaData'!AK273)</f>
        <v>0</v>
      </c>
      <c r="AL273" s="31">
        <f>IF('SERIES_DB-MetaData'!$F273="US",'SERIES_DB-MetaData'!AL273*6.89476,'SERIES_DB-MetaData'!AL273)</f>
        <v>0</v>
      </c>
      <c r="AM273" s="31">
        <f>IF('SERIES_DB-MetaData'!$F273="US",'SERIES_DB-MetaData'!AM273*6.89476,'SERIES_DB-MetaData'!AM273)</f>
        <v>0</v>
      </c>
      <c r="AN273" s="31">
        <f>IF('SERIES_DB-MetaData'!$F273="US",'SERIES_DB-MetaData'!AN273*6.89476,'SERIES_DB-MetaData'!AN273)</f>
        <v>0</v>
      </c>
      <c r="AO273" s="108">
        <f>'SERIES_DB-MetaData'!AO273</f>
        <v>0</v>
      </c>
      <c r="AP273" s="24">
        <f>'SERIES_DB-MetaData'!AP273</f>
        <v>0</v>
      </c>
      <c r="AQ273" s="20">
        <f>'SERIES_DB-MetaData'!AQ273</f>
        <v>2</v>
      </c>
      <c r="AR273" s="24" t="str">
        <f>'SERIES_DB-MetaData'!AR273</f>
        <v>Ribbed</v>
      </c>
      <c r="AS273" s="30">
        <f>IF('SERIES_DB-MetaData'!$F273="US",'SERIES_DB-MetaData'!AS273*25.4,'SERIES_DB-MetaData'!AS273)</f>
        <v>1.5</v>
      </c>
      <c r="AT273" s="20">
        <f>'SERIES_DB-MetaData'!AT273</f>
        <v>0</v>
      </c>
      <c r="AU273" s="31">
        <f>IF('SERIES_DB-MetaData'!$F273="US",'SERIES_DB-MetaData'!AU273*25.4,'SERIES_DB-MetaData'!AU273)</f>
        <v>25</v>
      </c>
      <c r="AV273" s="30">
        <f>IF('SERIES_DB-MetaData'!$F273="US",'SERIES_DB-MetaData'!AV273*25.4,'SERIES_DB-MetaData'!AV273)</f>
        <v>0</v>
      </c>
      <c r="AW273" s="109">
        <f>'SERIES_DB-MetaData'!AW273</f>
        <v>0</v>
      </c>
      <c r="AX273" s="30">
        <f>IF('SERIES_DB-MetaData'!$F273="US",'SERIES_DB-MetaData'!AX273*25.4,'SERIES_DB-MetaData'!AX273)</f>
        <v>0</v>
      </c>
      <c r="AY273" s="23">
        <f t="shared" si="40"/>
        <v>0.23561944901923448</v>
      </c>
      <c r="AZ273" s="23"/>
      <c r="BA273" s="31">
        <f>IF('SERIES_DB-MetaData'!$F273="US",'SERIES_DB-MetaData'!BA273*6.89476,'SERIES_DB-MetaData'!BA273)</f>
        <v>294</v>
      </c>
      <c r="BB273" s="31">
        <f>IF('SERIES_DB-MetaData'!$F273="US",'SERIES_DB-MetaData'!BB273*6.89476,'SERIES_DB-MetaData'!BB273)</f>
        <v>0</v>
      </c>
      <c r="BC273" s="24">
        <f>'SERIES_DB-MetaData'!BC273</f>
        <v>0</v>
      </c>
      <c r="BD273" s="30">
        <f>IF('SERIES_DB-MetaData'!$F273="US",'SERIES_DB-MetaData'!BD273*25.4,'SERIES_DB-MetaData'!BD273)</f>
        <v>2.65</v>
      </c>
      <c r="BE273" s="30">
        <f>IF('SERIES_DB-MetaData'!$F273="US",'SERIES_DB-MetaData'!BE273*25.4,'SERIES_DB-MetaData'!BE273)</f>
        <v>30</v>
      </c>
      <c r="BF273" s="24">
        <f>'SERIES_DB-MetaData'!BF273</f>
        <v>2</v>
      </c>
      <c r="BG273" s="22">
        <f t="shared" si="41"/>
        <v>3.6769724016390537</v>
      </c>
      <c r="BH273" s="30">
        <f>IF('SERIES_DB-MetaData'!$F273="US",'SERIES_DB-MetaData'!BH273*25.4,'SERIES_DB-MetaData'!BH273)</f>
        <v>0</v>
      </c>
      <c r="BI273" s="31">
        <f>IF('SERIES_DB-MetaData'!$F273="US",'SERIES_DB-MetaData'!BI273*6.89476,'SERIES_DB-MetaData'!BI273)</f>
        <v>294</v>
      </c>
      <c r="BJ273" s="31">
        <f>IF('SERIES_DB-MetaData'!$F273="US",'SERIES_DB-MetaData'!BJ273*6.89476,'SERIES_DB-MetaData'!BJ273)</f>
        <v>0</v>
      </c>
      <c r="BK273" s="109">
        <f>'SERIES_DB-MetaData'!BK273</f>
        <v>0</v>
      </c>
      <c r="BL273" s="30">
        <f>IF('SERIES_DB-MetaData'!$F273="US",'SERIES_DB-MetaData'!BL273*25.4,'SERIES_DB-MetaData'!BL273)</f>
        <v>2.625</v>
      </c>
      <c r="BM273" s="30">
        <f>IF('SERIES_DB-MetaData'!$F273="US",'SERIES_DB-MetaData'!BM273*25.4,'SERIES_DB-MetaData'!BM273)</f>
        <v>30</v>
      </c>
      <c r="BN273" s="25">
        <f>'SERIES_DB-MetaData'!$BN$6</f>
        <v>2</v>
      </c>
      <c r="BO273" s="22">
        <f t="shared" si="42"/>
        <v>3.6079228131070278</v>
      </c>
      <c r="BP273" s="31">
        <f>IF('SERIES_DB-MetaData'!$F273="US",'SERIES_DB-MetaData'!BP273*6.89476,'SERIES_DB-MetaData'!BP273)</f>
        <v>294</v>
      </c>
      <c r="BQ273" s="31">
        <f>IF('SERIES_DB-MetaData'!$F273="US",'SERIES_DB-MetaData'!BQ273*6.89476,'SERIES_DB-MetaData'!BQ273)</f>
        <v>0</v>
      </c>
      <c r="BR273" s="20">
        <f>'SERIES_DB-MetaData'!BR273</f>
        <v>0</v>
      </c>
      <c r="BS273" s="30">
        <f>IF('SERIES_DB-MetaData'!$F273="US",'SERIES_DB-MetaData'!BS273*25.4,'SERIES_DB-MetaData'!BS273)</f>
        <v>0</v>
      </c>
      <c r="BT273" s="20">
        <f>'SERIES_DB-MetaData'!BT273</f>
        <v>0</v>
      </c>
      <c r="BU273" s="22">
        <f t="shared" si="43"/>
        <v>0</v>
      </c>
      <c r="BV273" s="31">
        <f>IF('SERIES_DB-MetaData'!$F273="US",'SERIES_DB-MetaData'!BV273*6.89476,'SERIES_DB-MetaData'!BV273)</f>
        <v>0</v>
      </c>
      <c r="BW273" s="20">
        <f>'SERIES_DB-MetaData'!BW273</f>
        <v>0</v>
      </c>
      <c r="BX273" s="20">
        <f>'SERIES_DB-MetaData'!BX273</f>
        <v>2</v>
      </c>
    </row>
    <row r="274" spans="1:76">
      <c r="A274" s="84">
        <f>'SERIES_DB-MetaData'!A274</f>
        <v>269</v>
      </c>
      <c r="B274" s="84">
        <f>'SERIES_DB-MetaData'!B274</f>
        <v>0</v>
      </c>
      <c r="C274" s="84">
        <f>'SERIES_DB-MetaData'!C274</f>
        <v>26</v>
      </c>
      <c r="D274" s="105" t="str">
        <f>'SERIES_DB-MetaData'!D274</f>
        <v>Tanabe_4-2</v>
      </c>
      <c r="E274" s="105" t="str">
        <f>'SERIES_DB-MetaData'!E274</f>
        <v>Tanabe (from Lu et al., 2010, NEES Database)</v>
      </c>
      <c r="F274" s="20" t="s">
        <v>8</v>
      </c>
      <c r="G274" s="87" t="str">
        <f>'SERIES_DB-MetaData'!G274</f>
        <v>M</v>
      </c>
      <c r="H274" s="87" t="str">
        <f>'SERIES_DB-MetaData'!H274</f>
        <v>B</v>
      </c>
      <c r="I274" s="31">
        <f>IF('SERIES_DB-MetaData'!$F274="US",'SERIES_DB-MetaData'!I274*6.89476,'SERIES_DB-MetaData'!I274)</f>
        <v>46.8</v>
      </c>
      <c r="J274" s="31">
        <f>IF('SERIES_DB-MetaData'!$F274="US",'SERIES_DB-MetaData'!J274*6.89476,'SERIES_DB-MetaData'!J274)</f>
        <v>0</v>
      </c>
      <c r="K274" s="31">
        <f>IF('SERIES_DB-MetaData'!$F274="US",'SERIES_DB-MetaData'!K274*6.89476,'SERIES_DB-MetaData'!K274)</f>
        <v>0</v>
      </c>
      <c r="L274" s="31">
        <f>IF('SERIES_DB-MetaData'!$F274="US",'SERIES_DB-MetaData'!L274*4.448221615,'SERIES_DB-MetaData'!L274)</f>
        <v>0</v>
      </c>
      <c r="M274" s="20">
        <f>'SERIES_DB-MetaData'!M274</f>
        <v>0</v>
      </c>
      <c r="N274" s="30">
        <f>IF('SERIES_DB-MetaData'!$F274="US",'SERIES_DB-MetaData'!N274*25.4,'SERIES_DB-MetaData'!N274)</f>
        <v>60</v>
      </c>
      <c r="O274" s="30">
        <f>IF('SERIES_DB-MetaData'!$F274="US",'SERIES_DB-MetaData'!O274*25.4,'SERIES_DB-MetaData'!O274)</f>
        <v>60</v>
      </c>
      <c r="P274" s="30">
        <f>IF('SERIES_DB-MetaData'!$F274="US",'SERIES_DB-MetaData'!P274*25.4,'SERIES_DB-MetaData'!P274)</f>
        <v>570</v>
      </c>
      <c r="Q274" s="30">
        <f>IF('SERIES_DB-MetaData'!$F274="US",'SERIES_DB-MetaData'!Q274*25.4,'SERIES_DB-MetaData'!Q274)</f>
        <v>10</v>
      </c>
      <c r="R274" s="30">
        <f>IF('SERIES_DB-MetaData'!$F274="US",'SERIES_DB-MetaData'!R274*25.4,'SERIES_DB-MetaData'!R274)</f>
        <v>480</v>
      </c>
      <c r="S274" s="30">
        <f>IF('SERIES_DB-MetaData'!$F274="US",'SERIES_DB-MetaData'!S274*25.4,'SERIES_DB-MetaData'!S274)</f>
        <v>480</v>
      </c>
      <c r="T274" s="32" t="str">
        <f>'SERIES_DB-MetaData'!T274</f>
        <v>C</v>
      </c>
      <c r="U274" s="32">
        <f t="shared" si="44"/>
        <v>8100</v>
      </c>
      <c r="V274" s="30">
        <f>IF('SERIES_DB-MetaData'!$F274="US",'SERIES_DB-MetaData'!V274*25.4,'SERIES_DB-MetaData'!V274)</f>
        <v>6</v>
      </c>
      <c r="W274" s="30">
        <f>IF('SERIES_DB-MetaData'!$F274="US",'SERIES_DB-MetaData'!W274*25.4,'SERIES_DB-MetaData'!W274)</f>
        <v>0</v>
      </c>
      <c r="X274" s="30">
        <f>IF('SERIES_DB-MetaData'!$F274="US",'SERIES_DB-MetaData'!X274*25.4,'SERIES_DB-MetaData'!X274)</f>
        <v>0</v>
      </c>
      <c r="Y274" s="108">
        <f>'SERIES_DB-MetaData'!Y274</f>
        <v>6</v>
      </c>
      <c r="Z274" s="30">
        <f>IF('SERIES_DB-MetaData'!$F274="US",'SERIES_DB-MetaData'!Z274*25.4,'SERIES_DB-MetaData'!Z274)</f>
        <v>0</v>
      </c>
      <c r="AA274" s="108">
        <f>'SERIES_DB-MetaData'!AA274</f>
        <v>0</v>
      </c>
      <c r="AB274" s="30">
        <f>IF('SERIES_DB-MetaData'!$F274="US",'SERIES_DB-MetaData'!AB274*25.4,'SERIES_DB-MetaData'!AB274)</f>
        <v>0</v>
      </c>
      <c r="AC274" s="108">
        <f>'SERIES_DB-MetaData'!AC274</f>
        <v>0</v>
      </c>
      <c r="AD274" s="108">
        <f>'SERIES_DB-MetaData'!AD274</f>
        <v>0</v>
      </c>
      <c r="AE274" s="31">
        <f>IF('SERIES_DB-MetaData'!$F274="US",'SERIES_DB-MetaData'!AE274*25.4,'SERIES_DB-MetaData'!AE274)</f>
        <v>0</v>
      </c>
      <c r="AF274" s="32" t="str">
        <f>'SERIES_DB-MetaData'!AF274</f>
        <v>Ribbed</v>
      </c>
      <c r="AG274" s="23">
        <f t="shared" si="39"/>
        <v>2.0943951023931953</v>
      </c>
      <c r="AH274" s="30">
        <f>IF('SERIES_DB-MetaData'!$F274="US",'SERIES_DB-MetaData'!AH274*25.4,'SERIES_DB-MetaData'!AH274)</f>
        <v>0</v>
      </c>
      <c r="AI274" s="31">
        <f>IF('SERIES_DB-MetaData'!$F274="US",'SERIES_DB-MetaData'!AI274*6.89476,'SERIES_DB-MetaData'!AI274)</f>
        <v>292.52999999999997</v>
      </c>
      <c r="AJ274" s="31">
        <f>IF('SERIES_DB-MetaData'!$F274="US",'SERIES_DB-MetaData'!AJ274*6.89476,'SERIES_DB-MetaData'!AJ274)</f>
        <v>0</v>
      </c>
      <c r="AK274" s="31">
        <f>IF('SERIES_DB-MetaData'!$F274="US",'SERIES_DB-MetaData'!AK274*6.89476,'SERIES_DB-MetaData'!AK274)</f>
        <v>0</v>
      </c>
      <c r="AL274" s="31">
        <f>IF('SERIES_DB-MetaData'!$F274="US",'SERIES_DB-MetaData'!AL274*6.89476,'SERIES_DB-MetaData'!AL274)</f>
        <v>0</v>
      </c>
      <c r="AM274" s="31">
        <f>IF('SERIES_DB-MetaData'!$F274="US",'SERIES_DB-MetaData'!AM274*6.89476,'SERIES_DB-MetaData'!AM274)</f>
        <v>0</v>
      </c>
      <c r="AN274" s="31">
        <f>IF('SERIES_DB-MetaData'!$F274="US",'SERIES_DB-MetaData'!AN274*6.89476,'SERIES_DB-MetaData'!AN274)</f>
        <v>0</v>
      </c>
      <c r="AO274" s="108">
        <f>'SERIES_DB-MetaData'!AO274</f>
        <v>0</v>
      </c>
      <c r="AP274" s="24">
        <f>'SERIES_DB-MetaData'!AP274</f>
        <v>0</v>
      </c>
      <c r="AQ274" s="20">
        <f>'SERIES_DB-MetaData'!AQ274</f>
        <v>2</v>
      </c>
      <c r="AR274" s="24" t="str">
        <f>'SERIES_DB-MetaData'!AR274</f>
        <v>Ribbed</v>
      </c>
      <c r="AS274" s="30">
        <f>IF('SERIES_DB-MetaData'!$F274="US",'SERIES_DB-MetaData'!AS274*25.4,'SERIES_DB-MetaData'!AS274)</f>
        <v>1.5</v>
      </c>
      <c r="AT274" s="20">
        <f>'SERIES_DB-MetaData'!AT274</f>
        <v>0</v>
      </c>
      <c r="AU274" s="31">
        <f>IF('SERIES_DB-MetaData'!$F274="US",'SERIES_DB-MetaData'!AU274*25.4,'SERIES_DB-MetaData'!AU274)</f>
        <v>25</v>
      </c>
      <c r="AV274" s="30">
        <f>IF('SERIES_DB-MetaData'!$F274="US",'SERIES_DB-MetaData'!AV274*25.4,'SERIES_DB-MetaData'!AV274)</f>
        <v>0</v>
      </c>
      <c r="AW274" s="109">
        <f>'SERIES_DB-MetaData'!AW274</f>
        <v>0</v>
      </c>
      <c r="AX274" s="30">
        <f>IF('SERIES_DB-MetaData'!$F274="US",'SERIES_DB-MetaData'!AX274*25.4,'SERIES_DB-MetaData'!AX274)</f>
        <v>0</v>
      </c>
      <c r="AY274" s="23">
        <f t="shared" si="40"/>
        <v>0.23561944901923448</v>
      </c>
      <c r="AZ274" s="23"/>
      <c r="BA274" s="31">
        <f>IF('SERIES_DB-MetaData'!$F274="US",'SERIES_DB-MetaData'!BA274*6.89476,'SERIES_DB-MetaData'!BA274)</f>
        <v>294</v>
      </c>
      <c r="BB274" s="31">
        <f>IF('SERIES_DB-MetaData'!$F274="US",'SERIES_DB-MetaData'!BB274*6.89476,'SERIES_DB-MetaData'!BB274)</f>
        <v>0</v>
      </c>
      <c r="BC274" s="24">
        <f>'SERIES_DB-MetaData'!BC274</f>
        <v>0</v>
      </c>
      <c r="BD274" s="30">
        <f>IF('SERIES_DB-MetaData'!$F274="US",'SERIES_DB-MetaData'!BD274*25.4,'SERIES_DB-MetaData'!BD274)</f>
        <v>2.65</v>
      </c>
      <c r="BE274" s="30">
        <f>IF('SERIES_DB-MetaData'!$F274="US",'SERIES_DB-MetaData'!BE274*25.4,'SERIES_DB-MetaData'!BE274)</f>
        <v>30</v>
      </c>
      <c r="BF274" s="24">
        <f>'SERIES_DB-MetaData'!BF274</f>
        <v>2</v>
      </c>
      <c r="BG274" s="22">
        <f t="shared" si="41"/>
        <v>3.6769724016390537</v>
      </c>
      <c r="BH274" s="30">
        <f>IF('SERIES_DB-MetaData'!$F274="US",'SERIES_DB-MetaData'!BH274*25.4,'SERIES_DB-MetaData'!BH274)</f>
        <v>0</v>
      </c>
      <c r="BI274" s="31">
        <f>IF('SERIES_DB-MetaData'!$F274="US",'SERIES_DB-MetaData'!BI274*6.89476,'SERIES_DB-MetaData'!BI274)</f>
        <v>294</v>
      </c>
      <c r="BJ274" s="31">
        <f>IF('SERIES_DB-MetaData'!$F274="US",'SERIES_DB-MetaData'!BJ274*6.89476,'SERIES_DB-MetaData'!BJ274)</f>
        <v>0</v>
      </c>
      <c r="BK274" s="109">
        <f>'SERIES_DB-MetaData'!BK274</f>
        <v>0</v>
      </c>
      <c r="BL274" s="30">
        <f>IF('SERIES_DB-MetaData'!$F274="US",'SERIES_DB-MetaData'!BL274*25.4,'SERIES_DB-MetaData'!BL274)</f>
        <v>2.625</v>
      </c>
      <c r="BM274" s="30">
        <f>IF('SERIES_DB-MetaData'!$F274="US",'SERIES_DB-MetaData'!BM274*25.4,'SERIES_DB-MetaData'!BM274)</f>
        <v>30</v>
      </c>
      <c r="BN274" s="25">
        <f>'SERIES_DB-MetaData'!$BN$6</f>
        <v>2</v>
      </c>
      <c r="BO274" s="22">
        <f t="shared" si="42"/>
        <v>3.6079228131070278</v>
      </c>
      <c r="BP274" s="31">
        <f>IF('SERIES_DB-MetaData'!$F274="US",'SERIES_DB-MetaData'!BP274*6.89476,'SERIES_DB-MetaData'!BP274)</f>
        <v>294</v>
      </c>
      <c r="BQ274" s="31">
        <f>IF('SERIES_DB-MetaData'!$F274="US",'SERIES_DB-MetaData'!BQ274*6.89476,'SERIES_DB-MetaData'!BQ274)</f>
        <v>0</v>
      </c>
      <c r="BR274" s="20">
        <f>'SERIES_DB-MetaData'!BR274</f>
        <v>0</v>
      </c>
      <c r="BS274" s="30">
        <f>IF('SERIES_DB-MetaData'!$F274="US",'SERIES_DB-MetaData'!BS274*25.4,'SERIES_DB-MetaData'!BS274)</f>
        <v>0</v>
      </c>
      <c r="BT274" s="20">
        <f>'SERIES_DB-MetaData'!BT274</f>
        <v>0</v>
      </c>
      <c r="BU274" s="22">
        <f t="shared" si="43"/>
        <v>0</v>
      </c>
      <c r="BV274" s="31">
        <f>IF('SERIES_DB-MetaData'!$F274="US",'SERIES_DB-MetaData'!BV274*6.89476,'SERIES_DB-MetaData'!BV274)</f>
        <v>0</v>
      </c>
      <c r="BW274" s="20">
        <f>'SERIES_DB-MetaData'!BW274</f>
        <v>0</v>
      </c>
      <c r="BX274" s="20">
        <f>'SERIES_DB-MetaData'!BX274</f>
        <v>2</v>
      </c>
    </row>
    <row r="275" spans="1:76">
      <c r="A275" s="84">
        <f>'SERIES_DB-MetaData'!A275</f>
        <v>270</v>
      </c>
      <c r="B275" s="84">
        <f>'SERIES_DB-MetaData'!B275</f>
        <v>0</v>
      </c>
      <c r="C275" s="84">
        <f>'SERIES_DB-MetaData'!C275</f>
        <v>27</v>
      </c>
      <c r="D275" s="105" t="str">
        <f>'SERIES_DB-MetaData'!D275</f>
        <v>Tanabe_4-3</v>
      </c>
      <c r="E275" s="105" t="str">
        <f>'SERIES_DB-MetaData'!E275</f>
        <v>Tanabe (from Lu et al., 2010, NEES Database)</v>
      </c>
      <c r="F275" s="20" t="s">
        <v>8</v>
      </c>
      <c r="G275" s="87" t="str">
        <f>'SERIES_DB-MetaData'!G275</f>
        <v>M</v>
      </c>
      <c r="H275" s="87" t="str">
        <f>'SERIES_DB-MetaData'!H275</f>
        <v>B</v>
      </c>
      <c r="I275" s="31">
        <f>IF('SERIES_DB-MetaData'!$F275="US",'SERIES_DB-MetaData'!I275*6.89476,'SERIES_DB-MetaData'!I275)</f>
        <v>45.6</v>
      </c>
      <c r="J275" s="31">
        <f>IF('SERIES_DB-MetaData'!$F275="US",'SERIES_DB-MetaData'!J275*6.89476,'SERIES_DB-MetaData'!J275)</f>
        <v>0</v>
      </c>
      <c r="K275" s="31">
        <f>IF('SERIES_DB-MetaData'!$F275="US",'SERIES_DB-MetaData'!K275*6.89476,'SERIES_DB-MetaData'!K275)</f>
        <v>0</v>
      </c>
      <c r="L275" s="31">
        <f>IF('SERIES_DB-MetaData'!$F275="US",'SERIES_DB-MetaData'!L275*4.448221615,'SERIES_DB-MetaData'!L275)</f>
        <v>0</v>
      </c>
      <c r="M275" s="20">
        <f>'SERIES_DB-MetaData'!M275</f>
        <v>0</v>
      </c>
      <c r="N275" s="30">
        <f>IF('SERIES_DB-MetaData'!$F275="US",'SERIES_DB-MetaData'!N275*25.4,'SERIES_DB-MetaData'!N275)</f>
        <v>60</v>
      </c>
      <c r="O275" s="30">
        <f>IF('SERIES_DB-MetaData'!$F275="US",'SERIES_DB-MetaData'!O275*25.4,'SERIES_DB-MetaData'!O275)</f>
        <v>60</v>
      </c>
      <c r="P275" s="30">
        <f>IF('SERIES_DB-MetaData'!$F275="US",'SERIES_DB-MetaData'!P275*25.4,'SERIES_DB-MetaData'!P275)</f>
        <v>570</v>
      </c>
      <c r="Q275" s="30">
        <f>IF('SERIES_DB-MetaData'!$F275="US",'SERIES_DB-MetaData'!Q275*25.4,'SERIES_DB-MetaData'!Q275)</f>
        <v>10</v>
      </c>
      <c r="R275" s="30">
        <f>IF('SERIES_DB-MetaData'!$F275="US",'SERIES_DB-MetaData'!R275*25.4,'SERIES_DB-MetaData'!R275)</f>
        <v>480</v>
      </c>
      <c r="S275" s="30">
        <f>IF('SERIES_DB-MetaData'!$F275="US",'SERIES_DB-MetaData'!S275*25.4,'SERIES_DB-MetaData'!S275)</f>
        <v>480</v>
      </c>
      <c r="T275" s="32" t="str">
        <f>'SERIES_DB-MetaData'!T275</f>
        <v>C</v>
      </c>
      <c r="U275" s="32">
        <f t="shared" si="44"/>
        <v>8100</v>
      </c>
      <c r="V275" s="30">
        <f>IF('SERIES_DB-MetaData'!$F275="US",'SERIES_DB-MetaData'!V275*25.4,'SERIES_DB-MetaData'!V275)</f>
        <v>6</v>
      </c>
      <c r="W275" s="30">
        <f>IF('SERIES_DB-MetaData'!$F275="US",'SERIES_DB-MetaData'!W275*25.4,'SERIES_DB-MetaData'!W275)</f>
        <v>0</v>
      </c>
      <c r="X275" s="30">
        <f>IF('SERIES_DB-MetaData'!$F275="US",'SERIES_DB-MetaData'!X275*25.4,'SERIES_DB-MetaData'!X275)</f>
        <v>0</v>
      </c>
      <c r="Y275" s="108">
        <f>'SERIES_DB-MetaData'!Y275</f>
        <v>6</v>
      </c>
      <c r="Z275" s="30">
        <f>IF('SERIES_DB-MetaData'!$F275="US",'SERIES_DB-MetaData'!Z275*25.4,'SERIES_DB-MetaData'!Z275)</f>
        <v>0</v>
      </c>
      <c r="AA275" s="108">
        <f>'SERIES_DB-MetaData'!AA275</f>
        <v>0</v>
      </c>
      <c r="AB275" s="30">
        <f>IF('SERIES_DB-MetaData'!$F275="US",'SERIES_DB-MetaData'!AB275*25.4,'SERIES_DB-MetaData'!AB275)</f>
        <v>0</v>
      </c>
      <c r="AC275" s="108">
        <f>'SERIES_DB-MetaData'!AC275</f>
        <v>0</v>
      </c>
      <c r="AD275" s="108">
        <f>'SERIES_DB-MetaData'!AD275</f>
        <v>0</v>
      </c>
      <c r="AE275" s="31">
        <f>IF('SERIES_DB-MetaData'!$F275="US",'SERIES_DB-MetaData'!AE275*25.4,'SERIES_DB-MetaData'!AE275)</f>
        <v>0</v>
      </c>
      <c r="AF275" s="32" t="str">
        <f>'SERIES_DB-MetaData'!AF275</f>
        <v>Ribbed</v>
      </c>
      <c r="AG275" s="23">
        <f t="shared" si="39"/>
        <v>2.0943951023931953</v>
      </c>
      <c r="AH275" s="30">
        <f>IF('SERIES_DB-MetaData'!$F275="US",'SERIES_DB-MetaData'!AH275*25.4,'SERIES_DB-MetaData'!AH275)</f>
        <v>0</v>
      </c>
      <c r="AI275" s="31">
        <f>IF('SERIES_DB-MetaData'!$F275="US",'SERIES_DB-MetaData'!AI275*6.89476,'SERIES_DB-MetaData'!AI275)</f>
        <v>292.52999999999997</v>
      </c>
      <c r="AJ275" s="31">
        <f>IF('SERIES_DB-MetaData'!$F275="US",'SERIES_DB-MetaData'!AJ275*6.89476,'SERIES_DB-MetaData'!AJ275)</f>
        <v>0</v>
      </c>
      <c r="AK275" s="31">
        <f>IF('SERIES_DB-MetaData'!$F275="US",'SERIES_DB-MetaData'!AK275*6.89476,'SERIES_DB-MetaData'!AK275)</f>
        <v>0</v>
      </c>
      <c r="AL275" s="31">
        <f>IF('SERIES_DB-MetaData'!$F275="US",'SERIES_DB-MetaData'!AL275*6.89476,'SERIES_DB-MetaData'!AL275)</f>
        <v>0</v>
      </c>
      <c r="AM275" s="31">
        <f>IF('SERIES_DB-MetaData'!$F275="US",'SERIES_DB-MetaData'!AM275*6.89476,'SERIES_DB-MetaData'!AM275)</f>
        <v>0</v>
      </c>
      <c r="AN275" s="31">
        <f>IF('SERIES_DB-MetaData'!$F275="US",'SERIES_DB-MetaData'!AN275*6.89476,'SERIES_DB-MetaData'!AN275)</f>
        <v>0</v>
      </c>
      <c r="AO275" s="108">
        <f>'SERIES_DB-MetaData'!AO275</f>
        <v>0</v>
      </c>
      <c r="AP275" s="24">
        <f>'SERIES_DB-MetaData'!AP275</f>
        <v>0</v>
      </c>
      <c r="AQ275" s="20">
        <f>'SERIES_DB-MetaData'!AQ275</f>
        <v>2</v>
      </c>
      <c r="AR275" s="24" t="str">
        <f>'SERIES_DB-MetaData'!AR275</f>
        <v>Ribbed</v>
      </c>
      <c r="AS275" s="30">
        <f>IF('SERIES_DB-MetaData'!$F275="US",'SERIES_DB-MetaData'!AS275*25.4,'SERIES_DB-MetaData'!AS275)</f>
        <v>1.5</v>
      </c>
      <c r="AT275" s="20">
        <f>'SERIES_DB-MetaData'!AT275</f>
        <v>0</v>
      </c>
      <c r="AU275" s="31">
        <f>IF('SERIES_DB-MetaData'!$F275="US",'SERIES_DB-MetaData'!AU275*25.4,'SERIES_DB-MetaData'!AU275)</f>
        <v>25</v>
      </c>
      <c r="AV275" s="30">
        <f>IF('SERIES_DB-MetaData'!$F275="US",'SERIES_DB-MetaData'!AV275*25.4,'SERIES_DB-MetaData'!AV275)</f>
        <v>0</v>
      </c>
      <c r="AW275" s="109">
        <f>'SERIES_DB-MetaData'!AW275</f>
        <v>0</v>
      </c>
      <c r="AX275" s="30">
        <f>IF('SERIES_DB-MetaData'!$F275="US",'SERIES_DB-MetaData'!AX275*25.4,'SERIES_DB-MetaData'!AX275)</f>
        <v>0</v>
      </c>
      <c r="AY275" s="23">
        <f t="shared" si="40"/>
        <v>0.23561944901923448</v>
      </c>
      <c r="AZ275" s="23"/>
      <c r="BA275" s="31">
        <f>IF('SERIES_DB-MetaData'!$F275="US",'SERIES_DB-MetaData'!BA275*6.89476,'SERIES_DB-MetaData'!BA275)</f>
        <v>294</v>
      </c>
      <c r="BB275" s="31">
        <f>IF('SERIES_DB-MetaData'!$F275="US",'SERIES_DB-MetaData'!BB275*6.89476,'SERIES_DB-MetaData'!BB275)</f>
        <v>0</v>
      </c>
      <c r="BC275" s="24">
        <f>'SERIES_DB-MetaData'!BC275</f>
        <v>0</v>
      </c>
      <c r="BD275" s="30">
        <f>IF('SERIES_DB-MetaData'!$F275="US",'SERIES_DB-MetaData'!BD275*25.4,'SERIES_DB-MetaData'!BD275)</f>
        <v>2.65</v>
      </c>
      <c r="BE275" s="30">
        <f>IF('SERIES_DB-MetaData'!$F275="US",'SERIES_DB-MetaData'!BE275*25.4,'SERIES_DB-MetaData'!BE275)</f>
        <v>30</v>
      </c>
      <c r="BF275" s="24">
        <f>'SERIES_DB-MetaData'!BF275</f>
        <v>2</v>
      </c>
      <c r="BG275" s="22">
        <f t="shared" si="41"/>
        <v>3.6769724016390537</v>
      </c>
      <c r="BH275" s="30">
        <f>IF('SERIES_DB-MetaData'!$F275="US",'SERIES_DB-MetaData'!BH275*25.4,'SERIES_DB-MetaData'!BH275)</f>
        <v>0</v>
      </c>
      <c r="BI275" s="31">
        <f>IF('SERIES_DB-MetaData'!$F275="US",'SERIES_DB-MetaData'!BI275*6.89476,'SERIES_DB-MetaData'!BI275)</f>
        <v>294</v>
      </c>
      <c r="BJ275" s="31">
        <f>IF('SERIES_DB-MetaData'!$F275="US",'SERIES_DB-MetaData'!BJ275*6.89476,'SERIES_DB-MetaData'!BJ275)</f>
        <v>0</v>
      </c>
      <c r="BK275" s="109">
        <f>'SERIES_DB-MetaData'!BK275</f>
        <v>0</v>
      </c>
      <c r="BL275" s="30">
        <f>IF('SERIES_DB-MetaData'!$F275="US",'SERIES_DB-MetaData'!BL275*25.4,'SERIES_DB-MetaData'!BL275)</f>
        <v>2.625</v>
      </c>
      <c r="BM275" s="30">
        <f>IF('SERIES_DB-MetaData'!$F275="US",'SERIES_DB-MetaData'!BM275*25.4,'SERIES_DB-MetaData'!BM275)</f>
        <v>30</v>
      </c>
      <c r="BN275" s="25">
        <f>'SERIES_DB-MetaData'!$BN$6</f>
        <v>2</v>
      </c>
      <c r="BO275" s="22">
        <f t="shared" si="42"/>
        <v>3.6079228131070278</v>
      </c>
      <c r="BP275" s="31">
        <f>IF('SERIES_DB-MetaData'!$F275="US",'SERIES_DB-MetaData'!BP275*6.89476,'SERIES_DB-MetaData'!BP275)</f>
        <v>294</v>
      </c>
      <c r="BQ275" s="31">
        <f>IF('SERIES_DB-MetaData'!$F275="US",'SERIES_DB-MetaData'!BQ275*6.89476,'SERIES_DB-MetaData'!BQ275)</f>
        <v>0</v>
      </c>
      <c r="BR275" s="20">
        <f>'SERIES_DB-MetaData'!BR275</f>
        <v>0</v>
      </c>
      <c r="BS275" s="30">
        <f>IF('SERIES_DB-MetaData'!$F275="US",'SERIES_DB-MetaData'!BS275*25.4,'SERIES_DB-MetaData'!BS275)</f>
        <v>0</v>
      </c>
      <c r="BT275" s="20">
        <f>'SERIES_DB-MetaData'!BT275</f>
        <v>0</v>
      </c>
      <c r="BU275" s="22">
        <f t="shared" si="43"/>
        <v>0</v>
      </c>
      <c r="BV275" s="31">
        <f>IF('SERIES_DB-MetaData'!$F275="US",'SERIES_DB-MetaData'!BV275*6.89476,'SERIES_DB-MetaData'!BV275)</f>
        <v>0</v>
      </c>
      <c r="BW275" s="20">
        <f>'SERIES_DB-MetaData'!BW275</f>
        <v>0</v>
      </c>
      <c r="BX275" s="20">
        <f>'SERIES_DB-MetaData'!BX275</f>
        <v>2</v>
      </c>
    </row>
    <row r="276" spans="1:76">
      <c r="A276" s="84">
        <f>'SERIES_DB-MetaData'!A276</f>
        <v>271</v>
      </c>
      <c r="B276" s="84">
        <f>'SERIES_DB-MetaData'!B276</f>
        <v>0</v>
      </c>
      <c r="C276" s="84">
        <f>'SERIES_DB-MetaData'!C276</f>
        <v>28</v>
      </c>
      <c r="D276" s="105" t="str">
        <f>'SERIES_DB-MetaData'!D276</f>
        <v>Tanabe_4-4</v>
      </c>
      <c r="E276" s="105" t="str">
        <f>'SERIES_DB-MetaData'!E276</f>
        <v>Tanabe (from Lu et al., 2010, NEES Database)</v>
      </c>
      <c r="F276" s="20" t="s">
        <v>8</v>
      </c>
      <c r="G276" s="87" t="str">
        <f>'SERIES_DB-MetaData'!G276</f>
        <v>M</v>
      </c>
      <c r="H276" s="87" t="str">
        <f>'SERIES_DB-MetaData'!H276</f>
        <v>B</v>
      </c>
      <c r="I276" s="31">
        <f>IF('SERIES_DB-MetaData'!$F276="US",'SERIES_DB-MetaData'!I276*6.89476,'SERIES_DB-MetaData'!I276)</f>
        <v>43.7</v>
      </c>
      <c r="J276" s="31">
        <f>IF('SERIES_DB-MetaData'!$F276="US",'SERIES_DB-MetaData'!J276*6.89476,'SERIES_DB-MetaData'!J276)</f>
        <v>0</v>
      </c>
      <c r="K276" s="31">
        <f>IF('SERIES_DB-MetaData'!$F276="US",'SERIES_DB-MetaData'!K276*6.89476,'SERIES_DB-MetaData'!K276)</f>
        <v>0</v>
      </c>
      <c r="L276" s="31">
        <f>IF('SERIES_DB-MetaData'!$F276="US",'SERIES_DB-MetaData'!L276*4.448221615,'SERIES_DB-MetaData'!L276)</f>
        <v>0</v>
      </c>
      <c r="M276" s="20">
        <f>'SERIES_DB-MetaData'!M276</f>
        <v>0</v>
      </c>
      <c r="N276" s="30">
        <f>IF('SERIES_DB-MetaData'!$F276="US",'SERIES_DB-MetaData'!N276*25.4,'SERIES_DB-MetaData'!N276)</f>
        <v>60</v>
      </c>
      <c r="O276" s="30">
        <f>IF('SERIES_DB-MetaData'!$F276="US",'SERIES_DB-MetaData'!O276*25.4,'SERIES_DB-MetaData'!O276)</f>
        <v>60</v>
      </c>
      <c r="P276" s="30">
        <f>IF('SERIES_DB-MetaData'!$F276="US",'SERIES_DB-MetaData'!P276*25.4,'SERIES_DB-MetaData'!P276)</f>
        <v>570</v>
      </c>
      <c r="Q276" s="30">
        <f>IF('SERIES_DB-MetaData'!$F276="US",'SERIES_DB-MetaData'!Q276*25.4,'SERIES_DB-MetaData'!Q276)</f>
        <v>20</v>
      </c>
      <c r="R276" s="30">
        <f>IF('SERIES_DB-MetaData'!$F276="US",'SERIES_DB-MetaData'!R276*25.4,'SERIES_DB-MetaData'!R276)</f>
        <v>480</v>
      </c>
      <c r="S276" s="30">
        <f>IF('SERIES_DB-MetaData'!$F276="US",'SERIES_DB-MetaData'!S276*25.4,'SERIES_DB-MetaData'!S276)</f>
        <v>480</v>
      </c>
      <c r="T276" s="32" t="str">
        <f>'SERIES_DB-MetaData'!T276</f>
        <v>C</v>
      </c>
      <c r="U276" s="32">
        <f t="shared" si="44"/>
        <v>12600</v>
      </c>
      <c r="V276" s="30">
        <f>IF('SERIES_DB-MetaData'!$F276="US",'SERIES_DB-MetaData'!V276*25.4,'SERIES_DB-MetaData'!V276)</f>
        <v>6</v>
      </c>
      <c r="W276" s="30">
        <f>IF('SERIES_DB-MetaData'!$F276="US",'SERIES_DB-MetaData'!W276*25.4,'SERIES_DB-MetaData'!W276)</f>
        <v>0</v>
      </c>
      <c r="X276" s="30">
        <f>IF('SERIES_DB-MetaData'!$F276="US",'SERIES_DB-MetaData'!X276*25.4,'SERIES_DB-MetaData'!X276)</f>
        <v>0</v>
      </c>
      <c r="Y276" s="108">
        <f>'SERIES_DB-MetaData'!Y276</f>
        <v>6</v>
      </c>
      <c r="Z276" s="30">
        <f>IF('SERIES_DB-MetaData'!$F276="US",'SERIES_DB-MetaData'!Z276*25.4,'SERIES_DB-MetaData'!Z276)</f>
        <v>0</v>
      </c>
      <c r="AA276" s="108">
        <f>'SERIES_DB-MetaData'!AA276</f>
        <v>0</v>
      </c>
      <c r="AB276" s="30">
        <f>IF('SERIES_DB-MetaData'!$F276="US",'SERIES_DB-MetaData'!AB276*25.4,'SERIES_DB-MetaData'!AB276)</f>
        <v>0</v>
      </c>
      <c r="AC276" s="108">
        <f>'SERIES_DB-MetaData'!AC276</f>
        <v>0</v>
      </c>
      <c r="AD276" s="108">
        <f>'SERIES_DB-MetaData'!AD276</f>
        <v>0</v>
      </c>
      <c r="AE276" s="31">
        <f>IF('SERIES_DB-MetaData'!$F276="US",'SERIES_DB-MetaData'!AE276*25.4,'SERIES_DB-MetaData'!AE276)</f>
        <v>0</v>
      </c>
      <c r="AF276" s="32" t="str">
        <f>'SERIES_DB-MetaData'!AF276</f>
        <v>Ribbed</v>
      </c>
      <c r="AG276" s="23">
        <f t="shared" si="39"/>
        <v>1.3463968515384828</v>
      </c>
      <c r="AH276" s="30">
        <f>IF('SERIES_DB-MetaData'!$F276="US",'SERIES_DB-MetaData'!AH276*25.4,'SERIES_DB-MetaData'!AH276)</f>
        <v>0</v>
      </c>
      <c r="AI276" s="31">
        <f>IF('SERIES_DB-MetaData'!$F276="US",'SERIES_DB-MetaData'!AI276*6.89476,'SERIES_DB-MetaData'!AI276)</f>
        <v>292.52999999999997</v>
      </c>
      <c r="AJ276" s="31">
        <f>IF('SERIES_DB-MetaData'!$F276="US",'SERIES_DB-MetaData'!AJ276*6.89476,'SERIES_DB-MetaData'!AJ276)</f>
        <v>0</v>
      </c>
      <c r="AK276" s="31">
        <f>IF('SERIES_DB-MetaData'!$F276="US",'SERIES_DB-MetaData'!AK276*6.89476,'SERIES_DB-MetaData'!AK276)</f>
        <v>0</v>
      </c>
      <c r="AL276" s="31">
        <f>IF('SERIES_DB-MetaData'!$F276="US",'SERIES_DB-MetaData'!AL276*6.89476,'SERIES_DB-MetaData'!AL276)</f>
        <v>0</v>
      </c>
      <c r="AM276" s="31">
        <f>IF('SERIES_DB-MetaData'!$F276="US",'SERIES_DB-MetaData'!AM276*6.89476,'SERIES_DB-MetaData'!AM276)</f>
        <v>0</v>
      </c>
      <c r="AN276" s="31">
        <f>IF('SERIES_DB-MetaData'!$F276="US",'SERIES_DB-MetaData'!AN276*6.89476,'SERIES_DB-MetaData'!AN276)</f>
        <v>0</v>
      </c>
      <c r="AO276" s="108">
        <f>'SERIES_DB-MetaData'!AO276</f>
        <v>0</v>
      </c>
      <c r="AP276" s="24">
        <f>'SERIES_DB-MetaData'!AP276</f>
        <v>0</v>
      </c>
      <c r="AQ276" s="20">
        <f>'SERIES_DB-MetaData'!AQ276</f>
        <v>2</v>
      </c>
      <c r="AR276" s="24" t="str">
        <f>'SERIES_DB-MetaData'!AR276</f>
        <v>Ribbed</v>
      </c>
      <c r="AS276" s="30">
        <f>IF('SERIES_DB-MetaData'!$F276="US",'SERIES_DB-MetaData'!AS276*25.4,'SERIES_DB-MetaData'!AS276)</f>
        <v>1.5</v>
      </c>
      <c r="AT276" s="20">
        <f>'SERIES_DB-MetaData'!AT276</f>
        <v>0</v>
      </c>
      <c r="AU276" s="31">
        <f>IF('SERIES_DB-MetaData'!$F276="US",'SERIES_DB-MetaData'!AU276*25.4,'SERIES_DB-MetaData'!AU276)</f>
        <v>25</v>
      </c>
      <c r="AV276" s="30">
        <f>IF('SERIES_DB-MetaData'!$F276="US",'SERIES_DB-MetaData'!AV276*25.4,'SERIES_DB-MetaData'!AV276)</f>
        <v>0</v>
      </c>
      <c r="AW276" s="109">
        <f>'SERIES_DB-MetaData'!AW276</f>
        <v>0</v>
      </c>
      <c r="AX276" s="30">
        <f>IF('SERIES_DB-MetaData'!$F276="US",'SERIES_DB-MetaData'!AX276*25.4,'SERIES_DB-MetaData'!AX276)</f>
        <v>0</v>
      </c>
      <c r="AY276" s="23">
        <f t="shared" si="40"/>
        <v>0.23561944901923448</v>
      </c>
      <c r="AZ276" s="23"/>
      <c r="BA276" s="31">
        <f>IF('SERIES_DB-MetaData'!$F276="US",'SERIES_DB-MetaData'!BA276*6.89476,'SERIES_DB-MetaData'!BA276)</f>
        <v>323.39999999999998</v>
      </c>
      <c r="BB276" s="31">
        <f>IF('SERIES_DB-MetaData'!$F276="US",'SERIES_DB-MetaData'!BB276*6.89476,'SERIES_DB-MetaData'!BB276)</f>
        <v>0</v>
      </c>
      <c r="BC276" s="24">
        <f>'SERIES_DB-MetaData'!BC276</f>
        <v>0</v>
      </c>
      <c r="BD276" s="30">
        <f>IF('SERIES_DB-MetaData'!$F276="US",'SERIES_DB-MetaData'!BD276*25.4,'SERIES_DB-MetaData'!BD276)</f>
        <v>2.65</v>
      </c>
      <c r="BE276" s="30">
        <f>IF('SERIES_DB-MetaData'!$F276="US",'SERIES_DB-MetaData'!BE276*25.4,'SERIES_DB-MetaData'!BE276)</f>
        <v>30</v>
      </c>
      <c r="BF276" s="24">
        <f>'SERIES_DB-MetaData'!BF276</f>
        <v>3</v>
      </c>
      <c r="BG276" s="22">
        <f t="shared" si="41"/>
        <v>2.7577293012292903</v>
      </c>
      <c r="BH276" s="30">
        <f>IF('SERIES_DB-MetaData'!$F276="US",'SERIES_DB-MetaData'!BH276*25.4,'SERIES_DB-MetaData'!BH276)</f>
        <v>0</v>
      </c>
      <c r="BI276" s="31">
        <f>IF('SERIES_DB-MetaData'!$F276="US",'SERIES_DB-MetaData'!BI276*6.89476,'SERIES_DB-MetaData'!BI276)</f>
        <v>323.39999999999998</v>
      </c>
      <c r="BJ276" s="31">
        <f>IF('SERIES_DB-MetaData'!$F276="US",'SERIES_DB-MetaData'!BJ276*6.89476,'SERIES_DB-MetaData'!BJ276)</f>
        <v>0</v>
      </c>
      <c r="BK276" s="109">
        <f>'SERIES_DB-MetaData'!BK276</f>
        <v>0</v>
      </c>
      <c r="BL276" s="30">
        <f>IF('SERIES_DB-MetaData'!$F276="US",'SERIES_DB-MetaData'!BL276*25.4,'SERIES_DB-MetaData'!BL276)</f>
        <v>2.65</v>
      </c>
      <c r="BM276" s="30">
        <f>IF('SERIES_DB-MetaData'!$F276="US",'SERIES_DB-MetaData'!BM276*25.4,'SERIES_DB-MetaData'!BM276)</f>
        <v>30</v>
      </c>
      <c r="BN276" s="25">
        <f>'SERIES_DB-MetaData'!$BN$6</f>
        <v>2</v>
      </c>
      <c r="BO276" s="22">
        <f t="shared" si="42"/>
        <v>1.8384862008195269</v>
      </c>
      <c r="BP276" s="31">
        <f>IF('SERIES_DB-MetaData'!$F276="US",'SERIES_DB-MetaData'!BP276*6.89476,'SERIES_DB-MetaData'!BP276)</f>
        <v>323.39999999999998</v>
      </c>
      <c r="BQ276" s="31">
        <f>IF('SERIES_DB-MetaData'!$F276="US",'SERIES_DB-MetaData'!BQ276*6.89476,'SERIES_DB-MetaData'!BQ276)</f>
        <v>0</v>
      </c>
      <c r="BR276" s="20">
        <f>'SERIES_DB-MetaData'!BR276</f>
        <v>0</v>
      </c>
      <c r="BS276" s="30">
        <f>IF('SERIES_DB-MetaData'!$F276="US",'SERIES_DB-MetaData'!BS276*25.4,'SERIES_DB-MetaData'!BS276)</f>
        <v>0</v>
      </c>
      <c r="BT276" s="20">
        <f>'SERIES_DB-MetaData'!BT276</f>
        <v>0</v>
      </c>
      <c r="BU276" s="22">
        <f t="shared" si="43"/>
        <v>0</v>
      </c>
      <c r="BV276" s="31">
        <f>IF('SERIES_DB-MetaData'!$F276="US",'SERIES_DB-MetaData'!BV276*6.89476,'SERIES_DB-MetaData'!BV276)</f>
        <v>0</v>
      </c>
      <c r="BW276" s="20">
        <f>'SERIES_DB-MetaData'!BW276</f>
        <v>0</v>
      </c>
      <c r="BX276" s="20">
        <f>'SERIES_DB-MetaData'!BX276</f>
        <v>2</v>
      </c>
    </row>
    <row r="277" spans="1:76">
      <c r="A277" s="84">
        <f>'SERIES_DB-MetaData'!A277</f>
        <v>272</v>
      </c>
      <c r="B277" s="84">
        <f>'SERIES_DB-MetaData'!B277</f>
        <v>0</v>
      </c>
      <c r="C277" s="84">
        <f>'SERIES_DB-MetaData'!C277</f>
        <v>29</v>
      </c>
      <c r="D277" s="105" t="str">
        <f>'SERIES_DB-MetaData'!D277</f>
        <v>Tanabe_4-5</v>
      </c>
      <c r="E277" s="105" t="str">
        <f>'SERIES_DB-MetaData'!E277</f>
        <v>Tanabe (from Lu et al., 2010, NEES Database)</v>
      </c>
      <c r="F277" s="20" t="s">
        <v>8</v>
      </c>
      <c r="G277" s="87" t="str">
        <f>'SERIES_DB-MetaData'!G277</f>
        <v>M</v>
      </c>
      <c r="H277" s="87" t="str">
        <f>'SERIES_DB-MetaData'!H277</f>
        <v>B</v>
      </c>
      <c r="I277" s="31">
        <f>IF('SERIES_DB-MetaData'!$F277="US",'SERIES_DB-MetaData'!I277*6.89476,'SERIES_DB-MetaData'!I277)</f>
        <v>43.9</v>
      </c>
      <c r="J277" s="31">
        <f>IF('SERIES_DB-MetaData'!$F277="US",'SERIES_DB-MetaData'!J277*6.89476,'SERIES_DB-MetaData'!J277)</f>
        <v>0</v>
      </c>
      <c r="K277" s="31">
        <f>IF('SERIES_DB-MetaData'!$F277="US",'SERIES_DB-MetaData'!K277*6.89476,'SERIES_DB-MetaData'!K277)</f>
        <v>0</v>
      </c>
      <c r="L277" s="31">
        <f>IF('SERIES_DB-MetaData'!$F277="US",'SERIES_DB-MetaData'!L277*4.448221615,'SERIES_DB-MetaData'!L277)</f>
        <v>0</v>
      </c>
      <c r="M277" s="20">
        <f>'SERIES_DB-MetaData'!M277</f>
        <v>0</v>
      </c>
      <c r="N277" s="30">
        <f>IF('SERIES_DB-MetaData'!$F277="US",'SERIES_DB-MetaData'!N277*25.4,'SERIES_DB-MetaData'!N277)</f>
        <v>60</v>
      </c>
      <c r="O277" s="30">
        <f>IF('SERIES_DB-MetaData'!$F277="US",'SERIES_DB-MetaData'!O277*25.4,'SERIES_DB-MetaData'!O277)</f>
        <v>60</v>
      </c>
      <c r="P277" s="30">
        <f>IF('SERIES_DB-MetaData'!$F277="US",'SERIES_DB-MetaData'!P277*25.4,'SERIES_DB-MetaData'!P277)</f>
        <v>570</v>
      </c>
      <c r="Q277" s="30">
        <f>IF('SERIES_DB-MetaData'!$F277="US",'SERIES_DB-MetaData'!Q277*25.4,'SERIES_DB-MetaData'!Q277)</f>
        <v>20</v>
      </c>
      <c r="R277" s="30">
        <f>IF('SERIES_DB-MetaData'!$F277="US",'SERIES_DB-MetaData'!R277*25.4,'SERIES_DB-MetaData'!R277)</f>
        <v>480</v>
      </c>
      <c r="S277" s="30">
        <f>IF('SERIES_DB-MetaData'!$F277="US",'SERIES_DB-MetaData'!S277*25.4,'SERIES_DB-MetaData'!S277)</f>
        <v>480</v>
      </c>
      <c r="T277" s="32" t="str">
        <f>'SERIES_DB-MetaData'!T277</f>
        <v>C</v>
      </c>
      <c r="U277" s="32">
        <f t="shared" si="44"/>
        <v>12600</v>
      </c>
      <c r="V277" s="30">
        <f>IF('SERIES_DB-MetaData'!$F277="US",'SERIES_DB-MetaData'!V277*25.4,'SERIES_DB-MetaData'!V277)</f>
        <v>6</v>
      </c>
      <c r="W277" s="30">
        <f>IF('SERIES_DB-MetaData'!$F277="US",'SERIES_DB-MetaData'!W277*25.4,'SERIES_DB-MetaData'!W277)</f>
        <v>0</v>
      </c>
      <c r="X277" s="30">
        <f>IF('SERIES_DB-MetaData'!$F277="US",'SERIES_DB-MetaData'!X277*25.4,'SERIES_DB-MetaData'!X277)</f>
        <v>0</v>
      </c>
      <c r="Y277" s="108">
        <f>'SERIES_DB-MetaData'!Y277</f>
        <v>6</v>
      </c>
      <c r="Z277" s="30">
        <f>IF('SERIES_DB-MetaData'!$F277="US",'SERIES_DB-MetaData'!Z277*25.4,'SERIES_DB-MetaData'!Z277)</f>
        <v>0</v>
      </c>
      <c r="AA277" s="108">
        <f>'SERIES_DB-MetaData'!AA277</f>
        <v>0</v>
      </c>
      <c r="AB277" s="30">
        <f>IF('SERIES_DB-MetaData'!$F277="US",'SERIES_DB-MetaData'!AB277*25.4,'SERIES_DB-MetaData'!AB277)</f>
        <v>0</v>
      </c>
      <c r="AC277" s="108">
        <f>'SERIES_DB-MetaData'!AC277</f>
        <v>0</v>
      </c>
      <c r="AD277" s="108">
        <f>'SERIES_DB-MetaData'!AD277</f>
        <v>0</v>
      </c>
      <c r="AE277" s="31">
        <f>IF('SERIES_DB-MetaData'!$F277="US",'SERIES_DB-MetaData'!AE277*25.4,'SERIES_DB-MetaData'!AE277)</f>
        <v>0</v>
      </c>
      <c r="AF277" s="32" t="str">
        <f>'SERIES_DB-MetaData'!AF277</f>
        <v>Ribbed</v>
      </c>
      <c r="AG277" s="23">
        <f t="shared" si="39"/>
        <v>1.3463968515384828</v>
      </c>
      <c r="AH277" s="30">
        <f>IF('SERIES_DB-MetaData'!$F277="US",'SERIES_DB-MetaData'!AH277*25.4,'SERIES_DB-MetaData'!AH277)</f>
        <v>0</v>
      </c>
      <c r="AI277" s="31">
        <f>IF('SERIES_DB-MetaData'!$F277="US",'SERIES_DB-MetaData'!AI277*6.89476,'SERIES_DB-MetaData'!AI277)</f>
        <v>292.52999999999997</v>
      </c>
      <c r="AJ277" s="31">
        <f>IF('SERIES_DB-MetaData'!$F277="US",'SERIES_DB-MetaData'!AJ277*6.89476,'SERIES_DB-MetaData'!AJ277)</f>
        <v>0</v>
      </c>
      <c r="AK277" s="31">
        <f>IF('SERIES_DB-MetaData'!$F277="US",'SERIES_DB-MetaData'!AK277*6.89476,'SERIES_DB-MetaData'!AK277)</f>
        <v>0</v>
      </c>
      <c r="AL277" s="31">
        <f>IF('SERIES_DB-MetaData'!$F277="US",'SERIES_DB-MetaData'!AL277*6.89476,'SERIES_DB-MetaData'!AL277)</f>
        <v>0</v>
      </c>
      <c r="AM277" s="31">
        <f>IF('SERIES_DB-MetaData'!$F277="US",'SERIES_DB-MetaData'!AM277*6.89476,'SERIES_DB-MetaData'!AM277)</f>
        <v>0</v>
      </c>
      <c r="AN277" s="31">
        <f>IF('SERIES_DB-MetaData'!$F277="US",'SERIES_DB-MetaData'!AN277*6.89476,'SERIES_DB-MetaData'!AN277)</f>
        <v>0</v>
      </c>
      <c r="AO277" s="108">
        <f>'SERIES_DB-MetaData'!AO277</f>
        <v>0</v>
      </c>
      <c r="AP277" s="24">
        <f>'SERIES_DB-MetaData'!AP277</f>
        <v>0</v>
      </c>
      <c r="AQ277" s="20">
        <f>'SERIES_DB-MetaData'!AQ277</f>
        <v>2</v>
      </c>
      <c r="AR277" s="24" t="str">
        <f>'SERIES_DB-MetaData'!AR277</f>
        <v>Ribbed</v>
      </c>
      <c r="AS277" s="30">
        <f>IF('SERIES_DB-MetaData'!$F277="US",'SERIES_DB-MetaData'!AS277*25.4,'SERIES_DB-MetaData'!AS277)</f>
        <v>1.5</v>
      </c>
      <c r="AT277" s="20">
        <f>'SERIES_DB-MetaData'!AT277</f>
        <v>0</v>
      </c>
      <c r="AU277" s="31">
        <f>IF('SERIES_DB-MetaData'!$F277="US",'SERIES_DB-MetaData'!AU277*25.4,'SERIES_DB-MetaData'!AU277)</f>
        <v>25</v>
      </c>
      <c r="AV277" s="30">
        <f>IF('SERIES_DB-MetaData'!$F277="US",'SERIES_DB-MetaData'!AV277*25.4,'SERIES_DB-MetaData'!AV277)</f>
        <v>0</v>
      </c>
      <c r="AW277" s="109">
        <f>'SERIES_DB-MetaData'!AW277</f>
        <v>0</v>
      </c>
      <c r="AX277" s="30">
        <f>IF('SERIES_DB-MetaData'!$F277="US",'SERIES_DB-MetaData'!AX277*25.4,'SERIES_DB-MetaData'!AX277)</f>
        <v>0</v>
      </c>
      <c r="AY277" s="23">
        <f t="shared" si="40"/>
        <v>0.23561944901923448</v>
      </c>
      <c r="AZ277" s="23"/>
      <c r="BA277" s="31">
        <f>IF('SERIES_DB-MetaData'!$F277="US",'SERIES_DB-MetaData'!BA277*6.89476,'SERIES_DB-MetaData'!BA277)</f>
        <v>323.39999999999998</v>
      </c>
      <c r="BB277" s="31">
        <f>IF('SERIES_DB-MetaData'!$F277="US",'SERIES_DB-MetaData'!BB277*6.89476,'SERIES_DB-MetaData'!BB277)</f>
        <v>0</v>
      </c>
      <c r="BC277" s="24">
        <f>'SERIES_DB-MetaData'!BC277</f>
        <v>0</v>
      </c>
      <c r="BD277" s="30">
        <f>IF('SERIES_DB-MetaData'!$F277="US",'SERIES_DB-MetaData'!BD277*25.4,'SERIES_DB-MetaData'!BD277)</f>
        <v>2.65</v>
      </c>
      <c r="BE277" s="30">
        <f>IF('SERIES_DB-MetaData'!$F277="US",'SERIES_DB-MetaData'!BE277*25.4,'SERIES_DB-MetaData'!BE277)</f>
        <v>30</v>
      </c>
      <c r="BF277" s="24">
        <f>'SERIES_DB-MetaData'!BF277</f>
        <v>3</v>
      </c>
      <c r="BG277" s="22">
        <f t="shared" si="41"/>
        <v>2.7577293012292903</v>
      </c>
      <c r="BH277" s="30">
        <f>IF('SERIES_DB-MetaData'!$F277="US",'SERIES_DB-MetaData'!BH277*25.4,'SERIES_DB-MetaData'!BH277)</f>
        <v>0</v>
      </c>
      <c r="BI277" s="31">
        <f>IF('SERIES_DB-MetaData'!$F277="US",'SERIES_DB-MetaData'!BI277*6.89476,'SERIES_DB-MetaData'!BI277)</f>
        <v>323.39999999999998</v>
      </c>
      <c r="BJ277" s="31">
        <f>IF('SERIES_DB-MetaData'!$F277="US",'SERIES_DB-MetaData'!BJ277*6.89476,'SERIES_DB-MetaData'!BJ277)</f>
        <v>0</v>
      </c>
      <c r="BK277" s="109">
        <f>'SERIES_DB-MetaData'!BK277</f>
        <v>0</v>
      </c>
      <c r="BL277" s="30">
        <f>IF('SERIES_DB-MetaData'!$F277="US",'SERIES_DB-MetaData'!BL277*25.4,'SERIES_DB-MetaData'!BL277)</f>
        <v>2.65</v>
      </c>
      <c r="BM277" s="30">
        <f>IF('SERIES_DB-MetaData'!$F277="US",'SERIES_DB-MetaData'!BM277*25.4,'SERIES_DB-MetaData'!BM277)</f>
        <v>30</v>
      </c>
      <c r="BN277" s="25">
        <f>'SERIES_DB-MetaData'!$BN$6</f>
        <v>2</v>
      </c>
      <c r="BO277" s="22">
        <f t="shared" si="42"/>
        <v>1.8384862008195269</v>
      </c>
      <c r="BP277" s="31">
        <f>IF('SERIES_DB-MetaData'!$F277="US",'SERIES_DB-MetaData'!BP277*6.89476,'SERIES_DB-MetaData'!BP277)</f>
        <v>323.39999999999998</v>
      </c>
      <c r="BQ277" s="31">
        <f>IF('SERIES_DB-MetaData'!$F277="US",'SERIES_DB-MetaData'!BQ277*6.89476,'SERIES_DB-MetaData'!BQ277)</f>
        <v>0</v>
      </c>
      <c r="BR277" s="20">
        <f>'SERIES_DB-MetaData'!BR277</f>
        <v>0</v>
      </c>
      <c r="BS277" s="30">
        <f>IF('SERIES_DB-MetaData'!$F277="US",'SERIES_DB-MetaData'!BS277*25.4,'SERIES_DB-MetaData'!BS277)</f>
        <v>0</v>
      </c>
      <c r="BT277" s="20">
        <f>'SERIES_DB-MetaData'!BT277</f>
        <v>0</v>
      </c>
      <c r="BU277" s="22">
        <f t="shared" si="43"/>
        <v>0</v>
      </c>
      <c r="BV277" s="31">
        <f>IF('SERIES_DB-MetaData'!$F277="US",'SERIES_DB-MetaData'!BV277*6.89476,'SERIES_DB-MetaData'!BV277)</f>
        <v>0</v>
      </c>
      <c r="BW277" s="20">
        <f>'SERIES_DB-MetaData'!BW277</f>
        <v>0</v>
      </c>
      <c r="BX277" s="20">
        <f>'SERIES_DB-MetaData'!BX277</f>
        <v>2</v>
      </c>
    </row>
    <row r="278" spans="1:76">
      <c r="A278" s="84">
        <f>'SERIES_DB-MetaData'!A278</f>
        <v>273</v>
      </c>
      <c r="B278" s="84">
        <f>'SERIES_DB-MetaData'!B278</f>
        <v>0</v>
      </c>
      <c r="C278" s="84">
        <f>'SERIES_DB-MetaData'!C278</f>
        <v>30</v>
      </c>
      <c r="D278" s="105" t="str">
        <f>'SERIES_DB-MetaData'!D278</f>
        <v>Tanabe_4-6</v>
      </c>
      <c r="E278" s="105" t="str">
        <f>'SERIES_DB-MetaData'!E278</f>
        <v>Tanabe (from Lu et al., 2010, NEES Database)</v>
      </c>
      <c r="F278" s="20" t="s">
        <v>8</v>
      </c>
      <c r="G278" s="87" t="str">
        <f>'SERIES_DB-MetaData'!G278</f>
        <v>M</v>
      </c>
      <c r="H278" s="87" t="str">
        <f>'SERIES_DB-MetaData'!H278</f>
        <v>B</v>
      </c>
      <c r="I278" s="31">
        <f>IF('SERIES_DB-MetaData'!$F278="US",'SERIES_DB-MetaData'!I278*6.89476,'SERIES_DB-MetaData'!I278)</f>
        <v>45.1</v>
      </c>
      <c r="J278" s="31">
        <f>IF('SERIES_DB-MetaData'!$F278="US",'SERIES_DB-MetaData'!J278*6.89476,'SERIES_DB-MetaData'!J278)</f>
        <v>0</v>
      </c>
      <c r="K278" s="31">
        <f>IF('SERIES_DB-MetaData'!$F278="US",'SERIES_DB-MetaData'!K278*6.89476,'SERIES_DB-MetaData'!K278)</f>
        <v>0</v>
      </c>
      <c r="L278" s="31">
        <f>IF('SERIES_DB-MetaData'!$F278="US",'SERIES_DB-MetaData'!L278*4.448221615,'SERIES_DB-MetaData'!L278)</f>
        <v>0</v>
      </c>
      <c r="M278" s="20">
        <f>'SERIES_DB-MetaData'!M278</f>
        <v>0</v>
      </c>
      <c r="N278" s="30">
        <f>IF('SERIES_DB-MetaData'!$F278="US",'SERIES_DB-MetaData'!N278*25.4,'SERIES_DB-MetaData'!N278)</f>
        <v>60</v>
      </c>
      <c r="O278" s="30">
        <f>IF('SERIES_DB-MetaData'!$F278="US",'SERIES_DB-MetaData'!O278*25.4,'SERIES_DB-MetaData'!O278)</f>
        <v>60</v>
      </c>
      <c r="P278" s="30">
        <f>IF('SERIES_DB-MetaData'!$F278="US",'SERIES_DB-MetaData'!P278*25.4,'SERIES_DB-MetaData'!P278)</f>
        <v>570</v>
      </c>
      <c r="Q278" s="30">
        <f>IF('SERIES_DB-MetaData'!$F278="US",'SERIES_DB-MetaData'!Q278*25.4,'SERIES_DB-MetaData'!Q278)</f>
        <v>20</v>
      </c>
      <c r="R278" s="30">
        <f>IF('SERIES_DB-MetaData'!$F278="US",'SERIES_DB-MetaData'!R278*25.4,'SERIES_DB-MetaData'!R278)</f>
        <v>480</v>
      </c>
      <c r="S278" s="30">
        <f>IF('SERIES_DB-MetaData'!$F278="US",'SERIES_DB-MetaData'!S278*25.4,'SERIES_DB-MetaData'!S278)</f>
        <v>480</v>
      </c>
      <c r="T278" s="32" t="str">
        <f>'SERIES_DB-MetaData'!T278</f>
        <v>C</v>
      </c>
      <c r="U278" s="32">
        <f t="shared" si="44"/>
        <v>12600</v>
      </c>
      <c r="V278" s="30">
        <f>IF('SERIES_DB-MetaData'!$F278="US",'SERIES_DB-MetaData'!V278*25.4,'SERIES_DB-MetaData'!V278)</f>
        <v>6</v>
      </c>
      <c r="W278" s="30">
        <f>IF('SERIES_DB-MetaData'!$F278="US",'SERIES_DB-MetaData'!W278*25.4,'SERIES_DB-MetaData'!W278)</f>
        <v>0</v>
      </c>
      <c r="X278" s="30">
        <f>IF('SERIES_DB-MetaData'!$F278="US",'SERIES_DB-MetaData'!X278*25.4,'SERIES_DB-MetaData'!X278)</f>
        <v>0</v>
      </c>
      <c r="Y278" s="108">
        <f>'SERIES_DB-MetaData'!Y278</f>
        <v>6</v>
      </c>
      <c r="Z278" s="30">
        <f>IF('SERIES_DB-MetaData'!$F278="US",'SERIES_DB-MetaData'!Z278*25.4,'SERIES_DB-MetaData'!Z278)</f>
        <v>0</v>
      </c>
      <c r="AA278" s="108">
        <f>'SERIES_DB-MetaData'!AA278</f>
        <v>0</v>
      </c>
      <c r="AB278" s="30">
        <f>IF('SERIES_DB-MetaData'!$F278="US",'SERIES_DB-MetaData'!AB278*25.4,'SERIES_DB-MetaData'!AB278)</f>
        <v>0</v>
      </c>
      <c r="AC278" s="108">
        <f>'SERIES_DB-MetaData'!AC278</f>
        <v>0</v>
      </c>
      <c r="AD278" s="108">
        <f>'SERIES_DB-MetaData'!AD278</f>
        <v>0</v>
      </c>
      <c r="AE278" s="31">
        <f>IF('SERIES_DB-MetaData'!$F278="US",'SERIES_DB-MetaData'!AE278*25.4,'SERIES_DB-MetaData'!AE278)</f>
        <v>0</v>
      </c>
      <c r="AF278" s="32" t="str">
        <f>'SERIES_DB-MetaData'!AF278</f>
        <v>Ribbed</v>
      </c>
      <c r="AG278" s="23">
        <f t="shared" si="39"/>
        <v>1.3463968515384828</v>
      </c>
      <c r="AH278" s="30">
        <f>IF('SERIES_DB-MetaData'!$F278="US",'SERIES_DB-MetaData'!AH278*25.4,'SERIES_DB-MetaData'!AH278)</f>
        <v>0</v>
      </c>
      <c r="AI278" s="31">
        <f>IF('SERIES_DB-MetaData'!$F278="US",'SERIES_DB-MetaData'!AI278*6.89476,'SERIES_DB-MetaData'!AI278)</f>
        <v>292.52999999999997</v>
      </c>
      <c r="AJ278" s="31">
        <f>IF('SERIES_DB-MetaData'!$F278="US",'SERIES_DB-MetaData'!AJ278*6.89476,'SERIES_DB-MetaData'!AJ278)</f>
        <v>0</v>
      </c>
      <c r="AK278" s="31">
        <f>IF('SERIES_DB-MetaData'!$F278="US",'SERIES_DB-MetaData'!AK278*6.89476,'SERIES_DB-MetaData'!AK278)</f>
        <v>0</v>
      </c>
      <c r="AL278" s="31">
        <f>IF('SERIES_DB-MetaData'!$F278="US",'SERIES_DB-MetaData'!AL278*6.89476,'SERIES_DB-MetaData'!AL278)</f>
        <v>0</v>
      </c>
      <c r="AM278" s="31">
        <f>IF('SERIES_DB-MetaData'!$F278="US",'SERIES_DB-MetaData'!AM278*6.89476,'SERIES_DB-MetaData'!AM278)</f>
        <v>0</v>
      </c>
      <c r="AN278" s="31">
        <f>IF('SERIES_DB-MetaData'!$F278="US",'SERIES_DB-MetaData'!AN278*6.89476,'SERIES_DB-MetaData'!AN278)</f>
        <v>0</v>
      </c>
      <c r="AO278" s="108">
        <f>'SERIES_DB-MetaData'!AO278</f>
        <v>0</v>
      </c>
      <c r="AP278" s="24">
        <f>'SERIES_DB-MetaData'!AP278</f>
        <v>0</v>
      </c>
      <c r="AQ278" s="20">
        <f>'SERIES_DB-MetaData'!AQ278</f>
        <v>2</v>
      </c>
      <c r="AR278" s="24" t="str">
        <f>'SERIES_DB-MetaData'!AR278</f>
        <v>Ribbed</v>
      </c>
      <c r="AS278" s="30">
        <f>IF('SERIES_DB-MetaData'!$F278="US",'SERIES_DB-MetaData'!AS278*25.4,'SERIES_DB-MetaData'!AS278)</f>
        <v>1.5</v>
      </c>
      <c r="AT278" s="20">
        <f>'SERIES_DB-MetaData'!AT278</f>
        <v>0</v>
      </c>
      <c r="AU278" s="31">
        <f>IF('SERIES_DB-MetaData'!$F278="US",'SERIES_DB-MetaData'!AU278*25.4,'SERIES_DB-MetaData'!AU278)</f>
        <v>25</v>
      </c>
      <c r="AV278" s="30">
        <f>IF('SERIES_DB-MetaData'!$F278="US",'SERIES_DB-MetaData'!AV278*25.4,'SERIES_DB-MetaData'!AV278)</f>
        <v>0</v>
      </c>
      <c r="AW278" s="109">
        <f>'SERIES_DB-MetaData'!AW278</f>
        <v>0</v>
      </c>
      <c r="AX278" s="30">
        <f>IF('SERIES_DB-MetaData'!$F278="US",'SERIES_DB-MetaData'!AX278*25.4,'SERIES_DB-MetaData'!AX278)</f>
        <v>0</v>
      </c>
      <c r="AY278" s="23">
        <f t="shared" si="40"/>
        <v>0.23561944901923448</v>
      </c>
      <c r="AZ278" s="23"/>
      <c r="BA278" s="31">
        <f>IF('SERIES_DB-MetaData'!$F278="US",'SERIES_DB-MetaData'!BA278*6.89476,'SERIES_DB-MetaData'!BA278)</f>
        <v>323.39999999999998</v>
      </c>
      <c r="BB278" s="31">
        <f>IF('SERIES_DB-MetaData'!$F278="US",'SERIES_DB-MetaData'!BB278*6.89476,'SERIES_DB-MetaData'!BB278)</f>
        <v>0</v>
      </c>
      <c r="BC278" s="24">
        <f>'SERIES_DB-MetaData'!BC278</f>
        <v>0</v>
      </c>
      <c r="BD278" s="30">
        <f>IF('SERIES_DB-MetaData'!$F278="US",'SERIES_DB-MetaData'!BD278*25.4,'SERIES_DB-MetaData'!BD278)</f>
        <v>2.65</v>
      </c>
      <c r="BE278" s="30">
        <f>IF('SERIES_DB-MetaData'!$F278="US",'SERIES_DB-MetaData'!BE278*25.4,'SERIES_DB-MetaData'!BE278)</f>
        <v>30</v>
      </c>
      <c r="BF278" s="24">
        <f>'SERIES_DB-MetaData'!BF278</f>
        <v>3</v>
      </c>
      <c r="BG278" s="22">
        <f t="shared" si="41"/>
        <v>2.7577293012292903</v>
      </c>
      <c r="BH278" s="30">
        <f>IF('SERIES_DB-MetaData'!$F278="US",'SERIES_DB-MetaData'!BH278*25.4,'SERIES_DB-MetaData'!BH278)</f>
        <v>0</v>
      </c>
      <c r="BI278" s="31">
        <f>IF('SERIES_DB-MetaData'!$F278="US",'SERIES_DB-MetaData'!BI278*6.89476,'SERIES_DB-MetaData'!BI278)</f>
        <v>323.39999999999998</v>
      </c>
      <c r="BJ278" s="31">
        <f>IF('SERIES_DB-MetaData'!$F278="US",'SERIES_DB-MetaData'!BJ278*6.89476,'SERIES_DB-MetaData'!BJ278)</f>
        <v>0</v>
      </c>
      <c r="BK278" s="109">
        <f>'SERIES_DB-MetaData'!BK278</f>
        <v>0</v>
      </c>
      <c r="BL278" s="30">
        <f>IF('SERIES_DB-MetaData'!$F278="US",'SERIES_DB-MetaData'!BL278*25.4,'SERIES_DB-MetaData'!BL278)</f>
        <v>2.65</v>
      </c>
      <c r="BM278" s="30">
        <f>IF('SERIES_DB-MetaData'!$F278="US",'SERIES_DB-MetaData'!BM278*25.4,'SERIES_DB-MetaData'!BM278)</f>
        <v>30</v>
      </c>
      <c r="BN278" s="25">
        <f>'SERIES_DB-MetaData'!$BN$6</f>
        <v>2</v>
      </c>
      <c r="BO278" s="22">
        <f t="shared" si="42"/>
        <v>1.8384862008195269</v>
      </c>
      <c r="BP278" s="31">
        <f>IF('SERIES_DB-MetaData'!$F278="US",'SERIES_DB-MetaData'!BP278*6.89476,'SERIES_DB-MetaData'!BP278)</f>
        <v>323.39999999999998</v>
      </c>
      <c r="BQ278" s="31">
        <f>IF('SERIES_DB-MetaData'!$F278="US",'SERIES_DB-MetaData'!BQ278*6.89476,'SERIES_DB-MetaData'!BQ278)</f>
        <v>0</v>
      </c>
      <c r="BR278" s="20">
        <f>'SERIES_DB-MetaData'!BR278</f>
        <v>0</v>
      </c>
      <c r="BS278" s="30">
        <f>IF('SERIES_DB-MetaData'!$F278="US",'SERIES_DB-MetaData'!BS278*25.4,'SERIES_DB-MetaData'!BS278)</f>
        <v>0</v>
      </c>
      <c r="BT278" s="20">
        <f>'SERIES_DB-MetaData'!BT278</f>
        <v>0</v>
      </c>
      <c r="BU278" s="22">
        <f t="shared" si="43"/>
        <v>0</v>
      </c>
      <c r="BV278" s="31">
        <f>IF('SERIES_DB-MetaData'!$F278="US",'SERIES_DB-MetaData'!BV278*6.89476,'SERIES_DB-MetaData'!BV278)</f>
        <v>0</v>
      </c>
      <c r="BW278" s="20">
        <f>'SERIES_DB-MetaData'!BW278</f>
        <v>0</v>
      </c>
      <c r="BX278" s="20">
        <f>'SERIES_DB-MetaData'!BX278</f>
        <v>2</v>
      </c>
    </row>
    <row r="279" spans="1:76">
      <c r="A279" s="84">
        <f>'SERIES_DB-MetaData'!A279</f>
        <v>274</v>
      </c>
      <c r="B279" s="84">
        <f>'SERIES_DB-MetaData'!B279</f>
        <v>0</v>
      </c>
      <c r="C279" s="84">
        <f>'SERIES_DB-MetaData'!C279</f>
        <v>31</v>
      </c>
      <c r="D279" s="105" t="str">
        <f>'SERIES_DB-MetaData'!D279</f>
        <v>Tanabe_4-7</v>
      </c>
      <c r="E279" s="105" t="str">
        <f>'SERIES_DB-MetaData'!E279</f>
        <v>Tanabe (from Lu et al., 2010, NEES Database)</v>
      </c>
      <c r="F279" s="20" t="s">
        <v>8</v>
      </c>
      <c r="G279" s="87" t="str">
        <f>'SERIES_DB-MetaData'!G279</f>
        <v>M</v>
      </c>
      <c r="H279" s="87" t="str">
        <f>'SERIES_DB-MetaData'!H279</f>
        <v>B</v>
      </c>
      <c r="I279" s="31">
        <f>IF('SERIES_DB-MetaData'!$F279="US",'SERIES_DB-MetaData'!I279*6.89476,'SERIES_DB-MetaData'!I279)</f>
        <v>45.4</v>
      </c>
      <c r="J279" s="31">
        <f>IF('SERIES_DB-MetaData'!$F279="US",'SERIES_DB-MetaData'!J279*6.89476,'SERIES_DB-MetaData'!J279)</f>
        <v>0</v>
      </c>
      <c r="K279" s="31">
        <f>IF('SERIES_DB-MetaData'!$F279="US",'SERIES_DB-MetaData'!K279*6.89476,'SERIES_DB-MetaData'!K279)</f>
        <v>0</v>
      </c>
      <c r="L279" s="31">
        <f>IF('SERIES_DB-MetaData'!$F279="US",'SERIES_DB-MetaData'!L279*4.448221615,'SERIES_DB-MetaData'!L279)</f>
        <v>0</v>
      </c>
      <c r="M279" s="20">
        <f>'SERIES_DB-MetaData'!M279</f>
        <v>0</v>
      </c>
      <c r="N279" s="30">
        <f>IF('SERIES_DB-MetaData'!$F279="US",'SERIES_DB-MetaData'!N279*25.4,'SERIES_DB-MetaData'!N279)</f>
        <v>60</v>
      </c>
      <c r="O279" s="30">
        <f>IF('SERIES_DB-MetaData'!$F279="US",'SERIES_DB-MetaData'!O279*25.4,'SERIES_DB-MetaData'!O279)</f>
        <v>60</v>
      </c>
      <c r="P279" s="30">
        <f>IF('SERIES_DB-MetaData'!$F279="US",'SERIES_DB-MetaData'!P279*25.4,'SERIES_DB-MetaData'!P279)</f>
        <v>570</v>
      </c>
      <c r="Q279" s="30">
        <f>IF('SERIES_DB-MetaData'!$F279="US",'SERIES_DB-MetaData'!Q279*25.4,'SERIES_DB-MetaData'!Q279)</f>
        <v>30</v>
      </c>
      <c r="R279" s="30">
        <f>IF('SERIES_DB-MetaData'!$F279="US",'SERIES_DB-MetaData'!R279*25.4,'SERIES_DB-MetaData'!R279)</f>
        <v>480</v>
      </c>
      <c r="S279" s="30">
        <f>IF('SERIES_DB-MetaData'!$F279="US",'SERIES_DB-MetaData'!S279*25.4,'SERIES_DB-MetaData'!S279)</f>
        <v>480</v>
      </c>
      <c r="T279" s="32" t="str">
        <f>'SERIES_DB-MetaData'!T279</f>
        <v>C</v>
      </c>
      <c r="U279" s="32">
        <f t="shared" si="44"/>
        <v>17100</v>
      </c>
      <c r="V279" s="30">
        <f>IF('SERIES_DB-MetaData'!$F279="US",'SERIES_DB-MetaData'!V279*25.4,'SERIES_DB-MetaData'!V279)</f>
        <v>6</v>
      </c>
      <c r="W279" s="30">
        <f>IF('SERIES_DB-MetaData'!$F279="US",'SERIES_DB-MetaData'!W279*25.4,'SERIES_DB-MetaData'!W279)</f>
        <v>0</v>
      </c>
      <c r="X279" s="30">
        <f>IF('SERIES_DB-MetaData'!$F279="US",'SERIES_DB-MetaData'!X279*25.4,'SERIES_DB-MetaData'!X279)</f>
        <v>0</v>
      </c>
      <c r="Y279" s="108">
        <f>'SERIES_DB-MetaData'!Y279</f>
        <v>6</v>
      </c>
      <c r="Z279" s="30">
        <f>IF('SERIES_DB-MetaData'!$F279="US",'SERIES_DB-MetaData'!Z279*25.4,'SERIES_DB-MetaData'!Z279)</f>
        <v>0</v>
      </c>
      <c r="AA279" s="108">
        <f>'SERIES_DB-MetaData'!AA279</f>
        <v>0</v>
      </c>
      <c r="AB279" s="30">
        <f>IF('SERIES_DB-MetaData'!$F279="US",'SERIES_DB-MetaData'!AB279*25.4,'SERIES_DB-MetaData'!AB279)</f>
        <v>0</v>
      </c>
      <c r="AC279" s="108">
        <f>'SERIES_DB-MetaData'!AC279</f>
        <v>0</v>
      </c>
      <c r="AD279" s="108">
        <f>'SERIES_DB-MetaData'!AD279</f>
        <v>0</v>
      </c>
      <c r="AE279" s="31">
        <f>IF('SERIES_DB-MetaData'!$F279="US",'SERIES_DB-MetaData'!AE279*25.4,'SERIES_DB-MetaData'!AE279)</f>
        <v>0</v>
      </c>
      <c r="AF279" s="32" t="str">
        <f>'SERIES_DB-MetaData'!AF279</f>
        <v>Ribbed</v>
      </c>
      <c r="AG279" s="23">
        <f t="shared" si="39"/>
        <v>0.99208189060730301</v>
      </c>
      <c r="AH279" s="30">
        <f>IF('SERIES_DB-MetaData'!$F279="US",'SERIES_DB-MetaData'!AH279*25.4,'SERIES_DB-MetaData'!AH279)</f>
        <v>0</v>
      </c>
      <c r="AI279" s="31">
        <f>IF('SERIES_DB-MetaData'!$F279="US",'SERIES_DB-MetaData'!AI279*6.89476,'SERIES_DB-MetaData'!AI279)</f>
        <v>292.52999999999997</v>
      </c>
      <c r="AJ279" s="31">
        <f>IF('SERIES_DB-MetaData'!$F279="US",'SERIES_DB-MetaData'!AJ279*6.89476,'SERIES_DB-MetaData'!AJ279)</f>
        <v>0</v>
      </c>
      <c r="AK279" s="31">
        <f>IF('SERIES_DB-MetaData'!$F279="US",'SERIES_DB-MetaData'!AK279*6.89476,'SERIES_DB-MetaData'!AK279)</f>
        <v>0</v>
      </c>
      <c r="AL279" s="31">
        <f>IF('SERIES_DB-MetaData'!$F279="US",'SERIES_DB-MetaData'!AL279*6.89476,'SERIES_DB-MetaData'!AL279)</f>
        <v>0</v>
      </c>
      <c r="AM279" s="31">
        <f>IF('SERIES_DB-MetaData'!$F279="US",'SERIES_DB-MetaData'!AM279*6.89476,'SERIES_DB-MetaData'!AM279)</f>
        <v>0</v>
      </c>
      <c r="AN279" s="31">
        <f>IF('SERIES_DB-MetaData'!$F279="US",'SERIES_DB-MetaData'!AN279*6.89476,'SERIES_DB-MetaData'!AN279)</f>
        <v>0</v>
      </c>
      <c r="AO279" s="108">
        <f>'SERIES_DB-MetaData'!AO279</f>
        <v>0</v>
      </c>
      <c r="AP279" s="24">
        <f>'SERIES_DB-MetaData'!AP279</f>
        <v>0</v>
      </c>
      <c r="AQ279" s="20">
        <f>'SERIES_DB-MetaData'!AQ279</f>
        <v>2</v>
      </c>
      <c r="AR279" s="24" t="str">
        <f>'SERIES_DB-MetaData'!AR279</f>
        <v>Ribbed</v>
      </c>
      <c r="AS279" s="30">
        <f>IF('SERIES_DB-MetaData'!$F279="US",'SERIES_DB-MetaData'!AS279*25.4,'SERIES_DB-MetaData'!AS279)</f>
        <v>1.5</v>
      </c>
      <c r="AT279" s="20">
        <f>'SERIES_DB-MetaData'!AT279</f>
        <v>0</v>
      </c>
      <c r="AU279" s="31">
        <f>IF('SERIES_DB-MetaData'!$F279="US",'SERIES_DB-MetaData'!AU279*25.4,'SERIES_DB-MetaData'!AU279)</f>
        <v>25</v>
      </c>
      <c r="AV279" s="30">
        <f>IF('SERIES_DB-MetaData'!$F279="US",'SERIES_DB-MetaData'!AV279*25.4,'SERIES_DB-MetaData'!AV279)</f>
        <v>0</v>
      </c>
      <c r="AW279" s="109">
        <f>'SERIES_DB-MetaData'!AW279</f>
        <v>0</v>
      </c>
      <c r="AX279" s="30">
        <f>IF('SERIES_DB-MetaData'!$F279="US",'SERIES_DB-MetaData'!AX279*25.4,'SERIES_DB-MetaData'!AX279)</f>
        <v>0</v>
      </c>
      <c r="AY279" s="23">
        <f t="shared" si="40"/>
        <v>0.23561944901923448</v>
      </c>
      <c r="AZ279" s="23"/>
      <c r="BA279" s="31">
        <f>IF('SERIES_DB-MetaData'!$F279="US",'SERIES_DB-MetaData'!BA279*6.89476,'SERIES_DB-MetaData'!BA279)</f>
        <v>323.39999999999998</v>
      </c>
      <c r="BB279" s="31">
        <f>IF('SERIES_DB-MetaData'!$F279="US",'SERIES_DB-MetaData'!BB279*6.89476,'SERIES_DB-MetaData'!BB279)</f>
        <v>0</v>
      </c>
      <c r="BC279" s="24">
        <f>'SERIES_DB-MetaData'!BC279</f>
        <v>0</v>
      </c>
      <c r="BD279" s="30">
        <f>IF('SERIES_DB-MetaData'!$F279="US",'SERIES_DB-MetaData'!BD279*25.4,'SERIES_DB-MetaData'!BD279)</f>
        <v>2.65</v>
      </c>
      <c r="BE279" s="30">
        <f>IF('SERIES_DB-MetaData'!$F279="US",'SERIES_DB-MetaData'!BE279*25.4,'SERIES_DB-MetaData'!BE279)</f>
        <v>30</v>
      </c>
      <c r="BF279" s="24">
        <f>'SERIES_DB-MetaData'!BF279</f>
        <v>3</v>
      </c>
      <c r="BG279" s="22">
        <f t="shared" si="41"/>
        <v>1.8384862008195269</v>
      </c>
      <c r="BH279" s="30">
        <f>IF('SERIES_DB-MetaData'!$F279="US",'SERIES_DB-MetaData'!BH279*25.4,'SERIES_DB-MetaData'!BH279)</f>
        <v>0</v>
      </c>
      <c r="BI279" s="31">
        <f>IF('SERIES_DB-MetaData'!$F279="US",'SERIES_DB-MetaData'!BI279*6.89476,'SERIES_DB-MetaData'!BI279)</f>
        <v>323.39999999999998</v>
      </c>
      <c r="BJ279" s="31">
        <f>IF('SERIES_DB-MetaData'!$F279="US",'SERIES_DB-MetaData'!BJ279*6.89476,'SERIES_DB-MetaData'!BJ279)</f>
        <v>0</v>
      </c>
      <c r="BK279" s="109">
        <f>'SERIES_DB-MetaData'!BK279</f>
        <v>0</v>
      </c>
      <c r="BL279" s="30">
        <f>IF('SERIES_DB-MetaData'!$F279="US",'SERIES_DB-MetaData'!BL279*25.4,'SERIES_DB-MetaData'!BL279)</f>
        <v>2.65</v>
      </c>
      <c r="BM279" s="30">
        <f>IF('SERIES_DB-MetaData'!$F279="US",'SERIES_DB-MetaData'!BM279*25.4,'SERIES_DB-MetaData'!BM279)</f>
        <v>30</v>
      </c>
      <c r="BN279" s="25">
        <f>'SERIES_DB-MetaData'!$BN$6</f>
        <v>2</v>
      </c>
      <c r="BO279" s="22">
        <f t="shared" si="42"/>
        <v>1.2256574672130178</v>
      </c>
      <c r="BP279" s="31">
        <f>IF('SERIES_DB-MetaData'!$F279="US",'SERIES_DB-MetaData'!BP279*6.89476,'SERIES_DB-MetaData'!BP279)</f>
        <v>323.39999999999998</v>
      </c>
      <c r="BQ279" s="31">
        <f>IF('SERIES_DB-MetaData'!$F279="US",'SERIES_DB-MetaData'!BQ279*6.89476,'SERIES_DB-MetaData'!BQ279)</f>
        <v>0</v>
      </c>
      <c r="BR279" s="20">
        <f>'SERIES_DB-MetaData'!BR279</f>
        <v>0</v>
      </c>
      <c r="BS279" s="30">
        <f>IF('SERIES_DB-MetaData'!$F279="US",'SERIES_DB-MetaData'!BS279*25.4,'SERIES_DB-MetaData'!BS279)</f>
        <v>0</v>
      </c>
      <c r="BT279" s="20">
        <f>'SERIES_DB-MetaData'!BT279</f>
        <v>0</v>
      </c>
      <c r="BU279" s="22">
        <f t="shared" si="43"/>
        <v>0</v>
      </c>
      <c r="BV279" s="31">
        <f>IF('SERIES_DB-MetaData'!$F279="US",'SERIES_DB-MetaData'!BV279*6.89476,'SERIES_DB-MetaData'!BV279)</f>
        <v>0</v>
      </c>
      <c r="BW279" s="20">
        <f>'SERIES_DB-MetaData'!BW279</f>
        <v>0</v>
      </c>
      <c r="BX279" s="20">
        <f>'SERIES_DB-MetaData'!BX279</f>
        <v>2</v>
      </c>
    </row>
    <row r="280" spans="1:76">
      <c r="A280" s="84">
        <f>'SERIES_DB-MetaData'!A280</f>
        <v>275</v>
      </c>
      <c r="B280" s="84">
        <f>'SERIES_DB-MetaData'!B280</f>
        <v>0</v>
      </c>
      <c r="C280" s="84">
        <f>'SERIES_DB-MetaData'!C280</f>
        <v>32</v>
      </c>
      <c r="D280" s="105" t="str">
        <f>'SERIES_DB-MetaData'!D280</f>
        <v>Tanabe_4-8</v>
      </c>
      <c r="E280" s="105" t="str">
        <f>'SERIES_DB-MetaData'!E280</f>
        <v>Tanabe (from Lu et al., 2010, NEES Database)</v>
      </c>
      <c r="F280" s="20" t="s">
        <v>8</v>
      </c>
      <c r="G280" s="87" t="str">
        <f>'SERIES_DB-MetaData'!G280</f>
        <v>M</v>
      </c>
      <c r="H280" s="87" t="str">
        <f>'SERIES_DB-MetaData'!H280</f>
        <v>B</v>
      </c>
      <c r="I280" s="31">
        <f>IF('SERIES_DB-MetaData'!$F280="US",'SERIES_DB-MetaData'!I280*6.89476,'SERIES_DB-MetaData'!I280)</f>
        <v>43.1</v>
      </c>
      <c r="J280" s="31">
        <f>IF('SERIES_DB-MetaData'!$F280="US",'SERIES_DB-MetaData'!J280*6.89476,'SERIES_DB-MetaData'!J280)</f>
        <v>0</v>
      </c>
      <c r="K280" s="31">
        <f>IF('SERIES_DB-MetaData'!$F280="US",'SERIES_DB-MetaData'!K280*6.89476,'SERIES_DB-MetaData'!K280)</f>
        <v>0</v>
      </c>
      <c r="L280" s="31">
        <f>IF('SERIES_DB-MetaData'!$F280="US",'SERIES_DB-MetaData'!L280*4.448221615,'SERIES_DB-MetaData'!L280)</f>
        <v>0</v>
      </c>
      <c r="M280" s="20">
        <f>'SERIES_DB-MetaData'!M280</f>
        <v>0</v>
      </c>
      <c r="N280" s="30">
        <f>IF('SERIES_DB-MetaData'!$F280="US",'SERIES_DB-MetaData'!N280*25.4,'SERIES_DB-MetaData'!N280)</f>
        <v>60</v>
      </c>
      <c r="O280" s="30">
        <f>IF('SERIES_DB-MetaData'!$F280="US",'SERIES_DB-MetaData'!O280*25.4,'SERIES_DB-MetaData'!O280)</f>
        <v>60</v>
      </c>
      <c r="P280" s="30">
        <f>IF('SERIES_DB-MetaData'!$F280="US",'SERIES_DB-MetaData'!P280*25.4,'SERIES_DB-MetaData'!P280)</f>
        <v>570</v>
      </c>
      <c r="Q280" s="30">
        <f>IF('SERIES_DB-MetaData'!$F280="US",'SERIES_DB-MetaData'!Q280*25.4,'SERIES_DB-MetaData'!Q280)</f>
        <v>30</v>
      </c>
      <c r="R280" s="30">
        <f>IF('SERIES_DB-MetaData'!$F280="US",'SERIES_DB-MetaData'!R280*25.4,'SERIES_DB-MetaData'!R280)</f>
        <v>480</v>
      </c>
      <c r="S280" s="30">
        <f>IF('SERIES_DB-MetaData'!$F280="US",'SERIES_DB-MetaData'!S280*25.4,'SERIES_DB-MetaData'!S280)</f>
        <v>480</v>
      </c>
      <c r="T280" s="32" t="str">
        <f>'SERIES_DB-MetaData'!T280</f>
        <v>C</v>
      </c>
      <c r="U280" s="32">
        <f t="shared" si="44"/>
        <v>17100</v>
      </c>
      <c r="V280" s="30">
        <f>IF('SERIES_DB-MetaData'!$F280="US",'SERIES_DB-MetaData'!V280*25.4,'SERIES_DB-MetaData'!V280)</f>
        <v>6</v>
      </c>
      <c r="W280" s="30">
        <f>IF('SERIES_DB-MetaData'!$F280="US",'SERIES_DB-MetaData'!W280*25.4,'SERIES_DB-MetaData'!W280)</f>
        <v>0</v>
      </c>
      <c r="X280" s="30">
        <f>IF('SERIES_DB-MetaData'!$F280="US",'SERIES_DB-MetaData'!X280*25.4,'SERIES_DB-MetaData'!X280)</f>
        <v>0</v>
      </c>
      <c r="Y280" s="108">
        <f>'SERIES_DB-MetaData'!Y280</f>
        <v>6</v>
      </c>
      <c r="Z280" s="30">
        <f>IF('SERIES_DB-MetaData'!$F280="US",'SERIES_DB-MetaData'!Z280*25.4,'SERIES_DB-MetaData'!Z280)</f>
        <v>0</v>
      </c>
      <c r="AA280" s="108">
        <f>'SERIES_DB-MetaData'!AA280</f>
        <v>0</v>
      </c>
      <c r="AB280" s="30">
        <f>IF('SERIES_DB-MetaData'!$F280="US",'SERIES_DB-MetaData'!AB280*25.4,'SERIES_DB-MetaData'!AB280)</f>
        <v>0</v>
      </c>
      <c r="AC280" s="108">
        <f>'SERIES_DB-MetaData'!AC280</f>
        <v>0</v>
      </c>
      <c r="AD280" s="108">
        <f>'SERIES_DB-MetaData'!AD280</f>
        <v>0</v>
      </c>
      <c r="AE280" s="31">
        <f>IF('SERIES_DB-MetaData'!$F280="US",'SERIES_DB-MetaData'!AE280*25.4,'SERIES_DB-MetaData'!AE280)</f>
        <v>0</v>
      </c>
      <c r="AF280" s="32" t="str">
        <f>'SERIES_DB-MetaData'!AF280</f>
        <v>Ribbed</v>
      </c>
      <c r="AG280" s="23">
        <f t="shared" si="39"/>
        <v>0.99208189060730301</v>
      </c>
      <c r="AH280" s="30">
        <f>IF('SERIES_DB-MetaData'!$F280="US",'SERIES_DB-MetaData'!AH280*25.4,'SERIES_DB-MetaData'!AH280)</f>
        <v>0</v>
      </c>
      <c r="AI280" s="31">
        <f>IF('SERIES_DB-MetaData'!$F280="US",'SERIES_DB-MetaData'!AI280*6.89476,'SERIES_DB-MetaData'!AI280)</f>
        <v>292.52999999999997</v>
      </c>
      <c r="AJ280" s="31">
        <f>IF('SERIES_DB-MetaData'!$F280="US",'SERIES_DB-MetaData'!AJ280*6.89476,'SERIES_DB-MetaData'!AJ280)</f>
        <v>0</v>
      </c>
      <c r="AK280" s="31">
        <f>IF('SERIES_DB-MetaData'!$F280="US",'SERIES_DB-MetaData'!AK280*6.89476,'SERIES_DB-MetaData'!AK280)</f>
        <v>0</v>
      </c>
      <c r="AL280" s="31">
        <f>IF('SERIES_DB-MetaData'!$F280="US",'SERIES_DB-MetaData'!AL280*6.89476,'SERIES_DB-MetaData'!AL280)</f>
        <v>0</v>
      </c>
      <c r="AM280" s="31">
        <f>IF('SERIES_DB-MetaData'!$F280="US",'SERIES_DB-MetaData'!AM280*6.89476,'SERIES_DB-MetaData'!AM280)</f>
        <v>0</v>
      </c>
      <c r="AN280" s="31">
        <f>IF('SERIES_DB-MetaData'!$F280="US",'SERIES_DB-MetaData'!AN280*6.89476,'SERIES_DB-MetaData'!AN280)</f>
        <v>0</v>
      </c>
      <c r="AO280" s="108">
        <f>'SERIES_DB-MetaData'!AO280</f>
        <v>0</v>
      </c>
      <c r="AP280" s="24">
        <f>'SERIES_DB-MetaData'!AP280</f>
        <v>0</v>
      </c>
      <c r="AQ280" s="20">
        <f>'SERIES_DB-MetaData'!AQ280</f>
        <v>2</v>
      </c>
      <c r="AR280" s="24" t="str">
        <f>'SERIES_DB-MetaData'!AR280</f>
        <v>Ribbed</v>
      </c>
      <c r="AS280" s="30">
        <f>IF('SERIES_DB-MetaData'!$F280="US",'SERIES_DB-MetaData'!AS280*25.4,'SERIES_DB-MetaData'!AS280)</f>
        <v>1.5</v>
      </c>
      <c r="AT280" s="20">
        <f>'SERIES_DB-MetaData'!AT280</f>
        <v>0</v>
      </c>
      <c r="AU280" s="31">
        <f>IF('SERIES_DB-MetaData'!$F280="US",'SERIES_DB-MetaData'!AU280*25.4,'SERIES_DB-MetaData'!AU280)</f>
        <v>25</v>
      </c>
      <c r="AV280" s="30">
        <f>IF('SERIES_DB-MetaData'!$F280="US",'SERIES_DB-MetaData'!AV280*25.4,'SERIES_DB-MetaData'!AV280)</f>
        <v>0</v>
      </c>
      <c r="AW280" s="109">
        <f>'SERIES_DB-MetaData'!AW280</f>
        <v>0</v>
      </c>
      <c r="AX280" s="30">
        <f>IF('SERIES_DB-MetaData'!$F280="US",'SERIES_DB-MetaData'!AX280*25.4,'SERIES_DB-MetaData'!AX280)</f>
        <v>0</v>
      </c>
      <c r="AY280" s="23">
        <f t="shared" si="40"/>
        <v>0.23561944901923448</v>
      </c>
      <c r="AZ280" s="23"/>
      <c r="BA280" s="31">
        <f>IF('SERIES_DB-MetaData'!$F280="US",'SERIES_DB-MetaData'!BA280*6.89476,'SERIES_DB-MetaData'!BA280)</f>
        <v>323.39999999999998</v>
      </c>
      <c r="BB280" s="31">
        <f>IF('SERIES_DB-MetaData'!$F280="US",'SERIES_DB-MetaData'!BB280*6.89476,'SERIES_DB-MetaData'!BB280)</f>
        <v>0</v>
      </c>
      <c r="BC280" s="24">
        <f>'SERIES_DB-MetaData'!BC280</f>
        <v>0</v>
      </c>
      <c r="BD280" s="30">
        <f>IF('SERIES_DB-MetaData'!$F280="US",'SERIES_DB-MetaData'!BD280*25.4,'SERIES_DB-MetaData'!BD280)</f>
        <v>2.65</v>
      </c>
      <c r="BE280" s="30">
        <f>IF('SERIES_DB-MetaData'!$F280="US",'SERIES_DB-MetaData'!BE280*25.4,'SERIES_DB-MetaData'!BE280)</f>
        <v>30</v>
      </c>
      <c r="BF280" s="24">
        <f>'SERIES_DB-MetaData'!BF280</f>
        <v>3</v>
      </c>
      <c r="BG280" s="22">
        <f t="shared" si="41"/>
        <v>1.8384862008195269</v>
      </c>
      <c r="BH280" s="30">
        <f>IF('SERIES_DB-MetaData'!$F280="US",'SERIES_DB-MetaData'!BH280*25.4,'SERIES_DB-MetaData'!BH280)</f>
        <v>0</v>
      </c>
      <c r="BI280" s="31">
        <f>IF('SERIES_DB-MetaData'!$F280="US",'SERIES_DB-MetaData'!BI280*6.89476,'SERIES_DB-MetaData'!BI280)</f>
        <v>323.39999999999998</v>
      </c>
      <c r="BJ280" s="31">
        <f>IF('SERIES_DB-MetaData'!$F280="US",'SERIES_DB-MetaData'!BJ280*6.89476,'SERIES_DB-MetaData'!BJ280)</f>
        <v>0</v>
      </c>
      <c r="BK280" s="109">
        <f>'SERIES_DB-MetaData'!BK280</f>
        <v>0</v>
      </c>
      <c r="BL280" s="30">
        <f>IF('SERIES_DB-MetaData'!$F280="US",'SERIES_DB-MetaData'!BL280*25.4,'SERIES_DB-MetaData'!BL280)</f>
        <v>2.65</v>
      </c>
      <c r="BM280" s="30">
        <f>IF('SERIES_DB-MetaData'!$F280="US",'SERIES_DB-MetaData'!BM280*25.4,'SERIES_DB-MetaData'!BM280)</f>
        <v>30</v>
      </c>
      <c r="BN280" s="25">
        <f>'SERIES_DB-MetaData'!$BN$6</f>
        <v>2</v>
      </c>
      <c r="BO280" s="22">
        <f t="shared" si="42"/>
        <v>1.2256574672130178</v>
      </c>
      <c r="BP280" s="31">
        <f>IF('SERIES_DB-MetaData'!$F280="US",'SERIES_DB-MetaData'!BP280*6.89476,'SERIES_DB-MetaData'!BP280)</f>
        <v>323.39999999999998</v>
      </c>
      <c r="BQ280" s="31">
        <f>IF('SERIES_DB-MetaData'!$F280="US",'SERIES_DB-MetaData'!BQ280*6.89476,'SERIES_DB-MetaData'!BQ280)</f>
        <v>0</v>
      </c>
      <c r="BR280" s="20">
        <f>'SERIES_DB-MetaData'!BR280</f>
        <v>0</v>
      </c>
      <c r="BS280" s="30">
        <f>IF('SERIES_DB-MetaData'!$F280="US",'SERIES_DB-MetaData'!BS280*25.4,'SERIES_DB-MetaData'!BS280)</f>
        <v>0</v>
      </c>
      <c r="BT280" s="20">
        <f>'SERIES_DB-MetaData'!BT280</f>
        <v>0</v>
      </c>
      <c r="BU280" s="22">
        <f t="shared" si="43"/>
        <v>0</v>
      </c>
      <c r="BV280" s="31">
        <f>IF('SERIES_DB-MetaData'!$F280="US",'SERIES_DB-MetaData'!BV280*6.89476,'SERIES_DB-MetaData'!BV280)</f>
        <v>0</v>
      </c>
      <c r="BW280" s="20">
        <f>'SERIES_DB-MetaData'!BW280</f>
        <v>0</v>
      </c>
      <c r="BX280" s="20">
        <f>'SERIES_DB-MetaData'!BX280</f>
        <v>2</v>
      </c>
    </row>
    <row r="281" spans="1:76">
      <c r="A281" s="84">
        <f>'SERIES_DB-MetaData'!A281</f>
        <v>276</v>
      </c>
      <c r="B281" s="84">
        <f>'SERIES_DB-MetaData'!B281</f>
        <v>0</v>
      </c>
      <c r="C281" s="84">
        <f>'SERIES_DB-MetaData'!C281</f>
        <v>33</v>
      </c>
      <c r="D281" s="105" t="str">
        <f>'SERIES_DB-MetaData'!D281</f>
        <v>Tanabe_4-9</v>
      </c>
      <c r="E281" s="105" t="str">
        <f>'SERIES_DB-MetaData'!E281</f>
        <v>Tanabe (from Lu et al., 2010, NEES Database)</v>
      </c>
      <c r="F281" s="20" t="s">
        <v>8</v>
      </c>
      <c r="G281" s="87" t="str">
        <f>'SERIES_DB-MetaData'!G281</f>
        <v>M</v>
      </c>
      <c r="H281" s="87" t="str">
        <f>'SERIES_DB-MetaData'!H281</f>
        <v>B</v>
      </c>
      <c r="I281" s="31">
        <f>IF('SERIES_DB-MetaData'!$F281="US",'SERIES_DB-MetaData'!I281*6.89476,'SERIES_DB-MetaData'!I281)</f>
        <v>44.4</v>
      </c>
      <c r="J281" s="31">
        <f>IF('SERIES_DB-MetaData'!$F281="US",'SERIES_DB-MetaData'!J281*6.89476,'SERIES_DB-MetaData'!J281)</f>
        <v>0</v>
      </c>
      <c r="K281" s="31">
        <f>IF('SERIES_DB-MetaData'!$F281="US",'SERIES_DB-MetaData'!K281*6.89476,'SERIES_DB-MetaData'!K281)</f>
        <v>0</v>
      </c>
      <c r="L281" s="31">
        <f>IF('SERIES_DB-MetaData'!$F281="US",'SERIES_DB-MetaData'!L281*4.448221615,'SERIES_DB-MetaData'!L281)</f>
        <v>0</v>
      </c>
      <c r="M281" s="20">
        <f>'SERIES_DB-MetaData'!M281</f>
        <v>0</v>
      </c>
      <c r="N281" s="30">
        <f>IF('SERIES_DB-MetaData'!$F281="US",'SERIES_DB-MetaData'!N281*25.4,'SERIES_DB-MetaData'!N281)</f>
        <v>60</v>
      </c>
      <c r="O281" s="30">
        <f>IF('SERIES_DB-MetaData'!$F281="US",'SERIES_DB-MetaData'!O281*25.4,'SERIES_DB-MetaData'!O281)</f>
        <v>60</v>
      </c>
      <c r="P281" s="30">
        <f>IF('SERIES_DB-MetaData'!$F281="US",'SERIES_DB-MetaData'!P281*25.4,'SERIES_DB-MetaData'!P281)</f>
        <v>570</v>
      </c>
      <c r="Q281" s="30">
        <f>IF('SERIES_DB-MetaData'!$F281="US",'SERIES_DB-MetaData'!Q281*25.4,'SERIES_DB-MetaData'!Q281)</f>
        <v>30</v>
      </c>
      <c r="R281" s="30">
        <f>IF('SERIES_DB-MetaData'!$F281="US",'SERIES_DB-MetaData'!R281*25.4,'SERIES_DB-MetaData'!R281)</f>
        <v>480</v>
      </c>
      <c r="S281" s="30">
        <f>IF('SERIES_DB-MetaData'!$F281="US",'SERIES_DB-MetaData'!S281*25.4,'SERIES_DB-MetaData'!S281)</f>
        <v>480</v>
      </c>
      <c r="T281" s="32" t="str">
        <f>'SERIES_DB-MetaData'!T281</f>
        <v>C</v>
      </c>
      <c r="U281" s="32">
        <f t="shared" si="44"/>
        <v>17100</v>
      </c>
      <c r="V281" s="30">
        <f>IF('SERIES_DB-MetaData'!$F281="US",'SERIES_DB-MetaData'!V281*25.4,'SERIES_DB-MetaData'!V281)</f>
        <v>6</v>
      </c>
      <c r="W281" s="30">
        <f>IF('SERIES_DB-MetaData'!$F281="US",'SERIES_DB-MetaData'!W281*25.4,'SERIES_DB-MetaData'!W281)</f>
        <v>0</v>
      </c>
      <c r="X281" s="30">
        <f>IF('SERIES_DB-MetaData'!$F281="US",'SERIES_DB-MetaData'!X281*25.4,'SERIES_DB-MetaData'!X281)</f>
        <v>0</v>
      </c>
      <c r="Y281" s="108">
        <f>'SERIES_DB-MetaData'!Y281</f>
        <v>6</v>
      </c>
      <c r="Z281" s="30">
        <f>IF('SERIES_DB-MetaData'!$F281="US",'SERIES_DB-MetaData'!Z281*25.4,'SERIES_DB-MetaData'!Z281)</f>
        <v>0</v>
      </c>
      <c r="AA281" s="108">
        <f>'SERIES_DB-MetaData'!AA281</f>
        <v>0</v>
      </c>
      <c r="AB281" s="30">
        <f>IF('SERIES_DB-MetaData'!$F281="US",'SERIES_DB-MetaData'!AB281*25.4,'SERIES_DB-MetaData'!AB281)</f>
        <v>0</v>
      </c>
      <c r="AC281" s="108">
        <f>'SERIES_DB-MetaData'!AC281</f>
        <v>0</v>
      </c>
      <c r="AD281" s="108">
        <f>'SERIES_DB-MetaData'!AD281</f>
        <v>0</v>
      </c>
      <c r="AE281" s="31">
        <f>IF('SERIES_DB-MetaData'!$F281="US",'SERIES_DB-MetaData'!AE281*25.4,'SERIES_DB-MetaData'!AE281)</f>
        <v>0</v>
      </c>
      <c r="AF281" s="32" t="str">
        <f>'SERIES_DB-MetaData'!AF281</f>
        <v>Ribbed</v>
      </c>
      <c r="AG281" s="23">
        <f t="shared" si="39"/>
        <v>0.99208189060730301</v>
      </c>
      <c r="AH281" s="30">
        <f>IF('SERIES_DB-MetaData'!$F281="US",'SERIES_DB-MetaData'!AH281*25.4,'SERIES_DB-MetaData'!AH281)</f>
        <v>0</v>
      </c>
      <c r="AI281" s="31">
        <f>IF('SERIES_DB-MetaData'!$F281="US",'SERIES_DB-MetaData'!AI281*6.89476,'SERIES_DB-MetaData'!AI281)</f>
        <v>292.52999999999997</v>
      </c>
      <c r="AJ281" s="31">
        <f>IF('SERIES_DB-MetaData'!$F281="US",'SERIES_DB-MetaData'!AJ281*6.89476,'SERIES_DB-MetaData'!AJ281)</f>
        <v>0</v>
      </c>
      <c r="AK281" s="31">
        <f>IF('SERIES_DB-MetaData'!$F281="US",'SERIES_DB-MetaData'!AK281*6.89476,'SERIES_DB-MetaData'!AK281)</f>
        <v>0</v>
      </c>
      <c r="AL281" s="31">
        <f>IF('SERIES_DB-MetaData'!$F281="US",'SERIES_DB-MetaData'!AL281*6.89476,'SERIES_DB-MetaData'!AL281)</f>
        <v>0</v>
      </c>
      <c r="AM281" s="31">
        <f>IF('SERIES_DB-MetaData'!$F281="US",'SERIES_DB-MetaData'!AM281*6.89476,'SERIES_DB-MetaData'!AM281)</f>
        <v>0</v>
      </c>
      <c r="AN281" s="31">
        <f>IF('SERIES_DB-MetaData'!$F281="US",'SERIES_DB-MetaData'!AN281*6.89476,'SERIES_DB-MetaData'!AN281)</f>
        <v>0</v>
      </c>
      <c r="AO281" s="108">
        <f>'SERIES_DB-MetaData'!AO281</f>
        <v>0</v>
      </c>
      <c r="AP281" s="24">
        <f>'SERIES_DB-MetaData'!AP281</f>
        <v>0</v>
      </c>
      <c r="AQ281" s="20">
        <f>'SERIES_DB-MetaData'!AQ281</f>
        <v>2</v>
      </c>
      <c r="AR281" s="24" t="str">
        <f>'SERIES_DB-MetaData'!AR281</f>
        <v>Ribbed</v>
      </c>
      <c r="AS281" s="30">
        <f>IF('SERIES_DB-MetaData'!$F281="US",'SERIES_DB-MetaData'!AS281*25.4,'SERIES_DB-MetaData'!AS281)</f>
        <v>1.5</v>
      </c>
      <c r="AT281" s="20">
        <f>'SERIES_DB-MetaData'!AT281</f>
        <v>0</v>
      </c>
      <c r="AU281" s="31">
        <f>IF('SERIES_DB-MetaData'!$F281="US",'SERIES_DB-MetaData'!AU281*25.4,'SERIES_DB-MetaData'!AU281)</f>
        <v>25</v>
      </c>
      <c r="AV281" s="30">
        <f>IF('SERIES_DB-MetaData'!$F281="US",'SERIES_DB-MetaData'!AV281*25.4,'SERIES_DB-MetaData'!AV281)</f>
        <v>0</v>
      </c>
      <c r="AW281" s="109">
        <f>'SERIES_DB-MetaData'!AW281</f>
        <v>0</v>
      </c>
      <c r="AX281" s="30">
        <f>IF('SERIES_DB-MetaData'!$F281="US",'SERIES_DB-MetaData'!AX281*25.4,'SERIES_DB-MetaData'!AX281)</f>
        <v>0</v>
      </c>
      <c r="AY281" s="23">
        <f t="shared" si="40"/>
        <v>0.23561944901923448</v>
      </c>
      <c r="AZ281" s="23"/>
      <c r="BA281" s="31">
        <f>IF('SERIES_DB-MetaData'!$F281="US",'SERIES_DB-MetaData'!BA281*6.89476,'SERIES_DB-MetaData'!BA281)</f>
        <v>323.39999999999998</v>
      </c>
      <c r="BB281" s="31">
        <f>IF('SERIES_DB-MetaData'!$F281="US",'SERIES_DB-MetaData'!BB281*6.89476,'SERIES_DB-MetaData'!BB281)</f>
        <v>0</v>
      </c>
      <c r="BC281" s="24">
        <f>'SERIES_DB-MetaData'!BC281</f>
        <v>0</v>
      </c>
      <c r="BD281" s="30">
        <f>IF('SERIES_DB-MetaData'!$F281="US",'SERIES_DB-MetaData'!BD281*25.4,'SERIES_DB-MetaData'!BD281)</f>
        <v>2.65</v>
      </c>
      <c r="BE281" s="30">
        <f>IF('SERIES_DB-MetaData'!$F281="US",'SERIES_DB-MetaData'!BE281*25.4,'SERIES_DB-MetaData'!BE281)</f>
        <v>30</v>
      </c>
      <c r="BF281" s="24">
        <f>'SERIES_DB-MetaData'!BF281</f>
        <v>3</v>
      </c>
      <c r="BG281" s="22">
        <f t="shared" si="41"/>
        <v>1.8384862008195269</v>
      </c>
      <c r="BH281" s="30">
        <f>IF('SERIES_DB-MetaData'!$F281="US",'SERIES_DB-MetaData'!BH281*25.4,'SERIES_DB-MetaData'!BH281)</f>
        <v>0</v>
      </c>
      <c r="BI281" s="31">
        <f>IF('SERIES_DB-MetaData'!$F281="US",'SERIES_DB-MetaData'!BI281*6.89476,'SERIES_DB-MetaData'!BI281)</f>
        <v>323.39999999999998</v>
      </c>
      <c r="BJ281" s="31">
        <f>IF('SERIES_DB-MetaData'!$F281="US",'SERIES_DB-MetaData'!BJ281*6.89476,'SERIES_DB-MetaData'!BJ281)</f>
        <v>0</v>
      </c>
      <c r="BK281" s="109">
        <f>'SERIES_DB-MetaData'!BK281</f>
        <v>0</v>
      </c>
      <c r="BL281" s="30">
        <f>IF('SERIES_DB-MetaData'!$F281="US",'SERIES_DB-MetaData'!BL281*25.4,'SERIES_DB-MetaData'!BL281)</f>
        <v>2.65</v>
      </c>
      <c r="BM281" s="30">
        <f>IF('SERIES_DB-MetaData'!$F281="US",'SERIES_DB-MetaData'!BM281*25.4,'SERIES_DB-MetaData'!BM281)</f>
        <v>30</v>
      </c>
      <c r="BN281" s="25">
        <f>'SERIES_DB-MetaData'!$BN$6</f>
        <v>2</v>
      </c>
      <c r="BO281" s="22">
        <f t="shared" si="42"/>
        <v>1.2256574672130178</v>
      </c>
      <c r="BP281" s="31">
        <f>IF('SERIES_DB-MetaData'!$F281="US",'SERIES_DB-MetaData'!BP281*6.89476,'SERIES_DB-MetaData'!BP281)</f>
        <v>323.39999999999998</v>
      </c>
      <c r="BQ281" s="31">
        <f>IF('SERIES_DB-MetaData'!$F281="US",'SERIES_DB-MetaData'!BQ281*6.89476,'SERIES_DB-MetaData'!BQ281)</f>
        <v>0</v>
      </c>
      <c r="BR281" s="20">
        <f>'SERIES_DB-MetaData'!BR281</f>
        <v>0</v>
      </c>
      <c r="BS281" s="30">
        <f>IF('SERIES_DB-MetaData'!$F281="US",'SERIES_DB-MetaData'!BS281*25.4,'SERIES_DB-MetaData'!BS281)</f>
        <v>0</v>
      </c>
      <c r="BT281" s="20">
        <f>'SERIES_DB-MetaData'!BT281</f>
        <v>0</v>
      </c>
      <c r="BU281" s="22">
        <f t="shared" si="43"/>
        <v>0</v>
      </c>
      <c r="BV281" s="31">
        <f>IF('SERIES_DB-MetaData'!$F281="US",'SERIES_DB-MetaData'!BV281*6.89476,'SERIES_DB-MetaData'!BV281)</f>
        <v>0</v>
      </c>
      <c r="BW281" s="20">
        <f>'SERIES_DB-MetaData'!BW281</f>
        <v>0</v>
      </c>
      <c r="BX281" s="20">
        <f>'SERIES_DB-MetaData'!BX281</f>
        <v>2</v>
      </c>
    </row>
    <row r="282" spans="1:76">
      <c r="A282" s="84">
        <f>'SERIES_DB-MetaData'!A282</f>
        <v>277</v>
      </c>
      <c r="B282" s="84">
        <f>'SERIES_DB-MetaData'!B282</f>
        <v>0</v>
      </c>
      <c r="C282" s="84">
        <f>'SERIES_DB-MetaData'!C282</f>
        <v>34</v>
      </c>
      <c r="D282" s="105" t="str">
        <f>'SERIES_DB-MetaData'!D282</f>
        <v>Tanabe_4-10</v>
      </c>
      <c r="E282" s="105" t="str">
        <f>'SERIES_DB-MetaData'!E282</f>
        <v>Tanabe (from Lu et al., 2010, NEES Database)</v>
      </c>
      <c r="F282" s="20" t="s">
        <v>8</v>
      </c>
      <c r="G282" s="87" t="str">
        <f>'SERIES_DB-MetaData'!G282</f>
        <v>M</v>
      </c>
      <c r="H282" s="87" t="str">
        <f>'SERIES_DB-MetaData'!H282</f>
        <v>B</v>
      </c>
      <c r="I282" s="31">
        <f>IF('SERIES_DB-MetaData'!$F282="US",'SERIES_DB-MetaData'!I282*6.89476,'SERIES_DB-MetaData'!I282)</f>
        <v>43.8</v>
      </c>
      <c r="J282" s="31">
        <f>IF('SERIES_DB-MetaData'!$F282="US",'SERIES_DB-MetaData'!J282*6.89476,'SERIES_DB-MetaData'!J282)</f>
        <v>0</v>
      </c>
      <c r="K282" s="31">
        <f>IF('SERIES_DB-MetaData'!$F282="US",'SERIES_DB-MetaData'!K282*6.89476,'SERIES_DB-MetaData'!K282)</f>
        <v>0</v>
      </c>
      <c r="L282" s="31">
        <f>IF('SERIES_DB-MetaData'!$F282="US",'SERIES_DB-MetaData'!L282*4.448221615,'SERIES_DB-MetaData'!L282)</f>
        <v>0</v>
      </c>
      <c r="M282" s="20">
        <f>'SERIES_DB-MetaData'!M282</f>
        <v>0</v>
      </c>
      <c r="N282" s="30">
        <f>IF('SERIES_DB-MetaData'!$F282="US",'SERIES_DB-MetaData'!N282*25.4,'SERIES_DB-MetaData'!N282)</f>
        <v>60</v>
      </c>
      <c r="O282" s="30">
        <f>IF('SERIES_DB-MetaData'!$F282="US",'SERIES_DB-MetaData'!O282*25.4,'SERIES_DB-MetaData'!O282)</f>
        <v>60</v>
      </c>
      <c r="P282" s="30">
        <f>IF('SERIES_DB-MetaData'!$F282="US",'SERIES_DB-MetaData'!P282*25.4,'SERIES_DB-MetaData'!P282)</f>
        <v>570</v>
      </c>
      <c r="Q282" s="30">
        <f>IF('SERIES_DB-MetaData'!$F282="US",'SERIES_DB-MetaData'!Q282*25.4,'SERIES_DB-MetaData'!Q282)</f>
        <v>40</v>
      </c>
      <c r="R282" s="30">
        <f>IF('SERIES_DB-MetaData'!$F282="US",'SERIES_DB-MetaData'!R282*25.4,'SERIES_DB-MetaData'!R282)</f>
        <v>480</v>
      </c>
      <c r="S282" s="30">
        <f>IF('SERIES_DB-MetaData'!$F282="US",'SERIES_DB-MetaData'!S282*25.4,'SERIES_DB-MetaData'!S282)</f>
        <v>480</v>
      </c>
      <c r="T282" s="32" t="str">
        <f>'SERIES_DB-MetaData'!T282</f>
        <v>C</v>
      </c>
      <c r="U282" s="32">
        <f t="shared" si="44"/>
        <v>21600</v>
      </c>
      <c r="V282" s="30">
        <f>IF('SERIES_DB-MetaData'!$F282="US",'SERIES_DB-MetaData'!V282*25.4,'SERIES_DB-MetaData'!V282)</f>
        <v>6</v>
      </c>
      <c r="W282" s="30">
        <f>IF('SERIES_DB-MetaData'!$F282="US",'SERIES_DB-MetaData'!W282*25.4,'SERIES_DB-MetaData'!W282)</f>
        <v>0</v>
      </c>
      <c r="X282" s="30">
        <f>IF('SERIES_DB-MetaData'!$F282="US",'SERIES_DB-MetaData'!X282*25.4,'SERIES_DB-MetaData'!X282)</f>
        <v>0</v>
      </c>
      <c r="Y282" s="108">
        <f>'SERIES_DB-MetaData'!Y282</f>
        <v>6</v>
      </c>
      <c r="Z282" s="30">
        <f>IF('SERIES_DB-MetaData'!$F282="US",'SERIES_DB-MetaData'!Z282*25.4,'SERIES_DB-MetaData'!Z282)</f>
        <v>0</v>
      </c>
      <c r="AA282" s="108">
        <f>'SERIES_DB-MetaData'!AA282</f>
        <v>0</v>
      </c>
      <c r="AB282" s="30">
        <f>IF('SERIES_DB-MetaData'!$F282="US",'SERIES_DB-MetaData'!AB282*25.4,'SERIES_DB-MetaData'!AB282)</f>
        <v>0</v>
      </c>
      <c r="AC282" s="108">
        <f>'SERIES_DB-MetaData'!AC282</f>
        <v>0</v>
      </c>
      <c r="AD282" s="108">
        <f>'SERIES_DB-MetaData'!AD282</f>
        <v>0</v>
      </c>
      <c r="AE282" s="31">
        <f>IF('SERIES_DB-MetaData'!$F282="US",'SERIES_DB-MetaData'!AE282*25.4,'SERIES_DB-MetaData'!AE282)</f>
        <v>0</v>
      </c>
      <c r="AF282" s="32" t="str">
        <f>'SERIES_DB-MetaData'!AF282</f>
        <v>Ribbed</v>
      </c>
      <c r="AG282" s="23">
        <f t="shared" si="39"/>
        <v>0.78539816339744817</v>
      </c>
      <c r="AH282" s="30">
        <f>IF('SERIES_DB-MetaData'!$F282="US",'SERIES_DB-MetaData'!AH282*25.4,'SERIES_DB-MetaData'!AH282)</f>
        <v>0</v>
      </c>
      <c r="AI282" s="31">
        <f>IF('SERIES_DB-MetaData'!$F282="US",'SERIES_DB-MetaData'!AI282*6.89476,'SERIES_DB-MetaData'!AI282)</f>
        <v>292.52999999999997</v>
      </c>
      <c r="AJ282" s="31">
        <f>IF('SERIES_DB-MetaData'!$F282="US",'SERIES_DB-MetaData'!AJ282*6.89476,'SERIES_DB-MetaData'!AJ282)</f>
        <v>0</v>
      </c>
      <c r="AK282" s="31">
        <f>IF('SERIES_DB-MetaData'!$F282="US",'SERIES_DB-MetaData'!AK282*6.89476,'SERIES_DB-MetaData'!AK282)</f>
        <v>0</v>
      </c>
      <c r="AL282" s="31">
        <f>IF('SERIES_DB-MetaData'!$F282="US",'SERIES_DB-MetaData'!AL282*6.89476,'SERIES_DB-MetaData'!AL282)</f>
        <v>0</v>
      </c>
      <c r="AM282" s="31">
        <f>IF('SERIES_DB-MetaData'!$F282="US",'SERIES_DB-MetaData'!AM282*6.89476,'SERIES_DB-MetaData'!AM282)</f>
        <v>0</v>
      </c>
      <c r="AN282" s="31">
        <f>IF('SERIES_DB-MetaData'!$F282="US",'SERIES_DB-MetaData'!AN282*6.89476,'SERIES_DB-MetaData'!AN282)</f>
        <v>0</v>
      </c>
      <c r="AO282" s="108">
        <f>'SERIES_DB-MetaData'!AO282</f>
        <v>0</v>
      </c>
      <c r="AP282" s="24">
        <f>'SERIES_DB-MetaData'!AP282</f>
        <v>0</v>
      </c>
      <c r="AQ282" s="20">
        <f>'SERIES_DB-MetaData'!AQ282</f>
        <v>2</v>
      </c>
      <c r="AR282" s="24" t="str">
        <f>'SERIES_DB-MetaData'!AR282</f>
        <v>Ribbed</v>
      </c>
      <c r="AS282" s="30">
        <f>IF('SERIES_DB-MetaData'!$F282="US",'SERIES_DB-MetaData'!AS282*25.4,'SERIES_DB-MetaData'!AS282)</f>
        <v>1.5</v>
      </c>
      <c r="AT282" s="20">
        <f>'SERIES_DB-MetaData'!AT282</f>
        <v>0</v>
      </c>
      <c r="AU282" s="31">
        <f>IF('SERIES_DB-MetaData'!$F282="US",'SERIES_DB-MetaData'!AU282*25.4,'SERIES_DB-MetaData'!AU282)</f>
        <v>25</v>
      </c>
      <c r="AV282" s="30">
        <f>IF('SERIES_DB-MetaData'!$F282="US",'SERIES_DB-MetaData'!AV282*25.4,'SERIES_DB-MetaData'!AV282)</f>
        <v>0</v>
      </c>
      <c r="AW282" s="109">
        <f>'SERIES_DB-MetaData'!AW282</f>
        <v>0</v>
      </c>
      <c r="AX282" s="30">
        <f>IF('SERIES_DB-MetaData'!$F282="US",'SERIES_DB-MetaData'!AX282*25.4,'SERIES_DB-MetaData'!AX282)</f>
        <v>0</v>
      </c>
      <c r="AY282" s="23">
        <f t="shared" si="40"/>
        <v>0.23561944901923448</v>
      </c>
      <c r="AZ282" s="23"/>
      <c r="BA282" s="31">
        <f>IF('SERIES_DB-MetaData'!$F282="US",'SERIES_DB-MetaData'!BA282*6.89476,'SERIES_DB-MetaData'!BA282)</f>
        <v>323.39999999999998</v>
      </c>
      <c r="BB282" s="31">
        <f>IF('SERIES_DB-MetaData'!$F282="US",'SERIES_DB-MetaData'!BB282*6.89476,'SERIES_DB-MetaData'!BB282)</f>
        <v>0</v>
      </c>
      <c r="BC282" s="24">
        <f>'SERIES_DB-MetaData'!BC282</f>
        <v>0</v>
      </c>
      <c r="BD282" s="30">
        <f>IF('SERIES_DB-MetaData'!$F282="US",'SERIES_DB-MetaData'!BD282*25.4,'SERIES_DB-MetaData'!BD282)</f>
        <v>2.65</v>
      </c>
      <c r="BE282" s="30">
        <f>IF('SERIES_DB-MetaData'!$F282="US",'SERIES_DB-MetaData'!BE282*25.4,'SERIES_DB-MetaData'!BE282)</f>
        <v>30</v>
      </c>
      <c r="BF282" s="24">
        <f>'SERIES_DB-MetaData'!BF282</f>
        <v>3</v>
      </c>
      <c r="BG282" s="22">
        <f t="shared" si="41"/>
        <v>1.3788646506146451</v>
      </c>
      <c r="BH282" s="30">
        <f>IF('SERIES_DB-MetaData'!$F282="US",'SERIES_DB-MetaData'!BH282*25.4,'SERIES_DB-MetaData'!BH282)</f>
        <v>0</v>
      </c>
      <c r="BI282" s="31">
        <f>IF('SERIES_DB-MetaData'!$F282="US",'SERIES_DB-MetaData'!BI282*6.89476,'SERIES_DB-MetaData'!BI282)</f>
        <v>323.39999999999998</v>
      </c>
      <c r="BJ282" s="31">
        <f>IF('SERIES_DB-MetaData'!$F282="US",'SERIES_DB-MetaData'!BJ282*6.89476,'SERIES_DB-MetaData'!BJ282)</f>
        <v>0</v>
      </c>
      <c r="BK282" s="109">
        <f>'SERIES_DB-MetaData'!BK282</f>
        <v>0</v>
      </c>
      <c r="BL282" s="30">
        <f>IF('SERIES_DB-MetaData'!$F282="US",'SERIES_DB-MetaData'!BL282*25.4,'SERIES_DB-MetaData'!BL282)</f>
        <v>2.65</v>
      </c>
      <c r="BM282" s="30">
        <f>IF('SERIES_DB-MetaData'!$F282="US",'SERIES_DB-MetaData'!BM282*25.4,'SERIES_DB-MetaData'!BM282)</f>
        <v>30</v>
      </c>
      <c r="BN282" s="25">
        <f>'SERIES_DB-MetaData'!$BN$6</f>
        <v>2</v>
      </c>
      <c r="BO282" s="22">
        <f t="shared" si="42"/>
        <v>0.91924310040976343</v>
      </c>
      <c r="BP282" s="31">
        <f>IF('SERIES_DB-MetaData'!$F282="US",'SERIES_DB-MetaData'!BP282*6.89476,'SERIES_DB-MetaData'!BP282)</f>
        <v>323.39999999999998</v>
      </c>
      <c r="BQ282" s="31">
        <f>IF('SERIES_DB-MetaData'!$F282="US",'SERIES_DB-MetaData'!BQ282*6.89476,'SERIES_DB-MetaData'!BQ282)</f>
        <v>0</v>
      </c>
      <c r="BR282" s="20">
        <f>'SERIES_DB-MetaData'!BR282</f>
        <v>0</v>
      </c>
      <c r="BS282" s="30">
        <f>IF('SERIES_DB-MetaData'!$F282="US",'SERIES_DB-MetaData'!BS282*25.4,'SERIES_DB-MetaData'!BS282)</f>
        <v>0</v>
      </c>
      <c r="BT282" s="20">
        <f>'SERIES_DB-MetaData'!BT282</f>
        <v>0</v>
      </c>
      <c r="BU282" s="22">
        <f t="shared" si="43"/>
        <v>0</v>
      </c>
      <c r="BV282" s="31">
        <f>IF('SERIES_DB-MetaData'!$F282="US",'SERIES_DB-MetaData'!BV282*6.89476,'SERIES_DB-MetaData'!BV282)</f>
        <v>0</v>
      </c>
      <c r="BW282" s="20">
        <f>'SERIES_DB-MetaData'!BW282</f>
        <v>0</v>
      </c>
      <c r="BX282" s="20">
        <f>'SERIES_DB-MetaData'!BX282</f>
        <v>2</v>
      </c>
    </row>
    <row r="283" spans="1:76">
      <c r="A283" s="84">
        <f>'SERIES_DB-MetaData'!A283</f>
        <v>278</v>
      </c>
      <c r="B283" s="84">
        <f>'SERIES_DB-MetaData'!B283</f>
        <v>0</v>
      </c>
      <c r="C283" s="84">
        <f>'SERIES_DB-MetaData'!C283</f>
        <v>35</v>
      </c>
      <c r="D283" s="105" t="str">
        <f>'SERIES_DB-MetaData'!D283</f>
        <v>Tanabe_4-11</v>
      </c>
      <c r="E283" s="105" t="str">
        <f>'SERIES_DB-MetaData'!E283</f>
        <v>Tanabe (from Lu et al., 2010, NEES Database)</v>
      </c>
      <c r="F283" s="20" t="s">
        <v>8</v>
      </c>
      <c r="G283" s="87" t="str">
        <f>'SERIES_DB-MetaData'!G283</f>
        <v>M</v>
      </c>
      <c r="H283" s="87" t="str">
        <f>'SERIES_DB-MetaData'!H283</f>
        <v>B</v>
      </c>
      <c r="I283" s="31">
        <f>IF('SERIES_DB-MetaData'!$F283="US",'SERIES_DB-MetaData'!I283*6.89476,'SERIES_DB-MetaData'!I283)</f>
        <v>43.7</v>
      </c>
      <c r="J283" s="31">
        <f>IF('SERIES_DB-MetaData'!$F283="US",'SERIES_DB-MetaData'!J283*6.89476,'SERIES_DB-MetaData'!J283)</f>
        <v>0</v>
      </c>
      <c r="K283" s="31">
        <f>IF('SERIES_DB-MetaData'!$F283="US",'SERIES_DB-MetaData'!K283*6.89476,'SERIES_DB-MetaData'!K283)</f>
        <v>0</v>
      </c>
      <c r="L283" s="31">
        <f>IF('SERIES_DB-MetaData'!$F283="US",'SERIES_DB-MetaData'!L283*4.448221615,'SERIES_DB-MetaData'!L283)</f>
        <v>0</v>
      </c>
      <c r="M283" s="20">
        <f>'SERIES_DB-MetaData'!M283</f>
        <v>0</v>
      </c>
      <c r="N283" s="30">
        <f>IF('SERIES_DB-MetaData'!$F283="US",'SERIES_DB-MetaData'!N283*25.4,'SERIES_DB-MetaData'!N283)</f>
        <v>60</v>
      </c>
      <c r="O283" s="30">
        <f>IF('SERIES_DB-MetaData'!$F283="US",'SERIES_DB-MetaData'!O283*25.4,'SERIES_DB-MetaData'!O283)</f>
        <v>60</v>
      </c>
      <c r="P283" s="30">
        <f>IF('SERIES_DB-MetaData'!$F283="US",'SERIES_DB-MetaData'!P283*25.4,'SERIES_DB-MetaData'!P283)</f>
        <v>570</v>
      </c>
      <c r="Q283" s="30">
        <f>IF('SERIES_DB-MetaData'!$F283="US",'SERIES_DB-MetaData'!Q283*25.4,'SERIES_DB-MetaData'!Q283)</f>
        <v>40</v>
      </c>
      <c r="R283" s="30">
        <f>IF('SERIES_DB-MetaData'!$F283="US",'SERIES_DB-MetaData'!R283*25.4,'SERIES_DB-MetaData'!R283)</f>
        <v>480</v>
      </c>
      <c r="S283" s="30">
        <f>IF('SERIES_DB-MetaData'!$F283="US",'SERIES_DB-MetaData'!S283*25.4,'SERIES_DB-MetaData'!S283)</f>
        <v>480</v>
      </c>
      <c r="T283" s="32" t="str">
        <f>'SERIES_DB-MetaData'!T283</f>
        <v>C</v>
      </c>
      <c r="U283" s="32">
        <f t="shared" si="44"/>
        <v>21600</v>
      </c>
      <c r="V283" s="30">
        <f>IF('SERIES_DB-MetaData'!$F283="US",'SERIES_DB-MetaData'!V283*25.4,'SERIES_DB-MetaData'!V283)</f>
        <v>6</v>
      </c>
      <c r="W283" s="30">
        <f>IF('SERIES_DB-MetaData'!$F283="US",'SERIES_DB-MetaData'!W283*25.4,'SERIES_DB-MetaData'!W283)</f>
        <v>0</v>
      </c>
      <c r="X283" s="30">
        <f>IF('SERIES_DB-MetaData'!$F283="US",'SERIES_DB-MetaData'!X283*25.4,'SERIES_DB-MetaData'!X283)</f>
        <v>0</v>
      </c>
      <c r="Y283" s="108">
        <f>'SERIES_DB-MetaData'!Y283</f>
        <v>6</v>
      </c>
      <c r="Z283" s="30">
        <f>IF('SERIES_DB-MetaData'!$F283="US",'SERIES_DB-MetaData'!Z283*25.4,'SERIES_DB-MetaData'!Z283)</f>
        <v>0</v>
      </c>
      <c r="AA283" s="108">
        <f>'SERIES_DB-MetaData'!AA283</f>
        <v>0</v>
      </c>
      <c r="AB283" s="30">
        <f>IF('SERIES_DB-MetaData'!$F283="US",'SERIES_DB-MetaData'!AB283*25.4,'SERIES_DB-MetaData'!AB283)</f>
        <v>0</v>
      </c>
      <c r="AC283" s="108">
        <f>'SERIES_DB-MetaData'!AC283</f>
        <v>0</v>
      </c>
      <c r="AD283" s="108">
        <f>'SERIES_DB-MetaData'!AD283</f>
        <v>0</v>
      </c>
      <c r="AE283" s="31">
        <f>IF('SERIES_DB-MetaData'!$F283="US",'SERIES_DB-MetaData'!AE283*25.4,'SERIES_DB-MetaData'!AE283)</f>
        <v>0</v>
      </c>
      <c r="AF283" s="32" t="str">
        <f>'SERIES_DB-MetaData'!AF283</f>
        <v>Ribbed</v>
      </c>
      <c r="AG283" s="23">
        <f t="shared" si="39"/>
        <v>0.78539816339744817</v>
      </c>
      <c r="AH283" s="30">
        <f>IF('SERIES_DB-MetaData'!$F283="US",'SERIES_DB-MetaData'!AH283*25.4,'SERIES_DB-MetaData'!AH283)</f>
        <v>0</v>
      </c>
      <c r="AI283" s="31">
        <f>IF('SERIES_DB-MetaData'!$F283="US",'SERIES_DB-MetaData'!AI283*6.89476,'SERIES_DB-MetaData'!AI283)</f>
        <v>292.52999999999997</v>
      </c>
      <c r="AJ283" s="31">
        <f>IF('SERIES_DB-MetaData'!$F283="US",'SERIES_DB-MetaData'!AJ283*6.89476,'SERIES_DB-MetaData'!AJ283)</f>
        <v>0</v>
      </c>
      <c r="AK283" s="31">
        <f>IF('SERIES_DB-MetaData'!$F283="US",'SERIES_DB-MetaData'!AK283*6.89476,'SERIES_DB-MetaData'!AK283)</f>
        <v>0</v>
      </c>
      <c r="AL283" s="31">
        <f>IF('SERIES_DB-MetaData'!$F283="US",'SERIES_DB-MetaData'!AL283*6.89476,'SERIES_DB-MetaData'!AL283)</f>
        <v>0</v>
      </c>
      <c r="AM283" s="31">
        <f>IF('SERIES_DB-MetaData'!$F283="US",'SERIES_DB-MetaData'!AM283*6.89476,'SERIES_DB-MetaData'!AM283)</f>
        <v>0</v>
      </c>
      <c r="AN283" s="31">
        <f>IF('SERIES_DB-MetaData'!$F283="US",'SERIES_DB-MetaData'!AN283*6.89476,'SERIES_DB-MetaData'!AN283)</f>
        <v>0</v>
      </c>
      <c r="AO283" s="108">
        <f>'SERIES_DB-MetaData'!AO283</f>
        <v>0</v>
      </c>
      <c r="AP283" s="24">
        <f>'SERIES_DB-MetaData'!AP283</f>
        <v>0</v>
      </c>
      <c r="AQ283" s="20">
        <f>'SERIES_DB-MetaData'!AQ283</f>
        <v>2</v>
      </c>
      <c r="AR283" s="24" t="str">
        <f>'SERIES_DB-MetaData'!AR283</f>
        <v>Ribbed</v>
      </c>
      <c r="AS283" s="30">
        <f>IF('SERIES_DB-MetaData'!$F283="US",'SERIES_DB-MetaData'!AS283*25.4,'SERIES_DB-MetaData'!AS283)</f>
        <v>1.5</v>
      </c>
      <c r="AT283" s="20">
        <f>'SERIES_DB-MetaData'!AT283</f>
        <v>0</v>
      </c>
      <c r="AU283" s="31">
        <f>IF('SERIES_DB-MetaData'!$F283="US",'SERIES_DB-MetaData'!AU283*25.4,'SERIES_DB-MetaData'!AU283)</f>
        <v>25</v>
      </c>
      <c r="AV283" s="30">
        <f>IF('SERIES_DB-MetaData'!$F283="US",'SERIES_DB-MetaData'!AV283*25.4,'SERIES_DB-MetaData'!AV283)</f>
        <v>0</v>
      </c>
      <c r="AW283" s="109">
        <f>'SERIES_DB-MetaData'!AW283</f>
        <v>0</v>
      </c>
      <c r="AX283" s="30">
        <f>IF('SERIES_DB-MetaData'!$F283="US",'SERIES_DB-MetaData'!AX283*25.4,'SERIES_DB-MetaData'!AX283)</f>
        <v>0</v>
      </c>
      <c r="AY283" s="23">
        <f t="shared" si="40"/>
        <v>0.23561944901923448</v>
      </c>
      <c r="AZ283" s="23"/>
      <c r="BA283" s="31">
        <f>IF('SERIES_DB-MetaData'!$F283="US",'SERIES_DB-MetaData'!BA283*6.89476,'SERIES_DB-MetaData'!BA283)</f>
        <v>323.39999999999998</v>
      </c>
      <c r="BB283" s="31">
        <f>IF('SERIES_DB-MetaData'!$F283="US",'SERIES_DB-MetaData'!BB283*6.89476,'SERIES_DB-MetaData'!BB283)</f>
        <v>0</v>
      </c>
      <c r="BC283" s="24">
        <f>'SERIES_DB-MetaData'!BC283</f>
        <v>0</v>
      </c>
      <c r="BD283" s="30">
        <f>IF('SERIES_DB-MetaData'!$F283="US",'SERIES_DB-MetaData'!BD283*25.4,'SERIES_DB-MetaData'!BD283)</f>
        <v>2.65</v>
      </c>
      <c r="BE283" s="30">
        <f>IF('SERIES_DB-MetaData'!$F283="US",'SERIES_DB-MetaData'!BE283*25.4,'SERIES_DB-MetaData'!BE283)</f>
        <v>30</v>
      </c>
      <c r="BF283" s="24">
        <f>'SERIES_DB-MetaData'!BF283</f>
        <v>3</v>
      </c>
      <c r="BG283" s="22">
        <f t="shared" si="41"/>
        <v>1.3788646506146451</v>
      </c>
      <c r="BH283" s="30">
        <f>IF('SERIES_DB-MetaData'!$F283="US",'SERIES_DB-MetaData'!BH283*25.4,'SERIES_DB-MetaData'!BH283)</f>
        <v>0</v>
      </c>
      <c r="BI283" s="31">
        <f>IF('SERIES_DB-MetaData'!$F283="US",'SERIES_DB-MetaData'!BI283*6.89476,'SERIES_DB-MetaData'!BI283)</f>
        <v>323.39999999999998</v>
      </c>
      <c r="BJ283" s="31">
        <f>IF('SERIES_DB-MetaData'!$F283="US",'SERIES_DB-MetaData'!BJ283*6.89476,'SERIES_DB-MetaData'!BJ283)</f>
        <v>0</v>
      </c>
      <c r="BK283" s="109">
        <f>'SERIES_DB-MetaData'!BK283</f>
        <v>0</v>
      </c>
      <c r="BL283" s="30">
        <f>IF('SERIES_DB-MetaData'!$F283="US",'SERIES_DB-MetaData'!BL283*25.4,'SERIES_DB-MetaData'!BL283)</f>
        <v>2.65</v>
      </c>
      <c r="BM283" s="30">
        <f>IF('SERIES_DB-MetaData'!$F283="US",'SERIES_DB-MetaData'!BM283*25.4,'SERIES_DB-MetaData'!BM283)</f>
        <v>30</v>
      </c>
      <c r="BN283" s="25">
        <f>'SERIES_DB-MetaData'!$BN$6</f>
        <v>2</v>
      </c>
      <c r="BO283" s="22">
        <f t="shared" si="42"/>
        <v>0.91924310040976343</v>
      </c>
      <c r="BP283" s="31">
        <f>IF('SERIES_DB-MetaData'!$F283="US",'SERIES_DB-MetaData'!BP283*6.89476,'SERIES_DB-MetaData'!BP283)</f>
        <v>323.39999999999998</v>
      </c>
      <c r="BQ283" s="31">
        <f>IF('SERIES_DB-MetaData'!$F283="US",'SERIES_DB-MetaData'!BQ283*6.89476,'SERIES_DB-MetaData'!BQ283)</f>
        <v>0</v>
      </c>
      <c r="BR283" s="20">
        <f>'SERIES_DB-MetaData'!BR283</f>
        <v>0</v>
      </c>
      <c r="BS283" s="30">
        <f>IF('SERIES_DB-MetaData'!$F283="US",'SERIES_DB-MetaData'!BS283*25.4,'SERIES_DB-MetaData'!BS283)</f>
        <v>0</v>
      </c>
      <c r="BT283" s="20">
        <f>'SERIES_DB-MetaData'!BT283</f>
        <v>0</v>
      </c>
      <c r="BU283" s="22">
        <f t="shared" si="43"/>
        <v>0</v>
      </c>
      <c r="BV283" s="31">
        <f>IF('SERIES_DB-MetaData'!$F283="US",'SERIES_DB-MetaData'!BV283*6.89476,'SERIES_DB-MetaData'!BV283)</f>
        <v>0</v>
      </c>
      <c r="BW283" s="20">
        <f>'SERIES_DB-MetaData'!BW283</f>
        <v>0</v>
      </c>
      <c r="BX283" s="20">
        <f>'SERIES_DB-MetaData'!BX283</f>
        <v>2</v>
      </c>
    </row>
    <row r="284" spans="1:76">
      <c r="A284" s="84">
        <f>'SERIES_DB-MetaData'!A284</f>
        <v>279</v>
      </c>
      <c r="B284" s="84">
        <f>'SERIES_DB-MetaData'!B284</f>
        <v>0</v>
      </c>
      <c r="C284" s="84">
        <f>'SERIES_DB-MetaData'!C284</f>
        <v>36</v>
      </c>
      <c r="D284" s="105" t="str">
        <f>'SERIES_DB-MetaData'!D284</f>
        <v>Tanabe_4-12</v>
      </c>
      <c r="E284" s="105" t="str">
        <f>'SERIES_DB-MetaData'!E284</f>
        <v>Tanabe (from Lu et al., 2010, NEES Database)</v>
      </c>
      <c r="F284" s="20" t="s">
        <v>8</v>
      </c>
      <c r="G284" s="87" t="str">
        <f>'SERIES_DB-MetaData'!G284</f>
        <v>M</v>
      </c>
      <c r="H284" s="87" t="str">
        <f>'SERIES_DB-MetaData'!H284</f>
        <v>B</v>
      </c>
      <c r="I284" s="31">
        <f>IF('SERIES_DB-MetaData'!$F284="US",'SERIES_DB-MetaData'!I284*6.89476,'SERIES_DB-MetaData'!I284)</f>
        <v>40.799999999999997</v>
      </c>
      <c r="J284" s="31">
        <f>IF('SERIES_DB-MetaData'!$F284="US",'SERIES_DB-MetaData'!J284*6.89476,'SERIES_DB-MetaData'!J284)</f>
        <v>0</v>
      </c>
      <c r="K284" s="31">
        <f>IF('SERIES_DB-MetaData'!$F284="US",'SERIES_DB-MetaData'!K284*6.89476,'SERIES_DB-MetaData'!K284)</f>
        <v>0</v>
      </c>
      <c r="L284" s="31">
        <f>IF('SERIES_DB-MetaData'!$F284="US",'SERIES_DB-MetaData'!L284*4.448221615,'SERIES_DB-MetaData'!L284)</f>
        <v>0</v>
      </c>
      <c r="M284" s="20">
        <f>'SERIES_DB-MetaData'!M284</f>
        <v>0</v>
      </c>
      <c r="N284" s="30">
        <f>IF('SERIES_DB-MetaData'!$F284="US",'SERIES_DB-MetaData'!N284*25.4,'SERIES_DB-MetaData'!N284)</f>
        <v>60</v>
      </c>
      <c r="O284" s="30">
        <f>IF('SERIES_DB-MetaData'!$F284="US",'SERIES_DB-MetaData'!O284*25.4,'SERIES_DB-MetaData'!O284)</f>
        <v>60</v>
      </c>
      <c r="P284" s="30">
        <f>IF('SERIES_DB-MetaData'!$F284="US",'SERIES_DB-MetaData'!P284*25.4,'SERIES_DB-MetaData'!P284)</f>
        <v>570</v>
      </c>
      <c r="Q284" s="30">
        <f>IF('SERIES_DB-MetaData'!$F284="US",'SERIES_DB-MetaData'!Q284*25.4,'SERIES_DB-MetaData'!Q284)</f>
        <v>40</v>
      </c>
      <c r="R284" s="30">
        <f>IF('SERIES_DB-MetaData'!$F284="US",'SERIES_DB-MetaData'!R284*25.4,'SERIES_DB-MetaData'!R284)</f>
        <v>480</v>
      </c>
      <c r="S284" s="30">
        <f>IF('SERIES_DB-MetaData'!$F284="US",'SERIES_DB-MetaData'!S284*25.4,'SERIES_DB-MetaData'!S284)</f>
        <v>480</v>
      </c>
      <c r="T284" s="32" t="str">
        <f>'SERIES_DB-MetaData'!T284</f>
        <v>C</v>
      </c>
      <c r="U284" s="32">
        <f t="shared" si="44"/>
        <v>21600</v>
      </c>
      <c r="V284" s="30">
        <f>IF('SERIES_DB-MetaData'!$F284="US",'SERIES_DB-MetaData'!V284*25.4,'SERIES_DB-MetaData'!V284)</f>
        <v>6</v>
      </c>
      <c r="W284" s="30">
        <f>IF('SERIES_DB-MetaData'!$F284="US",'SERIES_DB-MetaData'!W284*25.4,'SERIES_DB-MetaData'!W284)</f>
        <v>0</v>
      </c>
      <c r="X284" s="30">
        <f>IF('SERIES_DB-MetaData'!$F284="US",'SERIES_DB-MetaData'!X284*25.4,'SERIES_DB-MetaData'!X284)</f>
        <v>0</v>
      </c>
      <c r="Y284" s="108">
        <f>'SERIES_DB-MetaData'!Y284</f>
        <v>6</v>
      </c>
      <c r="Z284" s="30">
        <f>IF('SERIES_DB-MetaData'!$F284="US",'SERIES_DB-MetaData'!Z284*25.4,'SERIES_DB-MetaData'!Z284)</f>
        <v>0</v>
      </c>
      <c r="AA284" s="108">
        <f>'SERIES_DB-MetaData'!AA284</f>
        <v>0</v>
      </c>
      <c r="AB284" s="30">
        <f>IF('SERIES_DB-MetaData'!$F284="US",'SERIES_DB-MetaData'!AB284*25.4,'SERIES_DB-MetaData'!AB284)</f>
        <v>0</v>
      </c>
      <c r="AC284" s="108">
        <f>'SERIES_DB-MetaData'!AC284</f>
        <v>0</v>
      </c>
      <c r="AD284" s="108">
        <f>'SERIES_DB-MetaData'!AD284</f>
        <v>0</v>
      </c>
      <c r="AE284" s="31">
        <f>IF('SERIES_DB-MetaData'!$F284="US",'SERIES_DB-MetaData'!AE284*25.4,'SERIES_DB-MetaData'!AE284)</f>
        <v>0</v>
      </c>
      <c r="AF284" s="32" t="str">
        <f>'SERIES_DB-MetaData'!AF284</f>
        <v>Ribbed</v>
      </c>
      <c r="AG284" s="23">
        <f t="shared" si="39"/>
        <v>0.78539816339744817</v>
      </c>
      <c r="AH284" s="30">
        <f>IF('SERIES_DB-MetaData'!$F284="US",'SERIES_DB-MetaData'!AH284*25.4,'SERIES_DB-MetaData'!AH284)</f>
        <v>0</v>
      </c>
      <c r="AI284" s="31">
        <f>IF('SERIES_DB-MetaData'!$F284="US",'SERIES_DB-MetaData'!AI284*6.89476,'SERIES_DB-MetaData'!AI284)</f>
        <v>292.52999999999997</v>
      </c>
      <c r="AJ284" s="31">
        <f>IF('SERIES_DB-MetaData'!$F284="US",'SERIES_DB-MetaData'!AJ284*6.89476,'SERIES_DB-MetaData'!AJ284)</f>
        <v>0</v>
      </c>
      <c r="AK284" s="31">
        <f>IF('SERIES_DB-MetaData'!$F284="US",'SERIES_DB-MetaData'!AK284*6.89476,'SERIES_DB-MetaData'!AK284)</f>
        <v>0</v>
      </c>
      <c r="AL284" s="31">
        <f>IF('SERIES_DB-MetaData'!$F284="US",'SERIES_DB-MetaData'!AL284*6.89476,'SERIES_DB-MetaData'!AL284)</f>
        <v>0</v>
      </c>
      <c r="AM284" s="31">
        <f>IF('SERIES_DB-MetaData'!$F284="US",'SERIES_DB-MetaData'!AM284*6.89476,'SERIES_DB-MetaData'!AM284)</f>
        <v>0</v>
      </c>
      <c r="AN284" s="31">
        <f>IF('SERIES_DB-MetaData'!$F284="US",'SERIES_DB-MetaData'!AN284*6.89476,'SERIES_DB-MetaData'!AN284)</f>
        <v>0</v>
      </c>
      <c r="AO284" s="108">
        <f>'SERIES_DB-MetaData'!AO284</f>
        <v>0</v>
      </c>
      <c r="AP284" s="24">
        <f>'SERIES_DB-MetaData'!AP284</f>
        <v>0</v>
      </c>
      <c r="AQ284" s="20">
        <f>'SERIES_DB-MetaData'!AQ284</f>
        <v>2</v>
      </c>
      <c r="AR284" s="24" t="str">
        <f>'SERIES_DB-MetaData'!AR284</f>
        <v>Ribbed</v>
      </c>
      <c r="AS284" s="30">
        <f>IF('SERIES_DB-MetaData'!$F284="US",'SERIES_DB-MetaData'!AS284*25.4,'SERIES_DB-MetaData'!AS284)</f>
        <v>1.5</v>
      </c>
      <c r="AT284" s="20">
        <f>'SERIES_DB-MetaData'!AT284</f>
        <v>0</v>
      </c>
      <c r="AU284" s="31">
        <f>IF('SERIES_DB-MetaData'!$F284="US",'SERIES_DB-MetaData'!AU284*25.4,'SERIES_DB-MetaData'!AU284)</f>
        <v>25</v>
      </c>
      <c r="AV284" s="30">
        <f>IF('SERIES_DB-MetaData'!$F284="US",'SERIES_DB-MetaData'!AV284*25.4,'SERIES_DB-MetaData'!AV284)</f>
        <v>0</v>
      </c>
      <c r="AW284" s="109">
        <f>'SERIES_DB-MetaData'!AW284</f>
        <v>0</v>
      </c>
      <c r="AX284" s="30">
        <f>IF('SERIES_DB-MetaData'!$F284="US",'SERIES_DB-MetaData'!AX284*25.4,'SERIES_DB-MetaData'!AX284)</f>
        <v>0</v>
      </c>
      <c r="AY284" s="23">
        <f t="shared" si="40"/>
        <v>0.23561944901923448</v>
      </c>
      <c r="AZ284" s="23"/>
      <c r="BA284" s="31">
        <f>IF('SERIES_DB-MetaData'!$F284="US",'SERIES_DB-MetaData'!BA284*6.89476,'SERIES_DB-MetaData'!BA284)</f>
        <v>323.39999999999998</v>
      </c>
      <c r="BB284" s="31">
        <f>IF('SERIES_DB-MetaData'!$F284="US",'SERIES_DB-MetaData'!BB284*6.89476,'SERIES_DB-MetaData'!BB284)</f>
        <v>0</v>
      </c>
      <c r="BC284" s="24">
        <f>'SERIES_DB-MetaData'!BC284</f>
        <v>0</v>
      </c>
      <c r="BD284" s="30">
        <f>IF('SERIES_DB-MetaData'!$F284="US",'SERIES_DB-MetaData'!BD284*25.4,'SERIES_DB-MetaData'!BD284)</f>
        <v>2.65</v>
      </c>
      <c r="BE284" s="30">
        <f>IF('SERIES_DB-MetaData'!$F284="US",'SERIES_DB-MetaData'!BE284*25.4,'SERIES_DB-MetaData'!BE284)</f>
        <v>30</v>
      </c>
      <c r="BF284" s="24">
        <f>'SERIES_DB-MetaData'!BF284</f>
        <v>3</v>
      </c>
      <c r="BG284" s="22">
        <f t="shared" si="41"/>
        <v>1.3788646506146451</v>
      </c>
      <c r="BH284" s="30">
        <f>IF('SERIES_DB-MetaData'!$F284="US",'SERIES_DB-MetaData'!BH284*25.4,'SERIES_DB-MetaData'!BH284)</f>
        <v>0</v>
      </c>
      <c r="BI284" s="31">
        <f>IF('SERIES_DB-MetaData'!$F284="US",'SERIES_DB-MetaData'!BI284*6.89476,'SERIES_DB-MetaData'!BI284)</f>
        <v>323.39999999999998</v>
      </c>
      <c r="BJ284" s="31">
        <f>IF('SERIES_DB-MetaData'!$F284="US",'SERIES_DB-MetaData'!BJ284*6.89476,'SERIES_DB-MetaData'!BJ284)</f>
        <v>0</v>
      </c>
      <c r="BK284" s="109">
        <f>'SERIES_DB-MetaData'!BK284</f>
        <v>0</v>
      </c>
      <c r="BL284" s="30">
        <f>IF('SERIES_DB-MetaData'!$F284="US",'SERIES_DB-MetaData'!BL284*25.4,'SERIES_DB-MetaData'!BL284)</f>
        <v>2.65</v>
      </c>
      <c r="BM284" s="30">
        <f>IF('SERIES_DB-MetaData'!$F284="US",'SERIES_DB-MetaData'!BM284*25.4,'SERIES_DB-MetaData'!BM284)</f>
        <v>30</v>
      </c>
      <c r="BN284" s="25">
        <f>'SERIES_DB-MetaData'!$BN$6</f>
        <v>2</v>
      </c>
      <c r="BO284" s="22">
        <f t="shared" si="42"/>
        <v>0.91924310040976343</v>
      </c>
      <c r="BP284" s="31">
        <f>IF('SERIES_DB-MetaData'!$F284="US",'SERIES_DB-MetaData'!BP284*6.89476,'SERIES_DB-MetaData'!BP284)</f>
        <v>323.39999999999998</v>
      </c>
      <c r="BQ284" s="31">
        <f>IF('SERIES_DB-MetaData'!$F284="US",'SERIES_DB-MetaData'!BQ284*6.89476,'SERIES_DB-MetaData'!BQ284)</f>
        <v>0</v>
      </c>
      <c r="BR284" s="20">
        <f>'SERIES_DB-MetaData'!BR284</f>
        <v>0</v>
      </c>
      <c r="BS284" s="30">
        <f>IF('SERIES_DB-MetaData'!$F284="US",'SERIES_DB-MetaData'!BS284*25.4,'SERIES_DB-MetaData'!BS284)</f>
        <v>0</v>
      </c>
      <c r="BT284" s="20">
        <f>'SERIES_DB-MetaData'!BT284</f>
        <v>0</v>
      </c>
      <c r="BU284" s="22">
        <f t="shared" si="43"/>
        <v>0</v>
      </c>
      <c r="BV284" s="31">
        <f>IF('SERIES_DB-MetaData'!$F284="US",'SERIES_DB-MetaData'!BV284*6.89476,'SERIES_DB-MetaData'!BV284)</f>
        <v>0</v>
      </c>
      <c r="BW284" s="20">
        <f>'SERIES_DB-MetaData'!BW284</f>
        <v>0</v>
      </c>
      <c r="BX284" s="20">
        <f>'SERIES_DB-MetaData'!BX284</f>
        <v>2</v>
      </c>
    </row>
    <row r="285" spans="1:76">
      <c r="A285" s="84">
        <f>'SERIES_DB-MetaData'!A285</f>
        <v>280</v>
      </c>
      <c r="B285" s="84">
        <f>'SERIES_DB-MetaData'!B285</f>
        <v>0</v>
      </c>
      <c r="C285" s="84">
        <f>'SERIES_DB-MetaData'!C285</f>
        <v>1</v>
      </c>
      <c r="D285" s="105" t="str">
        <f>'SERIES_DB-MetaData'!D285</f>
        <v>SHW1</v>
      </c>
      <c r="E285" s="105" t="str">
        <f>'SERIES_DB-MetaData'!E285</f>
        <v>Tasnimi (1998)</v>
      </c>
      <c r="F285" s="20" t="s">
        <v>8</v>
      </c>
      <c r="G285" s="87" t="str">
        <f>'SERIES_DB-MetaData'!G285</f>
        <v>C</v>
      </c>
      <c r="H285" s="87" t="str">
        <f>'SERIES_DB-MetaData'!H285</f>
        <v>R</v>
      </c>
      <c r="I285" s="31">
        <f>IF('SERIES_DB-MetaData'!$F285="US",'SERIES_DB-MetaData'!I285*6.89476,'SERIES_DB-MetaData'!I285)</f>
        <v>21.6</v>
      </c>
      <c r="J285" s="31">
        <f>IF('SERIES_DB-MetaData'!$F285="US",'SERIES_DB-MetaData'!J285*6.89476,'SERIES_DB-MetaData'!J285)</f>
        <v>0</v>
      </c>
      <c r="K285" s="31">
        <f>IF('SERIES_DB-MetaData'!$F285="US",'SERIES_DB-MetaData'!K285*6.89476,'SERIES_DB-MetaData'!K285)</f>
        <v>0</v>
      </c>
      <c r="L285" s="31">
        <f>IF('SERIES_DB-MetaData'!$F285="US",'SERIES_DB-MetaData'!L285*4.448221615,'SERIES_DB-MetaData'!L285)</f>
        <v>0</v>
      </c>
      <c r="M285" s="20">
        <f>'SERIES_DB-MetaData'!M285</f>
        <v>0</v>
      </c>
      <c r="N285" s="30">
        <f>IF('SERIES_DB-MetaData'!$F285="US",'SERIES_DB-MetaData'!N285*25.4,'SERIES_DB-MetaData'!N285)</f>
        <v>50</v>
      </c>
      <c r="O285" s="30">
        <f>IF('SERIES_DB-MetaData'!$F285="US",'SERIES_DB-MetaData'!O285*25.4,'SERIES_DB-MetaData'!O285)</f>
        <v>60</v>
      </c>
      <c r="P285" s="30">
        <f>IF('SERIES_DB-MetaData'!$F285="US",'SERIES_DB-MetaData'!P285*25.4,'SERIES_DB-MetaData'!P285)</f>
        <v>500</v>
      </c>
      <c r="Q285" s="30">
        <f>IF('SERIES_DB-MetaData'!$F285="US",'SERIES_DB-MetaData'!Q285*25.4,'SERIES_DB-MetaData'!Q285)</f>
        <v>50</v>
      </c>
      <c r="R285" s="30">
        <f>IF('SERIES_DB-MetaData'!$F285="US",'SERIES_DB-MetaData'!R285*25.4,'SERIES_DB-MetaData'!R285)</f>
        <v>1500</v>
      </c>
      <c r="S285" s="30">
        <f>IF('SERIES_DB-MetaData'!$F285="US",'SERIES_DB-MetaData'!S285*25.4,'SERIES_DB-MetaData'!S285)</f>
        <v>1125</v>
      </c>
      <c r="T285" s="32" t="str">
        <f>'SERIES_DB-MetaData'!T285</f>
        <v>C</v>
      </c>
      <c r="U285" s="32">
        <f t="shared" si="44"/>
        <v>25000</v>
      </c>
      <c r="V285" s="30">
        <f>IF('SERIES_DB-MetaData'!$F285="US",'SERIES_DB-MetaData'!V285*25.4,'SERIES_DB-MetaData'!V285)</f>
        <v>6</v>
      </c>
      <c r="W285" s="30">
        <f>IF('SERIES_DB-MetaData'!$F285="US",'SERIES_DB-MetaData'!W285*25.4,'SERIES_DB-MetaData'!W285)</f>
        <v>0</v>
      </c>
      <c r="X285" s="30">
        <f>IF('SERIES_DB-MetaData'!$F285="US",'SERIES_DB-MetaData'!X285*25.4,'SERIES_DB-MetaData'!X285)</f>
        <v>0</v>
      </c>
      <c r="Y285" s="108">
        <f>'SERIES_DB-MetaData'!Y285</f>
        <v>1</v>
      </c>
      <c r="Z285" s="30">
        <f>IF('SERIES_DB-MetaData'!$F285="US",'SERIES_DB-MetaData'!Z285*25.4,'SERIES_DB-MetaData'!Z285)</f>
        <v>20</v>
      </c>
      <c r="AA285" s="108">
        <f>'SERIES_DB-MetaData'!AA285</f>
        <v>0</v>
      </c>
      <c r="AB285" s="30">
        <f>IF('SERIES_DB-MetaData'!$F285="US",'SERIES_DB-MetaData'!AB285*25.4,'SERIES_DB-MetaData'!AB285)</f>
        <v>20</v>
      </c>
      <c r="AC285" s="108">
        <f>'SERIES_DB-MetaData'!AC285</f>
        <v>0</v>
      </c>
      <c r="AD285" s="108" t="str">
        <f>'SERIES_DB-MetaData'!AD285</f>
        <v>H90</v>
      </c>
      <c r="AE285" s="31">
        <f>IF('SERIES_DB-MetaData'!$F285="US",'SERIES_DB-MetaData'!AE285*25.4,'SERIES_DB-MetaData'!AE285)</f>
        <v>290</v>
      </c>
      <c r="AF285" s="32" t="str">
        <f>'SERIES_DB-MetaData'!AF285</f>
        <v>Ribbed</v>
      </c>
      <c r="AG285" s="23">
        <f t="shared" si="39"/>
        <v>0.11309733552923254</v>
      </c>
      <c r="AH285" s="30">
        <f>IF('SERIES_DB-MetaData'!$F285="US",'SERIES_DB-MetaData'!AH285*25.4,'SERIES_DB-MetaData'!AH285)</f>
        <v>0</v>
      </c>
      <c r="AI285" s="31">
        <f>IF('SERIES_DB-MetaData'!$F285="US",'SERIES_DB-MetaData'!AI285*6.89476,'SERIES_DB-MetaData'!AI285)</f>
        <v>276</v>
      </c>
      <c r="AJ285" s="31">
        <f>IF('SERIES_DB-MetaData'!$F285="US",'SERIES_DB-MetaData'!AJ285*6.89476,'SERIES_DB-MetaData'!AJ285)</f>
        <v>475</v>
      </c>
      <c r="AK285" s="31">
        <f>IF('SERIES_DB-MetaData'!$F285="US",'SERIES_DB-MetaData'!AK285*6.89476,'SERIES_DB-MetaData'!AK285)</f>
        <v>0</v>
      </c>
      <c r="AL285" s="31">
        <f>IF('SERIES_DB-MetaData'!$F285="US",'SERIES_DB-MetaData'!AL285*6.89476,'SERIES_DB-MetaData'!AL285)</f>
        <v>0</v>
      </c>
      <c r="AM285" s="31">
        <f>IF('SERIES_DB-MetaData'!$F285="US",'SERIES_DB-MetaData'!AM285*6.89476,'SERIES_DB-MetaData'!AM285)</f>
        <v>0</v>
      </c>
      <c r="AN285" s="31">
        <f>IF('SERIES_DB-MetaData'!$F285="US",'SERIES_DB-MetaData'!AN285*6.89476,'SERIES_DB-MetaData'!AN285)</f>
        <v>0</v>
      </c>
      <c r="AO285" s="108">
        <f>'SERIES_DB-MetaData'!AO285</f>
        <v>0</v>
      </c>
      <c r="AP285" s="24" t="str">
        <f>'SERIES_DB-MetaData'!AP285</f>
        <v>R</v>
      </c>
      <c r="AQ285" s="20">
        <f>'SERIES_DB-MetaData'!AQ285</f>
        <v>2</v>
      </c>
      <c r="AR285" s="24" t="str">
        <f>'SERIES_DB-MetaData'!AR285</f>
        <v>Ribbed</v>
      </c>
      <c r="AS285" s="30">
        <f>IF('SERIES_DB-MetaData'!$F285="US",'SERIES_DB-MetaData'!AS285*25.4,'SERIES_DB-MetaData'!AS285)</f>
        <v>3</v>
      </c>
      <c r="AT285" s="20">
        <f>'SERIES_DB-MetaData'!AT285</f>
        <v>15</v>
      </c>
      <c r="AU285" s="31">
        <f>IF('SERIES_DB-MetaData'!$F285="US",'SERIES_DB-MetaData'!AU285*25.4,'SERIES_DB-MetaData'!AU285)</f>
        <v>100</v>
      </c>
      <c r="AV285" s="30">
        <f>IF('SERIES_DB-MetaData'!$F285="US",'SERIES_DB-MetaData'!AV285*25.4,'SERIES_DB-MetaData'!AV285)</f>
        <v>0</v>
      </c>
      <c r="AW285" s="109">
        <f>'SERIES_DB-MetaData'!AW285</f>
        <v>0</v>
      </c>
      <c r="AX285" s="30">
        <f>IF('SERIES_DB-MetaData'!$F285="US",'SERIES_DB-MetaData'!AX285*25.4,'SERIES_DB-MetaData'!AX285)</f>
        <v>0</v>
      </c>
      <c r="AY285" s="23">
        <f t="shared" si="40"/>
        <v>0.28274333882308139</v>
      </c>
      <c r="AZ285" s="23"/>
      <c r="BA285" s="31">
        <f>IF('SERIES_DB-MetaData'!$F285="US",'SERIES_DB-MetaData'!BA285*6.89476,'SERIES_DB-MetaData'!BA285)</f>
        <v>216</v>
      </c>
      <c r="BB285" s="31">
        <f>IF('SERIES_DB-MetaData'!$F285="US",'SERIES_DB-MetaData'!BB285*6.89476,'SERIES_DB-MetaData'!BB285)</f>
        <v>317</v>
      </c>
      <c r="BC285" s="24">
        <f>'SERIES_DB-MetaData'!BC285</f>
        <v>0</v>
      </c>
      <c r="BD285" s="30">
        <f>IF('SERIES_DB-MetaData'!$F285="US",'SERIES_DB-MetaData'!BD285*25.4,'SERIES_DB-MetaData'!BD285)</f>
        <v>3</v>
      </c>
      <c r="BE285" s="30">
        <f>IF('SERIES_DB-MetaData'!$F285="US",'SERIES_DB-MetaData'!BE285*25.4,'SERIES_DB-MetaData'!BE285)</f>
        <v>100</v>
      </c>
      <c r="BF285" s="24">
        <f>'SERIES_DB-MetaData'!BF285</f>
        <v>2</v>
      </c>
      <c r="BG285" s="22">
        <f t="shared" si="41"/>
        <v>0.28274333882308139</v>
      </c>
      <c r="BH285" s="30">
        <f>IF('SERIES_DB-MetaData'!$F285="US",'SERIES_DB-MetaData'!BH285*25.4,'SERIES_DB-MetaData'!BH285)</f>
        <v>0</v>
      </c>
      <c r="BI285" s="31">
        <f>IF('SERIES_DB-MetaData'!$F285="US",'SERIES_DB-MetaData'!BI285*6.89476,'SERIES_DB-MetaData'!BI285)</f>
        <v>216</v>
      </c>
      <c r="BJ285" s="31">
        <f>IF('SERIES_DB-MetaData'!$F285="US",'SERIES_DB-MetaData'!BJ285*6.89476,'SERIES_DB-MetaData'!BJ285)</f>
        <v>317</v>
      </c>
      <c r="BK285" s="109">
        <f>'SERIES_DB-MetaData'!BK285</f>
        <v>0</v>
      </c>
      <c r="BL285" s="30">
        <f>IF('SERIES_DB-MetaData'!$F285="US",'SERIES_DB-MetaData'!BL285*25.4,'SERIES_DB-MetaData'!BL285)</f>
        <v>3</v>
      </c>
      <c r="BM285" s="30">
        <f>IF('SERIES_DB-MetaData'!$F285="US",'SERIES_DB-MetaData'!BM285*25.4,'SERIES_DB-MetaData'!BM285)</f>
        <v>100</v>
      </c>
      <c r="BN285" s="25">
        <f>'SERIES_DB-MetaData'!$BN$6</f>
        <v>2</v>
      </c>
      <c r="BO285" s="22">
        <f t="shared" si="42"/>
        <v>0.28274333882308139</v>
      </c>
      <c r="BP285" s="31">
        <f>IF('SERIES_DB-MetaData'!$F285="US",'SERIES_DB-MetaData'!BP285*6.89476,'SERIES_DB-MetaData'!BP285)</f>
        <v>216</v>
      </c>
      <c r="BQ285" s="31">
        <f>IF('SERIES_DB-MetaData'!$F285="US",'SERIES_DB-MetaData'!BQ285*6.89476,'SERIES_DB-MetaData'!BQ285)</f>
        <v>317</v>
      </c>
      <c r="BR285" s="20">
        <f>'SERIES_DB-MetaData'!BR285</f>
        <v>0</v>
      </c>
      <c r="BS285" s="30">
        <f>IF('SERIES_DB-MetaData'!$F285="US",'SERIES_DB-MetaData'!BS285*25.4,'SERIES_DB-MetaData'!BS285)</f>
        <v>0</v>
      </c>
      <c r="BT285" s="20">
        <f>'SERIES_DB-MetaData'!BT285</f>
        <v>0</v>
      </c>
      <c r="BU285" s="22">
        <f t="shared" si="43"/>
        <v>0</v>
      </c>
      <c r="BV285" s="31">
        <f>IF('SERIES_DB-MetaData'!$F285="US",'SERIES_DB-MetaData'!BV285*6.89476,'SERIES_DB-MetaData'!BV285)</f>
        <v>0</v>
      </c>
      <c r="BW285" s="20">
        <f>'SERIES_DB-MetaData'!BW285</f>
        <v>0</v>
      </c>
      <c r="BX285" s="20">
        <f>'SERIES_DB-MetaData'!BX285</f>
        <v>1</v>
      </c>
    </row>
    <row r="286" spans="1:76">
      <c r="A286" s="84">
        <f>'SERIES_DB-MetaData'!A286</f>
        <v>281</v>
      </c>
      <c r="B286" s="84">
        <f>'SERIES_DB-MetaData'!B286</f>
        <v>0</v>
      </c>
      <c r="C286" s="84">
        <f>'SERIES_DB-MetaData'!C286</f>
        <v>2</v>
      </c>
      <c r="D286" s="105" t="str">
        <f>'SERIES_DB-MetaData'!D286</f>
        <v>SHW2</v>
      </c>
      <c r="E286" s="105" t="str">
        <f>'SERIES_DB-MetaData'!E286</f>
        <v>Tasnimi (1998)</v>
      </c>
      <c r="F286" s="20" t="s">
        <v>8</v>
      </c>
      <c r="G286" s="87" t="str">
        <f>'SERIES_DB-MetaData'!G286</f>
        <v>C</v>
      </c>
      <c r="H286" s="87" t="str">
        <f>'SERIES_DB-MetaData'!H286</f>
        <v>R</v>
      </c>
      <c r="I286" s="31">
        <f>IF('SERIES_DB-MetaData'!$F286="US",'SERIES_DB-MetaData'!I286*6.89476,'SERIES_DB-MetaData'!I286)</f>
        <v>21.6</v>
      </c>
      <c r="J286" s="31">
        <f>IF('SERIES_DB-MetaData'!$F286="US",'SERIES_DB-MetaData'!J286*6.89476,'SERIES_DB-MetaData'!J286)</f>
        <v>0</v>
      </c>
      <c r="K286" s="31">
        <f>IF('SERIES_DB-MetaData'!$F286="US",'SERIES_DB-MetaData'!K286*6.89476,'SERIES_DB-MetaData'!K286)</f>
        <v>0</v>
      </c>
      <c r="L286" s="31">
        <f>IF('SERIES_DB-MetaData'!$F286="US",'SERIES_DB-MetaData'!L286*4.448221615,'SERIES_DB-MetaData'!L286)</f>
        <v>0</v>
      </c>
      <c r="M286" s="20">
        <f>'SERIES_DB-MetaData'!M286</f>
        <v>0</v>
      </c>
      <c r="N286" s="30">
        <f>IF('SERIES_DB-MetaData'!$F286="US",'SERIES_DB-MetaData'!N286*25.4,'SERIES_DB-MetaData'!N286)</f>
        <v>50</v>
      </c>
      <c r="O286" s="30">
        <f>IF('SERIES_DB-MetaData'!$F286="US",'SERIES_DB-MetaData'!O286*25.4,'SERIES_DB-MetaData'!O286)</f>
        <v>60</v>
      </c>
      <c r="P286" s="30">
        <f>IF('SERIES_DB-MetaData'!$F286="US",'SERIES_DB-MetaData'!P286*25.4,'SERIES_DB-MetaData'!P286)</f>
        <v>500</v>
      </c>
      <c r="Q286" s="30">
        <f>IF('SERIES_DB-MetaData'!$F286="US",'SERIES_DB-MetaData'!Q286*25.4,'SERIES_DB-MetaData'!Q286)</f>
        <v>50</v>
      </c>
      <c r="R286" s="30">
        <f>IF('SERIES_DB-MetaData'!$F286="US",'SERIES_DB-MetaData'!R286*25.4,'SERIES_DB-MetaData'!R286)</f>
        <v>1500</v>
      </c>
      <c r="S286" s="30">
        <f>IF('SERIES_DB-MetaData'!$F286="US",'SERIES_DB-MetaData'!S286*25.4,'SERIES_DB-MetaData'!S286)</f>
        <v>1125</v>
      </c>
      <c r="T286" s="32" t="str">
        <f>'SERIES_DB-MetaData'!T286</f>
        <v>C</v>
      </c>
      <c r="U286" s="32">
        <f t="shared" si="44"/>
        <v>25000</v>
      </c>
      <c r="V286" s="30">
        <f>IF('SERIES_DB-MetaData'!$F286="US",'SERIES_DB-MetaData'!V286*25.4,'SERIES_DB-MetaData'!V286)</f>
        <v>6</v>
      </c>
      <c r="W286" s="30">
        <f>IF('SERIES_DB-MetaData'!$F286="US",'SERIES_DB-MetaData'!W286*25.4,'SERIES_DB-MetaData'!W286)</f>
        <v>0</v>
      </c>
      <c r="X286" s="30">
        <f>IF('SERIES_DB-MetaData'!$F286="US",'SERIES_DB-MetaData'!X286*25.4,'SERIES_DB-MetaData'!X286)</f>
        <v>0</v>
      </c>
      <c r="Y286" s="108">
        <f>'SERIES_DB-MetaData'!Y286</f>
        <v>1</v>
      </c>
      <c r="Z286" s="30">
        <f>IF('SERIES_DB-MetaData'!$F286="US",'SERIES_DB-MetaData'!Z286*25.4,'SERIES_DB-MetaData'!Z286)</f>
        <v>20</v>
      </c>
      <c r="AA286" s="108">
        <f>'SERIES_DB-MetaData'!AA286</f>
        <v>0</v>
      </c>
      <c r="AB286" s="30">
        <f>IF('SERIES_DB-MetaData'!$F286="US",'SERIES_DB-MetaData'!AB286*25.4,'SERIES_DB-MetaData'!AB286)</f>
        <v>20</v>
      </c>
      <c r="AC286" s="108">
        <f>'SERIES_DB-MetaData'!AC286</f>
        <v>0</v>
      </c>
      <c r="AD286" s="108" t="str">
        <f>'SERIES_DB-MetaData'!AD286</f>
        <v>H91</v>
      </c>
      <c r="AE286" s="31">
        <f>IF('SERIES_DB-MetaData'!$F286="US",'SERIES_DB-MetaData'!AE286*25.4,'SERIES_DB-MetaData'!AE286)</f>
        <v>290</v>
      </c>
      <c r="AF286" s="32" t="str">
        <f>'SERIES_DB-MetaData'!AF286</f>
        <v>Ribbed</v>
      </c>
      <c r="AG286" s="23">
        <f t="shared" si="39"/>
        <v>0.11309733552923254</v>
      </c>
      <c r="AH286" s="30">
        <f>IF('SERIES_DB-MetaData'!$F286="US",'SERIES_DB-MetaData'!AH286*25.4,'SERIES_DB-MetaData'!AH286)</f>
        <v>0</v>
      </c>
      <c r="AI286" s="31">
        <f>IF('SERIES_DB-MetaData'!$F286="US",'SERIES_DB-MetaData'!AI286*6.89476,'SERIES_DB-MetaData'!AI286)</f>
        <v>276</v>
      </c>
      <c r="AJ286" s="31">
        <f>IF('SERIES_DB-MetaData'!$F286="US",'SERIES_DB-MetaData'!AJ286*6.89476,'SERIES_DB-MetaData'!AJ286)</f>
        <v>475</v>
      </c>
      <c r="AK286" s="31">
        <f>IF('SERIES_DB-MetaData'!$F286="US",'SERIES_DB-MetaData'!AK286*6.89476,'SERIES_DB-MetaData'!AK286)</f>
        <v>0</v>
      </c>
      <c r="AL286" s="31">
        <f>IF('SERIES_DB-MetaData'!$F286="US",'SERIES_DB-MetaData'!AL286*6.89476,'SERIES_DB-MetaData'!AL286)</f>
        <v>0</v>
      </c>
      <c r="AM286" s="31">
        <f>IF('SERIES_DB-MetaData'!$F286="US",'SERIES_DB-MetaData'!AM286*6.89476,'SERIES_DB-MetaData'!AM286)</f>
        <v>0</v>
      </c>
      <c r="AN286" s="31">
        <f>IF('SERIES_DB-MetaData'!$F286="US",'SERIES_DB-MetaData'!AN286*6.89476,'SERIES_DB-MetaData'!AN286)</f>
        <v>0</v>
      </c>
      <c r="AO286" s="108">
        <f>'SERIES_DB-MetaData'!AO286</f>
        <v>0</v>
      </c>
      <c r="AP286" s="24" t="str">
        <f>'SERIES_DB-MetaData'!AP286</f>
        <v>R</v>
      </c>
      <c r="AQ286" s="20">
        <f>'SERIES_DB-MetaData'!AQ286</f>
        <v>2</v>
      </c>
      <c r="AR286" s="24" t="str">
        <f>'SERIES_DB-MetaData'!AR286</f>
        <v>Ribbed</v>
      </c>
      <c r="AS286" s="30">
        <f>IF('SERIES_DB-MetaData'!$F286="US",'SERIES_DB-MetaData'!AS286*25.4,'SERIES_DB-MetaData'!AS286)</f>
        <v>3</v>
      </c>
      <c r="AT286" s="20">
        <f>'SERIES_DB-MetaData'!AT286</f>
        <v>15</v>
      </c>
      <c r="AU286" s="31">
        <f>IF('SERIES_DB-MetaData'!$F286="US",'SERIES_DB-MetaData'!AU286*25.4,'SERIES_DB-MetaData'!AU286)</f>
        <v>100</v>
      </c>
      <c r="AV286" s="30">
        <f>IF('SERIES_DB-MetaData'!$F286="US",'SERIES_DB-MetaData'!AV286*25.4,'SERIES_DB-MetaData'!AV286)</f>
        <v>0</v>
      </c>
      <c r="AW286" s="109">
        <f>'SERIES_DB-MetaData'!AW286</f>
        <v>0</v>
      </c>
      <c r="AX286" s="30">
        <f>IF('SERIES_DB-MetaData'!$F286="US",'SERIES_DB-MetaData'!AX286*25.4,'SERIES_DB-MetaData'!AX286)</f>
        <v>0</v>
      </c>
      <c r="AY286" s="23">
        <f t="shared" si="40"/>
        <v>0.28274333882308139</v>
      </c>
      <c r="AZ286" s="23"/>
      <c r="BA286" s="31">
        <f>IF('SERIES_DB-MetaData'!$F286="US",'SERIES_DB-MetaData'!BA286*6.89476,'SERIES_DB-MetaData'!BA286)</f>
        <v>216</v>
      </c>
      <c r="BB286" s="31">
        <f>IF('SERIES_DB-MetaData'!$F286="US",'SERIES_DB-MetaData'!BB286*6.89476,'SERIES_DB-MetaData'!BB286)</f>
        <v>317</v>
      </c>
      <c r="BC286" s="24">
        <f>'SERIES_DB-MetaData'!BC286</f>
        <v>0</v>
      </c>
      <c r="BD286" s="30">
        <f>IF('SERIES_DB-MetaData'!$F286="US",'SERIES_DB-MetaData'!BD286*25.4,'SERIES_DB-MetaData'!BD286)</f>
        <v>3</v>
      </c>
      <c r="BE286" s="30">
        <f>IF('SERIES_DB-MetaData'!$F286="US",'SERIES_DB-MetaData'!BE286*25.4,'SERIES_DB-MetaData'!BE286)</f>
        <v>100</v>
      </c>
      <c r="BF286" s="24">
        <f>'SERIES_DB-MetaData'!BF286</f>
        <v>2</v>
      </c>
      <c r="BG286" s="22">
        <f t="shared" si="41"/>
        <v>0.28274333882308139</v>
      </c>
      <c r="BH286" s="30">
        <f>IF('SERIES_DB-MetaData'!$F286="US",'SERIES_DB-MetaData'!BH286*25.4,'SERIES_DB-MetaData'!BH286)</f>
        <v>0</v>
      </c>
      <c r="BI286" s="31">
        <f>IF('SERIES_DB-MetaData'!$F286="US",'SERIES_DB-MetaData'!BI286*6.89476,'SERIES_DB-MetaData'!BI286)</f>
        <v>216</v>
      </c>
      <c r="BJ286" s="31">
        <f>IF('SERIES_DB-MetaData'!$F286="US",'SERIES_DB-MetaData'!BJ286*6.89476,'SERIES_DB-MetaData'!BJ286)</f>
        <v>317</v>
      </c>
      <c r="BK286" s="109">
        <f>'SERIES_DB-MetaData'!BK286</f>
        <v>0</v>
      </c>
      <c r="BL286" s="30">
        <f>IF('SERIES_DB-MetaData'!$F286="US",'SERIES_DB-MetaData'!BL286*25.4,'SERIES_DB-MetaData'!BL286)</f>
        <v>3</v>
      </c>
      <c r="BM286" s="30">
        <f>IF('SERIES_DB-MetaData'!$F286="US",'SERIES_DB-MetaData'!BM286*25.4,'SERIES_DB-MetaData'!BM286)</f>
        <v>100</v>
      </c>
      <c r="BN286" s="25">
        <f>'SERIES_DB-MetaData'!$BN$6</f>
        <v>2</v>
      </c>
      <c r="BO286" s="22">
        <f t="shared" si="42"/>
        <v>0.28274333882308139</v>
      </c>
      <c r="BP286" s="31">
        <f>IF('SERIES_DB-MetaData'!$F286="US",'SERIES_DB-MetaData'!BP286*6.89476,'SERIES_DB-MetaData'!BP286)</f>
        <v>216</v>
      </c>
      <c r="BQ286" s="31">
        <f>IF('SERIES_DB-MetaData'!$F286="US",'SERIES_DB-MetaData'!BQ286*6.89476,'SERIES_DB-MetaData'!BQ286)</f>
        <v>317</v>
      </c>
      <c r="BR286" s="20">
        <f>'SERIES_DB-MetaData'!BR286</f>
        <v>0</v>
      </c>
      <c r="BS286" s="30">
        <f>IF('SERIES_DB-MetaData'!$F286="US",'SERIES_DB-MetaData'!BS286*25.4,'SERIES_DB-MetaData'!BS286)</f>
        <v>0</v>
      </c>
      <c r="BT286" s="20">
        <f>'SERIES_DB-MetaData'!BT286</f>
        <v>0</v>
      </c>
      <c r="BU286" s="22">
        <f t="shared" si="43"/>
        <v>0</v>
      </c>
      <c r="BV286" s="31">
        <f>IF('SERIES_DB-MetaData'!$F286="US",'SERIES_DB-MetaData'!BV286*6.89476,'SERIES_DB-MetaData'!BV286)</f>
        <v>0</v>
      </c>
      <c r="BW286" s="20">
        <f>'SERIES_DB-MetaData'!BW286</f>
        <v>0</v>
      </c>
      <c r="BX286" s="20">
        <f>'SERIES_DB-MetaData'!BX286</f>
        <v>1</v>
      </c>
    </row>
    <row r="287" spans="1:76">
      <c r="A287" s="84">
        <f>'SERIES_DB-MetaData'!A287</f>
        <v>282</v>
      </c>
      <c r="B287" s="84">
        <f>'SERIES_DB-MetaData'!B287</f>
        <v>0</v>
      </c>
      <c r="C287" s="84">
        <f>'SERIES_DB-MetaData'!C287</f>
        <v>3</v>
      </c>
      <c r="D287" s="105" t="str">
        <f>'SERIES_DB-MetaData'!D287</f>
        <v>SHW3</v>
      </c>
      <c r="E287" s="105" t="str">
        <f>'SERIES_DB-MetaData'!E287</f>
        <v>Tasnimi (1998)</v>
      </c>
      <c r="F287" s="20" t="s">
        <v>8</v>
      </c>
      <c r="G287" s="87" t="str">
        <f>'SERIES_DB-MetaData'!G287</f>
        <v>C</v>
      </c>
      <c r="H287" s="87" t="str">
        <f>'SERIES_DB-MetaData'!H287</f>
        <v>R</v>
      </c>
      <c r="I287" s="31">
        <f>IF('SERIES_DB-MetaData'!$F287="US",'SERIES_DB-MetaData'!I287*6.89476,'SERIES_DB-MetaData'!I287)</f>
        <v>22.45</v>
      </c>
      <c r="J287" s="31">
        <f>IF('SERIES_DB-MetaData'!$F287="US",'SERIES_DB-MetaData'!J287*6.89476,'SERIES_DB-MetaData'!J287)</f>
        <v>0</v>
      </c>
      <c r="K287" s="31">
        <f>IF('SERIES_DB-MetaData'!$F287="US",'SERIES_DB-MetaData'!K287*6.89476,'SERIES_DB-MetaData'!K287)</f>
        <v>0</v>
      </c>
      <c r="L287" s="31">
        <f>IF('SERIES_DB-MetaData'!$F287="US",'SERIES_DB-MetaData'!L287*4.448221615,'SERIES_DB-MetaData'!L287)</f>
        <v>0</v>
      </c>
      <c r="M287" s="20">
        <f>'SERIES_DB-MetaData'!M287</f>
        <v>0</v>
      </c>
      <c r="N287" s="30">
        <f>IF('SERIES_DB-MetaData'!$F287="US",'SERIES_DB-MetaData'!N287*25.4,'SERIES_DB-MetaData'!N287)</f>
        <v>50</v>
      </c>
      <c r="O287" s="30">
        <f>IF('SERIES_DB-MetaData'!$F287="US",'SERIES_DB-MetaData'!O287*25.4,'SERIES_DB-MetaData'!O287)</f>
        <v>60</v>
      </c>
      <c r="P287" s="30">
        <f>IF('SERIES_DB-MetaData'!$F287="US",'SERIES_DB-MetaData'!P287*25.4,'SERIES_DB-MetaData'!P287)</f>
        <v>500</v>
      </c>
      <c r="Q287" s="30">
        <f>IF('SERIES_DB-MetaData'!$F287="US",'SERIES_DB-MetaData'!Q287*25.4,'SERIES_DB-MetaData'!Q287)</f>
        <v>50</v>
      </c>
      <c r="R287" s="30">
        <f>IF('SERIES_DB-MetaData'!$F287="US",'SERIES_DB-MetaData'!R287*25.4,'SERIES_DB-MetaData'!R287)</f>
        <v>1500</v>
      </c>
      <c r="S287" s="30">
        <f>IF('SERIES_DB-MetaData'!$F287="US",'SERIES_DB-MetaData'!S287*25.4,'SERIES_DB-MetaData'!S287)</f>
        <v>1125</v>
      </c>
      <c r="T287" s="32" t="str">
        <f>'SERIES_DB-MetaData'!T287</f>
        <v>C</v>
      </c>
      <c r="U287" s="32">
        <f t="shared" si="44"/>
        <v>25000</v>
      </c>
      <c r="V287" s="30">
        <f>IF('SERIES_DB-MetaData'!$F287="US",'SERIES_DB-MetaData'!V287*25.4,'SERIES_DB-MetaData'!V287)</f>
        <v>6</v>
      </c>
      <c r="W287" s="30">
        <f>IF('SERIES_DB-MetaData'!$F287="US",'SERIES_DB-MetaData'!W287*25.4,'SERIES_DB-MetaData'!W287)</f>
        <v>0</v>
      </c>
      <c r="X287" s="30">
        <f>IF('SERIES_DB-MetaData'!$F287="US",'SERIES_DB-MetaData'!X287*25.4,'SERIES_DB-MetaData'!X287)</f>
        <v>0</v>
      </c>
      <c r="Y287" s="108">
        <f>'SERIES_DB-MetaData'!Y287</f>
        <v>1</v>
      </c>
      <c r="Z287" s="30">
        <f>IF('SERIES_DB-MetaData'!$F287="US",'SERIES_DB-MetaData'!Z287*25.4,'SERIES_DB-MetaData'!Z287)</f>
        <v>20</v>
      </c>
      <c r="AA287" s="108">
        <f>'SERIES_DB-MetaData'!AA287</f>
        <v>0</v>
      </c>
      <c r="AB287" s="30">
        <f>IF('SERIES_DB-MetaData'!$F287="US",'SERIES_DB-MetaData'!AB287*25.4,'SERIES_DB-MetaData'!AB287)</f>
        <v>20</v>
      </c>
      <c r="AC287" s="108">
        <f>'SERIES_DB-MetaData'!AC287</f>
        <v>0</v>
      </c>
      <c r="AD287" s="108" t="str">
        <f>'SERIES_DB-MetaData'!AD287</f>
        <v>H92</v>
      </c>
      <c r="AE287" s="31">
        <f>IF('SERIES_DB-MetaData'!$F287="US",'SERIES_DB-MetaData'!AE287*25.4,'SERIES_DB-MetaData'!AE287)</f>
        <v>290</v>
      </c>
      <c r="AF287" s="32" t="str">
        <f>'SERIES_DB-MetaData'!AF287</f>
        <v>Ribbed</v>
      </c>
      <c r="AG287" s="23">
        <f t="shared" si="39"/>
        <v>0.11309733552923254</v>
      </c>
      <c r="AH287" s="30">
        <f>IF('SERIES_DB-MetaData'!$F287="US",'SERIES_DB-MetaData'!AH287*25.4,'SERIES_DB-MetaData'!AH287)</f>
        <v>0</v>
      </c>
      <c r="AI287" s="31">
        <f>IF('SERIES_DB-MetaData'!$F287="US",'SERIES_DB-MetaData'!AI287*6.89476,'SERIES_DB-MetaData'!AI287)</f>
        <v>276</v>
      </c>
      <c r="AJ287" s="31">
        <f>IF('SERIES_DB-MetaData'!$F287="US",'SERIES_DB-MetaData'!AJ287*6.89476,'SERIES_DB-MetaData'!AJ287)</f>
        <v>475</v>
      </c>
      <c r="AK287" s="31">
        <f>IF('SERIES_DB-MetaData'!$F287="US",'SERIES_DB-MetaData'!AK287*6.89476,'SERIES_DB-MetaData'!AK287)</f>
        <v>0</v>
      </c>
      <c r="AL287" s="31">
        <f>IF('SERIES_DB-MetaData'!$F287="US",'SERIES_DB-MetaData'!AL287*6.89476,'SERIES_DB-MetaData'!AL287)</f>
        <v>0</v>
      </c>
      <c r="AM287" s="31">
        <f>IF('SERIES_DB-MetaData'!$F287="US",'SERIES_DB-MetaData'!AM287*6.89476,'SERIES_DB-MetaData'!AM287)</f>
        <v>0</v>
      </c>
      <c r="AN287" s="31">
        <f>IF('SERIES_DB-MetaData'!$F287="US",'SERIES_DB-MetaData'!AN287*6.89476,'SERIES_DB-MetaData'!AN287)</f>
        <v>0</v>
      </c>
      <c r="AO287" s="108">
        <f>'SERIES_DB-MetaData'!AO287</f>
        <v>0</v>
      </c>
      <c r="AP287" s="24" t="str">
        <f>'SERIES_DB-MetaData'!AP287</f>
        <v>R</v>
      </c>
      <c r="AQ287" s="20">
        <f>'SERIES_DB-MetaData'!AQ287</f>
        <v>2</v>
      </c>
      <c r="AR287" s="24" t="str">
        <f>'SERIES_DB-MetaData'!AR287</f>
        <v>Ribbed</v>
      </c>
      <c r="AS287" s="30">
        <f>IF('SERIES_DB-MetaData'!$F287="US",'SERIES_DB-MetaData'!AS287*25.4,'SERIES_DB-MetaData'!AS287)</f>
        <v>3</v>
      </c>
      <c r="AT287" s="20">
        <f>'SERIES_DB-MetaData'!AT287</f>
        <v>15</v>
      </c>
      <c r="AU287" s="31">
        <f>IF('SERIES_DB-MetaData'!$F287="US",'SERIES_DB-MetaData'!AU287*25.4,'SERIES_DB-MetaData'!AU287)</f>
        <v>100</v>
      </c>
      <c r="AV287" s="30">
        <f>IF('SERIES_DB-MetaData'!$F287="US",'SERIES_DB-MetaData'!AV287*25.4,'SERIES_DB-MetaData'!AV287)</f>
        <v>0</v>
      </c>
      <c r="AW287" s="109">
        <f>'SERIES_DB-MetaData'!AW287</f>
        <v>0</v>
      </c>
      <c r="AX287" s="30">
        <f>IF('SERIES_DB-MetaData'!$F287="US",'SERIES_DB-MetaData'!AX287*25.4,'SERIES_DB-MetaData'!AX287)</f>
        <v>0</v>
      </c>
      <c r="AY287" s="23">
        <f t="shared" si="40"/>
        <v>0.28274333882308139</v>
      </c>
      <c r="AZ287" s="23"/>
      <c r="BA287" s="31">
        <f>IF('SERIES_DB-MetaData'!$F287="US",'SERIES_DB-MetaData'!BA287*6.89476,'SERIES_DB-MetaData'!BA287)</f>
        <v>216</v>
      </c>
      <c r="BB287" s="31">
        <f>IF('SERIES_DB-MetaData'!$F287="US",'SERIES_DB-MetaData'!BB287*6.89476,'SERIES_DB-MetaData'!BB287)</f>
        <v>317</v>
      </c>
      <c r="BC287" s="24">
        <f>'SERIES_DB-MetaData'!BC287</f>
        <v>0</v>
      </c>
      <c r="BD287" s="30">
        <f>IF('SERIES_DB-MetaData'!$F287="US",'SERIES_DB-MetaData'!BD287*25.4,'SERIES_DB-MetaData'!BD287)</f>
        <v>3</v>
      </c>
      <c r="BE287" s="30">
        <f>IF('SERIES_DB-MetaData'!$F287="US",'SERIES_DB-MetaData'!BE287*25.4,'SERIES_DB-MetaData'!BE287)</f>
        <v>100</v>
      </c>
      <c r="BF287" s="24">
        <f>'SERIES_DB-MetaData'!BF287</f>
        <v>2</v>
      </c>
      <c r="BG287" s="22">
        <f t="shared" si="41"/>
        <v>0.28274333882308139</v>
      </c>
      <c r="BH287" s="30">
        <f>IF('SERIES_DB-MetaData'!$F287="US",'SERIES_DB-MetaData'!BH287*25.4,'SERIES_DB-MetaData'!BH287)</f>
        <v>0</v>
      </c>
      <c r="BI287" s="31">
        <f>IF('SERIES_DB-MetaData'!$F287="US",'SERIES_DB-MetaData'!BI287*6.89476,'SERIES_DB-MetaData'!BI287)</f>
        <v>216</v>
      </c>
      <c r="BJ287" s="31">
        <f>IF('SERIES_DB-MetaData'!$F287="US",'SERIES_DB-MetaData'!BJ287*6.89476,'SERIES_DB-MetaData'!BJ287)</f>
        <v>317</v>
      </c>
      <c r="BK287" s="109">
        <f>'SERIES_DB-MetaData'!BK287</f>
        <v>0</v>
      </c>
      <c r="BL287" s="30">
        <f>IF('SERIES_DB-MetaData'!$F287="US",'SERIES_DB-MetaData'!BL287*25.4,'SERIES_DB-MetaData'!BL287)</f>
        <v>3</v>
      </c>
      <c r="BM287" s="30">
        <f>IF('SERIES_DB-MetaData'!$F287="US",'SERIES_DB-MetaData'!BM287*25.4,'SERIES_DB-MetaData'!BM287)</f>
        <v>100</v>
      </c>
      <c r="BN287" s="25">
        <f>'SERIES_DB-MetaData'!$BN$6</f>
        <v>2</v>
      </c>
      <c r="BO287" s="22">
        <f t="shared" si="42"/>
        <v>0.28274333882308139</v>
      </c>
      <c r="BP287" s="31">
        <f>IF('SERIES_DB-MetaData'!$F287="US",'SERIES_DB-MetaData'!BP287*6.89476,'SERIES_DB-MetaData'!BP287)</f>
        <v>216</v>
      </c>
      <c r="BQ287" s="31">
        <f>IF('SERIES_DB-MetaData'!$F287="US",'SERIES_DB-MetaData'!BQ287*6.89476,'SERIES_DB-MetaData'!BQ287)</f>
        <v>317</v>
      </c>
      <c r="BR287" s="20">
        <f>'SERIES_DB-MetaData'!BR287</f>
        <v>0</v>
      </c>
      <c r="BS287" s="30">
        <f>IF('SERIES_DB-MetaData'!$F287="US",'SERIES_DB-MetaData'!BS287*25.4,'SERIES_DB-MetaData'!BS287)</f>
        <v>0</v>
      </c>
      <c r="BT287" s="20">
        <f>'SERIES_DB-MetaData'!BT287</f>
        <v>0</v>
      </c>
      <c r="BU287" s="22">
        <f t="shared" si="43"/>
        <v>0</v>
      </c>
      <c r="BV287" s="31">
        <f>IF('SERIES_DB-MetaData'!$F287="US",'SERIES_DB-MetaData'!BV287*6.89476,'SERIES_DB-MetaData'!BV287)</f>
        <v>0</v>
      </c>
      <c r="BW287" s="20">
        <f>'SERIES_DB-MetaData'!BW287</f>
        <v>0</v>
      </c>
      <c r="BX287" s="20">
        <f>'SERIES_DB-MetaData'!BX287</f>
        <v>1</v>
      </c>
    </row>
    <row r="288" spans="1:76">
      <c r="A288" s="84">
        <f>'SERIES_DB-MetaData'!A288</f>
        <v>283</v>
      </c>
      <c r="B288" s="84">
        <f>'SERIES_DB-MetaData'!B288</f>
        <v>0</v>
      </c>
      <c r="C288" s="84">
        <f>'SERIES_DB-MetaData'!C288</f>
        <v>4</v>
      </c>
      <c r="D288" s="105" t="str">
        <f>'SERIES_DB-MetaData'!D288</f>
        <v>SHW4</v>
      </c>
      <c r="E288" s="105" t="str">
        <f>'SERIES_DB-MetaData'!E288</f>
        <v>Tasnimi (1998)</v>
      </c>
      <c r="F288" s="20" t="s">
        <v>8</v>
      </c>
      <c r="G288" s="87" t="str">
        <f>'SERIES_DB-MetaData'!G288</f>
        <v>C</v>
      </c>
      <c r="H288" s="87" t="str">
        <f>'SERIES_DB-MetaData'!H288</f>
        <v>R</v>
      </c>
      <c r="I288" s="31">
        <f>IF('SERIES_DB-MetaData'!$F288="US",'SERIES_DB-MetaData'!I288*6.89476,'SERIES_DB-MetaData'!I288)</f>
        <v>23.45</v>
      </c>
      <c r="J288" s="31">
        <f>IF('SERIES_DB-MetaData'!$F288="US",'SERIES_DB-MetaData'!J288*6.89476,'SERIES_DB-MetaData'!J288)</f>
        <v>0</v>
      </c>
      <c r="K288" s="31">
        <f>IF('SERIES_DB-MetaData'!$F288="US",'SERIES_DB-MetaData'!K288*6.89476,'SERIES_DB-MetaData'!K288)</f>
        <v>0</v>
      </c>
      <c r="L288" s="31">
        <f>IF('SERIES_DB-MetaData'!$F288="US",'SERIES_DB-MetaData'!L288*4.448221615,'SERIES_DB-MetaData'!L288)</f>
        <v>0</v>
      </c>
      <c r="M288" s="20">
        <f>'SERIES_DB-MetaData'!M288</f>
        <v>0</v>
      </c>
      <c r="N288" s="30">
        <f>IF('SERIES_DB-MetaData'!$F288="US",'SERIES_DB-MetaData'!N288*25.4,'SERIES_DB-MetaData'!N288)</f>
        <v>50</v>
      </c>
      <c r="O288" s="30">
        <f>IF('SERIES_DB-MetaData'!$F288="US",'SERIES_DB-MetaData'!O288*25.4,'SERIES_DB-MetaData'!O288)</f>
        <v>60</v>
      </c>
      <c r="P288" s="30">
        <f>IF('SERIES_DB-MetaData'!$F288="US",'SERIES_DB-MetaData'!P288*25.4,'SERIES_DB-MetaData'!P288)</f>
        <v>500</v>
      </c>
      <c r="Q288" s="30">
        <f>IF('SERIES_DB-MetaData'!$F288="US",'SERIES_DB-MetaData'!Q288*25.4,'SERIES_DB-MetaData'!Q288)</f>
        <v>50</v>
      </c>
      <c r="R288" s="30">
        <f>IF('SERIES_DB-MetaData'!$F288="US",'SERIES_DB-MetaData'!R288*25.4,'SERIES_DB-MetaData'!R288)</f>
        <v>1500</v>
      </c>
      <c r="S288" s="30">
        <f>IF('SERIES_DB-MetaData'!$F288="US",'SERIES_DB-MetaData'!S288*25.4,'SERIES_DB-MetaData'!S288)</f>
        <v>1125</v>
      </c>
      <c r="T288" s="32" t="str">
        <f>'SERIES_DB-MetaData'!T288</f>
        <v>C</v>
      </c>
      <c r="U288" s="32">
        <f t="shared" si="44"/>
        <v>25000</v>
      </c>
      <c r="V288" s="30">
        <f>IF('SERIES_DB-MetaData'!$F288="US",'SERIES_DB-MetaData'!V288*25.4,'SERIES_DB-MetaData'!V288)</f>
        <v>6</v>
      </c>
      <c r="W288" s="30">
        <f>IF('SERIES_DB-MetaData'!$F288="US",'SERIES_DB-MetaData'!W288*25.4,'SERIES_DB-MetaData'!W288)</f>
        <v>0</v>
      </c>
      <c r="X288" s="30">
        <f>IF('SERIES_DB-MetaData'!$F288="US",'SERIES_DB-MetaData'!X288*25.4,'SERIES_DB-MetaData'!X288)</f>
        <v>0</v>
      </c>
      <c r="Y288" s="108">
        <f>'SERIES_DB-MetaData'!Y288</f>
        <v>1</v>
      </c>
      <c r="Z288" s="30">
        <f>IF('SERIES_DB-MetaData'!$F288="US",'SERIES_DB-MetaData'!Z288*25.4,'SERIES_DB-MetaData'!Z288)</f>
        <v>20</v>
      </c>
      <c r="AA288" s="108">
        <f>'SERIES_DB-MetaData'!AA288</f>
        <v>0</v>
      </c>
      <c r="AB288" s="30">
        <f>IF('SERIES_DB-MetaData'!$F288="US",'SERIES_DB-MetaData'!AB288*25.4,'SERIES_DB-MetaData'!AB288)</f>
        <v>20</v>
      </c>
      <c r="AC288" s="108">
        <f>'SERIES_DB-MetaData'!AC288</f>
        <v>0</v>
      </c>
      <c r="AD288" s="108" t="str">
        <f>'SERIES_DB-MetaData'!AD288</f>
        <v>H93</v>
      </c>
      <c r="AE288" s="31">
        <f>IF('SERIES_DB-MetaData'!$F288="US",'SERIES_DB-MetaData'!AE288*25.4,'SERIES_DB-MetaData'!AE288)</f>
        <v>290</v>
      </c>
      <c r="AF288" s="32" t="str">
        <f>'SERIES_DB-MetaData'!AF288</f>
        <v>Ribbed</v>
      </c>
      <c r="AG288" s="23">
        <f t="shared" si="39"/>
        <v>0.11309733552923254</v>
      </c>
      <c r="AH288" s="30">
        <f>IF('SERIES_DB-MetaData'!$F288="US",'SERIES_DB-MetaData'!AH288*25.4,'SERIES_DB-MetaData'!AH288)</f>
        <v>0</v>
      </c>
      <c r="AI288" s="31">
        <f>IF('SERIES_DB-MetaData'!$F288="US",'SERIES_DB-MetaData'!AI288*6.89476,'SERIES_DB-MetaData'!AI288)</f>
        <v>276</v>
      </c>
      <c r="AJ288" s="31">
        <f>IF('SERIES_DB-MetaData'!$F288="US",'SERIES_DB-MetaData'!AJ288*6.89476,'SERIES_DB-MetaData'!AJ288)</f>
        <v>475</v>
      </c>
      <c r="AK288" s="31">
        <f>IF('SERIES_DB-MetaData'!$F288="US",'SERIES_DB-MetaData'!AK288*6.89476,'SERIES_DB-MetaData'!AK288)</f>
        <v>0</v>
      </c>
      <c r="AL288" s="31">
        <f>IF('SERIES_DB-MetaData'!$F288="US",'SERIES_DB-MetaData'!AL288*6.89476,'SERIES_DB-MetaData'!AL288)</f>
        <v>0</v>
      </c>
      <c r="AM288" s="31">
        <f>IF('SERIES_DB-MetaData'!$F288="US",'SERIES_DB-MetaData'!AM288*6.89476,'SERIES_DB-MetaData'!AM288)</f>
        <v>0</v>
      </c>
      <c r="AN288" s="31">
        <f>IF('SERIES_DB-MetaData'!$F288="US",'SERIES_DB-MetaData'!AN288*6.89476,'SERIES_DB-MetaData'!AN288)</f>
        <v>0</v>
      </c>
      <c r="AO288" s="108">
        <f>'SERIES_DB-MetaData'!AO288</f>
        <v>0</v>
      </c>
      <c r="AP288" s="24" t="str">
        <f>'SERIES_DB-MetaData'!AP288</f>
        <v>R</v>
      </c>
      <c r="AQ288" s="20">
        <f>'SERIES_DB-MetaData'!AQ288</f>
        <v>2</v>
      </c>
      <c r="AR288" s="24" t="str">
        <f>'SERIES_DB-MetaData'!AR288</f>
        <v>Ribbed</v>
      </c>
      <c r="AS288" s="30">
        <f>IF('SERIES_DB-MetaData'!$F288="US",'SERIES_DB-MetaData'!AS288*25.4,'SERIES_DB-MetaData'!AS288)</f>
        <v>3</v>
      </c>
      <c r="AT288" s="20">
        <f>'SERIES_DB-MetaData'!AT288</f>
        <v>15</v>
      </c>
      <c r="AU288" s="31">
        <f>IF('SERIES_DB-MetaData'!$F288="US",'SERIES_DB-MetaData'!AU288*25.4,'SERIES_DB-MetaData'!AU288)</f>
        <v>100</v>
      </c>
      <c r="AV288" s="30">
        <f>IF('SERIES_DB-MetaData'!$F288="US",'SERIES_DB-MetaData'!AV288*25.4,'SERIES_DB-MetaData'!AV288)</f>
        <v>0</v>
      </c>
      <c r="AW288" s="109">
        <f>'SERIES_DB-MetaData'!AW288</f>
        <v>0</v>
      </c>
      <c r="AX288" s="30">
        <f>IF('SERIES_DB-MetaData'!$F288="US",'SERIES_DB-MetaData'!AX288*25.4,'SERIES_DB-MetaData'!AX288)</f>
        <v>0</v>
      </c>
      <c r="AY288" s="23">
        <f t="shared" si="40"/>
        <v>0.28274333882308139</v>
      </c>
      <c r="AZ288" s="23"/>
      <c r="BA288" s="31">
        <f>IF('SERIES_DB-MetaData'!$F288="US",'SERIES_DB-MetaData'!BA288*6.89476,'SERIES_DB-MetaData'!BA288)</f>
        <v>216</v>
      </c>
      <c r="BB288" s="31">
        <f>IF('SERIES_DB-MetaData'!$F288="US",'SERIES_DB-MetaData'!BB288*6.89476,'SERIES_DB-MetaData'!BB288)</f>
        <v>317</v>
      </c>
      <c r="BC288" s="24">
        <f>'SERIES_DB-MetaData'!BC288</f>
        <v>0</v>
      </c>
      <c r="BD288" s="30">
        <f>IF('SERIES_DB-MetaData'!$F288="US",'SERIES_DB-MetaData'!BD288*25.4,'SERIES_DB-MetaData'!BD288)</f>
        <v>3</v>
      </c>
      <c r="BE288" s="30">
        <f>IF('SERIES_DB-MetaData'!$F288="US",'SERIES_DB-MetaData'!BE288*25.4,'SERIES_DB-MetaData'!BE288)</f>
        <v>100</v>
      </c>
      <c r="BF288" s="24">
        <f>'SERIES_DB-MetaData'!BF288</f>
        <v>2</v>
      </c>
      <c r="BG288" s="22">
        <f t="shared" si="41"/>
        <v>0.28274333882308139</v>
      </c>
      <c r="BH288" s="30">
        <f>IF('SERIES_DB-MetaData'!$F288="US",'SERIES_DB-MetaData'!BH288*25.4,'SERIES_DB-MetaData'!BH288)</f>
        <v>0</v>
      </c>
      <c r="BI288" s="31">
        <f>IF('SERIES_DB-MetaData'!$F288="US",'SERIES_DB-MetaData'!BI288*6.89476,'SERIES_DB-MetaData'!BI288)</f>
        <v>216</v>
      </c>
      <c r="BJ288" s="31">
        <f>IF('SERIES_DB-MetaData'!$F288="US",'SERIES_DB-MetaData'!BJ288*6.89476,'SERIES_DB-MetaData'!BJ288)</f>
        <v>317</v>
      </c>
      <c r="BK288" s="109">
        <f>'SERIES_DB-MetaData'!BK288</f>
        <v>0</v>
      </c>
      <c r="BL288" s="30">
        <f>IF('SERIES_DB-MetaData'!$F288="US",'SERIES_DB-MetaData'!BL288*25.4,'SERIES_DB-MetaData'!BL288)</f>
        <v>3</v>
      </c>
      <c r="BM288" s="30">
        <f>IF('SERIES_DB-MetaData'!$F288="US",'SERIES_DB-MetaData'!BM288*25.4,'SERIES_DB-MetaData'!BM288)</f>
        <v>100</v>
      </c>
      <c r="BN288" s="25">
        <f>'SERIES_DB-MetaData'!$BN$6</f>
        <v>2</v>
      </c>
      <c r="BO288" s="22">
        <f t="shared" si="42"/>
        <v>0.28274333882308139</v>
      </c>
      <c r="BP288" s="31">
        <f>IF('SERIES_DB-MetaData'!$F288="US",'SERIES_DB-MetaData'!BP288*6.89476,'SERIES_DB-MetaData'!BP288)</f>
        <v>216</v>
      </c>
      <c r="BQ288" s="31">
        <f>IF('SERIES_DB-MetaData'!$F288="US",'SERIES_DB-MetaData'!BQ288*6.89476,'SERIES_DB-MetaData'!BQ288)</f>
        <v>317</v>
      </c>
      <c r="BR288" s="20">
        <f>'SERIES_DB-MetaData'!BR288</f>
        <v>0</v>
      </c>
      <c r="BS288" s="30">
        <f>IF('SERIES_DB-MetaData'!$F288="US",'SERIES_DB-MetaData'!BS288*25.4,'SERIES_DB-MetaData'!BS288)</f>
        <v>0</v>
      </c>
      <c r="BT288" s="20">
        <f>'SERIES_DB-MetaData'!BT288</f>
        <v>0</v>
      </c>
      <c r="BU288" s="22">
        <f t="shared" si="43"/>
        <v>0</v>
      </c>
      <c r="BV288" s="31">
        <f>IF('SERIES_DB-MetaData'!$F288="US",'SERIES_DB-MetaData'!BV288*6.89476,'SERIES_DB-MetaData'!BV288)</f>
        <v>0</v>
      </c>
      <c r="BW288" s="20">
        <f>'SERIES_DB-MetaData'!BW288</f>
        <v>0</v>
      </c>
      <c r="BX288" s="20">
        <f>'SERIES_DB-MetaData'!BX288</f>
        <v>1</v>
      </c>
    </row>
    <row r="289" spans="1:76">
      <c r="A289" s="84">
        <f>'SERIES_DB-MetaData'!A289</f>
        <v>284</v>
      </c>
      <c r="B289" s="84">
        <f>'SERIES_DB-MetaData'!B289</f>
        <v>0</v>
      </c>
      <c r="C289" s="84">
        <f>'SERIES_DB-MetaData'!C289</f>
        <v>1</v>
      </c>
      <c r="D289" s="105" t="str">
        <f>'SERIES_DB-MetaData'!D289</f>
        <v>M35X</v>
      </c>
      <c r="E289" s="105" t="str">
        <f>'SERIES_DB-MetaData'!E289</f>
        <v>Tatsuya (1996)</v>
      </c>
      <c r="F289" s="20" t="s">
        <v>8</v>
      </c>
      <c r="G289" s="87" t="str">
        <f>'SERIES_DB-MetaData'!G289</f>
        <v>C</v>
      </c>
      <c r="H289" s="87" t="str">
        <f>'SERIES_DB-MetaData'!H289</f>
        <v>R</v>
      </c>
      <c r="I289" s="31">
        <f>IF('SERIES_DB-MetaData'!$F289="US",'SERIES_DB-MetaData'!I289*6.89476,'SERIES_DB-MetaData'!I289)</f>
        <v>60</v>
      </c>
      <c r="J289" s="31">
        <f>IF('SERIES_DB-MetaData'!$F289="US",'SERIES_DB-MetaData'!J289*6.89476,'SERIES_DB-MetaData'!J289)</f>
        <v>0</v>
      </c>
      <c r="K289" s="31">
        <f>IF('SERIES_DB-MetaData'!$F289="US",'SERIES_DB-MetaData'!K289*6.89476,'SERIES_DB-MetaData'!K289)</f>
        <v>0</v>
      </c>
      <c r="L289" s="31">
        <f>IF('SERIES_DB-MetaData'!$F289="US",'SERIES_DB-MetaData'!L289*4.448221615,'SERIES_DB-MetaData'!L289)</f>
        <v>1765.8</v>
      </c>
      <c r="M289" s="20" t="str">
        <f>'SERIES_DB-MetaData'!M289</f>
        <v>III</v>
      </c>
      <c r="N289" s="30">
        <f>IF('SERIES_DB-MetaData'!$F289="US",'SERIES_DB-MetaData'!N289*25.4,'SERIES_DB-MetaData'!N289)</f>
        <v>200</v>
      </c>
      <c r="O289" s="30">
        <f>IF('SERIES_DB-MetaData'!$F289="US",'SERIES_DB-MetaData'!O289*25.4,'SERIES_DB-MetaData'!O289)</f>
        <v>200</v>
      </c>
      <c r="P289" s="30">
        <f>IF('SERIES_DB-MetaData'!$F289="US",'SERIES_DB-MetaData'!P289*25.4,'SERIES_DB-MetaData'!P289)</f>
        <v>1700</v>
      </c>
      <c r="Q289" s="30">
        <f>IF('SERIES_DB-MetaData'!$F289="US",'SERIES_DB-MetaData'!Q289*25.4,'SERIES_DB-MetaData'!Q289)</f>
        <v>80</v>
      </c>
      <c r="R289" s="30">
        <f>IF('SERIES_DB-MetaData'!$F289="US",'SERIES_DB-MetaData'!R289*25.4,'SERIES_DB-MetaData'!R289)</f>
        <v>2750</v>
      </c>
      <c r="S289" s="30">
        <f>IF('SERIES_DB-MetaData'!$F289="US",'SERIES_DB-MetaData'!S289*25.4,'SERIES_DB-MetaData'!S289)</f>
        <v>2750</v>
      </c>
      <c r="T289" s="32" t="str">
        <f>'SERIES_DB-MetaData'!T289</f>
        <v>C</v>
      </c>
      <c r="U289" s="32">
        <f t="shared" si="44"/>
        <v>340000</v>
      </c>
      <c r="V289" s="30">
        <f>IF('SERIES_DB-MetaData'!$F289="US",'SERIES_DB-MetaData'!V289*25.4,'SERIES_DB-MetaData'!V289)</f>
        <v>10</v>
      </c>
      <c r="W289" s="30">
        <f>IF('SERIES_DB-MetaData'!$F289="US",'SERIES_DB-MetaData'!W289*25.4,'SERIES_DB-MetaData'!W289)</f>
        <v>10</v>
      </c>
      <c r="X289" s="30">
        <f>IF('SERIES_DB-MetaData'!$F289="US",'SERIES_DB-MetaData'!X289*25.4,'SERIES_DB-MetaData'!X289)</f>
        <v>10</v>
      </c>
      <c r="Y289" s="108">
        <f>'SERIES_DB-MetaData'!Y289</f>
        <v>12</v>
      </c>
      <c r="Z289" s="30">
        <f>IF('SERIES_DB-MetaData'!$F289="US",'SERIES_DB-MetaData'!Z289*25.4,'SERIES_DB-MetaData'!Z289)</f>
        <v>0</v>
      </c>
      <c r="AA289" s="108">
        <f>'SERIES_DB-MetaData'!AA289</f>
        <v>2</v>
      </c>
      <c r="AB289" s="30">
        <f>IF('SERIES_DB-MetaData'!$F289="US",'SERIES_DB-MetaData'!AB289*25.4,'SERIES_DB-MetaData'!AB289)</f>
        <v>0</v>
      </c>
      <c r="AC289" s="108">
        <f>'SERIES_DB-MetaData'!AC289</f>
        <v>2</v>
      </c>
      <c r="AD289" s="108" t="str">
        <f>'SERIES_DB-MetaData'!AD289</f>
        <v>STRAIGHT</v>
      </c>
      <c r="AE289" s="31">
        <f>IF('SERIES_DB-MetaData'!$F289="US",'SERIES_DB-MetaData'!AE289*25.4,'SERIES_DB-MetaData'!AE289)</f>
        <v>913</v>
      </c>
      <c r="AF289" s="32" t="str">
        <f>'SERIES_DB-MetaData'!AF289</f>
        <v>Ribbed</v>
      </c>
      <c r="AG289" s="23">
        <f t="shared" si="39"/>
        <v>0.27719935178733468</v>
      </c>
      <c r="AH289" s="30">
        <f>IF('SERIES_DB-MetaData'!$F289="US",'SERIES_DB-MetaData'!AH289*25.4,'SERIES_DB-MetaData'!AH289)</f>
        <v>0</v>
      </c>
      <c r="AI289" s="31">
        <f>IF('SERIES_DB-MetaData'!$F289="US",'SERIES_DB-MetaData'!AI289*6.89476,'SERIES_DB-MetaData'!AI289)</f>
        <v>900</v>
      </c>
      <c r="AJ289" s="31">
        <f>IF('SERIES_DB-MetaData'!$F289="US",'SERIES_DB-MetaData'!AJ289*6.89476,'SERIES_DB-MetaData'!AJ289)</f>
        <v>1036.45</v>
      </c>
      <c r="AK289" s="31">
        <f>IF('SERIES_DB-MetaData'!$F289="US",'SERIES_DB-MetaData'!AK289*6.89476,'SERIES_DB-MetaData'!AK289)</f>
        <v>900</v>
      </c>
      <c r="AL289" s="31">
        <f>IF('SERIES_DB-MetaData'!$F289="US",'SERIES_DB-MetaData'!AL289*6.89476,'SERIES_DB-MetaData'!AL289)</f>
        <v>900</v>
      </c>
      <c r="AM289" s="31">
        <f>IF('SERIES_DB-MetaData'!$F289="US",'SERIES_DB-MetaData'!AM289*6.89476,'SERIES_DB-MetaData'!AM289)</f>
        <v>1036.45</v>
      </c>
      <c r="AN289" s="31">
        <f>IF('SERIES_DB-MetaData'!$F289="US",'SERIES_DB-MetaData'!AN289*6.89476,'SERIES_DB-MetaData'!AN289)</f>
        <v>1036.45</v>
      </c>
      <c r="AO289" s="108">
        <f>'SERIES_DB-MetaData'!AO289</f>
        <v>800</v>
      </c>
      <c r="AP289" s="24" t="str">
        <f>'SERIES_DB-MetaData'!AP289</f>
        <v>RJ</v>
      </c>
      <c r="AQ289" s="20">
        <f>'SERIES_DB-MetaData'!AQ289</f>
        <v>4</v>
      </c>
      <c r="AR289" s="24" t="str">
        <f>'SERIES_DB-MetaData'!AR289</f>
        <v>Ribbed</v>
      </c>
      <c r="AS289" s="30">
        <f>IF('SERIES_DB-MetaData'!$F289="US",'SERIES_DB-MetaData'!AS289*25.4,'SERIES_DB-MetaData'!AS289)</f>
        <v>6</v>
      </c>
      <c r="AT289" s="20">
        <f>'SERIES_DB-MetaData'!AT289</f>
        <v>22</v>
      </c>
      <c r="AU289" s="31">
        <f>IF('SERIES_DB-MetaData'!$F289="US",'SERIES_DB-MetaData'!AU289*25.4,'SERIES_DB-MetaData'!AU289)</f>
        <v>60</v>
      </c>
      <c r="AV289" s="30">
        <f>IF('SERIES_DB-MetaData'!$F289="US",'SERIES_DB-MetaData'!AV289*25.4,'SERIES_DB-MetaData'!AV289)</f>
        <v>0</v>
      </c>
      <c r="AW289" s="109">
        <f>'SERIES_DB-MetaData'!AW289</f>
        <v>0</v>
      </c>
      <c r="AX289" s="30">
        <f>IF('SERIES_DB-MetaData'!$F289="US",'SERIES_DB-MetaData'!AX289*25.4,'SERIES_DB-MetaData'!AX289)</f>
        <v>0</v>
      </c>
      <c r="AY289" s="23">
        <f t="shared" si="40"/>
        <v>0.94247779607693793</v>
      </c>
      <c r="AZ289" s="23"/>
      <c r="BA289" s="31">
        <f>IF('SERIES_DB-MetaData'!$F289="US",'SERIES_DB-MetaData'!BA289*6.89476,'SERIES_DB-MetaData'!BA289)</f>
        <v>800</v>
      </c>
      <c r="BB289" s="31">
        <f>IF('SERIES_DB-MetaData'!$F289="US",'SERIES_DB-MetaData'!BB289*6.89476,'SERIES_DB-MetaData'!BB289)</f>
        <v>1017.4</v>
      </c>
      <c r="BC289" s="24">
        <f>'SERIES_DB-MetaData'!BC289</f>
        <v>800</v>
      </c>
      <c r="BD289" s="30">
        <f>IF('SERIES_DB-MetaData'!$F289="US",'SERIES_DB-MetaData'!BD289*25.4,'SERIES_DB-MetaData'!BD289)</f>
        <v>6</v>
      </c>
      <c r="BE289" s="30">
        <f>IF('SERIES_DB-MetaData'!$F289="US",'SERIES_DB-MetaData'!BE289*25.4,'SERIES_DB-MetaData'!BE289)</f>
        <v>100</v>
      </c>
      <c r="BF289" s="24">
        <f>'SERIES_DB-MetaData'!BF289</f>
        <v>2</v>
      </c>
      <c r="BG289" s="22">
        <f t="shared" si="41"/>
        <v>0.70685834705770345</v>
      </c>
      <c r="BH289" s="30">
        <f>IF('SERIES_DB-MetaData'!$F289="US",'SERIES_DB-MetaData'!BH289*25.4,'SERIES_DB-MetaData'!BH289)</f>
        <v>0</v>
      </c>
      <c r="BI289" s="31">
        <f>IF('SERIES_DB-MetaData'!$F289="US",'SERIES_DB-MetaData'!BI289*6.89476,'SERIES_DB-MetaData'!BI289)</f>
        <v>800</v>
      </c>
      <c r="BJ289" s="31">
        <f>IF('SERIES_DB-MetaData'!$F289="US",'SERIES_DB-MetaData'!BJ289*6.89476,'SERIES_DB-MetaData'!BJ289)</f>
        <v>1017.4</v>
      </c>
      <c r="BK289" s="109">
        <f>'SERIES_DB-MetaData'!BK289</f>
        <v>800</v>
      </c>
      <c r="BL289" s="30">
        <f>IF('SERIES_DB-MetaData'!$F289="US",'SERIES_DB-MetaData'!BL289*25.4,'SERIES_DB-MetaData'!BL289)</f>
        <v>6</v>
      </c>
      <c r="BM289" s="30">
        <f>IF('SERIES_DB-MetaData'!$F289="US",'SERIES_DB-MetaData'!BM289*25.4,'SERIES_DB-MetaData'!BM289)</f>
        <v>100</v>
      </c>
      <c r="BN289" s="25">
        <f>'SERIES_DB-MetaData'!$BN$6</f>
        <v>2</v>
      </c>
      <c r="BO289" s="22">
        <f t="shared" si="42"/>
        <v>0.70685834705770345</v>
      </c>
      <c r="BP289" s="31">
        <f>IF('SERIES_DB-MetaData'!$F289="US",'SERIES_DB-MetaData'!BP289*6.89476,'SERIES_DB-MetaData'!BP289)</f>
        <v>880</v>
      </c>
      <c r="BQ289" s="31">
        <f>IF('SERIES_DB-MetaData'!$F289="US",'SERIES_DB-MetaData'!BQ289*6.89476,'SERIES_DB-MetaData'!BQ289)</f>
        <v>1017.4</v>
      </c>
      <c r="BR289" s="20">
        <f>'SERIES_DB-MetaData'!BR289</f>
        <v>800</v>
      </c>
      <c r="BS289" s="30">
        <f>IF('SERIES_DB-MetaData'!$F289="US",'SERIES_DB-MetaData'!BS289*25.4,'SERIES_DB-MetaData'!BS289)</f>
        <v>0</v>
      </c>
      <c r="BT289" s="20">
        <f>'SERIES_DB-MetaData'!BT289</f>
        <v>0</v>
      </c>
      <c r="BU289" s="22">
        <f t="shared" si="43"/>
        <v>0</v>
      </c>
      <c r="BV289" s="31">
        <f>IF('SERIES_DB-MetaData'!$F289="US",'SERIES_DB-MetaData'!BV289*6.89476,'SERIES_DB-MetaData'!BV289)</f>
        <v>0</v>
      </c>
      <c r="BW289" s="20">
        <f>'SERIES_DB-MetaData'!BW289</f>
        <v>0</v>
      </c>
      <c r="BX289" s="20">
        <f>'SERIES_DB-MetaData'!BX289</f>
        <v>2</v>
      </c>
    </row>
    <row r="290" spans="1:76">
      <c r="A290" s="84">
        <f>'SERIES_DB-MetaData'!A290</f>
        <v>285</v>
      </c>
      <c r="B290" s="84">
        <f>'SERIES_DB-MetaData'!B290</f>
        <v>0</v>
      </c>
      <c r="C290" s="84">
        <f>'SERIES_DB-MetaData'!C290</f>
        <v>2</v>
      </c>
      <c r="D290" s="105" t="str">
        <f>'SERIES_DB-MetaData'!D290</f>
        <v>M30H</v>
      </c>
      <c r="E290" s="105" t="str">
        <f>'SERIES_DB-MetaData'!E290</f>
        <v>Tatsuya (1996)</v>
      </c>
      <c r="F290" s="20" t="s">
        <v>8</v>
      </c>
      <c r="G290" s="87" t="str">
        <f>'SERIES_DB-MetaData'!G290</f>
        <v>C</v>
      </c>
      <c r="H290" s="87" t="str">
        <f>'SERIES_DB-MetaData'!H290</f>
        <v>R</v>
      </c>
      <c r="I290" s="31">
        <f>IF('SERIES_DB-MetaData'!$F290="US",'SERIES_DB-MetaData'!I290*6.89476,'SERIES_DB-MetaData'!I290)</f>
        <v>60</v>
      </c>
      <c r="J290" s="31">
        <f>IF('SERIES_DB-MetaData'!$F290="US",'SERIES_DB-MetaData'!J290*6.89476,'SERIES_DB-MetaData'!J290)</f>
        <v>0</v>
      </c>
      <c r="K290" s="31">
        <f>IF('SERIES_DB-MetaData'!$F290="US",'SERIES_DB-MetaData'!K290*6.89476,'SERIES_DB-MetaData'!K290)</f>
        <v>0</v>
      </c>
      <c r="L290" s="31">
        <f>IF('SERIES_DB-MetaData'!$F290="US",'SERIES_DB-MetaData'!L290*4.448221615,'SERIES_DB-MetaData'!L290)</f>
        <v>1471.5</v>
      </c>
      <c r="M290" s="20" t="str">
        <f>'SERIES_DB-MetaData'!M290</f>
        <v>III</v>
      </c>
      <c r="N290" s="30">
        <f>IF('SERIES_DB-MetaData'!$F290="US",'SERIES_DB-MetaData'!N290*25.4,'SERIES_DB-MetaData'!N290)</f>
        <v>200</v>
      </c>
      <c r="O290" s="30">
        <f>IF('SERIES_DB-MetaData'!$F290="US",'SERIES_DB-MetaData'!O290*25.4,'SERIES_DB-MetaData'!O290)</f>
        <v>200</v>
      </c>
      <c r="P290" s="30">
        <f>IF('SERIES_DB-MetaData'!$F290="US",'SERIES_DB-MetaData'!P290*25.4,'SERIES_DB-MetaData'!P290)</f>
        <v>1700</v>
      </c>
      <c r="Q290" s="30">
        <f>IF('SERIES_DB-MetaData'!$F290="US",'SERIES_DB-MetaData'!Q290*25.4,'SERIES_DB-MetaData'!Q290)</f>
        <v>80</v>
      </c>
      <c r="R290" s="30">
        <f>IF('SERIES_DB-MetaData'!$F290="US",'SERIES_DB-MetaData'!R290*25.4,'SERIES_DB-MetaData'!R290)</f>
        <v>2750</v>
      </c>
      <c r="S290" s="30">
        <f>IF('SERIES_DB-MetaData'!$F290="US",'SERIES_DB-MetaData'!S290*25.4,'SERIES_DB-MetaData'!S290)</f>
        <v>2750</v>
      </c>
      <c r="T290" s="32" t="str">
        <f>'SERIES_DB-MetaData'!T290</f>
        <v>C</v>
      </c>
      <c r="U290" s="32">
        <f t="shared" ref="U290" si="45">IF((H290="R"),(N290*P290),(N290*O290+Q290*(P290-2*O290)))</f>
        <v>340000</v>
      </c>
      <c r="V290" s="30">
        <f>IF('SERIES_DB-MetaData'!$F290="US",'SERIES_DB-MetaData'!V290*25.4,'SERIES_DB-MetaData'!V290)</f>
        <v>10</v>
      </c>
      <c r="W290" s="30">
        <f>IF('SERIES_DB-MetaData'!$F290="US",'SERIES_DB-MetaData'!W290*25.4,'SERIES_DB-MetaData'!W290)</f>
        <v>10</v>
      </c>
      <c r="X290" s="30">
        <f>IF('SERIES_DB-MetaData'!$F290="US",'SERIES_DB-MetaData'!X290*25.4,'SERIES_DB-MetaData'!X290)</f>
        <v>10</v>
      </c>
      <c r="Y290" s="108">
        <f>'SERIES_DB-MetaData'!Y290</f>
        <v>12</v>
      </c>
      <c r="Z290" s="30">
        <f>IF('SERIES_DB-MetaData'!$F290="US",'SERIES_DB-MetaData'!Z290*25.4,'SERIES_DB-MetaData'!Z290)</f>
        <v>0</v>
      </c>
      <c r="AA290" s="108">
        <f>'SERIES_DB-MetaData'!AA290</f>
        <v>2</v>
      </c>
      <c r="AB290" s="30">
        <f>IF('SERIES_DB-MetaData'!$F290="US",'SERIES_DB-MetaData'!AB290*25.4,'SERIES_DB-MetaData'!AB290)</f>
        <v>0</v>
      </c>
      <c r="AC290" s="108">
        <f>'SERIES_DB-MetaData'!AC290</f>
        <v>2</v>
      </c>
      <c r="AD290" s="108" t="str">
        <f>'SERIES_DB-MetaData'!AD290</f>
        <v>STRAIGHT</v>
      </c>
      <c r="AE290" s="31">
        <f>IF('SERIES_DB-MetaData'!$F290="US",'SERIES_DB-MetaData'!AE290*25.4,'SERIES_DB-MetaData'!AE290)</f>
        <v>913</v>
      </c>
      <c r="AF290" s="32" t="str">
        <f>'SERIES_DB-MetaData'!AF290</f>
        <v>Ribbed</v>
      </c>
      <c r="AG290" s="23">
        <f t="shared" si="39"/>
        <v>0.27719935178733468</v>
      </c>
      <c r="AH290" s="30">
        <f>IF('SERIES_DB-MetaData'!$F290="US",'SERIES_DB-MetaData'!AH290*25.4,'SERIES_DB-MetaData'!AH290)</f>
        <v>0</v>
      </c>
      <c r="AI290" s="31">
        <f>IF('SERIES_DB-MetaData'!$F290="US",'SERIES_DB-MetaData'!AI290*6.89476,'SERIES_DB-MetaData'!AI290)</f>
        <v>900</v>
      </c>
      <c r="AJ290" s="31">
        <f>IF('SERIES_DB-MetaData'!$F290="US",'SERIES_DB-MetaData'!AJ290*6.89476,'SERIES_DB-MetaData'!AJ290)</f>
        <v>1036.45</v>
      </c>
      <c r="AK290" s="31">
        <f>IF('SERIES_DB-MetaData'!$F290="US",'SERIES_DB-MetaData'!AK290*6.89476,'SERIES_DB-MetaData'!AK290)</f>
        <v>900</v>
      </c>
      <c r="AL290" s="31">
        <f>IF('SERIES_DB-MetaData'!$F290="US",'SERIES_DB-MetaData'!AL290*6.89476,'SERIES_DB-MetaData'!AL290)</f>
        <v>900</v>
      </c>
      <c r="AM290" s="31">
        <f>IF('SERIES_DB-MetaData'!$F290="US",'SERIES_DB-MetaData'!AM290*6.89476,'SERIES_DB-MetaData'!AM290)</f>
        <v>1036.45</v>
      </c>
      <c r="AN290" s="31">
        <f>IF('SERIES_DB-MetaData'!$F290="US",'SERIES_DB-MetaData'!AN290*6.89476,'SERIES_DB-MetaData'!AN290)</f>
        <v>1036.45</v>
      </c>
      <c r="AO290" s="108">
        <f>'SERIES_DB-MetaData'!AO290</f>
        <v>800</v>
      </c>
      <c r="AP290" s="24" t="str">
        <f>'SERIES_DB-MetaData'!AP290</f>
        <v>RJ</v>
      </c>
      <c r="AQ290" s="20">
        <f>'SERIES_DB-MetaData'!AQ290</f>
        <v>4</v>
      </c>
      <c r="AR290" s="24" t="str">
        <f>'SERIES_DB-MetaData'!AR290</f>
        <v>Ribbed</v>
      </c>
      <c r="AS290" s="30">
        <f>IF('SERIES_DB-MetaData'!$F290="US",'SERIES_DB-MetaData'!AS290*25.4,'SERIES_DB-MetaData'!AS290)</f>
        <v>6</v>
      </c>
      <c r="AT290" s="20">
        <f>'SERIES_DB-MetaData'!AT290</f>
        <v>46</v>
      </c>
      <c r="AU290" s="31">
        <f>IF('SERIES_DB-MetaData'!$F290="US",'SERIES_DB-MetaData'!AU290*25.4,'SERIES_DB-MetaData'!AU290)</f>
        <v>60</v>
      </c>
      <c r="AV290" s="30">
        <f>IF('SERIES_DB-MetaData'!$F290="US",'SERIES_DB-MetaData'!AV290*25.4,'SERIES_DB-MetaData'!AV290)</f>
        <v>0</v>
      </c>
      <c r="AW290" s="109">
        <f>'SERIES_DB-MetaData'!AW290</f>
        <v>0</v>
      </c>
      <c r="AX290" s="30">
        <f>IF('SERIES_DB-MetaData'!$F290="US",'SERIES_DB-MetaData'!AX290*25.4,'SERIES_DB-MetaData'!AX290)</f>
        <v>0</v>
      </c>
      <c r="AY290" s="23">
        <f t="shared" si="40"/>
        <v>0.94247779607693793</v>
      </c>
      <c r="AZ290" s="23"/>
      <c r="BA290" s="31">
        <f>IF('SERIES_DB-MetaData'!$F290="US",'SERIES_DB-MetaData'!BA290*6.89476,'SERIES_DB-MetaData'!BA290)</f>
        <v>800</v>
      </c>
      <c r="BB290" s="31">
        <f>IF('SERIES_DB-MetaData'!$F290="US",'SERIES_DB-MetaData'!BB290*6.89476,'SERIES_DB-MetaData'!BB290)</f>
        <v>1017.4</v>
      </c>
      <c r="BC290" s="24">
        <f>'SERIES_DB-MetaData'!BC290</f>
        <v>800</v>
      </c>
      <c r="BD290" s="30">
        <f>IF('SERIES_DB-MetaData'!$F290="US",'SERIES_DB-MetaData'!BD290*25.4,'SERIES_DB-MetaData'!BD290)</f>
        <v>6</v>
      </c>
      <c r="BE290" s="30">
        <f>IF('SERIES_DB-MetaData'!$F290="US",'SERIES_DB-MetaData'!BE290*25.4,'SERIES_DB-MetaData'!BE290)</f>
        <v>100</v>
      </c>
      <c r="BF290" s="24">
        <f>'SERIES_DB-MetaData'!BF290</f>
        <v>2</v>
      </c>
      <c r="BG290" s="22">
        <f t="shared" si="41"/>
        <v>0.70685834705770345</v>
      </c>
      <c r="BH290" s="30">
        <f>IF('SERIES_DB-MetaData'!$F290="US",'SERIES_DB-MetaData'!BH290*25.4,'SERIES_DB-MetaData'!BH290)</f>
        <v>0</v>
      </c>
      <c r="BI290" s="31">
        <f>IF('SERIES_DB-MetaData'!$F290="US",'SERIES_DB-MetaData'!BI290*6.89476,'SERIES_DB-MetaData'!BI290)</f>
        <v>800</v>
      </c>
      <c r="BJ290" s="31">
        <f>IF('SERIES_DB-MetaData'!$F290="US",'SERIES_DB-MetaData'!BJ290*6.89476,'SERIES_DB-MetaData'!BJ290)</f>
        <v>1017.4</v>
      </c>
      <c r="BK290" s="109">
        <f>'SERIES_DB-MetaData'!BK290</f>
        <v>800</v>
      </c>
      <c r="BL290" s="30">
        <f>IF('SERIES_DB-MetaData'!$F290="US",'SERIES_DB-MetaData'!BL290*25.4,'SERIES_DB-MetaData'!BL290)</f>
        <v>6</v>
      </c>
      <c r="BM290" s="30">
        <f>IF('SERIES_DB-MetaData'!$F290="US",'SERIES_DB-MetaData'!BM290*25.4,'SERIES_DB-MetaData'!BM290)</f>
        <v>100</v>
      </c>
      <c r="BN290" s="25">
        <f>'SERIES_DB-MetaData'!$BN$6</f>
        <v>2</v>
      </c>
      <c r="BO290" s="22">
        <f t="shared" si="42"/>
        <v>0.70685834705770345</v>
      </c>
      <c r="BP290" s="31">
        <f>IF('SERIES_DB-MetaData'!$F290="US",'SERIES_DB-MetaData'!BP290*6.89476,'SERIES_DB-MetaData'!BP290)</f>
        <v>800</v>
      </c>
      <c r="BQ290" s="31">
        <f>IF('SERIES_DB-MetaData'!$F290="US",'SERIES_DB-MetaData'!BQ290*6.89476,'SERIES_DB-MetaData'!BQ290)</f>
        <v>1017.4</v>
      </c>
      <c r="BR290" s="20">
        <f>'SERIES_DB-MetaData'!BR290</f>
        <v>800</v>
      </c>
      <c r="BS290" s="30">
        <f>IF('SERIES_DB-MetaData'!$F290="US",'SERIES_DB-MetaData'!BS290*25.4,'SERIES_DB-MetaData'!BS290)</f>
        <v>0</v>
      </c>
      <c r="BT290" s="20">
        <f>'SERIES_DB-MetaData'!BT290</f>
        <v>0</v>
      </c>
      <c r="BU290" s="22">
        <f t="shared" si="43"/>
        <v>0</v>
      </c>
      <c r="BV290" s="31">
        <f>IF('SERIES_DB-MetaData'!$F290="US",'SERIES_DB-MetaData'!BV290*6.89476,'SERIES_DB-MetaData'!BV290)</f>
        <v>0</v>
      </c>
      <c r="BW290" s="20">
        <f>'SERIES_DB-MetaData'!BW290</f>
        <v>0</v>
      </c>
      <c r="BX290" s="20">
        <f>'SERIES_DB-MetaData'!BX290</f>
        <v>2</v>
      </c>
    </row>
    <row r="291" spans="1:76">
      <c r="A291" s="84">
        <f>'SERIES_DB-MetaData'!A291</f>
        <v>286</v>
      </c>
      <c r="B291" s="84">
        <f>'SERIES_DB-MetaData'!B291</f>
        <v>0</v>
      </c>
      <c r="C291" s="84">
        <f>'SERIES_DB-MetaData'!C291</f>
        <v>3</v>
      </c>
      <c r="D291" s="105" t="str">
        <f>'SERIES_DB-MetaData'!D291</f>
        <v>M35H</v>
      </c>
      <c r="E291" s="105" t="str">
        <f>'SERIES_DB-MetaData'!E291</f>
        <v>Tatsuya (1996)</v>
      </c>
      <c r="F291" s="20" t="s">
        <v>8</v>
      </c>
      <c r="G291" s="87" t="str">
        <f>'SERIES_DB-MetaData'!G291</f>
        <v>C</v>
      </c>
      <c r="H291" s="87" t="str">
        <f>'SERIES_DB-MetaData'!H291</f>
        <v>R</v>
      </c>
      <c r="I291" s="31">
        <f>IF('SERIES_DB-MetaData'!$F291="US",'SERIES_DB-MetaData'!I291*6.89476,'SERIES_DB-MetaData'!I291)</f>
        <v>60</v>
      </c>
      <c r="J291" s="31">
        <f>IF('SERIES_DB-MetaData'!$F291="US",'SERIES_DB-MetaData'!J291*6.89476,'SERIES_DB-MetaData'!J291)</f>
        <v>0</v>
      </c>
      <c r="K291" s="31">
        <f>IF('SERIES_DB-MetaData'!$F291="US",'SERIES_DB-MetaData'!K291*6.89476,'SERIES_DB-MetaData'!K291)</f>
        <v>0</v>
      </c>
      <c r="L291" s="31">
        <f>IF('SERIES_DB-MetaData'!$F291="US",'SERIES_DB-MetaData'!L291*4.448221615,'SERIES_DB-MetaData'!L291)</f>
        <v>1922.7599999999995</v>
      </c>
      <c r="M291" s="20" t="str">
        <f>'SERIES_DB-MetaData'!M291</f>
        <v>III</v>
      </c>
      <c r="N291" s="30">
        <f>IF('SERIES_DB-MetaData'!$F291="US",'SERIES_DB-MetaData'!N291*25.4,'SERIES_DB-MetaData'!N291)</f>
        <v>200</v>
      </c>
      <c r="O291" s="30">
        <f>IF('SERIES_DB-MetaData'!$F291="US",'SERIES_DB-MetaData'!O291*25.4,'SERIES_DB-MetaData'!O291)</f>
        <v>200</v>
      </c>
      <c r="P291" s="30">
        <f>IF('SERIES_DB-MetaData'!$F291="US",'SERIES_DB-MetaData'!P291*25.4,'SERIES_DB-MetaData'!P291)</f>
        <v>1700</v>
      </c>
      <c r="Q291" s="30">
        <f>IF('SERIES_DB-MetaData'!$F291="US",'SERIES_DB-MetaData'!Q291*25.4,'SERIES_DB-MetaData'!Q291)</f>
        <v>80</v>
      </c>
      <c r="R291" s="30">
        <f>IF('SERIES_DB-MetaData'!$F291="US",'SERIES_DB-MetaData'!R291*25.4,'SERIES_DB-MetaData'!R291)</f>
        <v>2750</v>
      </c>
      <c r="S291" s="30">
        <f>IF('SERIES_DB-MetaData'!$F291="US",'SERIES_DB-MetaData'!S291*25.4,'SERIES_DB-MetaData'!S291)</f>
        <v>2750</v>
      </c>
      <c r="T291" s="32" t="str">
        <f>'SERIES_DB-MetaData'!T291</f>
        <v>C</v>
      </c>
      <c r="U291" s="32">
        <f t="shared" si="44"/>
        <v>340000</v>
      </c>
      <c r="V291" s="30">
        <f>IF('SERIES_DB-MetaData'!$F291="US",'SERIES_DB-MetaData'!V291*25.4,'SERIES_DB-MetaData'!V291)</f>
        <v>10</v>
      </c>
      <c r="W291" s="30">
        <f>IF('SERIES_DB-MetaData'!$F291="US",'SERIES_DB-MetaData'!W291*25.4,'SERIES_DB-MetaData'!W291)</f>
        <v>10</v>
      </c>
      <c r="X291" s="30">
        <f>IF('SERIES_DB-MetaData'!$F291="US",'SERIES_DB-MetaData'!X291*25.4,'SERIES_DB-MetaData'!X291)</f>
        <v>10</v>
      </c>
      <c r="Y291" s="108">
        <f>'SERIES_DB-MetaData'!Y291</f>
        <v>12</v>
      </c>
      <c r="Z291" s="30">
        <f>IF('SERIES_DB-MetaData'!$F291="US",'SERIES_DB-MetaData'!Z291*25.4,'SERIES_DB-MetaData'!Z291)</f>
        <v>0</v>
      </c>
      <c r="AA291" s="108">
        <f>'SERIES_DB-MetaData'!AA291</f>
        <v>2</v>
      </c>
      <c r="AB291" s="30">
        <f>IF('SERIES_DB-MetaData'!$F291="US",'SERIES_DB-MetaData'!AB291*25.4,'SERIES_DB-MetaData'!AB291)</f>
        <v>0</v>
      </c>
      <c r="AC291" s="108">
        <f>'SERIES_DB-MetaData'!AC291</f>
        <v>2</v>
      </c>
      <c r="AD291" s="108" t="str">
        <f>'SERIES_DB-MetaData'!AD291</f>
        <v>STRAIGHT</v>
      </c>
      <c r="AE291" s="31">
        <f>IF('SERIES_DB-MetaData'!$F291="US",'SERIES_DB-MetaData'!AE291*25.4,'SERIES_DB-MetaData'!AE291)</f>
        <v>913</v>
      </c>
      <c r="AF291" s="32" t="str">
        <f>'SERIES_DB-MetaData'!AF291</f>
        <v>Ribbed</v>
      </c>
      <c r="AG291" s="23">
        <f t="shared" si="39"/>
        <v>0.27719935178733468</v>
      </c>
      <c r="AH291" s="30">
        <f>IF('SERIES_DB-MetaData'!$F291="US",'SERIES_DB-MetaData'!AH291*25.4,'SERIES_DB-MetaData'!AH291)</f>
        <v>0</v>
      </c>
      <c r="AI291" s="31">
        <f>IF('SERIES_DB-MetaData'!$F291="US",'SERIES_DB-MetaData'!AI291*6.89476,'SERIES_DB-MetaData'!AI291)</f>
        <v>900</v>
      </c>
      <c r="AJ291" s="31">
        <f>IF('SERIES_DB-MetaData'!$F291="US",'SERIES_DB-MetaData'!AJ291*6.89476,'SERIES_DB-MetaData'!AJ291)</f>
        <v>1036.45</v>
      </c>
      <c r="AK291" s="31">
        <f>IF('SERIES_DB-MetaData'!$F291="US",'SERIES_DB-MetaData'!AK291*6.89476,'SERIES_DB-MetaData'!AK291)</f>
        <v>900</v>
      </c>
      <c r="AL291" s="31">
        <f>IF('SERIES_DB-MetaData'!$F291="US",'SERIES_DB-MetaData'!AL291*6.89476,'SERIES_DB-MetaData'!AL291)</f>
        <v>900</v>
      </c>
      <c r="AM291" s="31">
        <f>IF('SERIES_DB-MetaData'!$F291="US",'SERIES_DB-MetaData'!AM291*6.89476,'SERIES_DB-MetaData'!AM291)</f>
        <v>1036.45</v>
      </c>
      <c r="AN291" s="31">
        <f>IF('SERIES_DB-MetaData'!$F291="US",'SERIES_DB-MetaData'!AN291*6.89476,'SERIES_DB-MetaData'!AN291)</f>
        <v>1036.45</v>
      </c>
      <c r="AO291" s="108">
        <f>'SERIES_DB-MetaData'!AO291</f>
        <v>800</v>
      </c>
      <c r="AP291" s="24" t="str">
        <f>'SERIES_DB-MetaData'!AP291</f>
        <v>RJ</v>
      </c>
      <c r="AQ291" s="20">
        <f>'SERIES_DB-MetaData'!AQ291</f>
        <v>4</v>
      </c>
      <c r="AR291" s="24" t="str">
        <f>'SERIES_DB-MetaData'!AR291</f>
        <v>Ribbed</v>
      </c>
      <c r="AS291" s="30">
        <f>IF('SERIES_DB-MetaData'!$F291="US",'SERIES_DB-MetaData'!AS291*25.4,'SERIES_DB-MetaData'!AS291)</f>
        <v>6</v>
      </c>
      <c r="AT291" s="20">
        <f>'SERIES_DB-MetaData'!AT291</f>
        <v>46</v>
      </c>
      <c r="AU291" s="31">
        <f>IF('SERIES_DB-MetaData'!$F291="US",'SERIES_DB-MetaData'!AU291*25.4,'SERIES_DB-MetaData'!AU291)</f>
        <v>60</v>
      </c>
      <c r="AV291" s="30">
        <f>IF('SERIES_DB-MetaData'!$F291="US",'SERIES_DB-MetaData'!AV291*25.4,'SERIES_DB-MetaData'!AV291)</f>
        <v>0</v>
      </c>
      <c r="AW291" s="109">
        <f>'SERIES_DB-MetaData'!AW291</f>
        <v>0</v>
      </c>
      <c r="AX291" s="30">
        <f>IF('SERIES_DB-MetaData'!$F291="US",'SERIES_DB-MetaData'!AX291*25.4,'SERIES_DB-MetaData'!AX291)</f>
        <v>0</v>
      </c>
      <c r="AY291" s="23">
        <f t="shared" si="40"/>
        <v>0.94247779607693793</v>
      </c>
      <c r="AZ291" s="23"/>
      <c r="BA291" s="31">
        <f>IF('SERIES_DB-MetaData'!$F291="US",'SERIES_DB-MetaData'!BA291*6.89476,'SERIES_DB-MetaData'!BA291)</f>
        <v>800</v>
      </c>
      <c r="BB291" s="31">
        <f>IF('SERIES_DB-MetaData'!$F291="US",'SERIES_DB-MetaData'!BB291*6.89476,'SERIES_DB-MetaData'!BB291)</f>
        <v>1017.4</v>
      </c>
      <c r="BC291" s="24">
        <f>'SERIES_DB-MetaData'!BC291</f>
        <v>800</v>
      </c>
      <c r="BD291" s="30">
        <f>IF('SERIES_DB-MetaData'!$F291="US",'SERIES_DB-MetaData'!BD291*25.4,'SERIES_DB-MetaData'!BD291)</f>
        <v>6</v>
      </c>
      <c r="BE291" s="30">
        <f>IF('SERIES_DB-MetaData'!$F291="US",'SERIES_DB-MetaData'!BE291*25.4,'SERIES_DB-MetaData'!BE291)</f>
        <v>100</v>
      </c>
      <c r="BF291" s="24">
        <f>'SERIES_DB-MetaData'!BF291</f>
        <v>2</v>
      </c>
      <c r="BG291" s="22">
        <f t="shared" si="41"/>
        <v>0.70685834705770345</v>
      </c>
      <c r="BH291" s="30">
        <f>IF('SERIES_DB-MetaData'!$F291="US",'SERIES_DB-MetaData'!BH291*25.4,'SERIES_DB-MetaData'!BH291)</f>
        <v>0</v>
      </c>
      <c r="BI291" s="31">
        <f>IF('SERIES_DB-MetaData'!$F291="US",'SERIES_DB-MetaData'!BI291*6.89476,'SERIES_DB-MetaData'!BI291)</f>
        <v>800</v>
      </c>
      <c r="BJ291" s="31">
        <f>IF('SERIES_DB-MetaData'!$F291="US",'SERIES_DB-MetaData'!BJ291*6.89476,'SERIES_DB-MetaData'!BJ291)</f>
        <v>1017.4</v>
      </c>
      <c r="BK291" s="109">
        <f>'SERIES_DB-MetaData'!BK291</f>
        <v>800</v>
      </c>
      <c r="BL291" s="30">
        <f>IF('SERIES_DB-MetaData'!$F291="US",'SERIES_DB-MetaData'!BL291*25.4,'SERIES_DB-MetaData'!BL291)</f>
        <v>6</v>
      </c>
      <c r="BM291" s="30">
        <f>IF('SERIES_DB-MetaData'!$F291="US",'SERIES_DB-MetaData'!BM291*25.4,'SERIES_DB-MetaData'!BM291)</f>
        <v>100</v>
      </c>
      <c r="BN291" s="25">
        <f>'SERIES_DB-MetaData'!$BN$6</f>
        <v>2</v>
      </c>
      <c r="BO291" s="22">
        <f t="shared" si="42"/>
        <v>0.70685834705770345</v>
      </c>
      <c r="BP291" s="31">
        <f>IF('SERIES_DB-MetaData'!$F291="US",'SERIES_DB-MetaData'!BP291*6.89476,'SERIES_DB-MetaData'!BP291)</f>
        <v>800</v>
      </c>
      <c r="BQ291" s="31">
        <f>IF('SERIES_DB-MetaData'!$F291="US",'SERIES_DB-MetaData'!BQ291*6.89476,'SERIES_DB-MetaData'!BQ291)</f>
        <v>1017.4</v>
      </c>
      <c r="BR291" s="20">
        <f>'SERIES_DB-MetaData'!BR291</f>
        <v>800</v>
      </c>
      <c r="BS291" s="30">
        <f>IF('SERIES_DB-MetaData'!$F291="US",'SERIES_DB-MetaData'!BS291*25.4,'SERIES_DB-MetaData'!BS291)</f>
        <v>0</v>
      </c>
      <c r="BT291" s="20">
        <f>'SERIES_DB-MetaData'!BT291</f>
        <v>0</v>
      </c>
      <c r="BU291" s="22">
        <f t="shared" si="43"/>
        <v>0</v>
      </c>
      <c r="BV291" s="31">
        <f>IF('SERIES_DB-MetaData'!$F291="US",'SERIES_DB-MetaData'!BV291*6.89476,'SERIES_DB-MetaData'!BV291)</f>
        <v>0</v>
      </c>
      <c r="BW291" s="20">
        <f>'SERIES_DB-MetaData'!BW291</f>
        <v>0</v>
      </c>
      <c r="BX291" s="20">
        <f>'SERIES_DB-MetaData'!BX291</f>
        <v>2</v>
      </c>
    </row>
    <row r="292" spans="1:76">
      <c r="A292" s="84">
        <f>'SERIES_DB-MetaData'!A292</f>
        <v>287</v>
      </c>
      <c r="B292" s="84">
        <f>'SERIES_DB-MetaData'!B292</f>
        <v>0</v>
      </c>
      <c r="C292" s="84">
        <f>'SERIES_DB-MetaData'!C292</f>
        <v>4</v>
      </c>
      <c r="D292" s="105" t="str">
        <f>'SERIES_DB-MetaData'!D292</f>
        <v>MW35H</v>
      </c>
      <c r="E292" s="105" t="str">
        <f>'SERIES_DB-MetaData'!E292</f>
        <v>Tatsuya (1996)</v>
      </c>
      <c r="F292" s="20" t="s">
        <v>8</v>
      </c>
      <c r="G292" s="87" t="str">
        <f>'SERIES_DB-MetaData'!G292</f>
        <v>C</v>
      </c>
      <c r="H292" s="87" t="str">
        <f>'SERIES_DB-MetaData'!H292</f>
        <v>R</v>
      </c>
      <c r="I292" s="31">
        <f>IF('SERIES_DB-MetaData'!$F292="US",'SERIES_DB-MetaData'!I292*6.89476,'SERIES_DB-MetaData'!I292)</f>
        <v>60</v>
      </c>
      <c r="J292" s="31">
        <f>IF('SERIES_DB-MetaData'!$F292="US",'SERIES_DB-MetaData'!J292*6.89476,'SERIES_DB-MetaData'!J292)</f>
        <v>0</v>
      </c>
      <c r="K292" s="31">
        <f>IF('SERIES_DB-MetaData'!$F292="US",'SERIES_DB-MetaData'!K292*6.89476,'SERIES_DB-MetaData'!K292)</f>
        <v>0</v>
      </c>
      <c r="L292" s="31">
        <f>IF('SERIES_DB-MetaData'!$F292="US",'SERIES_DB-MetaData'!L292*4.448221615,'SERIES_DB-MetaData'!L292)</f>
        <v>1667.6999999999998</v>
      </c>
      <c r="M292" s="20" t="str">
        <f>'SERIES_DB-MetaData'!M292</f>
        <v>III</v>
      </c>
      <c r="N292" s="30">
        <f>IF('SERIES_DB-MetaData'!$F292="US",'SERIES_DB-MetaData'!N292*25.4,'SERIES_DB-MetaData'!N292)</f>
        <v>200</v>
      </c>
      <c r="O292" s="30">
        <f>IF('SERIES_DB-MetaData'!$F292="US",'SERIES_DB-MetaData'!O292*25.4,'SERIES_DB-MetaData'!O292)</f>
        <v>200</v>
      </c>
      <c r="P292" s="30">
        <f>IF('SERIES_DB-MetaData'!$F292="US",'SERIES_DB-MetaData'!P292*25.4,'SERIES_DB-MetaData'!P292)</f>
        <v>1700</v>
      </c>
      <c r="Q292" s="30">
        <f>IF('SERIES_DB-MetaData'!$F292="US",'SERIES_DB-MetaData'!Q292*25.4,'SERIES_DB-MetaData'!Q292)</f>
        <v>80</v>
      </c>
      <c r="R292" s="30">
        <f>IF('SERIES_DB-MetaData'!$F292="US",'SERIES_DB-MetaData'!R292*25.4,'SERIES_DB-MetaData'!R292)</f>
        <v>2750</v>
      </c>
      <c r="S292" s="30">
        <f>IF('SERIES_DB-MetaData'!$F292="US",'SERIES_DB-MetaData'!S292*25.4,'SERIES_DB-MetaData'!S292)</f>
        <v>2750</v>
      </c>
      <c r="T292" s="32" t="str">
        <f>'SERIES_DB-MetaData'!T292</f>
        <v>C</v>
      </c>
      <c r="U292" s="32">
        <f t="shared" si="44"/>
        <v>340000</v>
      </c>
      <c r="V292" s="30">
        <f>IF('SERIES_DB-MetaData'!$F292="US",'SERIES_DB-MetaData'!V292*25.4,'SERIES_DB-MetaData'!V292)</f>
        <v>10</v>
      </c>
      <c r="W292" s="30">
        <f>IF('SERIES_DB-MetaData'!$F292="US",'SERIES_DB-MetaData'!W292*25.4,'SERIES_DB-MetaData'!W292)</f>
        <v>10</v>
      </c>
      <c r="X292" s="30">
        <f>IF('SERIES_DB-MetaData'!$F292="US",'SERIES_DB-MetaData'!X292*25.4,'SERIES_DB-MetaData'!X292)</f>
        <v>10</v>
      </c>
      <c r="Y292" s="108">
        <f>'SERIES_DB-MetaData'!Y292</f>
        <v>12</v>
      </c>
      <c r="Z292" s="30">
        <f>IF('SERIES_DB-MetaData'!$F292="US",'SERIES_DB-MetaData'!Z292*25.4,'SERIES_DB-MetaData'!Z292)</f>
        <v>0</v>
      </c>
      <c r="AA292" s="108">
        <f>'SERIES_DB-MetaData'!AA292</f>
        <v>2</v>
      </c>
      <c r="AB292" s="30">
        <f>IF('SERIES_DB-MetaData'!$F292="US",'SERIES_DB-MetaData'!AB292*25.4,'SERIES_DB-MetaData'!AB292)</f>
        <v>0</v>
      </c>
      <c r="AC292" s="108">
        <f>'SERIES_DB-MetaData'!AC292</f>
        <v>2</v>
      </c>
      <c r="AD292" s="108" t="str">
        <f>'SERIES_DB-MetaData'!AD292</f>
        <v>STRAIGHT</v>
      </c>
      <c r="AE292" s="31">
        <f>IF('SERIES_DB-MetaData'!$F292="US",'SERIES_DB-MetaData'!AE292*25.4,'SERIES_DB-MetaData'!AE292)</f>
        <v>913</v>
      </c>
      <c r="AF292" s="32" t="str">
        <f>'SERIES_DB-MetaData'!AF292</f>
        <v>Ribbed</v>
      </c>
      <c r="AG292" s="23">
        <f t="shared" si="39"/>
        <v>0.27719935178733468</v>
      </c>
      <c r="AH292" s="30">
        <f>IF('SERIES_DB-MetaData'!$F292="US",'SERIES_DB-MetaData'!AH292*25.4,'SERIES_DB-MetaData'!AH292)</f>
        <v>0</v>
      </c>
      <c r="AI292" s="31">
        <f>IF('SERIES_DB-MetaData'!$F292="US",'SERIES_DB-MetaData'!AI292*6.89476,'SERIES_DB-MetaData'!AI292)</f>
        <v>900</v>
      </c>
      <c r="AJ292" s="31">
        <f>IF('SERIES_DB-MetaData'!$F292="US",'SERIES_DB-MetaData'!AJ292*6.89476,'SERIES_DB-MetaData'!AJ292)</f>
        <v>1036.45</v>
      </c>
      <c r="AK292" s="31">
        <f>IF('SERIES_DB-MetaData'!$F292="US",'SERIES_DB-MetaData'!AK292*6.89476,'SERIES_DB-MetaData'!AK292)</f>
        <v>900</v>
      </c>
      <c r="AL292" s="31">
        <f>IF('SERIES_DB-MetaData'!$F292="US",'SERIES_DB-MetaData'!AL292*6.89476,'SERIES_DB-MetaData'!AL292)</f>
        <v>900</v>
      </c>
      <c r="AM292" s="31">
        <f>IF('SERIES_DB-MetaData'!$F292="US",'SERIES_DB-MetaData'!AM292*6.89476,'SERIES_DB-MetaData'!AM292)</f>
        <v>1036.45</v>
      </c>
      <c r="AN292" s="31">
        <f>IF('SERIES_DB-MetaData'!$F292="US",'SERIES_DB-MetaData'!AN292*6.89476,'SERIES_DB-MetaData'!AN292)</f>
        <v>1036.45</v>
      </c>
      <c r="AO292" s="108">
        <f>'SERIES_DB-MetaData'!AO292</f>
        <v>800</v>
      </c>
      <c r="AP292" s="24" t="str">
        <f>'SERIES_DB-MetaData'!AP292</f>
        <v>RJ</v>
      </c>
      <c r="AQ292" s="20">
        <f>'SERIES_DB-MetaData'!AQ292</f>
        <v>4</v>
      </c>
      <c r="AR292" s="24" t="str">
        <f>'SERIES_DB-MetaData'!AR292</f>
        <v>Ribbed</v>
      </c>
      <c r="AS292" s="30">
        <f>IF('SERIES_DB-MetaData'!$F292="US",'SERIES_DB-MetaData'!AS292*25.4,'SERIES_DB-MetaData'!AS292)</f>
        <v>6</v>
      </c>
      <c r="AT292" s="20">
        <f>'SERIES_DB-MetaData'!AT292</f>
        <v>46</v>
      </c>
      <c r="AU292" s="31">
        <f>IF('SERIES_DB-MetaData'!$F292="US",'SERIES_DB-MetaData'!AU292*25.4,'SERIES_DB-MetaData'!AU292)</f>
        <v>60</v>
      </c>
      <c r="AV292" s="30">
        <f>IF('SERIES_DB-MetaData'!$F292="US",'SERIES_DB-MetaData'!AV292*25.4,'SERIES_DB-MetaData'!AV292)</f>
        <v>0</v>
      </c>
      <c r="AW292" s="109">
        <f>'SERIES_DB-MetaData'!AW292</f>
        <v>0</v>
      </c>
      <c r="AX292" s="30">
        <f>IF('SERIES_DB-MetaData'!$F292="US",'SERIES_DB-MetaData'!AX292*25.4,'SERIES_DB-MetaData'!AX292)</f>
        <v>0</v>
      </c>
      <c r="AY292" s="23">
        <f t="shared" si="40"/>
        <v>0.94247779607693793</v>
      </c>
      <c r="AZ292" s="23"/>
      <c r="BA292" s="31">
        <f>IF('SERIES_DB-MetaData'!$F292="US",'SERIES_DB-MetaData'!BA292*6.89476,'SERIES_DB-MetaData'!BA292)</f>
        <v>800</v>
      </c>
      <c r="BB292" s="31">
        <f>IF('SERIES_DB-MetaData'!$F292="US",'SERIES_DB-MetaData'!BB292*6.89476,'SERIES_DB-MetaData'!BB292)</f>
        <v>1017.4</v>
      </c>
      <c r="BC292" s="24">
        <f>'SERIES_DB-MetaData'!BC292</f>
        <v>800</v>
      </c>
      <c r="BD292" s="30">
        <f>IF('SERIES_DB-MetaData'!$F292="US",'SERIES_DB-MetaData'!BD292*25.4,'SERIES_DB-MetaData'!BD292)</f>
        <v>6</v>
      </c>
      <c r="BE292" s="30">
        <f>IF('SERIES_DB-MetaData'!$F292="US",'SERIES_DB-MetaData'!BE292*25.4,'SERIES_DB-MetaData'!BE292)</f>
        <v>100</v>
      </c>
      <c r="BF292" s="24">
        <f>'SERIES_DB-MetaData'!BF292</f>
        <v>2</v>
      </c>
      <c r="BG292" s="22">
        <f t="shared" si="41"/>
        <v>0.70685834705770345</v>
      </c>
      <c r="BH292" s="30">
        <f>IF('SERIES_DB-MetaData'!$F292="US",'SERIES_DB-MetaData'!BH292*25.4,'SERIES_DB-MetaData'!BH292)</f>
        <v>0</v>
      </c>
      <c r="BI292" s="31">
        <f>IF('SERIES_DB-MetaData'!$F292="US",'SERIES_DB-MetaData'!BI292*6.89476,'SERIES_DB-MetaData'!BI292)</f>
        <v>800</v>
      </c>
      <c r="BJ292" s="31">
        <f>IF('SERIES_DB-MetaData'!$F292="US",'SERIES_DB-MetaData'!BJ292*6.89476,'SERIES_DB-MetaData'!BJ292)</f>
        <v>1017.4</v>
      </c>
      <c r="BK292" s="109">
        <f>'SERIES_DB-MetaData'!BK292</f>
        <v>800</v>
      </c>
      <c r="BL292" s="30">
        <f>IF('SERIES_DB-MetaData'!$F292="US",'SERIES_DB-MetaData'!BL292*25.4,'SERIES_DB-MetaData'!BL292)</f>
        <v>6</v>
      </c>
      <c r="BM292" s="30">
        <f>IF('SERIES_DB-MetaData'!$F292="US",'SERIES_DB-MetaData'!BM292*25.4,'SERIES_DB-MetaData'!BM292)</f>
        <v>100</v>
      </c>
      <c r="BN292" s="25">
        <f>'SERIES_DB-MetaData'!$BN$6</f>
        <v>2</v>
      </c>
      <c r="BO292" s="22">
        <f t="shared" si="42"/>
        <v>0.70685834705770345</v>
      </c>
      <c r="BP292" s="31">
        <f>IF('SERIES_DB-MetaData'!$F292="US",'SERIES_DB-MetaData'!BP292*6.89476,'SERIES_DB-MetaData'!BP292)</f>
        <v>800</v>
      </c>
      <c r="BQ292" s="31">
        <f>IF('SERIES_DB-MetaData'!$F292="US",'SERIES_DB-MetaData'!BQ292*6.89476,'SERIES_DB-MetaData'!BQ292)</f>
        <v>1017.4</v>
      </c>
      <c r="BR292" s="20">
        <f>'SERIES_DB-MetaData'!BR292</f>
        <v>800</v>
      </c>
      <c r="BS292" s="30">
        <f>IF('SERIES_DB-MetaData'!$F292="US",'SERIES_DB-MetaData'!BS292*25.4,'SERIES_DB-MetaData'!BS292)</f>
        <v>0</v>
      </c>
      <c r="BT292" s="20">
        <f>'SERIES_DB-MetaData'!BT292</f>
        <v>0</v>
      </c>
      <c r="BU292" s="22">
        <f t="shared" si="43"/>
        <v>0</v>
      </c>
      <c r="BV292" s="31">
        <f>IF('SERIES_DB-MetaData'!$F292="US",'SERIES_DB-MetaData'!BV292*6.89476,'SERIES_DB-MetaData'!BV292)</f>
        <v>0</v>
      </c>
      <c r="BW292" s="20">
        <f>'SERIES_DB-MetaData'!BW292</f>
        <v>0</v>
      </c>
      <c r="BX292" s="20">
        <f>'SERIES_DB-MetaData'!BX292</f>
        <v>2</v>
      </c>
    </row>
    <row r="293" spans="1:76">
      <c r="A293" s="84">
        <f>'SERIES_DB-MetaData'!A293</f>
        <v>288</v>
      </c>
      <c r="B293" s="84">
        <f>'SERIES_DB-MetaData'!B293</f>
        <v>0</v>
      </c>
      <c r="C293" s="84">
        <f>'SERIES_DB-MetaData'!C293</f>
        <v>5</v>
      </c>
      <c r="D293" s="105" t="str">
        <f>'SERIES_DB-MetaData'!D293</f>
        <v>P35H</v>
      </c>
      <c r="E293" s="105" t="str">
        <f>'SERIES_DB-MetaData'!E293</f>
        <v>Tatsuya (1996)</v>
      </c>
      <c r="F293" s="20" t="s">
        <v>8</v>
      </c>
      <c r="G293" s="87" t="str">
        <f>'SERIES_DB-MetaData'!G293</f>
        <v>C</v>
      </c>
      <c r="H293" s="87" t="str">
        <f>'SERIES_DB-MetaData'!H293</f>
        <v>R</v>
      </c>
      <c r="I293" s="31">
        <f>IF('SERIES_DB-MetaData'!$F293="US",'SERIES_DB-MetaData'!I293*6.89476,'SERIES_DB-MetaData'!I293)</f>
        <v>60</v>
      </c>
      <c r="J293" s="31">
        <f>IF('SERIES_DB-MetaData'!$F293="US",'SERIES_DB-MetaData'!J293*6.89476,'SERIES_DB-MetaData'!J293)</f>
        <v>0</v>
      </c>
      <c r="K293" s="31">
        <f>IF('SERIES_DB-MetaData'!$F293="US",'SERIES_DB-MetaData'!K293*6.89476,'SERIES_DB-MetaData'!K293)</f>
        <v>0</v>
      </c>
      <c r="L293" s="31">
        <f>IF('SERIES_DB-MetaData'!$F293="US",'SERIES_DB-MetaData'!L293*4.448221615,'SERIES_DB-MetaData'!L293)</f>
        <v>1863.9000000000003</v>
      </c>
      <c r="M293" s="20" t="str">
        <f>'SERIES_DB-MetaData'!M293</f>
        <v>III</v>
      </c>
      <c r="N293" s="30">
        <f>IF('SERIES_DB-MetaData'!$F293="US",'SERIES_DB-MetaData'!N293*25.4,'SERIES_DB-MetaData'!N293)</f>
        <v>200</v>
      </c>
      <c r="O293" s="30">
        <f>IF('SERIES_DB-MetaData'!$F293="US",'SERIES_DB-MetaData'!O293*25.4,'SERIES_DB-MetaData'!O293)</f>
        <v>200</v>
      </c>
      <c r="P293" s="30">
        <f>IF('SERIES_DB-MetaData'!$F293="US",'SERIES_DB-MetaData'!P293*25.4,'SERIES_DB-MetaData'!P293)</f>
        <v>1700</v>
      </c>
      <c r="Q293" s="30">
        <f>IF('SERIES_DB-MetaData'!$F293="US",'SERIES_DB-MetaData'!Q293*25.4,'SERIES_DB-MetaData'!Q293)</f>
        <v>80</v>
      </c>
      <c r="R293" s="30">
        <f>IF('SERIES_DB-MetaData'!$F293="US",'SERIES_DB-MetaData'!R293*25.4,'SERIES_DB-MetaData'!R293)</f>
        <v>2750</v>
      </c>
      <c r="S293" s="30">
        <f>IF('SERIES_DB-MetaData'!$F293="US",'SERIES_DB-MetaData'!S293*25.4,'SERIES_DB-MetaData'!S293)</f>
        <v>2750</v>
      </c>
      <c r="T293" s="32" t="str">
        <f>'SERIES_DB-MetaData'!T293</f>
        <v>C</v>
      </c>
      <c r="U293" s="32">
        <f t="shared" si="44"/>
        <v>340000</v>
      </c>
      <c r="V293" s="30">
        <f>IF('SERIES_DB-MetaData'!$F293="US",'SERIES_DB-MetaData'!V293*25.4,'SERIES_DB-MetaData'!V293)</f>
        <v>10</v>
      </c>
      <c r="W293" s="30">
        <f>IF('SERIES_DB-MetaData'!$F293="US",'SERIES_DB-MetaData'!W293*25.4,'SERIES_DB-MetaData'!W293)</f>
        <v>10</v>
      </c>
      <c r="X293" s="30">
        <f>IF('SERIES_DB-MetaData'!$F293="US",'SERIES_DB-MetaData'!X293*25.4,'SERIES_DB-MetaData'!X293)</f>
        <v>10</v>
      </c>
      <c r="Y293" s="108">
        <f>'SERIES_DB-MetaData'!Y293</f>
        <v>12</v>
      </c>
      <c r="Z293" s="30">
        <f>IF('SERIES_DB-MetaData'!$F293="US",'SERIES_DB-MetaData'!Z293*25.4,'SERIES_DB-MetaData'!Z293)</f>
        <v>0</v>
      </c>
      <c r="AA293" s="108">
        <f>'SERIES_DB-MetaData'!AA293</f>
        <v>2</v>
      </c>
      <c r="AB293" s="30">
        <f>IF('SERIES_DB-MetaData'!$F293="US",'SERIES_DB-MetaData'!AB293*25.4,'SERIES_DB-MetaData'!AB293)</f>
        <v>0</v>
      </c>
      <c r="AC293" s="108">
        <f>'SERIES_DB-MetaData'!AC293</f>
        <v>2</v>
      </c>
      <c r="AD293" s="108" t="str">
        <f>'SERIES_DB-MetaData'!AD293</f>
        <v>STRAIGHT</v>
      </c>
      <c r="AE293" s="31">
        <f>IF('SERIES_DB-MetaData'!$F293="US",'SERIES_DB-MetaData'!AE293*25.4,'SERIES_DB-MetaData'!AE293)</f>
        <v>913</v>
      </c>
      <c r="AF293" s="32" t="str">
        <f>'SERIES_DB-MetaData'!AF293</f>
        <v>Ribbed</v>
      </c>
      <c r="AG293" s="23">
        <f t="shared" si="39"/>
        <v>0.27719935178733468</v>
      </c>
      <c r="AH293" s="30">
        <f>IF('SERIES_DB-MetaData'!$F293="US",'SERIES_DB-MetaData'!AH293*25.4,'SERIES_DB-MetaData'!AH293)</f>
        <v>0</v>
      </c>
      <c r="AI293" s="31">
        <f>IF('SERIES_DB-MetaData'!$F293="US",'SERIES_DB-MetaData'!AI293*6.89476,'SERIES_DB-MetaData'!AI293)</f>
        <v>900</v>
      </c>
      <c r="AJ293" s="31">
        <f>IF('SERIES_DB-MetaData'!$F293="US",'SERIES_DB-MetaData'!AJ293*6.89476,'SERIES_DB-MetaData'!AJ293)</f>
        <v>1036.45</v>
      </c>
      <c r="AK293" s="31">
        <f>IF('SERIES_DB-MetaData'!$F293="US",'SERIES_DB-MetaData'!AK293*6.89476,'SERIES_DB-MetaData'!AK293)</f>
        <v>900</v>
      </c>
      <c r="AL293" s="31">
        <f>IF('SERIES_DB-MetaData'!$F293="US",'SERIES_DB-MetaData'!AL293*6.89476,'SERIES_DB-MetaData'!AL293)</f>
        <v>900</v>
      </c>
      <c r="AM293" s="31">
        <f>IF('SERIES_DB-MetaData'!$F293="US",'SERIES_DB-MetaData'!AM293*6.89476,'SERIES_DB-MetaData'!AM293)</f>
        <v>1036.45</v>
      </c>
      <c r="AN293" s="31">
        <f>IF('SERIES_DB-MetaData'!$F293="US",'SERIES_DB-MetaData'!AN293*6.89476,'SERIES_DB-MetaData'!AN293)</f>
        <v>1036.45</v>
      </c>
      <c r="AO293" s="108">
        <f>'SERIES_DB-MetaData'!AO293</f>
        <v>800</v>
      </c>
      <c r="AP293" s="24" t="str">
        <f>'SERIES_DB-MetaData'!AP293</f>
        <v>RJ</v>
      </c>
      <c r="AQ293" s="20">
        <f>'SERIES_DB-MetaData'!AQ293</f>
        <v>4</v>
      </c>
      <c r="AR293" s="24" t="str">
        <f>'SERIES_DB-MetaData'!AR293</f>
        <v>Ribbed</v>
      </c>
      <c r="AS293" s="30">
        <f>IF('SERIES_DB-MetaData'!$F293="US",'SERIES_DB-MetaData'!AS293*25.4,'SERIES_DB-MetaData'!AS293)</f>
        <v>6</v>
      </c>
      <c r="AT293" s="20">
        <f>'SERIES_DB-MetaData'!AT293</f>
        <v>46</v>
      </c>
      <c r="AU293" s="31">
        <f>IF('SERIES_DB-MetaData'!$F293="US",'SERIES_DB-MetaData'!AU293*25.4,'SERIES_DB-MetaData'!AU293)</f>
        <v>60</v>
      </c>
      <c r="AV293" s="30">
        <f>IF('SERIES_DB-MetaData'!$F293="US",'SERIES_DB-MetaData'!AV293*25.4,'SERIES_DB-MetaData'!AV293)</f>
        <v>0</v>
      </c>
      <c r="AW293" s="109">
        <f>'SERIES_DB-MetaData'!AW293</f>
        <v>0</v>
      </c>
      <c r="AX293" s="30">
        <f>IF('SERIES_DB-MetaData'!$F293="US",'SERIES_DB-MetaData'!AX293*25.4,'SERIES_DB-MetaData'!AX293)</f>
        <v>0</v>
      </c>
      <c r="AY293" s="23">
        <f t="shared" si="40"/>
        <v>0.94247779607693793</v>
      </c>
      <c r="AZ293" s="23"/>
      <c r="BA293" s="31">
        <f>IF('SERIES_DB-MetaData'!$F293="US",'SERIES_DB-MetaData'!BA293*6.89476,'SERIES_DB-MetaData'!BA293)</f>
        <v>800</v>
      </c>
      <c r="BB293" s="31">
        <f>IF('SERIES_DB-MetaData'!$F293="US",'SERIES_DB-MetaData'!BB293*6.89476,'SERIES_DB-MetaData'!BB293)</f>
        <v>1017.4</v>
      </c>
      <c r="BC293" s="24">
        <f>'SERIES_DB-MetaData'!BC293</f>
        <v>800</v>
      </c>
      <c r="BD293" s="30">
        <f>IF('SERIES_DB-MetaData'!$F293="US",'SERIES_DB-MetaData'!BD293*25.4,'SERIES_DB-MetaData'!BD293)</f>
        <v>6</v>
      </c>
      <c r="BE293" s="30">
        <f>IF('SERIES_DB-MetaData'!$F293="US",'SERIES_DB-MetaData'!BE293*25.4,'SERIES_DB-MetaData'!BE293)</f>
        <v>100</v>
      </c>
      <c r="BF293" s="24">
        <f>'SERIES_DB-MetaData'!BF293</f>
        <v>2</v>
      </c>
      <c r="BG293" s="22">
        <f t="shared" si="41"/>
        <v>0.70685834705770345</v>
      </c>
      <c r="BH293" s="30">
        <f>IF('SERIES_DB-MetaData'!$F293="US",'SERIES_DB-MetaData'!BH293*25.4,'SERIES_DB-MetaData'!BH293)</f>
        <v>0</v>
      </c>
      <c r="BI293" s="31">
        <f>IF('SERIES_DB-MetaData'!$F293="US",'SERIES_DB-MetaData'!BI293*6.89476,'SERIES_DB-MetaData'!BI293)</f>
        <v>800</v>
      </c>
      <c r="BJ293" s="31">
        <f>IF('SERIES_DB-MetaData'!$F293="US",'SERIES_DB-MetaData'!BJ293*6.89476,'SERIES_DB-MetaData'!BJ293)</f>
        <v>1017.4</v>
      </c>
      <c r="BK293" s="109">
        <f>'SERIES_DB-MetaData'!BK293</f>
        <v>800</v>
      </c>
      <c r="BL293" s="30">
        <f>IF('SERIES_DB-MetaData'!$F293="US",'SERIES_DB-MetaData'!BL293*25.4,'SERIES_DB-MetaData'!BL293)</f>
        <v>6</v>
      </c>
      <c r="BM293" s="30">
        <f>IF('SERIES_DB-MetaData'!$F293="US",'SERIES_DB-MetaData'!BM293*25.4,'SERIES_DB-MetaData'!BM293)</f>
        <v>100</v>
      </c>
      <c r="BN293" s="25">
        <f>'SERIES_DB-MetaData'!$BN$6</f>
        <v>2</v>
      </c>
      <c r="BO293" s="22">
        <f t="shared" si="42"/>
        <v>0.70685834705770345</v>
      </c>
      <c r="BP293" s="31">
        <f>IF('SERIES_DB-MetaData'!$F293="US",'SERIES_DB-MetaData'!BP293*6.89476,'SERIES_DB-MetaData'!BP293)</f>
        <v>800</v>
      </c>
      <c r="BQ293" s="31">
        <f>IF('SERIES_DB-MetaData'!$F293="US",'SERIES_DB-MetaData'!BQ293*6.89476,'SERIES_DB-MetaData'!BQ293)</f>
        <v>1017.4</v>
      </c>
      <c r="BR293" s="20">
        <f>'SERIES_DB-MetaData'!BR293</f>
        <v>800</v>
      </c>
      <c r="BS293" s="30">
        <f>IF('SERIES_DB-MetaData'!$F293="US",'SERIES_DB-MetaData'!BS293*25.4,'SERIES_DB-MetaData'!BS293)</f>
        <v>0</v>
      </c>
      <c r="BT293" s="20">
        <f>'SERIES_DB-MetaData'!BT293</f>
        <v>0</v>
      </c>
      <c r="BU293" s="22">
        <f t="shared" si="43"/>
        <v>0</v>
      </c>
      <c r="BV293" s="31">
        <f>IF('SERIES_DB-MetaData'!$F293="US",'SERIES_DB-MetaData'!BV293*6.89476,'SERIES_DB-MetaData'!BV293)</f>
        <v>0</v>
      </c>
      <c r="BW293" s="20">
        <f>'SERIES_DB-MetaData'!BW293</f>
        <v>0</v>
      </c>
      <c r="BX293" s="20">
        <f>'SERIES_DB-MetaData'!BX293</f>
        <v>2</v>
      </c>
    </row>
    <row r="294" spans="1:76">
      <c r="A294" s="84">
        <f>'SERIES_DB-MetaData'!A294</f>
        <v>289</v>
      </c>
      <c r="B294" s="84">
        <f>'SERIES_DB-MetaData'!B294</f>
        <v>0</v>
      </c>
      <c r="C294" s="84">
        <f>'SERIES_DB-MetaData'!C294</f>
        <v>1</v>
      </c>
      <c r="D294" s="105" t="str">
        <f>'SERIES_DB-MetaData'!D294</f>
        <v>RW2</v>
      </c>
      <c r="E294" s="105" t="str">
        <f>'SERIES_DB-MetaData'!E294</f>
        <v>Taylor,Thomsen&amp;Wallace  1996</v>
      </c>
      <c r="F294" s="20" t="s">
        <v>8</v>
      </c>
      <c r="G294" s="87" t="str">
        <f>'SERIES_DB-MetaData'!G294</f>
        <v>C</v>
      </c>
      <c r="H294" s="87" t="str">
        <f>'SERIES_DB-MetaData'!H294</f>
        <v>R</v>
      </c>
      <c r="I294" s="31">
        <f>IF('SERIES_DB-MetaData'!$F294="US",'SERIES_DB-MetaData'!I294*6.89476,'SERIES_DB-MetaData'!I294)</f>
        <v>27.6</v>
      </c>
      <c r="J294" s="31">
        <f>IF('SERIES_DB-MetaData'!$F294="US",'SERIES_DB-MetaData'!J294*6.89476,'SERIES_DB-MetaData'!J294)</f>
        <v>0</v>
      </c>
      <c r="K294" s="31">
        <f>IF('SERIES_DB-MetaData'!$F294="US",'SERIES_DB-MetaData'!K294*6.89476,'SERIES_DB-MetaData'!K294)</f>
        <v>0</v>
      </c>
      <c r="L294" s="31">
        <f>IF('SERIES_DB-MetaData'!$F294="US",'SERIES_DB-MetaData'!L294*4.448221615,'SERIES_DB-MetaData'!L294)</f>
        <v>343.45440000000002</v>
      </c>
      <c r="M294" s="20" t="str">
        <f>'SERIES_DB-MetaData'!M294</f>
        <v>IV</v>
      </c>
      <c r="N294" s="30">
        <f>IF('SERIES_DB-MetaData'!$F294="US",'SERIES_DB-MetaData'!N294*25.4,'SERIES_DB-MetaData'!N294)</f>
        <v>102</v>
      </c>
      <c r="O294" s="30">
        <f>IF('SERIES_DB-MetaData'!$F294="US",'SERIES_DB-MetaData'!O294*25.4,'SERIES_DB-MetaData'!O294)</f>
        <v>152.4</v>
      </c>
      <c r="P294" s="30">
        <f>IF('SERIES_DB-MetaData'!$F294="US",'SERIES_DB-MetaData'!P294*25.4,'SERIES_DB-MetaData'!P294)</f>
        <v>1220</v>
      </c>
      <c r="Q294" s="30">
        <f>IF('SERIES_DB-MetaData'!$F294="US",'SERIES_DB-MetaData'!Q294*25.4,'SERIES_DB-MetaData'!Q294)</f>
        <v>102</v>
      </c>
      <c r="R294" s="30">
        <f>IF('SERIES_DB-MetaData'!$F294="US",'SERIES_DB-MetaData'!R294*25.4,'SERIES_DB-MetaData'!R294)</f>
        <v>3660</v>
      </c>
      <c r="S294" s="30">
        <f>IF('SERIES_DB-MetaData'!$F294="US",'SERIES_DB-MetaData'!S294*25.4,'SERIES_DB-MetaData'!S294)</f>
        <v>3660</v>
      </c>
      <c r="T294" s="32" t="str">
        <f>'SERIES_DB-MetaData'!T294</f>
        <v>C</v>
      </c>
      <c r="U294" s="32">
        <f t="shared" si="44"/>
        <v>124440</v>
      </c>
      <c r="V294" s="30">
        <f>IF('SERIES_DB-MetaData'!$F294="US",'SERIES_DB-MetaData'!V294*25.4,'SERIES_DB-MetaData'!V294)</f>
        <v>9.5</v>
      </c>
      <c r="W294" s="30">
        <f>IF('SERIES_DB-MetaData'!$F294="US",'SERIES_DB-MetaData'!W294*25.4,'SERIES_DB-MetaData'!W294)</f>
        <v>9.35</v>
      </c>
      <c r="X294" s="30">
        <f>IF('SERIES_DB-MetaData'!$F294="US",'SERIES_DB-MetaData'!X294*25.4,'SERIES_DB-MetaData'!X294)</f>
        <v>0</v>
      </c>
      <c r="Y294" s="108">
        <f>'SERIES_DB-MetaData'!Y294</f>
        <v>8</v>
      </c>
      <c r="Z294" s="30">
        <f>IF('SERIES_DB-MetaData'!$F294="US",'SERIES_DB-MetaData'!Z294*25.4,'SERIES_DB-MetaData'!Z294)</f>
        <v>19</v>
      </c>
      <c r="AA294" s="108">
        <f>'SERIES_DB-MetaData'!AA294</f>
        <v>0</v>
      </c>
      <c r="AB294" s="30">
        <f>IF('SERIES_DB-MetaData'!$F294="US",'SERIES_DB-MetaData'!AB294*25.4,'SERIES_DB-MetaData'!AB294)</f>
        <v>19</v>
      </c>
      <c r="AC294" s="108">
        <f>'SERIES_DB-MetaData'!AC294</f>
        <v>2</v>
      </c>
      <c r="AD294" s="108" t="str">
        <f>'SERIES_DB-MetaData'!AD294</f>
        <v>H90</v>
      </c>
      <c r="AE294" s="31">
        <f>IF('SERIES_DB-MetaData'!$F294="US",'SERIES_DB-MetaData'!AE294*25.4,'SERIES_DB-MetaData'!AE294)</f>
        <v>406.4</v>
      </c>
      <c r="AF294" s="32" t="str">
        <f>'SERIES_DB-MetaData'!AF294</f>
        <v>Ribbed</v>
      </c>
      <c r="AG294" s="23">
        <f t="shared" si="39"/>
        <v>0.45211832799658075</v>
      </c>
      <c r="AH294" s="30">
        <f>IF('SERIES_DB-MetaData'!$F294="US",'SERIES_DB-MetaData'!AH294*25.4,'SERIES_DB-MetaData'!AH294)</f>
        <v>0</v>
      </c>
      <c r="AI294" s="31">
        <f>IF('SERIES_DB-MetaData'!$F294="US",'SERIES_DB-MetaData'!AI294*6.89476,'SERIES_DB-MetaData'!AI294)</f>
        <v>414</v>
      </c>
      <c r="AJ294" s="31">
        <f>IF('SERIES_DB-MetaData'!$F294="US",'SERIES_DB-MetaData'!AJ294*6.89476,'SERIES_DB-MetaData'!AJ294)</f>
        <v>590</v>
      </c>
      <c r="AK294" s="31">
        <f>IF('SERIES_DB-MetaData'!$F294="US",'SERIES_DB-MetaData'!AK294*6.89476,'SERIES_DB-MetaData'!AK294)</f>
        <v>414</v>
      </c>
      <c r="AL294" s="31">
        <f>IF('SERIES_DB-MetaData'!$F294="US",'SERIES_DB-MetaData'!AL294*6.89476,'SERIES_DB-MetaData'!AL294)</f>
        <v>0</v>
      </c>
      <c r="AM294" s="31">
        <f>IF('SERIES_DB-MetaData'!$F294="US",'SERIES_DB-MetaData'!AM294*6.89476,'SERIES_DB-MetaData'!AM294)</f>
        <v>590</v>
      </c>
      <c r="AN294" s="31">
        <f>IF('SERIES_DB-MetaData'!$F294="US",'SERIES_DB-MetaData'!AN294*6.89476,'SERIES_DB-MetaData'!AN294)</f>
        <v>0</v>
      </c>
      <c r="AO294" s="108">
        <f>'SERIES_DB-MetaData'!AO294</f>
        <v>60</v>
      </c>
      <c r="AP294" s="24" t="str">
        <f>'SERIES_DB-MetaData'!AP294</f>
        <v>R</v>
      </c>
      <c r="AQ294" s="20">
        <f>'SERIES_DB-MetaData'!AQ294</f>
        <v>2</v>
      </c>
      <c r="AR294" s="24" t="str">
        <f>'SERIES_DB-MetaData'!AR294</f>
        <v>Ribbed</v>
      </c>
      <c r="AS294" s="30">
        <f>IF('SERIES_DB-MetaData'!$F294="US",'SERIES_DB-MetaData'!AS294*25.4,'SERIES_DB-MetaData'!AS294)</f>
        <v>4.8</v>
      </c>
      <c r="AT294" s="20">
        <f>'SERIES_DB-MetaData'!AT294</f>
        <v>29</v>
      </c>
      <c r="AU294" s="31">
        <f>IF('SERIES_DB-MetaData'!$F294="US",'SERIES_DB-MetaData'!AU294*25.4,'SERIES_DB-MetaData'!AU294)</f>
        <v>127</v>
      </c>
      <c r="AV294" s="30">
        <f>IF('SERIES_DB-MetaData'!$F294="US",'SERIES_DB-MetaData'!AV294*25.4,'SERIES_DB-MetaData'!AV294)</f>
        <v>0</v>
      </c>
      <c r="AW294" s="109">
        <f>'SERIES_DB-MetaData'!AW294</f>
        <v>0</v>
      </c>
      <c r="AX294" s="30">
        <f>IF('SERIES_DB-MetaData'!$F294="US",'SERIES_DB-MetaData'!AX294*25.4,'SERIES_DB-MetaData'!AX294)</f>
        <v>0</v>
      </c>
      <c r="AY294" s="23">
        <f t="shared" si="40"/>
        <v>0.27938202384865229</v>
      </c>
      <c r="AZ294" s="23"/>
      <c r="BA294" s="31">
        <f>IF('SERIES_DB-MetaData'!$F294="US",'SERIES_DB-MetaData'!BA294*6.89476,'SERIES_DB-MetaData'!BA294)</f>
        <v>414</v>
      </c>
      <c r="BB294" s="31">
        <f>IF('SERIES_DB-MetaData'!$F294="US",'SERIES_DB-MetaData'!BB294*6.89476,'SERIES_DB-MetaData'!BB294)</f>
        <v>590</v>
      </c>
      <c r="BC294" s="24">
        <f>'SERIES_DB-MetaData'!BC294</f>
        <v>0</v>
      </c>
      <c r="BD294" s="30">
        <f>IF('SERIES_DB-MetaData'!$F294="US",'SERIES_DB-MetaData'!BD294*25.4,'SERIES_DB-MetaData'!BD294)</f>
        <v>6.4</v>
      </c>
      <c r="BE294" s="30">
        <f>IF('SERIES_DB-MetaData'!$F294="US",'SERIES_DB-MetaData'!BE294*25.4,'SERIES_DB-MetaData'!BE294)</f>
        <v>182.88</v>
      </c>
      <c r="BF294" s="24">
        <f>'SERIES_DB-MetaData'!BF294</f>
        <v>2</v>
      </c>
      <c r="BG294" s="22">
        <f t="shared" si="41"/>
        <v>0.34491607882549669</v>
      </c>
      <c r="BH294" s="30">
        <f>IF('SERIES_DB-MetaData'!$F294="US",'SERIES_DB-MetaData'!BH294*25.4,'SERIES_DB-MetaData'!BH294)</f>
        <v>0</v>
      </c>
      <c r="BI294" s="31">
        <f>IF('SERIES_DB-MetaData'!$F294="US",'SERIES_DB-MetaData'!BI294*6.89476,'SERIES_DB-MetaData'!BI294)</f>
        <v>414</v>
      </c>
      <c r="BJ294" s="31">
        <f>IF('SERIES_DB-MetaData'!$F294="US",'SERIES_DB-MetaData'!BJ294*6.89476,'SERIES_DB-MetaData'!BJ294)</f>
        <v>600</v>
      </c>
      <c r="BK294" s="109">
        <f>'SERIES_DB-MetaData'!BK294</f>
        <v>60</v>
      </c>
      <c r="BL294" s="30">
        <f>IF('SERIES_DB-MetaData'!$F294="US",'SERIES_DB-MetaData'!BL294*25.4,'SERIES_DB-MetaData'!BL294)</f>
        <v>6.4</v>
      </c>
      <c r="BM294" s="30">
        <f>IF('SERIES_DB-MetaData'!$F294="US",'SERIES_DB-MetaData'!BM294*25.4,'SERIES_DB-MetaData'!BM294)</f>
        <v>140</v>
      </c>
      <c r="BN294" s="25">
        <f>'SERIES_DB-MetaData'!$BN$6</f>
        <v>2</v>
      </c>
      <c r="BO294" s="22">
        <f t="shared" si="42"/>
        <v>0.45055894639719163</v>
      </c>
      <c r="BP294" s="31">
        <f>IF('SERIES_DB-MetaData'!$F294="US",'SERIES_DB-MetaData'!BP294*6.89476,'SERIES_DB-MetaData'!BP294)</f>
        <v>414</v>
      </c>
      <c r="BQ294" s="31">
        <f>IF('SERIES_DB-MetaData'!$F294="US",'SERIES_DB-MetaData'!BQ294*6.89476,'SERIES_DB-MetaData'!BQ294)</f>
        <v>600</v>
      </c>
      <c r="BR294" s="20">
        <f>'SERIES_DB-MetaData'!BR294</f>
        <v>60</v>
      </c>
      <c r="BS294" s="30">
        <f>IF('SERIES_DB-MetaData'!$F294="US",'SERIES_DB-MetaData'!BS294*25.4,'SERIES_DB-MetaData'!BS294)</f>
        <v>0</v>
      </c>
      <c r="BT294" s="20">
        <f>'SERIES_DB-MetaData'!BT294</f>
        <v>0</v>
      </c>
      <c r="BU294" s="22">
        <f t="shared" si="43"/>
        <v>0</v>
      </c>
      <c r="BV294" s="31">
        <f>IF('SERIES_DB-MetaData'!$F294="US",'SERIES_DB-MetaData'!BV294*6.89476,'SERIES_DB-MetaData'!BV294)</f>
        <v>0</v>
      </c>
      <c r="BW294" s="20">
        <f>'SERIES_DB-MetaData'!BW294</f>
        <v>0</v>
      </c>
      <c r="BX294" s="20">
        <f>'SERIES_DB-MetaData'!BX294</f>
        <v>9</v>
      </c>
    </row>
    <row r="295" spans="1:76">
      <c r="A295" s="84">
        <f>'SERIES_DB-MetaData'!A295</f>
        <v>290</v>
      </c>
      <c r="B295" s="84">
        <f>'SERIES_DB-MetaData'!B295</f>
        <v>0</v>
      </c>
      <c r="C295" s="84">
        <f>'SERIES_DB-MetaData'!C295</f>
        <v>2</v>
      </c>
      <c r="D295" s="105" t="str">
        <f>'SERIES_DB-MetaData'!D295</f>
        <v>TW2 ( R )</v>
      </c>
      <c r="E295" s="105" t="str">
        <f>'SERIES_DB-MetaData'!E295</f>
        <v>Taylor,Thomsen&amp;Wallace  1996</v>
      </c>
      <c r="F295" s="20" t="s">
        <v>8</v>
      </c>
      <c r="G295" s="87" t="str">
        <f>'SERIES_DB-MetaData'!G295</f>
        <v>C</v>
      </c>
      <c r="H295" s="87" t="str">
        <f>'SERIES_DB-MetaData'!H295</f>
        <v>O</v>
      </c>
      <c r="I295" s="31">
        <f>IF('SERIES_DB-MetaData'!$F295="US",'SERIES_DB-MetaData'!I295*6.89476,'SERIES_DB-MetaData'!I295)</f>
        <v>27.6</v>
      </c>
      <c r="J295" s="31">
        <f>IF('SERIES_DB-MetaData'!$F295="US",'SERIES_DB-MetaData'!J295*6.89476,'SERIES_DB-MetaData'!J295)</f>
        <v>0</v>
      </c>
      <c r="K295" s="31">
        <f>IF('SERIES_DB-MetaData'!$F295="US",'SERIES_DB-MetaData'!K295*6.89476,'SERIES_DB-MetaData'!K295)</f>
        <v>0</v>
      </c>
      <c r="L295" s="31">
        <f>IF('SERIES_DB-MetaData'!$F295="US",'SERIES_DB-MetaData'!L295*4.448221615,'SERIES_DB-MetaData'!L295)</f>
        <v>658.0811520000002</v>
      </c>
      <c r="M295" s="20" t="str">
        <f>'SERIES_DB-MetaData'!M295</f>
        <v>IV</v>
      </c>
      <c r="N295" s="30">
        <f>IF('SERIES_DB-MetaData'!$F295="US",'SERIES_DB-MetaData'!N295*25.4,'SERIES_DB-MetaData'!N295)</f>
        <v>102</v>
      </c>
      <c r="O295" s="30">
        <f>IF('SERIES_DB-MetaData'!$F295="US",'SERIES_DB-MetaData'!O295*25.4,'SERIES_DB-MetaData'!O295)</f>
        <v>101.6</v>
      </c>
      <c r="P295" s="30">
        <f>IF('SERIES_DB-MetaData'!$F295="US",'SERIES_DB-MetaData'!P295*25.4,'SERIES_DB-MetaData'!P295)</f>
        <v>1220</v>
      </c>
      <c r="Q295" s="30">
        <f>IF('SERIES_DB-MetaData'!$F295="US",'SERIES_DB-MetaData'!Q295*25.4,'SERIES_DB-MetaData'!Q295)</f>
        <v>102</v>
      </c>
      <c r="R295" s="30">
        <f>IF('SERIES_DB-MetaData'!$F295="US",'SERIES_DB-MetaData'!R295*25.4,'SERIES_DB-MetaData'!R295)</f>
        <v>3660</v>
      </c>
      <c r="S295" s="30">
        <f>IF('SERIES_DB-MetaData'!$F295="US",'SERIES_DB-MetaData'!S295*25.4,'SERIES_DB-MetaData'!S295)</f>
        <v>3660</v>
      </c>
      <c r="T295" s="32" t="str">
        <f>'SERIES_DB-MetaData'!T295</f>
        <v>C</v>
      </c>
      <c r="U295" s="32">
        <f t="shared" si="44"/>
        <v>114076.79999999999</v>
      </c>
      <c r="V295" s="30">
        <f>IF('SERIES_DB-MetaData'!$F295="US",'SERIES_DB-MetaData'!V295*25.4,'SERIES_DB-MetaData'!V295)</f>
        <v>9.5</v>
      </c>
      <c r="W295" s="30">
        <f>IF('SERIES_DB-MetaData'!$F295="US",'SERIES_DB-MetaData'!W295*25.4,'SERIES_DB-MetaData'!W295)</f>
        <v>9.35</v>
      </c>
      <c r="X295" s="30">
        <f>IF('SERIES_DB-MetaData'!$F295="US",'SERIES_DB-MetaData'!X295*25.4,'SERIES_DB-MetaData'!X295)</f>
        <v>0</v>
      </c>
      <c r="Y295" s="108">
        <f>'SERIES_DB-MetaData'!Y295</f>
        <v>28</v>
      </c>
      <c r="Z295" s="30">
        <f>IF('SERIES_DB-MetaData'!$F295="US",'SERIES_DB-MetaData'!Z295*25.4,'SERIES_DB-MetaData'!Z295)</f>
        <v>19</v>
      </c>
      <c r="AA295" s="108">
        <f>'SERIES_DB-MetaData'!AA295</f>
        <v>0</v>
      </c>
      <c r="AB295" s="30">
        <f>IF('SERIES_DB-MetaData'!$F295="US",'SERIES_DB-MetaData'!AB295*25.4,'SERIES_DB-MetaData'!AB295)</f>
        <v>19</v>
      </c>
      <c r="AC295" s="108">
        <f>'SERIES_DB-MetaData'!AC295</f>
        <v>2</v>
      </c>
      <c r="AD295" s="108" t="str">
        <f>'SERIES_DB-MetaData'!AD295</f>
        <v>H90</v>
      </c>
      <c r="AE295" s="31">
        <f>IF('SERIES_DB-MetaData'!$F295="US",'SERIES_DB-MetaData'!AE295*25.4,'SERIES_DB-MetaData'!AE295)</f>
        <v>406.4</v>
      </c>
      <c r="AF295" s="32" t="str">
        <f>'SERIES_DB-MetaData'!AF295</f>
        <v>Ribbed</v>
      </c>
      <c r="AG295" s="23">
        <f t="shared" si="39"/>
        <v>1.7359004918540315</v>
      </c>
      <c r="AH295" s="30">
        <f>IF('SERIES_DB-MetaData'!$F295="US",'SERIES_DB-MetaData'!AH295*25.4,'SERIES_DB-MetaData'!AH295)</f>
        <v>0</v>
      </c>
      <c r="AI295" s="31">
        <f>IF('SERIES_DB-MetaData'!$F295="US",'SERIES_DB-MetaData'!AI295*6.89476,'SERIES_DB-MetaData'!AI295)</f>
        <v>414</v>
      </c>
      <c r="AJ295" s="31">
        <f>IF('SERIES_DB-MetaData'!$F295="US",'SERIES_DB-MetaData'!AJ295*6.89476,'SERIES_DB-MetaData'!AJ295)</f>
        <v>590</v>
      </c>
      <c r="AK295" s="31">
        <f>IF('SERIES_DB-MetaData'!$F295="US",'SERIES_DB-MetaData'!AK295*6.89476,'SERIES_DB-MetaData'!AK295)</f>
        <v>414</v>
      </c>
      <c r="AL295" s="31">
        <f>IF('SERIES_DB-MetaData'!$F295="US",'SERIES_DB-MetaData'!AL295*6.89476,'SERIES_DB-MetaData'!AL295)</f>
        <v>0</v>
      </c>
      <c r="AM295" s="31">
        <f>IF('SERIES_DB-MetaData'!$F295="US",'SERIES_DB-MetaData'!AM295*6.89476,'SERIES_DB-MetaData'!AM295)</f>
        <v>590</v>
      </c>
      <c r="AN295" s="31">
        <f>IF('SERIES_DB-MetaData'!$F295="US",'SERIES_DB-MetaData'!AN295*6.89476,'SERIES_DB-MetaData'!AN295)</f>
        <v>0</v>
      </c>
      <c r="AO295" s="108">
        <f>'SERIES_DB-MetaData'!AO295</f>
        <v>60</v>
      </c>
      <c r="AP295" s="24" t="str">
        <f>'SERIES_DB-MetaData'!AP295</f>
        <v>R</v>
      </c>
      <c r="AQ295" s="20">
        <f>'SERIES_DB-MetaData'!AQ295</f>
        <v>2</v>
      </c>
      <c r="AR295" s="24" t="str">
        <f>'SERIES_DB-MetaData'!AR295</f>
        <v>Ribbed</v>
      </c>
      <c r="AS295" s="30">
        <f>IF('SERIES_DB-MetaData'!$F295="US",'SERIES_DB-MetaData'!AS295*25.4,'SERIES_DB-MetaData'!AS295)</f>
        <v>4.75</v>
      </c>
      <c r="AT295" s="20">
        <f>'SERIES_DB-MetaData'!AT295</f>
        <v>96</v>
      </c>
      <c r="AU295" s="31">
        <f>IF('SERIES_DB-MetaData'!$F295="US",'SERIES_DB-MetaData'!AU295*25.4,'SERIES_DB-MetaData'!AU295)</f>
        <v>38.1</v>
      </c>
      <c r="AV295" s="30">
        <f>IF('SERIES_DB-MetaData'!$F295="US",'SERIES_DB-MetaData'!AV295*25.4,'SERIES_DB-MetaData'!AV295)</f>
        <v>0</v>
      </c>
      <c r="AW295" s="109">
        <f>'SERIES_DB-MetaData'!AW295</f>
        <v>0</v>
      </c>
      <c r="AX295" s="30">
        <f>IF('SERIES_DB-MetaData'!$F295="US",'SERIES_DB-MetaData'!AX295*25.4,'SERIES_DB-MetaData'!AX295)</f>
        <v>0</v>
      </c>
      <c r="AY295" s="23">
        <f t="shared" si="40"/>
        <v>0.91197293302737514</v>
      </c>
      <c r="AZ295" s="23"/>
      <c r="BA295" s="31">
        <f>IF('SERIES_DB-MetaData'!$F295="US",'SERIES_DB-MetaData'!BA295*6.89476,'SERIES_DB-MetaData'!BA295)</f>
        <v>414</v>
      </c>
      <c r="BB295" s="31">
        <f>IF('SERIES_DB-MetaData'!$F295="US",'SERIES_DB-MetaData'!BB295*6.89476,'SERIES_DB-MetaData'!BB295)</f>
        <v>590</v>
      </c>
      <c r="BC295" s="24">
        <f>'SERIES_DB-MetaData'!BC295</f>
        <v>0</v>
      </c>
      <c r="BD295" s="30">
        <f>IF('SERIES_DB-MetaData'!$F295="US",'SERIES_DB-MetaData'!BD295*25.4,'SERIES_DB-MetaData'!BD295)</f>
        <v>6.4</v>
      </c>
      <c r="BE295" s="30">
        <f>IF('SERIES_DB-MetaData'!$F295="US",'SERIES_DB-MetaData'!BE295*25.4,'SERIES_DB-MetaData'!BE295)</f>
        <v>140</v>
      </c>
      <c r="BF295" s="24">
        <f>'SERIES_DB-MetaData'!BF295</f>
        <v>2</v>
      </c>
      <c r="BG295" s="22">
        <f t="shared" si="41"/>
        <v>0.45055894639719163</v>
      </c>
      <c r="BH295" s="30">
        <f>IF('SERIES_DB-MetaData'!$F295="US",'SERIES_DB-MetaData'!BH295*25.4,'SERIES_DB-MetaData'!BH295)</f>
        <v>0</v>
      </c>
      <c r="BI295" s="31">
        <f>IF('SERIES_DB-MetaData'!$F295="US",'SERIES_DB-MetaData'!BI295*6.89476,'SERIES_DB-MetaData'!BI295)</f>
        <v>414</v>
      </c>
      <c r="BJ295" s="31">
        <f>IF('SERIES_DB-MetaData'!$F295="US",'SERIES_DB-MetaData'!BJ295*6.89476,'SERIES_DB-MetaData'!BJ295)</f>
        <v>600</v>
      </c>
      <c r="BK295" s="109">
        <f>'SERIES_DB-MetaData'!BK295</f>
        <v>60</v>
      </c>
      <c r="BL295" s="30">
        <f>IF('SERIES_DB-MetaData'!$F295="US",'SERIES_DB-MetaData'!BL295*25.4,'SERIES_DB-MetaData'!BL295)</f>
        <v>6.4</v>
      </c>
      <c r="BM295" s="30">
        <f>IF('SERIES_DB-MetaData'!$F295="US",'SERIES_DB-MetaData'!BM295*25.4,'SERIES_DB-MetaData'!BM295)</f>
        <v>140</v>
      </c>
      <c r="BN295" s="25">
        <f>'SERIES_DB-MetaData'!$BN$6</f>
        <v>2</v>
      </c>
      <c r="BO295" s="22">
        <f t="shared" si="42"/>
        <v>0.45055894639719163</v>
      </c>
      <c r="BP295" s="31">
        <f>IF('SERIES_DB-MetaData'!$F295="US",'SERIES_DB-MetaData'!BP295*6.89476,'SERIES_DB-MetaData'!BP295)</f>
        <v>414</v>
      </c>
      <c r="BQ295" s="31">
        <f>IF('SERIES_DB-MetaData'!$F295="US",'SERIES_DB-MetaData'!BQ295*6.89476,'SERIES_DB-MetaData'!BQ295)</f>
        <v>600</v>
      </c>
      <c r="BR295" s="20">
        <f>'SERIES_DB-MetaData'!BR295</f>
        <v>60</v>
      </c>
      <c r="BS295" s="30">
        <f>IF('SERIES_DB-MetaData'!$F295="US",'SERIES_DB-MetaData'!BS295*25.4,'SERIES_DB-MetaData'!BS295)</f>
        <v>0</v>
      </c>
      <c r="BT295" s="20">
        <f>'SERIES_DB-MetaData'!BT295</f>
        <v>0</v>
      </c>
      <c r="BU295" s="22">
        <f t="shared" si="43"/>
        <v>0</v>
      </c>
      <c r="BV295" s="31">
        <f>IF('SERIES_DB-MetaData'!$F295="US",'SERIES_DB-MetaData'!BV295*6.89476,'SERIES_DB-MetaData'!BV295)</f>
        <v>0</v>
      </c>
      <c r="BW295" s="20">
        <f>'SERIES_DB-MetaData'!BW295</f>
        <v>0</v>
      </c>
      <c r="BX295" s="20">
        <f>'SERIES_DB-MetaData'!BX295</f>
        <v>1</v>
      </c>
    </row>
    <row r="296" spans="1:76">
      <c r="A296" s="84">
        <f>'SERIES_DB-MetaData'!A296</f>
        <v>291</v>
      </c>
      <c r="B296" s="84">
        <f>'SERIES_DB-MetaData'!B296</f>
        <v>0</v>
      </c>
      <c r="C296" s="84">
        <f>'SERIES_DB-MetaData'!C296</f>
        <v>1</v>
      </c>
      <c r="D296" s="105" t="str">
        <f>'SERIES_DB-MetaData'!D296</f>
        <v>RW1</v>
      </c>
      <c r="E296" s="105" t="str">
        <f>'SERIES_DB-MetaData'!E296</f>
        <v>Thomsen (1995)</v>
      </c>
      <c r="F296" s="20" t="s">
        <v>8</v>
      </c>
      <c r="G296" s="87" t="str">
        <f>'SERIES_DB-MetaData'!G296</f>
        <v>C</v>
      </c>
      <c r="H296" s="87" t="str">
        <f>'SERIES_DB-MetaData'!H296</f>
        <v>R</v>
      </c>
      <c r="I296" s="31">
        <f>IF('SERIES_DB-MetaData'!$F296="US",'SERIES_DB-MetaData'!I296*6.89476,'SERIES_DB-MetaData'!I296)</f>
        <v>31.6</v>
      </c>
      <c r="J296" s="31">
        <f>IF('SERIES_DB-MetaData'!$F296="US",'SERIES_DB-MetaData'!J296*6.89476,'SERIES_DB-MetaData'!J296)</f>
        <v>0</v>
      </c>
      <c r="K296" s="31">
        <f>IF('SERIES_DB-MetaData'!$F296="US",'SERIES_DB-MetaData'!K296*6.89476,'SERIES_DB-MetaData'!K296)</f>
        <v>0</v>
      </c>
      <c r="L296" s="31">
        <f>IF('SERIES_DB-MetaData'!$F296="US",'SERIES_DB-MetaData'!L296*4.448221615,'SERIES_DB-MetaData'!L296)</f>
        <v>392.90808000000004</v>
      </c>
      <c r="M296" s="20" t="str">
        <f>'SERIES_DB-MetaData'!M296</f>
        <v>IV</v>
      </c>
      <c r="N296" s="30">
        <f>IF('SERIES_DB-MetaData'!$F296="US",'SERIES_DB-MetaData'!N296*25.4,'SERIES_DB-MetaData'!N296)</f>
        <v>102</v>
      </c>
      <c r="O296" s="30">
        <f>IF('SERIES_DB-MetaData'!$F296="US",'SERIES_DB-MetaData'!O296*25.4,'SERIES_DB-MetaData'!O296)</f>
        <v>191</v>
      </c>
      <c r="P296" s="30">
        <f>IF('SERIES_DB-MetaData'!$F296="US",'SERIES_DB-MetaData'!P296*25.4,'SERIES_DB-MetaData'!P296)</f>
        <v>1219</v>
      </c>
      <c r="Q296" s="30">
        <f>IF('SERIES_DB-MetaData'!$F296="US",'SERIES_DB-MetaData'!Q296*25.4,'SERIES_DB-MetaData'!Q296)</f>
        <v>102</v>
      </c>
      <c r="R296" s="30">
        <f>IF('SERIES_DB-MetaData'!$F296="US",'SERIES_DB-MetaData'!R296*25.4,'SERIES_DB-MetaData'!R296)</f>
        <v>3658</v>
      </c>
      <c r="S296" s="30">
        <f>IF('SERIES_DB-MetaData'!$F296="US",'SERIES_DB-MetaData'!S296*25.4,'SERIES_DB-MetaData'!S296)</f>
        <v>3658</v>
      </c>
      <c r="T296" s="32" t="str">
        <f>'SERIES_DB-MetaData'!T296</f>
        <v>C</v>
      </c>
      <c r="U296" s="32">
        <f t="shared" si="44"/>
        <v>124338</v>
      </c>
      <c r="V296" s="30">
        <f>IF('SERIES_DB-MetaData'!$F296="US",'SERIES_DB-MetaData'!V296*25.4,'SERIES_DB-MetaData'!V296)</f>
        <v>9.5299999999999994</v>
      </c>
      <c r="W296" s="30">
        <f>IF('SERIES_DB-MetaData'!$F296="US",'SERIES_DB-MetaData'!W296*25.4,'SERIES_DB-MetaData'!W296)</f>
        <v>0</v>
      </c>
      <c r="X296" s="30">
        <f>IF('SERIES_DB-MetaData'!$F296="US",'SERIES_DB-MetaData'!X296*25.4,'SERIES_DB-MetaData'!X296)</f>
        <v>0</v>
      </c>
      <c r="Y296" s="108">
        <f>'SERIES_DB-MetaData'!Y296</f>
        <v>8</v>
      </c>
      <c r="Z296" s="30">
        <f>IF('SERIES_DB-MetaData'!$F296="US",'SERIES_DB-MetaData'!Z296*25.4,'SERIES_DB-MetaData'!Z296)</f>
        <v>19</v>
      </c>
      <c r="AA296" s="108">
        <f>'SERIES_DB-MetaData'!AA296</f>
        <v>0</v>
      </c>
      <c r="AB296" s="30">
        <f>IF('SERIES_DB-MetaData'!$F296="US",'SERIES_DB-MetaData'!AB296*25.4,'SERIES_DB-MetaData'!AB296)</f>
        <v>19</v>
      </c>
      <c r="AC296" s="108">
        <f>'SERIES_DB-MetaData'!AC296</f>
        <v>0</v>
      </c>
      <c r="AD296" s="108" t="str">
        <f>'SERIES_DB-MetaData'!AD296</f>
        <v>H90</v>
      </c>
      <c r="AE296" s="31">
        <f>IF('SERIES_DB-MetaData'!$F296="US",'SERIES_DB-MetaData'!AE296*25.4,'SERIES_DB-MetaData'!AE296)</f>
        <v>406.4</v>
      </c>
      <c r="AF296" s="32" t="str">
        <f>'SERIES_DB-MetaData'!AF296</f>
        <v>Ribbed</v>
      </c>
      <c r="AG296" s="23">
        <f t="shared" si="39"/>
        <v>0.45894621472504504</v>
      </c>
      <c r="AH296" s="30">
        <f>IF('SERIES_DB-MetaData'!$F296="US",'SERIES_DB-MetaData'!AH296*25.4,'SERIES_DB-MetaData'!AH296)</f>
        <v>0</v>
      </c>
      <c r="AI296" s="31">
        <f>IF('SERIES_DB-MetaData'!$F296="US",'SERIES_DB-MetaData'!AI296*6.89476,'SERIES_DB-MetaData'!AI296)</f>
        <v>414</v>
      </c>
      <c r="AJ296" s="31">
        <f>IF('SERIES_DB-MetaData'!$F296="US",'SERIES_DB-MetaData'!AJ296*6.89476,'SERIES_DB-MetaData'!AJ296)</f>
        <v>590</v>
      </c>
      <c r="AK296" s="31">
        <f>IF('SERIES_DB-MetaData'!$F296="US",'SERIES_DB-MetaData'!AK296*6.89476,'SERIES_DB-MetaData'!AK296)</f>
        <v>414</v>
      </c>
      <c r="AL296" s="31">
        <f>IF('SERIES_DB-MetaData'!$F296="US",'SERIES_DB-MetaData'!AL296*6.89476,'SERIES_DB-MetaData'!AL296)</f>
        <v>0</v>
      </c>
      <c r="AM296" s="31">
        <f>IF('SERIES_DB-MetaData'!$F296="US",'SERIES_DB-MetaData'!AM296*6.89476,'SERIES_DB-MetaData'!AM296)</f>
        <v>590</v>
      </c>
      <c r="AN296" s="31">
        <f>IF('SERIES_DB-MetaData'!$F296="US",'SERIES_DB-MetaData'!AN296*6.89476,'SERIES_DB-MetaData'!AN296)</f>
        <v>0</v>
      </c>
      <c r="AO296" s="108">
        <f>'SERIES_DB-MetaData'!AO296</f>
        <v>60</v>
      </c>
      <c r="AP296" s="24" t="str">
        <f>'SERIES_DB-MetaData'!AP296</f>
        <v>R</v>
      </c>
      <c r="AQ296" s="20">
        <f>'SERIES_DB-MetaData'!AQ296</f>
        <v>2</v>
      </c>
      <c r="AR296" s="24" t="str">
        <f>'SERIES_DB-MetaData'!AR296</f>
        <v>Ribbed</v>
      </c>
      <c r="AS296" s="30">
        <f>IF('SERIES_DB-MetaData'!$F296="US",'SERIES_DB-MetaData'!AS296*25.4,'SERIES_DB-MetaData'!AS296)</f>
        <v>4.75</v>
      </c>
      <c r="AT296" s="20">
        <f>'SERIES_DB-MetaData'!AT296</f>
        <v>16</v>
      </c>
      <c r="AU296" s="31">
        <f>IF('SERIES_DB-MetaData'!$F296="US",'SERIES_DB-MetaData'!AU296*25.4,'SERIES_DB-MetaData'!AU296)</f>
        <v>76.2</v>
      </c>
      <c r="AV296" s="30">
        <f>IF('SERIES_DB-MetaData'!$F296="US",'SERIES_DB-MetaData'!AV296*25.4,'SERIES_DB-MetaData'!AV296)</f>
        <v>0</v>
      </c>
      <c r="AW296" s="109">
        <f>'SERIES_DB-MetaData'!AW296</f>
        <v>0</v>
      </c>
      <c r="AX296" s="30">
        <f>IF('SERIES_DB-MetaData'!$F296="US",'SERIES_DB-MetaData'!AX296*25.4,'SERIES_DB-MetaData'!AX296)</f>
        <v>0</v>
      </c>
      <c r="AY296" s="23">
        <f t="shared" si="40"/>
        <v>0.45598646651368757</v>
      </c>
      <c r="AZ296" s="23"/>
      <c r="BA296" s="31">
        <f>IF('SERIES_DB-MetaData'!$F296="US",'SERIES_DB-MetaData'!BA296*6.89476,'SERIES_DB-MetaData'!BA296)</f>
        <v>414</v>
      </c>
      <c r="BB296" s="31">
        <f>IF('SERIES_DB-MetaData'!$F296="US",'SERIES_DB-MetaData'!BB296*6.89476,'SERIES_DB-MetaData'!BB296)</f>
        <v>590</v>
      </c>
      <c r="BC296" s="24">
        <f>'SERIES_DB-MetaData'!BC296</f>
        <v>60</v>
      </c>
      <c r="BD296" s="30">
        <f>IF('SERIES_DB-MetaData'!$F296="US",'SERIES_DB-MetaData'!BD296*25.4,'SERIES_DB-MetaData'!BD296)</f>
        <v>6.4</v>
      </c>
      <c r="BE296" s="30">
        <f>IF('SERIES_DB-MetaData'!$F296="US",'SERIES_DB-MetaData'!BE296*25.4,'SERIES_DB-MetaData'!BE296)</f>
        <v>191</v>
      </c>
      <c r="BF296" s="24">
        <f>'SERIES_DB-MetaData'!BF296</f>
        <v>2</v>
      </c>
      <c r="BG296" s="22">
        <f t="shared" si="41"/>
        <v>0.33025263086705148</v>
      </c>
      <c r="BH296" s="30">
        <f>IF('SERIES_DB-MetaData'!$F296="US",'SERIES_DB-MetaData'!BH296*25.4,'SERIES_DB-MetaData'!BH296)</f>
        <v>0</v>
      </c>
      <c r="BI296" s="31">
        <f>IF('SERIES_DB-MetaData'!$F296="US",'SERIES_DB-MetaData'!BI296*6.89476,'SERIES_DB-MetaData'!BI296)</f>
        <v>414</v>
      </c>
      <c r="BJ296" s="31">
        <f>IF('SERIES_DB-MetaData'!$F296="US",'SERIES_DB-MetaData'!BJ296*6.89476,'SERIES_DB-MetaData'!BJ296)</f>
        <v>600</v>
      </c>
      <c r="BK296" s="109">
        <f>'SERIES_DB-MetaData'!BK296</f>
        <v>60</v>
      </c>
      <c r="BL296" s="30">
        <f>IF('SERIES_DB-MetaData'!$F296="US",'SERIES_DB-MetaData'!BL296*25.4,'SERIES_DB-MetaData'!BL296)</f>
        <v>6.35</v>
      </c>
      <c r="BM296" s="30">
        <f>IF('SERIES_DB-MetaData'!$F296="US",'SERIES_DB-MetaData'!BM296*25.4,'SERIES_DB-MetaData'!BM296)</f>
        <v>191</v>
      </c>
      <c r="BN296" s="25">
        <f>'SERIES_DB-MetaData'!$BN$6</f>
        <v>2</v>
      </c>
      <c r="BO296" s="22">
        <f t="shared" si="42"/>
        <v>0.32511259053068065</v>
      </c>
      <c r="BP296" s="31">
        <f>IF('SERIES_DB-MetaData'!$F296="US",'SERIES_DB-MetaData'!BP296*6.89476,'SERIES_DB-MetaData'!BP296)</f>
        <v>414</v>
      </c>
      <c r="BQ296" s="31">
        <f>IF('SERIES_DB-MetaData'!$F296="US",'SERIES_DB-MetaData'!BQ296*6.89476,'SERIES_DB-MetaData'!BQ296)</f>
        <v>600</v>
      </c>
      <c r="BR296" s="20">
        <f>'SERIES_DB-MetaData'!BR296</f>
        <v>60</v>
      </c>
      <c r="BS296" s="30">
        <f>IF('SERIES_DB-MetaData'!$F296="US",'SERIES_DB-MetaData'!BS296*25.4,'SERIES_DB-MetaData'!BS296)</f>
        <v>0</v>
      </c>
      <c r="BT296" s="20">
        <f>'SERIES_DB-MetaData'!BT296</f>
        <v>0</v>
      </c>
      <c r="BU296" s="22">
        <f t="shared" si="43"/>
        <v>0</v>
      </c>
      <c r="BV296" s="31">
        <f>IF('SERIES_DB-MetaData'!$F296="US",'SERIES_DB-MetaData'!BV296*6.89476,'SERIES_DB-MetaData'!BV296)</f>
        <v>0</v>
      </c>
      <c r="BW296" s="20">
        <f>'SERIES_DB-MetaData'!BW296</f>
        <v>0</v>
      </c>
      <c r="BX296" s="20">
        <f>'SERIES_DB-MetaData'!BX296</f>
        <v>1</v>
      </c>
    </row>
    <row r="297" spans="1:76">
      <c r="A297" s="84">
        <f>'SERIES_DB-MetaData'!A297</f>
        <v>292</v>
      </c>
      <c r="B297" s="84">
        <f>'SERIES_DB-MetaData'!B297</f>
        <v>0</v>
      </c>
      <c r="C297" s="84">
        <f>'SERIES_DB-MetaData'!C297</f>
        <v>2</v>
      </c>
      <c r="D297" s="105" t="str">
        <f>'SERIES_DB-MetaData'!D297</f>
        <v>RW2</v>
      </c>
      <c r="E297" s="105" t="str">
        <f>'SERIES_DB-MetaData'!E297</f>
        <v>Thomsen (1995)</v>
      </c>
      <c r="F297" s="20" t="s">
        <v>8</v>
      </c>
      <c r="G297" s="87" t="str">
        <f>'SERIES_DB-MetaData'!G297</f>
        <v>C</v>
      </c>
      <c r="H297" s="87" t="str">
        <f>'SERIES_DB-MetaData'!H297</f>
        <v>R</v>
      </c>
      <c r="I297" s="31">
        <f>IF('SERIES_DB-MetaData'!$F297="US",'SERIES_DB-MetaData'!I297*6.89476,'SERIES_DB-MetaData'!I297)</f>
        <v>34</v>
      </c>
      <c r="J297" s="31">
        <f>IF('SERIES_DB-MetaData'!$F297="US",'SERIES_DB-MetaData'!J297*6.89476,'SERIES_DB-MetaData'!J297)</f>
        <v>0</v>
      </c>
      <c r="K297" s="31">
        <f>IF('SERIES_DB-MetaData'!$F297="US",'SERIES_DB-MetaData'!K297*6.89476,'SERIES_DB-MetaData'!K297)</f>
        <v>0</v>
      </c>
      <c r="L297" s="31">
        <f>IF('SERIES_DB-MetaData'!$F297="US",'SERIES_DB-MetaData'!L297*4.448221615,'SERIES_DB-MetaData'!L297)</f>
        <v>295.92444000000006</v>
      </c>
      <c r="M297" s="20" t="str">
        <f>'SERIES_DB-MetaData'!M297</f>
        <v>IV</v>
      </c>
      <c r="N297" s="30">
        <f>IF('SERIES_DB-MetaData'!$F297="US",'SERIES_DB-MetaData'!N297*25.4,'SERIES_DB-MetaData'!N297)</f>
        <v>102</v>
      </c>
      <c r="O297" s="30">
        <f>IF('SERIES_DB-MetaData'!$F297="US",'SERIES_DB-MetaData'!O297*25.4,'SERIES_DB-MetaData'!O297)</f>
        <v>191</v>
      </c>
      <c r="P297" s="30">
        <f>IF('SERIES_DB-MetaData'!$F297="US",'SERIES_DB-MetaData'!P297*25.4,'SERIES_DB-MetaData'!P297)</f>
        <v>1219</v>
      </c>
      <c r="Q297" s="30">
        <f>IF('SERIES_DB-MetaData'!$F297="US",'SERIES_DB-MetaData'!Q297*25.4,'SERIES_DB-MetaData'!Q297)</f>
        <v>102</v>
      </c>
      <c r="R297" s="30">
        <f>IF('SERIES_DB-MetaData'!$F297="US",'SERIES_DB-MetaData'!R297*25.4,'SERIES_DB-MetaData'!R297)</f>
        <v>3658</v>
      </c>
      <c r="S297" s="30">
        <f>IF('SERIES_DB-MetaData'!$F297="US",'SERIES_DB-MetaData'!S297*25.4,'SERIES_DB-MetaData'!S297)</f>
        <v>3658</v>
      </c>
      <c r="T297" s="32" t="str">
        <f>'SERIES_DB-MetaData'!T297</f>
        <v>C</v>
      </c>
      <c r="U297" s="32">
        <f t="shared" si="44"/>
        <v>124338</v>
      </c>
      <c r="V297" s="30">
        <f>IF('SERIES_DB-MetaData'!$F297="US",'SERIES_DB-MetaData'!V297*25.4,'SERIES_DB-MetaData'!V297)</f>
        <v>9.5299999999999994</v>
      </c>
      <c r="W297" s="30">
        <f>IF('SERIES_DB-MetaData'!$F297="US",'SERIES_DB-MetaData'!W297*25.4,'SERIES_DB-MetaData'!W297)</f>
        <v>9.5299999999999994</v>
      </c>
      <c r="X297" s="30">
        <f>IF('SERIES_DB-MetaData'!$F297="US",'SERIES_DB-MetaData'!X297*25.4,'SERIES_DB-MetaData'!X297)</f>
        <v>0</v>
      </c>
      <c r="Y297" s="108">
        <f>'SERIES_DB-MetaData'!Y297</f>
        <v>8</v>
      </c>
      <c r="Z297" s="30">
        <f>IF('SERIES_DB-MetaData'!$F297="US",'SERIES_DB-MetaData'!Z297*25.4,'SERIES_DB-MetaData'!Z297)</f>
        <v>19</v>
      </c>
      <c r="AA297" s="108">
        <f>'SERIES_DB-MetaData'!AA297</f>
        <v>0</v>
      </c>
      <c r="AB297" s="30">
        <f>IF('SERIES_DB-MetaData'!$F297="US",'SERIES_DB-MetaData'!AB297*25.4,'SERIES_DB-MetaData'!AB297)</f>
        <v>19</v>
      </c>
      <c r="AC297" s="108">
        <f>'SERIES_DB-MetaData'!AC297</f>
        <v>2</v>
      </c>
      <c r="AD297" s="108" t="str">
        <f>'SERIES_DB-MetaData'!AD297</f>
        <v>H90</v>
      </c>
      <c r="AE297" s="31">
        <f>IF('SERIES_DB-MetaData'!$F297="US",'SERIES_DB-MetaData'!AE297*25.4,'SERIES_DB-MetaData'!AE297)</f>
        <v>406.4</v>
      </c>
      <c r="AF297" s="32" t="str">
        <f>'SERIES_DB-MetaData'!AF297</f>
        <v>Ribbed</v>
      </c>
      <c r="AG297" s="23">
        <f t="shared" si="39"/>
        <v>0.45894621472504504</v>
      </c>
      <c r="AH297" s="30">
        <f>IF('SERIES_DB-MetaData'!$F297="US",'SERIES_DB-MetaData'!AH297*25.4,'SERIES_DB-MetaData'!AH297)</f>
        <v>0</v>
      </c>
      <c r="AI297" s="31">
        <f>IF('SERIES_DB-MetaData'!$F297="US",'SERIES_DB-MetaData'!AI297*6.89476,'SERIES_DB-MetaData'!AI297)</f>
        <v>414</v>
      </c>
      <c r="AJ297" s="31">
        <f>IF('SERIES_DB-MetaData'!$F297="US",'SERIES_DB-MetaData'!AJ297*6.89476,'SERIES_DB-MetaData'!AJ297)</f>
        <v>590</v>
      </c>
      <c r="AK297" s="31">
        <f>IF('SERIES_DB-MetaData'!$F297="US",'SERIES_DB-MetaData'!AK297*6.89476,'SERIES_DB-MetaData'!AK297)</f>
        <v>414</v>
      </c>
      <c r="AL297" s="31">
        <f>IF('SERIES_DB-MetaData'!$F297="US",'SERIES_DB-MetaData'!AL297*6.89476,'SERIES_DB-MetaData'!AL297)</f>
        <v>0</v>
      </c>
      <c r="AM297" s="31">
        <f>IF('SERIES_DB-MetaData'!$F297="US",'SERIES_DB-MetaData'!AM297*6.89476,'SERIES_DB-MetaData'!AM297)</f>
        <v>590</v>
      </c>
      <c r="AN297" s="31">
        <f>IF('SERIES_DB-MetaData'!$F297="US",'SERIES_DB-MetaData'!AN297*6.89476,'SERIES_DB-MetaData'!AN297)</f>
        <v>0</v>
      </c>
      <c r="AO297" s="108">
        <f>'SERIES_DB-MetaData'!AO297</f>
        <v>60</v>
      </c>
      <c r="AP297" s="24" t="str">
        <f>'SERIES_DB-MetaData'!AP297</f>
        <v>R</v>
      </c>
      <c r="AQ297" s="20">
        <f>'SERIES_DB-MetaData'!AQ297</f>
        <v>2</v>
      </c>
      <c r="AR297" s="24" t="str">
        <f>'SERIES_DB-MetaData'!AR297</f>
        <v>Ribbed</v>
      </c>
      <c r="AS297" s="30">
        <f>IF('SERIES_DB-MetaData'!$F297="US",'SERIES_DB-MetaData'!AS297*25.4,'SERIES_DB-MetaData'!AS297)</f>
        <v>4.75</v>
      </c>
      <c r="AT297" s="20">
        <f>'SERIES_DB-MetaData'!AT297</f>
        <v>16</v>
      </c>
      <c r="AU297" s="31">
        <f>IF('SERIES_DB-MetaData'!$F297="US",'SERIES_DB-MetaData'!AU297*25.4,'SERIES_DB-MetaData'!AU297)</f>
        <v>50.8</v>
      </c>
      <c r="AV297" s="30">
        <f>IF('SERIES_DB-MetaData'!$F297="US",'SERIES_DB-MetaData'!AV297*25.4,'SERIES_DB-MetaData'!AV297)</f>
        <v>0</v>
      </c>
      <c r="AW297" s="109">
        <f>'SERIES_DB-MetaData'!AW297</f>
        <v>0</v>
      </c>
      <c r="AX297" s="30">
        <f>IF('SERIES_DB-MetaData'!$F297="US",'SERIES_DB-MetaData'!AX297*25.4,'SERIES_DB-MetaData'!AX297)</f>
        <v>0</v>
      </c>
      <c r="AY297" s="23">
        <f t="shared" si="40"/>
        <v>0.68397969977053141</v>
      </c>
      <c r="AZ297" s="23"/>
      <c r="BA297" s="31">
        <f>IF('SERIES_DB-MetaData'!$F297="US",'SERIES_DB-MetaData'!BA297*6.89476,'SERIES_DB-MetaData'!BA297)</f>
        <v>414</v>
      </c>
      <c r="BB297" s="31">
        <f>IF('SERIES_DB-MetaData'!$F297="US",'SERIES_DB-MetaData'!BB297*6.89476,'SERIES_DB-MetaData'!BB297)</f>
        <v>590</v>
      </c>
      <c r="BC297" s="24">
        <f>'SERIES_DB-MetaData'!BC297</f>
        <v>60</v>
      </c>
      <c r="BD297" s="30">
        <f>IF('SERIES_DB-MetaData'!$F297="US",'SERIES_DB-MetaData'!BD297*25.4,'SERIES_DB-MetaData'!BD297)</f>
        <v>6.4</v>
      </c>
      <c r="BE297" s="30">
        <f>IF('SERIES_DB-MetaData'!$F297="US",'SERIES_DB-MetaData'!BE297*25.4,'SERIES_DB-MetaData'!BE297)</f>
        <v>191</v>
      </c>
      <c r="BF297" s="24">
        <f>'SERIES_DB-MetaData'!BF297</f>
        <v>2</v>
      </c>
      <c r="BG297" s="22">
        <f t="shared" si="41"/>
        <v>0.33025263086705148</v>
      </c>
      <c r="BH297" s="30">
        <f>IF('SERIES_DB-MetaData'!$F297="US",'SERIES_DB-MetaData'!BH297*25.4,'SERIES_DB-MetaData'!BH297)</f>
        <v>0</v>
      </c>
      <c r="BI297" s="31">
        <f>IF('SERIES_DB-MetaData'!$F297="US",'SERIES_DB-MetaData'!BI297*6.89476,'SERIES_DB-MetaData'!BI297)</f>
        <v>414</v>
      </c>
      <c r="BJ297" s="31">
        <f>IF('SERIES_DB-MetaData'!$F297="US",'SERIES_DB-MetaData'!BJ297*6.89476,'SERIES_DB-MetaData'!BJ297)</f>
        <v>600</v>
      </c>
      <c r="BK297" s="109">
        <f>'SERIES_DB-MetaData'!BK297</f>
        <v>60</v>
      </c>
      <c r="BL297" s="30">
        <f>IF('SERIES_DB-MetaData'!$F297="US",'SERIES_DB-MetaData'!BL297*25.4,'SERIES_DB-MetaData'!BL297)</f>
        <v>6.35</v>
      </c>
      <c r="BM297" s="30">
        <f>IF('SERIES_DB-MetaData'!$F297="US",'SERIES_DB-MetaData'!BM297*25.4,'SERIES_DB-MetaData'!BM297)</f>
        <v>191</v>
      </c>
      <c r="BN297" s="25">
        <f>'SERIES_DB-MetaData'!$BN$6</f>
        <v>2</v>
      </c>
      <c r="BO297" s="22">
        <f t="shared" si="42"/>
        <v>0.32511259053068065</v>
      </c>
      <c r="BP297" s="31">
        <f>IF('SERIES_DB-MetaData'!$F297="US",'SERIES_DB-MetaData'!BP297*6.89476,'SERIES_DB-MetaData'!BP297)</f>
        <v>414</v>
      </c>
      <c r="BQ297" s="31">
        <f>IF('SERIES_DB-MetaData'!$F297="US",'SERIES_DB-MetaData'!BQ297*6.89476,'SERIES_DB-MetaData'!BQ297)</f>
        <v>600</v>
      </c>
      <c r="BR297" s="20">
        <f>'SERIES_DB-MetaData'!BR297</f>
        <v>60</v>
      </c>
      <c r="BS297" s="30">
        <f>IF('SERIES_DB-MetaData'!$F297="US",'SERIES_DB-MetaData'!BS297*25.4,'SERIES_DB-MetaData'!BS297)</f>
        <v>0</v>
      </c>
      <c r="BT297" s="20">
        <f>'SERIES_DB-MetaData'!BT297</f>
        <v>0</v>
      </c>
      <c r="BU297" s="22">
        <f t="shared" si="43"/>
        <v>0</v>
      </c>
      <c r="BV297" s="31">
        <f>IF('SERIES_DB-MetaData'!$F297="US",'SERIES_DB-MetaData'!BV297*6.89476,'SERIES_DB-MetaData'!BV297)</f>
        <v>0</v>
      </c>
      <c r="BW297" s="20">
        <f>'SERIES_DB-MetaData'!BW297</f>
        <v>0</v>
      </c>
      <c r="BX297" s="20">
        <f>'SERIES_DB-MetaData'!BX297</f>
        <v>1</v>
      </c>
    </row>
    <row r="298" spans="1:76">
      <c r="A298" s="84">
        <f>'SERIES_DB-MetaData'!A298</f>
        <v>293</v>
      </c>
      <c r="B298" s="84">
        <f>'SERIES_DB-MetaData'!B298</f>
        <v>0</v>
      </c>
      <c r="C298" s="84">
        <f>'SERIES_DB-MetaData'!C298</f>
        <v>3</v>
      </c>
      <c r="D298" s="105" t="str">
        <f>'SERIES_DB-MetaData'!D298</f>
        <v>TW1</v>
      </c>
      <c r="E298" s="105" t="str">
        <f>'SERIES_DB-MetaData'!E298</f>
        <v>Thomsen (1995)</v>
      </c>
      <c r="F298" s="20" t="s">
        <v>8</v>
      </c>
      <c r="G298" s="87" t="str">
        <f>'SERIES_DB-MetaData'!G298</f>
        <v>C</v>
      </c>
      <c r="H298" s="87" t="str">
        <f>'SERIES_DB-MetaData'!H298</f>
        <v>O</v>
      </c>
      <c r="I298" s="31">
        <f>IF('SERIES_DB-MetaData'!$F298="US",'SERIES_DB-MetaData'!I298*6.89476,'SERIES_DB-MetaData'!I298)</f>
        <v>43.6</v>
      </c>
      <c r="J298" s="31">
        <f>IF('SERIES_DB-MetaData'!$F298="US",'SERIES_DB-MetaData'!J298*6.89476,'SERIES_DB-MetaData'!J298)</f>
        <v>0</v>
      </c>
      <c r="K298" s="31">
        <f>IF('SERIES_DB-MetaData'!$F298="US",'SERIES_DB-MetaData'!K298*6.89476,'SERIES_DB-MetaData'!K298)</f>
        <v>0</v>
      </c>
      <c r="L298" s="31">
        <f>IF('SERIES_DB-MetaData'!$F298="US",'SERIES_DB-MetaData'!L298*4.448221615,'SERIES_DB-MetaData'!L298)</f>
        <v>655.27610880000009</v>
      </c>
      <c r="M298" s="20" t="str">
        <f>'SERIES_DB-MetaData'!M298</f>
        <v>IV</v>
      </c>
      <c r="N298" s="30">
        <f>IF('SERIES_DB-MetaData'!$F298="US",'SERIES_DB-MetaData'!N298*25.4,'SERIES_DB-MetaData'!N298)</f>
        <v>1219.2</v>
      </c>
      <c r="O298" s="30">
        <f>IF('SERIES_DB-MetaData'!$F298="US",'SERIES_DB-MetaData'!O298*25.4,'SERIES_DB-MetaData'!O298)</f>
        <v>101.6</v>
      </c>
      <c r="P298" s="30">
        <f>IF('SERIES_DB-MetaData'!$F298="US",'SERIES_DB-MetaData'!P298*25.4,'SERIES_DB-MetaData'!P298)</f>
        <v>1219.2</v>
      </c>
      <c r="Q298" s="30">
        <f>IF('SERIES_DB-MetaData'!$F298="US",'SERIES_DB-MetaData'!Q298*25.4,'SERIES_DB-MetaData'!Q298)</f>
        <v>101.6</v>
      </c>
      <c r="R298" s="30">
        <f>IF('SERIES_DB-MetaData'!$F298="US",'SERIES_DB-MetaData'!R298*25.4,'SERIES_DB-MetaData'!R298)</f>
        <v>3658</v>
      </c>
      <c r="S298" s="30">
        <f>IF('SERIES_DB-MetaData'!$F298="US",'SERIES_DB-MetaData'!S298*25.4,'SERIES_DB-MetaData'!S298)</f>
        <v>3658</v>
      </c>
      <c r="T298" s="32" t="str">
        <f>'SERIES_DB-MetaData'!T298</f>
        <v>C</v>
      </c>
      <c r="U298" s="32">
        <f t="shared" si="44"/>
        <v>227096.32000000001</v>
      </c>
      <c r="V298" s="30">
        <f>IF('SERIES_DB-MetaData'!$F298="US",'SERIES_DB-MetaData'!V298*25.4,'SERIES_DB-MetaData'!V298)</f>
        <v>9.5299999999999994</v>
      </c>
      <c r="W298" s="30">
        <f>IF('SERIES_DB-MetaData'!$F298="US",'SERIES_DB-MetaData'!W298*25.4,'SERIES_DB-MetaData'!W298)</f>
        <v>9.5299999999999994</v>
      </c>
      <c r="X298" s="30">
        <f>IF('SERIES_DB-MetaData'!$F298="US",'SERIES_DB-MetaData'!X298*25.4,'SERIES_DB-MetaData'!X298)</f>
        <v>0</v>
      </c>
      <c r="Y298" s="108">
        <f>'SERIES_DB-MetaData'!Y298</f>
        <v>8</v>
      </c>
      <c r="Z298" s="30">
        <f>IF('SERIES_DB-MetaData'!$F298="US",'SERIES_DB-MetaData'!Z298*25.4,'SERIES_DB-MetaData'!Z298)</f>
        <v>19</v>
      </c>
      <c r="AA298" s="108">
        <f>'SERIES_DB-MetaData'!AA298</f>
        <v>0</v>
      </c>
      <c r="AB298" s="30">
        <f>IF('SERIES_DB-MetaData'!$F298="US",'SERIES_DB-MetaData'!AB298*25.4,'SERIES_DB-MetaData'!AB298)</f>
        <v>19</v>
      </c>
      <c r="AC298" s="108">
        <f>'SERIES_DB-MetaData'!AC298</f>
        <v>2</v>
      </c>
      <c r="AD298" s="108" t="str">
        <f>'SERIES_DB-MetaData'!AD298</f>
        <v>H90</v>
      </c>
      <c r="AE298" s="31">
        <f>IF('SERIES_DB-MetaData'!$F298="US",'SERIES_DB-MetaData'!AE298*25.4,'SERIES_DB-MetaData'!AE298)</f>
        <v>406.4</v>
      </c>
      <c r="AF298" s="32" t="str">
        <f>'SERIES_DB-MetaData'!AF298</f>
        <v>Ribbed</v>
      </c>
      <c r="AG298" s="23">
        <f t="shared" si="39"/>
        <v>0.25127864003468947</v>
      </c>
      <c r="AH298" s="30">
        <f>IF('SERIES_DB-MetaData'!$F298="US",'SERIES_DB-MetaData'!AH298*25.4,'SERIES_DB-MetaData'!AH298)</f>
        <v>0</v>
      </c>
      <c r="AI298" s="31">
        <f>IF('SERIES_DB-MetaData'!$F298="US",'SERIES_DB-MetaData'!AI298*6.89476,'SERIES_DB-MetaData'!AI298)</f>
        <v>414</v>
      </c>
      <c r="AJ298" s="31">
        <f>IF('SERIES_DB-MetaData'!$F298="US",'SERIES_DB-MetaData'!AJ298*6.89476,'SERIES_DB-MetaData'!AJ298)</f>
        <v>590</v>
      </c>
      <c r="AK298" s="31">
        <f>IF('SERIES_DB-MetaData'!$F298="US",'SERIES_DB-MetaData'!AK298*6.89476,'SERIES_DB-MetaData'!AK298)</f>
        <v>414</v>
      </c>
      <c r="AL298" s="31">
        <f>IF('SERIES_DB-MetaData'!$F298="US",'SERIES_DB-MetaData'!AL298*6.89476,'SERIES_DB-MetaData'!AL298)</f>
        <v>0</v>
      </c>
      <c r="AM298" s="31">
        <f>IF('SERIES_DB-MetaData'!$F298="US",'SERIES_DB-MetaData'!AM298*6.89476,'SERIES_DB-MetaData'!AM298)</f>
        <v>590</v>
      </c>
      <c r="AN298" s="31">
        <f>IF('SERIES_DB-MetaData'!$F298="US",'SERIES_DB-MetaData'!AN298*6.89476,'SERIES_DB-MetaData'!AN298)</f>
        <v>0</v>
      </c>
      <c r="AO298" s="108">
        <f>'SERIES_DB-MetaData'!AO298</f>
        <v>60</v>
      </c>
      <c r="AP298" s="24" t="str">
        <f>'SERIES_DB-MetaData'!AP298</f>
        <v>R</v>
      </c>
      <c r="AQ298" s="20">
        <f>'SERIES_DB-MetaData'!AQ298</f>
        <v>2</v>
      </c>
      <c r="AR298" s="24" t="str">
        <f>'SERIES_DB-MetaData'!AR298</f>
        <v>Ribbed</v>
      </c>
      <c r="AS298" s="30">
        <f>IF('SERIES_DB-MetaData'!$F298="US",'SERIES_DB-MetaData'!AS298*25.4,'SERIES_DB-MetaData'!AS298)</f>
        <v>4.75</v>
      </c>
      <c r="AT298" s="20">
        <f>'SERIES_DB-MetaData'!AT298</f>
        <v>16</v>
      </c>
      <c r="AU298" s="31">
        <f>IF('SERIES_DB-MetaData'!$F298="US",'SERIES_DB-MetaData'!AU298*25.4,'SERIES_DB-MetaData'!AU298)</f>
        <v>76.2</v>
      </c>
      <c r="AV298" s="30">
        <f>IF('SERIES_DB-MetaData'!$F298="US",'SERIES_DB-MetaData'!AV298*25.4,'SERIES_DB-MetaData'!AV298)</f>
        <v>0</v>
      </c>
      <c r="AW298" s="109">
        <f>'SERIES_DB-MetaData'!AW298</f>
        <v>0</v>
      </c>
      <c r="AX298" s="30">
        <f>IF('SERIES_DB-MetaData'!$F298="US",'SERIES_DB-MetaData'!AX298*25.4,'SERIES_DB-MetaData'!AX298)</f>
        <v>0</v>
      </c>
      <c r="AY298" s="23">
        <f t="shared" si="40"/>
        <v>3.8148474068566376E-2</v>
      </c>
      <c r="AZ298" s="23"/>
      <c r="BA298" s="31">
        <f>IF('SERIES_DB-MetaData'!$F298="US",'SERIES_DB-MetaData'!BA298*6.89476,'SERIES_DB-MetaData'!BA298)</f>
        <v>414</v>
      </c>
      <c r="BB298" s="31">
        <f>IF('SERIES_DB-MetaData'!$F298="US",'SERIES_DB-MetaData'!BB298*6.89476,'SERIES_DB-MetaData'!BB298)</f>
        <v>590</v>
      </c>
      <c r="BC298" s="24">
        <f>'SERIES_DB-MetaData'!BC298</f>
        <v>60</v>
      </c>
      <c r="BD298" s="30">
        <f>IF('SERIES_DB-MetaData'!$F298="US",'SERIES_DB-MetaData'!BD298*25.4,'SERIES_DB-MetaData'!BD298)</f>
        <v>6.4</v>
      </c>
      <c r="BE298" s="30">
        <f>IF('SERIES_DB-MetaData'!$F298="US",'SERIES_DB-MetaData'!BE298*25.4,'SERIES_DB-MetaData'!BE298)</f>
        <v>140</v>
      </c>
      <c r="BF298" s="24">
        <f>'SERIES_DB-MetaData'!BF298</f>
        <v>2</v>
      </c>
      <c r="BG298" s="22">
        <f t="shared" si="41"/>
        <v>0.45233280051686575</v>
      </c>
      <c r="BH298" s="30">
        <f>IF('SERIES_DB-MetaData'!$F298="US",'SERIES_DB-MetaData'!BH298*25.4,'SERIES_DB-MetaData'!BH298)</f>
        <v>0</v>
      </c>
      <c r="BI298" s="31">
        <f>IF('SERIES_DB-MetaData'!$F298="US",'SERIES_DB-MetaData'!BI298*6.89476,'SERIES_DB-MetaData'!BI298)</f>
        <v>414</v>
      </c>
      <c r="BJ298" s="31">
        <f>IF('SERIES_DB-MetaData'!$F298="US",'SERIES_DB-MetaData'!BJ298*6.89476,'SERIES_DB-MetaData'!BJ298)</f>
        <v>600</v>
      </c>
      <c r="BK298" s="109">
        <f>'SERIES_DB-MetaData'!BK298</f>
        <v>60</v>
      </c>
      <c r="BL298" s="30">
        <f>IF('SERIES_DB-MetaData'!$F298="US",'SERIES_DB-MetaData'!BL298*25.4,'SERIES_DB-MetaData'!BL298)</f>
        <v>6.35</v>
      </c>
      <c r="BM298" s="30">
        <f>IF('SERIES_DB-MetaData'!$F298="US",'SERIES_DB-MetaData'!BM298*25.4,'SERIES_DB-MetaData'!BM298)</f>
        <v>190.5</v>
      </c>
      <c r="BN298" s="25">
        <f>'SERIES_DB-MetaData'!$BN$6</f>
        <v>2</v>
      </c>
      <c r="BO298" s="22">
        <f t="shared" si="42"/>
        <v>0.32724923474893675</v>
      </c>
      <c r="BP298" s="31">
        <f>IF('SERIES_DB-MetaData'!$F298="US",'SERIES_DB-MetaData'!BP298*6.89476,'SERIES_DB-MetaData'!BP298)</f>
        <v>414</v>
      </c>
      <c r="BQ298" s="31">
        <f>IF('SERIES_DB-MetaData'!$F298="US",'SERIES_DB-MetaData'!BQ298*6.89476,'SERIES_DB-MetaData'!BQ298)</f>
        <v>600</v>
      </c>
      <c r="BR298" s="20">
        <f>'SERIES_DB-MetaData'!BR298</f>
        <v>60</v>
      </c>
      <c r="BS298" s="30">
        <f>IF('SERIES_DB-MetaData'!$F298="US",'SERIES_DB-MetaData'!BS298*25.4,'SERIES_DB-MetaData'!BS298)</f>
        <v>0</v>
      </c>
      <c r="BT298" s="20">
        <f>'SERIES_DB-MetaData'!BT298</f>
        <v>0</v>
      </c>
      <c r="BU298" s="22">
        <f t="shared" si="43"/>
        <v>0</v>
      </c>
      <c r="BV298" s="31">
        <f>IF('SERIES_DB-MetaData'!$F298="US",'SERIES_DB-MetaData'!BV298*6.89476,'SERIES_DB-MetaData'!BV298)</f>
        <v>0</v>
      </c>
      <c r="BW298" s="20">
        <f>'SERIES_DB-MetaData'!BW298</f>
        <v>0</v>
      </c>
      <c r="BX298" s="20">
        <f>'SERIES_DB-MetaData'!BX298</f>
        <v>2</v>
      </c>
    </row>
    <row r="299" spans="1:76">
      <c r="A299" s="84">
        <f>'SERIES_DB-MetaData'!A299</f>
        <v>294</v>
      </c>
      <c r="B299" s="84">
        <f>'SERIES_DB-MetaData'!B299</f>
        <v>0</v>
      </c>
      <c r="C299" s="84">
        <f>'SERIES_DB-MetaData'!C299</f>
        <v>4</v>
      </c>
      <c r="D299" s="105" t="str">
        <f>'SERIES_DB-MetaData'!D299</f>
        <v xml:space="preserve">TW2 </v>
      </c>
      <c r="E299" s="105" t="str">
        <f>'SERIES_DB-MetaData'!E299</f>
        <v>Thomsen (1995)</v>
      </c>
      <c r="F299" s="20" t="s">
        <v>8</v>
      </c>
      <c r="G299" s="87" t="str">
        <f>'SERIES_DB-MetaData'!G299</f>
        <v>C</v>
      </c>
      <c r="H299" s="87" t="str">
        <f>'SERIES_DB-MetaData'!H299</f>
        <v>O</v>
      </c>
      <c r="I299" s="31">
        <f>IF('SERIES_DB-MetaData'!$F299="US",'SERIES_DB-MetaData'!I299*6.89476,'SERIES_DB-MetaData'!I299)</f>
        <v>41.7</v>
      </c>
      <c r="J299" s="31">
        <f>IF('SERIES_DB-MetaData'!$F299="US",'SERIES_DB-MetaData'!J299*6.89476,'SERIES_DB-MetaData'!J299)</f>
        <v>0</v>
      </c>
      <c r="K299" s="31">
        <f>IF('SERIES_DB-MetaData'!$F299="US",'SERIES_DB-MetaData'!K299*6.89476,'SERIES_DB-MetaData'!K299)</f>
        <v>0</v>
      </c>
      <c r="L299" s="31">
        <f>IF('SERIES_DB-MetaData'!$F299="US",'SERIES_DB-MetaData'!L299*4.448221615,'SERIES_DB-MetaData'!L299)</f>
        <v>655.27610880000032</v>
      </c>
      <c r="M299" s="20" t="str">
        <f>'SERIES_DB-MetaData'!M299</f>
        <v>IV</v>
      </c>
      <c r="N299" s="30">
        <f>IF('SERIES_DB-MetaData'!$F299="US",'SERIES_DB-MetaData'!N299*25.4,'SERIES_DB-MetaData'!N299)</f>
        <v>1219.2</v>
      </c>
      <c r="O299" s="30">
        <f>IF('SERIES_DB-MetaData'!$F299="US",'SERIES_DB-MetaData'!O299*25.4,'SERIES_DB-MetaData'!O299)</f>
        <v>101.6</v>
      </c>
      <c r="P299" s="30">
        <f>IF('SERIES_DB-MetaData'!$F299="US",'SERIES_DB-MetaData'!P299*25.4,'SERIES_DB-MetaData'!P299)</f>
        <v>1219.2</v>
      </c>
      <c r="Q299" s="30">
        <f>IF('SERIES_DB-MetaData'!$F299="US",'SERIES_DB-MetaData'!Q299*25.4,'SERIES_DB-MetaData'!Q299)</f>
        <v>101.6</v>
      </c>
      <c r="R299" s="30">
        <f>IF('SERIES_DB-MetaData'!$F299="US",'SERIES_DB-MetaData'!R299*25.4,'SERIES_DB-MetaData'!R299)</f>
        <v>3658</v>
      </c>
      <c r="S299" s="30">
        <f>IF('SERIES_DB-MetaData'!$F299="US",'SERIES_DB-MetaData'!S299*25.4,'SERIES_DB-MetaData'!S299)</f>
        <v>3658</v>
      </c>
      <c r="T299" s="32" t="str">
        <f>'SERIES_DB-MetaData'!T299</f>
        <v>C</v>
      </c>
      <c r="U299" s="32">
        <f t="shared" si="44"/>
        <v>227096.32000000001</v>
      </c>
      <c r="V299" s="30">
        <f>IF('SERIES_DB-MetaData'!$F299="US",'SERIES_DB-MetaData'!V299*25.4,'SERIES_DB-MetaData'!V299)</f>
        <v>9.5299999999999994</v>
      </c>
      <c r="W299" s="30">
        <f>IF('SERIES_DB-MetaData'!$F299="US",'SERIES_DB-MetaData'!W299*25.4,'SERIES_DB-MetaData'!W299)</f>
        <v>9.5299999999999994</v>
      </c>
      <c r="X299" s="30">
        <f>IF('SERIES_DB-MetaData'!$F299="US",'SERIES_DB-MetaData'!X299*25.4,'SERIES_DB-MetaData'!X299)</f>
        <v>0</v>
      </c>
      <c r="Y299" s="108">
        <f>'SERIES_DB-MetaData'!Y299</f>
        <v>8</v>
      </c>
      <c r="Z299" s="30">
        <f>IF('SERIES_DB-MetaData'!$F299="US",'SERIES_DB-MetaData'!Z299*25.4,'SERIES_DB-MetaData'!Z299)</f>
        <v>19</v>
      </c>
      <c r="AA299" s="108">
        <f>'SERIES_DB-MetaData'!AA299</f>
        <v>0</v>
      </c>
      <c r="AB299" s="30">
        <f>IF('SERIES_DB-MetaData'!$F299="US",'SERIES_DB-MetaData'!AB299*25.4,'SERIES_DB-MetaData'!AB299)</f>
        <v>19</v>
      </c>
      <c r="AC299" s="108">
        <f>'SERIES_DB-MetaData'!AC299</f>
        <v>2</v>
      </c>
      <c r="AD299" s="108" t="str">
        <f>'SERIES_DB-MetaData'!AD299</f>
        <v>H90</v>
      </c>
      <c r="AE299" s="31">
        <f>IF('SERIES_DB-MetaData'!$F299="US",'SERIES_DB-MetaData'!AE299*25.4,'SERIES_DB-MetaData'!AE299)</f>
        <v>406.4</v>
      </c>
      <c r="AF299" s="32" t="str">
        <f>'SERIES_DB-MetaData'!AF299</f>
        <v>Ribbed</v>
      </c>
      <c r="AG299" s="23">
        <f t="shared" si="39"/>
        <v>0.25127864003468947</v>
      </c>
      <c r="AH299" s="30">
        <f>IF('SERIES_DB-MetaData'!$F299="US",'SERIES_DB-MetaData'!AH299*25.4,'SERIES_DB-MetaData'!AH299)</f>
        <v>0</v>
      </c>
      <c r="AI299" s="31">
        <f>IF('SERIES_DB-MetaData'!$F299="US",'SERIES_DB-MetaData'!AI299*6.89476,'SERIES_DB-MetaData'!AI299)</f>
        <v>414</v>
      </c>
      <c r="AJ299" s="31">
        <f>IF('SERIES_DB-MetaData'!$F299="US",'SERIES_DB-MetaData'!AJ299*6.89476,'SERIES_DB-MetaData'!AJ299)</f>
        <v>590</v>
      </c>
      <c r="AK299" s="31">
        <f>IF('SERIES_DB-MetaData'!$F299="US",'SERIES_DB-MetaData'!AK299*6.89476,'SERIES_DB-MetaData'!AK299)</f>
        <v>414</v>
      </c>
      <c r="AL299" s="31">
        <f>IF('SERIES_DB-MetaData'!$F299="US",'SERIES_DB-MetaData'!AL299*6.89476,'SERIES_DB-MetaData'!AL299)</f>
        <v>0</v>
      </c>
      <c r="AM299" s="31">
        <f>IF('SERIES_DB-MetaData'!$F299="US",'SERIES_DB-MetaData'!AM299*6.89476,'SERIES_DB-MetaData'!AM299)</f>
        <v>590</v>
      </c>
      <c r="AN299" s="31">
        <f>IF('SERIES_DB-MetaData'!$F299="US",'SERIES_DB-MetaData'!AN299*6.89476,'SERIES_DB-MetaData'!AN299)</f>
        <v>0</v>
      </c>
      <c r="AO299" s="108">
        <f>'SERIES_DB-MetaData'!AO299</f>
        <v>60</v>
      </c>
      <c r="AP299" s="24" t="str">
        <f>'SERIES_DB-MetaData'!AP299</f>
        <v>R</v>
      </c>
      <c r="AQ299" s="20">
        <f>'SERIES_DB-MetaData'!AQ299</f>
        <v>2</v>
      </c>
      <c r="AR299" s="24" t="str">
        <f>'SERIES_DB-MetaData'!AR299</f>
        <v>Ribbed</v>
      </c>
      <c r="AS299" s="30">
        <f>IF('SERIES_DB-MetaData'!$F299="US",'SERIES_DB-MetaData'!AS299*25.4,'SERIES_DB-MetaData'!AS299)</f>
        <v>4.75</v>
      </c>
      <c r="AT299" s="20">
        <f>'SERIES_DB-MetaData'!AT299</f>
        <v>16</v>
      </c>
      <c r="AU299" s="31">
        <f>IF('SERIES_DB-MetaData'!$F299="US",'SERIES_DB-MetaData'!AU299*25.4,'SERIES_DB-MetaData'!AU299)</f>
        <v>101.6</v>
      </c>
      <c r="AV299" s="30">
        <f>IF('SERIES_DB-MetaData'!$F299="US",'SERIES_DB-MetaData'!AV299*25.4,'SERIES_DB-MetaData'!AV299)</f>
        <v>0</v>
      </c>
      <c r="AW299" s="109">
        <f>'SERIES_DB-MetaData'!AW299</f>
        <v>0</v>
      </c>
      <c r="AX299" s="30">
        <f>IF('SERIES_DB-MetaData'!$F299="US",'SERIES_DB-MetaData'!AX299*25.4,'SERIES_DB-MetaData'!AX299)</f>
        <v>0</v>
      </c>
      <c r="AY299" s="23">
        <f t="shared" si="40"/>
        <v>2.8611355551424782E-2</v>
      </c>
      <c r="AZ299" s="23"/>
      <c r="BA299" s="31">
        <f>IF('SERIES_DB-MetaData'!$F299="US",'SERIES_DB-MetaData'!BA299*6.89476,'SERIES_DB-MetaData'!BA299)</f>
        <v>414</v>
      </c>
      <c r="BB299" s="31">
        <f>IF('SERIES_DB-MetaData'!$F299="US",'SERIES_DB-MetaData'!BB299*6.89476,'SERIES_DB-MetaData'!BB299)</f>
        <v>590</v>
      </c>
      <c r="BC299" s="24">
        <f>'SERIES_DB-MetaData'!BC299</f>
        <v>60</v>
      </c>
      <c r="BD299" s="30">
        <f>IF('SERIES_DB-MetaData'!$F299="US",'SERIES_DB-MetaData'!BD299*25.4,'SERIES_DB-MetaData'!BD299)</f>
        <v>6.4</v>
      </c>
      <c r="BE299" s="30">
        <f>IF('SERIES_DB-MetaData'!$F299="US",'SERIES_DB-MetaData'!BE299*25.4,'SERIES_DB-MetaData'!BE299)</f>
        <v>140</v>
      </c>
      <c r="BF299" s="24">
        <f>'SERIES_DB-MetaData'!BF299</f>
        <v>2</v>
      </c>
      <c r="BG299" s="22">
        <f t="shared" si="41"/>
        <v>0.45233280051686575</v>
      </c>
      <c r="BH299" s="30">
        <f>IF('SERIES_DB-MetaData'!$F299="US",'SERIES_DB-MetaData'!BH299*25.4,'SERIES_DB-MetaData'!BH299)</f>
        <v>0</v>
      </c>
      <c r="BI299" s="31">
        <f>IF('SERIES_DB-MetaData'!$F299="US",'SERIES_DB-MetaData'!BI299*6.89476,'SERIES_DB-MetaData'!BI299)</f>
        <v>414</v>
      </c>
      <c r="BJ299" s="31">
        <f>IF('SERIES_DB-MetaData'!$F299="US",'SERIES_DB-MetaData'!BJ299*6.89476,'SERIES_DB-MetaData'!BJ299)</f>
        <v>600</v>
      </c>
      <c r="BK299" s="109">
        <f>'SERIES_DB-MetaData'!BK299</f>
        <v>60</v>
      </c>
      <c r="BL299" s="30">
        <f>IF('SERIES_DB-MetaData'!$F299="US",'SERIES_DB-MetaData'!BL299*25.4,'SERIES_DB-MetaData'!BL299)</f>
        <v>6.35</v>
      </c>
      <c r="BM299" s="30">
        <f>IF('SERIES_DB-MetaData'!$F299="US",'SERIES_DB-MetaData'!BM299*25.4,'SERIES_DB-MetaData'!BM299)</f>
        <v>140</v>
      </c>
      <c r="BN299" s="25">
        <f>'SERIES_DB-MetaData'!$BN$6</f>
        <v>2</v>
      </c>
      <c r="BO299" s="22">
        <f t="shared" si="42"/>
        <v>0.44529270871194609</v>
      </c>
      <c r="BP299" s="31">
        <f>IF('SERIES_DB-MetaData'!$F299="US",'SERIES_DB-MetaData'!BP299*6.89476,'SERIES_DB-MetaData'!BP299)</f>
        <v>414</v>
      </c>
      <c r="BQ299" s="31">
        <f>IF('SERIES_DB-MetaData'!$F299="US",'SERIES_DB-MetaData'!BQ299*6.89476,'SERIES_DB-MetaData'!BQ299)</f>
        <v>600</v>
      </c>
      <c r="BR299" s="20">
        <f>'SERIES_DB-MetaData'!BR299</f>
        <v>60</v>
      </c>
      <c r="BS299" s="30">
        <f>IF('SERIES_DB-MetaData'!$F299="US",'SERIES_DB-MetaData'!BS299*25.4,'SERIES_DB-MetaData'!BS299)</f>
        <v>0</v>
      </c>
      <c r="BT299" s="20">
        <f>'SERIES_DB-MetaData'!BT299</f>
        <v>0</v>
      </c>
      <c r="BU299" s="22">
        <f t="shared" si="43"/>
        <v>0</v>
      </c>
      <c r="BV299" s="31">
        <f>IF('SERIES_DB-MetaData'!$F299="US",'SERIES_DB-MetaData'!BV299*6.89476,'SERIES_DB-MetaData'!BV299)</f>
        <v>0</v>
      </c>
      <c r="BW299" s="20">
        <f>'SERIES_DB-MetaData'!BW299</f>
        <v>0</v>
      </c>
      <c r="BX299" s="20">
        <f>'SERIES_DB-MetaData'!BX299</f>
        <v>1</v>
      </c>
    </row>
    <row r="300" spans="1:76">
      <c r="A300" s="84">
        <f>'SERIES_DB-MetaData'!A300</f>
        <v>295</v>
      </c>
      <c r="B300" s="84">
        <f>'SERIES_DB-MetaData'!B300</f>
        <v>0</v>
      </c>
      <c r="C300" s="84">
        <f>'SERIES_DB-MetaData'!C300</f>
        <v>1</v>
      </c>
      <c r="D300" s="105" t="str">
        <f>'SERIES_DB-MetaData'!D300</f>
        <v>No.1</v>
      </c>
      <c r="E300" s="105" t="str">
        <f>'SERIES_DB-MetaData'!E300</f>
        <v>Tokunaga, Nakachi (2012)</v>
      </c>
      <c r="F300" s="20" t="s">
        <v>8</v>
      </c>
      <c r="G300" s="87" t="str">
        <f>'SERIES_DB-MetaData'!G300</f>
        <v>C</v>
      </c>
      <c r="H300" s="87" t="str">
        <f>'SERIES_DB-MetaData'!H300</f>
        <v>R</v>
      </c>
      <c r="I300" s="31">
        <f>IF('SERIES_DB-MetaData'!$F300="US",'SERIES_DB-MetaData'!I300*6.89476,'SERIES_DB-MetaData'!I300)</f>
        <v>63.2</v>
      </c>
      <c r="J300" s="31">
        <f>IF('SERIES_DB-MetaData'!$F300="US",'SERIES_DB-MetaData'!J300*6.89476,'SERIES_DB-MetaData'!J300)</f>
        <v>0</v>
      </c>
      <c r="K300" s="31">
        <f>IF('SERIES_DB-MetaData'!$F300="US",'SERIES_DB-MetaData'!K300*6.89476,'SERIES_DB-MetaData'!K300)</f>
        <v>0</v>
      </c>
      <c r="L300" s="31">
        <f>IF('SERIES_DB-MetaData'!$F300="US",'SERIES_DB-MetaData'!L300*4.448221615,'SERIES_DB-MetaData'!L300)</f>
        <v>489.00000000000006</v>
      </c>
      <c r="M300" s="20" t="str">
        <f>'SERIES_DB-MetaData'!M300</f>
        <v>III</v>
      </c>
      <c r="N300" s="30">
        <f>IF('SERIES_DB-MetaData'!$F300="US",'SERIES_DB-MetaData'!N300*25.4,'SERIES_DB-MetaData'!N300)</f>
        <v>90</v>
      </c>
      <c r="O300" s="30">
        <f>IF('SERIES_DB-MetaData'!$F300="US",'SERIES_DB-MetaData'!O300*25.4,'SERIES_DB-MetaData'!O300)</f>
        <v>196</v>
      </c>
      <c r="P300" s="30">
        <f>IF('SERIES_DB-MetaData'!$F300="US",'SERIES_DB-MetaData'!P300*25.4,'SERIES_DB-MetaData'!P300)</f>
        <v>430</v>
      </c>
      <c r="Q300" s="30">
        <f>IF('SERIES_DB-MetaData'!$F300="US",'SERIES_DB-MetaData'!Q300*25.4,'SERIES_DB-MetaData'!Q300)</f>
        <v>90</v>
      </c>
      <c r="R300" s="30">
        <f>IF('SERIES_DB-MetaData'!$F300="US",'SERIES_DB-MetaData'!R300*25.4,'SERIES_DB-MetaData'!R300)</f>
        <v>725</v>
      </c>
      <c r="S300" s="30">
        <f>IF('SERIES_DB-MetaData'!$F300="US",'SERIES_DB-MetaData'!S300*25.4,'SERIES_DB-MetaData'!S300)</f>
        <v>1050</v>
      </c>
      <c r="T300" s="32" t="str">
        <f>'SERIES_DB-MetaData'!T300</f>
        <v>C</v>
      </c>
      <c r="U300" s="32">
        <f t="shared" si="44"/>
        <v>38700</v>
      </c>
      <c r="V300" s="30">
        <f>IF('SERIES_DB-MetaData'!$F300="US",'SERIES_DB-MetaData'!V300*25.4,'SERIES_DB-MetaData'!V300)</f>
        <v>10</v>
      </c>
      <c r="W300" s="30">
        <f>IF('SERIES_DB-MetaData'!$F300="US",'SERIES_DB-MetaData'!W300*25.4,'SERIES_DB-MetaData'!W300)</f>
        <v>10</v>
      </c>
      <c r="X300" s="30">
        <f>IF('SERIES_DB-MetaData'!$F300="US",'SERIES_DB-MetaData'!X300*25.4,'SERIES_DB-MetaData'!X300)</f>
        <v>0</v>
      </c>
      <c r="Y300" s="108">
        <f>'SERIES_DB-MetaData'!Y300</f>
        <v>2</v>
      </c>
      <c r="Z300" s="30">
        <f>IF('SERIES_DB-MetaData'!$F300="US",'SERIES_DB-MetaData'!Z300*25.4,'SERIES_DB-MetaData'!Z300)</f>
        <v>0</v>
      </c>
      <c r="AA300" s="108">
        <f>'SERIES_DB-MetaData'!AA300</f>
        <v>0</v>
      </c>
      <c r="AB300" s="30">
        <f>IF('SERIES_DB-MetaData'!$F300="US",'SERIES_DB-MetaData'!AB300*25.4,'SERIES_DB-MetaData'!AB300)</f>
        <v>5</v>
      </c>
      <c r="AC300" s="108">
        <f>'SERIES_DB-MetaData'!AC300</f>
        <v>2</v>
      </c>
      <c r="AD300" s="108" t="str">
        <f>'SERIES_DB-MetaData'!AD300</f>
        <v>H90</v>
      </c>
      <c r="AE300" s="31">
        <f>IF('SERIES_DB-MetaData'!$F300="US",'SERIES_DB-MetaData'!AE300*25.4,'SERIES_DB-MetaData'!AE300)</f>
        <v>250</v>
      </c>
      <c r="AF300" s="32" t="str">
        <f>'SERIES_DB-MetaData'!AF300</f>
        <v>Ribbed</v>
      </c>
      <c r="AG300" s="23">
        <f t="shared" si="39"/>
        <v>0.40589052371961148</v>
      </c>
      <c r="AH300" s="30">
        <f>IF('SERIES_DB-MetaData'!$F300="US",'SERIES_DB-MetaData'!AH300*25.4,'SERIES_DB-MetaData'!AH300)</f>
        <v>0</v>
      </c>
      <c r="AI300" s="31">
        <f>IF('SERIES_DB-MetaData'!$F300="US",'SERIES_DB-MetaData'!AI300*6.89476,'SERIES_DB-MetaData'!AI300)</f>
        <v>393</v>
      </c>
      <c r="AJ300" s="31">
        <f>IF('SERIES_DB-MetaData'!$F300="US",'SERIES_DB-MetaData'!AJ300*6.89476,'SERIES_DB-MetaData'!AJ300)</f>
        <v>568</v>
      </c>
      <c r="AK300" s="31">
        <f>IF('SERIES_DB-MetaData'!$F300="US",'SERIES_DB-MetaData'!AK300*6.89476,'SERIES_DB-MetaData'!AK300)</f>
        <v>393</v>
      </c>
      <c r="AL300" s="31">
        <f>IF('SERIES_DB-MetaData'!$F300="US",'SERIES_DB-MetaData'!AL300*6.89476,'SERIES_DB-MetaData'!AL300)</f>
        <v>0</v>
      </c>
      <c r="AM300" s="31">
        <f>IF('SERIES_DB-MetaData'!$F300="US",'SERIES_DB-MetaData'!AM300*6.89476,'SERIES_DB-MetaData'!AM300)</f>
        <v>568</v>
      </c>
      <c r="AN300" s="31">
        <f>IF('SERIES_DB-MetaData'!$F300="US",'SERIES_DB-MetaData'!AN300*6.89476,'SERIES_DB-MetaData'!AN300)</f>
        <v>0</v>
      </c>
      <c r="AO300" s="108">
        <f>'SERIES_DB-MetaData'!AO300</f>
        <v>0</v>
      </c>
      <c r="AP300" s="24">
        <f>'SERIES_DB-MetaData'!AP300</f>
        <v>0</v>
      </c>
      <c r="AQ300" s="20">
        <f>'SERIES_DB-MetaData'!AQ300</f>
        <v>2</v>
      </c>
      <c r="AR300" s="24" t="str">
        <f>'SERIES_DB-MetaData'!AR300</f>
        <v>Ribbed</v>
      </c>
      <c r="AS300" s="30">
        <f>IF('SERIES_DB-MetaData'!$F300="US",'SERIES_DB-MetaData'!AS300*25.4,'SERIES_DB-MetaData'!AS300)</f>
        <v>6</v>
      </c>
      <c r="AT300" s="20">
        <f>'SERIES_DB-MetaData'!AT300</f>
        <v>0</v>
      </c>
      <c r="AU300" s="31">
        <f>IF('SERIES_DB-MetaData'!$F300="US",'SERIES_DB-MetaData'!AU300*25.4,'SERIES_DB-MetaData'!AU300)</f>
        <v>50</v>
      </c>
      <c r="AV300" s="30">
        <f>IF('SERIES_DB-MetaData'!$F300="US",'SERIES_DB-MetaData'!AV300*25.4,'SERIES_DB-MetaData'!AV300)</f>
        <v>0</v>
      </c>
      <c r="AW300" s="109">
        <f>'SERIES_DB-MetaData'!AW300</f>
        <v>0</v>
      </c>
      <c r="AX300" s="30">
        <f>IF('SERIES_DB-MetaData'!$F300="US",'SERIES_DB-MetaData'!AX300*25.4,'SERIES_DB-MetaData'!AX300)</f>
        <v>0</v>
      </c>
      <c r="AY300" s="23">
        <f t="shared" si="40"/>
        <v>1.2566370614359172</v>
      </c>
      <c r="AZ300" s="23"/>
      <c r="BA300" s="31">
        <f>IF('SERIES_DB-MetaData'!$F300="US",'SERIES_DB-MetaData'!BA300*6.89476,'SERIES_DB-MetaData'!BA300)</f>
        <v>372</v>
      </c>
      <c r="BB300" s="31">
        <f>IF('SERIES_DB-MetaData'!$F300="US",'SERIES_DB-MetaData'!BB300*6.89476,'SERIES_DB-MetaData'!BB300)</f>
        <v>524</v>
      </c>
      <c r="BC300" s="24">
        <f>'SERIES_DB-MetaData'!BC300</f>
        <v>0</v>
      </c>
      <c r="BD300" s="30">
        <f>IF('SERIES_DB-MetaData'!$F300="US",'SERIES_DB-MetaData'!BD300*25.4,'SERIES_DB-MetaData'!BD300)</f>
        <v>10</v>
      </c>
      <c r="BE300" s="30">
        <f>IF('SERIES_DB-MetaData'!$F300="US",'SERIES_DB-MetaData'!BE300*25.4,'SERIES_DB-MetaData'!BE300)</f>
        <v>60</v>
      </c>
      <c r="BF300" s="24">
        <f>'SERIES_DB-MetaData'!BF300</f>
        <v>2</v>
      </c>
      <c r="BG300" s="22">
        <f t="shared" si="41"/>
        <v>2.9088820866572158</v>
      </c>
      <c r="BH300" s="30">
        <f>IF('SERIES_DB-MetaData'!$F300="US",'SERIES_DB-MetaData'!BH300*25.4,'SERIES_DB-MetaData'!BH300)</f>
        <v>0</v>
      </c>
      <c r="BI300" s="31">
        <f>IF('SERIES_DB-MetaData'!$F300="US",'SERIES_DB-MetaData'!BI300*6.89476,'SERIES_DB-MetaData'!BI300)</f>
        <v>393</v>
      </c>
      <c r="BJ300" s="31">
        <f>IF('SERIES_DB-MetaData'!$F300="US",'SERIES_DB-MetaData'!BJ300*6.89476,'SERIES_DB-MetaData'!BJ300)</f>
        <v>568</v>
      </c>
      <c r="BK300" s="109">
        <f>'SERIES_DB-MetaData'!BK300</f>
        <v>0</v>
      </c>
      <c r="BL300" s="30">
        <f>IF('SERIES_DB-MetaData'!$F300="US",'SERIES_DB-MetaData'!BL300*25.4,'SERIES_DB-MetaData'!BL300)</f>
        <v>6</v>
      </c>
      <c r="BM300" s="30">
        <f>IF('SERIES_DB-MetaData'!$F300="US",'SERIES_DB-MetaData'!BM300*25.4,'SERIES_DB-MetaData'!BM300)</f>
        <v>54.17</v>
      </c>
      <c r="BN300" s="25">
        <f>'SERIES_DB-MetaData'!$BN$6</f>
        <v>2</v>
      </c>
      <c r="BO300" s="22">
        <f t="shared" si="42"/>
        <v>1.1599012935535511</v>
      </c>
      <c r="BP300" s="31">
        <f>IF('SERIES_DB-MetaData'!$F300="US",'SERIES_DB-MetaData'!BP300*6.89476,'SERIES_DB-MetaData'!BP300)</f>
        <v>372</v>
      </c>
      <c r="BQ300" s="31">
        <f>IF('SERIES_DB-MetaData'!$F300="US",'SERIES_DB-MetaData'!BQ300*6.89476,'SERIES_DB-MetaData'!BQ300)</f>
        <v>524</v>
      </c>
      <c r="BR300" s="20">
        <f>'SERIES_DB-MetaData'!BR300</f>
        <v>0</v>
      </c>
      <c r="BS300" s="30">
        <f>IF('SERIES_DB-MetaData'!$F300="US",'SERIES_DB-MetaData'!BS300*25.4,'SERIES_DB-MetaData'!BS300)</f>
        <v>0</v>
      </c>
      <c r="BT300" s="20">
        <f>'SERIES_DB-MetaData'!BT300</f>
        <v>0</v>
      </c>
      <c r="BU300" s="22">
        <f t="shared" si="43"/>
        <v>0</v>
      </c>
      <c r="BV300" s="31">
        <f>IF('SERIES_DB-MetaData'!$F300="US",'SERIES_DB-MetaData'!BV300*6.89476,'SERIES_DB-MetaData'!BV300)</f>
        <v>0</v>
      </c>
      <c r="BW300" s="20">
        <f>'SERIES_DB-MetaData'!BW300</f>
        <v>0</v>
      </c>
      <c r="BX300" s="20">
        <f>'SERIES_DB-MetaData'!BX300</f>
        <v>5</v>
      </c>
    </row>
    <row r="301" spans="1:76">
      <c r="A301" s="84">
        <f>'SERIES_DB-MetaData'!A301</f>
        <v>296</v>
      </c>
      <c r="B301" s="84">
        <f>'SERIES_DB-MetaData'!B301</f>
        <v>0</v>
      </c>
      <c r="C301" s="84">
        <f>'SERIES_DB-MetaData'!C301</f>
        <v>2</v>
      </c>
      <c r="D301" s="105" t="str">
        <f>'SERIES_DB-MetaData'!D301</f>
        <v>No.2</v>
      </c>
      <c r="E301" s="105" t="str">
        <f>'SERIES_DB-MetaData'!E301</f>
        <v>Tokunaga, Nakachi (2012)</v>
      </c>
      <c r="F301" s="20" t="s">
        <v>8</v>
      </c>
      <c r="G301" s="87" t="str">
        <f>'SERIES_DB-MetaData'!G301</f>
        <v>C</v>
      </c>
      <c r="H301" s="87" t="str">
        <f>'SERIES_DB-MetaData'!H301</f>
        <v>R</v>
      </c>
      <c r="I301" s="31">
        <f>IF('SERIES_DB-MetaData'!$F301="US",'SERIES_DB-MetaData'!I301*6.89476,'SERIES_DB-MetaData'!I301)</f>
        <v>32</v>
      </c>
      <c r="J301" s="31">
        <f>IF('SERIES_DB-MetaData'!$F301="US",'SERIES_DB-MetaData'!J301*6.89476,'SERIES_DB-MetaData'!J301)</f>
        <v>0</v>
      </c>
      <c r="K301" s="31">
        <f>IF('SERIES_DB-MetaData'!$F301="US",'SERIES_DB-MetaData'!K301*6.89476,'SERIES_DB-MetaData'!K301)</f>
        <v>0</v>
      </c>
      <c r="L301" s="31">
        <f>IF('SERIES_DB-MetaData'!$F301="US",'SERIES_DB-MetaData'!L301*4.448221615,'SERIES_DB-MetaData'!L301)</f>
        <v>495</v>
      </c>
      <c r="M301" s="20" t="str">
        <f>'SERIES_DB-MetaData'!M301</f>
        <v>III</v>
      </c>
      <c r="N301" s="30">
        <f>IF('SERIES_DB-MetaData'!$F301="US",'SERIES_DB-MetaData'!N301*25.4,'SERIES_DB-MetaData'!N301)</f>
        <v>90</v>
      </c>
      <c r="O301" s="30">
        <f>IF('SERIES_DB-MetaData'!$F301="US",'SERIES_DB-MetaData'!O301*25.4,'SERIES_DB-MetaData'!O301)</f>
        <v>196</v>
      </c>
      <c r="P301" s="30">
        <f>IF('SERIES_DB-MetaData'!$F301="US",'SERIES_DB-MetaData'!P301*25.4,'SERIES_DB-MetaData'!P301)</f>
        <v>430</v>
      </c>
      <c r="Q301" s="30">
        <f>IF('SERIES_DB-MetaData'!$F301="US",'SERIES_DB-MetaData'!Q301*25.4,'SERIES_DB-MetaData'!Q301)</f>
        <v>90</v>
      </c>
      <c r="R301" s="30">
        <f>IF('SERIES_DB-MetaData'!$F301="US",'SERIES_DB-MetaData'!R301*25.4,'SERIES_DB-MetaData'!R301)</f>
        <v>725</v>
      </c>
      <c r="S301" s="30">
        <f>IF('SERIES_DB-MetaData'!$F301="US",'SERIES_DB-MetaData'!S301*25.4,'SERIES_DB-MetaData'!S301)</f>
        <v>1050</v>
      </c>
      <c r="T301" s="32" t="str">
        <f>'SERIES_DB-MetaData'!T301</f>
        <v>C</v>
      </c>
      <c r="U301" s="32">
        <f t="shared" si="44"/>
        <v>38700</v>
      </c>
      <c r="V301" s="30">
        <f>IF('SERIES_DB-MetaData'!$F301="US",'SERIES_DB-MetaData'!V301*25.4,'SERIES_DB-MetaData'!V301)</f>
        <v>10</v>
      </c>
      <c r="W301" s="30">
        <f>IF('SERIES_DB-MetaData'!$F301="US",'SERIES_DB-MetaData'!W301*25.4,'SERIES_DB-MetaData'!W301)</f>
        <v>10</v>
      </c>
      <c r="X301" s="30">
        <f>IF('SERIES_DB-MetaData'!$F301="US",'SERIES_DB-MetaData'!X301*25.4,'SERIES_DB-MetaData'!X301)</f>
        <v>0</v>
      </c>
      <c r="Y301" s="108">
        <f>'SERIES_DB-MetaData'!Y301</f>
        <v>2</v>
      </c>
      <c r="Z301" s="30">
        <f>IF('SERIES_DB-MetaData'!$F301="US",'SERIES_DB-MetaData'!Z301*25.4,'SERIES_DB-MetaData'!Z301)</f>
        <v>0</v>
      </c>
      <c r="AA301" s="108">
        <f>'SERIES_DB-MetaData'!AA301</f>
        <v>0</v>
      </c>
      <c r="AB301" s="30">
        <f>IF('SERIES_DB-MetaData'!$F301="US",'SERIES_DB-MetaData'!AB301*25.4,'SERIES_DB-MetaData'!AB301)</f>
        <v>5</v>
      </c>
      <c r="AC301" s="108">
        <f>'SERIES_DB-MetaData'!AC301</f>
        <v>2</v>
      </c>
      <c r="AD301" s="108" t="str">
        <f>'SERIES_DB-MetaData'!AD301</f>
        <v>H90</v>
      </c>
      <c r="AE301" s="31">
        <f>IF('SERIES_DB-MetaData'!$F301="US",'SERIES_DB-MetaData'!AE301*25.4,'SERIES_DB-MetaData'!AE301)</f>
        <v>250</v>
      </c>
      <c r="AF301" s="32" t="str">
        <f>'SERIES_DB-MetaData'!AF301</f>
        <v>Ribbed</v>
      </c>
      <c r="AG301" s="23">
        <f t="shared" si="39"/>
        <v>0.40589052371961148</v>
      </c>
      <c r="AH301" s="30">
        <f>IF('SERIES_DB-MetaData'!$F301="US",'SERIES_DB-MetaData'!AH301*25.4,'SERIES_DB-MetaData'!AH301)</f>
        <v>0</v>
      </c>
      <c r="AI301" s="31">
        <f>IF('SERIES_DB-MetaData'!$F301="US",'SERIES_DB-MetaData'!AI301*6.89476,'SERIES_DB-MetaData'!AI301)</f>
        <v>393</v>
      </c>
      <c r="AJ301" s="31">
        <f>IF('SERIES_DB-MetaData'!$F301="US",'SERIES_DB-MetaData'!AJ301*6.89476,'SERIES_DB-MetaData'!AJ301)</f>
        <v>568</v>
      </c>
      <c r="AK301" s="31">
        <f>IF('SERIES_DB-MetaData'!$F301="US",'SERIES_DB-MetaData'!AK301*6.89476,'SERIES_DB-MetaData'!AK301)</f>
        <v>393</v>
      </c>
      <c r="AL301" s="31">
        <f>IF('SERIES_DB-MetaData'!$F301="US",'SERIES_DB-MetaData'!AL301*6.89476,'SERIES_DB-MetaData'!AL301)</f>
        <v>0</v>
      </c>
      <c r="AM301" s="31">
        <f>IF('SERIES_DB-MetaData'!$F301="US",'SERIES_DB-MetaData'!AM301*6.89476,'SERIES_DB-MetaData'!AM301)</f>
        <v>568</v>
      </c>
      <c r="AN301" s="31">
        <f>IF('SERIES_DB-MetaData'!$F301="US",'SERIES_DB-MetaData'!AN301*6.89476,'SERIES_DB-MetaData'!AN301)</f>
        <v>0</v>
      </c>
      <c r="AO301" s="108">
        <f>'SERIES_DB-MetaData'!AO301</f>
        <v>0</v>
      </c>
      <c r="AP301" s="24">
        <f>'SERIES_DB-MetaData'!AP301</f>
        <v>0</v>
      </c>
      <c r="AQ301" s="20">
        <f>'SERIES_DB-MetaData'!AQ301</f>
        <v>2</v>
      </c>
      <c r="AR301" s="24" t="str">
        <f>'SERIES_DB-MetaData'!AR301</f>
        <v>Ribbed</v>
      </c>
      <c r="AS301" s="30">
        <f>IF('SERIES_DB-MetaData'!$F301="US",'SERIES_DB-MetaData'!AS301*25.4,'SERIES_DB-MetaData'!AS301)</f>
        <v>6</v>
      </c>
      <c r="AT301" s="20">
        <f>'SERIES_DB-MetaData'!AT301</f>
        <v>0</v>
      </c>
      <c r="AU301" s="31">
        <f>IF('SERIES_DB-MetaData'!$F301="US",'SERIES_DB-MetaData'!AU301*25.4,'SERIES_DB-MetaData'!AU301)</f>
        <v>50</v>
      </c>
      <c r="AV301" s="30">
        <f>IF('SERIES_DB-MetaData'!$F301="US",'SERIES_DB-MetaData'!AV301*25.4,'SERIES_DB-MetaData'!AV301)</f>
        <v>0</v>
      </c>
      <c r="AW301" s="109">
        <f>'SERIES_DB-MetaData'!AW301</f>
        <v>0</v>
      </c>
      <c r="AX301" s="30">
        <f>IF('SERIES_DB-MetaData'!$F301="US",'SERIES_DB-MetaData'!AX301*25.4,'SERIES_DB-MetaData'!AX301)</f>
        <v>0</v>
      </c>
      <c r="AY301" s="23">
        <f t="shared" si="40"/>
        <v>1.2566370614359172</v>
      </c>
      <c r="AZ301" s="23"/>
      <c r="BA301" s="31">
        <f>IF('SERIES_DB-MetaData'!$F301="US",'SERIES_DB-MetaData'!BA301*6.89476,'SERIES_DB-MetaData'!BA301)</f>
        <v>372</v>
      </c>
      <c r="BB301" s="31">
        <f>IF('SERIES_DB-MetaData'!$F301="US",'SERIES_DB-MetaData'!BB301*6.89476,'SERIES_DB-MetaData'!BB301)</f>
        <v>524</v>
      </c>
      <c r="BC301" s="24">
        <f>'SERIES_DB-MetaData'!BC301</f>
        <v>0</v>
      </c>
      <c r="BD301" s="30">
        <f>IF('SERIES_DB-MetaData'!$F301="US",'SERIES_DB-MetaData'!BD301*25.4,'SERIES_DB-MetaData'!BD301)</f>
        <v>10</v>
      </c>
      <c r="BE301" s="30">
        <f>IF('SERIES_DB-MetaData'!$F301="US",'SERIES_DB-MetaData'!BE301*25.4,'SERIES_DB-MetaData'!BE301)</f>
        <v>60</v>
      </c>
      <c r="BF301" s="24">
        <f>'SERIES_DB-MetaData'!BF301</f>
        <v>2</v>
      </c>
      <c r="BG301" s="22">
        <f t="shared" si="41"/>
        <v>2.9088820866572158</v>
      </c>
      <c r="BH301" s="30">
        <f>IF('SERIES_DB-MetaData'!$F301="US",'SERIES_DB-MetaData'!BH301*25.4,'SERIES_DB-MetaData'!BH301)</f>
        <v>0</v>
      </c>
      <c r="BI301" s="31">
        <f>IF('SERIES_DB-MetaData'!$F301="US",'SERIES_DB-MetaData'!BI301*6.89476,'SERIES_DB-MetaData'!BI301)</f>
        <v>393</v>
      </c>
      <c r="BJ301" s="31">
        <f>IF('SERIES_DB-MetaData'!$F301="US",'SERIES_DB-MetaData'!BJ301*6.89476,'SERIES_DB-MetaData'!BJ301)</f>
        <v>568</v>
      </c>
      <c r="BK301" s="109">
        <f>'SERIES_DB-MetaData'!BK301</f>
        <v>0</v>
      </c>
      <c r="BL301" s="30">
        <f>IF('SERIES_DB-MetaData'!$F301="US",'SERIES_DB-MetaData'!BL301*25.4,'SERIES_DB-MetaData'!BL301)</f>
        <v>6</v>
      </c>
      <c r="BM301" s="30">
        <f>IF('SERIES_DB-MetaData'!$F301="US",'SERIES_DB-MetaData'!BM301*25.4,'SERIES_DB-MetaData'!BM301)</f>
        <v>54.17</v>
      </c>
      <c r="BN301" s="25">
        <f>'SERIES_DB-MetaData'!$BN$6</f>
        <v>2</v>
      </c>
      <c r="BO301" s="22">
        <f t="shared" si="42"/>
        <v>1.1599012935535511</v>
      </c>
      <c r="BP301" s="31">
        <f>IF('SERIES_DB-MetaData'!$F301="US",'SERIES_DB-MetaData'!BP301*6.89476,'SERIES_DB-MetaData'!BP301)</f>
        <v>372</v>
      </c>
      <c r="BQ301" s="31">
        <f>IF('SERIES_DB-MetaData'!$F301="US",'SERIES_DB-MetaData'!BQ301*6.89476,'SERIES_DB-MetaData'!BQ301)</f>
        <v>524</v>
      </c>
      <c r="BR301" s="20">
        <f>'SERIES_DB-MetaData'!BR301</f>
        <v>0</v>
      </c>
      <c r="BS301" s="30">
        <f>IF('SERIES_DB-MetaData'!$F301="US",'SERIES_DB-MetaData'!BS301*25.4,'SERIES_DB-MetaData'!BS301)</f>
        <v>0</v>
      </c>
      <c r="BT301" s="20">
        <f>'SERIES_DB-MetaData'!BT301</f>
        <v>0</v>
      </c>
      <c r="BU301" s="22">
        <f t="shared" si="43"/>
        <v>0</v>
      </c>
      <c r="BV301" s="31">
        <f>IF('SERIES_DB-MetaData'!$F301="US",'SERIES_DB-MetaData'!BV301*6.89476,'SERIES_DB-MetaData'!BV301)</f>
        <v>0</v>
      </c>
      <c r="BW301" s="20">
        <f>'SERIES_DB-MetaData'!BW301</f>
        <v>0</v>
      </c>
      <c r="BX301" s="20">
        <f>'SERIES_DB-MetaData'!BX301</f>
        <v>5</v>
      </c>
    </row>
    <row r="302" spans="1:76">
      <c r="A302" s="84">
        <f>'SERIES_DB-MetaData'!A302</f>
        <v>297</v>
      </c>
      <c r="B302" s="84">
        <f>'SERIES_DB-MetaData'!B302</f>
        <v>0</v>
      </c>
      <c r="C302" s="84">
        <f>'SERIES_DB-MetaData'!C302</f>
        <v>3</v>
      </c>
      <c r="D302" s="105" t="str">
        <f>'SERIES_DB-MetaData'!D302</f>
        <v>No.3</v>
      </c>
      <c r="E302" s="105" t="str">
        <f>'SERIES_DB-MetaData'!E302</f>
        <v>Tokunaga, Nakachi (2012)</v>
      </c>
      <c r="F302" s="20" t="s">
        <v>8</v>
      </c>
      <c r="G302" s="87" t="str">
        <f>'SERIES_DB-MetaData'!G302</f>
        <v>C</v>
      </c>
      <c r="H302" s="87" t="str">
        <f>'SERIES_DB-MetaData'!H302</f>
        <v>R</v>
      </c>
      <c r="I302" s="31">
        <f>IF('SERIES_DB-MetaData'!$F302="US",'SERIES_DB-MetaData'!I302*6.89476,'SERIES_DB-MetaData'!I302)</f>
        <v>61.3</v>
      </c>
      <c r="J302" s="31">
        <f>IF('SERIES_DB-MetaData'!$F302="US",'SERIES_DB-MetaData'!J302*6.89476,'SERIES_DB-MetaData'!J302)</f>
        <v>0</v>
      </c>
      <c r="K302" s="31">
        <f>IF('SERIES_DB-MetaData'!$F302="US",'SERIES_DB-MetaData'!K302*6.89476,'SERIES_DB-MetaData'!K302)</f>
        <v>0</v>
      </c>
      <c r="L302" s="31">
        <f>IF('SERIES_DB-MetaData'!$F302="US",'SERIES_DB-MetaData'!L302*4.448221615,'SERIES_DB-MetaData'!L302)</f>
        <v>474.00000000000006</v>
      </c>
      <c r="M302" s="20" t="str">
        <f>'SERIES_DB-MetaData'!M302</f>
        <v>III</v>
      </c>
      <c r="N302" s="30">
        <f>IF('SERIES_DB-MetaData'!$F302="US",'SERIES_DB-MetaData'!N302*25.4,'SERIES_DB-MetaData'!N302)</f>
        <v>90</v>
      </c>
      <c r="O302" s="30">
        <f>IF('SERIES_DB-MetaData'!$F302="US",'SERIES_DB-MetaData'!O302*25.4,'SERIES_DB-MetaData'!O302)</f>
        <v>0</v>
      </c>
      <c r="P302" s="30">
        <f>IF('SERIES_DB-MetaData'!$F302="US",'SERIES_DB-MetaData'!P302*25.4,'SERIES_DB-MetaData'!P302)</f>
        <v>430</v>
      </c>
      <c r="Q302" s="30">
        <f>IF('SERIES_DB-MetaData'!$F302="US",'SERIES_DB-MetaData'!Q302*25.4,'SERIES_DB-MetaData'!Q302)</f>
        <v>90</v>
      </c>
      <c r="R302" s="30">
        <f>IF('SERIES_DB-MetaData'!$F302="US",'SERIES_DB-MetaData'!R302*25.4,'SERIES_DB-MetaData'!R302)</f>
        <v>725</v>
      </c>
      <c r="S302" s="30">
        <f>IF('SERIES_DB-MetaData'!$F302="US",'SERIES_DB-MetaData'!S302*25.4,'SERIES_DB-MetaData'!S302)</f>
        <v>1050</v>
      </c>
      <c r="T302" s="32" t="str">
        <f>'SERIES_DB-MetaData'!T302</f>
        <v>C</v>
      </c>
      <c r="U302" s="32">
        <f t="shared" si="44"/>
        <v>38700</v>
      </c>
      <c r="V302" s="30">
        <f>IF('SERIES_DB-MetaData'!$F302="US",'SERIES_DB-MetaData'!V302*25.4,'SERIES_DB-MetaData'!V302)</f>
        <v>10</v>
      </c>
      <c r="W302" s="30">
        <f>IF('SERIES_DB-MetaData'!$F302="US",'SERIES_DB-MetaData'!W302*25.4,'SERIES_DB-MetaData'!W302)</f>
        <v>0</v>
      </c>
      <c r="X302" s="30">
        <f>IF('SERIES_DB-MetaData'!$F302="US",'SERIES_DB-MetaData'!X302*25.4,'SERIES_DB-MetaData'!X302)</f>
        <v>0</v>
      </c>
      <c r="Y302" s="108">
        <f>'SERIES_DB-MetaData'!Y302</f>
        <v>0</v>
      </c>
      <c r="Z302" s="30">
        <f>IF('SERIES_DB-MetaData'!$F302="US",'SERIES_DB-MetaData'!Z302*25.4,'SERIES_DB-MetaData'!Z302)</f>
        <v>0</v>
      </c>
      <c r="AA302" s="108">
        <f>'SERIES_DB-MetaData'!AA302</f>
        <v>0</v>
      </c>
      <c r="AB302" s="30">
        <f>IF('SERIES_DB-MetaData'!$F302="US",'SERIES_DB-MetaData'!AB302*25.4,'SERIES_DB-MetaData'!AB302)</f>
        <v>5</v>
      </c>
      <c r="AC302" s="108">
        <f>'SERIES_DB-MetaData'!AC302</f>
        <v>0</v>
      </c>
      <c r="AD302" s="108" t="str">
        <f>'SERIES_DB-MetaData'!AD302</f>
        <v>H90</v>
      </c>
      <c r="AE302" s="31">
        <f>IF('SERIES_DB-MetaData'!$F302="US",'SERIES_DB-MetaData'!AE302*25.4,'SERIES_DB-MetaData'!AE302)</f>
        <v>250</v>
      </c>
      <c r="AF302" s="32" t="str">
        <f>'SERIES_DB-MetaData'!AF302</f>
        <v>Ribbed</v>
      </c>
      <c r="AG302" s="23">
        <f t="shared" si="39"/>
        <v>0</v>
      </c>
      <c r="AH302" s="30">
        <f>IF('SERIES_DB-MetaData'!$F302="US",'SERIES_DB-MetaData'!AH302*25.4,'SERIES_DB-MetaData'!AH302)</f>
        <v>0</v>
      </c>
      <c r="AI302" s="31">
        <f>IF('SERIES_DB-MetaData'!$F302="US",'SERIES_DB-MetaData'!AI302*6.89476,'SERIES_DB-MetaData'!AI302)</f>
        <v>393</v>
      </c>
      <c r="AJ302" s="31">
        <f>IF('SERIES_DB-MetaData'!$F302="US",'SERIES_DB-MetaData'!AJ302*6.89476,'SERIES_DB-MetaData'!AJ302)</f>
        <v>0</v>
      </c>
      <c r="AK302" s="31">
        <f>IF('SERIES_DB-MetaData'!$F302="US",'SERIES_DB-MetaData'!AK302*6.89476,'SERIES_DB-MetaData'!AK302)</f>
        <v>0</v>
      </c>
      <c r="AL302" s="31">
        <f>IF('SERIES_DB-MetaData'!$F302="US",'SERIES_DB-MetaData'!AL302*6.89476,'SERIES_DB-MetaData'!AL302)</f>
        <v>0</v>
      </c>
      <c r="AM302" s="31">
        <f>IF('SERIES_DB-MetaData'!$F302="US",'SERIES_DB-MetaData'!AM302*6.89476,'SERIES_DB-MetaData'!AM302)</f>
        <v>0</v>
      </c>
      <c r="AN302" s="31">
        <f>IF('SERIES_DB-MetaData'!$F302="US",'SERIES_DB-MetaData'!AN302*6.89476,'SERIES_DB-MetaData'!AN302)</f>
        <v>0</v>
      </c>
      <c r="AO302" s="108">
        <f>'SERIES_DB-MetaData'!AO302</f>
        <v>0</v>
      </c>
      <c r="AP302" s="24">
        <f>'SERIES_DB-MetaData'!AP302</f>
        <v>0</v>
      </c>
      <c r="AQ302" s="20">
        <f>'SERIES_DB-MetaData'!AQ302</f>
        <v>2</v>
      </c>
      <c r="AR302" s="24" t="str">
        <f>'SERIES_DB-MetaData'!AR302</f>
        <v>Ribbed</v>
      </c>
      <c r="AS302" s="30">
        <f>IF('SERIES_DB-MetaData'!$F302="US",'SERIES_DB-MetaData'!AS302*25.4,'SERIES_DB-MetaData'!AS302)</f>
        <v>6</v>
      </c>
      <c r="AT302" s="20">
        <f>'SERIES_DB-MetaData'!AT302</f>
        <v>0</v>
      </c>
      <c r="AU302" s="31">
        <f>IF('SERIES_DB-MetaData'!$F302="US",'SERIES_DB-MetaData'!AU302*25.4,'SERIES_DB-MetaData'!AU302)</f>
        <v>50</v>
      </c>
      <c r="AV302" s="30">
        <f>IF('SERIES_DB-MetaData'!$F302="US",'SERIES_DB-MetaData'!AV302*25.4,'SERIES_DB-MetaData'!AV302)</f>
        <v>0</v>
      </c>
      <c r="AW302" s="109">
        <f>'SERIES_DB-MetaData'!AW302</f>
        <v>0</v>
      </c>
      <c r="AX302" s="30">
        <f>IF('SERIES_DB-MetaData'!$F302="US",'SERIES_DB-MetaData'!AX302*25.4,'SERIES_DB-MetaData'!AX302)</f>
        <v>0</v>
      </c>
      <c r="AY302" s="23">
        <f t="shared" si="40"/>
        <v>1.2566370614359172</v>
      </c>
      <c r="AZ302" s="23"/>
      <c r="BA302" s="31">
        <f>IF('SERIES_DB-MetaData'!$F302="US",'SERIES_DB-MetaData'!BA302*6.89476,'SERIES_DB-MetaData'!BA302)</f>
        <v>372</v>
      </c>
      <c r="BB302" s="31">
        <f>IF('SERIES_DB-MetaData'!$F302="US",'SERIES_DB-MetaData'!BB302*6.89476,'SERIES_DB-MetaData'!BB302)</f>
        <v>524</v>
      </c>
      <c r="BC302" s="24">
        <f>'SERIES_DB-MetaData'!BC302</f>
        <v>0</v>
      </c>
      <c r="BD302" s="30">
        <f>IF('SERIES_DB-MetaData'!$F302="US",'SERIES_DB-MetaData'!BD302*25.4,'SERIES_DB-MetaData'!BD302)</f>
        <v>10</v>
      </c>
      <c r="BE302" s="30">
        <f>IF('SERIES_DB-MetaData'!$F302="US",'SERIES_DB-MetaData'!BE302*25.4,'SERIES_DB-MetaData'!BE302)</f>
        <v>60</v>
      </c>
      <c r="BF302" s="24">
        <f>'SERIES_DB-MetaData'!BF302</f>
        <v>2</v>
      </c>
      <c r="BG302" s="22">
        <f t="shared" si="41"/>
        <v>2.9088820866572158</v>
      </c>
      <c r="BH302" s="30">
        <f>IF('SERIES_DB-MetaData'!$F302="US",'SERIES_DB-MetaData'!BH302*25.4,'SERIES_DB-MetaData'!BH302)</f>
        <v>0</v>
      </c>
      <c r="BI302" s="31">
        <f>IF('SERIES_DB-MetaData'!$F302="US",'SERIES_DB-MetaData'!BI302*6.89476,'SERIES_DB-MetaData'!BI302)</f>
        <v>393</v>
      </c>
      <c r="BJ302" s="31">
        <f>IF('SERIES_DB-MetaData'!$F302="US",'SERIES_DB-MetaData'!BJ302*6.89476,'SERIES_DB-MetaData'!BJ302)</f>
        <v>568</v>
      </c>
      <c r="BK302" s="109">
        <f>'SERIES_DB-MetaData'!BK302</f>
        <v>0</v>
      </c>
      <c r="BL302" s="30">
        <f>IF('SERIES_DB-MetaData'!$F302="US",'SERIES_DB-MetaData'!BL302*25.4,'SERIES_DB-MetaData'!BL302)</f>
        <v>6</v>
      </c>
      <c r="BM302" s="30">
        <f>IF('SERIES_DB-MetaData'!$F302="US",'SERIES_DB-MetaData'!BM302*25.4,'SERIES_DB-MetaData'!BM302)</f>
        <v>54.17</v>
      </c>
      <c r="BN302" s="25">
        <f>'SERIES_DB-MetaData'!$BN$6</f>
        <v>2</v>
      </c>
      <c r="BO302" s="22">
        <f t="shared" si="42"/>
        <v>1.1599012935535511</v>
      </c>
      <c r="BP302" s="31">
        <f>IF('SERIES_DB-MetaData'!$F302="US",'SERIES_DB-MetaData'!BP302*6.89476,'SERIES_DB-MetaData'!BP302)</f>
        <v>372</v>
      </c>
      <c r="BQ302" s="31">
        <f>IF('SERIES_DB-MetaData'!$F302="US",'SERIES_DB-MetaData'!BQ302*6.89476,'SERIES_DB-MetaData'!BQ302)</f>
        <v>524</v>
      </c>
      <c r="BR302" s="20">
        <f>'SERIES_DB-MetaData'!BR302</f>
        <v>0</v>
      </c>
      <c r="BS302" s="30">
        <f>IF('SERIES_DB-MetaData'!$F302="US",'SERIES_DB-MetaData'!BS302*25.4,'SERIES_DB-MetaData'!BS302)</f>
        <v>0</v>
      </c>
      <c r="BT302" s="20">
        <f>'SERIES_DB-MetaData'!BT302</f>
        <v>0</v>
      </c>
      <c r="BU302" s="22">
        <f t="shared" si="43"/>
        <v>0</v>
      </c>
      <c r="BV302" s="31">
        <f>IF('SERIES_DB-MetaData'!$F302="US",'SERIES_DB-MetaData'!BV302*6.89476,'SERIES_DB-MetaData'!BV302)</f>
        <v>0</v>
      </c>
      <c r="BW302" s="20">
        <f>'SERIES_DB-MetaData'!BW302</f>
        <v>0</v>
      </c>
      <c r="BX302" s="20">
        <f>'SERIES_DB-MetaData'!BX302</f>
        <v>5</v>
      </c>
    </row>
    <row r="303" spans="1:76">
      <c r="A303" s="84">
        <f>'SERIES_DB-MetaData'!A303</f>
        <v>298</v>
      </c>
      <c r="B303" s="84">
        <f>'SERIES_DB-MetaData'!B303</f>
        <v>0</v>
      </c>
      <c r="C303" s="84">
        <f>'SERIES_DB-MetaData'!C303</f>
        <v>4</v>
      </c>
      <c r="D303" s="105" t="str">
        <f>'SERIES_DB-MetaData'!D303</f>
        <v>No.4</v>
      </c>
      <c r="E303" s="105" t="str">
        <f>'SERIES_DB-MetaData'!E303</f>
        <v>Tokunaga, Nakachi (2012)</v>
      </c>
      <c r="F303" s="20" t="s">
        <v>8</v>
      </c>
      <c r="G303" s="87" t="str">
        <f>'SERIES_DB-MetaData'!G303</f>
        <v>C</v>
      </c>
      <c r="H303" s="87" t="str">
        <f>'SERIES_DB-MetaData'!H303</f>
        <v>R</v>
      </c>
      <c r="I303" s="31">
        <f>IF('SERIES_DB-MetaData'!$F303="US",'SERIES_DB-MetaData'!I303*6.89476,'SERIES_DB-MetaData'!I303)</f>
        <v>32.5</v>
      </c>
      <c r="J303" s="31">
        <f>IF('SERIES_DB-MetaData'!$F303="US",'SERIES_DB-MetaData'!J303*6.89476,'SERIES_DB-MetaData'!J303)</f>
        <v>0</v>
      </c>
      <c r="K303" s="31">
        <f>IF('SERIES_DB-MetaData'!$F303="US",'SERIES_DB-MetaData'!K303*6.89476,'SERIES_DB-MetaData'!K303)</f>
        <v>0</v>
      </c>
      <c r="L303" s="31">
        <f>IF('SERIES_DB-MetaData'!$F303="US",'SERIES_DB-MetaData'!L303*4.448221615,'SERIES_DB-MetaData'!L303)</f>
        <v>502.99999999999994</v>
      </c>
      <c r="M303" s="20" t="str">
        <f>'SERIES_DB-MetaData'!M303</f>
        <v>III</v>
      </c>
      <c r="N303" s="30">
        <f>IF('SERIES_DB-MetaData'!$F303="US",'SERIES_DB-MetaData'!N303*25.4,'SERIES_DB-MetaData'!N303)</f>
        <v>90</v>
      </c>
      <c r="O303" s="30">
        <f>IF('SERIES_DB-MetaData'!$F303="US",'SERIES_DB-MetaData'!O303*25.4,'SERIES_DB-MetaData'!O303)</f>
        <v>0</v>
      </c>
      <c r="P303" s="30">
        <f>IF('SERIES_DB-MetaData'!$F303="US",'SERIES_DB-MetaData'!P303*25.4,'SERIES_DB-MetaData'!P303)</f>
        <v>430</v>
      </c>
      <c r="Q303" s="30">
        <f>IF('SERIES_DB-MetaData'!$F303="US",'SERIES_DB-MetaData'!Q303*25.4,'SERIES_DB-MetaData'!Q303)</f>
        <v>90</v>
      </c>
      <c r="R303" s="30">
        <f>IF('SERIES_DB-MetaData'!$F303="US",'SERIES_DB-MetaData'!R303*25.4,'SERIES_DB-MetaData'!R303)</f>
        <v>725</v>
      </c>
      <c r="S303" s="30">
        <f>IF('SERIES_DB-MetaData'!$F303="US",'SERIES_DB-MetaData'!S303*25.4,'SERIES_DB-MetaData'!S303)</f>
        <v>1050</v>
      </c>
      <c r="T303" s="32" t="str">
        <f>'SERIES_DB-MetaData'!T303</f>
        <v>C</v>
      </c>
      <c r="U303" s="32">
        <f t="shared" si="44"/>
        <v>38700</v>
      </c>
      <c r="V303" s="30">
        <f>IF('SERIES_DB-MetaData'!$F303="US",'SERIES_DB-MetaData'!V303*25.4,'SERIES_DB-MetaData'!V303)</f>
        <v>10</v>
      </c>
      <c r="W303" s="30">
        <f>IF('SERIES_DB-MetaData'!$F303="US",'SERIES_DB-MetaData'!W303*25.4,'SERIES_DB-MetaData'!W303)</f>
        <v>0</v>
      </c>
      <c r="X303" s="30">
        <f>IF('SERIES_DB-MetaData'!$F303="US",'SERIES_DB-MetaData'!X303*25.4,'SERIES_DB-MetaData'!X303)</f>
        <v>0</v>
      </c>
      <c r="Y303" s="108">
        <f>'SERIES_DB-MetaData'!Y303</f>
        <v>0</v>
      </c>
      <c r="Z303" s="30">
        <f>IF('SERIES_DB-MetaData'!$F303="US",'SERIES_DB-MetaData'!Z303*25.4,'SERIES_DB-MetaData'!Z303)</f>
        <v>0</v>
      </c>
      <c r="AA303" s="108">
        <f>'SERIES_DB-MetaData'!AA303</f>
        <v>0</v>
      </c>
      <c r="AB303" s="30">
        <f>IF('SERIES_DB-MetaData'!$F303="US",'SERIES_DB-MetaData'!AB303*25.4,'SERIES_DB-MetaData'!AB303)</f>
        <v>5</v>
      </c>
      <c r="AC303" s="108">
        <f>'SERIES_DB-MetaData'!AC303</f>
        <v>0</v>
      </c>
      <c r="AD303" s="108" t="str">
        <f>'SERIES_DB-MetaData'!AD303</f>
        <v>H90</v>
      </c>
      <c r="AE303" s="31">
        <f>IF('SERIES_DB-MetaData'!$F303="US",'SERIES_DB-MetaData'!AE303*25.4,'SERIES_DB-MetaData'!AE303)</f>
        <v>250</v>
      </c>
      <c r="AF303" s="32" t="str">
        <f>'SERIES_DB-MetaData'!AF303</f>
        <v>Ribbed</v>
      </c>
      <c r="AG303" s="23">
        <f t="shared" si="39"/>
        <v>0</v>
      </c>
      <c r="AH303" s="30">
        <f>IF('SERIES_DB-MetaData'!$F303="US",'SERIES_DB-MetaData'!AH303*25.4,'SERIES_DB-MetaData'!AH303)</f>
        <v>0</v>
      </c>
      <c r="AI303" s="31">
        <f>IF('SERIES_DB-MetaData'!$F303="US",'SERIES_DB-MetaData'!AI303*6.89476,'SERIES_DB-MetaData'!AI303)</f>
        <v>393</v>
      </c>
      <c r="AJ303" s="31">
        <f>IF('SERIES_DB-MetaData'!$F303="US",'SERIES_DB-MetaData'!AJ303*6.89476,'SERIES_DB-MetaData'!AJ303)</f>
        <v>0</v>
      </c>
      <c r="AK303" s="31">
        <f>IF('SERIES_DB-MetaData'!$F303="US",'SERIES_DB-MetaData'!AK303*6.89476,'SERIES_DB-MetaData'!AK303)</f>
        <v>0</v>
      </c>
      <c r="AL303" s="31">
        <f>IF('SERIES_DB-MetaData'!$F303="US",'SERIES_DB-MetaData'!AL303*6.89476,'SERIES_DB-MetaData'!AL303)</f>
        <v>0</v>
      </c>
      <c r="AM303" s="31">
        <f>IF('SERIES_DB-MetaData'!$F303="US",'SERIES_DB-MetaData'!AM303*6.89476,'SERIES_DB-MetaData'!AM303)</f>
        <v>0</v>
      </c>
      <c r="AN303" s="31">
        <f>IF('SERIES_DB-MetaData'!$F303="US",'SERIES_DB-MetaData'!AN303*6.89476,'SERIES_DB-MetaData'!AN303)</f>
        <v>0</v>
      </c>
      <c r="AO303" s="108">
        <f>'SERIES_DB-MetaData'!AO303</f>
        <v>0</v>
      </c>
      <c r="AP303" s="24">
        <f>'SERIES_DB-MetaData'!AP303</f>
        <v>0</v>
      </c>
      <c r="AQ303" s="20">
        <f>'SERIES_DB-MetaData'!AQ303</f>
        <v>2</v>
      </c>
      <c r="AR303" s="24" t="str">
        <f>'SERIES_DB-MetaData'!AR303</f>
        <v>Ribbed</v>
      </c>
      <c r="AS303" s="30">
        <f>IF('SERIES_DB-MetaData'!$F303="US",'SERIES_DB-MetaData'!AS303*25.4,'SERIES_DB-MetaData'!AS303)</f>
        <v>6</v>
      </c>
      <c r="AT303" s="20">
        <f>'SERIES_DB-MetaData'!AT303</f>
        <v>0</v>
      </c>
      <c r="AU303" s="31">
        <f>IF('SERIES_DB-MetaData'!$F303="US",'SERIES_DB-MetaData'!AU303*25.4,'SERIES_DB-MetaData'!AU303)</f>
        <v>50</v>
      </c>
      <c r="AV303" s="30">
        <f>IF('SERIES_DB-MetaData'!$F303="US",'SERIES_DB-MetaData'!AV303*25.4,'SERIES_DB-MetaData'!AV303)</f>
        <v>0</v>
      </c>
      <c r="AW303" s="109">
        <f>'SERIES_DB-MetaData'!AW303</f>
        <v>0</v>
      </c>
      <c r="AX303" s="30">
        <f>IF('SERIES_DB-MetaData'!$F303="US",'SERIES_DB-MetaData'!AX303*25.4,'SERIES_DB-MetaData'!AX303)</f>
        <v>0</v>
      </c>
      <c r="AY303" s="23">
        <f t="shared" si="40"/>
        <v>1.2566370614359172</v>
      </c>
      <c r="AZ303" s="23"/>
      <c r="BA303" s="31">
        <f>IF('SERIES_DB-MetaData'!$F303="US",'SERIES_DB-MetaData'!BA303*6.89476,'SERIES_DB-MetaData'!BA303)</f>
        <v>372</v>
      </c>
      <c r="BB303" s="31">
        <f>IF('SERIES_DB-MetaData'!$F303="US",'SERIES_DB-MetaData'!BB303*6.89476,'SERIES_DB-MetaData'!BB303)</f>
        <v>524</v>
      </c>
      <c r="BC303" s="24">
        <f>'SERIES_DB-MetaData'!BC303</f>
        <v>0</v>
      </c>
      <c r="BD303" s="30">
        <f>IF('SERIES_DB-MetaData'!$F303="US",'SERIES_DB-MetaData'!BD303*25.4,'SERIES_DB-MetaData'!BD303)</f>
        <v>10</v>
      </c>
      <c r="BE303" s="30">
        <f>IF('SERIES_DB-MetaData'!$F303="US",'SERIES_DB-MetaData'!BE303*25.4,'SERIES_DB-MetaData'!BE303)</f>
        <v>60</v>
      </c>
      <c r="BF303" s="24">
        <f>'SERIES_DB-MetaData'!BF303</f>
        <v>2</v>
      </c>
      <c r="BG303" s="22">
        <f t="shared" si="41"/>
        <v>2.9088820866572158</v>
      </c>
      <c r="BH303" s="30">
        <f>IF('SERIES_DB-MetaData'!$F303="US",'SERIES_DB-MetaData'!BH303*25.4,'SERIES_DB-MetaData'!BH303)</f>
        <v>0</v>
      </c>
      <c r="BI303" s="31">
        <f>IF('SERIES_DB-MetaData'!$F303="US",'SERIES_DB-MetaData'!BI303*6.89476,'SERIES_DB-MetaData'!BI303)</f>
        <v>393</v>
      </c>
      <c r="BJ303" s="31">
        <f>IF('SERIES_DB-MetaData'!$F303="US",'SERIES_DB-MetaData'!BJ303*6.89476,'SERIES_DB-MetaData'!BJ303)</f>
        <v>568</v>
      </c>
      <c r="BK303" s="109">
        <f>'SERIES_DB-MetaData'!BK303</f>
        <v>0</v>
      </c>
      <c r="BL303" s="30">
        <f>IF('SERIES_DB-MetaData'!$F303="US",'SERIES_DB-MetaData'!BL303*25.4,'SERIES_DB-MetaData'!BL303)</f>
        <v>6</v>
      </c>
      <c r="BM303" s="30">
        <f>IF('SERIES_DB-MetaData'!$F303="US",'SERIES_DB-MetaData'!BM303*25.4,'SERIES_DB-MetaData'!BM303)</f>
        <v>54.17</v>
      </c>
      <c r="BN303" s="25">
        <f>'SERIES_DB-MetaData'!$BN$6</f>
        <v>2</v>
      </c>
      <c r="BO303" s="22">
        <f t="shared" si="42"/>
        <v>1.1599012935535511</v>
      </c>
      <c r="BP303" s="31">
        <f>IF('SERIES_DB-MetaData'!$F303="US",'SERIES_DB-MetaData'!BP303*6.89476,'SERIES_DB-MetaData'!BP303)</f>
        <v>372</v>
      </c>
      <c r="BQ303" s="31">
        <f>IF('SERIES_DB-MetaData'!$F303="US",'SERIES_DB-MetaData'!BQ303*6.89476,'SERIES_DB-MetaData'!BQ303)</f>
        <v>524</v>
      </c>
      <c r="BR303" s="20">
        <f>'SERIES_DB-MetaData'!BR303</f>
        <v>0</v>
      </c>
      <c r="BS303" s="30">
        <f>IF('SERIES_DB-MetaData'!$F303="US",'SERIES_DB-MetaData'!BS303*25.4,'SERIES_DB-MetaData'!BS303)</f>
        <v>0</v>
      </c>
      <c r="BT303" s="20">
        <f>'SERIES_DB-MetaData'!BT303</f>
        <v>0</v>
      </c>
      <c r="BU303" s="22">
        <f t="shared" si="43"/>
        <v>0</v>
      </c>
      <c r="BV303" s="31">
        <f>IF('SERIES_DB-MetaData'!$F303="US",'SERIES_DB-MetaData'!BV303*6.89476,'SERIES_DB-MetaData'!BV303)</f>
        <v>0</v>
      </c>
      <c r="BW303" s="20">
        <f>'SERIES_DB-MetaData'!BW303</f>
        <v>0</v>
      </c>
      <c r="BX303" s="20">
        <f>'SERIES_DB-MetaData'!BX303</f>
        <v>5</v>
      </c>
    </row>
    <row r="304" spans="1:76">
      <c r="A304" s="84">
        <f>'SERIES_DB-MetaData'!A304</f>
        <v>299</v>
      </c>
      <c r="B304" s="84">
        <f>'SERIES_DB-MetaData'!B304</f>
        <v>0</v>
      </c>
      <c r="C304" s="84">
        <f>'SERIES_DB-MetaData'!C304</f>
        <v>5</v>
      </c>
      <c r="D304" s="105" t="str">
        <f>'SERIES_DB-MetaData'!D304</f>
        <v>No.5</v>
      </c>
      <c r="E304" s="105" t="str">
        <f>'SERIES_DB-MetaData'!E304</f>
        <v>Tokunaga, Nakachi (2012)</v>
      </c>
      <c r="F304" s="20" t="s">
        <v>8</v>
      </c>
      <c r="G304" s="87" t="str">
        <f>'SERIES_DB-MetaData'!G304</f>
        <v>C</v>
      </c>
      <c r="H304" s="87" t="str">
        <f>'SERIES_DB-MetaData'!H304</f>
        <v>R</v>
      </c>
      <c r="I304" s="31">
        <f>IF('SERIES_DB-MetaData'!$F304="US",'SERIES_DB-MetaData'!I304*6.89476,'SERIES_DB-MetaData'!I304)</f>
        <v>64.599999999999994</v>
      </c>
      <c r="J304" s="31">
        <f>IF('SERIES_DB-MetaData'!$F304="US",'SERIES_DB-MetaData'!J304*6.89476,'SERIES_DB-MetaData'!J304)</f>
        <v>0</v>
      </c>
      <c r="K304" s="31">
        <f>IF('SERIES_DB-MetaData'!$F304="US",'SERIES_DB-MetaData'!K304*6.89476,'SERIES_DB-MetaData'!K304)</f>
        <v>0</v>
      </c>
      <c r="L304" s="31">
        <f>IF('SERIES_DB-MetaData'!$F304="US",'SERIES_DB-MetaData'!L304*4.448221615,'SERIES_DB-MetaData'!L304)</f>
        <v>500</v>
      </c>
      <c r="M304" s="20" t="str">
        <f>'SERIES_DB-MetaData'!M304</f>
        <v>III</v>
      </c>
      <c r="N304" s="30">
        <f>IF('SERIES_DB-MetaData'!$F304="US",'SERIES_DB-MetaData'!N304*25.4,'SERIES_DB-MetaData'!N304)</f>
        <v>90</v>
      </c>
      <c r="O304" s="30">
        <f>IF('SERIES_DB-MetaData'!$F304="US",'SERIES_DB-MetaData'!O304*25.4,'SERIES_DB-MetaData'!O304)</f>
        <v>16</v>
      </c>
      <c r="P304" s="30">
        <f>IF('SERIES_DB-MetaData'!$F304="US",'SERIES_DB-MetaData'!P304*25.4,'SERIES_DB-MetaData'!P304)</f>
        <v>430</v>
      </c>
      <c r="Q304" s="30">
        <f>IF('SERIES_DB-MetaData'!$F304="US",'SERIES_DB-MetaData'!Q304*25.4,'SERIES_DB-MetaData'!Q304)</f>
        <v>90</v>
      </c>
      <c r="R304" s="30">
        <f>IF('SERIES_DB-MetaData'!$F304="US",'SERIES_DB-MetaData'!R304*25.4,'SERIES_DB-MetaData'!R304)</f>
        <v>725</v>
      </c>
      <c r="S304" s="30">
        <f>IF('SERIES_DB-MetaData'!$F304="US",'SERIES_DB-MetaData'!S304*25.4,'SERIES_DB-MetaData'!S304)</f>
        <v>1050</v>
      </c>
      <c r="T304" s="32" t="str">
        <f>'SERIES_DB-MetaData'!T304</f>
        <v>C</v>
      </c>
      <c r="U304" s="32">
        <f t="shared" si="44"/>
        <v>38700</v>
      </c>
      <c r="V304" s="30">
        <f>IF('SERIES_DB-MetaData'!$F304="US",'SERIES_DB-MetaData'!V304*25.4,'SERIES_DB-MetaData'!V304)</f>
        <v>10</v>
      </c>
      <c r="W304" s="30">
        <f>IF('SERIES_DB-MetaData'!$F304="US",'SERIES_DB-MetaData'!W304*25.4,'SERIES_DB-MetaData'!W304)</f>
        <v>0</v>
      </c>
      <c r="X304" s="30">
        <f>IF('SERIES_DB-MetaData'!$F304="US",'SERIES_DB-MetaData'!X304*25.4,'SERIES_DB-MetaData'!X304)</f>
        <v>0</v>
      </c>
      <c r="Y304" s="108">
        <f>'SERIES_DB-MetaData'!Y304</f>
        <v>2</v>
      </c>
      <c r="Z304" s="30">
        <f>IF('SERIES_DB-MetaData'!$F304="US",'SERIES_DB-MetaData'!Z304*25.4,'SERIES_DB-MetaData'!Z304)</f>
        <v>0</v>
      </c>
      <c r="AA304" s="108">
        <f>'SERIES_DB-MetaData'!AA304</f>
        <v>0</v>
      </c>
      <c r="AB304" s="30">
        <f>IF('SERIES_DB-MetaData'!$F304="US",'SERIES_DB-MetaData'!AB304*25.4,'SERIES_DB-MetaData'!AB304)</f>
        <v>5</v>
      </c>
      <c r="AC304" s="108">
        <f>'SERIES_DB-MetaData'!AC304</f>
        <v>0</v>
      </c>
      <c r="AD304" s="108" t="str">
        <f>'SERIES_DB-MetaData'!AD304</f>
        <v>H90</v>
      </c>
      <c r="AE304" s="31">
        <f>IF('SERIES_DB-MetaData'!$F304="US",'SERIES_DB-MetaData'!AE304*25.4,'SERIES_DB-MetaData'!AE304)</f>
        <v>250</v>
      </c>
      <c r="AF304" s="32" t="str">
        <f>'SERIES_DB-MetaData'!AF304</f>
        <v>Ribbed</v>
      </c>
      <c r="AG304" s="23">
        <f t="shared" si="39"/>
        <v>0.40589052371961148</v>
      </c>
      <c r="AH304" s="30">
        <f>IF('SERIES_DB-MetaData'!$F304="US",'SERIES_DB-MetaData'!AH304*25.4,'SERIES_DB-MetaData'!AH304)</f>
        <v>0</v>
      </c>
      <c r="AI304" s="31">
        <f>IF('SERIES_DB-MetaData'!$F304="US",'SERIES_DB-MetaData'!AI304*6.89476,'SERIES_DB-MetaData'!AI304)</f>
        <v>393</v>
      </c>
      <c r="AJ304" s="31">
        <f>IF('SERIES_DB-MetaData'!$F304="US",'SERIES_DB-MetaData'!AJ304*6.89476,'SERIES_DB-MetaData'!AJ304)</f>
        <v>568</v>
      </c>
      <c r="AK304" s="31">
        <f>IF('SERIES_DB-MetaData'!$F304="US",'SERIES_DB-MetaData'!AK304*6.89476,'SERIES_DB-MetaData'!AK304)</f>
        <v>0</v>
      </c>
      <c r="AL304" s="31">
        <f>IF('SERIES_DB-MetaData'!$F304="US",'SERIES_DB-MetaData'!AL304*6.89476,'SERIES_DB-MetaData'!AL304)</f>
        <v>0</v>
      </c>
      <c r="AM304" s="31">
        <f>IF('SERIES_DB-MetaData'!$F304="US",'SERIES_DB-MetaData'!AM304*6.89476,'SERIES_DB-MetaData'!AM304)</f>
        <v>0</v>
      </c>
      <c r="AN304" s="31">
        <f>IF('SERIES_DB-MetaData'!$F304="US",'SERIES_DB-MetaData'!AN304*6.89476,'SERIES_DB-MetaData'!AN304)</f>
        <v>0</v>
      </c>
      <c r="AO304" s="108">
        <f>'SERIES_DB-MetaData'!AO304</f>
        <v>0</v>
      </c>
      <c r="AP304" s="24">
        <f>'SERIES_DB-MetaData'!AP304</f>
        <v>0</v>
      </c>
      <c r="AQ304" s="20">
        <f>'SERIES_DB-MetaData'!AQ304</f>
        <v>2</v>
      </c>
      <c r="AR304" s="24" t="str">
        <f>'SERIES_DB-MetaData'!AR304</f>
        <v>Ribbed</v>
      </c>
      <c r="AS304" s="30">
        <f>IF('SERIES_DB-MetaData'!$F304="US",'SERIES_DB-MetaData'!AS304*25.4,'SERIES_DB-MetaData'!AS304)</f>
        <v>6</v>
      </c>
      <c r="AT304" s="20">
        <f>'SERIES_DB-MetaData'!AT304</f>
        <v>0</v>
      </c>
      <c r="AU304" s="31">
        <f>IF('SERIES_DB-MetaData'!$F304="US",'SERIES_DB-MetaData'!AU304*25.4,'SERIES_DB-MetaData'!AU304)</f>
        <v>50</v>
      </c>
      <c r="AV304" s="30">
        <f>IF('SERIES_DB-MetaData'!$F304="US",'SERIES_DB-MetaData'!AV304*25.4,'SERIES_DB-MetaData'!AV304)</f>
        <v>0</v>
      </c>
      <c r="AW304" s="109">
        <f>'SERIES_DB-MetaData'!AW304</f>
        <v>0</v>
      </c>
      <c r="AX304" s="30">
        <f>IF('SERIES_DB-MetaData'!$F304="US",'SERIES_DB-MetaData'!AX304*25.4,'SERIES_DB-MetaData'!AX304)</f>
        <v>0</v>
      </c>
      <c r="AY304" s="23">
        <f t="shared" si="40"/>
        <v>1.2566370614359172</v>
      </c>
      <c r="AZ304" s="23"/>
      <c r="BA304" s="31">
        <f>IF('SERIES_DB-MetaData'!$F304="US",'SERIES_DB-MetaData'!BA304*6.89476,'SERIES_DB-MetaData'!BA304)</f>
        <v>372</v>
      </c>
      <c r="BB304" s="31">
        <f>IF('SERIES_DB-MetaData'!$F304="US",'SERIES_DB-MetaData'!BB304*6.89476,'SERIES_DB-MetaData'!BB304)</f>
        <v>524</v>
      </c>
      <c r="BC304" s="24">
        <f>'SERIES_DB-MetaData'!BC304</f>
        <v>0</v>
      </c>
      <c r="BD304" s="30">
        <f>IF('SERIES_DB-MetaData'!$F304="US",'SERIES_DB-MetaData'!BD304*25.4,'SERIES_DB-MetaData'!BD304)</f>
        <v>10</v>
      </c>
      <c r="BE304" s="30">
        <f>IF('SERIES_DB-MetaData'!$F304="US",'SERIES_DB-MetaData'!BE304*25.4,'SERIES_DB-MetaData'!BE304)</f>
        <v>60</v>
      </c>
      <c r="BF304" s="24">
        <f>'SERIES_DB-MetaData'!BF304</f>
        <v>2</v>
      </c>
      <c r="BG304" s="22">
        <f t="shared" si="41"/>
        <v>2.9088820866572158</v>
      </c>
      <c r="BH304" s="30">
        <f>IF('SERIES_DB-MetaData'!$F304="US",'SERIES_DB-MetaData'!BH304*25.4,'SERIES_DB-MetaData'!BH304)</f>
        <v>0</v>
      </c>
      <c r="BI304" s="31">
        <f>IF('SERIES_DB-MetaData'!$F304="US",'SERIES_DB-MetaData'!BI304*6.89476,'SERIES_DB-MetaData'!BI304)</f>
        <v>393</v>
      </c>
      <c r="BJ304" s="31">
        <f>IF('SERIES_DB-MetaData'!$F304="US",'SERIES_DB-MetaData'!BJ304*6.89476,'SERIES_DB-MetaData'!BJ304)</f>
        <v>568</v>
      </c>
      <c r="BK304" s="109">
        <f>'SERIES_DB-MetaData'!BK304</f>
        <v>0</v>
      </c>
      <c r="BL304" s="30">
        <f>IF('SERIES_DB-MetaData'!$F304="US",'SERIES_DB-MetaData'!BL304*25.4,'SERIES_DB-MetaData'!BL304)</f>
        <v>6</v>
      </c>
      <c r="BM304" s="30">
        <f>IF('SERIES_DB-MetaData'!$F304="US",'SERIES_DB-MetaData'!BM304*25.4,'SERIES_DB-MetaData'!BM304)</f>
        <v>54.17</v>
      </c>
      <c r="BN304" s="25">
        <f>'SERIES_DB-MetaData'!$BN$6</f>
        <v>2</v>
      </c>
      <c r="BO304" s="22">
        <f t="shared" si="42"/>
        <v>1.1599012935535511</v>
      </c>
      <c r="BP304" s="31">
        <f>IF('SERIES_DB-MetaData'!$F304="US",'SERIES_DB-MetaData'!BP304*6.89476,'SERIES_DB-MetaData'!BP304)</f>
        <v>372</v>
      </c>
      <c r="BQ304" s="31">
        <f>IF('SERIES_DB-MetaData'!$F304="US",'SERIES_DB-MetaData'!BQ304*6.89476,'SERIES_DB-MetaData'!BQ304)</f>
        <v>524</v>
      </c>
      <c r="BR304" s="20">
        <f>'SERIES_DB-MetaData'!BR304</f>
        <v>0</v>
      </c>
      <c r="BS304" s="30">
        <f>IF('SERIES_DB-MetaData'!$F304="US",'SERIES_DB-MetaData'!BS304*25.4,'SERIES_DB-MetaData'!BS304)</f>
        <v>0</v>
      </c>
      <c r="BT304" s="20">
        <f>'SERIES_DB-MetaData'!BT304</f>
        <v>0</v>
      </c>
      <c r="BU304" s="22">
        <f t="shared" si="43"/>
        <v>0</v>
      </c>
      <c r="BV304" s="31">
        <f>IF('SERIES_DB-MetaData'!$F304="US",'SERIES_DB-MetaData'!BV304*6.89476,'SERIES_DB-MetaData'!BV304)</f>
        <v>0</v>
      </c>
      <c r="BW304" s="20">
        <f>'SERIES_DB-MetaData'!BW304</f>
        <v>0</v>
      </c>
      <c r="BX304" s="20">
        <f>'SERIES_DB-MetaData'!BX304</f>
        <v>5</v>
      </c>
    </row>
    <row r="305" spans="1:76">
      <c r="A305" s="84">
        <f>'SERIES_DB-MetaData'!A305</f>
        <v>300</v>
      </c>
      <c r="B305" s="84">
        <f>'SERIES_DB-MetaData'!B305</f>
        <v>0</v>
      </c>
      <c r="C305" s="84">
        <f>'SERIES_DB-MetaData'!C305</f>
        <v>6</v>
      </c>
      <c r="D305" s="105" t="str">
        <f>'SERIES_DB-MetaData'!D305</f>
        <v>No.6</v>
      </c>
      <c r="E305" s="105" t="str">
        <f>'SERIES_DB-MetaData'!E305</f>
        <v>Tokunaga, Nakachi (2012)</v>
      </c>
      <c r="F305" s="20" t="s">
        <v>8</v>
      </c>
      <c r="G305" s="87" t="str">
        <f>'SERIES_DB-MetaData'!G305</f>
        <v>C</v>
      </c>
      <c r="H305" s="87" t="str">
        <f>'SERIES_DB-MetaData'!H305</f>
        <v>R</v>
      </c>
      <c r="I305" s="31">
        <f>IF('SERIES_DB-MetaData'!$F305="US",'SERIES_DB-MetaData'!I305*6.89476,'SERIES_DB-MetaData'!I305)</f>
        <v>34.5</v>
      </c>
      <c r="J305" s="31">
        <f>IF('SERIES_DB-MetaData'!$F305="US",'SERIES_DB-MetaData'!J305*6.89476,'SERIES_DB-MetaData'!J305)</f>
        <v>0</v>
      </c>
      <c r="K305" s="31">
        <f>IF('SERIES_DB-MetaData'!$F305="US",'SERIES_DB-MetaData'!K305*6.89476,'SERIES_DB-MetaData'!K305)</f>
        <v>0</v>
      </c>
      <c r="L305" s="31">
        <f>IF('SERIES_DB-MetaData'!$F305="US",'SERIES_DB-MetaData'!L305*4.448221615,'SERIES_DB-MetaData'!L305)</f>
        <v>534</v>
      </c>
      <c r="M305" s="20" t="str">
        <f>'SERIES_DB-MetaData'!M305</f>
        <v>III</v>
      </c>
      <c r="N305" s="30">
        <f>IF('SERIES_DB-MetaData'!$F305="US",'SERIES_DB-MetaData'!N305*25.4,'SERIES_DB-MetaData'!N305)</f>
        <v>90</v>
      </c>
      <c r="O305" s="30">
        <f>IF('SERIES_DB-MetaData'!$F305="US",'SERIES_DB-MetaData'!O305*25.4,'SERIES_DB-MetaData'!O305)</f>
        <v>16</v>
      </c>
      <c r="P305" s="30">
        <f>IF('SERIES_DB-MetaData'!$F305="US",'SERIES_DB-MetaData'!P305*25.4,'SERIES_DB-MetaData'!P305)</f>
        <v>430</v>
      </c>
      <c r="Q305" s="30">
        <f>IF('SERIES_DB-MetaData'!$F305="US",'SERIES_DB-MetaData'!Q305*25.4,'SERIES_DB-MetaData'!Q305)</f>
        <v>90</v>
      </c>
      <c r="R305" s="30">
        <f>IF('SERIES_DB-MetaData'!$F305="US",'SERIES_DB-MetaData'!R305*25.4,'SERIES_DB-MetaData'!R305)</f>
        <v>725</v>
      </c>
      <c r="S305" s="30">
        <f>IF('SERIES_DB-MetaData'!$F305="US",'SERIES_DB-MetaData'!S305*25.4,'SERIES_DB-MetaData'!S305)</f>
        <v>1050</v>
      </c>
      <c r="T305" s="32" t="str">
        <f>'SERIES_DB-MetaData'!T305</f>
        <v>C</v>
      </c>
      <c r="U305" s="32">
        <f t="shared" si="44"/>
        <v>38700</v>
      </c>
      <c r="V305" s="30">
        <f>IF('SERIES_DB-MetaData'!$F305="US",'SERIES_DB-MetaData'!V305*25.4,'SERIES_DB-MetaData'!V305)</f>
        <v>10</v>
      </c>
      <c r="W305" s="30">
        <f>IF('SERIES_DB-MetaData'!$F305="US",'SERIES_DB-MetaData'!W305*25.4,'SERIES_DB-MetaData'!W305)</f>
        <v>0</v>
      </c>
      <c r="X305" s="30">
        <f>IF('SERIES_DB-MetaData'!$F305="US",'SERIES_DB-MetaData'!X305*25.4,'SERIES_DB-MetaData'!X305)</f>
        <v>0</v>
      </c>
      <c r="Y305" s="108">
        <f>'SERIES_DB-MetaData'!Y305</f>
        <v>2</v>
      </c>
      <c r="Z305" s="30">
        <f>IF('SERIES_DB-MetaData'!$F305="US",'SERIES_DB-MetaData'!Z305*25.4,'SERIES_DB-MetaData'!Z305)</f>
        <v>0</v>
      </c>
      <c r="AA305" s="108">
        <f>'SERIES_DB-MetaData'!AA305</f>
        <v>0</v>
      </c>
      <c r="AB305" s="30">
        <f>IF('SERIES_DB-MetaData'!$F305="US",'SERIES_DB-MetaData'!AB305*25.4,'SERIES_DB-MetaData'!AB305)</f>
        <v>5</v>
      </c>
      <c r="AC305" s="108">
        <f>'SERIES_DB-MetaData'!AC305</f>
        <v>0</v>
      </c>
      <c r="AD305" s="108" t="str">
        <f>'SERIES_DB-MetaData'!AD305</f>
        <v>H90</v>
      </c>
      <c r="AE305" s="31">
        <f>IF('SERIES_DB-MetaData'!$F305="US",'SERIES_DB-MetaData'!AE305*25.4,'SERIES_DB-MetaData'!AE305)</f>
        <v>250</v>
      </c>
      <c r="AF305" s="32" t="str">
        <f>'SERIES_DB-MetaData'!AF305</f>
        <v>Ribbed</v>
      </c>
      <c r="AG305" s="23">
        <f t="shared" si="39"/>
        <v>0.40589052371961148</v>
      </c>
      <c r="AH305" s="30">
        <f>IF('SERIES_DB-MetaData'!$F305="US",'SERIES_DB-MetaData'!AH305*25.4,'SERIES_DB-MetaData'!AH305)</f>
        <v>0</v>
      </c>
      <c r="AI305" s="31">
        <f>IF('SERIES_DB-MetaData'!$F305="US",'SERIES_DB-MetaData'!AI305*6.89476,'SERIES_DB-MetaData'!AI305)</f>
        <v>393</v>
      </c>
      <c r="AJ305" s="31">
        <f>IF('SERIES_DB-MetaData'!$F305="US",'SERIES_DB-MetaData'!AJ305*6.89476,'SERIES_DB-MetaData'!AJ305)</f>
        <v>568</v>
      </c>
      <c r="AK305" s="31">
        <f>IF('SERIES_DB-MetaData'!$F305="US",'SERIES_DB-MetaData'!AK305*6.89476,'SERIES_DB-MetaData'!AK305)</f>
        <v>0</v>
      </c>
      <c r="AL305" s="31">
        <f>IF('SERIES_DB-MetaData'!$F305="US",'SERIES_DB-MetaData'!AL305*6.89476,'SERIES_DB-MetaData'!AL305)</f>
        <v>0</v>
      </c>
      <c r="AM305" s="31">
        <f>IF('SERIES_DB-MetaData'!$F305="US",'SERIES_DB-MetaData'!AM305*6.89476,'SERIES_DB-MetaData'!AM305)</f>
        <v>0</v>
      </c>
      <c r="AN305" s="31">
        <f>IF('SERIES_DB-MetaData'!$F305="US",'SERIES_DB-MetaData'!AN305*6.89476,'SERIES_DB-MetaData'!AN305)</f>
        <v>0</v>
      </c>
      <c r="AO305" s="108">
        <f>'SERIES_DB-MetaData'!AO305</f>
        <v>0</v>
      </c>
      <c r="AP305" s="24">
        <f>'SERIES_DB-MetaData'!AP305</f>
        <v>0</v>
      </c>
      <c r="AQ305" s="20">
        <f>'SERIES_DB-MetaData'!AQ305</f>
        <v>2</v>
      </c>
      <c r="AR305" s="24" t="str">
        <f>'SERIES_DB-MetaData'!AR305</f>
        <v>Ribbed</v>
      </c>
      <c r="AS305" s="30">
        <f>IF('SERIES_DB-MetaData'!$F305="US",'SERIES_DB-MetaData'!AS305*25.4,'SERIES_DB-MetaData'!AS305)</f>
        <v>6</v>
      </c>
      <c r="AT305" s="20">
        <f>'SERIES_DB-MetaData'!AT305</f>
        <v>0</v>
      </c>
      <c r="AU305" s="31">
        <f>IF('SERIES_DB-MetaData'!$F305="US",'SERIES_DB-MetaData'!AU305*25.4,'SERIES_DB-MetaData'!AU305)</f>
        <v>50</v>
      </c>
      <c r="AV305" s="30">
        <f>IF('SERIES_DB-MetaData'!$F305="US",'SERIES_DB-MetaData'!AV305*25.4,'SERIES_DB-MetaData'!AV305)</f>
        <v>0</v>
      </c>
      <c r="AW305" s="109">
        <f>'SERIES_DB-MetaData'!AW305</f>
        <v>0</v>
      </c>
      <c r="AX305" s="30">
        <f>IF('SERIES_DB-MetaData'!$F305="US",'SERIES_DB-MetaData'!AX305*25.4,'SERIES_DB-MetaData'!AX305)</f>
        <v>0</v>
      </c>
      <c r="AY305" s="23">
        <f t="shared" si="40"/>
        <v>1.2566370614359172</v>
      </c>
      <c r="AZ305" s="23"/>
      <c r="BA305" s="31">
        <f>IF('SERIES_DB-MetaData'!$F305="US",'SERIES_DB-MetaData'!BA305*6.89476,'SERIES_DB-MetaData'!BA305)</f>
        <v>372</v>
      </c>
      <c r="BB305" s="31">
        <f>IF('SERIES_DB-MetaData'!$F305="US",'SERIES_DB-MetaData'!BB305*6.89476,'SERIES_DB-MetaData'!BB305)</f>
        <v>524</v>
      </c>
      <c r="BC305" s="24">
        <f>'SERIES_DB-MetaData'!BC305</f>
        <v>0</v>
      </c>
      <c r="BD305" s="30">
        <f>IF('SERIES_DB-MetaData'!$F305="US",'SERIES_DB-MetaData'!BD305*25.4,'SERIES_DB-MetaData'!BD305)</f>
        <v>10</v>
      </c>
      <c r="BE305" s="30">
        <f>IF('SERIES_DB-MetaData'!$F305="US",'SERIES_DB-MetaData'!BE305*25.4,'SERIES_DB-MetaData'!BE305)</f>
        <v>60</v>
      </c>
      <c r="BF305" s="24">
        <f>'SERIES_DB-MetaData'!BF305</f>
        <v>2</v>
      </c>
      <c r="BG305" s="22">
        <f t="shared" si="41"/>
        <v>2.9088820866572158</v>
      </c>
      <c r="BH305" s="30">
        <f>IF('SERIES_DB-MetaData'!$F305="US",'SERIES_DB-MetaData'!BH305*25.4,'SERIES_DB-MetaData'!BH305)</f>
        <v>0</v>
      </c>
      <c r="BI305" s="31">
        <f>IF('SERIES_DB-MetaData'!$F305="US",'SERIES_DB-MetaData'!BI305*6.89476,'SERIES_DB-MetaData'!BI305)</f>
        <v>393</v>
      </c>
      <c r="BJ305" s="31">
        <f>IF('SERIES_DB-MetaData'!$F305="US",'SERIES_DB-MetaData'!BJ305*6.89476,'SERIES_DB-MetaData'!BJ305)</f>
        <v>568</v>
      </c>
      <c r="BK305" s="109">
        <f>'SERIES_DB-MetaData'!BK305</f>
        <v>0</v>
      </c>
      <c r="BL305" s="30">
        <f>IF('SERIES_DB-MetaData'!$F305="US",'SERIES_DB-MetaData'!BL305*25.4,'SERIES_DB-MetaData'!BL305)</f>
        <v>6</v>
      </c>
      <c r="BM305" s="30">
        <f>IF('SERIES_DB-MetaData'!$F305="US",'SERIES_DB-MetaData'!BM305*25.4,'SERIES_DB-MetaData'!BM305)</f>
        <v>54.17</v>
      </c>
      <c r="BN305" s="25">
        <f>'SERIES_DB-MetaData'!$BN$6</f>
        <v>2</v>
      </c>
      <c r="BO305" s="22">
        <f t="shared" si="42"/>
        <v>1.1599012935535511</v>
      </c>
      <c r="BP305" s="31">
        <f>IF('SERIES_DB-MetaData'!$F305="US",'SERIES_DB-MetaData'!BP305*6.89476,'SERIES_DB-MetaData'!BP305)</f>
        <v>372</v>
      </c>
      <c r="BQ305" s="31">
        <f>IF('SERIES_DB-MetaData'!$F305="US",'SERIES_DB-MetaData'!BQ305*6.89476,'SERIES_DB-MetaData'!BQ305)</f>
        <v>524</v>
      </c>
      <c r="BR305" s="20">
        <f>'SERIES_DB-MetaData'!BR305</f>
        <v>0</v>
      </c>
      <c r="BS305" s="30">
        <f>IF('SERIES_DB-MetaData'!$F305="US",'SERIES_DB-MetaData'!BS305*25.4,'SERIES_DB-MetaData'!BS305)</f>
        <v>0</v>
      </c>
      <c r="BT305" s="20">
        <f>'SERIES_DB-MetaData'!BT305</f>
        <v>0</v>
      </c>
      <c r="BU305" s="22">
        <f t="shared" si="43"/>
        <v>0</v>
      </c>
      <c r="BV305" s="31">
        <f>IF('SERIES_DB-MetaData'!$F305="US",'SERIES_DB-MetaData'!BV305*6.89476,'SERIES_DB-MetaData'!BV305)</f>
        <v>0</v>
      </c>
      <c r="BW305" s="20">
        <f>'SERIES_DB-MetaData'!BW305</f>
        <v>0</v>
      </c>
      <c r="BX305" s="20">
        <f>'SERIES_DB-MetaData'!BX305</f>
        <v>5</v>
      </c>
    </row>
    <row r="306" spans="1:76">
      <c r="A306" s="84">
        <f>'SERIES_DB-MetaData'!A306</f>
        <v>301</v>
      </c>
      <c r="B306" s="84">
        <f>'SERIES_DB-MetaData'!B306</f>
        <v>0</v>
      </c>
      <c r="C306" s="84">
        <f>'SERIES_DB-MetaData'!C306</f>
        <v>7</v>
      </c>
      <c r="D306" s="105" t="str">
        <f>'SERIES_DB-MetaData'!D306</f>
        <v>No.7</v>
      </c>
      <c r="E306" s="105" t="str">
        <f>'SERIES_DB-MetaData'!E306</f>
        <v>Tokunaga, Nakachi (2012)</v>
      </c>
      <c r="F306" s="20" t="s">
        <v>8</v>
      </c>
      <c r="G306" s="87" t="str">
        <f>'SERIES_DB-MetaData'!G306</f>
        <v>C</v>
      </c>
      <c r="H306" s="87" t="str">
        <f>'SERIES_DB-MetaData'!H306</f>
        <v>R</v>
      </c>
      <c r="I306" s="31">
        <f>IF('SERIES_DB-MetaData'!$F306="US",'SERIES_DB-MetaData'!I306*6.89476,'SERIES_DB-MetaData'!I306)</f>
        <v>59.6</v>
      </c>
      <c r="J306" s="31">
        <f>IF('SERIES_DB-MetaData'!$F306="US",'SERIES_DB-MetaData'!J306*6.89476,'SERIES_DB-MetaData'!J306)</f>
        <v>0</v>
      </c>
      <c r="K306" s="31">
        <f>IF('SERIES_DB-MetaData'!$F306="US",'SERIES_DB-MetaData'!K306*6.89476,'SERIES_DB-MetaData'!K306)</f>
        <v>0</v>
      </c>
      <c r="L306" s="31">
        <f>IF('SERIES_DB-MetaData'!$F306="US",'SERIES_DB-MetaData'!L306*4.448221615,'SERIES_DB-MetaData'!L306)</f>
        <v>461</v>
      </c>
      <c r="M306" s="20" t="str">
        <f>'SERIES_DB-MetaData'!M306</f>
        <v>III</v>
      </c>
      <c r="N306" s="30">
        <f>IF('SERIES_DB-MetaData'!$F306="US",'SERIES_DB-MetaData'!N306*25.4,'SERIES_DB-MetaData'!N306)</f>
        <v>90</v>
      </c>
      <c r="O306" s="30">
        <f>IF('SERIES_DB-MetaData'!$F306="US",'SERIES_DB-MetaData'!O306*25.4,'SERIES_DB-MetaData'!O306)</f>
        <v>16</v>
      </c>
      <c r="P306" s="30">
        <f>IF('SERIES_DB-MetaData'!$F306="US",'SERIES_DB-MetaData'!P306*25.4,'SERIES_DB-MetaData'!P306)</f>
        <v>430</v>
      </c>
      <c r="Q306" s="30">
        <f>IF('SERIES_DB-MetaData'!$F306="US",'SERIES_DB-MetaData'!Q306*25.4,'SERIES_DB-MetaData'!Q306)</f>
        <v>90</v>
      </c>
      <c r="R306" s="30">
        <f>IF('SERIES_DB-MetaData'!$F306="US",'SERIES_DB-MetaData'!R306*25.4,'SERIES_DB-MetaData'!R306)</f>
        <v>725</v>
      </c>
      <c r="S306" s="30">
        <f>IF('SERIES_DB-MetaData'!$F306="US",'SERIES_DB-MetaData'!S306*25.4,'SERIES_DB-MetaData'!S306)</f>
        <v>1050</v>
      </c>
      <c r="T306" s="32" t="str">
        <f>'SERIES_DB-MetaData'!T306</f>
        <v>C</v>
      </c>
      <c r="U306" s="32">
        <f t="shared" ref="U306:U313" si="46">IF((H306="R"),(N306*P306),(N306*O306+Q306*(P306-2*O306)))</f>
        <v>38700</v>
      </c>
      <c r="V306" s="30">
        <f>IF('SERIES_DB-MetaData'!$F306="US",'SERIES_DB-MetaData'!V306*25.4,'SERIES_DB-MetaData'!V306)</f>
        <v>10</v>
      </c>
      <c r="W306" s="30">
        <f>IF('SERIES_DB-MetaData'!$F306="US",'SERIES_DB-MetaData'!W306*25.4,'SERIES_DB-MetaData'!W306)</f>
        <v>0</v>
      </c>
      <c r="X306" s="30">
        <f>IF('SERIES_DB-MetaData'!$F306="US",'SERIES_DB-MetaData'!X306*25.4,'SERIES_DB-MetaData'!X306)</f>
        <v>0</v>
      </c>
      <c r="Y306" s="108">
        <f>'SERIES_DB-MetaData'!Y306</f>
        <v>2</v>
      </c>
      <c r="Z306" s="30">
        <f>IF('SERIES_DB-MetaData'!$F306="US",'SERIES_DB-MetaData'!Z306*25.4,'SERIES_DB-MetaData'!Z306)</f>
        <v>0</v>
      </c>
      <c r="AA306" s="108">
        <f>'SERIES_DB-MetaData'!AA306</f>
        <v>0</v>
      </c>
      <c r="AB306" s="30">
        <f>IF('SERIES_DB-MetaData'!$F306="US",'SERIES_DB-MetaData'!AB306*25.4,'SERIES_DB-MetaData'!AB306)</f>
        <v>5</v>
      </c>
      <c r="AC306" s="108">
        <f>'SERIES_DB-MetaData'!AC306</f>
        <v>0</v>
      </c>
      <c r="AD306" s="108" t="str">
        <f>'SERIES_DB-MetaData'!AD306</f>
        <v>H90</v>
      </c>
      <c r="AE306" s="31">
        <f>IF('SERIES_DB-MetaData'!$F306="US",'SERIES_DB-MetaData'!AE306*25.4,'SERIES_DB-MetaData'!AE306)</f>
        <v>250</v>
      </c>
      <c r="AF306" s="32" t="str">
        <f>'SERIES_DB-MetaData'!AF306</f>
        <v>Ribbed</v>
      </c>
      <c r="AG306" s="23">
        <f t="shared" si="39"/>
        <v>0.40589052371961148</v>
      </c>
      <c r="AH306" s="30">
        <f>IF('SERIES_DB-MetaData'!$F306="US",'SERIES_DB-MetaData'!AH306*25.4,'SERIES_DB-MetaData'!AH306)</f>
        <v>0</v>
      </c>
      <c r="AI306" s="31">
        <f>IF('SERIES_DB-MetaData'!$F306="US",'SERIES_DB-MetaData'!AI306*6.89476,'SERIES_DB-MetaData'!AI306)</f>
        <v>393</v>
      </c>
      <c r="AJ306" s="31">
        <f>IF('SERIES_DB-MetaData'!$F306="US",'SERIES_DB-MetaData'!AJ306*6.89476,'SERIES_DB-MetaData'!AJ306)</f>
        <v>568</v>
      </c>
      <c r="AK306" s="31">
        <f>IF('SERIES_DB-MetaData'!$F306="US",'SERIES_DB-MetaData'!AK306*6.89476,'SERIES_DB-MetaData'!AK306)</f>
        <v>0</v>
      </c>
      <c r="AL306" s="31">
        <f>IF('SERIES_DB-MetaData'!$F306="US",'SERIES_DB-MetaData'!AL306*6.89476,'SERIES_DB-MetaData'!AL306)</f>
        <v>0</v>
      </c>
      <c r="AM306" s="31">
        <f>IF('SERIES_DB-MetaData'!$F306="US",'SERIES_DB-MetaData'!AM306*6.89476,'SERIES_DB-MetaData'!AM306)</f>
        <v>0</v>
      </c>
      <c r="AN306" s="31">
        <f>IF('SERIES_DB-MetaData'!$F306="US",'SERIES_DB-MetaData'!AN306*6.89476,'SERIES_DB-MetaData'!AN306)</f>
        <v>0</v>
      </c>
      <c r="AO306" s="108">
        <f>'SERIES_DB-MetaData'!AO306</f>
        <v>0</v>
      </c>
      <c r="AP306" s="24" t="str">
        <f>'SERIES_DB-MetaData'!AP306</f>
        <v>R</v>
      </c>
      <c r="AQ306" s="20">
        <f>'SERIES_DB-MetaData'!AQ306</f>
        <v>2</v>
      </c>
      <c r="AR306" s="24" t="str">
        <f>'SERIES_DB-MetaData'!AR306</f>
        <v>Ribbed</v>
      </c>
      <c r="AS306" s="30">
        <f>IF('SERIES_DB-MetaData'!$F306="US",'SERIES_DB-MetaData'!AS306*25.4,'SERIES_DB-MetaData'!AS306)</f>
        <v>6</v>
      </c>
      <c r="AT306" s="20">
        <f>'SERIES_DB-MetaData'!AT306</f>
        <v>0</v>
      </c>
      <c r="AU306" s="31">
        <f>IF('SERIES_DB-MetaData'!$F306="US",'SERIES_DB-MetaData'!AU306*25.4,'SERIES_DB-MetaData'!AU306)</f>
        <v>50</v>
      </c>
      <c r="AV306" s="30">
        <f>IF('SERIES_DB-MetaData'!$F306="US",'SERIES_DB-MetaData'!AV306*25.4,'SERIES_DB-MetaData'!AV306)</f>
        <v>0</v>
      </c>
      <c r="AW306" s="109">
        <f>'SERIES_DB-MetaData'!AW306</f>
        <v>0</v>
      </c>
      <c r="AX306" s="30">
        <f>IF('SERIES_DB-MetaData'!$F306="US",'SERIES_DB-MetaData'!AX306*25.4,'SERIES_DB-MetaData'!AX306)</f>
        <v>0</v>
      </c>
      <c r="AY306" s="23">
        <f t="shared" si="40"/>
        <v>1.2566370614359172</v>
      </c>
      <c r="AZ306" s="23"/>
      <c r="BA306" s="31">
        <f>IF('SERIES_DB-MetaData'!$F306="US",'SERIES_DB-MetaData'!BA306*6.89476,'SERIES_DB-MetaData'!BA306)</f>
        <v>372</v>
      </c>
      <c r="BB306" s="31">
        <f>IF('SERIES_DB-MetaData'!$F306="US",'SERIES_DB-MetaData'!BB306*6.89476,'SERIES_DB-MetaData'!BB306)</f>
        <v>524</v>
      </c>
      <c r="BC306" s="24">
        <f>'SERIES_DB-MetaData'!BC306</f>
        <v>0</v>
      </c>
      <c r="BD306" s="30">
        <f>IF('SERIES_DB-MetaData'!$F306="US",'SERIES_DB-MetaData'!BD306*25.4,'SERIES_DB-MetaData'!BD306)</f>
        <v>10</v>
      </c>
      <c r="BE306" s="30">
        <f>IF('SERIES_DB-MetaData'!$F306="US",'SERIES_DB-MetaData'!BE306*25.4,'SERIES_DB-MetaData'!BE306)</f>
        <v>60</v>
      </c>
      <c r="BF306" s="24">
        <f>'SERIES_DB-MetaData'!BF306</f>
        <v>2</v>
      </c>
      <c r="BG306" s="22">
        <f t="shared" si="41"/>
        <v>2.9088820866572158</v>
      </c>
      <c r="BH306" s="30">
        <f>IF('SERIES_DB-MetaData'!$F306="US",'SERIES_DB-MetaData'!BH306*25.4,'SERIES_DB-MetaData'!BH306)</f>
        <v>0</v>
      </c>
      <c r="BI306" s="31">
        <f>IF('SERIES_DB-MetaData'!$F306="US",'SERIES_DB-MetaData'!BI306*6.89476,'SERIES_DB-MetaData'!BI306)</f>
        <v>393</v>
      </c>
      <c r="BJ306" s="31">
        <f>IF('SERIES_DB-MetaData'!$F306="US",'SERIES_DB-MetaData'!BJ306*6.89476,'SERIES_DB-MetaData'!BJ306)</f>
        <v>568</v>
      </c>
      <c r="BK306" s="109">
        <f>'SERIES_DB-MetaData'!BK306</f>
        <v>0</v>
      </c>
      <c r="BL306" s="30">
        <f>IF('SERIES_DB-MetaData'!$F306="US",'SERIES_DB-MetaData'!BL306*25.4,'SERIES_DB-MetaData'!BL306)</f>
        <v>6</v>
      </c>
      <c r="BM306" s="30">
        <f>IF('SERIES_DB-MetaData'!$F306="US",'SERIES_DB-MetaData'!BM306*25.4,'SERIES_DB-MetaData'!BM306)</f>
        <v>54.17</v>
      </c>
      <c r="BN306" s="25">
        <f>'SERIES_DB-MetaData'!$BN$6</f>
        <v>2</v>
      </c>
      <c r="BO306" s="22">
        <f t="shared" si="42"/>
        <v>1.1599012935535511</v>
      </c>
      <c r="BP306" s="31">
        <f>IF('SERIES_DB-MetaData'!$F306="US",'SERIES_DB-MetaData'!BP306*6.89476,'SERIES_DB-MetaData'!BP306)</f>
        <v>372</v>
      </c>
      <c r="BQ306" s="31">
        <f>IF('SERIES_DB-MetaData'!$F306="US",'SERIES_DB-MetaData'!BQ306*6.89476,'SERIES_DB-MetaData'!BQ306)</f>
        <v>524</v>
      </c>
      <c r="BR306" s="20">
        <f>'SERIES_DB-MetaData'!BR306</f>
        <v>0</v>
      </c>
      <c r="BS306" s="30">
        <f>IF('SERIES_DB-MetaData'!$F306="US",'SERIES_DB-MetaData'!BS306*25.4,'SERIES_DB-MetaData'!BS306)</f>
        <v>0</v>
      </c>
      <c r="BT306" s="20">
        <f>'SERIES_DB-MetaData'!BT306</f>
        <v>0</v>
      </c>
      <c r="BU306" s="22">
        <f t="shared" si="43"/>
        <v>0</v>
      </c>
      <c r="BV306" s="31">
        <f>IF('SERIES_DB-MetaData'!$F306="US",'SERIES_DB-MetaData'!BV306*6.89476,'SERIES_DB-MetaData'!BV306)</f>
        <v>0</v>
      </c>
      <c r="BW306" s="20">
        <f>'SERIES_DB-MetaData'!BW306</f>
        <v>0</v>
      </c>
      <c r="BX306" s="20">
        <f>'SERIES_DB-MetaData'!BX306</f>
        <v>5</v>
      </c>
    </row>
    <row r="307" spans="1:76">
      <c r="A307" s="84">
        <f>'SERIES_DB-MetaData'!A307</f>
        <v>302</v>
      </c>
      <c r="B307" s="84">
        <f>'SERIES_DB-MetaData'!B307</f>
        <v>0</v>
      </c>
      <c r="C307" s="84">
        <f>'SERIES_DB-MetaData'!C307</f>
        <v>8</v>
      </c>
      <c r="D307" s="105" t="str">
        <f>'SERIES_DB-MetaData'!D307</f>
        <v>No.8</v>
      </c>
      <c r="E307" s="105" t="str">
        <f>'SERIES_DB-MetaData'!E307</f>
        <v>Tokunaga, Nakachi (2012)</v>
      </c>
      <c r="F307" s="20" t="s">
        <v>8</v>
      </c>
      <c r="G307" s="87" t="str">
        <f>'SERIES_DB-MetaData'!G307</f>
        <v>C</v>
      </c>
      <c r="H307" s="87" t="str">
        <f>'SERIES_DB-MetaData'!H307</f>
        <v>R</v>
      </c>
      <c r="I307" s="31">
        <f>IF('SERIES_DB-MetaData'!$F307="US",'SERIES_DB-MetaData'!I307*6.89476,'SERIES_DB-MetaData'!I307)</f>
        <v>34.799999999999997</v>
      </c>
      <c r="J307" s="31">
        <f>IF('SERIES_DB-MetaData'!$F307="US",'SERIES_DB-MetaData'!J307*6.89476,'SERIES_DB-MetaData'!J307)</f>
        <v>0</v>
      </c>
      <c r="K307" s="31">
        <f>IF('SERIES_DB-MetaData'!$F307="US",'SERIES_DB-MetaData'!K307*6.89476,'SERIES_DB-MetaData'!K307)</f>
        <v>0</v>
      </c>
      <c r="L307" s="31">
        <f>IF('SERIES_DB-MetaData'!$F307="US",'SERIES_DB-MetaData'!L307*4.448221615,'SERIES_DB-MetaData'!L307)</f>
        <v>539</v>
      </c>
      <c r="M307" s="20" t="str">
        <f>'SERIES_DB-MetaData'!M307</f>
        <v>III</v>
      </c>
      <c r="N307" s="30">
        <f>IF('SERIES_DB-MetaData'!$F307="US",'SERIES_DB-MetaData'!N307*25.4,'SERIES_DB-MetaData'!N307)</f>
        <v>90</v>
      </c>
      <c r="O307" s="30">
        <f>IF('SERIES_DB-MetaData'!$F307="US",'SERIES_DB-MetaData'!O307*25.4,'SERIES_DB-MetaData'!O307)</f>
        <v>16</v>
      </c>
      <c r="P307" s="30">
        <f>IF('SERIES_DB-MetaData'!$F307="US",'SERIES_DB-MetaData'!P307*25.4,'SERIES_DB-MetaData'!P307)</f>
        <v>430</v>
      </c>
      <c r="Q307" s="30">
        <f>IF('SERIES_DB-MetaData'!$F307="US",'SERIES_DB-MetaData'!Q307*25.4,'SERIES_DB-MetaData'!Q307)</f>
        <v>90</v>
      </c>
      <c r="R307" s="30">
        <f>IF('SERIES_DB-MetaData'!$F307="US",'SERIES_DB-MetaData'!R307*25.4,'SERIES_DB-MetaData'!R307)</f>
        <v>725</v>
      </c>
      <c r="S307" s="30">
        <f>IF('SERIES_DB-MetaData'!$F307="US",'SERIES_DB-MetaData'!S307*25.4,'SERIES_DB-MetaData'!S307)</f>
        <v>1050</v>
      </c>
      <c r="T307" s="32" t="str">
        <f>'SERIES_DB-MetaData'!T307</f>
        <v>C</v>
      </c>
      <c r="U307" s="32">
        <f t="shared" si="46"/>
        <v>38700</v>
      </c>
      <c r="V307" s="30">
        <f>IF('SERIES_DB-MetaData'!$F307="US",'SERIES_DB-MetaData'!V307*25.4,'SERIES_DB-MetaData'!V307)</f>
        <v>10</v>
      </c>
      <c r="W307" s="30">
        <f>IF('SERIES_DB-MetaData'!$F307="US",'SERIES_DB-MetaData'!W307*25.4,'SERIES_DB-MetaData'!W307)</f>
        <v>0</v>
      </c>
      <c r="X307" s="30">
        <f>IF('SERIES_DB-MetaData'!$F307="US",'SERIES_DB-MetaData'!X307*25.4,'SERIES_DB-MetaData'!X307)</f>
        <v>0</v>
      </c>
      <c r="Y307" s="108">
        <f>'SERIES_DB-MetaData'!Y307</f>
        <v>2</v>
      </c>
      <c r="Z307" s="30">
        <f>IF('SERIES_DB-MetaData'!$F307="US",'SERIES_DB-MetaData'!Z307*25.4,'SERIES_DB-MetaData'!Z307)</f>
        <v>0</v>
      </c>
      <c r="AA307" s="108">
        <f>'SERIES_DB-MetaData'!AA307</f>
        <v>0</v>
      </c>
      <c r="AB307" s="30">
        <f>IF('SERIES_DB-MetaData'!$F307="US",'SERIES_DB-MetaData'!AB307*25.4,'SERIES_DB-MetaData'!AB307)</f>
        <v>5</v>
      </c>
      <c r="AC307" s="108">
        <f>'SERIES_DB-MetaData'!AC307</f>
        <v>0</v>
      </c>
      <c r="AD307" s="108" t="str">
        <f>'SERIES_DB-MetaData'!AD307</f>
        <v>H90</v>
      </c>
      <c r="AE307" s="31">
        <f>IF('SERIES_DB-MetaData'!$F307="US",'SERIES_DB-MetaData'!AE307*25.4,'SERIES_DB-MetaData'!AE307)</f>
        <v>250</v>
      </c>
      <c r="AF307" s="32" t="str">
        <f>'SERIES_DB-MetaData'!AF307</f>
        <v>Ribbed</v>
      </c>
      <c r="AG307" s="23">
        <f t="shared" si="39"/>
        <v>0.40589052371961148</v>
      </c>
      <c r="AH307" s="30">
        <f>IF('SERIES_DB-MetaData'!$F307="US",'SERIES_DB-MetaData'!AH307*25.4,'SERIES_DB-MetaData'!AH307)</f>
        <v>0</v>
      </c>
      <c r="AI307" s="31">
        <f>IF('SERIES_DB-MetaData'!$F307="US",'SERIES_DB-MetaData'!AI307*6.89476,'SERIES_DB-MetaData'!AI307)</f>
        <v>393</v>
      </c>
      <c r="AJ307" s="31">
        <f>IF('SERIES_DB-MetaData'!$F307="US",'SERIES_DB-MetaData'!AJ307*6.89476,'SERIES_DB-MetaData'!AJ307)</f>
        <v>568</v>
      </c>
      <c r="AK307" s="31">
        <f>IF('SERIES_DB-MetaData'!$F307="US",'SERIES_DB-MetaData'!AK307*6.89476,'SERIES_DB-MetaData'!AK307)</f>
        <v>0</v>
      </c>
      <c r="AL307" s="31">
        <f>IF('SERIES_DB-MetaData'!$F307="US",'SERIES_DB-MetaData'!AL307*6.89476,'SERIES_DB-MetaData'!AL307)</f>
        <v>0</v>
      </c>
      <c r="AM307" s="31">
        <f>IF('SERIES_DB-MetaData'!$F307="US",'SERIES_DB-MetaData'!AM307*6.89476,'SERIES_DB-MetaData'!AM307)</f>
        <v>0</v>
      </c>
      <c r="AN307" s="31">
        <f>IF('SERIES_DB-MetaData'!$F307="US",'SERIES_DB-MetaData'!AN307*6.89476,'SERIES_DB-MetaData'!AN307)</f>
        <v>0</v>
      </c>
      <c r="AO307" s="108">
        <f>'SERIES_DB-MetaData'!AO307</f>
        <v>0</v>
      </c>
      <c r="AP307" s="24" t="str">
        <f>'SERIES_DB-MetaData'!AP307</f>
        <v>R</v>
      </c>
      <c r="AQ307" s="20">
        <f>'SERIES_DB-MetaData'!AQ307</f>
        <v>1</v>
      </c>
      <c r="AR307" s="24" t="str">
        <f>'SERIES_DB-MetaData'!AR307</f>
        <v>Ribbed</v>
      </c>
      <c r="AS307" s="30">
        <f>IF('SERIES_DB-MetaData'!$F307="US",'SERIES_DB-MetaData'!AS307*25.4,'SERIES_DB-MetaData'!AS307)</f>
        <v>6</v>
      </c>
      <c r="AT307" s="20">
        <f>'SERIES_DB-MetaData'!AT307</f>
        <v>0</v>
      </c>
      <c r="AU307" s="31">
        <f>IF('SERIES_DB-MetaData'!$F307="US",'SERIES_DB-MetaData'!AU307*25.4,'SERIES_DB-MetaData'!AU307)</f>
        <v>50</v>
      </c>
      <c r="AV307" s="30">
        <f>IF('SERIES_DB-MetaData'!$F307="US",'SERIES_DB-MetaData'!AV307*25.4,'SERIES_DB-MetaData'!AV307)</f>
        <v>0</v>
      </c>
      <c r="AW307" s="109">
        <f>'SERIES_DB-MetaData'!AW307</f>
        <v>0</v>
      </c>
      <c r="AX307" s="30">
        <f>IF('SERIES_DB-MetaData'!$F307="US",'SERIES_DB-MetaData'!AX307*25.4,'SERIES_DB-MetaData'!AX307)</f>
        <v>0</v>
      </c>
      <c r="AY307" s="23">
        <f t="shared" si="40"/>
        <v>0.62831853071795862</v>
      </c>
      <c r="AZ307" s="23"/>
      <c r="BA307" s="31">
        <f>IF('SERIES_DB-MetaData'!$F307="US",'SERIES_DB-MetaData'!BA307*6.89476,'SERIES_DB-MetaData'!BA307)</f>
        <v>372</v>
      </c>
      <c r="BB307" s="31">
        <f>IF('SERIES_DB-MetaData'!$F307="US",'SERIES_DB-MetaData'!BB307*6.89476,'SERIES_DB-MetaData'!BB307)</f>
        <v>524</v>
      </c>
      <c r="BC307" s="24">
        <f>'SERIES_DB-MetaData'!BC307</f>
        <v>0</v>
      </c>
      <c r="BD307" s="30">
        <f>IF('SERIES_DB-MetaData'!$F307="US",'SERIES_DB-MetaData'!BD307*25.4,'SERIES_DB-MetaData'!BD307)</f>
        <v>10</v>
      </c>
      <c r="BE307" s="30">
        <f>IF('SERIES_DB-MetaData'!$F307="US",'SERIES_DB-MetaData'!BE307*25.4,'SERIES_DB-MetaData'!BE307)</f>
        <v>60</v>
      </c>
      <c r="BF307" s="24">
        <f>'SERIES_DB-MetaData'!BF307</f>
        <v>2</v>
      </c>
      <c r="BG307" s="22">
        <f t="shared" si="41"/>
        <v>2.9088820866572158</v>
      </c>
      <c r="BH307" s="30">
        <f>IF('SERIES_DB-MetaData'!$F307="US",'SERIES_DB-MetaData'!BH307*25.4,'SERIES_DB-MetaData'!BH307)</f>
        <v>0</v>
      </c>
      <c r="BI307" s="31">
        <f>IF('SERIES_DB-MetaData'!$F307="US",'SERIES_DB-MetaData'!BI307*6.89476,'SERIES_DB-MetaData'!BI307)</f>
        <v>393</v>
      </c>
      <c r="BJ307" s="31">
        <f>IF('SERIES_DB-MetaData'!$F307="US",'SERIES_DB-MetaData'!BJ307*6.89476,'SERIES_DB-MetaData'!BJ307)</f>
        <v>568</v>
      </c>
      <c r="BK307" s="109">
        <f>'SERIES_DB-MetaData'!BK307</f>
        <v>0</v>
      </c>
      <c r="BL307" s="30">
        <f>IF('SERIES_DB-MetaData'!$F307="US",'SERIES_DB-MetaData'!BL307*25.4,'SERIES_DB-MetaData'!BL307)</f>
        <v>6</v>
      </c>
      <c r="BM307" s="30">
        <f>IF('SERIES_DB-MetaData'!$F307="US",'SERIES_DB-MetaData'!BM307*25.4,'SERIES_DB-MetaData'!BM307)</f>
        <v>54.17</v>
      </c>
      <c r="BN307" s="25">
        <f>'SERIES_DB-MetaData'!$BN$6</f>
        <v>2</v>
      </c>
      <c r="BO307" s="22">
        <f t="shared" si="42"/>
        <v>1.1599012935535511</v>
      </c>
      <c r="BP307" s="31">
        <f>IF('SERIES_DB-MetaData'!$F307="US",'SERIES_DB-MetaData'!BP307*6.89476,'SERIES_DB-MetaData'!BP307)</f>
        <v>372</v>
      </c>
      <c r="BQ307" s="31">
        <f>IF('SERIES_DB-MetaData'!$F307="US",'SERIES_DB-MetaData'!BQ307*6.89476,'SERIES_DB-MetaData'!BQ307)</f>
        <v>524</v>
      </c>
      <c r="BR307" s="20">
        <f>'SERIES_DB-MetaData'!BR307</f>
        <v>0</v>
      </c>
      <c r="BS307" s="30">
        <f>IF('SERIES_DB-MetaData'!$F307="US",'SERIES_DB-MetaData'!BS307*25.4,'SERIES_DB-MetaData'!BS307)</f>
        <v>0</v>
      </c>
      <c r="BT307" s="20">
        <f>'SERIES_DB-MetaData'!BT307</f>
        <v>0</v>
      </c>
      <c r="BU307" s="22">
        <f t="shared" si="43"/>
        <v>0</v>
      </c>
      <c r="BV307" s="31">
        <f>IF('SERIES_DB-MetaData'!$F307="US",'SERIES_DB-MetaData'!BV307*6.89476,'SERIES_DB-MetaData'!BV307)</f>
        <v>0</v>
      </c>
      <c r="BW307" s="20">
        <f>'SERIES_DB-MetaData'!BW307</f>
        <v>0</v>
      </c>
      <c r="BX307" s="20">
        <f>'SERIES_DB-MetaData'!BX307</f>
        <v>5</v>
      </c>
    </row>
    <row r="308" spans="1:76">
      <c r="A308" s="84">
        <f>'SERIES_DB-MetaData'!A308</f>
        <v>303</v>
      </c>
      <c r="B308" s="84">
        <f>'SERIES_DB-MetaData'!B308</f>
        <v>0</v>
      </c>
      <c r="C308" s="84">
        <f>'SERIES_DB-MetaData'!C308</f>
        <v>1</v>
      </c>
      <c r="D308" s="105" t="str">
        <f>'SERIES_DB-MetaData'!D308</f>
        <v>H1</v>
      </c>
      <c r="E308" s="105" t="str">
        <f>'SERIES_DB-MetaData'!E308</f>
        <v>Tokunaga, Nakachi (2012)</v>
      </c>
      <c r="F308" s="20" t="s">
        <v>8</v>
      </c>
      <c r="G308" s="87" t="str">
        <f>'SERIES_DB-MetaData'!G308</f>
        <v>C</v>
      </c>
      <c r="H308" s="87" t="str">
        <f>'SERIES_DB-MetaData'!H308</f>
        <v>R</v>
      </c>
      <c r="I308" s="31">
        <f>IF('SERIES_DB-MetaData'!$F308="US",'SERIES_DB-MetaData'!I308*6.89476,'SERIES_DB-MetaData'!I308)</f>
        <v>35.700000000000003</v>
      </c>
      <c r="J308" s="31">
        <f>IF('SERIES_DB-MetaData'!$F308="US",'SERIES_DB-MetaData'!J308*6.89476,'SERIES_DB-MetaData'!J308)</f>
        <v>0</v>
      </c>
      <c r="K308" s="31">
        <f>IF('SERIES_DB-MetaData'!$F308="US",'SERIES_DB-MetaData'!K308*6.89476,'SERIES_DB-MetaData'!K308)</f>
        <v>0</v>
      </c>
      <c r="L308" s="31">
        <f>IF('SERIES_DB-MetaData'!$F308="US",'SERIES_DB-MetaData'!L308*4.448221615,'SERIES_DB-MetaData'!L308)</f>
        <v>553</v>
      </c>
      <c r="M308" s="20" t="str">
        <f>'SERIES_DB-MetaData'!M308</f>
        <v>III</v>
      </c>
      <c r="N308" s="30">
        <f>IF('SERIES_DB-MetaData'!$F308="US",'SERIES_DB-MetaData'!N308*25.4,'SERIES_DB-MetaData'!N308)</f>
        <v>90</v>
      </c>
      <c r="O308" s="30">
        <f>IF('SERIES_DB-MetaData'!$F308="US",'SERIES_DB-MetaData'!O308*25.4,'SERIES_DB-MetaData'!O308)</f>
        <v>16</v>
      </c>
      <c r="P308" s="30">
        <f>IF('SERIES_DB-MetaData'!$F308="US",'SERIES_DB-MetaData'!P308*25.4,'SERIES_DB-MetaData'!P308)</f>
        <v>430</v>
      </c>
      <c r="Q308" s="30">
        <f>IF('SERIES_DB-MetaData'!$F308="US",'SERIES_DB-MetaData'!Q308*25.4,'SERIES_DB-MetaData'!Q308)</f>
        <v>90</v>
      </c>
      <c r="R308" s="30">
        <f>IF('SERIES_DB-MetaData'!$F308="US",'SERIES_DB-MetaData'!R308*25.4,'SERIES_DB-MetaData'!R308)</f>
        <v>725</v>
      </c>
      <c r="S308" s="30">
        <f>IF('SERIES_DB-MetaData'!$F308="US",'SERIES_DB-MetaData'!S308*25.4,'SERIES_DB-MetaData'!S308)</f>
        <v>1050</v>
      </c>
      <c r="T308" s="32" t="str">
        <f>'SERIES_DB-MetaData'!T308</f>
        <v>C</v>
      </c>
      <c r="U308" s="32">
        <f t="shared" si="46"/>
        <v>38700</v>
      </c>
      <c r="V308" s="30">
        <f>IF('SERIES_DB-MetaData'!$F308="US",'SERIES_DB-MetaData'!V308*25.4,'SERIES_DB-MetaData'!V308)</f>
        <v>10</v>
      </c>
      <c r="W308" s="30">
        <f>IF('SERIES_DB-MetaData'!$F308="US",'SERIES_DB-MetaData'!W308*25.4,'SERIES_DB-MetaData'!W308)</f>
        <v>0</v>
      </c>
      <c r="X308" s="30">
        <f>IF('SERIES_DB-MetaData'!$F308="US",'SERIES_DB-MetaData'!X308*25.4,'SERIES_DB-MetaData'!X308)</f>
        <v>0</v>
      </c>
      <c r="Y308" s="108">
        <f>'SERIES_DB-MetaData'!Y308</f>
        <v>2</v>
      </c>
      <c r="Z308" s="30">
        <f>IF('SERIES_DB-MetaData'!$F308="US",'SERIES_DB-MetaData'!Z308*25.4,'SERIES_DB-MetaData'!Z308)</f>
        <v>0</v>
      </c>
      <c r="AA308" s="108">
        <f>'SERIES_DB-MetaData'!AA308</f>
        <v>0</v>
      </c>
      <c r="AB308" s="30">
        <f>IF('SERIES_DB-MetaData'!$F308="US",'SERIES_DB-MetaData'!AB308*25.4,'SERIES_DB-MetaData'!AB308)</f>
        <v>5</v>
      </c>
      <c r="AC308" s="108">
        <f>'SERIES_DB-MetaData'!AC308</f>
        <v>0</v>
      </c>
      <c r="AD308" s="108" t="str">
        <f>'SERIES_DB-MetaData'!AD308</f>
        <v>H90</v>
      </c>
      <c r="AE308" s="31">
        <f>IF('SERIES_DB-MetaData'!$F308="US",'SERIES_DB-MetaData'!AE308*25.4,'SERIES_DB-MetaData'!AE308)</f>
        <v>250</v>
      </c>
      <c r="AF308" s="32" t="str">
        <f>'SERIES_DB-MetaData'!AF308</f>
        <v>Ribbed</v>
      </c>
      <c r="AG308" s="23">
        <f t="shared" si="39"/>
        <v>0.40589052371961148</v>
      </c>
      <c r="AH308" s="30">
        <f>IF('SERIES_DB-MetaData'!$F308="US",'SERIES_DB-MetaData'!AH308*25.4,'SERIES_DB-MetaData'!AH308)</f>
        <v>0</v>
      </c>
      <c r="AI308" s="31">
        <f>IF('SERIES_DB-MetaData'!$F308="US",'SERIES_DB-MetaData'!AI308*6.89476,'SERIES_DB-MetaData'!AI308)</f>
        <v>393</v>
      </c>
      <c r="AJ308" s="31">
        <f>IF('SERIES_DB-MetaData'!$F308="US",'SERIES_DB-MetaData'!AJ308*6.89476,'SERIES_DB-MetaData'!AJ308)</f>
        <v>568</v>
      </c>
      <c r="AK308" s="31">
        <f>IF('SERIES_DB-MetaData'!$F308="US",'SERIES_DB-MetaData'!AK308*6.89476,'SERIES_DB-MetaData'!AK308)</f>
        <v>0</v>
      </c>
      <c r="AL308" s="31">
        <f>IF('SERIES_DB-MetaData'!$F308="US",'SERIES_DB-MetaData'!AL308*6.89476,'SERIES_DB-MetaData'!AL308)</f>
        <v>0</v>
      </c>
      <c r="AM308" s="31">
        <f>IF('SERIES_DB-MetaData'!$F308="US",'SERIES_DB-MetaData'!AM308*6.89476,'SERIES_DB-MetaData'!AM308)</f>
        <v>0</v>
      </c>
      <c r="AN308" s="31">
        <f>IF('SERIES_DB-MetaData'!$F308="US",'SERIES_DB-MetaData'!AN308*6.89476,'SERIES_DB-MetaData'!AN308)</f>
        <v>0</v>
      </c>
      <c r="AO308" s="108">
        <f>'SERIES_DB-MetaData'!AO308</f>
        <v>0</v>
      </c>
      <c r="AP308" s="24" t="str">
        <f>'SERIES_DB-MetaData'!AP308</f>
        <v>R</v>
      </c>
      <c r="AQ308" s="20">
        <f>'SERIES_DB-MetaData'!AQ308</f>
        <v>1</v>
      </c>
      <c r="AR308" s="24" t="str">
        <f>'SERIES_DB-MetaData'!AR308</f>
        <v>Ribbed</v>
      </c>
      <c r="AS308" s="30">
        <f>IF('SERIES_DB-MetaData'!$F308="US",'SERIES_DB-MetaData'!AS308*25.4,'SERIES_DB-MetaData'!AS308)</f>
        <v>6</v>
      </c>
      <c r="AT308" s="20">
        <f>'SERIES_DB-MetaData'!AT308</f>
        <v>0</v>
      </c>
      <c r="AU308" s="31">
        <f>IF('SERIES_DB-MetaData'!$F308="US",'SERIES_DB-MetaData'!AU308*25.4,'SERIES_DB-MetaData'!AU308)</f>
        <v>50</v>
      </c>
      <c r="AV308" s="30">
        <f>IF('SERIES_DB-MetaData'!$F308="US",'SERIES_DB-MetaData'!AV308*25.4,'SERIES_DB-MetaData'!AV308)</f>
        <v>0</v>
      </c>
      <c r="AW308" s="109">
        <f>'SERIES_DB-MetaData'!AW308</f>
        <v>0</v>
      </c>
      <c r="AX308" s="30">
        <f>IF('SERIES_DB-MetaData'!$F308="US",'SERIES_DB-MetaData'!AX308*25.4,'SERIES_DB-MetaData'!AX308)</f>
        <v>0</v>
      </c>
      <c r="AY308" s="23">
        <f t="shared" si="40"/>
        <v>0.62831853071795862</v>
      </c>
      <c r="AZ308" s="23"/>
      <c r="BA308" s="31">
        <f>IF('SERIES_DB-MetaData'!$F308="US",'SERIES_DB-MetaData'!BA308*6.89476,'SERIES_DB-MetaData'!BA308)</f>
        <v>372</v>
      </c>
      <c r="BB308" s="31">
        <f>IF('SERIES_DB-MetaData'!$F308="US",'SERIES_DB-MetaData'!BB308*6.89476,'SERIES_DB-MetaData'!BB308)</f>
        <v>524</v>
      </c>
      <c r="BC308" s="24">
        <f>'SERIES_DB-MetaData'!BC308</f>
        <v>0</v>
      </c>
      <c r="BD308" s="30">
        <f>IF('SERIES_DB-MetaData'!$F308="US",'SERIES_DB-MetaData'!BD308*25.4,'SERIES_DB-MetaData'!BD308)</f>
        <v>10</v>
      </c>
      <c r="BE308" s="30">
        <f>IF('SERIES_DB-MetaData'!$F308="US",'SERIES_DB-MetaData'!BE308*25.4,'SERIES_DB-MetaData'!BE308)</f>
        <v>60</v>
      </c>
      <c r="BF308" s="24">
        <f>'SERIES_DB-MetaData'!BF308</f>
        <v>2</v>
      </c>
      <c r="BG308" s="22">
        <f t="shared" si="41"/>
        <v>2.9088820866572158</v>
      </c>
      <c r="BH308" s="30">
        <f>IF('SERIES_DB-MetaData'!$F308="US",'SERIES_DB-MetaData'!BH308*25.4,'SERIES_DB-MetaData'!BH308)</f>
        <v>0</v>
      </c>
      <c r="BI308" s="31">
        <f>IF('SERIES_DB-MetaData'!$F308="US",'SERIES_DB-MetaData'!BI308*6.89476,'SERIES_DB-MetaData'!BI308)</f>
        <v>393</v>
      </c>
      <c r="BJ308" s="31">
        <f>IF('SERIES_DB-MetaData'!$F308="US",'SERIES_DB-MetaData'!BJ308*6.89476,'SERIES_DB-MetaData'!BJ308)</f>
        <v>568</v>
      </c>
      <c r="BK308" s="109">
        <f>'SERIES_DB-MetaData'!BK308</f>
        <v>0</v>
      </c>
      <c r="BL308" s="30">
        <f>IF('SERIES_DB-MetaData'!$F308="US",'SERIES_DB-MetaData'!BL308*25.4,'SERIES_DB-MetaData'!BL308)</f>
        <v>6</v>
      </c>
      <c r="BM308" s="30">
        <f>IF('SERIES_DB-MetaData'!$F308="US",'SERIES_DB-MetaData'!BM308*25.4,'SERIES_DB-MetaData'!BM308)</f>
        <v>54.17</v>
      </c>
      <c r="BN308" s="25">
        <f>'SERIES_DB-MetaData'!$BN$6</f>
        <v>2</v>
      </c>
      <c r="BO308" s="22">
        <f t="shared" si="42"/>
        <v>1.1599012935535511</v>
      </c>
      <c r="BP308" s="31">
        <f>IF('SERIES_DB-MetaData'!$F308="US",'SERIES_DB-MetaData'!BP308*6.89476,'SERIES_DB-MetaData'!BP308)</f>
        <v>372</v>
      </c>
      <c r="BQ308" s="31">
        <f>IF('SERIES_DB-MetaData'!$F308="US",'SERIES_DB-MetaData'!BQ308*6.89476,'SERIES_DB-MetaData'!BQ308)</f>
        <v>524</v>
      </c>
      <c r="BR308" s="20">
        <f>'SERIES_DB-MetaData'!BR308</f>
        <v>0</v>
      </c>
      <c r="BS308" s="30">
        <f>IF('SERIES_DB-MetaData'!$F308="US",'SERIES_DB-MetaData'!BS308*25.4,'SERIES_DB-MetaData'!BS308)</f>
        <v>0</v>
      </c>
      <c r="BT308" s="20">
        <f>'SERIES_DB-MetaData'!BT308</f>
        <v>0</v>
      </c>
      <c r="BU308" s="22">
        <f t="shared" si="43"/>
        <v>0</v>
      </c>
      <c r="BV308" s="31">
        <f>IF('SERIES_DB-MetaData'!$F308="US",'SERIES_DB-MetaData'!BV308*6.89476,'SERIES_DB-MetaData'!BV308)</f>
        <v>0</v>
      </c>
      <c r="BW308" s="20">
        <f>'SERIES_DB-MetaData'!BW308</f>
        <v>0</v>
      </c>
      <c r="BX308" s="20">
        <f>'SERIES_DB-MetaData'!BX308</f>
        <v>5</v>
      </c>
    </row>
    <row r="309" spans="1:76">
      <c r="A309" s="84">
        <f>'SERIES_DB-MetaData'!A309</f>
        <v>304</v>
      </c>
      <c r="B309" s="84">
        <f>'SERIES_DB-MetaData'!B309</f>
        <v>0</v>
      </c>
      <c r="C309" s="84">
        <f>'SERIES_DB-MetaData'!C309</f>
        <v>2</v>
      </c>
      <c r="D309" s="105" t="str">
        <f>'SERIES_DB-MetaData'!D309</f>
        <v>H2</v>
      </c>
      <c r="E309" s="105" t="str">
        <f>'SERIES_DB-MetaData'!E309</f>
        <v>Tokunaga, Nakachi (2012)</v>
      </c>
      <c r="F309" s="20" t="s">
        <v>8</v>
      </c>
      <c r="G309" s="87" t="str">
        <f>'SERIES_DB-MetaData'!G309</f>
        <v>C</v>
      </c>
      <c r="H309" s="87" t="str">
        <f>'SERIES_DB-MetaData'!H309</f>
        <v>R</v>
      </c>
      <c r="I309" s="31">
        <f>IF('SERIES_DB-MetaData'!$F309="US",'SERIES_DB-MetaData'!I309*6.89476,'SERIES_DB-MetaData'!I309)</f>
        <v>34.799999999999997</v>
      </c>
      <c r="J309" s="31">
        <f>IF('SERIES_DB-MetaData'!$F309="US",'SERIES_DB-MetaData'!J309*6.89476,'SERIES_DB-MetaData'!J309)</f>
        <v>0</v>
      </c>
      <c r="K309" s="31">
        <f>IF('SERIES_DB-MetaData'!$F309="US",'SERIES_DB-MetaData'!K309*6.89476,'SERIES_DB-MetaData'!K309)</f>
        <v>0</v>
      </c>
      <c r="L309" s="31">
        <f>IF('SERIES_DB-MetaData'!$F309="US",'SERIES_DB-MetaData'!L309*4.448221615,'SERIES_DB-MetaData'!L309)</f>
        <v>534</v>
      </c>
      <c r="M309" s="20" t="str">
        <f>'SERIES_DB-MetaData'!M309</f>
        <v>III</v>
      </c>
      <c r="N309" s="30">
        <f>IF('SERIES_DB-MetaData'!$F309="US",'SERIES_DB-MetaData'!N309*25.4,'SERIES_DB-MetaData'!N309)</f>
        <v>90</v>
      </c>
      <c r="O309" s="30">
        <f>IF('SERIES_DB-MetaData'!$F309="US",'SERIES_DB-MetaData'!O309*25.4,'SERIES_DB-MetaData'!O309)</f>
        <v>16</v>
      </c>
      <c r="P309" s="30">
        <f>IF('SERIES_DB-MetaData'!$F309="US",'SERIES_DB-MetaData'!P309*25.4,'SERIES_DB-MetaData'!P309)</f>
        <v>430</v>
      </c>
      <c r="Q309" s="30">
        <f>IF('SERIES_DB-MetaData'!$F309="US",'SERIES_DB-MetaData'!Q309*25.4,'SERIES_DB-MetaData'!Q309)</f>
        <v>90</v>
      </c>
      <c r="R309" s="30">
        <f>IF('SERIES_DB-MetaData'!$F309="US",'SERIES_DB-MetaData'!R309*25.4,'SERIES_DB-MetaData'!R309)</f>
        <v>725</v>
      </c>
      <c r="S309" s="30">
        <f>IF('SERIES_DB-MetaData'!$F309="US",'SERIES_DB-MetaData'!S309*25.4,'SERIES_DB-MetaData'!S309)</f>
        <v>1050</v>
      </c>
      <c r="T309" s="32" t="str">
        <f>'SERIES_DB-MetaData'!T309</f>
        <v>C</v>
      </c>
      <c r="U309" s="32">
        <f t="shared" si="46"/>
        <v>38700</v>
      </c>
      <c r="V309" s="30">
        <f>IF('SERIES_DB-MetaData'!$F309="US",'SERIES_DB-MetaData'!V309*25.4,'SERIES_DB-MetaData'!V309)</f>
        <v>16</v>
      </c>
      <c r="W309" s="30">
        <f>IF('SERIES_DB-MetaData'!$F309="US",'SERIES_DB-MetaData'!W309*25.4,'SERIES_DB-MetaData'!W309)</f>
        <v>0</v>
      </c>
      <c r="X309" s="30">
        <f>IF('SERIES_DB-MetaData'!$F309="US",'SERIES_DB-MetaData'!X309*25.4,'SERIES_DB-MetaData'!X309)</f>
        <v>0</v>
      </c>
      <c r="Y309" s="108">
        <f>'SERIES_DB-MetaData'!Y309</f>
        <v>2</v>
      </c>
      <c r="Z309" s="30">
        <f>IF('SERIES_DB-MetaData'!$F309="US",'SERIES_DB-MetaData'!Z309*25.4,'SERIES_DB-MetaData'!Z309)</f>
        <v>0</v>
      </c>
      <c r="AA309" s="108">
        <f>'SERIES_DB-MetaData'!AA309</f>
        <v>0</v>
      </c>
      <c r="AB309" s="30">
        <f>IF('SERIES_DB-MetaData'!$F309="US",'SERIES_DB-MetaData'!AB309*25.4,'SERIES_DB-MetaData'!AB309)</f>
        <v>5</v>
      </c>
      <c r="AC309" s="108">
        <f>'SERIES_DB-MetaData'!AC309</f>
        <v>0</v>
      </c>
      <c r="AD309" s="108" t="str">
        <f>'SERIES_DB-MetaData'!AD309</f>
        <v>H90</v>
      </c>
      <c r="AE309" s="31">
        <f>IF('SERIES_DB-MetaData'!$F309="US",'SERIES_DB-MetaData'!AE309*25.4,'SERIES_DB-MetaData'!AE309)</f>
        <v>250</v>
      </c>
      <c r="AF309" s="32" t="str">
        <f>'SERIES_DB-MetaData'!AF309</f>
        <v>Ribbed</v>
      </c>
      <c r="AG309" s="23">
        <f t="shared" si="39"/>
        <v>1.0390797407222054</v>
      </c>
      <c r="AH309" s="30">
        <f>IF('SERIES_DB-MetaData'!$F309="US",'SERIES_DB-MetaData'!AH309*25.4,'SERIES_DB-MetaData'!AH309)</f>
        <v>0</v>
      </c>
      <c r="AI309" s="31">
        <f>IF('SERIES_DB-MetaData'!$F309="US",'SERIES_DB-MetaData'!AI309*6.89476,'SERIES_DB-MetaData'!AI309)</f>
        <v>393</v>
      </c>
      <c r="AJ309" s="31">
        <f>IF('SERIES_DB-MetaData'!$F309="US",'SERIES_DB-MetaData'!AJ309*6.89476,'SERIES_DB-MetaData'!AJ309)</f>
        <v>568</v>
      </c>
      <c r="AK309" s="31">
        <f>IF('SERIES_DB-MetaData'!$F309="US",'SERIES_DB-MetaData'!AK309*6.89476,'SERIES_DB-MetaData'!AK309)</f>
        <v>0</v>
      </c>
      <c r="AL309" s="31">
        <f>IF('SERIES_DB-MetaData'!$F309="US",'SERIES_DB-MetaData'!AL309*6.89476,'SERIES_DB-MetaData'!AL309)</f>
        <v>0</v>
      </c>
      <c r="AM309" s="31">
        <f>IF('SERIES_DB-MetaData'!$F309="US",'SERIES_DB-MetaData'!AM309*6.89476,'SERIES_DB-MetaData'!AM309)</f>
        <v>0</v>
      </c>
      <c r="AN309" s="31">
        <f>IF('SERIES_DB-MetaData'!$F309="US",'SERIES_DB-MetaData'!AN309*6.89476,'SERIES_DB-MetaData'!AN309)</f>
        <v>0</v>
      </c>
      <c r="AO309" s="108">
        <f>'SERIES_DB-MetaData'!AO309</f>
        <v>0</v>
      </c>
      <c r="AP309" s="24" t="str">
        <f>'SERIES_DB-MetaData'!AP309</f>
        <v>R</v>
      </c>
      <c r="AQ309" s="20">
        <f>'SERIES_DB-MetaData'!AQ309</f>
        <v>1</v>
      </c>
      <c r="AR309" s="24" t="str">
        <f>'SERIES_DB-MetaData'!AR309</f>
        <v>Ribbed</v>
      </c>
      <c r="AS309" s="30">
        <f>IF('SERIES_DB-MetaData'!$F309="US",'SERIES_DB-MetaData'!AS309*25.4,'SERIES_DB-MetaData'!AS309)</f>
        <v>6</v>
      </c>
      <c r="AT309" s="20">
        <f>'SERIES_DB-MetaData'!AT309</f>
        <v>0</v>
      </c>
      <c r="AU309" s="31">
        <f>IF('SERIES_DB-MetaData'!$F309="US",'SERIES_DB-MetaData'!AU309*25.4,'SERIES_DB-MetaData'!AU309)</f>
        <v>50</v>
      </c>
      <c r="AV309" s="30">
        <f>IF('SERIES_DB-MetaData'!$F309="US",'SERIES_DB-MetaData'!AV309*25.4,'SERIES_DB-MetaData'!AV309)</f>
        <v>0</v>
      </c>
      <c r="AW309" s="109">
        <f>'SERIES_DB-MetaData'!AW309</f>
        <v>0</v>
      </c>
      <c r="AX309" s="30">
        <f>IF('SERIES_DB-MetaData'!$F309="US",'SERIES_DB-MetaData'!AX309*25.4,'SERIES_DB-MetaData'!AX309)</f>
        <v>0</v>
      </c>
      <c r="AY309" s="23">
        <f t="shared" si="40"/>
        <v>0.62831853071795862</v>
      </c>
      <c r="AZ309" s="23"/>
      <c r="BA309" s="31">
        <f>IF('SERIES_DB-MetaData'!$F309="US",'SERIES_DB-MetaData'!BA309*6.89476,'SERIES_DB-MetaData'!BA309)</f>
        <v>372</v>
      </c>
      <c r="BB309" s="31">
        <f>IF('SERIES_DB-MetaData'!$F309="US",'SERIES_DB-MetaData'!BB309*6.89476,'SERIES_DB-MetaData'!BB309)</f>
        <v>524</v>
      </c>
      <c r="BC309" s="24">
        <f>'SERIES_DB-MetaData'!BC309</f>
        <v>0</v>
      </c>
      <c r="BD309" s="30">
        <f>IF('SERIES_DB-MetaData'!$F309="US",'SERIES_DB-MetaData'!BD309*25.4,'SERIES_DB-MetaData'!BD309)</f>
        <v>10</v>
      </c>
      <c r="BE309" s="30">
        <f>IF('SERIES_DB-MetaData'!$F309="US",'SERIES_DB-MetaData'!BE309*25.4,'SERIES_DB-MetaData'!BE309)</f>
        <v>60</v>
      </c>
      <c r="BF309" s="24">
        <f>'SERIES_DB-MetaData'!BF309</f>
        <v>2</v>
      </c>
      <c r="BG309" s="22">
        <f t="shared" si="41"/>
        <v>2.9088820866572158</v>
      </c>
      <c r="BH309" s="30">
        <f>IF('SERIES_DB-MetaData'!$F309="US",'SERIES_DB-MetaData'!BH309*25.4,'SERIES_DB-MetaData'!BH309)</f>
        <v>0</v>
      </c>
      <c r="BI309" s="31">
        <f>IF('SERIES_DB-MetaData'!$F309="US",'SERIES_DB-MetaData'!BI309*6.89476,'SERIES_DB-MetaData'!BI309)</f>
        <v>393</v>
      </c>
      <c r="BJ309" s="31">
        <f>IF('SERIES_DB-MetaData'!$F309="US",'SERIES_DB-MetaData'!BJ309*6.89476,'SERIES_DB-MetaData'!BJ309)</f>
        <v>568</v>
      </c>
      <c r="BK309" s="109">
        <f>'SERIES_DB-MetaData'!BK309</f>
        <v>0</v>
      </c>
      <c r="BL309" s="30">
        <f>IF('SERIES_DB-MetaData'!$F309="US",'SERIES_DB-MetaData'!BL309*25.4,'SERIES_DB-MetaData'!BL309)</f>
        <v>6</v>
      </c>
      <c r="BM309" s="30">
        <f>IF('SERIES_DB-MetaData'!$F309="US",'SERIES_DB-MetaData'!BM309*25.4,'SERIES_DB-MetaData'!BM309)</f>
        <v>54.17</v>
      </c>
      <c r="BN309" s="25">
        <f>'SERIES_DB-MetaData'!$BN$6</f>
        <v>2</v>
      </c>
      <c r="BO309" s="22">
        <f t="shared" si="42"/>
        <v>1.1599012935535511</v>
      </c>
      <c r="BP309" s="31">
        <f>IF('SERIES_DB-MetaData'!$F309="US",'SERIES_DB-MetaData'!BP309*6.89476,'SERIES_DB-MetaData'!BP309)</f>
        <v>372</v>
      </c>
      <c r="BQ309" s="31">
        <f>IF('SERIES_DB-MetaData'!$F309="US",'SERIES_DB-MetaData'!BQ309*6.89476,'SERIES_DB-MetaData'!BQ309)</f>
        <v>524</v>
      </c>
      <c r="BR309" s="20">
        <f>'SERIES_DB-MetaData'!BR309</f>
        <v>0</v>
      </c>
      <c r="BS309" s="30">
        <f>IF('SERIES_DB-MetaData'!$F309="US",'SERIES_DB-MetaData'!BS309*25.4,'SERIES_DB-MetaData'!BS309)</f>
        <v>0</v>
      </c>
      <c r="BT309" s="20">
        <f>'SERIES_DB-MetaData'!BT309</f>
        <v>0</v>
      </c>
      <c r="BU309" s="22">
        <f t="shared" si="43"/>
        <v>0</v>
      </c>
      <c r="BV309" s="31">
        <f>IF('SERIES_DB-MetaData'!$F309="US",'SERIES_DB-MetaData'!BV309*6.89476,'SERIES_DB-MetaData'!BV309)</f>
        <v>0</v>
      </c>
      <c r="BW309" s="20">
        <f>'SERIES_DB-MetaData'!BW309</f>
        <v>0</v>
      </c>
      <c r="BX309" s="20">
        <f>'SERIES_DB-MetaData'!BX309</f>
        <v>5</v>
      </c>
    </row>
    <row r="310" spans="1:76">
      <c r="A310" s="84">
        <f>'SERIES_DB-MetaData'!A310</f>
        <v>305</v>
      </c>
      <c r="B310" s="84">
        <f>'SERIES_DB-MetaData'!B310</f>
        <v>0</v>
      </c>
      <c r="C310" s="84">
        <f>'SERIES_DB-MetaData'!C310</f>
        <v>3</v>
      </c>
      <c r="D310" s="105" t="str">
        <f>'SERIES_DB-MetaData'!D310</f>
        <v>H3</v>
      </c>
      <c r="E310" s="105" t="str">
        <f>'SERIES_DB-MetaData'!E310</f>
        <v>Tokunaga, Nakachi (2012)</v>
      </c>
      <c r="F310" s="20" t="s">
        <v>8</v>
      </c>
      <c r="G310" s="87" t="str">
        <f>'SERIES_DB-MetaData'!G310</f>
        <v>C</v>
      </c>
      <c r="H310" s="87" t="str">
        <f>'SERIES_DB-MetaData'!H310</f>
        <v>R</v>
      </c>
      <c r="I310" s="31">
        <f>IF('SERIES_DB-MetaData'!$F310="US",'SERIES_DB-MetaData'!I310*6.89476,'SERIES_DB-MetaData'!I310)</f>
        <v>60.9</v>
      </c>
      <c r="J310" s="31">
        <f>IF('SERIES_DB-MetaData'!$F310="US",'SERIES_DB-MetaData'!J310*6.89476,'SERIES_DB-MetaData'!J310)</f>
        <v>0</v>
      </c>
      <c r="K310" s="31">
        <f>IF('SERIES_DB-MetaData'!$F310="US",'SERIES_DB-MetaData'!K310*6.89476,'SERIES_DB-MetaData'!K310)</f>
        <v>0</v>
      </c>
      <c r="L310" s="31">
        <f>IF('SERIES_DB-MetaData'!$F310="US",'SERIES_DB-MetaData'!L310*4.448221615,'SERIES_DB-MetaData'!L310)</f>
        <v>461</v>
      </c>
      <c r="M310" s="20" t="str">
        <f>'SERIES_DB-MetaData'!M310</f>
        <v>III</v>
      </c>
      <c r="N310" s="30">
        <f>IF('SERIES_DB-MetaData'!$F310="US",'SERIES_DB-MetaData'!N310*25.4,'SERIES_DB-MetaData'!N310)</f>
        <v>90</v>
      </c>
      <c r="O310" s="30">
        <f>IF('SERIES_DB-MetaData'!$F310="US",'SERIES_DB-MetaData'!O310*25.4,'SERIES_DB-MetaData'!O310)</f>
        <v>16</v>
      </c>
      <c r="P310" s="30">
        <f>IF('SERIES_DB-MetaData'!$F310="US",'SERIES_DB-MetaData'!P310*25.4,'SERIES_DB-MetaData'!P310)</f>
        <v>430</v>
      </c>
      <c r="Q310" s="30">
        <f>IF('SERIES_DB-MetaData'!$F310="US",'SERIES_DB-MetaData'!Q310*25.4,'SERIES_DB-MetaData'!Q310)</f>
        <v>90</v>
      </c>
      <c r="R310" s="30">
        <f>IF('SERIES_DB-MetaData'!$F310="US",'SERIES_DB-MetaData'!R310*25.4,'SERIES_DB-MetaData'!R310)</f>
        <v>725</v>
      </c>
      <c r="S310" s="30">
        <f>IF('SERIES_DB-MetaData'!$F310="US",'SERIES_DB-MetaData'!S310*25.4,'SERIES_DB-MetaData'!S310)</f>
        <v>1050</v>
      </c>
      <c r="T310" s="32" t="str">
        <f>'SERIES_DB-MetaData'!T310</f>
        <v>C</v>
      </c>
      <c r="U310" s="32">
        <f t="shared" si="46"/>
        <v>38700</v>
      </c>
      <c r="V310" s="30">
        <f>IF('SERIES_DB-MetaData'!$F310="US",'SERIES_DB-MetaData'!V310*25.4,'SERIES_DB-MetaData'!V310)</f>
        <v>16</v>
      </c>
      <c r="W310" s="30">
        <f>IF('SERIES_DB-MetaData'!$F310="US",'SERIES_DB-MetaData'!W310*25.4,'SERIES_DB-MetaData'!W310)</f>
        <v>0</v>
      </c>
      <c r="X310" s="30">
        <f>IF('SERIES_DB-MetaData'!$F310="US",'SERIES_DB-MetaData'!X310*25.4,'SERIES_DB-MetaData'!X310)</f>
        <v>0</v>
      </c>
      <c r="Y310" s="108">
        <f>'SERIES_DB-MetaData'!Y310</f>
        <v>2</v>
      </c>
      <c r="Z310" s="30">
        <f>IF('SERIES_DB-MetaData'!$F310="US",'SERIES_DB-MetaData'!Z310*25.4,'SERIES_DB-MetaData'!Z310)</f>
        <v>0</v>
      </c>
      <c r="AA310" s="108">
        <f>'SERIES_DB-MetaData'!AA310</f>
        <v>0</v>
      </c>
      <c r="AB310" s="30">
        <f>IF('SERIES_DB-MetaData'!$F310="US",'SERIES_DB-MetaData'!AB310*25.4,'SERIES_DB-MetaData'!AB310)</f>
        <v>5</v>
      </c>
      <c r="AC310" s="108">
        <f>'SERIES_DB-MetaData'!AC310</f>
        <v>0</v>
      </c>
      <c r="AD310" s="108" t="str">
        <f>'SERIES_DB-MetaData'!AD310</f>
        <v>H90</v>
      </c>
      <c r="AE310" s="31">
        <f>IF('SERIES_DB-MetaData'!$F310="US",'SERIES_DB-MetaData'!AE310*25.4,'SERIES_DB-MetaData'!AE310)</f>
        <v>250</v>
      </c>
      <c r="AF310" s="32" t="str">
        <f>'SERIES_DB-MetaData'!AF310</f>
        <v>Ribbed</v>
      </c>
      <c r="AG310" s="23">
        <f t="shared" si="39"/>
        <v>1.0390797407222054</v>
      </c>
      <c r="AH310" s="30">
        <f>IF('SERIES_DB-MetaData'!$F310="US",'SERIES_DB-MetaData'!AH310*25.4,'SERIES_DB-MetaData'!AH310)</f>
        <v>0</v>
      </c>
      <c r="AI310" s="31">
        <f>IF('SERIES_DB-MetaData'!$F310="US",'SERIES_DB-MetaData'!AI310*6.89476,'SERIES_DB-MetaData'!AI310)</f>
        <v>393</v>
      </c>
      <c r="AJ310" s="31">
        <f>IF('SERIES_DB-MetaData'!$F310="US",'SERIES_DB-MetaData'!AJ310*6.89476,'SERIES_DB-MetaData'!AJ310)</f>
        <v>568</v>
      </c>
      <c r="AK310" s="31">
        <f>IF('SERIES_DB-MetaData'!$F310="US",'SERIES_DB-MetaData'!AK310*6.89476,'SERIES_DB-MetaData'!AK310)</f>
        <v>0</v>
      </c>
      <c r="AL310" s="31">
        <f>IF('SERIES_DB-MetaData'!$F310="US",'SERIES_DB-MetaData'!AL310*6.89476,'SERIES_DB-MetaData'!AL310)</f>
        <v>0</v>
      </c>
      <c r="AM310" s="31">
        <f>IF('SERIES_DB-MetaData'!$F310="US",'SERIES_DB-MetaData'!AM310*6.89476,'SERIES_DB-MetaData'!AM310)</f>
        <v>0</v>
      </c>
      <c r="AN310" s="31">
        <f>IF('SERIES_DB-MetaData'!$F310="US",'SERIES_DB-MetaData'!AN310*6.89476,'SERIES_DB-MetaData'!AN310)</f>
        <v>0</v>
      </c>
      <c r="AO310" s="108">
        <f>'SERIES_DB-MetaData'!AO310</f>
        <v>0</v>
      </c>
      <c r="AP310" s="24" t="str">
        <f>'SERIES_DB-MetaData'!AP310</f>
        <v>R</v>
      </c>
      <c r="AQ310" s="20">
        <f>'SERIES_DB-MetaData'!AQ310</f>
        <v>1</v>
      </c>
      <c r="AR310" s="24" t="str">
        <f>'SERIES_DB-MetaData'!AR310</f>
        <v>Ribbed</v>
      </c>
      <c r="AS310" s="30">
        <f>IF('SERIES_DB-MetaData'!$F310="US",'SERIES_DB-MetaData'!AS310*25.4,'SERIES_DB-MetaData'!AS310)</f>
        <v>6</v>
      </c>
      <c r="AT310" s="20">
        <f>'SERIES_DB-MetaData'!AT310</f>
        <v>0</v>
      </c>
      <c r="AU310" s="31">
        <f>IF('SERIES_DB-MetaData'!$F310="US",'SERIES_DB-MetaData'!AU310*25.4,'SERIES_DB-MetaData'!AU310)</f>
        <v>50</v>
      </c>
      <c r="AV310" s="30">
        <f>IF('SERIES_DB-MetaData'!$F310="US",'SERIES_DB-MetaData'!AV310*25.4,'SERIES_DB-MetaData'!AV310)</f>
        <v>0</v>
      </c>
      <c r="AW310" s="109">
        <f>'SERIES_DB-MetaData'!AW310</f>
        <v>0</v>
      </c>
      <c r="AX310" s="30">
        <f>IF('SERIES_DB-MetaData'!$F310="US",'SERIES_DB-MetaData'!AX310*25.4,'SERIES_DB-MetaData'!AX310)</f>
        <v>0</v>
      </c>
      <c r="AY310" s="23">
        <f t="shared" si="40"/>
        <v>0.62831853071795862</v>
      </c>
      <c r="AZ310" s="23"/>
      <c r="BA310" s="31">
        <f>IF('SERIES_DB-MetaData'!$F310="US",'SERIES_DB-MetaData'!BA310*6.89476,'SERIES_DB-MetaData'!BA310)</f>
        <v>372</v>
      </c>
      <c r="BB310" s="31">
        <f>IF('SERIES_DB-MetaData'!$F310="US",'SERIES_DB-MetaData'!BB310*6.89476,'SERIES_DB-MetaData'!BB310)</f>
        <v>524</v>
      </c>
      <c r="BC310" s="24">
        <f>'SERIES_DB-MetaData'!BC310</f>
        <v>0</v>
      </c>
      <c r="BD310" s="30">
        <f>IF('SERIES_DB-MetaData'!$F310="US",'SERIES_DB-MetaData'!BD310*25.4,'SERIES_DB-MetaData'!BD310)</f>
        <v>10</v>
      </c>
      <c r="BE310" s="30">
        <f>IF('SERIES_DB-MetaData'!$F310="US",'SERIES_DB-MetaData'!BE310*25.4,'SERIES_DB-MetaData'!BE310)</f>
        <v>60</v>
      </c>
      <c r="BF310" s="24">
        <f>'SERIES_DB-MetaData'!BF310</f>
        <v>2</v>
      </c>
      <c r="BG310" s="22">
        <f t="shared" si="41"/>
        <v>2.9088820866572158</v>
      </c>
      <c r="BH310" s="30">
        <f>IF('SERIES_DB-MetaData'!$F310="US",'SERIES_DB-MetaData'!BH310*25.4,'SERIES_DB-MetaData'!BH310)</f>
        <v>0</v>
      </c>
      <c r="BI310" s="31">
        <f>IF('SERIES_DB-MetaData'!$F310="US",'SERIES_DB-MetaData'!BI310*6.89476,'SERIES_DB-MetaData'!BI310)</f>
        <v>393</v>
      </c>
      <c r="BJ310" s="31">
        <f>IF('SERIES_DB-MetaData'!$F310="US",'SERIES_DB-MetaData'!BJ310*6.89476,'SERIES_DB-MetaData'!BJ310)</f>
        <v>568</v>
      </c>
      <c r="BK310" s="109">
        <f>'SERIES_DB-MetaData'!BK310</f>
        <v>0</v>
      </c>
      <c r="BL310" s="30">
        <f>IF('SERIES_DB-MetaData'!$F310="US",'SERIES_DB-MetaData'!BL310*25.4,'SERIES_DB-MetaData'!BL310)</f>
        <v>6</v>
      </c>
      <c r="BM310" s="30">
        <f>IF('SERIES_DB-MetaData'!$F310="US",'SERIES_DB-MetaData'!BM310*25.4,'SERIES_DB-MetaData'!BM310)</f>
        <v>54.17</v>
      </c>
      <c r="BN310" s="25">
        <f>'SERIES_DB-MetaData'!$BN$6</f>
        <v>2</v>
      </c>
      <c r="BO310" s="22">
        <f t="shared" si="42"/>
        <v>1.1599012935535511</v>
      </c>
      <c r="BP310" s="31">
        <f>IF('SERIES_DB-MetaData'!$F310="US",'SERIES_DB-MetaData'!BP310*6.89476,'SERIES_DB-MetaData'!BP310)</f>
        <v>372</v>
      </c>
      <c r="BQ310" s="31">
        <f>IF('SERIES_DB-MetaData'!$F310="US",'SERIES_DB-MetaData'!BQ310*6.89476,'SERIES_DB-MetaData'!BQ310)</f>
        <v>524</v>
      </c>
      <c r="BR310" s="20">
        <f>'SERIES_DB-MetaData'!BR310</f>
        <v>0</v>
      </c>
      <c r="BS310" s="30">
        <f>IF('SERIES_DB-MetaData'!$F310="US",'SERIES_DB-MetaData'!BS310*25.4,'SERIES_DB-MetaData'!BS310)</f>
        <v>0</v>
      </c>
      <c r="BT310" s="20">
        <f>'SERIES_DB-MetaData'!BT310</f>
        <v>0</v>
      </c>
      <c r="BU310" s="22">
        <f t="shared" si="43"/>
        <v>0</v>
      </c>
      <c r="BV310" s="31">
        <f>IF('SERIES_DB-MetaData'!$F310="US",'SERIES_DB-MetaData'!BV310*6.89476,'SERIES_DB-MetaData'!BV310)</f>
        <v>0</v>
      </c>
      <c r="BW310" s="20">
        <f>'SERIES_DB-MetaData'!BW310</f>
        <v>0</v>
      </c>
      <c r="BX310" s="20">
        <f>'SERIES_DB-MetaData'!BX310</f>
        <v>5</v>
      </c>
    </row>
    <row r="311" spans="1:76">
      <c r="A311" s="84">
        <f>'SERIES_DB-MetaData'!A311</f>
        <v>306</v>
      </c>
      <c r="B311" s="84">
        <f>'SERIES_DB-MetaData'!B311</f>
        <v>0</v>
      </c>
      <c r="C311" s="84">
        <f>'SERIES_DB-MetaData'!C311</f>
        <v>1</v>
      </c>
      <c r="D311" s="105" t="str">
        <f>'SERIES_DB-MetaData'!D311</f>
        <v>SW00N1</v>
      </c>
      <c r="E311" s="105" t="str">
        <f>'SERIES_DB-MetaData'!E311</f>
        <v>Tomazevic, Lutman, Capuder and Petkovic (1996)</v>
      </c>
      <c r="F311" s="20" t="s">
        <v>8</v>
      </c>
      <c r="G311" s="87" t="str">
        <f>'SERIES_DB-MetaData'!G311</f>
        <v>C</v>
      </c>
      <c r="H311" s="87" t="str">
        <f>'SERIES_DB-MetaData'!H311</f>
        <v>R</v>
      </c>
      <c r="I311" s="31">
        <f>IF('SERIES_DB-MetaData'!$F311="US",'SERIES_DB-MetaData'!I311*6.89476,'SERIES_DB-MetaData'!I311)</f>
        <v>41.1</v>
      </c>
      <c r="J311" s="31">
        <f>IF('SERIES_DB-MetaData'!$F311="US",'SERIES_DB-MetaData'!J311*6.89476,'SERIES_DB-MetaData'!J311)</f>
        <v>0</v>
      </c>
      <c r="K311" s="31">
        <f>IF('SERIES_DB-MetaData'!$F311="US",'SERIES_DB-MetaData'!K311*6.89476,'SERIES_DB-MetaData'!K311)</f>
        <v>0</v>
      </c>
      <c r="L311" s="31">
        <f>IF('SERIES_DB-MetaData'!$F311="US",'SERIES_DB-MetaData'!L311*4.448221615,'SERIES_DB-MetaData'!L311)</f>
        <v>101.84999999999998</v>
      </c>
      <c r="M311" s="20" t="str">
        <f>'SERIES_DB-MetaData'!M311</f>
        <v>IV</v>
      </c>
      <c r="N311" s="30">
        <f>IF('SERIES_DB-MetaData'!$F311="US",'SERIES_DB-MetaData'!N311*25.4,'SERIES_DB-MetaData'!N311)</f>
        <v>50</v>
      </c>
      <c r="O311" s="30">
        <f>IF('SERIES_DB-MetaData'!$F311="US",'SERIES_DB-MetaData'!O311*25.4,'SERIES_DB-MetaData'!O311)</f>
        <v>0</v>
      </c>
      <c r="P311" s="30">
        <f>IF('SERIES_DB-MetaData'!$F311="US",'SERIES_DB-MetaData'!P311*25.4,'SERIES_DB-MetaData'!P311)</f>
        <v>970</v>
      </c>
      <c r="Q311" s="30">
        <f>IF('SERIES_DB-MetaData'!$F311="US",'SERIES_DB-MetaData'!Q311*25.4,'SERIES_DB-MetaData'!Q311)</f>
        <v>50</v>
      </c>
      <c r="R311" s="30">
        <f>IF('SERIES_DB-MetaData'!$F311="US",'SERIES_DB-MetaData'!R311*25.4,'SERIES_DB-MetaData'!R311)</f>
        <v>1785</v>
      </c>
      <c r="S311" s="30">
        <f>IF('SERIES_DB-MetaData'!$F311="US",'SERIES_DB-MetaData'!S311*25.4,'SERIES_DB-MetaData'!S311)</f>
        <v>1785</v>
      </c>
      <c r="T311" s="32" t="str">
        <f>'SERIES_DB-MetaData'!T311</f>
        <v>C</v>
      </c>
      <c r="U311" s="32">
        <f t="shared" si="46"/>
        <v>48500</v>
      </c>
      <c r="V311" s="30">
        <f>IF('SERIES_DB-MetaData'!$F311="US",'SERIES_DB-MetaData'!V311*25.4,'SERIES_DB-MetaData'!V311)</f>
        <v>3</v>
      </c>
      <c r="W311" s="30">
        <f>IF('SERIES_DB-MetaData'!$F311="US",'SERIES_DB-MetaData'!W311*25.4,'SERIES_DB-MetaData'!W311)</f>
        <v>0</v>
      </c>
      <c r="X311" s="30">
        <f>IF('SERIES_DB-MetaData'!$F311="US",'SERIES_DB-MetaData'!X311*25.4,'SERIES_DB-MetaData'!X311)</f>
        <v>0</v>
      </c>
      <c r="Y311" s="108">
        <f>'SERIES_DB-MetaData'!Y311</f>
        <v>0</v>
      </c>
      <c r="Z311" s="30">
        <f>IF('SERIES_DB-MetaData'!$F311="US",'SERIES_DB-MetaData'!Z311*25.4,'SERIES_DB-MetaData'!Z311)</f>
        <v>0</v>
      </c>
      <c r="AA311" s="108">
        <f>'SERIES_DB-MetaData'!AA311</f>
        <v>0</v>
      </c>
      <c r="AB311" s="30">
        <f>IF('SERIES_DB-MetaData'!$F311="US",'SERIES_DB-MetaData'!AB311*25.4,'SERIES_DB-MetaData'!AB311)</f>
        <v>10</v>
      </c>
      <c r="AC311" s="108">
        <f>'SERIES_DB-MetaData'!AC311</f>
        <v>1</v>
      </c>
      <c r="AD311" s="108" t="str">
        <f>'SERIES_DB-MetaData'!AD311</f>
        <v>STRAIGHT</v>
      </c>
      <c r="AE311" s="31">
        <f>IF('SERIES_DB-MetaData'!$F311="US",'SERIES_DB-MetaData'!AE311*25.4,'SERIES_DB-MetaData'!AE311)</f>
        <v>500</v>
      </c>
      <c r="AF311" s="32" t="str">
        <f>'SERIES_DB-MetaData'!AF311</f>
        <v>Ribbed</v>
      </c>
      <c r="AG311" s="23">
        <f t="shared" si="39"/>
        <v>-1.4574398908406255E-2</v>
      </c>
      <c r="AH311" s="30">
        <f>IF('SERIES_DB-MetaData'!$F311="US",'SERIES_DB-MetaData'!AH311*25.4,'SERIES_DB-MetaData'!AH311)</f>
        <v>0</v>
      </c>
      <c r="AI311" s="31">
        <f>IF('SERIES_DB-MetaData'!$F311="US",'SERIES_DB-MetaData'!AI311*6.89476,'SERIES_DB-MetaData'!AI311)</f>
        <v>478</v>
      </c>
      <c r="AJ311" s="31">
        <f>IF('SERIES_DB-MetaData'!$F311="US",'SERIES_DB-MetaData'!AJ311*6.89476,'SERIES_DB-MetaData'!AJ311)</f>
        <v>0</v>
      </c>
      <c r="AK311" s="31">
        <f>IF('SERIES_DB-MetaData'!$F311="US",'SERIES_DB-MetaData'!AK311*6.89476,'SERIES_DB-MetaData'!AK311)</f>
        <v>0</v>
      </c>
      <c r="AL311" s="31">
        <f>IF('SERIES_DB-MetaData'!$F311="US",'SERIES_DB-MetaData'!AL311*6.89476,'SERIES_DB-MetaData'!AL311)</f>
        <v>0</v>
      </c>
      <c r="AM311" s="31">
        <f>IF('SERIES_DB-MetaData'!$F311="US",'SERIES_DB-MetaData'!AM311*6.89476,'SERIES_DB-MetaData'!AM311)</f>
        <v>0</v>
      </c>
      <c r="AN311" s="31">
        <f>IF('SERIES_DB-MetaData'!$F311="US",'SERIES_DB-MetaData'!AN311*6.89476,'SERIES_DB-MetaData'!AN311)</f>
        <v>0</v>
      </c>
      <c r="AO311" s="108">
        <f>'SERIES_DB-MetaData'!AO311</f>
        <v>0</v>
      </c>
      <c r="AP311" s="24" t="str">
        <f>'SERIES_DB-MetaData'!AP311</f>
        <v>-</v>
      </c>
      <c r="AQ311" s="20">
        <f>'SERIES_DB-MetaData'!AQ311</f>
        <v>1</v>
      </c>
      <c r="AR311" s="24" t="str">
        <f>'SERIES_DB-MetaData'!AR311</f>
        <v>Ribbed</v>
      </c>
      <c r="AS311" s="30">
        <f>IF('SERIES_DB-MetaData'!$F311="US",'SERIES_DB-MetaData'!AS311*25.4,'SERIES_DB-MetaData'!AS311)</f>
        <v>0</v>
      </c>
      <c r="AT311" s="20">
        <f>'SERIES_DB-MetaData'!AT311</f>
        <v>0</v>
      </c>
      <c r="AU311" s="31">
        <f>IF('SERIES_DB-MetaData'!$F311="US",'SERIES_DB-MetaData'!AU311*25.4,'SERIES_DB-MetaData'!AU311)</f>
        <v>0</v>
      </c>
      <c r="AV311" s="30">
        <f>IF('SERIES_DB-MetaData'!$F311="US",'SERIES_DB-MetaData'!AV311*25.4,'SERIES_DB-MetaData'!AV311)</f>
        <v>0</v>
      </c>
      <c r="AW311" s="109">
        <f>'SERIES_DB-MetaData'!AW311</f>
        <v>0</v>
      </c>
      <c r="AX311" s="30">
        <f>IF('SERIES_DB-MetaData'!$F311="US",'SERIES_DB-MetaData'!AX311*25.4,'SERIES_DB-MetaData'!AX311)</f>
        <v>0</v>
      </c>
      <c r="AY311" s="23" t="e">
        <f t="shared" si="40"/>
        <v>#DIV/0!</v>
      </c>
      <c r="AZ311" s="23"/>
      <c r="BA311" s="31">
        <f>IF('SERIES_DB-MetaData'!$F311="US",'SERIES_DB-MetaData'!BA311*6.89476,'SERIES_DB-MetaData'!BA311)</f>
        <v>0</v>
      </c>
      <c r="BB311" s="31" t="str">
        <f>IF('SERIES_DB-MetaData'!$F311="US",'SERIES_DB-MetaData'!BB311*6.89476,'SERIES_DB-MetaData'!BB311)</f>
        <v>-</v>
      </c>
      <c r="BC311" s="24">
        <f>'SERIES_DB-MetaData'!BC311</f>
        <v>0</v>
      </c>
      <c r="BD311" s="30">
        <f>IF('SERIES_DB-MetaData'!$F311="US",'SERIES_DB-MetaData'!BD311*25.4,'SERIES_DB-MetaData'!BD311)</f>
        <v>3</v>
      </c>
      <c r="BE311" s="30">
        <f>IF('SERIES_DB-MetaData'!$F311="US",'SERIES_DB-MetaData'!BE311*25.4,'SERIES_DB-MetaData'!BE311)</f>
        <v>59</v>
      </c>
      <c r="BF311" s="24">
        <f>'SERIES_DB-MetaData'!BF311</f>
        <v>1</v>
      </c>
      <c r="BG311" s="22">
        <f t="shared" si="41"/>
        <v>0.23961299900261135</v>
      </c>
      <c r="BH311" s="30">
        <f>IF('SERIES_DB-MetaData'!$F311="US",'SERIES_DB-MetaData'!BH311*25.4,'SERIES_DB-MetaData'!BH311)</f>
        <v>0</v>
      </c>
      <c r="BI311" s="31">
        <f>IF('SERIES_DB-MetaData'!$F311="US",'SERIES_DB-MetaData'!BI311*6.89476,'SERIES_DB-MetaData'!BI311)</f>
        <v>478</v>
      </c>
      <c r="BJ311" s="31">
        <f>IF('SERIES_DB-MetaData'!$F311="US",'SERIES_DB-MetaData'!BJ311*6.89476,'SERIES_DB-MetaData'!BJ311)</f>
        <v>531</v>
      </c>
      <c r="BK311" s="109">
        <f>'SERIES_DB-MetaData'!BK311</f>
        <v>0</v>
      </c>
      <c r="BL311" s="30">
        <f>IF('SERIES_DB-MetaData'!$F311="US",'SERIES_DB-MetaData'!BL311*25.4,'SERIES_DB-MetaData'!BL311)</f>
        <v>3</v>
      </c>
      <c r="BM311" s="30">
        <f>IF('SERIES_DB-MetaData'!$F311="US",'SERIES_DB-MetaData'!BM311*25.4,'SERIES_DB-MetaData'!BM311)</f>
        <v>59</v>
      </c>
      <c r="BN311" s="25">
        <f>'SERIES_DB-MetaData'!$BN$6</f>
        <v>2</v>
      </c>
      <c r="BO311" s="22">
        <f t="shared" si="42"/>
        <v>0.4792259980052227</v>
      </c>
      <c r="BP311" s="31">
        <f>IF('SERIES_DB-MetaData'!$F311="US",'SERIES_DB-MetaData'!BP311*6.89476,'SERIES_DB-MetaData'!BP311)</f>
        <v>478</v>
      </c>
      <c r="BQ311" s="31">
        <f>IF('SERIES_DB-MetaData'!$F311="US",'SERIES_DB-MetaData'!BQ311*6.89476,'SERIES_DB-MetaData'!BQ311)</f>
        <v>531</v>
      </c>
      <c r="BR311" s="20">
        <f>'SERIES_DB-MetaData'!BR311</f>
        <v>0</v>
      </c>
      <c r="BS311" s="30">
        <f>IF('SERIES_DB-MetaData'!$F311="US",'SERIES_DB-MetaData'!BS311*25.4,'SERIES_DB-MetaData'!BS311)</f>
        <v>0</v>
      </c>
      <c r="BT311" s="20">
        <f>'SERIES_DB-MetaData'!BT311</f>
        <v>0</v>
      </c>
      <c r="BU311" s="22">
        <f t="shared" si="43"/>
        <v>0</v>
      </c>
      <c r="BV311" s="31">
        <f>IF('SERIES_DB-MetaData'!$F311="US",'SERIES_DB-MetaData'!BV311*6.89476,'SERIES_DB-MetaData'!BV311)</f>
        <v>0</v>
      </c>
      <c r="BW311" s="20">
        <f>'SERIES_DB-MetaData'!BW311</f>
        <v>0</v>
      </c>
      <c r="BX311" s="20">
        <f>'SERIES_DB-MetaData'!BX311</f>
        <v>5</v>
      </c>
    </row>
    <row r="312" spans="1:76">
      <c r="A312" s="84">
        <f>'SERIES_DB-MetaData'!A312</f>
        <v>307</v>
      </c>
      <c r="B312" s="84">
        <f>'SERIES_DB-MetaData'!B312</f>
        <v>0</v>
      </c>
      <c r="C312" s="84">
        <f>'SERIES_DB-MetaData'!C312</f>
        <v>2</v>
      </c>
      <c r="D312" s="105" t="str">
        <f>'SERIES_DB-MetaData'!D312</f>
        <v>SW00N2</v>
      </c>
      <c r="E312" s="105" t="str">
        <f>'SERIES_DB-MetaData'!E312</f>
        <v>Tomazevic, Lutman, Capuder and Petkovic (1996)</v>
      </c>
      <c r="F312" s="20" t="s">
        <v>8</v>
      </c>
      <c r="G312" s="87" t="str">
        <f>'SERIES_DB-MetaData'!G312</f>
        <v>C</v>
      </c>
      <c r="H312" s="87" t="str">
        <f>'SERIES_DB-MetaData'!H312</f>
        <v>R</v>
      </c>
      <c r="I312" s="31">
        <f>IF('SERIES_DB-MetaData'!$F312="US",'SERIES_DB-MetaData'!I312*6.89476,'SERIES_DB-MetaData'!I312)</f>
        <v>41.1</v>
      </c>
      <c r="J312" s="31">
        <f>IF('SERIES_DB-MetaData'!$F312="US",'SERIES_DB-MetaData'!J312*6.89476,'SERIES_DB-MetaData'!J312)</f>
        <v>0</v>
      </c>
      <c r="K312" s="31">
        <f>IF('SERIES_DB-MetaData'!$F312="US",'SERIES_DB-MetaData'!K312*6.89476,'SERIES_DB-MetaData'!K312)</f>
        <v>0</v>
      </c>
      <c r="L312" s="31">
        <f>IF('SERIES_DB-MetaData'!$F312="US",'SERIES_DB-MetaData'!L312*4.448221615,'SERIES_DB-MetaData'!L312)</f>
        <v>203.69999999999996</v>
      </c>
      <c r="M312" s="20" t="str">
        <f>'SERIES_DB-MetaData'!M312</f>
        <v>IV</v>
      </c>
      <c r="N312" s="30">
        <f>IF('SERIES_DB-MetaData'!$F312="US",'SERIES_DB-MetaData'!N312*25.4,'SERIES_DB-MetaData'!N312)</f>
        <v>50</v>
      </c>
      <c r="O312" s="30">
        <f>IF('SERIES_DB-MetaData'!$F312="US",'SERIES_DB-MetaData'!O312*25.4,'SERIES_DB-MetaData'!O312)</f>
        <v>0</v>
      </c>
      <c r="P312" s="30">
        <f>IF('SERIES_DB-MetaData'!$F312="US",'SERIES_DB-MetaData'!P312*25.4,'SERIES_DB-MetaData'!P312)</f>
        <v>970</v>
      </c>
      <c r="Q312" s="30">
        <f>IF('SERIES_DB-MetaData'!$F312="US",'SERIES_DB-MetaData'!Q312*25.4,'SERIES_DB-MetaData'!Q312)</f>
        <v>50</v>
      </c>
      <c r="R312" s="30">
        <f>IF('SERIES_DB-MetaData'!$F312="US",'SERIES_DB-MetaData'!R312*25.4,'SERIES_DB-MetaData'!R312)</f>
        <v>1785</v>
      </c>
      <c r="S312" s="30">
        <f>IF('SERIES_DB-MetaData'!$F312="US",'SERIES_DB-MetaData'!S312*25.4,'SERIES_DB-MetaData'!S312)</f>
        <v>1785</v>
      </c>
      <c r="T312" s="32" t="str">
        <f>'SERIES_DB-MetaData'!T312</f>
        <v>C</v>
      </c>
      <c r="U312" s="32">
        <f t="shared" si="46"/>
        <v>48500</v>
      </c>
      <c r="V312" s="30">
        <f>IF('SERIES_DB-MetaData'!$F312="US",'SERIES_DB-MetaData'!V312*25.4,'SERIES_DB-MetaData'!V312)</f>
        <v>3</v>
      </c>
      <c r="W312" s="30">
        <f>IF('SERIES_DB-MetaData'!$F312="US",'SERIES_DB-MetaData'!W312*25.4,'SERIES_DB-MetaData'!W312)</f>
        <v>0</v>
      </c>
      <c r="X312" s="30">
        <f>IF('SERIES_DB-MetaData'!$F312="US",'SERIES_DB-MetaData'!X312*25.4,'SERIES_DB-MetaData'!X312)</f>
        <v>0</v>
      </c>
      <c r="Y312" s="108">
        <f>'SERIES_DB-MetaData'!Y312</f>
        <v>0</v>
      </c>
      <c r="Z312" s="30">
        <f>IF('SERIES_DB-MetaData'!$F312="US",'SERIES_DB-MetaData'!Z312*25.4,'SERIES_DB-MetaData'!Z312)</f>
        <v>0</v>
      </c>
      <c r="AA312" s="108">
        <f>'SERIES_DB-MetaData'!AA312</f>
        <v>0</v>
      </c>
      <c r="AB312" s="30">
        <f>IF('SERIES_DB-MetaData'!$F312="US",'SERIES_DB-MetaData'!AB312*25.4,'SERIES_DB-MetaData'!AB312)</f>
        <v>10</v>
      </c>
      <c r="AC312" s="108">
        <f>'SERIES_DB-MetaData'!AC312</f>
        <v>1</v>
      </c>
      <c r="AD312" s="108" t="str">
        <f>'SERIES_DB-MetaData'!AD312</f>
        <v>STRAIGHT</v>
      </c>
      <c r="AE312" s="31">
        <f>IF('SERIES_DB-MetaData'!$F312="US",'SERIES_DB-MetaData'!AE312*25.4,'SERIES_DB-MetaData'!AE312)</f>
        <v>500</v>
      </c>
      <c r="AF312" s="32" t="str">
        <f>'SERIES_DB-MetaData'!AF312</f>
        <v>Ribbed</v>
      </c>
      <c r="AG312" s="23">
        <f t="shared" si="39"/>
        <v>-1.4574398908406255E-2</v>
      </c>
      <c r="AH312" s="30">
        <f>IF('SERIES_DB-MetaData'!$F312="US",'SERIES_DB-MetaData'!AH312*25.4,'SERIES_DB-MetaData'!AH312)</f>
        <v>0</v>
      </c>
      <c r="AI312" s="31">
        <f>IF('SERIES_DB-MetaData'!$F312="US",'SERIES_DB-MetaData'!AI312*6.89476,'SERIES_DB-MetaData'!AI312)</f>
        <v>478</v>
      </c>
      <c r="AJ312" s="31">
        <f>IF('SERIES_DB-MetaData'!$F312="US",'SERIES_DB-MetaData'!AJ312*6.89476,'SERIES_DB-MetaData'!AJ312)</f>
        <v>0</v>
      </c>
      <c r="AK312" s="31">
        <f>IF('SERIES_DB-MetaData'!$F312="US",'SERIES_DB-MetaData'!AK312*6.89476,'SERIES_DB-MetaData'!AK312)</f>
        <v>0</v>
      </c>
      <c r="AL312" s="31">
        <f>IF('SERIES_DB-MetaData'!$F312="US",'SERIES_DB-MetaData'!AL312*6.89476,'SERIES_DB-MetaData'!AL312)</f>
        <v>0</v>
      </c>
      <c r="AM312" s="31">
        <f>IF('SERIES_DB-MetaData'!$F312="US",'SERIES_DB-MetaData'!AM312*6.89476,'SERIES_DB-MetaData'!AM312)</f>
        <v>0</v>
      </c>
      <c r="AN312" s="31">
        <f>IF('SERIES_DB-MetaData'!$F312="US",'SERIES_DB-MetaData'!AN312*6.89476,'SERIES_DB-MetaData'!AN312)</f>
        <v>0</v>
      </c>
      <c r="AO312" s="108">
        <f>'SERIES_DB-MetaData'!AO312</f>
        <v>0</v>
      </c>
      <c r="AP312" s="24" t="str">
        <f>'SERIES_DB-MetaData'!AP312</f>
        <v>-</v>
      </c>
      <c r="AQ312" s="20">
        <f>'SERIES_DB-MetaData'!AQ312</f>
        <v>1</v>
      </c>
      <c r="AR312" s="24" t="str">
        <f>'SERIES_DB-MetaData'!AR312</f>
        <v>Ribbed</v>
      </c>
      <c r="AS312" s="30">
        <f>IF('SERIES_DB-MetaData'!$F312="US",'SERIES_DB-MetaData'!AS312*25.4,'SERIES_DB-MetaData'!AS312)</f>
        <v>0</v>
      </c>
      <c r="AT312" s="20">
        <f>'SERIES_DB-MetaData'!AT312</f>
        <v>0</v>
      </c>
      <c r="AU312" s="31">
        <f>IF('SERIES_DB-MetaData'!$F312="US",'SERIES_DB-MetaData'!AU312*25.4,'SERIES_DB-MetaData'!AU312)</f>
        <v>0</v>
      </c>
      <c r="AV312" s="30">
        <f>IF('SERIES_DB-MetaData'!$F312="US",'SERIES_DB-MetaData'!AV312*25.4,'SERIES_DB-MetaData'!AV312)</f>
        <v>0</v>
      </c>
      <c r="AW312" s="109">
        <f>'SERIES_DB-MetaData'!AW312</f>
        <v>0</v>
      </c>
      <c r="AX312" s="30">
        <f>IF('SERIES_DB-MetaData'!$F312="US",'SERIES_DB-MetaData'!AX312*25.4,'SERIES_DB-MetaData'!AX312)</f>
        <v>0</v>
      </c>
      <c r="AY312" s="23" t="e">
        <f t="shared" si="40"/>
        <v>#DIV/0!</v>
      </c>
      <c r="AZ312" s="23"/>
      <c r="BA312" s="31">
        <f>IF('SERIES_DB-MetaData'!$F312="US",'SERIES_DB-MetaData'!BA312*6.89476,'SERIES_DB-MetaData'!BA312)</f>
        <v>0</v>
      </c>
      <c r="BB312" s="31" t="str">
        <f>IF('SERIES_DB-MetaData'!$F312="US",'SERIES_DB-MetaData'!BB312*6.89476,'SERIES_DB-MetaData'!BB312)</f>
        <v>-</v>
      </c>
      <c r="BC312" s="24">
        <f>'SERIES_DB-MetaData'!BC312</f>
        <v>0</v>
      </c>
      <c r="BD312" s="30">
        <f>IF('SERIES_DB-MetaData'!$F312="US",'SERIES_DB-MetaData'!BD312*25.4,'SERIES_DB-MetaData'!BD312)</f>
        <v>3</v>
      </c>
      <c r="BE312" s="30">
        <f>IF('SERIES_DB-MetaData'!$F312="US",'SERIES_DB-MetaData'!BE312*25.4,'SERIES_DB-MetaData'!BE312)</f>
        <v>59</v>
      </c>
      <c r="BF312" s="24">
        <f>'SERIES_DB-MetaData'!BF312</f>
        <v>1</v>
      </c>
      <c r="BG312" s="22">
        <f t="shared" si="41"/>
        <v>0.23961299900261135</v>
      </c>
      <c r="BH312" s="30">
        <f>IF('SERIES_DB-MetaData'!$F312="US",'SERIES_DB-MetaData'!BH312*25.4,'SERIES_DB-MetaData'!BH312)</f>
        <v>0</v>
      </c>
      <c r="BI312" s="31">
        <f>IF('SERIES_DB-MetaData'!$F312="US",'SERIES_DB-MetaData'!BI312*6.89476,'SERIES_DB-MetaData'!BI312)</f>
        <v>478</v>
      </c>
      <c r="BJ312" s="31">
        <f>IF('SERIES_DB-MetaData'!$F312="US",'SERIES_DB-MetaData'!BJ312*6.89476,'SERIES_DB-MetaData'!BJ312)</f>
        <v>531</v>
      </c>
      <c r="BK312" s="109">
        <f>'SERIES_DB-MetaData'!BK312</f>
        <v>0</v>
      </c>
      <c r="BL312" s="30">
        <f>IF('SERIES_DB-MetaData'!$F312="US",'SERIES_DB-MetaData'!BL312*25.4,'SERIES_DB-MetaData'!BL312)</f>
        <v>3</v>
      </c>
      <c r="BM312" s="30">
        <f>IF('SERIES_DB-MetaData'!$F312="US",'SERIES_DB-MetaData'!BM312*25.4,'SERIES_DB-MetaData'!BM312)</f>
        <v>59</v>
      </c>
      <c r="BN312" s="25">
        <f>'SERIES_DB-MetaData'!$BN$6</f>
        <v>2</v>
      </c>
      <c r="BO312" s="22">
        <f t="shared" si="42"/>
        <v>0.4792259980052227</v>
      </c>
      <c r="BP312" s="31">
        <f>IF('SERIES_DB-MetaData'!$F312="US",'SERIES_DB-MetaData'!BP312*6.89476,'SERIES_DB-MetaData'!BP312)</f>
        <v>478</v>
      </c>
      <c r="BQ312" s="31">
        <f>IF('SERIES_DB-MetaData'!$F312="US",'SERIES_DB-MetaData'!BQ312*6.89476,'SERIES_DB-MetaData'!BQ312)</f>
        <v>531</v>
      </c>
      <c r="BR312" s="20">
        <f>'SERIES_DB-MetaData'!BR312</f>
        <v>0</v>
      </c>
      <c r="BS312" s="30">
        <f>IF('SERIES_DB-MetaData'!$F312="US",'SERIES_DB-MetaData'!BS312*25.4,'SERIES_DB-MetaData'!BS312)</f>
        <v>0</v>
      </c>
      <c r="BT312" s="20">
        <f>'SERIES_DB-MetaData'!BT312</f>
        <v>0</v>
      </c>
      <c r="BU312" s="22">
        <f t="shared" si="43"/>
        <v>0</v>
      </c>
      <c r="BV312" s="31">
        <f>IF('SERIES_DB-MetaData'!$F312="US",'SERIES_DB-MetaData'!BV312*6.89476,'SERIES_DB-MetaData'!BV312)</f>
        <v>0</v>
      </c>
      <c r="BW312" s="20">
        <f>'SERIES_DB-MetaData'!BW312</f>
        <v>0</v>
      </c>
      <c r="BX312" s="20">
        <f>'SERIES_DB-MetaData'!BX312</f>
        <v>5</v>
      </c>
    </row>
    <row r="313" spans="1:76">
      <c r="A313" s="84">
        <f>'SERIES_DB-MetaData'!A313</f>
        <v>308</v>
      </c>
      <c r="B313" s="84">
        <f>'SERIES_DB-MetaData'!B313</f>
        <v>0</v>
      </c>
      <c r="C313" s="84">
        <f>'SERIES_DB-MetaData'!C313</f>
        <v>3</v>
      </c>
      <c r="D313" s="105" t="str">
        <f>'SERIES_DB-MetaData'!D313</f>
        <v>SW23N1</v>
      </c>
      <c r="E313" s="105" t="str">
        <f>'SERIES_DB-MetaData'!E313</f>
        <v>Tomazevic, Lutman, Capuder and Petkovic (1996)</v>
      </c>
      <c r="F313" s="20" t="s">
        <v>8</v>
      </c>
      <c r="G313" s="87" t="str">
        <f>'SERIES_DB-MetaData'!G313</f>
        <v>C</v>
      </c>
      <c r="H313" s="87" t="str">
        <f>'SERIES_DB-MetaData'!H313</f>
        <v>R</v>
      </c>
      <c r="I313" s="31">
        <f>IF('SERIES_DB-MetaData'!$F313="US",'SERIES_DB-MetaData'!I313*6.89476,'SERIES_DB-MetaData'!I313)</f>
        <v>54.8</v>
      </c>
      <c r="J313" s="31">
        <f>IF('SERIES_DB-MetaData'!$F313="US",'SERIES_DB-MetaData'!J313*6.89476,'SERIES_DB-MetaData'!J313)</f>
        <v>0</v>
      </c>
      <c r="K313" s="31">
        <f>IF('SERIES_DB-MetaData'!$F313="US",'SERIES_DB-MetaData'!K313*6.89476,'SERIES_DB-MetaData'!K313)</f>
        <v>0</v>
      </c>
      <c r="L313" s="31">
        <f>IF('SERIES_DB-MetaData'!$F313="US",'SERIES_DB-MetaData'!L313*4.448221615,'SERIES_DB-MetaData'!L313)</f>
        <v>101.84999999999998</v>
      </c>
      <c r="M313" s="20" t="str">
        <f>'SERIES_DB-MetaData'!M313</f>
        <v>IV</v>
      </c>
      <c r="N313" s="30">
        <f>IF('SERIES_DB-MetaData'!$F313="US",'SERIES_DB-MetaData'!N313*25.4,'SERIES_DB-MetaData'!N313)</f>
        <v>50</v>
      </c>
      <c r="O313" s="30">
        <f>IF('SERIES_DB-MetaData'!$F313="US",'SERIES_DB-MetaData'!O313*25.4,'SERIES_DB-MetaData'!O313)</f>
        <v>100</v>
      </c>
      <c r="P313" s="30">
        <f>IF('SERIES_DB-MetaData'!$F313="US",'SERIES_DB-MetaData'!P313*25.4,'SERIES_DB-MetaData'!P313)</f>
        <v>970</v>
      </c>
      <c r="Q313" s="30">
        <f>IF('SERIES_DB-MetaData'!$F313="US",'SERIES_DB-MetaData'!Q313*25.4,'SERIES_DB-MetaData'!Q313)</f>
        <v>50</v>
      </c>
      <c r="R313" s="30">
        <f>IF('SERIES_DB-MetaData'!$F313="US",'SERIES_DB-MetaData'!R313*25.4,'SERIES_DB-MetaData'!R313)</f>
        <v>1785</v>
      </c>
      <c r="S313" s="30">
        <f>IF('SERIES_DB-MetaData'!$F313="US",'SERIES_DB-MetaData'!S313*25.4,'SERIES_DB-MetaData'!S313)</f>
        <v>1785</v>
      </c>
      <c r="T313" s="32" t="str">
        <f>'SERIES_DB-MetaData'!T313</f>
        <v>C</v>
      </c>
      <c r="U313" s="32">
        <f t="shared" si="46"/>
        <v>48500</v>
      </c>
      <c r="V313" s="30">
        <f>IF('SERIES_DB-MetaData'!$F313="US",'SERIES_DB-MetaData'!V313*25.4,'SERIES_DB-MetaData'!V313)</f>
        <v>6</v>
      </c>
      <c r="W313" s="30">
        <f>IF('SERIES_DB-MetaData'!$F313="US",'SERIES_DB-MetaData'!W313*25.4,'SERIES_DB-MetaData'!W313)</f>
        <v>6</v>
      </c>
      <c r="X313" s="30">
        <f>IF('SERIES_DB-MetaData'!$F313="US",'SERIES_DB-MetaData'!X313*25.4,'SERIES_DB-MetaData'!X313)</f>
        <v>0</v>
      </c>
      <c r="Y313" s="108">
        <f>'SERIES_DB-MetaData'!Y313</f>
        <v>4</v>
      </c>
      <c r="Z313" s="30">
        <f>IF('SERIES_DB-MetaData'!$F313="US",'SERIES_DB-MetaData'!Z313*25.4,'SERIES_DB-MetaData'!Z313)</f>
        <v>0</v>
      </c>
      <c r="AA313" s="108">
        <f>'SERIES_DB-MetaData'!AA313</f>
        <v>0</v>
      </c>
      <c r="AB313" s="30">
        <f>IF('SERIES_DB-MetaData'!$F313="US",'SERIES_DB-MetaData'!AB313*25.4,'SERIES_DB-MetaData'!AB313)</f>
        <v>10</v>
      </c>
      <c r="AC313" s="108">
        <f>'SERIES_DB-MetaData'!AC313</f>
        <v>1</v>
      </c>
      <c r="AD313" s="108" t="str">
        <f>'SERIES_DB-MetaData'!AD313</f>
        <v>STRAIGHT</v>
      </c>
      <c r="AE313" s="31">
        <f>IF('SERIES_DB-MetaData'!$F313="US",'SERIES_DB-MetaData'!AE313*25.4,'SERIES_DB-MetaData'!AE313)</f>
        <v>500</v>
      </c>
      <c r="AF313" s="32" t="str">
        <f>'SERIES_DB-MetaData'!AF313</f>
        <v>Ribbed</v>
      </c>
      <c r="AG313" s="23">
        <f t="shared" si="39"/>
        <v>0.23319038253450008</v>
      </c>
      <c r="AH313" s="30">
        <f>IF('SERIES_DB-MetaData'!$F313="US",'SERIES_DB-MetaData'!AH313*25.4,'SERIES_DB-MetaData'!AH313)</f>
        <v>0</v>
      </c>
      <c r="AI313" s="31">
        <f>IF('SERIES_DB-MetaData'!$F313="US",'SERIES_DB-MetaData'!AI313*6.89476,'SERIES_DB-MetaData'!AI313)</f>
        <v>538</v>
      </c>
      <c r="AJ313" s="31">
        <f>IF('SERIES_DB-MetaData'!$F313="US",'SERIES_DB-MetaData'!AJ313*6.89476,'SERIES_DB-MetaData'!AJ313)</f>
        <v>581</v>
      </c>
      <c r="AK313" s="31">
        <f>IF('SERIES_DB-MetaData'!$F313="US",'SERIES_DB-MetaData'!AK313*6.89476,'SERIES_DB-MetaData'!AK313)</f>
        <v>538</v>
      </c>
      <c r="AL313" s="31">
        <f>IF('SERIES_DB-MetaData'!$F313="US",'SERIES_DB-MetaData'!AL313*6.89476,'SERIES_DB-MetaData'!AL313)</f>
        <v>0</v>
      </c>
      <c r="AM313" s="31">
        <f>IF('SERIES_DB-MetaData'!$F313="US",'SERIES_DB-MetaData'!AM313*6.89476,'SERIES_DB-MetaData'!AM313)</f>
        <v>581</v>
      </c>
      <c r="AN313" s="31">
        <f>IF('SERIES_DB-MetaData'!$F313="US",'SERIES_DB-MetaData'!AN313*6.89476,'SERIES_DB-MetaData'!AN313)</f>
        <v>0</v>
      </c>
      <c r="AO313" s="108">
        <f>'SERIES_DB-MetaData'!AO313</f>
        <v>0</v>
      </c>
      <c r="AP313" s="24" t="str">
        <f>'SERIES_DB-MetaData'!AP313</f>
        <v>-</v>
      </c>
      <c r="AQ313" s="20">
        <f>'SERIES_DB-MetaData'!AQ313</f>
        <v>1</v>
      </c>
      <c r="AR313" s="24" t="str">
        <f>'SERIES_DB-MetaData'!AR313</f>
        <v>Ribbed</v>
      </c>
      <c r="AS313" s="30">
        <f>IF('SERIES_DB-MetaData'!$F313="US",'SERIES_DB-MetaData'!AS313*25.4,'SERIES_DB-MetaData'!AS313)</f>
        <v>1.4</v>
      </c>
      <c r="AT313" s="20">
        <f>'SERIES_DB-MetaData'!AT313</f>
        <v>0</v>
      </c>
      <c r="AU313" s="31">
        <f>IF('SERIES_DB-MetaData'!$F313="US",'SERIES_DB-MetaData'!AU313*25.4,'SERIES_DB-MetaData'!AU313)</f>
        <v>100</v>
      </c>
      <c r="AV313" s="30">
        <f>IF('SERIES_DB-MetaData'!$F313="US",'SERIES_DB-MetaData'!AV313*25.4,'SERIES_DB-MetaData'!AV313)</f>
        <v>0</v>
      </c>
      <c r="AW313" s="109">
        <f>'SERIES_DB-MetaData'!AW313</f>
        <v>0</v>
      </c>
      <c r="AX313" s="30">
        <f>IF('SERIES_DB-MetaData'!$F313="US",'SERIES_DB-MetaData'!AX313*25.4,'SERIES_DB-MetaData'!AX313)</f>
        <v>0</v>
      </c>
      <c r="AY313" s="23">
        <f t="shared" si="40"/>
        <v>3.0787608005179965E-2</v>
      </c>
      <c r="AZ313" s="23"/>
      <c r="BA313" s="31">
        <f>IF('SERIES_DB-MetaData'!$F313="US",'SERIES_DB-MetaData'!BA313*6.89476,'SERIES_DB-MetaData'!BA313)</f>
        <v>0</v>
      </c>
      <c r="BB313" s="31" t="str">
        <f>IF('SERIES_DB-MetaData'!$F313="US",'SERIES_DB-MetaData'!BB313*6.89476,'SERIES_DB-MetaData'!BB313)</f>
        <v>-</v>
      </c>
      <c r="BC313" s="24">
        <f>'SERIES_DB-MetaData'!BC313</f>
        <v>0</v>
      </c>
      <c r="BD313" s="30">
        <f>IF('SERIES_DB-MetaData'!$F313="US",'SERIES_DB-MetaData'!BD313*25.4,'SERIES_DB-MetaData'!BD313)</f>
        <v>3</v>
      </c>
      <c r="BE313" s="30">
        <f>IF('SERIES_DB-MetaData'!$F313="US",'SERIES_DB-MetaData'!BE313*25.4,'SERIES_DB-MetaData'!BE313)</f>
        <v>59</v>
      </c>
      <c r="BF313" s="24">
        <f>'SERIES_DB-MetaData'!BF313</f>
        <v>1</v>
      </c>
      <c r="BG313" s="22">
        <f t="shared" si="41"/>
        <v>0.23961299900261135</v>
      </c>
      <c r="BH313" s="30">
        <f>IF('SERIES_DB-MetaData'!$F313="US",'SERIES_DB-MetaData'!BH313*25.4,'SERIES_DB-MetaData'!BH313)</f>
        <v>0</v>
      </c>
      <c r="BI313" s="31">
        <f>IF('SERIES_DB-MetaData'!$F313="US",'SERIES_DB-MetaData'!BI313*6.89476,'SERIES_DB-MetaData'!BI313)</f>
        <v>478</v>
      </c>
      <c r="BJ313" s="31">
        <f>IF('SERIES_DB-MetaData'!$F313="US",'SERIES_DB-MetaData'!BJ313*6.89476,'SERIES_DB-MetaData'!BJ313)</f>
        <v>531</v>
      </c>
      <c r="BK313" s="109">
        <f>'SERIES_DB-MetaData'!BK313</f>
        <v>0</v>
      </c>
      <c r="BL313" s="30">
        <f>IF('SERIES_DB-MetaData'!$F313="US",'SERIES_DB-MetaData'!BL313*25.4,'SERIES_DB-MetaData'!BL313)</f>
        <v>3</v>
      </c>
      <c r="BM313" s="30">
        <f>IF('SERIES_DB-MetaData'!$F313="US",'SERIES_DB-MetaData'!BM313*25.4,'SERIES_DB-MetaData'!BM313)</f>
        <v>59</v>
      </c>
      <c r="BN313" s="25">
        <f>'SERIES_DB-MetaData'!$BN$6</f>
        <v>2</v>
      </c>
      <c r="BO313" s="22">
        <f t="shared" si="42"/>
        <v>0.4792259980052227</v>
      </c>
      <c r="BP313" s="31">
        <f>IF('SERIES_DB-MetaData'!$F313="US",'SERIES_DB-MetaData'!BP313*6.89476,'SERIES_DB-MetaData'!BP313)</f>
        <v>478</v>
      </c>
      <c r="BQ313" s="31">
        <f>IF('SERIES_DB-MetaData'!$F313="US",'SERIES_DB-MetaData'!BQ313*6.89476,'SERIES_DB-MetaData'!BQ313)</f>
        <v>531</v>
      </c>
      <c r="BR313" s="20">
        <f>'SERIES_DB-MetaData'!BR313</f>
        <v>0</v>
      </c>
      <c r="BS313" s="30">
        <f>IF('SERIES_DB-MetaData'!$F313="US",'SERIES_DB-MetaData'!BS313*25.4,'SERIES_DB-MetaData'!BS313)</f>
        <v>0</v>
      </c>
      <c r="BT313" s="20">
        <f>'SERIES_DB-MetaData'!BT313</f>
        <v>0</v>
      </c>
      <c r="BU313" s="22">
        <f t="shared" si="43"/>
        <v>0</v>
      </c>
      <c r="BV313" s="31">
        <f>IF('SERIES_DB-MetaData'!$F313="US",'SERIES_DB-MetaData'!BV313*6.89476,'SERIES_DB-MetaData'!BV313)</f>
        <v>0</v>
      </c>
      <c r="BW313" s="20">
        <f>'SERIES_DB-MetaData'!BW313</f>
        <v>0</v>
      </c>
      <c r="BX313" s="20">
        <f>'SERIES_DB-MetaData'!BX313</f>
        <v>5</v>
      </c>
    </row>
    <row r="314" spans="1:76">
      <c r="A314" s="84">
        <f>'SERIES_DB-MetaData'!A314</f>
        <v>309</v>
      </c>
      <c r="B314" s="84">
        <f>'SERIES_DB-MetaData'!B314</f>
        <v>0</v>
      </c>
      <c r="C314" s="84">
        <f>'SERIES_DB-MetaData'!C314</f>
        <v>4</v>
      </c>
      <c r="D314" s="105" t="str">
        <f>'SERIES_DB-MetaData'!D314</f>
        <v>SW23N2</v>
      </c>
      <c r="E314" s="105" t="str">
        <f>'SERIES_DB-MetaData'!E314</f>
        <v>Tomazevic, Lutman, Capuder and Petkovic (1996)</v>
      </c>
      <c r="F314" s="20" t="s">
        <v>8</v>
      </c>
      <c r="G314" s="87" t="str">
        <f>'SERIES_DB-MetaData'!G314</f>
        <v>C</v>
      </c>
      <c r="H314" s="87" t="str">
        <f>'SERIES_DB-MetaData'!H314</f>
        <v>R</v>
      </c>
      <c r="I314" s="31">
        <f>IF('SERIES_DB-MetaData'!$F314="US",'SERIES_DB-MetaData'!I314*6.89476,'SERIES_DB-MetaData'!I314)</f>
        <v>54.8</v>
      </c>
      <c r="J314" s="31">
        <f>IF('SERIES_DB-MetaData'!$F314="US",'SERIES_DB-MetaData'!J314*6.89476,'SERIES_DB-MetaData'!J314)</f>
        <v>0</v>
      </c>
      <c r="K314" s="31">
        <f>IF('SERIES_DB-MetaData'!$F314="US",'SERIES_DB-MetaData'!K314*6.89476,'SERIES_DB-MetaData'!K314)</f>
        <v>0</v>
      </c>
      <c r="L314" s="31">
        <f>IF('SERIES_DB-MetaData'!$F314="US",'SERIES_DB-MetaData'!L314*4.448221615,'SERIES_DB-MetaData'!L314)</f>
        <v>203.69999999999996</v>
      </c>
      <c r="M314" s="20" t="str">
        <f>'SERIES_DB-MetaData'!M314</f>
        <v>IV</v>
      </c>
      <c r="N314" s="30">
        <f>IF('SERIES_DB-MetaData'!$F314="US",'SERIES_DB-MetaData'!N314*25.4,'SERIES_DB-MetaData'!N314)</f>
        <v>50</v>
      </c>
      <c r="O314" s="30">
        <f>IF('SERIES_DB-MetaData'!$F314="US",'SERIES_DB-MetaData'!O314*25.4,'SERIES_DB-MetaData'!O314)</f>
        <v>100</v>
      </c>
      <c r="P314" s="30">
        <f>IF('SERIES_DB-MetaData'!$F314="US",'SERIES_DB-MetaData'!P314*25.4,'SERIES_DB-MetaData'!P314)</f>
        <v>970</v>
      </c>
      <c r="Q314" s="30">
        <f>IF('SERIES_DB-MetaData'!$F314="US",'SERIES_DB-MetaData'!Q314*25.4,'SERIES_DB-MetaData'!Q314)</f>
        <v>50</v>
      </c>
      <c r="R314" s="30">
        <f>IF('SERIES_DB-MetaData'!$F314="US",'SERIES_DB-MetaData'!R314*25.4,'SERIES_DB-MetaData'!R314)</f>
        <v>1785</v>
      </c>
      <c r="S314" s="30">
        <f>IF('SERIES_DB-MetaData'!$F314="US",'SERIES_DB-MetaData'!S314*25.4,'SERIES_DB-MetaData'!S314)</f>
        <v>1785</v>
      </c>
      <c r="T314" s="32" t="str">
        <f>'SERIES_DB-MetaData'!T314</f>
        <v>C</v>
      </c>
      <c r="U314" s="32">
        <f t="shared" ref="U314:U322" si="47">IF((H314="R"),(N314*P314),(N314*O314+Q314*(P314-2*O314)))</f>
        <v>48500</v>
      </c>
      <c r="V314" s="30">
        <f>IF('SERIES_DB-MetaData'!$F314="US",'SERIES_DB-MetaData'!V314*25.4,'SERIES_DB-MetaData'!V314)</f>
        <v>6</v>
      </c>
      <c r="W314" s="30">
        <f>IF('SERIES_DB-MetaData'!$F314="US",'SERIES_DB-MetaData'!W314*25.4,'SERIES_DB-MetaData'!W314)</f>
        <v>6</v>
      </c>
      <c r="X314" s="30">
        <f>IF('SERIES_DB-MetaData'!$F314="US",'SERIES_DB-MetaData'!X314*25.4,'SERIES_DB-MetaData'!X314)</f>
        <v>0</v>
      </c>
      <c r="Y314" s="108">
        <f>'SERIES_DB-MetaData'!Y314</f>
        <v>4</v>
      </c>
      <c r="Z314" s="30">
        <f>IF('SERIES_DB-MetaData'!$F314="US",'SERIES_DB-MetaData'!Z314*25.4,'SERIES_DB-MetaData'!Z314)</f>
        <v>0</v>
      </c>
      <c r="AA314" s="108">
        <f>'SERIES_DB-MetaData'!AA314</f>
        <v>0</v>
      </c>
      <c r="AB314" s="30">
        <f>IF('SERIES_DB-MetaData'!$F314="US",'SERIES_DB-MetaData'!AB314*25.4,'SERIES_DB-MetaData'!AB314)</f>
        <v>10</v>
      </c>
      <c r="AC314" s="108">
        <f>'SERIES_DB-MetaData'!AC314</f>
        <v>1</v>
      </c>
      <c r="AD314" s="108" t="str">
        <f>'SERIES_DB-MetaData'!AD314</f>
        <v>STRAIGHT</v>
      </c>
      <c r="AE314" s="31">
        <f>IF('SERIES_DB-MetaData'!$F314="US",'SERIES_DB-MetaData'!AE314*25.4,'SERIES_DB-MetaData'!AE314)</f>
        <v>500</v>
      </c>
      <c r="AF314" s="32" t="str">
        <f>'SERIES_DB-MetaData'!AF314</f>
        <v>Ribbed</v>
      </c>
      <c r="AG314" s="23">
        <f t="shared" si="39"/>
        <v>0.23319038253450008</v>
      </c>
      <c r="AH314" s="30">
        <f>IF('SERIES_DB-MetaData'!$F314="US",'SERIES_DB-MetaData'!AH314*25.4,'SERIES_DB-MetaData'!AH314)</f>
        <v>0</v>
      </c>
      <c r="AI314" s="31">
        <f>IF('SERIES_DB-MetaData'!$F314="US",'SERIES_DB-MetaData'!AI314*6.89476,'SERIES_DB-MetaData'!AI314)</f>
        <v>538</v>
      </c>
      <c r="AJ314" s="31">
        <f>IF('SERIES_DB-MetaData'!$F314="US",'SERIES_DB-MetaData'!AJ314*6.89476,'SERIES_DB-MetaData'!AJ314)</f>
        <v>581</v>
      </c>
      <c r="AK314" s="31">
        <f>IF('SERIES_DB-MetaData'!$F314="US",'SERIES_DB-MetaData'!AK314*6.89476,'SERIES_DB-MetaData'!AK314)</f>
        <v>538</v>
      </c>
      <c r="AL314" s="31">
        <f>IF('SERIES_DB-MetaData'!$F314="US",'SERIES_DB-MetaData'!AL314*6.89476,'SERIES_DB-MetaData'!AL314)</f>
        <v>0</v>
      </c>
      <c r="AM314" s="31">
        <f>IF('SERIES_DB-MetaData'!$F314="US",'SERIES_DB-MetaData'!AM314*6.89476,'SERIES_DB-MetaData'!AM314)</f>
        <v>581</v>
      </c>
      <c r="AN314" s="31">
        <f>IF('SERIES_DB-MetaData'!$F314="US",'SERIES_DB-MetaData'!AN314*6.89476,'SERIES_DB-MetaData'!AN314)</f>
        <v>0</v>
      </c>
      <c r="AO314" s="108">
        <f>'SERIES_DB-MetaData'!AO314</f>
        <v>0</v>
      </c>
      <c r="AP314" s="24" t="str">
        <f>'SERIES_DB-MetaData'!AP314</f>
        <v>-</v>
      </c>
      <c r="AQ314" s="20">
        <f>'SERIES_DB-MetaData'!AQ314</f>
        <v>1</v>
      </c>
      <c r="AR314" s="24" t="str">
        <f>'SERIES_DB-MetaData'!AR314</f>
        <v>Ribbed</v>
      </c>
      <c r="AS314" s="30">
        <f>IF('SERIES_DB-MetaData'!$F314="US",'SERIES_DB-MetaData'!AS314*25.4,'SERIES_DB-MetaData'!AS314)</f>
        <v>1.4</v>
      </c>
      <c r="AT314" s="20">
        <f>'SERIES_DB-MetaData'!AT314</f>
        <v>0</v>
      </c>
      <c r="AU314" s="31">
        <f>IF('SERIES_DB-MetaData'!$F314="US",'SERIES_DB-MetaData'!AU314*25.4,'SERIES_DB-MetaData'!AU314)</f>
        <v>100</v>
      </c>
      <c r="AV314" s="30">
        <f>IF('SERIES_DB-MetaData'!$F314="US",'SERIES_DB-MetaData'!AV314*25.4,'SERIES_DB-MetaData'!AV314)</f>
        <v>0</v>
      </c>
      <c r="AW314" s="109">
        <f>'SERIES_DB-MetaData'!AW314</f>
        <v>0</v>
      </c>
      <c r="AX314" s="30">
        <f>IF('SERIES_DB-MetaData'!$F314="US",'SERIES_DB-MetaData'!AX314*25.4,'SERIES_DB-MetaData'!AX314)</f>
        <v>0</v>
      </c>
      <c r="AY314" s="23">
        <f t="shared" si="40"/>
        <v>3.0787608005179965E-2</v>
      </c>
      <c r="AZ314" s="23"/>
      <c r="BA314" s="31">
        <f>IF('SERIES_DB-MetaData'!$F314="US",'SERIES_DB-MetaData'!BA314*6.89476,'SERIES_DB-MetaData'!BA314)</f>
        <v>0</v>
      </c>
      <c r="BB314" s="31" t="str">
        <f>IF('SERIES_DB-MetaData'!$F314="US",'SERIES_DB-MetaData'!BB314*6.89476,'SERIES_DB-MetaData'!BB314)</f>
        <v>-</v>
      </c>
      <c r="BC314" s="24">
        <f>'SERIES_DB-MetaData'!BC314</f>
        <v>0</v>
      </c>
      <c r="BD314" s="30">
        <f>IF('SERIES_DB-MetaData'!$F314="US",'SERIES_DB-MetaData'!BD314*25.4,'SERIES_DB-MetaData'!BD314)</f>
        <v>3</v>
      </c>
      <c r="BE314" s="30">
        <f>IF('SERIES_DB-MetaData'!$F314="US",'SERIES_DB-MetaData'!BE314*25.4,'SERIES_DB-MetaData'!BE314)</f>
        <v>59</v>
      </c>
      <c r="BF314" s="24">
        <f>'SERIES_DB-MetaData'!BF314</f>
        <v>1</v>
      </c>
      <c r="BG314" s="22">
        <f t="shared" si="41"/>
        <v>0.23961299900261135</v>
      </c>
      <c r="BH314" s="30">
        <f>IF('SERIES_DB-MetaData'!$F314="US",'SERIES_DB-MetaData'!BH314*25.4,'SERIES_DB-MetaData'!BH314)</f>
        <v>0</v>
      </c>
      <c r="BI314" s="31">
        <f>IF('SERIES_DB-MetaData'!$F314="US",'SERIES_DB-MetaData'!BI314*6.89476,'SERIES_DB-MetaData'!BI314)</f>
        <v>478</v>
      </c>
      <c r="BJ314" s="31">
        <f>IF('SERIES_DB-MetaData'!$F314="US",'SERIES_DB-MetaData'!BJ314*6.89476,'SERIES_DB-MetaData'!BJ314)</f>
        <v>531</v>
      </c>
      <c r="BK314" s="109">
        <f>'SERIES_DB-MetaData'!BK314</f>
        <v>0</v>
      </c>
      <c r="BL314" s="30">
        <f>IF('SERIES_DB-MetaData'!$F314="US",'SERIES_DB-MetaData'!BL314*25.4,'SERIES_DB-MetaData'!BL314)</f>
        <v>3</v>
      </c>
      <c r="BM314" s="30">
        <f>IF('SERIES_DB-MetaData'!$F314="US",'SERIES_DB-MetaData'!BM314*25.4,'SERIES_DB-MetaData'!BM314)</f>
        <v>59</v>
      </c>
      <c r="BN314" s="25">
        <f>'SERIES_DB-MetaData'!$BN$6</f>
        <v>2</v>
      </c>
      <c r="BO314" s="22">
        <f t="shared" si="42"/>
        <v>0.4792259980052227</v>
      </c>
      <c r="BP314" s="31">
        <f>IF('SERIES_DB-MetaData'!$F314="US",'SERIES_DB-MetaData'!BP314*6.89476,'SERIES_DB-MetaData'!BP314)</f>
        <v>478</v>
      </c>
      <c r="BQ314" s="31">
        <f>IF('SERIES_DB-MetaData'!$F314="US",'SERIES_DB-MetaData'!BQ314*6.89476,'SERIES_DB-MetaData'!BQ314)</f>
        <v>531</v>
      </c>
      <c r="BR314" s="20">
        <f>'SERIES_DB-MetaData'!BR314</f>
        <v>0</v>
      </c>
      <c r="BS314" s="30">
        <f>IF('SERIES_DB-MetaData'!$F314="US",'SERIES_DB-MetaData'!BS314*25.4,'SERIES_DB-MetaData'!BS314)</f>
        <v>0</v>
      </c>
      <c r="BT314" s="20">
        <f>'SERIES_DB-MetaData'!BT314</f>
        <v>0</v>
      </c>
      <c r="BU314" s="22">
        <f t="shared" si="43"/>
        <v>0</v>
      </c>
      <c r="BV314" s="31">
        <f>IF('SERIES_DB-MetaData'!$F314="US",'SERIES_DB-MetaData'!BV314*6.89476,'SERIES_DB-MetaData'!BV314)</f>
        <v>0</v>
      </c>
      <c r="BW314" s="20">
        <f>'SERIES_DB-MetaData'!BW314</f>
        <v>0</v>
      </c>
      <c r="BX314" s="20">
        <f>'SERIES_DB-MetaData'!BX314</f>
        <v>5</v>
      </c>
    </row>
    <row r="315" spans="1:76">
      <c r="A315" s="84">
        <f>'SERIES_DB-MetaData'!A315</f>
        <v>310</v>
      </c>
      <c r="B315" s="84">
        <f>'SERIES_DB-MetaData'!B315</f>
        <v>0</v>
      </c>
      <c r="C315" s="84">
        <f>'SERIES_DB-MetaData'!C315</f>
        <v>5</v>
      </c>
      <c r="D315" s="105" t="str">
        <f>'SERIES_DB-MetaData'!D315</f>
        <v>SW23C1</v>
      </c>
      <c r="E315" s="105" t="str">
        <f>'SERIES_DB-MetaData'!E315</f>
        <v>Tomazevic, Lutman, Capuder and Petkovic (1996)</v>
      </c>
      <c r="F315" s="20" t="s">
        <v>8</v>
      </c>
      <c r="G315" s="87" t="str">
        <f>'SERIES_DB-MetaData'!G315</f>
        <v>C</v>
      </c>
      <c r="H315" s="87" t="str">
        <f>'SERIES_DB-MetaData'!H315</f>
        <v>R</v>
      </c>
      <c r="I315" s="31">
        <f>IF('SERIES_DB-MetaData'!$F315="US",'SERIES_DB-MetaData'!I315*6.89476,'SERIES_DB-MetaData'!I315)</f>
        <v>41.1</v>
      </c>
      <c r="J315" s="31">
        <f>IF('SERIES_DB-MetaData'!$F315="US",'SERIES_DB-MetaData'!J315*6.89476,'SERIES_DB-MetaData'!J315)</f>
        <v>0</v>
      </c>
      <c r="K315" s="31">
        <f>IF('SERIES_DB-MetaData'!$F315="US",'SERIES_DB-MetaData'!K315*6.89476,'SERIES_DB-MetaData'!K315)</f>
        <v>0</v>
      </c>
      <c r="L315" s="31">
        <f>IF('SERIES_DB-MetaData'!$F315="US",'SERIES_DB-MetaData'!L315*4.448221615,'SERIES_DB-MetaData'!L315)</f>
        <v>101.84999999999998</v>
      </c>
      <c r="M315" s="20" t="str">
        <f>'SERIES_DB-MetaData'!M315</f>
        <v>IV</v>
      </c>
      <c r="N315" s="30">
        <f>IF('SERIES_DB-MetaData'!$F315="US",'SERIES_DB-MetaData'!N315*25.4,'SERIES_DB-MetaData'!N315)</f>
        <v>50</v>
      </c>
      <c r="O315" s="30">
        <f>IF('SERIES_DB-MetaData'!$F315="US",'SERIES_DB-MetaData'!O315*25.4,'SERIES_DB-MetaData'!O315)</f>
        <v>100</v>
      </c>
      <c r="P315" s="30">
        <f>IF('SERIES_DB-MetaData'!$F315="US",'SERIES_DB-MetaData'!P315*25.4,'SERIES_DB-MetaData'!P315)</f>
        <v>970</v>
      </c>
      <c r="Q315" s="30">
        <f>IF('SERIES_DB-MetaData'!$F315="US",'SERIES_DB-MetaData'!Q315*25.4,'SERIES_DB-MetaData'!Q315)</f>
        <v>50</v>
      </c>
      <c r="R315" s="30">
        <f>IF('SERIES_DB-MetaData'!$F315="US",'SERIES_DB-MetaData'!R315*25.4,'SERIES_DB-MetaData'!R315)</f>
        <v>1785</v>
      </c>
      <c r="S315" s="30">
        <f>IF('SERIES_DB-MetaData'!$F315="US",'SERIES_DB-MetaData'!S315*25.4,'SERIES_DB-MetaData'!S315)</f>
        <v>1785</v>
      </c>
      <c r="T315" s="32" t="str">
        <f>'SERIES_DB-MetaData'!T315</f>
        <v>C</v>
      </c>
      <c r="U315" s="32">
        <f t="shared" si="47"/>
        <v>48500</v>
      </c>
      <c r="V315" s="30">
        <f>IF('SERIES_DB-MetaData'!$F315="US",'SERIES_DB-MetaData'!V315*25.4,'SERIES_DB-MetaData'!V315)</f>
        <v>6</v>
      </c>
      <c r="W315" s="30">
        <f>IF('SERIES_DB-MetaData'!$F315="US",'SERIES_DB-MetaData'!W315*25.4,'SERIES_DB-MetaData'!W315)</f>
        <v>6</v>
      </c>
      <c r="X315" s="30">
        <f>IF('SERIES_DB-MetaData'!$F315="US",'SERIES_DB-MetaData'!X315*25.4,'SERIES_DB-MetaData'!X315)</f>
        <v>0</v>
      </c>
      <c r="Y315" s="108">
        <f>'SERIES_DB-MetaData'!Y315</f>
        <v>4</v>
      </c>
      <c r="Z315" s="30">
        <f>IF('SERIES_DB-MetaData'!$F315="US",'SERIES_DB-MetaData'!Z315*25.4,'SERIES_DB-MetaData'!Z315)</f>
        <v>0</v>
      </c>
      <c r="AA315" s="108">
        <f>'SERIES_DB-MetaData'!AA315</f>
        <v>0</v>
      </c>
      <c r="AB315" s="30">
        <f>IF('SERIES_DB-MetaData'!$F315="US",'SERIES_DB-MetaData'!AB315*25.4,'SERIES_DB-MetaData'!AB315)</f>
        <v>10</v>
      </c>
      <c r="AC315" s="108">
        <f>'SERIES_DB-MetaData'!AC315</f>
        <v>1</v>
      </c>
      <c r="AD315" s="108" t="str">
        <f>'SERIES_DB-MetaData'!AD315</f>
        <v>STRAIGHT</v>
      </c>
      <c r="AE315" s="31">
        <f>IF('SERIES_DB-MetaData'!$F315="US",'SERIES_DB-MetaData'!AE315*25.4,'SERIES_DB-MetaData'!AE315)</f>
        <v>500</v>
      </c>
      <c r="AF315" s="32" t="str">
        <f>'SERIES_DB-MetaData'!AF315</f>
        <v>Ribbed</v>
      </c>
      <c r="AG315" s="23">
        <f t="shared" si="39"/>
        <v>0.23319038253450008</v>
      </c>
      <c r="AH315" s="30">
        <f>IF('SERIES_DB-MetaData'!$F315="US",'SERIES_DB-MetaData'!AH315*25.4,'SERIES_DB-MetaData'!AH315)</f>
        <v>0</v>
      </c>
      <c r="AI315" s="31">
        <f>IF('SERIES_DB-MetaData'!$F315="US",'SERIES_DB-MetaData'!AI315*6.89476,'SERIES_DB-MetaData'!AI315)</f>
        <v>538</v>
      </c>
      <c r="AJ315" s="31">
        <f>IF('SERIES_DB-MetaData'!$F315="US",'SERIES_DB-MetaData'!AJ315*6.89476,'SERIES_DB-MetaData'!AJ315)</f>
        <v>581</v>
      </c>
      <c r="AK315" s="31">
        <f>IF('SERIES_DB-MetaData'!$F315="US",'SERIES_DB-MetaData'!AK315*6.89476,'SERIES_DB-MetaData'!AK315)</f>
        <v>538</v>
      </c>
      <c r="AL315" s="31">
        <f>IF('SERIES_DB-MetaData'!$F315="US",'SERIES_DB-MetaData'!AL315*6.89476,'SERIES_DB-MetaData'!AL315)</f>
        <v>0</v>
      </c>
      <c r="AM315" s="31">
        <f>IF('SERIES_DB-MetaData'!$F315="US",'SERIES_DB-MetaData'!AM315*6.89476,'SERIES_DB-MetaData'!AM315)</f>
        <v>581</v>
      </c>
      <c r="AN315" s="31">
        <f>IF('SERIES_DB-MetaData'!$F315="US",'SERIES_DB-MetaData'!AN315*6.89476,'SERIES_DB-MetaData'!AN315)</f>
        <v>0</v>
      </c>
      <c r="AO315" s="108">
        <f>'SERIES_DB-MetaData'!AO315</f>
        <v>0</v>
      </c>
      <c r="AP315" s="24" t="str">
        <f>'SERIES_DB-MetaData'!AP315</f>
        <v>R</v>
      </c>
      <c r="AQ315" s="20">
        <f>'SERIES_DB-MetaData'!AQ315</f>
        <v>1</v>
      </c>
      <c r="AR315" s="24" t="str">
        <f>'SERIES_DB-MetaData'!AR315</f>
        <v>Ribbed</v>
      </c>
      <c r="AS315" s="30">
        <f>IF('SERIES_DB-MetaData'!$F315="US",'SERIES_DB-MetaData'!AS315*25.4,'SERIES_DB-MetaData'!AS315)</f>
        <v>1.4</v>
      </c>
      <c r="AT315" s="20">
        <f>'SERIES_DB-MetaData'!AT315</f>
        <v>89</v>
      </c>
      <c r="AU315" s="31">
        <f>IF('SERIES_DB-MetaData'!$F315="US",'SERIES_DB-MetaData'!AU315*25.4,'SERIES_DB-MetaData'!AU315)</f>
        <v>20</v>
      </c>
      <c r="AV315" s="30">
        <f>IF('SERIES_DB-MetaData'!$F315="US",'SERIES_DB-MetaData'!AV315*25.4,'SERIES_DB-MetaData'!AV315)</f>
        <v>0</v>
      </c>
      <c r="AW315" s="109">
        <f>'SERIES_DB-MetaData'!AW315</f>
        <v>0</v>
      </c>
      <c r="AX315" s="30">
        <f>IF('SERIES_DB-MetaData'!$F315="US",'SERIES_DB-MetaData'!AX315*25.4,'SERIES_DB-MetaData'!AX315)</f>
        <v>0</v>
      </c>
      <c r="AY315" s="23">
        <f t="shared" si="40"/>
        <v>0.15393804002589984</v>
      </c>
      <c r="AZ315" s="23"/>
      <c r="BA315" s="31">
        <f>IF('SERIES_DB-MetaData'!$F315="US",'SERIES_DB-MetaData'!BA315*6.89476,'SERIES_DB-MetaData'!BA315)</f>
        <v>427</v>
      </c>
      <c r="BB315" s="31">
        <f>IF('SERIES_DB-MetaData'!$F315="US",'SERIES_DB-MetaData'!BB315*6.89476,'SERIES_DB-MetaData'!BB315)</f>
        <v>514</v>
      </c>
      <c r="BC315" s="24">
        <f>'SERIES_DB-MetaData'!BC315</f>
        <v>0</v>
      </c>
      <c r="BD315" s="30">
        <f>IF('SERIES_DB-MetaData'!$F315="US",'SERIES_DB-MetaData'!BD315*25.4,'SERIES_DB-MetaData'!BD315)</f>
        <v>3</v>
      </c>
      <c r="BE315" s="30">
        <f>IF('SERIES_DB-MetaData'!$F315="US",'SERIES_DB-MetaData'!BE315*25.4,'SERIES_DB-MetaData'!BE315)</f>
        <v>59</v>
      </c>
      <c r="BF315" s="24">
        <f>'SERIES_DB-MetaData'!BF315</f>
        <v>1</v>
      </c>
      <c r="BG315" s="22">
        <f t="shared" si="41"/>
        <v>0.23961299900261135</v>
      </c>
      <c r="BH315" s="30">
        <f>IF('SERIES_DB-MetaData'!$F315="US",'SERIES_DB-MetaData'!BH315*25.4,'SERIES_DB-MetaData'!BH315)</f>
        <v>0</v>
      </c>
      <c r="BI315" s="31">
        <f>IF('SERIES_DB-MetaData'!$F315="US",'SERIES_DB-MetaData'!BI315*6.89476,'SERIES_DB-MetaData'!BI315)</f>
        <v>478</v>
      </c>
      <c r="BJ315" s="31">
        <f>IF('SERIES_DB-MetaData'!$F315="US",'SERIES_DB-MetaData'!BJ315*6.89476,'SERIES_DB-MetaData'!BJ315)</f>
        <v>531</v>
      </c>
      <c r="BK315" s="109">
        <f>'SERIES_DB-MetaData'!BK315</f>
        <v>0</v>
      </c>
      <c r="BL315" s="30">
        <f>IF('SERIES_DB-MetaData'!$F315="US",'SERIES_DB-MetaData'!BL315*25.4,'SERIES_DB-MetaData'!BL315)</f>
        <v>3</v>
      </c>
      <c r="BM315" s="30">
        <f>IF('SERIES_DB-MetaData'!$F315="US",'SERIES_DB-MetaData'!BM315*25.4,'SERIES_DB-MetaData'!BM315)</f>
        <v>59</v>
      </c>
      <c r="BN315" s="25">
        <f>'SERIES_DB-MetaData'!$BN$6</f>
        <v>2</v>
      </c>
      <c r="BO315" s="22">
        <f t="shared" si="42"/>
        <v>0.4792259980052227</v>
      </c>
      <c r="BP315" s="31">
        <f>IF('SERIES_DB-MetaData'!$F315="US",'SERIES_DB-MetaData'!BP315*6.89476,'SERIES_DB-MetaData'!BP315)</f>
        <v>478</v>
      </c>
      <c r="BQ315" s="31">
        <f>IF('SERIES_DB-MetaData'!$F315="US",'SERIES_DB-MetaData'!BQ315*6.89476,'SERIES_DB-MetaData'!BQ315)</f>
        <v>531</v>
      </c>
      <c r="BR315" s="20">
        <f>'SERIES_DB-MetaData'!BR315</f>
        <v>0</v>
      </c>
      <c r="BS315" s="30">
        <f>IF('SERIES_DB-MetaData'!$F315="US",'SERIES_DB-MetaData'!BS315*25.4,'SERIES_DB-MetaData'!BS315)</f>
        <v>0</v>
      </c>
      <c r="BT315" s="20">
        <f>'SERIES_DB-MetaData'!BT315</f>
        <v>0</v>
      </c>
      <c r="BU315" s="22">
        <f t="shared" si="43"/>
        <v>0</v>
      </c>
      <c r="BV315" s="31">
        <f>IF('SERIES_DB-MetaData'!$F315="US",'SERIES_DB-MetaData'!BV315*6.89476,'SERIES_DB-MetaData'!BV315)</f>
        <v>0</v>
      </c>
      <c r="BW315" s="20">
        <f>'SERIES_DB-MetaData'!BW315</f>
        <v>0</v>
      </c>
      <c r="BX315" s="20">
        <f>'SERIES_DB-MetaData'!BX315</f>
        <v>5</v>
      </c>
    </row>
    <row r="316" spans="1:76">
      <c r="A316" s="84">
        <f>'SERIES_DB-MetaData'!A316</f>
        <v>311</v>
      </c>
      <c r="B316" s="84">
        <f>'SERIES_DB-MetaData'!B316</f>
        <v>0</v>
      </c>
      <c r="C316" s="84">
        <f>'SERIES_DB-MetaData'!C316</f>
        <v>6</v>
      </c>
      <c r="D316" s="105" t="str">
        <f>'SERIES_DB-MetaData'!D316</f>
        <v>SW23C2</v>
      </c>
      <c r="E316" s="105" t="str">
        <f>'SERIES_DB-MetaData'!E316</f>
        <v>Tomazevic, Lutman, Capuder and Petkovic (1996)</v>
      </c>
      <c r="F316" s="20" t="s">
        <v>8</v>
      </c>
      <c r="G316" s="87" t="str">
        <f>'SERIES_DB-MetaData'!G316</f>
        <v>C</v>
      </c>
      <c r="H316" s="87" t="str">
        <f>'SERIES_DB-MetaData'!H316</f>
        <v>R</v>
      </c>
      <c r="I316" s="31">
        <f>IF('SERIES_DB-MetaData'!$F316="US",'SERIES_DB-MetaData'!I316*6.89476,'SERIES_DB-MetaData'!I316)</f>
        <v>41.1</v>
      </c>
      <c r="J316" s="31">
        <f>IF('SERIES_DB-MetaData'!$F316="US",'SERIES_DB-MetaData'!J316*6.89476,'SERIES_DB-MetaData'!J316)</f>
        <v>0</v>
      </c>
      <c r="K316" s="31">
        <f>IF('SERIES_DB-MetaData'!$F316="US",'SERIES_DB-MetaData'!K316*6.89476,'SERIES_DB-MetaData'!K316)</f>
        <v>0</v>
      </c>
      <c r="L316" s="31">
        <f>IF('SERIES_DB-MetaData'!$F316="US",'SERIES_DB-MetaData'!L316*4.448221615,'SERIES_DB-MetaData'!L316)</f>
        <v>203.69999999999996</v>
      </c>
      <c r="M316" s="20" t="str">
        <f>'SERIES_DB-MetaData'!M316</f>
        <v>IV</v>
      </c>
      <c r="N316" s="30">
        <f>IF('SERIES_DB-MetaData'!$F316="US",'SERIES_DB-MetaData'!N316*25.4,'SERIES_DB-MetaData'!N316)</f>
        <v>50</v>
      </c>
      <c r="O316" s="30">
        <f>IF('SERIES_DB-MetaData'!$F316="US",'SERIES_DB-MetaData'!O316*25.4,'SERIES_DB-MetaData'!O316)</f>
        <v>100</v>
      </c>
      <c r="P316" s="30">
        <f>IF('SERIES_DB-MetaData'!$F316="US",'SERIES_DB-MetaData'!P316*25.4,'SERIES_DB-MetaData'!P316)</f>
        <v>970</v>
      </c>
      <c r="Q316" s="30">
        <f>IF('SERIES_DB-MetaData'!$F316="US",'SERIES_DB-MetaData'!Q316*25.4,'SERIES_DB-MetaData'!Q316)</f>
        <v>50</v>
      </c>
      <c r="R316" s="30">
        <f>IF('SERIES_DB-MetaData'!$F316="US",'SERIES_DB-MetaData'!R316*25.4,'SERIES_DB-MetaData'!R316)</f>
        <v>1785</v>
      </c>
      <c r="S316" s="30">
        <f>IF('SERIES_DB-MetaData'!$F316="US",'SERIES_DB-MetaData'!S316*25.4,'SERIES_DB-MetaData'!S316)</f>
        <v>1785</v>
      </c>
      <c r="T316" s="32" t="str">
        <f>'SERIES_DB-MetaData'!T316</f>
        <v>C</v>
      </c>
      <c r="U316" s="32">
        <f t="shared" si="47"/>
        <v>48500</v>
      </c>
      <c r="V316" s="30">
        <f>IF('SERIES_DB-MetaData'!$F316="US",'SERIES_DB-MetaData'!V316*25.4,'SERIES_DB-MetaData'!V316)</f>
        <v>6</v>
      </c>
      <c r="W316" s="30">
        <f>IF('SERIES_DB-MetaData'!$F316="US",'SERIES_DB-MetaData'!W316*25.4,'SERIES_DB-MetaData'!W316)</f>
        <v>6</v>
      </c>
      <c r="X316" s="30">
        <f>IF('SERIES_DB-MetaData'!$F316="US",'SERIES_DB-MetaData'!X316*25.4,'SERIES_DB-MetaData'!X316)</f>
        <v>0</v>
      </c>
      <c r="Y316" s="108">
        <f>'SERIES_DB-MetaData'!Y316</f>
        <v>4</v>
      </c>
      <c r="Z316" s="30">
        <f>IF('SERIES_DB-MetaData'!$F316="US",'SERIES_DB-MetaData'!Z316*25.4,'SERIES_DB-MetaData'!Z316)</f>
        <v>0</v>
      </c>
      <c r="AA316" s="108">
        <f>'SERIES_DB-MetaData'!AA316</f>
        <v>0</v>
      </c>
      <c r="AB316" s="30">
        <f>IF('SERIES_DB-MetaData'!$F316="US",'SERIES_DB-MetaData'!AB316*25.4,'SERIES_DB-MetaData'!AB316)</f>
        <v>10</v>
      </c>
      <c r="AC316" s="108">
        <f>'SERIES_DB-MetaData'!AC316</f>
        <v>1</v>
      </c>
      <c r="AD316" s="108" t="str">
        <f>'SERIES_DB-MetaData'!AD316</f>
        <v>STRAIGHT</v>
      </c>
      <c r="AE316" s="31">
        <f>IF('SERIES_DB-MetaData'!$F316="US",'SERIES_DB-MetaData'!AE316*25.4,'SERIES_DB-MetaData'!AE316)</f>
        <v>500</v>
      </c>
      <c r="AF316" s="32" t="str">
        <f>'SERIES_DB-MetaData'!AF316</f>
        <v>Ribbed</v>
      </c>
      <c r="AG316" s="23">
        <f t="shared" si="39"/>
        <v>0.23319038253450008</v>
      </c>
      <c r="AH316" s="30">
        <f>IF('SERIES_DB-MetaData'!$F316="US",'SERIES_DB-MetaData'!AH316*25.4,'SERIES_DB-MetaData'!AH316)</f>
        <v>0</v>
      </c>
      <c r="AI316" s="31">
        <f>IF('SERIES_DB-MetaData'!$F316="US",'SERIES_DB-MetaData'!AI316*6.89476,'SERIES_DB-MetaData'!AI316)</f>
        <v>538</v>
      </c>
      <c r="AJ316" s="31">
        <f>IF('SERIES_DB-MetaData'!$F316="US",'SERIES_DB-MetaData'!AJ316*6.89476,'SERIES_DB-MetaData'!AJ316)</f>
        <v>581</v>
      </c>
      <c r="AK316" s="31">
        <f>IF('SERIES_DB-MetaData'!$F316="US",'SERIES_DB-MetaData'!AK316*6.89476,'SERIES_DB-MetaData'!AK316)</f>
        <v>538</v>
      </c>
      <c r="AL316" s="31">
        <f>IF('SERIES_DB-MetaData'!$F316="US",'SERIES_DB-MetaData'!AL316*6.89476,'SERIES_DB-MetaData'!AL316)</f>
        <v>0</v>
      </c>
      <c r="AM316" s="31">
        <f>IF('SERIES_DB-MetaData'!$F316="US",'SERIES_DB-MetaData'!AM316*6.89476,'SERIES_DB-MetaData'!AM316)</f>
        <v>581</v>
      </c>
      <c r="AN316" s="31">
        <f>IF('SERIES_DB-MetaData'!$F316="US",'SERIES_DB-MetaData'!AN316*6.89476,'SERIES_DB-MetaData'!AN316)</f>
        <v>0</v>
      </c>
      <c r="AO316" s="108">
        <f>'SERIES_DB-MetaData'!AO316</f>
        <v>0</v>
      </c>
      <c r="AP316" s="24" t="str">
        <f>'SERIES_DB-MetaData'!AP316</f>
        <v>R</v>
      </c>
      <c r="AQ316" s="20">
        <f>'SERIES_DB-MetaData'!AQ316</f>
        <v>1</v>
      </c>
      <c r="AR316" s="24" t="str">
        <f>'SERIES_DB-MetaData'!AR316</f>
        <v>Ribbed</v>
      </c>
      <c r="AS316" s="30">
        <f>IF('SERIES_DB-MetaData'!$F316="US",'SERIES_DB-MetaData'!AS316*25.4,'SERIES_DB-MetaData'!AS316)</f>
        <v>1.4</v>
      </c>
      <c r="AT316" s="20">
        <f>'SERIES_DB-MetaData'!AT316</f>
        <v>89</v>
      </c>
      <c r="AU316" s="31">
        <f>IF('SERIES_DB-MetaData'!$F316="US",'SERIES_DB-MetaData'!AU316*25.4,'SERIES_DB-MetaData'!AU316)</f>
        <v>20</v>
      </c>
      <c r="AV316" s="30">
        <f>IF('SERIES_DB-MetaData'!$F316="US",'SERIES_DB-MetaData'!AV316*25.4,'SERIES_DB-MetaData'!AV316)</f>
        <v>0</v>
      </c>
      <c r="AW316" s="109">
        <f>'SERIES_DB-MetaData'!AW316</f>
        <v>0</v>
      </c>
      <c r="AX316" s="30">
        <f>IF('SERIES_DB-MetaData'!$F316="US",'SERIES_DB-MetaData'!AX316*25.4,'SERIES_DB-MetaData'!AX316)</f>
        <v>0</v>
      </c>
      <c r="AY316" s="23">
        <f t="shared" si="40"/>
        <v>0.15393804002589984</v>
      </c>
      <c r="AZ316" s="23"/>
      <c r="BA316" s="31">
        <f>IF('SERIES_DB-MetaData'!$F316="US",'SERIES_DB-MetaData'!BA316*6.89476,'SERIES_DB-MetaData'!BA316)</f>
        <v>427</v>
      </c>
      <c r="BB316" s="31">
        <f>IF('SERIES_DB-MetaData'!$F316="US",'SERIES_DB-MetaData'!BB316*6.89476,'SERIES_DB-MetaData'!BB316)</f>
        <v>514</v>
      </c>
      <c r="BC316" s="24">
        <f>'SERIES_DB-MetaData'!BC316</f>
        <v>0</v>
      </c>
      <c r="BD316" s="30">
        <f>IF('SERIES_DB-MetaData'!$F316="US",'SERIES_DB-MetaData'!BD316*25.4,'SERIES_DB-MetaData'!BD316)</f>
        <v>3</v>
      </c>
      <c r="BE316" s="30">
        <f>IF('SERIES_DB-MetaData'!$F316="US",'SERIES_DB-MetaData'!BE316*25.4,'SERIES_DB-MetaData'!BE316)</f>
        <v>59</v>
      </c>
      <c r="BF316" s="24">
        <f>'SERIES_DB-MetaData'!BF316</f>
        <v>1</v>
      </c>
      <c r="BG316" s="22">
        <f t="shared" si="41"/>
        <v>0.23961299900261135</v>
      </c>
      <c r="BH316" s="30">
        <f>IF('SERIES_DB-MetaData'!$F316="US",'SERIES_DB-MetaData'!BH316*25.4,'SERIES_DB-MetaData'!BH316)</f>
        <v>0</v>
      </c>
      <c r="BI316" s="31">
        <f>IF('SERIES_DB-MetaData'!$F316="US",'SERIES_DB-MetaData'!BI316*6.89476,'SERIES_DB-MetaData'!BI316)</f>
        <v>478</v>
      </c>
      <c r="BJ316" s="31">
        <f>IF('SERIES_DB-MetaData'!$F316="US",'SERIES_DB-MetaData'!BJ316*6.89476,'SERIES_DB-MetaData'!BJ316)</f>
        <v>531</v>
      </c>
      <c r="BK316" s="109">
        <f>'SERIES_DB-MetaData'!BK316</f>
        <v>0</v>
      </c>
      <c r="BL316" s="30">
        <f>IF('SERIES_DB-MetaData'!$F316="US",'SERIES_DB-MetaData'!BL316*25.4,'SERIES_DB-MetaData'!BL316)</f>
        <v>3</v>
      </c>
      <c r="BM316" s="30">
        <f>IF('SERIES_DB-MetaData'!$F316="US",'SERIES_DB-MetaData'!BM316*25.4,'SERIES_DB-MetaData'!BM316)</f>
        <v>59</v>
      </c>
      <c r="BN316" s="25">
        <f>'SERIES_DB-MetaData'!$BN$6</f>
        <v>2</v>
      </c>
      <c r="BO316" s="22">
        <f t="shared" si="42"/>
        <v>0.4792259980052227</v>
      </c>
      <c r="BP316" s="31">
        <f>IF('SERIES_DB-MetaData'!$F316="US",'SERIES_DB-MetaData'!BP316*6.89476,'SERIES_DB-MetaData'!BP316)</f>
        <v>478</v>
      </c>
      <c r="BQ316" s="31">
        <f>IF('SERIES_DB-MetaData'!$F316="US",'SERIES_DB-MetaData'!BQ316*6.89476,'SERIES_DB-MetaData'!BQ316)</f>
        <v>531</v>
      </c>
      <c r="BR316" s="20">
        <f>'SERIES_DB-MetaData'!BR316</f>
        <v>0</v>
      </c>
      <c r="BS316" s="30">
        <f>IF('SERIES_DB-MetaData'!$F316="US",'SERIES_DB-MetaData'!BS316*25.4,'SERIES_DB-MetaData'!BS316)</f>
        <v>0</v>
      </c>
      <c r="BT316" s="20">
        <f>'SERIES_DB-MetaData'!BT316</f>
        <v>0</v>
      </c>
      <c r="BU316" s="22">
        <f t="shared" si="43"/>
        <v>0</v>
      </c>
      <c r="BV316" s="31">
        <f>IF('SERIES_DB-MetaData'!$F316="US",'SERIES_DB-MetaData'!BV316*6.89476,'SERIES_DB-MetaData'!BV316)</f>
        <v>0</v>
      </c>
      <c r="BW316" s="20">
        <f>'SERIES_DB-MetaData'!BW316</f>
        <v>0</v>
      </c>
      <c r="BX316" s="20">
        <f>'SERIES_DB-MetaData'!BX316</f>
        <v>5</v>
      </c>
    </row>
    <row r="317" spans="1:76">
      <c r="A317" s="84">
        <f>'SERIES_DB-MetaData'!A317</f>
        <v>312</v>
      </c>
      <c r="B317" s="84">
        <f>'SERIES_DB-MetaData'!B317</f>
        <v>0</v>
      </c>
      <c r="C317" s="84">
        <f>'SERIES_DB-MetaData'!C317</f>
        <v>7</v>
      </c>
      <c r="D317" s="105" t="str">
        <f>'SERIES_DB-MetaData'!D317</f>
        <v>SW60N1</v>
      </c>
      <c r="E317" s="105" t="str">
        <f>'SERIES_DB-MetaData'!E317</f>
        <v>Tomazevic, Lutman, Capuder and Petkovic (1996)</v>
      </c>
      <c r="F317" s="20" t="s">
        <v>8</v>
      </c>
      <c r="G317" s="87" t="str">
        <f>'SERIES_DB-MetaData'!G317</f>
        <v>C</v>
      </c>
      <c r="H317" s="87" t="str">
        <f>'SERIES_DB-MetaData'!H317</f>
        <v>R</v>
      </c>
      <c r="I317" s="31">
        <f>IF('SERIES_DB-MetaData'!$F317="US",'SERIES_DB-MetaData'!I317*6.89476,'SERIES_DB-MetaData'!I317)</f>
        <v>41.1</v>
      </c>
      <c r="J317" s="31">
        <f>IF('SERIES_DB-MetaData'!$F317="US",'SERIES_DB-MetaData'!J317*6.89476,'SERIES_DB-MetaData'!J317)</f>
        <v>0</v>
      </c>
      <c r="K317" s="31">
        <f>IF('SERIES_DB-MetaData'!$F317="US",'SERIES_DB-MetaData'!K317*6.89476,'SERIES_DB-MetaData'!K317)</f>
        <v>0</v>
      </c>
      <c r="L317" s="31">
        <f>IF('SERIES_DB-MetaData'!$F317="US",'SERIES_DB-MetaData'!L317*4.448221615,'SERIES_DB-MetaData'!L317)</f>
        <v>101.84999999999998</v>
      </c>
      <c r="M317" s="20" t="str">
        <f>'SERIES_DB-MetaData'!M317</f>
        <v>IV</v>
      </c>
      <c r="N317" s="30">
        <f>IF('SERIES_DB-MetaData'!$F317="US",'SERIES_DB-MetaData'!N317*25.4,'SERIES_DB-MetaData'!N317)</f>
        <v>50</v>
      </c>
      <c r="O317" s="30">
        <f>IF('SERIES_DB-MetaData'!$F317="US",'SERIES_DB-MetaData'!O317*25.4,'SERIES_DB-MetaData'!O317)</f>
        <v>100</v>
      </c>
      <c r="P317" s="30">
        <f>IF('SERIES_DB-MetaData'!$F317="US",'SERIES_DB-MetaData'!P317*25.4,'SERIES_DB-MetaData'!P317)</f>
        <v>970</v>
      </c>
      <c r="Q317" s="30">
        <f>IF('SERIES_DB-MetaData'!$F317="US",'SERIES_DB-MetaData'!Q317*25.4,'SERIES_DB-MetaData'!Q317)</f>
        <v>50</v>
      </c>
      <c r="R317" s="30">
        <f>IF('SERIES_DB-MetaData'!$F317="US",'SERIES_DB-MetaData'!R317*25.4,'SERIES_DB-MetaData'!R317)</f>
        <v>1785</v>
      </c>
      <c r="S317" s="30">
        <f>IF('SERIES_DB-MetaData'!$F317="US",'SERIES_DB-MetaData'!S317*25.4,'SERIES_DB-MetaData'!S317)</f>
        <v>1785</v>
      </c>
      <c r="T317" s="32" t="str">
        <f>'SERIES_DB-MetaData'!T317</f>
        <v>C</v>
      </c>
      <c r="U317" s="32">
        <f t="shared" si="47"/>
        <v>48500</v>
      </c>
      <c r="V317" s="30">
        <f>IF('SERIES_DB-MetaData'!$F317="US",'SERIES_DB-MetaData'!V317*25.4,'SERIES_DB-MetaData'!V317)</f>
        <v>8</v>
      </c>
      <c r="W317" s="30">
        <f>IF('SERIES_DB-MetaData'!$F317="US",'SERIES_DB-MetaData'!W317*25.4,'SERIES_DB-MetaData'!W317)</f>
        <v>8</v>
      </c>
      <c r="X317" s="30">
        <f>IF('SERIES_DB-MetaData'!$F317="US",'SERIES_DB-MetaData'!X317*25.4,'SERIES_DB-MetaData'!X317)</f>
        <v>0</v>
      </c>
      <c r="Y317" s="108">
        <f>'SERIES_DB-MetaData'!Y317</f>
        <v>2</v>
      </c>
      <c r="Z317" s="30">
        <f>IF('SERIES_DB-MetaData'!$F317="US",'SERIES_DB-MetaData'!Z317*25.4,'SERIES_DB-MetaData'!Z317)</f>
        <v>0</v>
      </c>
      <c r="AA317" s="108">
        <f>'SERIES_DB-MetaData'!AA317</f>
        <v>0</v>
      </c>
      <c r="AB317" s="30">
        <f>IF('SERIES_DB-MetaData'!$F317="US",'SERIES_DB-MetaData'!AB317*25.4,'SERIES_DB-MetaData'!AB317)</f>
        <v>10</v>
      </c>
      <c r="AC317" s="108">
        <f>'SERIES_DB-MetaData'!AC317</f>
        <v>1</v>
      </c>
      <c r="AD317" s="108" t="str">
        <f>'SERIES_DB-MetaData'!AD317</f>
        <v>STRAIGHT</v>
      </c>
      <c r="AE317" s="31">
        <f>IF('SERIES_DB-MetaData'!$F317="US",'SERIES_DB-MetaData'!AE317*25.4,'SERIES_DB-MetaData'!AE317)</f>
        <v>500</v>
      </c>
      <c r="AF317" s="32" t="str">
        <f>'SERIES_DB-MetaData'!AF317</f>
        <v>Ribbed</v>
      </c>
      <c r="AG317" s="23">
        <f t="shared" si="39"/>
        <v>0.20728034003066678</v>
      </c>
      <c r="AH317" s="30">
        <f>IF('SERIES_DB-MetaData'!$F317="US",'SERIES_DB-MetaData'!AH317*25.4,'SERIES_DB-MetaData'!AH317)</f>
        <v>0</v>
      </c>
      <c r="AI317" s="31">
        <f>IF('SERIES_DB-MetaData'!$F317="US",'SERIES_DB-MetaData'!AI317*6.89476,'SERIES_DB-MetaData'!AI317)</f>
        <v>465</v>
      </c>
      <c r="AJ317" s="31">
        <f>IF('SERIES_DB-MetaData'!$F317="US",'SERIES_DB-MetaData'!AJ317*6.89476,'SERIES_DB-MetaData'!AJ317)</f>
        <v>693</v>
      </c>
      <c r="AK317" s="31">
        <f>IF('SERIES_DB-MetaData'!$F317="US",'SERIES_DB-MetaData'!AK317*6.89476,'SERIES_DB-MetaData'!AK317)</f>
        <v>465</v>
      </c>
      <c r="AL317" s="31">
        <f>IF('SERIES_DB-MetaData'!$F317="US",'SERIES_DB-MetaData'!AL317*6.89476,'SERIES_DB-MetaData'!AL317)</f>
        <v>0</v>
      </c>
      <c r="AM317" s="31">
        <f>IF('SERIES_DB-MetaData'!$F317="US",'SERIES_DB-MetaData'!AM317*6.89476,'SERIES_DB-MetaData'!AM317)</f>
        <v>693</v>
      </c>
      <c r="AN317" s="31">
        <f>IF('SERIES_DB-MetaData'!$F317="US",'SERIES_DB-MetaData'!AN317*6.89476,'SERIES_DB-MetaData'!AN317)</f>
        <v>0</v>
      </c>
      <c r="AO317" s="108">
        <f>'SERIES_DB-MetaData'!AO317</f>
        <v>0</v>
      </c>
      <c r="AP317" s="24" t="str">
        <f>'SERIES_DB-MetaData'!AP317</f>
        <v>-</v>
      </c>
      <c r="AQ317" s="20">
        <f>'SERIES_DB-MetaData'!AQ317</f>
        <v>1</v>
      </c>
      <c r="AR317" s="24" t="str">
        <f>'SERIES_DB-MetaData'!AR317</f>
        <v>Ribbed</v>
      </c>
      <c r="AS317" s="30">
        <f>IF('SERIES_DB-MetaData'!$F317="US",'SERIES_DB-MetaData'!AS317*25.4,'SERIES_DB-MetaData'!AS317)</f>
        <v>1.4</v>
      </c>
      <c r="AT317" s="20">
        <f>'SERIES_DB-MetaData'!AT317</f>
        <v>0</v>
      </c>
      <c r="AU317" s="31">
        <f>IF('SERIES_DB-MetaData'!$F317="US",'SERIES_DB-MetaData'!AU317*25.4,'SERIES_DB-MetaData'!AU317)</f>
        <v>100</v>
      </c>
      <c r="AV317" s="30">
        <f>IF('SERIES_DB-MetaData'!$F317="US",'SERIES_DB-MetaData'!AV317*25.4,'SERIES_DB-MetaData'!AV317)</f>
        <v>0</v>
      </c>
      <c r="AW317" s="109">
        <f>'SERIES_DB-MetaData'!AW317</f>
        <v>0</v>
      </c>
      <c r="AX317" s="30">
        <f>IF('SERIES_DB-MetaData'!$F317="US",'SERIES_DB-MetaData'!AX317*25.4,'SERIES_DB-MetaData'!AX317)</f>
        <v>0</v>
      </c>
      <c r="AY317" s="23">
        <f t="shared" si="40"/>
        <v>3.0787608005179965E-2</v>
      </c>
      <c r="AZ317" s="23"/>
      <c r="BA317" s="31">
        <f>IF('SERIES_DB-MetaData'!$F317="US",'SERIES_DB-MetaData'!BA317*6.89476,'SERIES_DB-MetaData'!BA317)</f>
        <v>0</v>
      </c>
      <c r="BB317" s="31" t="str">
        <f>IF('SERIES_DB-MetaData'!$F317="US",'SERIES_DB-MetaData'!BB317*6.89476,'SERIES_DB-MetaData'!BB317)</f>
        <v>-</v>
      </c>
      <c r="BC317" s="24">
        <f>'SERIES_DB-MetaData'!BC317</f>
        <v>0</v>
      </c>
      <c r="BD317" s="30">
        <f>IF('SERIES_DB-MetaData'!$F317="US",'SERIES_DB-MetaData'!BD317*25.4,'SERIES_DB-MetaData'!BD317)</f>
        <v>3.8</v>
      </c>
      <c r="BE317" s="30">
        <f>IF('SERIES_DB-MetaData'!$F317="US",'SERIES_DB-MetaData'!BE317*25.4,'SERIES_DB-MetaData'!BE317)</f>
        <v>59</v>
      </c>
      <c r="BF317" s="24">
        <f>'SERIES_DB-MetaData'!BF317</f>
        <v>1</v>
      </c>
      <c r="BG317" s="22">
        <f t="shared" si="41"/>
        <v>0.38444574506641194</v>
      </c>
      <c r="BH317" s="30">
        <f>IF('SERIES_DB-MetaData'!$F317="US",'SERIES_DB-MetaData'!BH317*25.4,'SERIES_DB-MetaData'!BH317)</f>
        <v>0</v>
      </c>
      <c r="BI317" s="31">
        <f>IF('SERIES_DB-MetaData'!$F317="US",'SERIES_DB-MetaData'!BI317*6.89476,'SERIES_DB-MetaData'!BI317)</f>
        <v>469</v>
      </c>
      <c r="BJ317" s="31">
        <f>IF('SERIES_DB-MetaData'!$F317="US",'SERIES_DB-MetaData'!BJ317*6.89476,'SERIES_DB-MetaData'!BJ317)</f>
        <v>516</v>
      </c>
      <c r="BK317" s="109">
        <f>'SERIES_DB-MetaData'!BK317</f>
        <v>0</v>
      </c>
      <c r="BL317" s="30">
        <f>IF('SERIES_DB-MetaData'!$F317="US",'SERIES_DB-MetaData'!BL317*25.4,'SERIES_DB-MetaData'!BL317)</f>
        <v>3.8</v>
      </c>
      <c r="BM317" s="30">
        <f>IF('SERIES_DB-MetaData'!$F317="US",'SERIES_DB-MetaData'!BM317*25.4,'SERIES_DB-MetaData'!BM317)</f>
        <v>59</v>
      </c>
      <c r="BN317" s="25">
        <f>'SERIES_DB-MetaData'!$BN$6</f>
        <v>2</v>
      </c>
      <c r="BO317" s="22">
        <f t="shared" si="42"/>
        <v>0.76889149013282387</v>
      </c>
      <c r="BP317" s="31">
        <f>IF('SERIES_DB-MetaData'!$F317="US",'SERIES_DB-MetaData'!BP317*6.89476,'SERIES_DB-MetaData'!BP317)</f>
        <v>469</v>
      </c>
      <c r="BQ317" s="31">
        <f>IF('SERIES_DB-MetaData'!$F317="US",'SERIES_DB-MetaData'!BQ317*6.89476,'SERIES_DB-MetaData'!BQ317)</f>
        <v>516</v>
      </c>
      <c r="BR317" s="20">
        <f>'SERIES_DB-MetaData'!BR317</f>
        <v>0</v>
      </c>
      <c r="BS317" s="30">
        <f>IF('SERIES_DB-MetaData'!$F317="US",'SERIES_DB-MetaData'!BS317*25.4,'SERIES_DB-MetaData'!BS317)</f>
        <v>0</v>
      </c>
      <c r="BT317" s="20">
        <f>'SERIES_DB-MetaData'!BT317</f>
        <v>0</v>
      </c>
      <c r="BU317" s="22">
        <f t="shared" si="43"/>
        <v>0</v>
      </c>
      <c r="BV317" s="31">
        <f>IF('SERIES_DB-MetaData'!$F317="US",'SERIES_DB-MetaData'!BV317*6.89476,'SERIES_DB-MetaData'!BV317)</f>
        <v>0</v>
      </c>
      <c r="BW317" s="20">
        <f>'SERIES_DB-MetaData'!BW317</f>
        <v>0</v>
      </c>
      <c r="BX317" s="20">
        <f>'SERIES_DB-MetaData'!BX317</f>
        <v>5</v>
      </c>
    </row>
    <row r="318" spans="1:76">
      <c r="A318" s="84">
        <f>'SERIES_DB-MetaData'!A318</f>
        <v>313</v>
      </c>
      <c r="B318" s="84">
        <f>'SERIES_DB-MetaData'!B318</f>
        <v>0</v>
      </c>
      <c r="C318" s="84">
        <f>'SERIES_DB-MetaData'!C318</f>
        <v>8</v>
      </c>
      <c r="D318" s="105" t="str">
        <f>'SERIES_DB-MetaData'!D318</f>
        <v>SW60N2</v>
      </c>
      <c r="E318" s="105" t="str">
        <f>'SERIES_DB-MetaData'!E318</f>
        <v>Tomazevic, Lutman, Capuder and Petkovic (1996)</v>
      </c>
      <c r="F318" s="20" t="s">
        <v>8</v>
      </c>
      <c r="G318" s="87" t="str">
        <f>'SERIES_DB-MetaData'!G318</f>
        <v>C</v>
      </c>
      <c r="H318" s="87" t="str">
        <f>'SERIES_DB-MetaData'!H318</f>
        <v>R</v>
      </c>
      <c r="I318" s="31">
        <f>IF('SERIES_DB-MetaData'!$F318="US",'SERIES_DB-MetaData'!I318*6.89476,'SERIES_DB-MetaData'!I318)</f>
        <v>41.1</v>
      </c>
      <c r="J318" s="31">
        <f>IF('SERIES_DB-MetaData'!$F318="US",'SERIES_DB-MetaData'!J318*6.89476,'SERIES_DB-MetaData'!J318)</f>
        <v>0</v>
      </c>
      <c r="K318" s="31">
        <f>IF('SERIES_DB-MetaData'!$F318="US",'SERIES_DB-MetaData'!K318*6.89476,'SERIES_DB-MetaData'!K318)</f>
        <v>0</v>
      </c>
      <c r="L318" s="31">
        <f>IF('SERIES_DB-MetaData'!$F318="US",'SERIES_DB-MetaData'!L318*4.448221615,'SERIES_DB-MetaData'!L318)</f>
        <v>203.69999999999996</v>
      </c>
      <c r="M318" s="20" t="str">
        <f>'SERIES_DB-MetaData'!M318</f>
        <v>IV</v>
      </c>
      <c r="N318" s="30">
        <f>IF('SERIES_DB-MetaData'!$F318="US",'SERIES_DB-MetaData'!N318*25.4,'SERIES_DB-MetaData'!N318)</f>
        <v>50</v>
      </c>
      <c r="O318" s="30">
        <f>IF('SERIES_DB-MetaData'!$F318="US",'SERIES_DB-MetaData'!O318*25.4,'SERIES_DB-MetaData'!O318)</f>
        <v>100</v>
      </c>
      <c r="P318" s="30">
        <f>IF('SERIES_DB-MetaData'!$F318="US",'SERIES_DB-MetaData'!P318*25.4,'SERIES_DB-MetaData'!P318)</f>
        <v>970</v>
      </c>
      <c r="Q318" s="30">
        <f>IF('SERIES_DB-MetaData'!$F318="US",'SERIES_DB-MetaData'!Q318*25.4,'SERIES_DB-MetaData'!Q318)</f>
        <v>50</v>
      </c>
      <c r="R318" s="30">
        <f>IF('SERIES_DB-MetaData'!$F318="US",'SERIES_DB-MetaData'!R318*25.4,'SERIES_DB-MetaData'!R318)</f>
        <v>1785</v>
      </c>
      <c r="S318" s="30">
        <f>IF('SERIES_DB-MetaData'!$F318="US",'SERIES_DB-MetaData'!S318*25.4,'SERIES_DB-MetaData'!S318)</f>
        <v>1785</v>
      </c>
      <c r="T318" s="32" t="str">
        <f>'SERIES_DB-MetaData'!T318</f>
        <v>C</v>
      </c>
      <c r="U318" s="32">
        <f t="shared" si="47"/>
        <v>48500</v>
      </c>
      <c r="V318" s="30">
        <f>IF('SERIES_DB-MetaData'!$F318="US",'SERIES_DB-MetaData'!V318*25.4,'SERIES_DB-MetaData'!V318)</f>
        <v>8</v>
      </c>
      <c r="W318" s="30">
        <f>IF('SERIES_DB-MetaData'!$F318="US",'SERIES_DB-MetaData'!W318*25.4,'SERIES_DB-MetaData'!W318)</f>
        <v>8</v>
      </c>
      <c r="X318" s="30">
        <f>IF('SERIES_DB-MetaData'!$F318="US",'SERIES_DB-MetaData'!X318*25.4,'SERIES_DB-MetaData'!X318)</f>
        <v>0</v>
      </c>
      <c r="Y318" s="108">
        <f>'SERIES_DB-MetaData'!Y318</f>
        <v>2</v>
      </c>
      <c r="Z318" s="30">
        <f>IF('SERIES_DB-MetaData'!$F318="US",'SERIES_DB-MetaData'!Z318*25.4,'SERIES_DB-MetaData'!Z318)</f>
        <v>0</v>
      </c>
      <c r="AA318" s="108">
        <f>'SERIES_DB-MetaData'!AA318</f>
        <v>0</v>
      </c>
      <c r="AB318" s="30">
        <f>IF('SERIES_DB-MetaData'!$F318="US",'SERIES_DB-MetaData'!AB318*25.4,'SERIES_DB-MetaData'!AB318)</f>
        <v>10</v>
      </c>
      <c r="AC318" s="108">
        <f>'SERIES_DB-MetaData'!AC318</f>
        <v>1</v>
      </c>
      <c r="AD318" s="108" t="str">
        <f>'SERIES_DB-MetaData'!AD318</f>
        <v>STRAIGHT</v>
      </c>
      <c r="AE318" s="31">
        <f>IF('SERIES_DB-MetaData'!$F318="US",'SERIES_DB-MetaData'!AE318*25.4,'SERIES_DB-MetaData'!AE318)</f>
        <v>500</v>
      </c>
      <c r="AF318" s="32" t="str">
        <f>'SERIES_DB-MetaData'!AF318</f>
        <v>Ribbed</v>
      </c>
      <c r="AG318" s="23">
        <f t="shared" si="39"/>
        <v>0.20728034003066678</v>
      </c>
      <c r="AH318" s="30">
        <f>IF('SERIES_DB-MetaData'!$F318="US",'SERIES_DB-MetaData'!AH318*25.4,'SERIES_DB-MetaData'!AH318)</f>
        <v>0</v>
      </c>
      <c r="AI318" s="31">
        <f>IF('SERIES_DB-MetaData'!$F318="US",'SERIES_DB-MetaData'!AI318*6.89476,'SERIES_DB-MetaData'!AI318)</f>
        <v>465</v>
      </c>
      <c r="AJ318" s="31">
        <f>IF('SERIES_DB-MetaData'!$F318="US",'SERIES_DB-MetaData'!AJ318*6.89476,'SERIES_DB-MetaData'!AJ318)</f>
        <v>693</v>
      </c>
      <c r="AK318" s="31">
        <f>IF('SERIES_DB-MetaData'!$F318="US",'SERIES_DB-MetaData'!AK318*6.89476,'SERIES_DB-MetaData'!AK318)</f>
        <v>465</v>
      </c>
      <c r="AL318" s="31">
        <f>IF('SERIES_DB-MetaData'!$F318="US",'SERIES_DB-MetaData'!AL318*6.89476,'SERIES_DB-MetaData'!AL318)</f>
        <v>0</v>
      </c>
      <c r="AM318" s="31">
        <f>IF('SERIES_DB-MetaData'!$F318="US",'SERIES_DB-MetaData'!AM318*6.89476,'SERIES_DB-MetaData'!AM318)</f>
        <v>693</v>
      </c>
      <c r="AN318" s="31">
        <f>IF('SERIES_DB-MetaData'!$F318="US",'SERIES_DB-MetaData'!AN318*6.89476,'SERIES_DB-MetaData'!AN318)</f>
        <v>0</v>
      </c>
      <c r="AO318" s="108">
        <f>'SERIES_DB-MetaData'!AO318</f>
        <v>0</v>
      </c>
      <c r="AP318" s="24" t="str">
        <f>'SERIES_DB-MetaData'!AP318</f>
        <v>-</v>
      </c>
      <c r="AQ318" s="20">
        <f>'SERIES_DB-MetaData'!AQ318</f>
        <v>1</v>
      </c>
      <c r="AR318" s="24" t="str">
        <f>'SERIES_DB-MetaData'!AR318</f>
        <v>Ribbed</v>
      </c>
      <c r="AS318" s="30">
        <f>IF('SERIES_DB-MetaData'!$F318="US",'SERIES_DB-MetaData'!AS318*25.4,'SERIES_DB-MetaData'!AS318)</f>
        <v>1.4</v>
      </c>
      <c r="AT318" s="20">
        <f>'SERIES_DB-MetaData'!AT318</f>
        <v>0</v>
      </c>
      <c r="AU318" s="31">
        <f>IF('SERIES_DB-MetaData'!$F318="US",'SERIES_DB-MetaData'!AU318*25.4,'SERIES_DB-MetaData'!AU318)</f>
        <v>100</v>
      </c>
      <c r="AV318" s="30">
        <f>IF('SERIES_DB-MetaData'!$F318="US",'SERIES_DB-MetaData'!AV318*25.4,'SERIES_DB-MetaData'!AV318)</f>
        <v>0</v>
      </c>
      <c r="AW318" s="109">
        <f>'SERIES_DB-MetaData'!AW318</f>
        <v>0</v>
      </c>
      <c r="AX318" s="30">
        <f>IF('SERIES_DB-MetaData'!$F318="US",'SERIES_DB-MetaData'!AX318*25.4,'SERIES_DB-MetaData'!AX318)</f>
        <v>0</v>
      </c>
      <c r="AY318" s="23">
        <f t="shared" si="40"/>
        <v>3.0787608005179965E-2</v>
      </c>
      <c r="AZ318" s="23"/>
      <c r="BA318" s="31">
        <f>IF('SERIES_DB-MetaData'!$F318="US",'SERIES_DB-MetaData'!BA318*6.89476,'SERIES_DB-MetaData'!BA318)</f>
        <v>0</v>
      </c>
      <c r="BB318" s="31" t="str">
        <f>IF('SERIES_DB-MetaData'!$F318="US",'SERIES_DB-MetaData'!BB318*6.89476,'SERIES_DB-MetaData'!BB318)</f>
        <v>-</v>
      </c>
      <c r="BC318" s="24">
        <f>'SERIES_DB-MetaData'!BC318</f>
        <v>0</v>
      </c>
      <c r="BD318" s="30">
        <f>IF('SERIES_DB-MetaData'!$F318="US",'SERIES_DB-MetaData'!BD318*25.4,'SERIES_DB-MetaData'!BD318)</f>
        <v>3.8</v>
      </c>
      <c r="BE318" s="30">
        <f>IF('SERIES_DB-MetaData'!$F318="US",'SERIES_DB-MetaData'!BE318*25.4,'SERIES_DB-MetaData'!BE318)</f>
        <v>59</v>
      </c>
      <c r="BF318" s="24">
        <f>'SERIES_DB-MetaData'!BF318</f>
        <v>1</v>
      </c>
      <c r="BG318" s="22">
        <f t="shared" si="41"/>
        <v>0.38444574506641194</v>
      </c>
      <c r="BH318" s="30">
        <f>IF('SERIES_DB-MetaData'!$F318="US",'SERIES_DB-MetaData'!BH318*25.4,'SERIES_DB-MetaData'!BH318)</f>
        <v>0</v>
      </c>
      <c r="BI318" s="31">
        <f>IF('SERIES_DB-MetaData'!$F318="US",'SERIES_DB-MetaData'!BI318*6.89476,'SERIES_DB-MetaData'!BI318)</f>
        <v>469</v>
      </c>
      <c r="BJ318" s="31">
        <f>IF('SERIES_DB-MetaData'!$F318="US",'SERIES_DB-MetaData'!BJ318*6.89476,'SERIES_DB-MetaData'!BJ318)</f>
        <v>516</v>
      </c>
      <c r="BK318" s="109">
        <f>'SERIES_DB-MetaData'!BK318</f>
        <v>0</v>
      </c>
      <c r="BL318" s="30">
        <f>IF('SERIES_DB-MetaData'!$F318="US",'SERIES_DB-MetaData'!BL318*25.4,'SERIES_DB-MetaData'!BL318)</f>
        <v>3.8</v>
      </c>
      <c r="BM318" s="30">
        <f>IF('SERIES_DB-MetaData'!$F318="US",'SERIES_DB-MetaData'!BM318*25.4,'SERIES_DB-MetaData'!BM318)</f>
        <v>59</v>
      </c>
      <c r="BN318" s="25">
        <f>'SERIES_DB-MetaData'!$BN$6</f>
        <v>2</v>
      </c>
      <c r="BO318" s="22">
        <f t="shared" si="42"/>
        <v>0.76889149013282387</v>
      </c>
      <c r="BP318" s="31">
        <f>IF('SERIES_DB-MetaData'!$F318="US",'SERIES_DB-MetaData'!BP318*6.89476,'SERIES_DB-MetaData'!BP318)</f>
        <v>469</v>
      </c>
      <c r="BQ318" s="31">
        <f>IF('SERIES_DB-MetaData'!$F318="US",'SERIES_DB-MetaData'!BQ318*6.89476,'SERIES_DB-MetaData'!BQ318)</f>
        <v>516</v>
      </c>
      <c r="BR318" s="20">
        <f>'SERIES_DB-MetaData'!BR318</f>
        <v>0</v>
      </c>
      <c r="BS318" s="30">
        <f>IF('SERIES_DB-MetaData'!$F318="US",'SERIES_DB-MetaData'!BS318*25.4,'SERIES_DB-MetaData'!BS318)</f>
        <v>0</v>
      </c>
      <c r="BT318" s="20">
        <f>'SERIES_DB-MetaData'!BT318</f>
        <v>0</v>
      </c>
      <c r="BU318" s="22">
        <f t="shared" si="43"/>
        <v>0</v>
      </c>
      <c r="BV318" s="31">
        <f>IF('SERIES_DB-MetaData'!$F318="US",'SERIES_DB-MetaData'!BV318*6.89476,'SERIES_DB-MetaData'!BV318)</f>
        <v>0</v>
      </c>
      <c r="BW318" s="20">
        <f>'SERIES_DB-MetaData'!BW318</f>
        <v>0</v>
      </c>
      <c r="BX318" s="20">
        <f>'SERIES_DB-MetaData'!BX318</f>
        <v>5</v>
      </c>
    </row>
    <row r="319" spans="1:76">
      <c r="A319" s="84">
        <f>'SERIES_DB-MetaData'!A319</f>
        <v>314</v>
      </c>
      <c r="B319" s="84">
        <f>'SERIES_DB-MetaData'!B319</f>
        <v>0</v>
      </c>
      <c r="C319" s="84">
        <f>'SERIES_DB-MetaData'!C319</f>
        <v>9</v>
      </c>
      <c r="D319" s="105" t="str">
        <f>'SERIES_DB-MetaData'!D319</f>
        <v>SW60C1</v>
      </c>
      <c r="E319" s="105" t="str">
        <f>'SERIES_DB-MetaData'!E319</f>
        <v>Tomazevic, Lutman, Capuder and Petkovic (1996)</v>
      </c>
      <c r="F319" s="20" t="s">
        <v>8</v>
      </c>
      <c r="G319" s="87" t="str">
        <f>'SERIES_DB-MetaData'!G319</f>
        <v>C</v>
      </c>
      <c r="H319" s="87" t="str">
        <f>'SERIES_DB-MetaData'!H319</f>
        <v>R</v>
      </c>
      <c r="I319" s="31">
        <f>IF('SERIES_DB-MetaData'!$F319="US",'SERIES_DB-MetaData'!I319*6.89476,'SERIES_DB-MetaData'!I319)</f>
        <v>41.1</v>
      </c>
      <c r="J319" s="31">
        <f>IF('SERIES_DB-MetaData'!$F319="US",'SERIES_DB-MetaData'!J319*6.89476,'SERIES_DB-MetaData'!J319)</f>
        <v>0</v>
      </c>
      <c r="K319" s="31">
        <f>IF('SERIES_DB-MetaData'!$F319="US",'SERIES_DB-MetaData'!K319*6.89476,'SERIES_DB-MetaData'!K319)</f>
        <v>0</v>
      </c>
      <c r="L319" s="31">
        <f>IF('SERIES_DB-MetaData'!$F319="US",'SERIES_DB-MetaData'!L319*4.448221615,'SERIES_DB-MetaData'!L319)</f>
        <v>101.84999999999998</v>
      </c>
      <c r="M319" s="20" t="str">
        <f>'SERIES_DB-MetaData'!M319</f>
        <v>IV</v>
      </c>
      <c r="N319" s="30">
        <f>IF('SERIES_DB-MetaData'!$F319="US",'SERIES_DB-MetaData'!N319*25.4,'SERIES_DB-MetaData'!N319)</f>
        <v>50</v>
      </c>
      <c r="O319" s="30">
        <f>IF('SERIES_DB-MetaData'!$F319="US",'SERIES_DB-MetaData'!O319*25.4,'SERIES_DB-MetaData'!O319)</f>
        <v>100</v>
      </c>
      <c r="P319" s="30">
        <f>IF('SERIES_DB-MetaData'!$F319="US",'SERIES_DB-MetaData'!P319*25.4,'SERIES_DB-MetaData'!P319)</f>
        <v>970</v>
      </c>
      <c r="Q319" s="30">
        <f>IF('SERIES_DB-MetaData'!$F319="US",'SERIES_DB-MetaData'!Q319*25.4,'SERIES_DB-MetaData'!Q319)</f>
        <v>50</v>
      </c>
      <c r="R319" s="30">
        <f>IF('SERIES_DB-MetaData'!$F319="US",'SERIES_DB-MetaData'!R319*25.4,'SERIES_DB-MetaData'!R319)</f>
        <v>1785</v>
      </c>
      <c r="S319" s="30">
        <f>IF('SERIES_DB-MetaData'!$F319="US",'SERIES_DB-MetaData'!S319*25.4,'SERIES_DB-MetaData'!S319)</f>
        <v>1785</v>
      </c>
      <c r="T319" s="32" t="str">
        <f>'SERIES_DB-MetaData'!T319</f>
        <v>C</v>
      </c>
      <c r="U319" s="32">
        <f t="shared" si="47"/>
        <v>48500</v>
      </c>
      <c r="V319" s="30">
        <f>IF('SERIES_DB-MetaData'!$F319="US",'SERIES_DB-MetaData'!V319*25.4,'SERIES_DB-MetaData'!V319)</f>
        <v>8</v>
      </c>
      <c r="W319" s="30">
        <f>IF('SERIES_DB-MetaData'!$F319="US",'SERIES_DB-MetaData'!W319*25.4,'SERIES_DB-MetaData'!W319)</f>
        <v>8</v>
      </c>
      <c r="X319" s="30">
        <f>IF('SERIES_DB-MetaData'!$F319="US",'SERIES_DB-MetaData'!X319*25.4,'SERIES_DB-MetaData'!X319)</f>
        <v>0</v>
      </c>
      <c r="Y319" s="108">
        <f>'SERIES_DB-MetaData'!Y319</f>
        <v>2</v>
      </c>
      <c r="Z319" s="30">
        <f>IF('SERIES_DB-MetaData'!$F319="US",'SERIES_DB-MetaData'!Z319*25.4,'SERIES_DB-MetaData'!Z319)</f>
        <v>0</v>
      </c>
      <c r="AA319" s="108">
        <f>'SERIES_DB-MetaData'!AA319</f>
        <v>0</v>
      </c>
      <c r="AB319" s="30">
        <f>IF('SERIES_DB-MetaData'!$F319="US",'SERIES_DB-MetaData'!AB319*25.4,'SERIES_DB-MetaData'!AB319)</f>
        <v>10</v>
      </c>
      <c r="AC319" s="108">
        <f>'SERIES_DB-MetaData'!AC319</f>
        <v>1</v>
      </c>
      <c r="AD319" s="108" t="str">
        <f>'SERIES_DB-MetaData'!AD319</f>
        <v>STRAIGHT</v>
      </c>
      <c r="AE319" s="31">
        <f>IF('SERIES_DB-MetaData'!$F319="US",'SERIES_DB-MetaData'!AE319*25.4,'SERIES_DB-MetaData'!AE319)</f>
        <v>500</v>
      </c>
      <c r="AF319" s="32" t="str">
        <f>'SERIES_DB-MetaData'!AF319</f>
        <v>Ribbed</v>
      </c>
      <c r="AG319" s="23">
        <f t="shared" si="39"/>
        <v>0.20728034003066678</v>
      </c>
      <c r="AH319" s="30">
        <f>IF('SERIES_DB-MetaData'!$F319="US",'SERIES_DB-MetaData'!AH319*25.4,'SERIES_DB-MetaData'!AH319)</f>
        <v>0</v>
      </c>
      <c r="AI319" s="31">
        <f>IF('SERIES_DB-MetaData'!$F319="US",'SERIES_DB-MetaData'!AI319*6.89476,'SERIES_DB-MetaData'!AI319)</f>
        <v>465</v>
      </c>
      <c r="AJ319" s="31">
        <f>IF('SERIES_DB-MetaData'!$F319="US",'SERIES_DB-MetaData'!AJ319*6.89476,'SERIES_DB-MetaData'!AJ319)</f>
        <v>693</v>
      </c>
      <c r="AK319" s="31">
        <f>IF('SERIES_DB-MetaData'!$F319="US",'SERIES_DB-MetaData'!AK319*6.89476,'SERIES_DB-MetaData'!AK319)</f>
        <v>465</v>
      </c>
      <c r="AL319" s="31">
        <f>IF('SERIES_DB-MetaData'!$F319="US",'SERIES_DB-MetaData'!AL319*6.89476,'SERIES_DB-MetaData'!AL319)</f>
        <v>0</v>
      </c>
      <c r="AM319" s="31">
        <f>IF('SERIES_DB-MetaData'!$F319="US",'SERIES_DB-MetaData'!AM319*6.89476,'SERIES_DB-MetaData'!AM319)</f>
        <v>693</v>
      </c>
      <c r="AN319" s="31">
        <f>IF('SERIES_DB-MetaData'!$F319="US",'SERIES_DB-MetaData'!AN319*6.89476,'SERIES_DB-MetaData'!AN319)</f>
        <v>0</v>
      </c>
      <c r="AO319" s="108">
        <f>'SERIES_DB-MetaData'!AO319</f>
        <v>0</v>
      </c>
      <c r="AP319" s="24" t="str">
        <f>'SERIES_DB-MetaData'!AP319</f>
        <v>R</v>
      </c>
      <c r="AQ319" s="20">
        <f>'SERIES_DB-MetaData'!AQ319</f>
        <v>1</v>
      </c>
      <c r="AR319" s="24" t="str">
        <f>'SERIES_DB-MetaData'!AR319</f>
        <v>Ribbed</v>
      </c>
      <c r="AS319" s="30">
        <f>IF('SERIES_DB-MetaData'!$F319="US",'SERIES_DB-MetaData'!AS319*25.4,'SERIES_DB-MetaData'!AS319)</f>
        <v>1.4</v>
      </c>
      <c r="AT319" s="20">
        <f>'SERIES_DB-MetaData'!AT319</f>
        <v>89</v>
      </c>
      <c r="AU319" s="31">
        <f>IF('SERIES_DB-MetaData'!$F319="US",'SERIES_DB-MetaData'!AU319*25.4,'SERIES_DB-MetaData'!AU319)</f>
        <v>20</v>
      </c>
      <c r="AV319" s="30">
        <f>IF('SERIES_DB-MetaData'!$F319="US",'SERIES_DB-MetaData'!AV319*25.4,'SERIES_DB-MetaData'!AV319)</f>
        <v>0</v>
      </c>
      <c r="AW319" s="109">
        <f>'SERIES_DB-MetaData'!AW319</f>
        <v>0</v>
      </c>
      <c r="AX319" s="30">
        <f>IF('SERIES_DB-MetaData'!$F319="US",'SERIES_DB-MetaData'!AX319*25.4,'SERIES_DB-MetaData'!AX319)</f>
        <v>0</v>
      </c>
      <c r="AY319" s="23">
        <f t="shared" si="40"/>
        <v>0.15393804002589984</v>
      </c>
      <c r="AZ319" s="23"/>
      <c r="BA319" s="31">
        <f>IF('SERIES_DB-MetaData'!$F319="US",'SERIES_DB-MetaData'!BA319*6.89476,'SERIES_DB-MetaData'!BA319)</f>
        <v>427</v>
      </c>
      <c r="BB319" s="31">
        <f>IF('SERIES_DB-MetaData'!$F319="US",'SERIES_DB-MetaData'!BB319*6.89476,'SERIES_DB-MetaData'!BB319)</f>
        <v>514</v>
      </c>
      <c r="BC319" s="24">
        <f>'SERIES_DB-MetaData'!BC319</f>
        <v>0</v>
      </c>
      <c r="BD319" s="30">
        <f>IF('SERIES_DB-MetaData'!$F319="US",'SERIES_DB-MetaData'!BD319*25.4,'SERIES_DB-MetaData'!BD319)</f>
        <v>3.8</v>
      </c>
      <c r="BE319" s="30">
        <f>IF('SERIES_DB-MetaData'!$F319="US",'SERIES_DB-MetaData'!BE319*25.4,'SERIES_DB-MetaData'!BE319)</f>
        <v>59</v>
      </c>
      <c r="BF319" s="24">
        <f>'SERIES_DB-MetaData'!BF319</f>
        <v>1</v>
      </c>
      <c r="BG319" s="22">
        <f t="shared" si="41"/>
        <v>0.38444574506641194</v>
      </c>
      <c r="BH319" s="30">
        <f>IF('SERIES_DB-MetaData'!$F319="US",'SERIES_DB-MetaData'!BH319*25.4,'SERIES_DB-MetaData'!BH319)</f>
        <v>0</v>
      </c>
      <c r="BI319" s="31">
        <f>IF('SERIES_DB-MetaData'!$F319="US",'SERIES_DB-MetaData'!BI319*6.89476,'SERIES_DB-MetaData'!BI319)</f>
        <v>469</v>
      </c>
      <c r="BJ319" s="31">
        <f>IF('SERIES_DB-MetaData'!$F319="US",'SERIES_DB-MetaData'!BJ319*6.89476,'SERIES_DB-MetaData'!BJ319)</f>
        <v>516</v>
      </c>
      <c r="BK319" s="109">
        <f>'SERIES_DB-MetaData'!BK319</f>
        <v>0</v>
      </c>
      <c r="BL319" s="30">
        <f>IF('SERIES_DB-MetaData'!$F319="US",'SERIES_DB-MetaData'!BL319*25.4,'SERIES_DB-MetaData'!BL319)</f>
        <v>3.8</v>
      </c>
      <c r="BM319" s="30">
        <f>IF('SERIES_DB-MetaData'!$F319="US",'SERIES_DB-MetaData'!BM319*25.4,'SERIES_DB-MetaData'!BM319)</f>
        <v>59</v>
      </c>
      <c r="BN319" s="25">
        <f>'SERIES_DB-MetaData'!$BN$6</f>
        <v>2</v>
      </c>
      <c r="BO319" s="22">
        <f t="shared" si="42"/>
        <v>0.76889149013282387</v>
      </c>
      <c r="BP319" s="31">
        <f>IF('SERIES_DB-MetaData'!$F319="US",'SERIES_DB-MetaData'!BP319*6.89476,'SERIES_DB-MetaData'!BP319)</f>
        <v>469</v>
      </c>
      <c r="BQ319" s="31">
        <f>IF('SERIES_DB-MetaData'!$F319="US",'SERIES_DB-MetaData'!BQ319*6.89476,'SERIES_DB-MetaData'!BQ319)</f>
        <v>516</v>
      </c>
      <c r="BR319" s="20">
        <f>'SERIES_DB-MetaData'!BR319</f>
        <v>0</v>
      </c>
      <c r="BS319" s="30">
        <f>IF('SERIES_DB-MetaData'!$F319="US",'SERIES_DB-MetaData'!BS319*25.4,'SERIES_DB-MetaData'!BS319)</f>
        <v>0</v>
      </c>
      <c r="BT319" s="20">
        <f>'SERIES_DB-MetaData'!BT319</f>
        <v>0</v>
      </c>
      <c r="BU319" s="22">
        <f t="shared" si="43"/>
        <v>0</v>
      </c>
      <c r="BV319" s="31">
        <f>IF('SERIES_DB-MetaData'!$F319="US",'SERIES_DB-MetaData'!BV319*6.89476,'SERIES_DB-MetaData'!BV319)</f>
        <v>0</v>
      </c>
      <c r="BW319" s="20">
        <f>'SERIES_DB-MetaData'!BW319</f>
        <v>0</v>
      </c>
      <c r="BX319" s="20">
        <f>'SERIES_DB-MetaData'!BX319</f>
        <v>5</v>
      </c>
    </row>
    <row r="320" spans="1:76">
      <c r="A320" s="84">
        <f>'SERIES_DB-MetaData'!A320</f>
        <v>315</v>
      </c>
      <c r="B320" s="84">
        <f>'SERIES_DB-MetaData'!B320</f>
        <v>0</v>
      </c>
      <c r="C320" s="84">
        <f>'SERIES_DB-MetaData'!C320</f>
        <v>10</v>
      </c>
      <c r="D320" s="105" t="str">
        <f>'SERIES_DB-MetaData'!D320</f>
        <v>SW60C2</v>
      </c>
      <c r="E320" s="105" t="str">
        <f>'SERIES_DB-MetaData'!E320</f>
        <v>Tomazevic, Lutman, Capuder and Petkovic (1996)</v>
      </c>
      <c r="F320" s="20" t="s">
        <v>8</v>
      </c>
      <c r="G320" s="87" t="str">
        <f>'SERIES_DB-MetaData'!G320</f>
        <v>C</v>
      </c>
      <c r="H320" s="87" t="str">
        <f>'SERIES_DB-MetaData'!H320</f>
        <v>R</v>
      </c>
      <c r="I320" s="31">
        <f>IF('SERIES_DB-MetaData'!$F320="US",'SERIES_DB-MetaData'!I320*6.89476,'SERIES_DB-MetaData'!I320)</f>
        <v>41.1</v>
      </c>
      <c r="J320" s="31">
        <f>IF('SERIES_DB-MetaData'!$F320="US",'SERIES_DB-MetaData'!J320*6.89476,'SERIES_DB-MetaData'!J320)</f>
        <v>0</v>
      </c>
      <c r="K320" s="31">
        <f>IF('SERIES_DB-MetaData'!$F320="US",'SERIES_DB-MetaData'!K320*6.89476,'SERIES_DB-MetaData'!K320)</f>
        <v>0</v>
      </c>
      <c r="L320" s="31">
        <f>IF('SERIES_DB-MetaData'!$F320="US",'SERIES_DB-MetaData'!L320*4.448221615,'SERIES_DB-MetaData'!L320)</f>
        <v>203.69999999999996</v>
      </c>
      <c r="M320" s="20" t="str">
        <f>'SERIES_DB-MetaData'!M320</f>
        <v>IV</v>
      </c>
      <c r="N320" s="30">
        <f>IF('SERIES_DB-MetaData'!$F320="US",'SERIES_DB-MetaData'!N320*25.4,'SERIES_DB-MetaData'!N320)</f>
        <v>50</v>
      </c>
      <c r="O320" s="30">
        <f>IF('SERIES_DB-MetaData'!$F320="US",'SERIES_DB-MetaData'!O320*25.4,'SERIES_DB-MetaData'!O320)</f>
        <v>100</v>
      </c>
      <c r="P320" s="30">
        <f>IF('SERIES_DB-MetaData'!$F320="US",'SERIES_DB-MetaData'!P320*25.4,'SERIES_DB-MetaData'!P320)</f>
        <v>970</v>
      </c>
      <c r="Q320" s="30">
        <f>IF('SERIES_DB-MetaData'!$F320="US",'SERIES_DB-MetaData'!Q320*25.4,'SERIES_DB-MetaData'!Q320)</f>
        <v>50</v>
      </c>
      <c r="R320" s="30">
        <f>IF('SERIES_DB-MetaData'!$F320="US",'SERIES_DB-MetaData'!R320*25.4,'SERIES_DB-MetaData'!R320)</f>
        <v>1785</v>
      </c>
      <c r="S320" s="30">
        <f>IF('SERIES_DB-MetaData'!$F320="US",'SERIES_DB-MetaData'!S320*25.4,'SERIES_DB-MetaData'!S320)</f>
        <v>1785</v>
      </c>
      <c r="T320" s="32" t="str">
        <f>'SERIES_DB-MetaData'!T320</f>
        <v>C</v>
      </c>
      <c r="U320" s="32">
        <f t="shared" si="47"/>
        <v>48500</v>
      </c>
      <c r="V320" s="30">
        <f>IF('SERIES_DB-MetaData'!$F320="US",'SERIES_DB-MetaData'!V320*25.4,'SERIES_DB-MetaData'!V320)</f>
        <v>8</v>
      </c>
      <c r="W320" s="30">
        <f>IF('SERIES_DB-MetaData'!$F320="US",'SERIES_DB-MetaData'!W320*25.4,'SERIES_DB-MetaData'!W320)</f>
        <v>8</v>
      </c>
      <c r="X320" s="30">
        <f>IF('SERIES_DB-MetaData'!$F320="US",'SERIES_DB-MetaData'!X320*25.4,'SERIES_DB-MetaData'!X320)</f>
        <v>0</v>
      </c>
      <c r="Y320" s="108">
        <f>'SERIES_DB-MetaData'!Y320</f>
        <v>2</v>
      </c>
      <c r="Z320" s="30">
        <f>IF('SERIES_DB-MetaData'!$F320="US",'SERIES_DB-MetaData'!Z320*25.4,'SERIES_DB-MetaData'!Z320)</f>
        <v>0</v>
      </c>
      <c r="AA320" s="108">
        <f>'SERIES_DB-MetaData'!AA320</f>
        <v>0</v>
      </c>
      <c r="AB320" s="30">
        <f>IF('SERIES_DB-MetaData'!$F320="US",'SERIES_DB-MetaData'!AB320*25.4,'SERIES_DB-MetaData'!AB320)</f>
        <v>10</v>
      </c>
      <c r="AC320" s="108">
        <f>'SERIES_DB-MetaData'!AC320</f>
        <v>1</v>
      </c>
      <c r="AD320" s="108" t="str">
        <f>'SERIES_DB-MetaData'!AD320</f>
        <v>STRAIGHT</v>
      </c>
      <c r="AE320" s="31">
        <f>IF('SERIES_DB-MetaData'!$F320="US",'SERIES_DB-MetaData'!AE320*25.4,'SERIES_DB-MetaData'!AE320)</f>
        <v>500</v>
      </c>
      <c r="AF320" s="32" t="str">
        <f>'SERIES_DB-MetaData'!AF320</f>
        <v>Ribbed</v>
      </c>
      <c r="AG320" s="23">
        <f t="shared" si="39"/>
        <v>0.20728034003066678</v>
      </c>
      <c r="AH320" s="30">
        <f>IF('SERIES_DB-MetaData'!$F320="US",'SERIES_DB-MetaData'!AH320*25.4,'SERIES_DB-MetaData'!AH320)</f>
        <v>0</v>
      </c>
      <c r="AI320" s="31">
        <f>IF('SERIES_DB-MetaData'!$F320="US",'SERIES_DB-MetaData'!AI320*6.89476,'SERIES_DB-MetaData'!AI320)</f>
        <v>465</v>
      </c>
      <c r="AJ320" s="31">
        <f>IF('SERIES_DB-MetaData'!$F320="US",'SERIES_DB-MetaData'!AJ320*6.89476,'SERIES_DB-MetaData'!AJ320)</f>
        <v>693</v>
      </c>
      <c r="AK320" s="31">
        <f>IF('SERIES_DB-MetaData'!$F320="US",'SERIES_DB-MetaData'!AK320*6.89476,'SERIES_DB-MetaData'!AK320)</f>
        <v>465</v>
      </c>
      <c r="AL320" s="31">
        <f>IF('SERIES_DB-MetaData'!$F320="US",'SERIES_DB-MetaData'!AL320*6.89476,'SERIES_DB-MetaData'!AL320)</f>
        <v>0</v>
      </c>
      <c r="AM320" s="31">
        <f>IF('SERIES_DB-MetaData'!$F320="US",'SERIES_DB-MetaData'!AM320*6.89476,'SERIES_DB-MetaData'!AM320)</f>
        <v>693</v>
      </c>
      <c r="AN320" s="31">
        <f>IF('SERIES_DB-MetaData'!$F320="US",'SERIES_DB-MetaData'!AN320*6.89476,'SERIES_DB-MetaData'!AN320)</f>
        <v>0</v>
      </c>
      <c r="AO320" s="108">
        <f>'SERIES_DB-MetaData'!AO320</f>
        <v>0</v>
      </c>
      <c r="AP320" s="24" t="str">
        <f>'SERIES_DB-MetaData'!AP320</f>
        <v>R</v>
      </c>
      <c r="AQ320" s="20">
        <f>'SERIES_DB-MetaData'!AQ320</f>
        <v>1</v>
      </c>
      <c r="AR320" s="24" t="str">
        <f>'SERIES_DB-MetaData'!AR320</f>
        <v>Ribbed</v>
      </c>
      <c r="AS320" s="30">
        <f>IF('SERIES_DB-MetaData'!$F320="US",'SERIES_DB-MetaData'!AS320*25.4,'SERIES_DB-MetaData'!AS320)</f>
        <v>1.4</v>
      </c>
      <c r="AT320" s="20">
        <f>'SERIES_DB-MetaData'!AT320</f>
        <v>89</v>
      </c>
      <c r="AU320" s="31">
        <f>IF('SERIES_DB-MetaData'!$F320="US",'SERIES_DB-MetaData'!AU320*25.4,'SERIES_DB-MetaData'!AU320)</f>
        <v>20</v>
      </c>
      <c r="AV320" s="30">
        <f>IF('SERIES_DB-MetaData'!$F320="US",'SERIES_DB-MetaData'!AV320*25.4,'SERIES_DB-MetaData'!AV320)</f>
        <v>0</v>
      </c>
      <c r="AW320" s="109">
        <f>'SERIES_DB-MetaData'!AW320</f>
        <v>0</v>
      </c>
      <c r="AX320" s="30">
        <f>IF('SERIES_DB-MetaData'!$F320="US",'SERIES_DB-MetaData'!AX320*25.4,'SERIES_DB-MetaData'!AX320)</f>
        <v>0</v>
      </c>
      <c r="AY320" s="23">
        <f t="shared" si="40"/>
        <v>0.15393804002589984</v>
      </c>
      <c r="AZ320" s="23"/>
      <c r="BA320" s="31">
        <f>IF('SERIES_DB-MetaData'!$F320="US",'SERIES_DB-MetaData'!BA320*6.89476,'SERIES_DB-MetaData'!BA320)</f>
        <v>427</v>
      </c>
      <c r="BB320" s="31">
        <f>IF('SERIES_DB-MetaData'!$F320="US",'SERIES_DB-MetaData'!BB320*6.89476,'SERIES_DB-MetaData'!BB320)</f>
        <v>514</v>
      </c>
      <c r="BC320" s="24">
        <f>'SERIES_DB-MetaData'!BC320</f>
        <v>0</v>
      </c>
      <c r="BD320" s="30">
        <f>IF('SERIES_DB-MetaData'!$F320="US",'SERIES_DB-MetaData'!BD320*25.4,'SERIES_DB-MetaData'!BD320)</f>
        <v>3.8</v>
      </c>
      <c r="BE320" s="30">
        <f>IF('SERIES_DB-MetaData'!$F320="US",'SERIES_DB-MetaData'!BE320*25.4,'SERIES_DB-MetaData'!BE320)</f>
        <v>59</v>
      </c>
      <c r="BF320" s="24">
        <f>'SERIES_DB-MetaData'!BF320</f>
        <v>1</v>
      </c>
      <c r="BG320" s="22">
        <f t="shared" si="41"/>
        <v>0.38444574506641194</v>
      </c>
      <c r="BH320" s="30">
        <f>IF('SERIES_DB-MetaData'!$F320="US",'SERIES_DB-MetaData'!BH320*25.4,'SERIES_DB-MetaData'!BH320)</f>
        <v>0</v>
      </c>
      <c r="BI320" s="31">
        <f>IF('SERIES_DB-MetaData'!$F320="US",'SERIES_DB-MetaData'!BI320*6.89476,'SERIES_DB-MetaData'!BI320)</f>
        <v>469</v>
      </c>
      <c r="BJ320" s="31">
        <f>IF('SERIES_DB-MetaData'!$F320="US",'SERIES_DB-MetaData'!BJ320*6.89476,'SERIES_DB-MetaData'!BJ320)</f>
        <v>516</v>
      </c>
      <c r="BK320" s="109">
        <f>'SERIES_DB-MetaData'!BK320</f>
        <v>0</v>
      </c>
      <c r="BL320" s="30">
        <f>IF('SERIES_DB-MetaData'!$F320="US",'SERIES_DB-MetaData'!BL320*25.4,'SERIES_DB-MetaData'!BL320)</f>
        <v>3.8</v>
      </c>
      <c r="BM320" s="30">
        <f>IF('SERIES_DB-MetaData'!$F320="US",'SERIES_DB-MetaData'!BM320*25.4,'SERIES_DB-MetaData'!BM320)</f>
        <v>59</v>
      </c>
      <c r="BN320" s="25">
        <f>'SERIES_DB-MetaData'!$BN$6</f>
        <v>2</v>
      </c>
      <c r="BO320" s="22">
        <f t="shared" si="42"/>
        <v>0.76889149013282387</v>
      </c>
      <c r="BP320" s="31">
        <f>IF('SERIES_DB-MetaData'!$F320="US",'SERIES_DB-MetaData'!BP320*6.89476,'SERIES_DB-MetaData'!BP320)</f>
        <v>469</v>
      </c>
      <c r="BQ320" s="31">
        <f>IF('SERIES_DB-MetaData'!$F320="US",'SERIES_DB-MetaData'!BQ320*6.89476,'SERIES_DB-MetaData'!BQ320)</f>
        <v>516</v>
      </c>
      <c r="BR320" s="20">
        <f>'SERIES_DB-MetaData'!BR320</f>
        <v>0</v>
      </c>
      <c r="BS320" s="30">
        <f>IF('SERIES_DB-MetaData'!$F320="US",'SERIES_DB-MetaData'!BS320*25.4,'SERIES_DB-MetaData'!BS320)</f>
        <v>0</v>
      </c>
      <c r="BT320" s="20">
        <f>'SERIES_DB-MetaData'!BT320</f>
        <v>0</v>
      </c>
      <c r="BU320" s="22">
        <f t="shared" si="43"/>
        <v>0</v>
      </c>
      <c r="BV320" s="31">
        <f>IF('SERIES_DB-MetaData'!$F320="US",'SERIES_DB-MetaData'!BV320*6.89476,'SERIES_DB-MetaData'!BV320)</f>
        <v>0</v>
      </c>
      <c r="BW320" s="20">
        <f>'SERIES_DB-MetaData'!BW320</f>
        <v>0</v>
      </c>
      <c r="BX320" s="20">
        <f>'SERIES_DB-MetaData'!BX320</f>
        <v>5</v>
      </c>
    </row>
    <row r="321" spans="1:76">
      <c r="A321" s="84">
        <f>'SERIES_DB-MetaData'!A321</f>
        <v>316</v>
      </c>
      <c r="B321" s="84">
        <f>'SERIES_DB-MetaData'!B321</f>
        <v>0</v>
      </c>
      <c r="C321" s="84">
        <f>'SERIES_DB-MetaData'!C321</f>
        <v>1</v>
      </c>
      <c r="D321" s="105" t="str">
        <f>'SERIES_DB-MetaData'!D321</f>
        <v>Tuboi_2-1</v>
      </c>
      <c r="E321" s="105" t="str">
        <f>'SERIES_DB-MetaData'!E321</f>
        <v>Tuboi (from Lu et al., 2010, NEES Database)</v>
      </c>
      <c r="F321" s="20" t="s">
        <v>8</v>
      </c>
      <c r="G321" s="87" t="str">
        <f>'SERIES_DB-MetaData'!G321</f>
        <v>C</v>
      </c>
      <c r="H321" s="87" t="str">
        <f>'SERIES_DB-MetaData'!H321</f>
        <v>B</v>
      </c>
      <c r="I321" s="31">
        <f>IF('SERIES_DB-MetaData'!$F321="US",'SERIES_DB-MetaData'!I321*6.89476,'SERIES_DB-MetaData'!I321)</f>
        <v>29.7</v>
      </c>
      <c r="J321" s="31">
        <f>IF('SERIES_DB-MetaData'!$F321="US",'SERIES_DB-MetaData'!J321*6.89476,'SERIES_DB-MetaData'!J321)</f>
        <v>0</v>
      </c>
      <c r="K321" s="31">
        <f>IF('SERIES_DB-MetaData'!$F321="US",'SERIES_DB-MetaData'!K321*6.89476,'SERIES_DB-MetaData'!K321)</f>
        <v>0</v>
      </c>
      <c r="L321" s="31">
        <f>IF('SERIES_DB-MetaData'!$F321="US",'SERIES_DB-MetaData'!L321*4.448221615,'SERIES_DB-MetaData'!L321)</f>
        <v>0</v>
      </c>
      <c r="M321" s="20">
        <f>'SERIES_DB-MetaData'!M321</f>
        <v>0</v>
      </c>
      <c r="N321" s="30">
        <f>IF('SERIES_DB-MetaData'!$F321="US",'SERIES_DB-MetaData'!N321*25.4,'SERIES_DB-MetaData'!N321)</f>
        <v>107</v>
      </c>
      <c r="O321" s="30">
        <f>IF('SERIES_DB-MetaData'!$F321="US",'SERIES_DB-MetaData'!O321*25.4,'SERIES_DB-MetaData'!O321)</f>
        <v>120</v>
      </c>
      <c r="P321" s="30">
        <f>IF('SERIES_DB-MetaData'!$F321="US",'SERIES_DB-MetaData'!P321*25.4,'SERIES_DB-MetaData'!P321)</f>
        <v>507</v>
      </c>
      <c r="Q321" s="30">
        <f>IF('SERIES_DB-MetaData'!$F321="US",'SERIES_DB-MetaData'!Q321*25.4,'SERIES_DB-MetaData'!Q321)</f>
        <v>67</v>
      </c>
      <c r="R321" s="30">
        <f>IF('SERIES_DB-MetaData'!$F321="US",'SERIES_DB-MetaData'!R321*25.4,'SERIES_DB-MetaData'!R321)</f>
        <v>500</v>
      </c>
      <c r="S321" s="30">
        <f>IF('SERIES_DB-MetaData'!$F321="US",'SERIES_DB-MetaData'!S321*25.4,'SERIES_DB-MetaData'!S321)</f>
        <v>500</v>
      </c>
      <c r="T321" s="32" t="str">
        <f>'SERIES_DB-MetaData'!T321</f>
        <v>C</v>
      </c>
      <c r="U321" s="32">
        <f t="shared" si="47"/>
        <v>30729</v>
      </c>
      <c r="V321" s="30">
        <f>IF('SERIES_DB-MetaData'!$F321="US",'SERIES_DB-MetaData'!V321*25.4,'SERIES_DB-MetaData'!V321)</f>
        <v>9</v>
      </c>
      <c r="W321" s="30">
        <f>IF('SERIES_DB-MetaData'!$F321="US",'SERIES_DB-MetaData'!W321*25.4,'SERIES_DB-MetaData'!W321)</f>
        <v>0</v>
      </c>
      <c r="X321" s="30">
        <f>IF('SERIES_DB-MetaData'!$F321="US",'SERIES_DB-MetaData'!X321*25.4,'SERIES_DB-MetaData'!X321)</f>
        <v>0</v>
      </c>
      <c r="Y321" s="108">
        <f>'SERIES_DB-MetaData'!Y321</f>
        <v>8</v>
      </c>
      <c r="Z321" s="30">
        <f>IF('SERIES_DB-MetaData'!$F321="US",'SERIES_DB-MetaData'!Z321*25.4,'SERIES_DB-MetaData'!Z321)</f>
        <v>0</v>
      </c>
      <c r="AA321" s="108">
        <f>'SERIES_DB-MetaData'!AA321</f>
        <v>0</v>
      </c>
      <c r="AB321" s="30">
        <f>IF('SERIES_DB-MetaData'!$F321="US",'SERIES_DB-MetaData'!AB321*25.4,'SERIES_DB-MetaData'!AB321)</f>
        <v>0</v>
      </c>
      <c r="AC321" s="108">
        <f>'SERIES_DB-MetaData'!AC321</f>
        <v>0</v>
      </c>
      <c r="AD321" s="108">
        <f>'SERIES_DB-MetaData'!AD321</f>
        <v>0</v>
      </c>
      <c r="AE321" s="31">
        <f>IF('SERIES_DB-MetaData'!$F321="US",'SERIES_DB-MetaData'!AE321*25.4,'SERIES_DB-MetaData'!AE321)</f>
        <v>0</v>
      </c>
      <c r="AF321" s="32" t="str">
        <f>'SERIES_DB-MetaData'!AF321</f>
        <v>Ribbed</v>
      </c>
      <c r="AG321" s="23">
        <f t="shared" si="39"/>
        <v>1.6562140319618162</v>
      </c>
      <c r="AH321" s="30">
        <f>IF('SERIES_DB-MetaData'!$F321="US",'SERIES_DB-MetaData'!AH321*25.4,'SERIES_DB-MetaData'!AH321)</f>
        <v>0</v>
      </c>
      <c r="AI321" s="31">
        <f>IF('SERIES_DB-MetaData'!$F321="US",'SERIES_DB-MetaData'!AI321*6.89476,'SERIES_DB-MetaData'!AI321)</f>
        <v>260.68</v>
      </c>
      <c r="AJ321" s="31">
        <f>IF('SERIES_DB-MetaData'!$F321="US",'SERIES_DB-MetaData'!AJ321*6.89476,'SERIES_DB-MetaData'!AJ321)</f>
        <v>0</v>
      </c>
      <c r="AK321" s="31">
        <f>IF('SERIES_DB-MetaData'!$F321="US",'SERIES_DB-MetaData'!AK321*6.89476,'SERIES_DB-MetaData'!AK321)</f>
        <v>0</v>
      </c>
      <c r="AL321" s="31">
        <f>IF('SERIES_DB-MetaData'!$F321="US",'SERIES_DB-MetaData'!AL321*6.89476,'SERIES_DB-MetaData'!AL321)</f>
        <v>0</v>
      </c>
      <c r="AM321" s="31">
        <f>IF('SERIES_DB-MetaData'!$F321="US",'SERIES_DB-MetaData'!AM321*6.89476,'SERIES_DB-MetaData'!AM321)</f>
        <v>0</v>
      </c>
      <c r="AN321" s="31">
        <f>IF('SERIES_DB-MetaData'!$F321="US",'SERIES_DB-MetaData'!AN321*6.89476,'SERIES_DB-MetaData'!AN321)</f>
        <v>0</v>
      </c>
      <c r="AO321" s="108">
        <f>'SERIES_DB-MetaData'!AO321</f>
        <v>0</v>
      </c>
      <c r="AP321" s="24">
        <f>'SERIES_DB-MetaData'!AP321</f>
        <v>0</v>
      </c>
      <c r="AQ321" s="20">
        <f>'SERIES_DB-MetaData'!AQ321</f>
        <v>2</v>
      </c>
      <c r="AR321" s="24" t="str">
        <f>'SERIES_DB-MetaData'!AR321</f>
        <v>Ribbed</v>
      </c>
      <c r="AS321" s="30">
        <f>IF('SERIES_DB-MetaData'!$F321="US",'SERIES_DB-MetaData'!AS321*25.4,'SERIES_DB-MetaData'!AS321)</f>
        <v>4</v>
      </c>
      <c r="AT321" s="20">
        <f>'SERIES_DB-MetaData'!AT321</f>
        <v>0</v>
      </c>
      <c r="AU321" s="31">
        <f>IF('SERIES_DB-MetaData'!$F321="US",'SERIES_DB-MetaData'!AU321*25.4,'SERIES_DB-MetaData'!AU321)</f>
        <v>40</v>
      </c>
      <c r="AV321" s="30">
        <f>IF('SERIES_DB-MetaData'!$F321="US",'SERIES_DB-MetaData'!AV321*25.4,'SERIES_DB-MetaData'!AV321)</f>
        <v>0</v>
      </c>
      <c r="AW321" s="109">
        <f>'SERIES_DB-MetaData'!AW321</f>
        <v>0</v>
      </c>
      <c r="AX321" s="30">
        <f>IF('SERIES_DB-MetaData'!$F321="US",'SERIES_DB-MetaData'!AX321*25.4,'SERIES_DB-MetaData'!AX321)</f>
        <v>0</v>
      </c>
      <c r="AY321" s="23">
        <f t="shared" si="40"/>
        <v>0.58721358011024172</v>
      </c>
      <c r="AZ321" s="23"/>
      <c r="BA321" s="31">
        <f>IF('SERIES_DB-MetaData'!$F321="US",'SERIES_DB-MetaData'!BA321*6.89476,'SERIES_DB-MetaData'!BA321)</f>
        <v>295.95999999999998</v>
      </c>
      <c r="BB321" s="31" t="str">
        <f>IF('SERIES_DB-MetaData'!$F321="US",'SERIES_DB-MetaData'!BB321*6.89476,'SERIES_DB-MetaData'!BB321)</f>
        <v>-</v>
      </c>
      <c r="BC321" s="24">
        <f>'SERIES_DB-MetaData'!BC321</f>
        <v>0</v>
      </c>
      <c r="BD321" s="30">
        <f>IF('SERIES_DB-MetaData'!$F321="US",'SERIES_DB-MetaData'!BD321*25.4,'SERIES_DB-MetaData'!BD321)</f>
        <v>4</v>
      </c>
      <c r="BE321" s="30">
        <f>IF('SERIES_DB-MetaData'!$F321="US",'SERIES_DB-MetaData'!BE321*25.4,'SERIES_DB-MetaData'!BE321)</f>
        <v>20</v>
      </c>
      <c r="BF321" s="24">
        <f>'SERIES_DB-MetaData'!BF321</f>
        <v>2</v>
      </c>
      <c r="BG321" s="22">
        <f t="shared" si="41"/>
        <v>1.8755777036356975</v>
      </c>
      <c r="BH321" s="30">
        <f>IF('SERIES_DB-MetaData'!$F321="US",'SERIES_DB-MetaData'!BH321*25.4,'SERIES_DB-MetaData'!BH321)</f>
        <v>0</v>
      </c>
      <c r="BI321" s="31">
        <f>IF('SERIES_DB-MetaData'!$F321="US",'SERIES_DB-MetaData'!BI321*6.89476,'SERIES_DB-MetaData'!BI321)</f>
        <v>295.95999999999998</v>
      </c>
      <c r="BJ321" s="31">
        <f>IF('SERIES_DB-MetaData'!$F321="US",'SERIES_DB-MetaData'!BJ321*6.89476,'SERIES_DB-MetaData'!BJ321)</f>
        <v>0</v>
      </c>
      <c r="BK321" s="109">
        <f>'SERIES_DB-MetaData'!BK321</f>
        <v>0</v>
      </c>
      <c r="BL321" s="30">
        <f>IF('SERIES_DB-MetaData'!$F321="US",'SERIES_DB-MetaData'!BL321*25.4,'SERIES_DB-MetaData'!BL321)</f>
        <v>4</v>
      </c>
      <c r="BM321" s="30">
        <f>IF('SERIES_DB-MetaData'!$F321="US",'SERIES_DB-MetaData'!BM321*25.4,'SERIES_DB-MetaData'!BM321)</f>
        <v>20</v>
      </c>
      <c r="BN321" s="25">
        <f>'SERIES_DB-MetaData'!$BN$6</f>
        <v>2</v>
      </c>
      <c r="BO321" s="22">
        <f t="shared" si="42"/>
        <v>1.8755777036356975</v>
      </c>
      <c r="BP321" s="31">
        <f>IF('SERIES_DB-MetaData'!$F321="US",'SERIES_DB-MetaData'!BP321*6.89476,'SERIES_DB-MetaData'!BP321)</f>
        <v>295.95999999999998</v>
      </c>
      <c r="BQ321" s="31">
        <f>IF('SERIES_DB-MetaData'!$F321="US",'SERIES_DB-MetaData'!BQ321*6.89476,'SERIES_DB-MetaData'!BQ321)</f>
        <v>0</v>
      </c>
      <c r="BR321" s="20">
        <f>'SERIES_DB-MetaData'!BR321</f>
        <v>0</v>
      </c>
      <c r="BS321" s="30">
        <f>IF('SERIES_DB-MetaData'!$F321="US",'SERIES_DB-MetaData'!BS321*25.4,'SERIES_DB-MetaData'!BS321)</f>
        <v>0</v>
      </c>
      <c r="BT321" s="20">
        <f>'SERIES_DB-MetaData'!BT321</f>
        <v>0</v>
      </c>
      <c r="BU321" s="22">
        <f t="shared" si="43"/>
        <v>0</v>
      </c>
      <c r="BV321" s="31">
        <f>IF('SERIES_DB-MetaData'!$F321="US",'SERIES_DB-MetaData'!BV321*6.89476,'SERIES_DB-MetaData'!BV321)</f>
        <v>0</v>
      </c>
      <c r="BW321" s="20">
        <f>'SERIES_DB-MetaData'!BW321</f>
        <v>0</v>
      </c>
      <c r="BX321" s="20">
        <f>'SERIES_DB-MetaData'!BX321</f>
        <v>4</v>
      </c>
    </row>
    <row r="322" spans="1:76">
      <c r="A322" s="84">
        <f>'SERIES_DB-MetaData'!A322</f>
        <v>317</v>
      </c>
      <c r="B322" s="84">
        <f>'SERIES_DB-MetaData'!B322</f>
        <v>0</v>
      </c>
      <c r="C322" s="84">
        <f>'SERIES_DB-MetaData'!C322</f>
        <v>2</v>
      </c>
      <c r="D322" s="105" t="str">
        <f>'SERIES_DB-MetaData'!D322</f>
        <v>Tuboi_2-2</v>
      </c>
      <c r="E322" s="105" t="str">
        <f>'SERIES_DB-MetaData'!E322</f>
        <v>Tuboi (from Lu et al., 2010, NEES Database)</v>
      </c>
      <c r="F322" s="20" t="s">
        <v>8</v>
      </c>
      <c r="G322" s="87" t="str">
        <f>'SERIES_DB-MetaData'!G322</f>
        <v>C</v>
      </c>
      <c r="H322" s="87" t="str">
        <f>'SERIES_DB-MetaData'!H322</f>
        <v>B</v>
      </c>
      <c r="I322" s="31">
        <f>IF('SERIES_DB-MetaData'!$F322="US",'SERIES_DB-MetaData'!I322*6.89476,'SERIES_DB-MetaData'!I322)</f>
        <v>28.6</v>
      </c>
      <c r="J322" s="31">
        <f>IF('SERIES_DB-MetaData'!$F322="US",'SERIES_DB-MetaData'!J322*6.89476,'SERIES_DB-MetaData'!J322)</f>
        <v>0</v>
      </c>
      <c r="K322" s="31">
        <f>IF('SERIES_DB-MetaData'!$F322="US",'SERIES_DB-MetaData'!K322*6.89476,'SERIES_DB-MetaData'!K322)</f>
        <v>0</v>
      </c>
      <c r="L322" s="31">
        <f>IF('SERIES_DB-MetaData'!$F322="US",'SERIES_DB-MetaData'!L322*4.448221615,'SERIES_DB-MetaData'!L322)</f>
        <v>0</v>
      </c>
      <c r="M322" s="20">
        <f>'SERIES_DB-MetaData'!M322</f>
        <v>0</v>
      </c>
      <c r="N322" s="30">
        <f>IF('SERIES_DB-MetaData'!$F322="US",'SERIES_DB-MetaData'!N322*25.4,'SERIES_DB-MetaData'!N322)</f>
        <v>107</v>
      </c>
      <c r="O322" s="30">
        <f>IF('SERIES_DB-MetaData'!$F322="US",'SERIES_DB-MetaData'!O322*25.4,'SERIES_DB-MetaData'!O322)</f>
        <v>120</v>
      </c>
      <c r="P322" s="30">
        <f>IF('SERIES_DB-MetaData'!$F322="US",'SERIES_DB-MetaData'!P322*25.4,'SERIES_DB-MetaData'!P322)</f>
        <v>507</v>
      </c>
      <c r="Q322" s="30">
        <f>IF('SERIES_DB-MetaData'!$F322="US",'SERIES_DB-MetaData'!Q322*25.4,'SERIES_DB-MetaData'!Q322)</f>
        <v>67</v>
      </c>
      <c r="R322" s="30">
        <f>IF('SERIES_DB-MetaData'!$F322="US",'SERIES_DB-MetaData'!R322*25.4,'SERIES_DB-MetaData'!R322)</f>
        <v>500</v>
      </c>
      <c r="S322" s="30">
        <f>IF('SERIES_DB-MetaData'!$F322="US",'SERIES_DB-MetaData'!S322*25.4,'SERIES_DB-MetaData'!S322)</f>
        <v>500</v>
      </c>
      <c r="T322" s="32" t="str">
        <f>'SERIES_DB-MetaData'!T322</f>
        <v>C</v>
      </c>
      <c r="U322" s="32">
        <f t="shared" si="47"/>
        <v>30729</v>
      </c>
      <c r="V322" s="30">
        <f>IF('SERIES_DB-MetaData'!$F322="US",'SERIES_DB-MetaData'!V322*25.4,'SERIES_DB-MetaData'!V322)</f>
        <v>13</v>
      </c>
      <c r="W322" s="30">
        <f>IF('SERIES_DB-MetaData'!$F322="US",'SERIES_DB-MetaData'!W322*25.4,'SERIES_DB-MetaData'!W322)</f>
        <v>0</v>
      </c>
      <c r="X322" s="30">
        <f>IF('SERIES_DB-MetaData'!$F322="US",'SERIES_DB-MetaData'!X322*25.4,'SERIES_DB-MetaData'!X322)</f>
        <v>0</v>
      </c>
      <c r="Y322" s="108">
        <f>'SERIES_DB-MetaData'!Y322</f>
        <v>8</v>
      </c>
      <c r="Z322" s="30">
        <f>IF('SERIES_DB-MetaData'!$F322="US",'SERIES_DB-MetaData'!Z322*25.4,'SERIES_DB-MetaData'!Z322)</f>
        <v>0</v>
      </c>
      <c r="AA322" s="108">
        <f>'SERIES_DB-MetaData'!AA322</f>
        <v>0</v>
      </c>
      <c r="AB322" s="30">
        <f>IF('SERIES_DB-MetaData'!$F322="US",'SERIES_DB-MetaData'!AB322*25.4,'SERIES_DB-MetaData'!AB322)</f>
        <v>0</v>
      </c>
      <c r="AC322" s="108">
        <f>'SERIES_DB-MetaData'!AC322</f>
        <v>0</v>
      </c>
      <c r="AD322" s="108">
        <f>'SERIES_DB-MetaData'!AD322</f>
        <v>0</v>
      </c>
      <c r="AE322" s="31">
        <f>IF('SERIES_DB-MetaData'!$F322="US",'SERIES_DB-MetaData'!AE322*25.4,'SERIES_DB-MetaData'!AE322)</f>
        <v>0</v>
      </c>
      <c r="AF322" s="32" t="str">
        <f>'SERIES_DB-MetaData'!AF322</f>
        <v>Ribbed</v>
      </c>
      <c r="AG322" s="23">
        <f t="shared" si="39"/>
        <v>3.4555576716240362</v>
      </c>
      <c r="AH322" s="30">
        <f>IF('SERIES_DB-MetaData'!$F322="US",'SERIES_DB-MetaData'!AH322*25.4,'SERIES_DB-MetaData'!AH322)</f>
        <v>0</v>
      </c>
      <c r="AI322" s="31">
        <f>IF('SERIES_DB-MetaData'!$F322="US",'SERIES_DB-MetaData'!AI322*6.89476,'SERIES_DB-MetaData'!AI322)</f>
        <v>301.83999999999997</v>
      </c>
      <c r="AJ322" s="31">
        <f>IF('SERIES_DB-MetaData'!$F322="US",'SERIES_DB-MetaData'!AJ322*6.89476,'SERIES_DB-MetaData'!AJ322)</f>
        <v>0</v>
      </c>
      <c r="AK322" s="31">
        <f>IF('SERIES_DB-MetaData'!$F322="US",'SERIES_DB-MetaData'!AK322*6.89476,'SERIES_DB-MetaData'!AK322)</f>
        <v>0</v>
      </c>
      <c r="AL322" s="31">
        <f>IF('SERIES_DB-MetaData'!$F322="US",'SERIES_DB-MetaData'!AL322*6.89476,'SERIES_DB-MetaData'!AL322)</f>
        <v>0</v>
      </c>
      <c r="AM322" s="31">
        <f>IF('SERIES_DB-MetaData'!$F322="US",'SERIES_DB-MetaData'!AM322*6.89476,'SERIES_DB-MetaData'!AM322)</f>
        <v>0</v>
      </c>
      <c r="AN322" s="31">
        <f>IF('SERIES_DB-MetaData'!$F322="US",'SERIES_DB-MetaData'!AN322*6.89476,'SERIES_DB-MetaData'!AN322)</f>
        <v>0</v>
      </c>
      <c r="AO322" s="108">
        <f>'SERIES_DB-MetaData'!AO322</f>
        <v>0</v>
      </c>
      <c r="AP322" s="24">
        <f>'SERIES_DB-MetaData'!AP322</f>
        <v>0</v>
      </c>
      <c r="AQ322" s="20">
        <f>'SERIES_DB-MetaData'!AQ322</f>
        <v>2</v>
      </c>
      <c r="AR322" s="24" t="str">
        <f>'SERIES_DB-MetaData'!AR322</f>
        <v>Ribbed</v>
      </c>
      <c r="AS322" s="30">
        <f>IF('SERIES_DB-MetaData'!$F322="US",'SERIES_DB-MetaData'!AS322*25.4,'SERIES_DB-MetaData'!AS322)</f>
        <v>4</v>
      </c>
      <c r="AT322" s="20">
        <f>'SERIES_DB-MetaData'!AT322</f>
        <v>0</v>
      </c>
      <c r="AU322" s="31">
        <f>IF('SERIES_DB-MetaData'!$F322="US",'SERIES_DB-MetaData'!AU322*25.4,'SERIES_DB-MetaData'!AU322)</f>
        <v>40</v>
      </c>
      <c r="AV322" s="30">
        <f>IF('SERIES_DB-MetaData'!$F322="US",'SERIES_DB-MetaData'!AV322*25.4,'SERIES_DB-MetaData'!AV322)</f>
        <v>0</v>
      </c>
      <c r="AW322" s="109">
        <f>'SERIES_DB-MetaData'!AW322</f>
        <v>0</v>
      </c>
      <c r="AX322" s="30">
        <f>IF('SERIES_DB-MetaData'!$F322="US",'SERIES_DB-MetaData'!AX322*25.4,'SERIES_DB-MetaData'!AX322)</f>
        <v>0</v>
      </c>
      <c r="AY322" s="23">
        <f t="shared" si="40"/>
        <v>0.58721358011024172</v>
      </c>
      <c r="AZ322" s="23"/>
      <c r="BA322" s="31">
        <f>IF('SERIES_DB-MetaData'!$F322="US",'SERIES_DB-MetaData'!BA322*6.89476,'SERIES_DB-MetaData'!BA322)</f>
        <v>295.95999999999998</v>
      </c>
      <c r="BB322" s="31" t="str">
        <f>IF('SERIES_DB-MetaData'!$F322="US",'SERIES_DB-MetaData'!BB322*6.89476,'SERIES_DB-MetaData'!BB322)</f>
        <v>-</v>
      </c>
      <c r="BC322" s="24">
        <f>'SERIES_DB-MetaData'!BC322</f>
        <v>0</v>
      </c>
      <c r="BD322" s="30">
        <f>IF('SERIES_DB-MetaData'!$F322="US",'SERIES_DB-MetaData'!BD322*25.4,'SERIES_DB-MetaData'!BD322)</f>
        <v>4</v>
      </c>
      <c r="BE322" s="30">
        <f>IF('SERIES_DB-MetaData'!$F322="US",'SERIES_DB-MetaData'!BE322*25.4,'SERIES_DB-MetaData'!BE322)</f>
        <v>40</v>
      </c>
      <c r="BF322" s="24">
        <f>'SERIES_DB-MetaData'!BF322</f>
        <v>2</v>
      </c>
      <c r="BG322" s="22">
        <f t="shared" si="41"/>
        <v>0.93778885181784877</v>
      </c>
      <c r="BH322" s="30">
        <f>IF('SERIES_DB-MetaData'!$F322="US",'SERIES_DB-MetaData'!BH322*25.4,'SERIES_DB-MetaData'!BH322)</f>
        <v>0</v>
      </c>
      <c r="BI322" s="31">
        <f>IF('SERIES_DB-MetaData'!$F322="US",'SERIES_DB-MetaData'!BI322*6.89476,'SERIES_DB-MetaData'!BI322)</f>
        <v>295.95999999999998</v>
      </c>
      <c r="BJ322" s="31">
        <f>IF('SERIES_DB-MetaData'!$F322="US",'SERIES_DB-MetaData'!BJ322*6.89476,'SERIES_DB-MetaData'!BJ322)</f>
        <v>0</v>
      </c>
      <c r="BK322" s="109">
        <f>'SERIES_DB-MetaData'!BK322</f>
        <v>0</v>
      </c>
      <c r="BL322" s="30">
        <f>IF('SERIES_DB-MetaData'!$F322="US",'SERIES_DB-MetaData'!BL322*25.4,'SERIES_DB-MetaData'!BL322)</f>
        <v>4</v>
      </c>
      <c r="BM322" s="30">
        <f>IF('SERIES_DB-MetaData'!$F322="US",'SERIES_DB-MetaData'!BM322*25.4,'SERIES_DB-MetaData'!BM322)</f>
        <v>20</v>
      </c>
      <c r="BN322" s="25">
        <f>'SERIES_DB-MetaData'!$BN$6</f>
        <v>2</v>
      </c>
      <c r="BO322" s="22">
        <f t="shared" si="42"/>
        <v>1.8755777036356975</v>
      </c>
      <c r="BP322" s="31">
        <f>IF('SERIES_DB-MetaData'!$F322="US",'SERIES_DB-MetaData'!BP322*6.89476,'SERIES_DB-MetaData'!BP322)</f>
        <v>295.95999999999998</v>
      </c>
      <c r="BQ322" s="31">
        <f>IF('SERIES_DB-MetaData'!$F322="US",'SERIES_DB-MetaData'!BQ322*6.89476,'SERIES_DB-MetaData'!BQ322)</f>
        <v>0</v>
      </c>
      <c r="BR322" s="20">
        <f>'SERIES_DB-MetaData'!BR322</f>
        <v>0</v>
      </c>
      <c r="BS322" s="30">
        <f>IF('SERIES_DB-MetaData'!$F322="US",'SERIES_DB-MetaData'!BS322*25.4,'SERIES_DB-MetaData'!BS322)</f>
        <v>0</v>
      </c>
      <c r="BT322" s="20">
        <f>'SERIES_DB-MetaData'!BT322</f>
        <v>0</v>
      </c>
      <c r="BU322" s="22">
        <f t="shared" si="43"/>
        <v>0</v>
      </c>
      <c r="BV322" s="31">
        <f>IF('SERIES_DB-MetaData'!$F322="US",'SERIES_DB-MetaData'!BV322*6.89476,'SERIES_DB-MetaData'!BV322)</f>
        <v>0</v>
      </c>
      <c r="BW322" s="20">
        <f>'SERIES_DB-MetaData'!BW322</f>
        <v>0</v>
      </c>
      <c r="BX322" s="20">
        <f>'SERIES_DB-MetaData'!BX322</f>
        <v>4</v>
      </c>
    </row>
    <row r="323" spans="1:76">
      <c r="A323" s="84">
        <f>'SERIES_DB-MetaData'!A323</f>
        <v>318</v>
      </c>
      <c r="B323" s="84">
        <f>'SERIES_DB-MetaData'!B323</f>
        <v>0</v>
      </c>
      <c r="C323" s="84">
        <f>'SERIES_DB-MetaData'!C323</f>
        <v>1</v>
      </c>
      <c r="D323" s="105" t="str">
        <f>'SERIES_DB-MetaData'!D323</f>
        <v>0.05'</v>
      </c>
      <c r="E323" s="105" t="str">
        <f>'SERIES_DB-MetaData'!E323</f>
        <v>Wallace et al. 2008</v>
      </c>
      <c r="F323" s="20" t="s">
        <v>8</v>
      </c>
      <c r="G323" s="87" t="str">
        <f>'SERIES_DB-MetaData'!G323</f>
        <v>C</v>
      </c>
      <c r="H323" s="87" t="str">
        <f>'SERIES_DB-MetaData'!H323</f>
        <v>R</v>
      </c>
      <c r="I323" s="31">
        <f>IF('SERIES_DB-MetaData'!$F323="US",'SERIES_DB-MetaData'!I323*6.89476,'SERIES_DB-MetaData'!I323)</f>
        <v>31</v>
      </c>
      <c r="J323" s="31">
        <f>IF('SERIES_DB-MetaData'!$F323="US",'SERIES_DB-MetaData'!J323*6.89476,'SERIES_DB-MetaData'!J323)</f>
        <v>0</v>
      </c>
      <c r="K323" s="31">
        <f>IF('SERIES_DB-MetaData'!$F323="US",'SERIES_DB-MetaData'!K323*6.89476,'SERIES_DB-MetaData'!K323)</f>
        <v>0</v>
      </c>
      <c r="L323" s="31">
        <f>IF('SERIES_DB-MetaData'!$F323="US",'SERIES_DB-MetaData'!L323*4.448221615,'SERIES_DB-MetaData'!L323)</f>
        <v>322.77199999999999</v>
      </c>
      <c r="M323" s="20" t="str">
        <f>'SERIES_DB-MetaData'!M323</f>
        <v>I</v>
      </c>
      <c r="N323" s="30">
        <f>IF('SERIES_DB-MetaData'!$F323="US",'SERIES_DB-MetaData'!N323*25.4,'SERIES_DB-MetaData'!N323)</f>
        <v>152</v>
      </c>
      <c r="O323" s="30">
        <f>IF('SERIES_DB-MetaData'!$F323="US",'SERIES_DB-MetaData'!O323*25.4,'SERIES_DB-MetaData'!O323)</f>
        <v>6.4</v>
      </c>
      <c r="P323" s="30">
        <f>IF('SERIES_DB-MetaData'!$F323="US",'SERIES_DB-MetaData'!P323*25.4,'SERIES_DB-MetaData'!P323)</f>
        <v>1370</v>
      </c>
      <c r="Q323" s="30">
        <f>IF('SERIES_DB-MetaData'!$F323="US",'SERIES_DB-MetaData'!Q323*25.4,'SERIES_DB-MetaData'!Q323)</f>
        <v>152</v>
      </c>
      <c r="R323" s="30">
        <f>IF('SERIES_DB-MetaData'!$F323="US",'SERIES_DB-MetaData'!R323*25.4,'SERIES_DB-MetaData'!R323)</f>
        <v>610</v>
      </c>
      <c r="S323" s="30">
        <f>IF('SERIES_DB-MetaData'!$F323="US",'SERIES_DB-MetaData'!S323*25.4,'SERIES_DB-MetaData'!S323)</f>
        <v>610</v>
      </c>
      <c r="T323" s="32" t="str">
        <f>'SERIES_DB-MetaData'!T323</f>
        <v>C</v>
      </c>
      <c r="U323" s="32">
        <f t="shared" ref="U323:U324" si="48">IF((H323="R"),(N323*P323),(N323*O323+Q323*(P323-2*O323)))</f>
        <v>208240</v>
      </c>
      <c r="V323" s="30">
        <f>IF('SERIES_DB-MetaData'!$F323="US",'SERIES_DB-MetaData'!V323*25.4,'SERIES_DB-MetaData'!V323)</f>
        <v>13</v>
      </c>
      <c r="W323" s="30">
        <f>IF('SERIES_DB-MetaData'!$F323="US",'SERIES_DB-MetaData'!W323*25.4,'SERIES_DB-MetaData'!W323)</f>
        <v>0</v>
      </c>
      <c r="X323" s="30">
        <f>IF('SERIES_DB-MetaData'!$F323="US",'SERIES_DB-MetaData'!X323*25.4,'SERIES_DB-MetaData'!X323)</f>
        <v>0</v>
      </c>
      <c r="Y323" s="108">
        <f>'SERIES_DB-MetaData'!Y323</f>
        <v>2</v>
      </c>
      <c r="Z323" s="30">
        <f>IF('SERIES_DB-MetaData'!$F323="US",'SERIES_DB-MetaData'!Z323*25.4,'SERIES_DB-MetaData'!Z323)</f>
        <v>0</v>
      </c>
      <c r="AA323" s="108">
        <f>'SERIES_DB-MetaData'!AA323</f>
        <v>0</v>
      </c>
      <c r="AB323" s="30">
        <f>IF('SERIES_DB-MetaData'!$F323="US",'SERIES_DB-MetaData'!AB323*25.4,'SERIES_DB-MetaData'!AB323)</f>
        <v>0</v>
      </c>
      <c r="AC323" s="108">
        <f>'SERIES_DB-MetaData'!AC323</f>
        <v>0</v>
      </c>
      <c r="AD323" s="108" t="str">
        <f>'SERIES_DB-MetaData'!AD323</f>
        <v>STRAIGHT</v>
      </c>
      <c r="AE323" s="31">
        <f>IF('SERIES_DB-MetaData'!$F323="US",'SERIES_DB-MetaData'!AE323*25.4,'SERIES_DB-MetaData'!AE323)</f>
        <v>0</v>
      </c>
      <c r="AF323" s="32" t="str">
        <f>'SERIES_DB-MetaData'!AF323</f>
        <v>Ribbed</v>
      </c>
      <c r="AG323" s="23">
        <f t="shared" ref="AG323:AG355" si="49">((Y323-AA323-AC323)*PI()*V323^2/4+AA323*PI()*X323^2/4+AC323*PI()*W323^2/4)/U323*100</f>
        <v>0.12748010911848709</v>
      </c>
      <c r="AH323" s="30">
        <f>IF('SERIES_DB-MetaData'!$F323="US",'SERIES_DB-MetaData'!AH323*25.4,'SERIES_DB-MetaData'!AH323)</f>
        <v>0</v>
      </c>
      <c r="AI323" s="31">
        <f>IF('SERIES_DB-MetaData'!$F323="US",'SERIES_DB-MetaData'!AI323*6.89476,'SERIES_DB-MetaData'!AI323)</f>
        <v>424</v>
      </c>
      <c r="AJ323" s="31">
        <f>IF('SERIES_DB-MetaData'!$F323="US",'SERIES_DB-MetaData'!AJ323*6.89476,'SERIES_DB-MetaData'!AJ323)</f>
        <v>0</v>
      </c>
      <c r="AK323" s="31">
        <f>IF('SERIES_DB-MetaData'!$F323="US",'SERIES_DB-MetaData'!AK323*6.89476,'SERIES_DB-MetaData'!AK323)</f>
        <v>0</v>
      </c>
      <c r="AL323" s="31">
        <f>IF('SERIES_DB-MetaData'!$F323="US",'SERIES_DB-MetaData'!AL323*6.89476,'SERIES_DB-MetaData'!AL323)</f>
        <v>0</v>
      </c>
      <c r="AM323" s="31">
        <f>IF('SERIES_DB-MetaData'!$F323="US",'SERIES_DB-MetaData'!AM323*6.89476,'SERIES_DB-MetaData'!AM323)</f>
        <v>0</v>
      </c>
      <c r="AN323" s="31">
        <f>IF('SERIES_DB-MetaData'!$F323="US",'SERIES_DB-MetaData'!AN323*6.89476,'SERIES_DB-MetaData'!AN323)</f>
        <v>0</v>
      </c>
      <c r="AO323" s="108">
        <f>'SERIES_DB-MetaData'!AO323</f>
        <v>0</v>
      </c>
      <c r="AP323" s="24" t="str">
        <f>'SERIES_DB-MetaData'!AP323</f>
        <v>No-confinement</v>
      </c>
      <c r="AQ323" s="20">
        <f>'SERIES_DB-MetaData'!AQ323</f>
        <v>2</v>
      </c>
      <c r="AR323" s="24" t="str">
        <f>'SERIES_DB-MetaData'!AR323</f>
        <v>Ribbed</v>
      </c>
      <c r="AS323" s="30">
        <f>IF('SERIES_DB-MetaData'!$F323="US",'SERIES_DB-MetaData'!AS323*25.4,'SERIES_DB-MetaData'!AS323)</f>
        <v>13</v>
      </c>
      <c r="AT323" s="20">
        <f>'SERIES_DB-MetaData'!AT323</f>
        <v>2</v>
      </c>
      <c r="AU323" s="31">
        <f>IF('SERIES_DB-MetaData'!$F323="US",'SERIES_DB-MetaData'!AU323*25.4,'SERIES_DB-MetaData'!AU323)</f>
        <v>305</v>
      </c>
      <c r="AV323" s="30">
        <f>IF('SERIES_DB-MetaData'!$F323="US",'SERIES_DB-MetaData'!AV323*25.4,'SERIES_DB-MetaData'!AV323)</f>
        <v>0</v>
      </c>
      <c r="AW323" s="109">
        <f>'SERIES_DB-MetaData'!AW323</f>
        <v>0</v>
      </c>
      <c r="AX323" s="30">
        <f>IF('SERIES_DB-MetaData'!$F323="US",'SERIES_DB-MetaData'!AX323*25.4,'SERIES_DB-MetaData'!AX323)</f>
        <v>0</v>
      </c>
      <c r="AY323" s="23">
        <f t="shared" ref="AY323:AY355" si="50">AQ323*PI()*AS323^2/4/N323/AU323*100</f>
        <v>0.57261557210599123</v>
      </c>
      <c r="AZ323" s="23"/>
      <c r="BA323" s="31">
        <f>IF('SERIES_DB-MetaData'!$F323="US",'SERIES_DB-MetaData'!BA323*6.89476,'SERIES_DB-MetaData'!BA323)</f>
        <v>424</v>
      </c>
      <c r="BB323" s="31">
        <f>IF('SERIES_DB-MetaData'!$F323="US",'SERIES_DB-MetaData'!BB323*6.89476,'SERIES_DB-MetaData'!BB323)</f>
        <v>0</v>
      </c>
      <c r="BC323" s="24">
        <f>'SERIES_DB-MetaData'!BC323</f>
        <v>0</v>
      </c>
      <c r="BD323" s="30">
        <f>IF('SERIES_DB-MetaData'!$F323="US",'SERIES_DB-MetaData'!BD323*25.4,'SERIES_DB-MetaData'!BD323)</f>
        <v>13</v>
      </c>
      <c r="BE323" s="30">
        <f>IF('SERIES_DB-MetaData'!$F323="US",'SERIES_DB-MetaData'!BE323*25.4,'SERIES_DB-MetaData'!BE323)</f>
        <v>330</v>
      </c>
      <c r="BF323" s="24">
        <f>'SERIES_DB-MetaData'!BF323</f>
        <v>1</v>
      </c>
      <c r="BG323" s="22">
        <f t="shared" ref="BG323:BG355" si="51">BF323*PI()*BD323^2/4/Q323/BE323*100</f>
        <v>0.26461780226110204</v>
      </c>
      <c r="BH323" s="30">
        <f>IF('SERIES_DB-MetaData'!$F323="US",'SERIES_DB-MetaData'!BH323*25.4,'SERIES_DB-MetaData'!BH323)</f>
        <v>0</v>
      </c>
      <c r="BI323" s="31">
        <f>IF('SERIES_DB-MetaData'!$F323="US",'SERIES_DB-MetaData'!BI323*6.89476,'SERIES_DB-MetaData'!BI323)</f>
        <v>424</v>
      </c>
      <c r="BJ323" s="31">
        <f>IF('SERIES_DB-MetaData'!$F323="US",'SERIES_DB-MetaData'!BJ323*6.89476,'SERIES_DB-MetaData'!BJ323)</f>
        <v>0</v>
      </c>
      <c r="BK323" s="109">
        <f>'SERIES_DB-MetaData'!BK323</f>
        <v>0</v>
      </c>
      <c r="BL323" s="30">
        <f>IF('SERIES_DB-MetaData'!$F323="US",'SERIES_DB-MetaData'!BL323*25.4,'SERIES_DB-MetaData'!BL323)</f>
        <v>12.7</v>
      </c>
      <c r="BM323" s="30">
        <f>IF('SERIES_DB-MetaData'!$F323="US",'SERIES_DB-MetaData'!BM323*25.4,'SERIES_DB-MetaData'!BM323)</f>
        <v>305</v>
      </c>
      <c r="BN323" s="25">
        <f>'SERIES_DB-MetaData'!$BN$6</f>
        <v>2</v>
      </c>
      <c r="BO323" s="22">
        <f t="shared" ref="BO323:BO355" si="52">BN323*PI()*BL323^2/4/Q323/BM323*100</f>
        <v>0.54649210428979478</v>
      </c>
      <c r="BP323" s="31">
        <f>IF('SERIES_DB-MetaData'!$F323="US",'SERIES_DB-MetaData'!BP323*6.89476,'SERIES_DB-MetaData'!BP323)</f>
        <v>424</v>
      </c>
      <c r="BQ323" s="31">
        <f>IF('SERIES_DB-MetaData'!$F323="US",'SERIES_DB-MetaData'!BQ323*6.89476,'SERIES_DB-MetaData'!BQ323)</f>
        <v>0</v>
      </c>
      <c r="BR323" s="20">
        <f>'SERIES_DB-MetaData'!BR323</f>
        <v>0</v>
      </c>
      <c r="BS323" s="30">
        <f>IF('SERIES_DB-MetaData'!$F323="US",'SERIES_DB-MetaData'!BS323*25.4,'SERIES_DB-MetaData'!BS323)</f>
        <v>0</v>
      </c>
      <c r="BT323" s="20">
        <f>'SERIES_DB-MetaData'!BT323</f>
        <v>0</v>
      </c>
      <c r="BU323" s="22">
        <f t="shared" ref="BU323:BU355" si="53">BT323*PI()*BS323^2/4/U323*100</f>
        <v>0</v>
      </c>
      <c r="BV323" s="31">
        <f>IF('SERIES_DB-MetaData'!$F323="US",'SERIES_DB-MetaData'!BV323*6.89476,'SERIES_DB-MetaData'!BV323)</f>
        <v>0</v>
      </c>
      <c r="BW323" s="20">
        <f>'SERIES_DB-MetaData'!BW323</f>
        <v>0</v>
      </c>
      <c r="BX323" s="20">
        <f>'SERIES_DB-MetaData'!BX323</f>
        <v>3</v>
      </c>
    </row>
    <row r="324" spans="1:76">
      <c r="A324" s="84">
        <f>'SERIES_DB-MetaData'!A324</f>
        <v>319</v>
      </c>
      <c r="B324" s="84">
        <f>'SERIES_DB-MetaData'!B324</f>
        <v>0</v>
      </c>
      <c r="C324" s="84">
        <f>'SERIES_DB-MetaData'!C324</f>
        <v>2</v>
      </c>
      <c r="D324" s="105" t="str">
        <f>'SERIES_DB-MetaData'!D324</f>
        <v>0.1'</v>
      </c>
      <c r="E324" s="105" t="str">
        <f>'SERIES_DB-MetaData'!E324</f>
        <v>Wallace et al. 2008</v>
      </c>
      <c r="F324" s="20" t="s">
        <v>8</v>
      </c>
      <c r="G324" s="87" t="str">
        <f>'SERIES_DB-MetaData'!G324</f>
        <v>C</v>
      </c>
      <c r="H324" s="87" t="str">
        <f>'SERIES_DB-MetaData'!H324</f>
        <v>R</v>
      </c>
      <c r="I324" s="31">
        <f>IF('SERIES_DB-MetaData'!$F324="US",'SERIES_DB-MetaData'!I324*6.89476,'SERIES_DB-MetaData'!I324)</f>
        <v>31</v>
      </c>
      <c r="J324" s="31">
        <f>IF('SERIES_DB-MetaData'!$F324="US",'SERIES_DB-MetaData'!J324*6.89476,'SERIES_DB-MetaData'!J324)</f>
        <v>0</v>
      </c>
      <c r="K324" s="31">
        <f>IF('SERIES_DB-MetaData'!$F324="US",'SERIES_DB-MetaData'!K324*6.89476,'SERIES_DB-MetaData'!K324)</f>
        <v>0</v>
      </c>
      <c r="L324" s="31">
        <f>IF('SERIES_DB-MetaData'!$F324="US",'SERIES_DB-MetaData'!L324*4.448221615,'SERIES_DB-MetaData'!L324)</f>
        <v>645.54399999999998</v>
      </c>
      <c r="M324" s="20" t="str">
        <f>'SERIES_DB-MetaData'!M324</f>
        <v>I</v>
      </c>
      <c r="N324" s="30">
        <f>IF('SERIES_DB-MetaData'!$F324="US",'SERIES_DB-MetaData'!N324*25.4,'SERIES_DB-MetaData'!N324)</f>
        <v>152</v>
      </c>
      <c r="O324" s="30">
        <f>IF('SERIES_DB-MetaData'!$F324="US",'SERIES_DB-MetaData'!O324*25.4,'SERIES_DB-MetaData'!O324)</f>
        <v>6.4</v>
      </c>
      <c r="P324" s="30">
        <f>IF('SERIES_DB-MetaData'!$F324="US",'SERIES_DB-MetaData'!P324*25.4,'SERIES_DB-MetaData'!P324)</f>
        <v>1370</v>
      </c>
      <c r="Q324" s="30">
        <f>IF('SERIES_DB-MetaData'!$F324="US",'SERIES_DB-MetaData'!Q324*25.4,'SERIES_DB-MetaData'!Q324)</f>
        <v>152</v>
      </c>
      <c r="R324" s="30">
        <f>IF('SERIES_DB-MetaData'!$F324="US",'SERIES_DB-MetaData'!R324*25.4,'SERIES_DB-MetaData'!R324)</f>
        <v>610</v>
      </c>
      <c r="S324" s="30">
        <f>IF('SERIES_DB-MetaData'!$F324="US",'SERIES_DB-MetaData'!S324*25.4,'SERIES_DB-MetaData'!S324)</f>
        <v>610</v>
      </c>
      <c r="T324" s="32" t="str">
        <f>'SERIES_DB-MetaData'!T324</f>
        <v>C</v>
      </c>
      <c r="U324" s="32">
        <f t="shared" si="48"/>
        <v>208240</v>
      </c>
      <c r="V324" s="30">
        <f>IF('SERIES_DB-MetaData'!$F324="US",'SERIES_DB-MetaData'!V324*25.4,'SERIES_DB-MetaData'!V324)</f>
        <v>13</v>
      </c>
      <c r="W324" s="30">
        <f>IF('SERIES_DB-MetaData'!$F324="US",'SERIES_DB-MetaData'!W324*25.4,'SERIES_DB-MetaData'!W324)</f>
        <v>0</v>
      </c>
      <c r="X324" s="30">
        <f>IF('SERIES_DB-MetaData'!$F324="US",'SERIES_DB-MetaData'!X324*25.4,'SERIES_DB-MetaData'!X324)</f>
        <v>0</v>
      </c>
      <c r="Y324" s="108">
        <f>'SERIES_DB-MetaData'!Y324</f>
        <v>2</v>
      </c>
      <c r="Z324" s="30">
        <f>IF('SERIES_DB-MetaData'!$F324="US",'SERIES_DB-MetaData'!Z324*25.4,'SERIES_DB-MetaData'!Z324)</f>
        <v>0</v>
      </c>
      <c r="AA324" s="108">
        <f>'SERIES_DB-MetaData'!AA324</f>
        <v>0</v>
      </c>
      <c r="AB324" s="30">
        <f>IF('SERIES_DB-MetaData'!$F324="US",'SERIES_DB-MetaData'!AB324*25.4,'SERIES_DB-MetaData'!AB324)</f>
        <v>0</v>
      </c>
      <c r="AC324" s="108">
        <f>'SERIES_DB-MetaData'!AC324</f>
        <v>0</v>
      </c>
      <c r="AD324" s="108" t="str">
        <f>'SERIES_DB-MetaData'!AD324</f>
        <v>STRAIGHT</v>
      </c>
      <c r="AE324" s="31">
        <f>IF('SERIES_DB-MetaData'!$F324="US",'SERIES_DB-MetaData'!AE324*25.4,'SERIES_DB-MetaData'!AE324)</f>
        <v>0</v>
      </c>
      <c r="AF324" s="32" t="str">
        <f>'SERIES_DB-MetaData'!AF324</f>
        <v>Ribbed</v>
      </c>
      <c r="AG324" s="23">
        <f t="shared" si="49"/>
        <v>0.12748010911848709</v>
      </c>
      <c r="AH324" s="30">
        <f>IF('SERIES_DB-MetaData'!$F324="US",'SERIES_DB-MetaData'!AH324*25.4,'SERIES_DB-MetaData'!AH324)</f>
        <v>0</v>
      </c>
      <c r="AI324" s="31">
        <f>IF('SERIES_DB-MetaData'!$F324="US",'SERIES_DB-MetaData'!AI324*6.89476,'SERIES_DB-MetaData'!AI324)</f>
        <v>424</v>
      </c>
      <c r="AJ324" s="31">
        <f>IF('SERIES_DB-MetaData'!$F324="US",'SERIES_DB-MetaData'!AJ324*6.89476,'SERIES_DB-MetaData'!AJ324)</f>
        <v>0</v>
      </c>
      <c r="AK324" s="31">
        <f>IF('SERIES_DB-MetaData'!$F324="US",'SERIES_DB-MetaData'!AK324*6.89476,'SERIES_DB-MetaData'!AK324)</f>
        <v>0</v>
      </c>
      <c r="AL324" s="31">
        <f>IF('SERIES_DB-MetaData'!$F324="US",'SERIES_DB-MetaData'!AL324*6.89476,'SERIES_DB-MetaData'!AL324)</f>
        <v>0</v>
      </c>
      <c r="AM324" s="31">
        <f>IF('SERIES_DB-MetaData'!$F324="US",'SERIES_DB-MetaData'!AM324*6.89476,'SERIES_DB-MetaData'!AM324)</f>
        <v>0</v>
      </c>
      <c r="AN324" s="31">
        <f>IF('SERIES_DB-MetaData'!$F324="US",'SERIES_DB-MetaData'!AN324*6.89476,'SERIES_DB-MetaData'!AN324)</f>
        <v>0</v>
      </c>
      <c r="AO324" s="108">
        <f>'SERIES_DB-MetaData'!AO324</f>
        <v>0</v>
      </c>
      <c r="AP324" s="24" t="str">
        <f>'SERIES_DB-MetaData'!AP324</f>
        <v>No-confinement</v>
      </c>
      <c r="AQ324" s="20">
        <f>'SERIES_DB-MetaData'!AQ324</f>
        <v>2</v>
      </c>
      <c r="AR324" s="24" t="str">
        <f>'SERIES_DB-MetaData'!AR324</f>
        <v>Ribbed</v>
      </c>
      <c r="AS324" s="30">
        <f>IF('SERIES_DB-MetaData'!$F324="US",'SERIES_DB-MetaData'!AS324*25.4,'SERIES_DB-MetaData'!AS324)</f>
        <v>13</v>
      </c>
      <c r="AT324" s="20">
        <f>'SERIES_DB-MetaData'!AT324</f>
        <v>2</v>
      </c>
      <c r="AU324" s="31">
        <f>IF('SERIES_DB-MetaData'!$F324="US",'SERIES_DB-MetaData'!AU324*25.4,'SERIES_DB-MetaData'!AU324)</f>
        <v>305</v>
      </c>
      <c r="AV324" s="30">
        <f>IF('SERIES_DB-MetaData'!$F324="US",'SERIES_DB-MetaData'!AV324*25.4,'SERIES_DB-MetaData'!AV324)</f>
        <v>0</v>
      </c>
      <c r="AW324" s="109">
        <f>'SERIES_DB-MetaData'!AW324</f>
        <v>0</v>
      </c>
      <c r="AX324" s="30">
        <f>IF('SERIES_DB-MetaData'!$F324="US",'SERIES_DB-MetaData'!AX324*25.4,'SERIES_DB-MetaData'!AX324)</f>
        <v>0</v>
      </c>
      <c r="AY324" s="23">
        <f t="shared" si="50"/>
        <v>0.57261557210599123</v>
      </c>
      <c r="AZ324" s="23"/>
      <c r="BA324" s="31">
        <f>IF('SERIES_DB-MetaData'!$F324="US",'SERIES_DB-MetaData'!BA324*6.89476,'SERIES_DB-MetaData'!BA324)</f>
        <v>424</v>
      </c>
      <c r="BB324" s="31">
        <f>IF('SERIES_DB-MetaData'!$F324="US",'SERIES_DB-MetaData'!BB324*6.89476,'SERIES_DB-MetaData'!BB324)</f>
        <v>0</v>
      </c>
      <c r="BC324" s="24">
        <f>'SERIES_DB-MetaData'!BC324</f>
        <v>0</v>
      </c>
      <c r="BD324" s="30">
        <f>IF('SERIES_DB-MetaData'!$F324="US",'SERIES_DB-MetaData'!BD324*25.4,'SERIES_DB-MetaData'!BD324)</f>
        <v>13</v>
      </c>
      <c r="BE324" s="30">
        <f>IF('SERIES_DB-MetaData'!$F324="US",'SERIES_DB-MetaData'!BE324*25.4,'SERIES_DB-MetaData'!BE324)</f>
        <v>330</v>
      </c>
      <c r="BF324" s="24">
        <f>'SERIES_DB-MetaData'!BF324</f>
        <v>1</v>
      </c>
      <c r="BG324" s="22">
        <f t="shared" si="51"/>
        <v>0.26461780226110204</v>
      </c>
      <c r="BH324" s="30">
        <f>IF('SERIES_DB-MetaData'!$F324="US",'SERIES_DB-MetaData'!BH324*25.4,'SERIES_DB-MetaData'!BH324)</f>
        <v>0</v>
      </c>
      <c r="BI324" s="31">
        <f>IF('SERIES_DB-MetaData'!$F324="US",'SERIES_DB-MetaData'!BI324*6.89476,'SERIES_DB-MetaData'!BI324)</f>
        <v>424</v>
      </c>
      <c r="BJ324" s="31">
        <f>IF('SERIES_DB-MetaData'!$F324="US",'SERIES_DB-MetaData'!BJ324*6.89476,'SERIES_DB-MetaData'!BJ324)</f>
        <v>0</v>
      </c>
      <c r="BK324" s="109">
        <f>'SERIES_DB-MetaData'!BK324</f>
        <v>0</v>
      </c>
      <c r="BL324" s="30">
        <f>IF('SERIES_DB-MetaData'!$F324="US",'SERIES_DB-MetaData'!BL324*25.4,'SERIES_DB-MetaData'!BL324)</f>
        <v>12.7</v>
      </c>
      <c r="BM324" s="30">
        <f>IF('SERIES_DB-MetaData'!$F324="US",'SERIES_DB-MetaData'!BM324*25.4,'SERIES_DB-MetaData'!BM324)</f>
        <v>305</v>
      </c>
      <c r="BN324" s="25">
        <f>'SERIES_DB-MetaData'!$BN$6</f>
        <v>2</v>
      </c>
      <c r="BO324" s="22">
        <f t="shared" si="52"/>
        <v>0.54649210428979478</v>
      </c>
      <c r="BP324" s="31">
        <f>IF('SERIES_DB-MetaData'!$F324="US",'SERIES_DB-MetaData'!BP324*6.89476,'SERIES_DB-MetaData'!BP324)</f>
        <v>424</v>
      </c>
      <c r="BQ324" s="31">
        <f>IF('SERIES_DB-MetaData'!$F324="US",'SERIES_DB-MetaData'!BQ324*6.89476,'SERIES_DB-MetaData'!BQ324)</f>
        <v>0</v>
      </c>
      <c r="BR324" s="20">
        <f>'SERIES_DB-MetaData'!BR324</f>
        <v>0</v>
      </c>
      <c r="BS324" s="30">
        <f>IF('SERIES_DB-MetaData'!$F324="US",'SERIES_DB-MetaData'!BS324*25.4,'SERIES_DB-MetaData'!BS324)</f>
        <v>0</v>
      </c>
      <c r="BT324" s="20">
        <f>'SERIES_DB-MetaData'!BT324</f>
        <v>0</v>
      </c>
      <c r="BU324" s="22">
        <f t="shared" si="53"/>
        <v>0</v>
      </c>
      <c r="BV324" s="31">
        <f>IF('SERIES_DB-MetaData'!$F324="US",'SERIES_DB-MetaData'!BV324*6.89476,'SERIES_DB-MetaData'!BV324)</f>
        <v>0</v>
      </c>
      <c r="BW324" s="20">
        <f>'SERIES_DB-MetaData'!BW324</f>
        <v>0</v>
      </c>
      <c r="BX324" s="20">
        <f>'SERIES_DB-MetaData'!BX324</f>
        <v>3</v>
      </c>
    </row>
    <row r="325" spans="1:76">
      <c r="A325" s="84">
        <f>'SERIES_DB-MetaData'!A325</f>
        <v>320</v>
      </c>
      <c r="B325" s="84">
        <f>'SERIES_DB-MetaData'!B325</f>
        <v>0</v>
      </c>
      <c r="C325" s="84">
        <f>'SERIES_DB-MetaData'!C325</f>
        <v>1</v>
      </c>
      <c r="D325" s="105" t="str">
        <f>'SERIES_DB-MetaData'!D325</f>
        <v>SW1-1</v>
      </c>
      <c r="E325" s="105" t="str">
        <f>'SERIES_DB-MetaData'!E325</f>
        <v>Zhang, 2007 (from Lu et al., 2010, NEES Database)</v>
      </c>
      <c r="F325" s="20" t="s">
        <v>8</v>
      </c>
      <c r="G325" s="87" t="str">
        <f>'SERIES_DB-MetaData'!G325</f>
        <v>C</v>
      </c>
      <c r="H325" s="87" t="str">
        <f>'SERIES_DB-MetaData'!H325</f>
        <v>R</v>
      </c>
      <c r="I325" s="31">
        <f>IF('SERIES_DB-MetaData'!$F325="US",'SERIES_DB-MetaData'!I325*6.89476,'SERIES_DB-MetaData'!I325)</f>
        <v>20.7</v>
      </c>
      <c r="J325" s="31">
        <f>IF('SERIES_DB-MetaData'!$F325="US",'SERIES_DB-MetaData'!J325*6.89476,'SERIES_DB-MetaData'!J325)</f>
        <v>0</v>
      </c>
      <c r="K325" s="31">
        <f>IF('SERIES_DB-MetaData'!$F325="US",'SERIES_DB-MetaData'!K325*6.89476,'SERIES_DB-MetaData'!K325)</f>
        <v>0</v>
      </c>
      <c r="L325" s="31">
        <f>IF('SERIES_DB-MetaData'!$F325="US",'SERIES_DB-MetaData'!L325*4.448221615,'SERIES_DB-MetaData'!L325)</f>
        <v>543.37499999999989</v>
      </c>
      <c r="M325" s="20" t="str">
        <f>'SERIES_DB-MetaData'!M325</f>
        <v>III</v>
      </c>
      <c r="N325" s="30">
        <f>IF('SERIES_DB-MetaData'!$F325="US",'SERIES_DB-MetaData'!N325*25.4,'SERIES_DB-MetaData'!N325)</f>
        <v>125</v>
      </c>
      <c r="O325" s="30">
        <f>IF('SERIES_DB-MetaData'!$F325="US",'SERIES_DB-MetaData'!O325*25.4,'SERIES_DB-MetaData'!O325)</f>
        <v>200</v>
      </c>
      <c r="P325" s="30">
        <f>IF('SERIES_DB-MetaData'!$F325="US",'SERIES_DB-MetaData'!P325*25.4,'SERIES_DB-MetaData'!P325)</f>
        <v>1000</v>
      </c>
      <c r="Q325" s="30">
        <f>IF('SERIES_DB-MetaData'!$F325="US",'SERIES_DB-MetaData'!Q325*25.4,'SERIES_DB-MetaData'!Q325)</f>
        <v>125</v>
      </c>
      <c r="R325" s="30">
        <f>IF('SERIES_DB-MetaData'!$F325="US",'SERIES_DB-MetaData'!R325*25.4,'SERIES_DB-MetaData'!R325)</f>
        <v>2000</v>
      </c>
      <c r="S325" s="30">
        <f>IF('SERIES_DB-MetaData'!$F325="US",'SERIES_DB-MetaData'!S325*25.4,'SERIES_DB-MetaData'!S325)</f>
        <v>2000</v>
      </c>
      <c r="T325" s="32" t="str">
        <f>'SERIES_DB-MetaData'!T325</f>
        <v>C</v>
      </c>
      <c r="U325" s="32">
        <f t="shared" ref="U325:U335" si="54">IF((H325="R"),(N325*P325),(N325*O325+Q325*(P325-2*O325)))</f>
        <v>125000</v>
      </c>
      <c r="V325" s="30">
        <f>IF('SERIES_DB-MetaData'!$F325="US",'SERIES_DB-MetaData'!V325*25.4,'SERIES_DB-MetaData'!V325)</f>
        <v>10</v>
      </c>
      <c r="W325" s="30">
        <f>IF('SERIES_DB-MetaData'!$F325="US",'SERIES_DB-MetaData'!W325*25.4,'SERIES_DB-MetaData'!W325)</f>
        <v>10</v>
      </c>
      <c r="X325" s="30">
        <f>IF('SERIES_DB-MetaData'!$F325="US",'SERIES_DB-MetaData'!X325*25.4,'SERIES_DB-MetaData'!X325)</f>
        <v>0</v>
      </c>
      <c r="Y325" s="108">
        <f>'SERIES_DB-MetaData'!Y325</f>
        <v>6</v>
      </c>
      <c r="Z325" s="30">
        <f>IF('SERIES_DB-MetaData'!$F325="US",'SERIES_DB-MetaData'!Z325*25.4,'SERIES_DB-MetaData'!Z325)</f>
        <v>0</v>
      </c>
      <c r="AA325" s="108">
        <f>'SERIES_DB-MetaData'!AA325</f>
        <v>0</v>
      </c>
      <c r="AB325" s="30">
        <f>IF('SERIES_DB-MetaData'!$F325="US",'SERIES_DB-MetaData'!AB325*25.4,'SERIES_DB-MetaData'!AB325)</f>
        <v>80</v>
      </c>
      <c r="AC325" s="108">
        <f>'SERIES_DB-MetaData'!AC325</f>
        <v>1</v>
      </c>
      <c r="AD325" s="108" t="str">
        <f>'SERIES_DB-MetaData'!AD325</f>
        <v>CH</v>
      </c>
      <c r="AE325" s="31">
        <f>IF('SERIES_DB-MetaData'!$F325="US",'SERIES_DB-MetaData'!AE325*25.4,'SERIES_DB-MetaData'!AE325)</f>
        <v>547</v>
      </c>
      <c r="AF325" s="32" t="str">
        <f>'SERIES_DB-MetaData'!AF325</f>
        <v>Ribbed</v>
      </c>
      <c r="AG325" s="23">
        <f t="shared" si="49"/>
        <v>0.37699111843077515</v>
      </c>
      <c r="AH325" s="30">
        <f>IF('SERIES_DB-MetaData'!$F325="US",'SERIES_DB-MetaData'!AH325*25.4,'SERIES_DB-MetaData'!AH325)</f>
        <v>0</v>
      </c>
      <c r="AI325" s="31">
        <f>IF('SERIES_DB-MetaData'!$F325="US",'SERIES_DB-MetaData'!AI325*6.89476,'SERIES_DB-MetaData'!AI325)</f>
        <v>366</v>
      </c>
      <c r="AJ325" s="31">
        <f>IF('SERIES_DB-MetaData'!$F325="US",'SERIES_DB-MetaData'!AJ325*6.89476,'SERIES_DB-MetaData'!AJ325)</f>
        <v>524</v>
      </c>
      <c r="AK325" s="31">
        <f>IF('SERIES_DB-MetaData'!$F325="US",'SERIES_DB-MetaData'!AK325*6.89476,'SERIES_DB-MetaData'!AK325)</f>
        <v>366</v>
      </c>
      <c r="AL325" s="31">
        <f>IF('SERIES_DB-MetaData'!$F325="US",'SERIES_DB-MetaData'!AL325*6.89476,'SERIES_DB-MetaData'!AL325)</f>
        <v>0</v>
      </c>
      <c r="AM325" s="31">
        <f>IF('SERIES_DB-MetaData'!$F325="US",'SERIES_DB-MetaData'!AM325*6.89476,'SERIES_DB-MetaData'!AM325)</f>
        <v>524</v>
      </c>
      <c r="AN325" s="31">
        <f>IF('SERIES_DB-MetaData'!$F325="US",'SERIES_DB-MetaData'!AN325*6.89476,'SERIES_DB-MetaData'!AN325)</f>
        <v>0</v>
      </c>
      <c r="AO325" s="108">
        <f>'SERIES_DB-MetaData'!AO325</f>
        <v>0</v>
      </c>
      <c r="AP325" s="24" t="str">
        <f>'SERIES_DB-MetaData'!AP325</f>
        <v>R</v>
      </c>
      <c r="AQ325" s="20">
        <f>'SERIES_DB-MetaData'!AQ325</f>
        <v>2</v>
      </c>
      <c r="AR325" s="24" t="str">
        <f>'SERIES_DB-MetaData'!AR325</f>
        <v>Ribbed</v>
      </c>
      <c r="AS325" s="30">
        <f>IF('SERIES_DB-MetaData'!$F325="US",'SERIES_DB-MetaData'!AS325*25.4,'SERIES_DB-MetaData'!AS325)</f>
        <v>6</v>
      </c>
      <c r="AT325" s="20">
        <f>'SERIES_DB-MetaData'!AT325</f>
        <v>25</v>
      </c>
      <c r="AU325" s="31">
        <f>IF('SERIES_DB-MetaData'!$F325="US",'SERIES_DB-MetaData'!AU325*25.4,'SERIES_DB-MetaData'!AU325)</f>
        <v>80</v>
      </c>
      <c r="AV325" s="30">
        <f>IF('SERIES_DB-MetaData'!$F325="US",'SERIES_DB-MetaData'!AV325*25.4,'SERIES_DB-MetaData'!AV325)</f>
        <v>0</v>
      </c>
      <c r="AW325" s="109">
        <f>'SERIES_DB-MetaData'!AW325</f>
        <v>0</v>
      </c>
      <c r="AX325" s="30">
        <f>IF('SERIES_DB-MetaData'!$F325="US",'SERIES_DB-MetaData'!AX325*25.4,'SERIES_DB-MetaData'!AX325)</f>
        <v>0</v>
      </c>
      <c r="AY325" s="23">
        <f t="shared" si="50"/>
        <v>0.56548667764616278</v>
      </c>
      <c r="AZ325" s="23"/>
      <c r="BA325" s="31">
        <f>IF('SERIES_DB-MetaData'!$F325="US",'SERIES_DB-MetaData'!BA325*6.89476,'SERIES_DB-MetaData'!BA325)</f>
        <v>392</v>
      </c>
      <c r="BB325" s="31">
        <f>IF('SERIES_DB-MetaData'!$F325="US",'SERIES_DB-MetaData'!BB325*6.89476,'SERIES_DB-MetaData'!BB325)</f>
        <v>479</v>
      </c>
      <c r="BC325" s="24">
        <f>'SERIES_DB-MetaData'!BC325</f>
        <v>0</v>
      </c>
      <c r="BD325" s="30">
        <f>IF('SERIES_DB-MetaData'!$F325="US",'SERIES_DB-MetaData'!BD325*25.4,'SERIES_DB-MetaData'!BD325)</f>
        <v>6</v>
      </c>
      <c r="BE325" s="30">
        <f>IF('SERIES_DB-MetaData'!$F325="US",'SERIES_DB-MetaData'!BE325*25.4,'SERIES_DB-MetaData'!BE325)</f>
        <v>125</v>
      </c>
      <c r="BF325" s="24">
        <f>'SERIES_DB-MetaData'!BF325</f>
        <v>2</v>
      </c>
      <c r="BG325" s="22">
        <f t="shared" si="51"/>
        <v>0.36191147369354415</v>
      </c>
      <c r="BH325" s="30">
        <f>IF('SERIES_DB-MetaData'!$F325="US",'SERIES_DB-MetaData'!BH325*25.4,'SERIES_DB-MetaData'!BH325)</f>
        <v>0</v>
      </c>
      <c r="BI325" s="31">
        <f>IF('SERIES_DB-MetaData'!$F325="US",'SERIES_DB-MetaData'!BI325*6.89476,'SERIES_DB-MetaData'!BI325)</f>
        <v>392</v>
      </c>
      <c r="BJ325" s="31">
        <f>IF('SERIES_DB-MetaData'!$F325="US",'SERIES_DB-MetaData'!BJ325*6.89476,'SERIES_DB-MetaData'!BJ325)</f>
        <v>493</v>
      </c>
      <c r="BK325" s="109">
        <f>'SERIES_DB-MetaData'!BK325</f>
        <v>0</v>
      </c>
      <c r="BL325" s="30">
        <f>IF('SERIES_DB-MetaData'!$F325="US",'SERIES_DB-MetaData'!BL325*25.4,'SERIES_DB-MetaData'!BL325)</f>
        <v>6</v>
      </c>
      <c r="BM325" s="30">
        <f>IF('SERIES_DB-MetaData'!$F325="US",'SERIES_DB-MetaData'!BM325*25.4,'SERIES_DB-MetaData'!BM325)</f>
        <v>125</v>
      </c>
      <c r="BN325" s="25">
        <f>'SERIES_DB-MetaData'!$BN$6</f>
        <v>2</v>
      </c>
      <c r="BO325" s="22">
        <f t="shared" si="52"/>
        <v>0.36191147369354415</v>
      </c>
      <c r="BP325" s="31">
        <f>IF('SERIES_DB-MetaData'!$F325="US",'SERIES_DB-MetaData'!BP325*6.89476,'SERIES_DB-MetaData'!BP325)</f>
        <v>392</v>
      </c>
      <c r="BQ325" s="31">
        <f>IF('SERIES_DB-MetaData'!$F325="US",'SERIES_DB-MetaData'!BQ325*6.89476,'SERIES_DB-MetaData'!BQ325)</f>
        <v>479</v>
      </c>
      <c r="BR325" s="20">
        <f>'SERIES_DB-MetaData'!BR325</f>
        <v>0</v>
      </c>
      <c r="BS325" s="30">
        <f>IF('SERIES_DB-MetaData'!$F325="US",'SERIES_DB-MetaData'!BS325*25.4,'SERIES_DB-MetaData'!BS325)</f>
        <v>0</v>
      </c>
      <c r="BT325" s="20">
        <f>'SERIES_DB-MetaData'!BT325</f>
        <v>0</v>
      </c>
      <c r="BU325" s="22">
        <f t="shared" si="53"/>
        <v>0</v>
      </c>
      <c r="BV325" s="31">
        <f>IF('SERIES_DB-MetaData'!$F325="US",'SERIES_DB-MetaData'!BV325*6.89476,'SERIES_DB-MetaData'!BV325)</f>
        <v>0</v>
      </c>
      <c r="BW325" s="20">
        <f>'SERIES_DB-MetaData'!BW325</f>
        <v>0</v>
      </c>
      <c r="BX325" s="20">
        <f>'SERIES_DB-MetaData'!BX325</f>
        <v>1</v>
      </c>
    </row>
    <row r="326" spans="1:76">
      <c r="A326" s="84">
        <f>'SERIES_DB-MetaData'!A326</f>
        <v>321</v>
      </c>
      <c r="B326" s="84">
        <f>'SERIES_DB-MetaData'!B326</f>
        <v>0</v>
      </c>
      <c r="C326" s="84">
        <f>'SERIES_DB-MetaData'!C326</f>
        <v>2</v>
      </c>
      <c r="D326" s="105" t="str">
        <f>'SERIES_DB-MetaData'!D326</f>
        <v>SW1-2</v>
      </c>
      <c r="E326" s="105" t="str">
        <f>'SERIES_DB-MetaData'!E326</f>
        <v>Zhang, 2007 (from Lu et al., 2010, NEES Database)</v>
      </c>
      <c r="F326" s="20" t="s">
        <v>8</v>
      </c>
      <c r="G326" s="87" t="str">
        <f>'SERIES_DB-MetaData'!G326</f>
        <v>C</v>
      </c>
      <c r="H326" s="87" t="str">
        <f>'SERIES_DB-MetaData'!H326</f>
        <v>R</v>
      </c>
      <c r="I326" s="31">
        <f>IF('SERIES_DB-MetaData'!$F326="US",'SERIES_DB-MetaData'!I326*6.89476,'SERIES_DB-MetaData'!I326)</f>
        <v>20.7</v>
      </c>
      <c r="J326" s="31">
        <f>IF('SERIES_DB-MetaData'!$F326="US",'SERIES_DB-MetaData'!J326*6.89476,'SERIES_DB-MetaData'!J326)</f>
        <v>0</v>
      </c>
      <c r="K326" s="31">
        <f>IF('SERIES_DB-MetaData'!$F326="US",'SERIES_DB-MetaData'!K326*6.89476,'SERIES_DB-MetaData'!K326)</f>
        <v>0</v>
      </c>
      <c r="L326" s="31">
        <f>IF('SERIES_DB-MetaData'!$F326="US",'SERIES_DB-MetaData'!L326*4.448221615,'SERIES_DB-MetaData'!L326)</f>
        <v>1112.625</v>
      </c>
      <c r="M326" s="20" t="str">
        <f>'SERIES_DB-MetaData'!M326</f>
        <v>III</v>
      </c>
      <c r="N326" s="30">
        <f>IF('SERIES_DB-MetaData'!$F326="US",'SERIES_DB-MetaData'!N326*25.4,'SERIES_DB-MetaData'!N326)</f>
        <v>125</v>
      </c>
      <c r="O326" s="30">
        <f>IF('SERIES_DB-MetaData'!$F326="US",'SERIES_DB-MetaData'!O326*25.4,'SERIES_DB-MetaData'!O326)</f>
        <v>200</v>
      </c>
      <c r="P326" s="30">
        <f>IF('SERIES_DB-MetaData'!$F326="US",'SERIES_DB-MetaData'!P326*25.4,'SERIES_DB-MetaData'!P326)</f>
        <v>1000</v>
      </c>
      <c r="Q326" s="30">
        <f>IF('SERIES_DB-MetaData'!$F326="US",'SERIES_DB-MetaData'!Q326*25.4,'SERIES_DB-MetaData'!Q326)</f>
        <v>125</v>
      </c>
      <c r="R326" s="30">
        <f>IF('SERIES_DB-MetaData'!$F326="US",'SERIES_DB-MetaData'!R326*25.4,'SERIES_DB-MetaData'!R326)</f>
        <v>2000</v>
      </c>
      <c r="S326" s="30">
        <f>IF('SERIES_DB-MetaData'!$F326="US",'SERIES_DB-MetaData'!S326*25.4,'SERIES_DB-MetaData'!S326)</f>
        <v>2000</v>
      </c>
      <c r="T326" s="32" t="str">
        <f>'SERIES_DB-MetaData'!T326</f>
        <v>C</v>
      </c>
      <c r="U326" s="32">
        <f t="shared" si="54"/>
        <v>125000</v>
      </c>
      <c r="V326" s="30">
        <f>IF('SERIES_DB-MetaData'!$F326="US",'SERIES_DB-MetaData'!V326*25.4,'SERIES_DB-MetaData'!V326)</f>
        <v>10</v>
      </c>
      <c r="W326" s="30">
        <f>IF('SERIES_DB-MetaData'!$F326="US",'SERIES_DB-MetaData'!W326*25.4,'SERIES_DB-MetaData'!W326)</f>
        <v>10</v>
      </c>
      <c r="X326" s="30">
        <f>IF('SERIES_DB-MetaData'!$F326="US",'SERIES_DB-MetaData'!X326*25.4,'SERIES_DB-MetaData'!X326)</f>
        <v>0</v>
      </c>
      <c r="Y326" s="108">
        <f>'SERIES_DB-MetaData'!Y326</f>
        <v>6</v>
      </c>
      <c r="Z326" s="30">
        <f>IF('SERIES_DB-MetaData'!$F326="US",'SERIES_DB-MetaData'!Z326*25.4,'SERIES_DB-MetaData'!Z326)</f>
        <v>0</v>
      </c>
      <c r="AA326" s="108">
        <f>'SERIES_DB-MetaData'!AA326</f>
        <v>0</v>
      </c>
      <c r="AB326" s="30">
        <f>IF('SERIES_DB-MetaData'!$F326="US",'SERIES_DB-MetaData'!AB326*25.4,'SERIES_DB-MetaData'!AB326)</f>
        <v>80</v>
      </c>
      <c r="AC326" s="108">
        <f>'SERIES_DB-MetaData'!AC326</f>
        <v>1</v>
      </c>
      <c r="AD326" s="108" t="str">
        <f>'SERIES_DB-MetaData'!AD326</f>
        <v>CH</v>
      </c>
      <c r="AE326" s="31">
        <f>IF('SERIES_DB-MetaData'!$F326="US",'SERIES_DB-MetaData'!AE326*25.4,'SERIES_DB-MetaData'!AE326)</f>
        <v>547</v>
      </c>
      <c r="AF326" s="32" t="str">
        <f>'SERIES_DB-MetaData'!AF326</f>
        <v>Ribbed</v>
      </c>
      <c r="AG326" s="23">
        <f t="shared" si="49"/>
        <v>0.37699111843077515</v>
      </c>
      <c r="AH326" s="30">
        <f>IF('SERIES_DB-MetaData'!$F326="US",'SERIES_DB-MetaData'!AH326*25.4,'SERIES_DB-MetaData'!AH326)</f>
        <v>0</v>
      </c>
      <c r="AI326" s="31">
        <f>IF('SERIES_DB-MetaData'!$F326="US",'SERIES_DB-MetaData'!AI326*6.89476,'SERIES_DB-MetaData'!AI326)</f>
        <v>366</v>
      </c>
      <c r="AJ326" s="31">
        <f>IF('SERIES_DB-MetaData'!$F326="US",'SERIES_DB-MetaData'!AJ326*6.89476,'SERIES_DB-MetaData'!AJ326)</f>
        <v>524</v>
      </c>
      <c r="AK326" s="31">
        <f>IF('SERIES_DB-MetaData'!$F326="US",'SERIES_DB-MetaData'!AK326*6.89476,'SERIES_DB-MetaData'!AK326)</f>
        <v>366</v>
      </c>
      <c r="AL326" s="31">
        <f>IF('SERIES_DB-MetaData'!$F326="US",'SERIES_DB-MetaData'!AL326*6.89476,'SERIES_DB-MetaData'!AL326)</f>
        <v>0</v>
      </c>
      <c r="AM326" s="31">
        <f>IF('SERIES_DB-MetaData'!$F326="US",'SERIES_DB-MetaData'!AM326*6.89476,'SERIES_DB-MetaData'!AM326)</f>
        <v>524</v>
      </c>
      <c r="AN326" s="31">
        <f>IF('SERIES_DB-MetaData'!$F326="US",'SERIES_DB-MetaData'!AN326*6.89476,'SERIES_DB-MetaData'!AN326)</f>
        <v>0</v>
      </c>
      <c r="AO326" s="108">
        <f>'SERIES_DB-MetaData'!AO326</f>
        <v>0</v>
      </c>
      <c r="AP326" s="24" t="str">
        <f>'SERIES_DB-MetaData'!AP326</f>
        <v>R</v>
      </c>
      <c r="AQ326" s="20">
        <f>'SERIES_DB-MetaData'!AQ326</f>
        <v>2</v>
      </c>
      <c r="AR326" s="24" t="str">
        <f>'SERIES_DB-MetaData'!AR326</f>
        <v>Ribbed</v>
      </c>
      <c r="AS326" s="30">
        <f>IF('SERIES_DB-MetaData'!$F326="US",'SERIES_DB-MetaData'!AS326*25.4,'SERIES_DB-MetaData'!AS326)</f>
        <v>6</v>
      </c>
      <c r="AT326" s="20">
        <f>'SERIES_DB-MetaData'!AT326</f>
        <v>25</v>
      </c>
      <c r="AU326" s="31">
        <f>IF('SERIES_DB-MetaData'!$F326="US",'SERIES_DB-MetaData'!AU326*25.4,'SERIES_DB-MetaData'!AU326)</f>
        <v>80</v>
      </c>
      <c r="AV326" s="30">
        <f>IF('SERIES_DB-MetaData'!$F326="US",'SERIES_DB-MetaData'!AV326*25.4,'SERIES_DB-MetaData'!AV326)</f>
        <v>0</v>
      </c>
      <c r="AW326" s="109">
        <f>'SERIES_DB-MetaData'!AW326</f>
        <v>0</v>
      </c>
      <c r="AX326" s="30">
        <f>IF('SERIES_DB-MetaData'!$F326="US",'SERIES_DB-MetaData'!AX326*25.4,'SERIES_DB-MetaData'!AX326)</f>
        <v>0</v>
      </c>
      <c r="AY326" s="23">
        <f t="shared" si="50"/>
        <v>0.56548667764616278</v>
      </c>
      <c r="AZ326" s="23"/>
      <c r="BA326" s="31">
        <f>IF('SERIES_DB-MetaData'!$F326="US",'SERIES_DB-MetaData'!BA326*6.89476,'SERIES_DB-MetaData'!BA326)</f>
        <v>392</v>
      </c>
      <c r="BB326" s="31">
        <f>IF('SERIES_DB-MetaData'!$F326="US",'SERIES_DB-MetaData'!BB326*6.89476,'SERIES_DB-MetaData'!BB326)</f>
        <v>479</v>
      </c>
      <c r="BC326" s="24">
        <f>'SERIES_DB-MetaData'!BC326</f>
        <v>0</v>
      </c>
      <c r="BD326" s="30">
        <f>IF('SERIES_DB-MetaData'!$F326="US",'SERIES_DB-MetaData'!BD326*25.4,'SERIES_DB-MetaData'!BD326)</f>
        <v>6</v>
      </c>
      <c r="BE326" s="30">
        <f>IF('SERIES_DB-MetaData'!$F326="US",'SERIES_DB-MetaData'!BE326*25.4,'SERIES_DB-MetaData'!BE326)</f>
        <v>125</v>
      </c>
      <c r="BF326" s="24">
        <f>'SERIES_DB-MetaData'!BF326</f>
        <v>2</v>
      </c>
      <c r="BG326" s="22">
        <f t="shared" si="51"/>
        <v>0.36191147369354415</v>
      </c>
      <c r="BH326" s="30">
        <f>IF('SERIES_DB-MetaData'!$F326="US",'SERIES_DB-MetaData'!BH326*25.4,'SERIES_DB-MetaData'!BH326)</f>
        <v>0</v>
      </c>
      <c r="BI326" s="31">
        <f>IF('SERIES_DB-MetaData'!$F326="US",'SERIES_DB-MetaData'!BI326*6.89476,'SERIES_DB-MetaData'!BI326)</f>
        <v>392</v>
      </c>
      <c r="BJ326" s="31">
        <f>IF('SERIES_DB-MetaData'!$F326="US",'SERIES_DB-MetaData'!BJ326*6.89476,'SERIES_DB-MetaData'!BJ326)</f>
        <v>493</v>
      </c>
      <c r="BK326" s="109">
        <f>'SERIES_DB-MetaData'!BK326</f>
        <v>0</v>
      </c>
      <c r="BL326" s="30">
        <f>IF('SERIES_DB-MetaData'!$F326="US",'SERIES_DB-MetaData'!BL326*25.4,'SERIES_DB-MetaData'!BL326)</f>
        <v>6</v>
      </c>
      <c r="BM326" s="30">
        <f>IF('SERIES_DB-MetaData'!$F326="US",'SERIES_DB-MetaData'!BM326*25.4,'SERIES_DB-MetaData'!BM326)</f>
        <v>125</v>
      </c>
      <c r="BN326" s="25">
        <f>'SERIES_DB-MetaData'!$BN$6</f>
        <v>2</v>
      </c>
      <c r="BO326" s="22">
        <f t="shared" si="52"/>
        <v>0.36191147369354415</v>
      </c>
      <c r="BP326" s="31">
        <f>IF('SERIES_DB-MetaData'!$F326="US",'SERIES_DB-MetaData'!BP326*6.89476,'SERIES_DB-MetaData'!BP326)</f>
        <v>392</v>
      </c>
      <c r="BQ326" s="31">
        <f>IF('SERIES_DB-MetaData'!$F326="US",'SERIES_DB-MetaData'!BQ326*6.89476,'SERIES_DB-MetaData'!BQ326)</f>
        <v>479</v>
      </c>
      <c r="BR326" s="20">
        <f>'SERIES_DB-MetaData'!BR326</f>
        <v>0</v>
      </c>
      <c r="BS326" s="30">
        <f>IF('SERIES_DB-MetaData'!$F326="US",'SERIES_DB-MetaData'!BS326*25.4,'SERIES_DB-MetaData'!BS326)</f>
        <v>0</v>
      </c>
      <c r="BT326" s="20">
        <f>'SERIES_DB-MetaData'!BT326</f>
        <v>0</v>
      </c>
      <c r="BU326" s="22">
        <f t="shared" si="53"/>
        <v>0</v>
      </c>
      <c r="BV326" s="31">
        <f>IF('SERIES_DB-MetaData'!$F326="US",'SERIES_DB-MetaData'!BV326*6.89476,'SERIES_DB-MetaData'!BV326)</f>
        <v>0</v>
      </c>
      <c r="BW326" s="20">
        <f>'SERIES_DB-MetaData'!BW326</f>
        <v>0</v>
      </c>
      <c r="BX326" s="20">
        <f>'SERIES_DB-MetaData'!BX326</f>
        <v>9</v>
      </c>
    </row>
    <row r="327" spans="1:76">
      <c r="A327" s="84">
        <f>'SERIES_DB-MetaData'!A327</f>
        <v>322</v>
      </c>
      <c r="B327" s="84">
        <f>'SERIES_DB-MetaData'!B327</f>
        <v>0</v>
      </c>
      <c r="C327" s="84">
        <f>'SERIES_DB-MetaData'!C327</f>
        <v>3</v>
      </c>
      <c r="D327" s="105" t="str">
        <f>'SERIES_DB-MetaData'!D327</f>
        <v>SW1-3</v>
      </c>
      <c r="E327" s="105" t="str">
        <f>'SERIES_DB-MetaData'!E327</f>
        <v>Zhang, 2007 (from Lu et al., 2010, NEES Database)</v>
      </c>
      <c r="F327" s="20" t="s">
        <v>8</v>
      </c>
      <c r="G327" s="87" t="str">
        <f>'SERIES_DB-MetaData'!G327</f>
        <v>C</v>
      </c>
      <c r="H327" s="87" t="str">
        <f>'SERIES_DB-MetaData'!H327</f>
        <v>R</v>
      </c>
      <c r="I327" s="31">
        <f>IF('SERIES_DB-MetaData'!$F327="US",'SERIES_DB-MetaData'!I327*6.89476,'SERIES_DB-MetaData'!I327)</f>
        <v>20.7</v>
      </c>
      <c r="J327" s="31">
        <f>IF('SERIES_DB-MetaData'!$F327="US",'SERIES_DB-MetaData'!J327*6.89476,'SERIES_DB-MetaData'!J327)</f>
        <v>0</v>
      </c>
      <c r="K327" s="31">
        <f>IF('SERIES_DB-MetaData'!$F327="US",'SERIES_DB-MetaData'!K327*6.89476,'SERIES_DB-MetaData'!K327)</f>
        <v>0</v>
      </c>
      <c r="L327" s="31">
        <f>IF('SERIES_DB-MetaData'!$F327="US",'SERIES_DB-MetaData'!L327*4.448221615,'SERIES_DB-MetaData'!L327)</f>
        <v>1656</v>
      </c>
      <c r="M327" s="20" t="str">
        <f>'SERIES_DB-MetaData'!M327</f>
        <v>III</v>
      </c>
      <c r="N327" s="30">
        <f>IF('SERIES_DB-MetaData'!$F327="US",'SERIES_DB-MetaData'!N327*25.4,'SERIES_DB-MetaData'!N327)</f>
        <v>125</v>
      </c>
      <c r="O327" s="30">
        <f>IF('SERIES_DB-MetaData'!$F327="US",'SERIES_DB-MetaData'!O327*25.4,'SERIES_DB-MetaData'!O327)</f>
        <v>200</v>
      </c>
      <c r="P327" s="30">
        <f>IF('SERIES_DB-MetaData'!$F327="US",'SERIES_DB-MetaData'!P327*25.4,'SERIES_DB-MetaData'!P327)</f>
        <v>1000</v>
      </c>
      <c r="Q327" s="30">
        <f>IF('SERIES_DB-MetaData'!$F327="US",'SERIES_DB-MetaData'!Q327*25.4,'SERIES_DB-MetaData'!Q327)</f>
        <v>125</v>
      </c>
      <c r="R327" s="30">
        <f>IF('SERIES_DB-MetaData'!$F327="US",'SERIES_DB-MetaData'!R327*25.4,'SERIES_DB-MetaData'!R327)</f>
        <v>2000</v>
      </c>
      <c r="S327" s="30">
        <f>IF('SERIES_DB-MetaData'!$F327="US",'SERIES_DB-MetaData'!S327*25.4,'SERIES_DB-MetaData'!S327)</f>
        <v>2000</v>
      </c>
      <c r="T327" s="32" t="str">
        <f>'SERIES_DB-MetaData'!T327</f>
        <v>C</v>
      </c>
      <c r="U327" s="32">
        <f t="shared" si="54"/>
        <v>125000</v>
      </c>
      <c r="V327" s="30">
        <f>IF('SERIES_DB-MetaData'!$F327="US",'SERIES_DB-MetaData'!V327*25.4,'SERIES_DB-MetaData'!V327)</f>
        <v>10</v>
      </c>
      <c r="W327" s="30">
        <f>IF('SERIES_DB-MetaData'!$F327="US",'SERIES_DB-MetaData'!W327*25.4,'SERIES_DB-MetaData'!W327)</f>
        <v>10</v>
      </c>
      <c r="X327" s="30">
        <f>IF('SERIES_DB-MetaData'!$F327="US",'SERIES_DB-MetaData'!X327*25.4,'SERIES_DB-MetaData'!X327)</f>
        <v>0</v>
      </c>
      <c r="Y327" s="108">
        <f>'SERIES_DB-MetaData'!Y327</f>
        <v>6</v>
      </c>
      <c r="Z327" s="30">
        <f>IF('SERIES_DB-MetaData'!$F327="US",'SERIES_DB-MetaData'!Z327*25.4,'SERIES_DB-MetaData'!Z327)</f>
        <v>0</v>
      </c>
      <c r="AA327" s="108">
        <f>'SERIES_DB-MetaData'!AA327</f>
        <v>0</v>
      </c>
      <c r="AB327" s="30">
        <f>IF('SERIES_DB-MetaData'!$F327="US",'SERIES_DB-MetaData'!AB327*25.4,'SERIES_DB-MetaData'!AB327)</f>
        <v>80</v>
      </c>
      <c r="AC327" s="108">
        <f>'SERIES_DB-MetaData'!AC327</f>
        <v>1</v>
      </c>
      <c r="AD327" s="108" t="str">
        <f>'SERIES_DB-MetaData'!AD327</f>
        <v>CH</v>
      </c>
      <c r="AE327" s="31">
        <f>IF('SERIES_DB-MetaData'!$F327="US",'SERIES_DB-MetaData'!AE327*25.4,'SERIES_DB-MetaData'!AE327)</f>
        <v>547</v>
      </c>
      <c r="AF327" s="32" t="str">
        <f>'SERIES_DB-MetaData'!AF327</f>
        <v>Ribbed</v>
      </c>
      <c r="AG327" s="23">
        <f t="shared" si="49"/>
        <v>0.37699111843077515</v>
      </c>
      <c r="AH327" s="30">
        <f>IF('SERIES_DB-MetaData'!$F327="US",'SERIES_DB-MetaData'!AH327*25.4,'SERIES_DB-MetaData'!AH327)</f>
        <v>0</v>
      </c>
      <c r="AI327" s="31">
        <f>IF('SERIES_DB-MetaData'!$F327="US",'SERIES_DB-MetaData'!AI327*6.89476,'SERIES_DB-MetaData'!AI327)</f>
        <v>366</v>
      </c>
      <c r="AJ327" s="31">
        <f>IF('SERIES_DB-MetaData'!$F327="US",'SERIES_DB-MetaData'!AJ327*6.89476,'SERIES_DB-MetaData'!AJ327)</f>
        <v>524</v>
      </c>
      <c r="AK327" s="31">
        <f>IF('SERIES_DB-MetaData'!$F327="US",'SERIES_DB-MetaData'!AK327*6.89476,'SERIES_DB-MetaData'!AK327)</f>
        <v>366</v>
      </c>
      <c r="AL327" s="31">
        <f>IF('SERIES_DB-MetaData'!$F327="US",'SERIES_DB-MetaData'!AL327*6.89476,'SERIES_DB-MetaData'!AL327)</f>
        <v>0</v>
      </c>
      <c r="AM327" s="31">
        <f>IF('SERIES_DB-MetaData'!$F327="US",'SERIES_DB-MetaData'!AM327*6.89476,'SERIES_DB-MetaData'!AM327)</f>
        <v>524</v>
      </c>
      <c r="AN327" s="31">
        <f>IF('SERIES_DB-MetaData'!$F327="US",'SERIES_DB-MetaData'!AN327*6.89476,'SERIES_DB-MetaData'!AN327)</f>
        <v>0</v>
      </c>
      <c r="AO327" s="108">
        <f>'SERIES_DB-MetaData'!AO327</f>
        <v>0</v>
      </c>
      <c r="AP327" s="24" t="str">
        <f>'SERIES_DB-MetaData'!AP327</f>
        <v>R</v>
      </c>
      <c r="AQ327" s="20">
        <f>'SERIES_DB-MetaData'!AQ327</f>
        <v>2</v>
      </c>
      <c r="AR327" s="24" t="str">
        <f>'SERIES_DB-MetaData'!AR327</f>
        <v>Ribbed</v>
      </c>
      <c r="AS327" s="30">
        <f>IF('SERIES_DB-MetaData'!$F327="US",'SERIES_DB-MetaData'!AS327*25.4,'SERIES_DB-MetaData'!AS327)</f>
        <v>6</v>
      </c>
      <c r="AT327" s="20">
        <f>'SERIES_DB-MetaData'!AT327</f>
        <v>25</v>
      </c>
      <c r="AU327" s="31">
        <f>IF('SERIES_DB-MetaData'!$F327="US",'SERIES_DB-MetaData'!AU327*25.4,'SERIES_DB-MetaData'!AU327)</f>
        <v>80</v>
      </c>
      <c r="AV327" s="30">
        <f>IF('SERIES_DB-MetaData'!$F327="US",'SERIES_DB-MetaData'!AV327*25.4,'SERIES_DB-MetaData'!AV327)</f>
        <v>0</v>
      </c>
      <c r="AW327" s="109">
        <f>'SERIES_DB-MetaData'!AW327</f>
        <v>0</v>
      </c>
      <c r="AX327" s="30">
        <f>IF('SERIES_DB-MetaData'!$F327="US",'SERIES_DB-MetaData'!AX327*25.4,'SERIES_DB-MetaData'!AX327)</f>
        <v>0</v>
      </c>
      <c r="AY327" s="23">
        <f t="shared" si="50"/>
        <v>0.56548667764616278</v>
      </c>
      <c r="AZ327" s="23"/>
      <c r="BA327" s="31">
        <f>IF('SERIES_DB-MetaData'!$F327="US",'SERIES_DB-MetaData'!BA327*6.89476,'SERIES_DB-MetaData'!BA327)</f>
        <v>392</v>
      </c>
      <c r="BB327" s="31">
        <f>IF('SERIES_DB-MetaData'!$F327="US",'SERIES_DB-MetaData'!BB327*6.89476,'SERIES_DB-MetaData'!BB327)</f>
        <v>479</v>
      </c>
      <c r="BC327" s="24">
        <f>'SERIES_DB-MetaData'!BC327</f>
        <v>0</v>
      </c>
      <c r="BD327" s="30">
        <f>IF('SERIES_DB-MetaData'!$F327="US",'SERIES_DB-MetaData'!BD327*25.4,'SERIES_DB-MetaData'!BD327)</f>
        <v>6</v>
      </c>
      <c r="BE327" s="30">
        <f>IF('SERIES_DB-MetaData'!$F327="US",'SERIES_DB-MetaData'!BE327*25.4,'SERIES_DB-MetaData'!BE327)</f>
        <v>125</v>
      </c>
      <c r="BF327" s="24">
        <f>'SERIES_DB-MetaData'!BF327</f>
        <v>2</v>
      </c>
      <c r="BG327" s="22">
        <f t="shared" si="51"/>
        <v>0.36191147369354415</v>
      </c>
      <c r="BH327" s="30">
        <f>IF('SERIES_DB-MetaData'!$F327="US",'SERIES_DB-MetaData'!BH327*25.4,'SERIES_DB-MetaData'!BH327)</f>
        <v>0</v>
      </c>
      <c r="BI327" s="31">
        <f>IF('SERIES_DB-MetaData'!$F327="US",'SERIES_DB-MetaData'!BI327*6.89476,'SERIES_DB-MetaData'!BI327)</f>
        <v>392</v>
      </c>
      <c r="BJ327" s="31">
        <f>IF('SERIES_DB-MetaData'!$F327="US",'SERIES_DB-MetaData'!BJ327*6.89476,'SERIES_DB-MetaData'!BJ327)</f>
        <v>493</v>
      </c>
      <c r="BK327" s="109">
        <f>'SERIES_DB-MetaData'!BK327</f>
        <v>0</v>
      </c>
      <c r="BL327" s="30">
        <f>IF('SERIES_DB-MetaData'!$F327="US",'SERIES_DB-MetaData'!BL327*25.4,'SERIES_DB-MetaData'!BL327)</f>
        <v>6</v>
      </c>
      <c r="BM327" s="30">
        <f>IF('SERIES_DB-MetaData'!$F327="US",'SERIES_DB-MetaData'!BM327*25.4,'SERIES_DB-MetaData'!BM327)</f>
        <v>125</v>
      </c>
      <c r="BN327" s="25">
        <f>'SERIES_DB-MetaData'!$BN$6</f>
        <v>2</v>
      </c>
      <c r="BO327" s="22">
        <f t="shared" si="52"/>
        <v>0.36191147369354415</v>
      </c>
      <c r="BP327" s="31">
        <f>IF('SERIES_DB-MetaData'!$F327="US",'SERIES_DB-MetaData'!BP327*6.89476,'SERIES_DB-MetaData'!BP327)</f>
        <v>392</v>
      </c>
      <c r="BQ327" s="31">
        <f>IF('SERIES_DB-MetaData'!$F327="US",'SERIES_DB-MetaData'!BQ327*6.89476,'SERIES_DB-MetaData'!BQ327)</f>
        <v>479</v>
      </c>
      <c r="BR327" s="20">
        <f>'SERIES_DB-MetaData'!BR327</f>
        <v>0</v>
      </c>
      <c r="BS327" s="30">
        <f>IF('SERIES_DB-MetaData'!$F327="US",'SERIES_DB-MetaData'!BS327*25.4,'SERIES_DB-MetaData'!BS327)</f>
        <v>0</v>
      </c>
      <c r="BT327" s="20">
        <f>'SERIES_DB-MetaData'!BT327</f>
        <v>0</v>
      </c>
      <c r="BU327" s="22">
        <f t="shared" si="53"/>
        <v>0</v>
      </c>
      <c r="BV327" s="31">
        <f>IF('SERIES_DB-MetaData'!$F327="US",'SERIES_DB-MetaData'!BV327*6.89476,'SERIES_DB-MetaData'!BV327)</f>
        <v>0</v>
      </c>
      <c r="BW327" s="20">
        <f>'SERIES_DB-MetaData'!BW327</f>
        <v>0</v>
      </c>
      <c r="BX327" s="20">
        <f>'SERIES_DB-MetaData'!BX327</f>
        <v>1</v>
      </c>
    </row>
    <row r="328" spans="1:76">
      <c r="A328" s="84">
        <f>'SERIES_DB-MetaData'!A328</f>
        <v>323</v>
      </c>
      <c r="B328" s="84">
        <f>'SERIES_DB-MetaData'!B328</f>
        <v>0</v>
      </c>
      <c r="C328" s="84">
        <f>'SERIES_DB-MetaData'!C328</f>
        <v>4</v>
      </c>
      <c r="D328" s="105" t="str">
        <f>'SERIES_DB-MetaData'!D328</f>
        <v>SW1-4</v>
      </c>
      <c r="E328" s="105" t="str">
        <f>'SERIES_DB-MetaData'!E328</f>
        <v>Zhang, 2007 (from Lu et al., 2010, NEES Database)</v>
      </c>
      <c r="F328" s="20" t="s">
        <v>8</v>
      </c>
      <c r="G328" s="87" t="str">
        <f>'SERIES_DB-MetaData'!G328</f>
        <v>C</v>
      </c>
      <c r="H328" s="87" t="str">
        <f>'SERIES_DB-MetaData'!H328</f>
        <v>R</v>
      </c>
      <c r="I328" s="31">
        <f>IF('SERIES_DB-MetaData'!$F328="US",'SERIES_DB-MetaData'!I328*6.89476,'SERIES_DB-MetaData'!I328)</f>
        <v>20.7</v>
      </c>
      <c r="J328" s="31">
        <f>IF('SERIES_DB-MetaData'!$F328="US",'SERIES_DB-MetaData'!J328*6.89476,'SERIES_DB-MetaData'!J328)</f>
        <v>0</v>
      </c>
      <c r="K328" s="31">
        <f>IF('SERIES_DB-MetaData'!$F328="US",'SERIES_DB-MetaData'!K328*6.89476,'SERIES_DB-MetaData'!K328)</f>
        <v>0</v>
      </c>
      <c r="L328" s="31">
        <f>IF('SERIES_DB-MetaData'!$F328="US",'SERIES_DB-MetaData'!L328*4.448221615,'SERIES_DB-MetaData'!L328)</f>
        <v>2225.25</v>
      </c>
      <c r="M328" s="20" t="str">
        <f>'SERIES_DB-MetaData'!M328</f>
        <v>III</v>
      </c>
      <c r="N328" s="30">
        <f>IF('SERIES_DB-MetaData'!$F328="US",'SERIES_DB-MetaData'!N328*25.4,'SERIES_DB-MetaData'!N328)</f>
        <v>125</v>
      </c>
      <c r="O328" s="30">
        <f>IF('SERIES_DB-MetaData'!$F328="US",'SERIES_DB-MetaData'!O328*25.4,'SERIES_DB-MetaData'!O328)</f>
        <v>200</v>
      </c>
      <c r="P328" s="30">
        <f>IF('SERIES_DB-MetaData'!$F328="US",'SERIES_DB-MetaData'!P328*25.4,'SERIES_DB-MetaData'!P328)</f>
        <v>1000</v>
      </c>
      <c r="Q328" s="30">
        <f>IF('SERIES_DB-MetaData'!$F328="US",'SERIES_DB-MetaData'!Q328*25.4,'SERIES_DB-MetaData'!Q328)</f>
        <v>125</v>
      </c>
      <c r="R328" s="30">
        <f>IF('SERIES_DB-MetaData'!$F328="US",'SERIES_DB-MetaData'!R328*25.4,'SERIES_DB-MetaData'!R328)</f>
        <v>2000</v>
      </c>
      <c r="S328" s="30">
        <f>IF('SERIES_DB-MetaData'!$F328="US",'SERIES_DB-MetaData'!S328*25.4,'SERIES_DB-MetaData'!S328)</f>
        <v>2000</v>
      </c>
      <c r="T328" s="32" t="str">
        <f>'SERIES_DB-MetaData'!T328</f>
        <v>C</v>
      </c>
      <c r="U328" s="32">
        <f t="shared" si="54"/>
        <v>125000</v>
      </c>
      <c r="V328" s="30">
        <f>IF('SERIES_DB-MetaData'!$F328="US",'SERIES_DB-MetaData'!V328*25.4,'SERIES_DB-MetaData'!V328)</f>
        <v>10</v>
      </c>
      <c r="W328" s="30">
        <f>IF('SERIES_DB-MetaData'!$F328="US",'SERIES_DB-MetaData'!W328*25.4,'SERIES_DB-MetaData'!W328)</f>
        <v>10</v>
      </c>
      <c r="X328" s="30">
        <f>IF('SERIES_DB-MetaData'!$F328="US",'SERIES_DB-MetaData'!X328*25.4,'SERIES_DB-MetaData'!X328)</f>
        <v>0</v>
      </c>
      <c r="Y328" s="108">
        <f>'SERIES_DB-MetaData'!Y328</f>
        <v>6</v>
      </c>
      <c r="Z328" s="30">
        <f>IF('SERIES_DB-MetaData'!$F328="US",'SERIES_DB-MetaData'!Z328*25.4,'SERIES_DB-MetaData'!Z328)</f>
        <v>0</v>
      </c>
      <c r="AA328" s="108">
        <f>'SERIES_DB-MetaData'!AA328</f>
        <v>0</v>
      </c>
      <c r="AB328" s="30">
        <f>IF('SERIES_DB-MetaData'!$F328="US",'SERIES_DB-MetaData'!AB328*25.4,'SERIES_DB-MetaData'!AB328)</f>
        <v>80</v>
      </c>
      <c r="AC328" s="108">
        <f>'SERIES_DB-MetaData'!AC328</f>
        <v>1</v>
      </c>
      <c r="AD328" s="108" t="str">
        <f>'SERIES_DB-MetaData'!AD328</f>
        <v>CH</v>
      </c>
      <c r="AE328" s="31">
        <f>IF('SERIES_DB-MetaData'!$F328="US",'SERIES_DB-MetaData'!AE328*25.4,'SERIES_DB-MetaData'!AE328)</f>
        <v>547</v>
      </c>
      <c r="AF328" s="32" t="str">
        <f>'SERIES_DB-MetaData'!AF328</f>
        <v>Ribbed</v>
      </c>
      <c r="AG328" s="23">
        <f t="shared" si="49"/>
        <v>0.37699111843077515</v>
      </c>
      <c r="AH328" s="30">
        <f>IF('SERIES_DB-MetaData'!$F328="US",'SERIES_DB-MetaData'!AH328*25.4,'SERIES_DB-MetaData'!AH328)</f>
        <v>0</v>
      </c>
      <c r="AI328" s="31">
        <f>IF('SERIES_DB-MetaData'!$F328="US",'SERIES_DB-MetaData'!AI328*6.89476,'SERIES_DB-MetaData'!AI328)</f>
        <v>366</v>
      </c>
      <c r="AJ328" s="31">
        <f>IF('SERIES_DB-MetaData'!$F328="US",'SERIES_DB-MetaData'!AJ328*6.89476,'SERIES_DB-MetaData'!AJ328)</f>
        <v>524</v>
      </c>
      <c r="AK328" s="31">
        <f>IF('SERIES_DB-MetaData'!$F328="US",'SERIES_DB-MetaData'!AK328*6.89476,'SERIES_DB-MetaData'!AK328)</f>
        <v>366</v>
      </c>
      <c r="AL328" s="31">
        <f>IF('SERIES_DB-MetaData'!$F328="US",'SERIES_DB-MetaData'!AL328*6.89476,'SERIES_DB-MetaData'!AL328)</f>
        <v>0</v>
      </c>
      <c r="AM328" s="31">
        <f>IF('SERIES_DB-MetaData'!$F328="US",'SERIES_DB-MetaData'!AM328*6.89476,'SERIES_DB-MetaData'!AM328)</f>
        <v>524</v>
      </c>
      <c r="AN328" s="31">
        <f>IF('SERIES_DB-MetaData'!$F328="US",'SERIES_DB-MetaData'!AN328*6.89476,'SERIES_DB-MetaData'!AN328)</f>
        <v>0</v>
      </c>
      <c r="AO328" s="108">
        <f>'SERIES_DB-MetaData'!AO328</f>
        <v>0</v>
      </c>
      <c r="AP328" s="24" t="str">
        <f>'SERIES_DB-MetaData'!AP328</f>
        <v>R</v>
      </c>
      <c r="AQ328" s="20">
        <f>'SERIES_DB-MetaData'!AQ328</f>
        <v>2</v>
      </c>
      <c r="AR328" s="24" t="str">
        <f>'SERIES_DB-MetaData'!AR328</f>
        <v>Ribbed</v>
      </c>
      <c r="AS328" s="30">
        <f>IF('SERIES_DB-MetaData'!$F328="US",'SERIES_DB-MetaData'!AS328*25.4,'SERIES_DB-MetaData'!AS328)</f>
        <v>6</v>
      </c>
      <c r="AT328" s="20">
        <f>'SERIES_DB-MetaData'!AT328</f>
        <v>25</v>
      </c>
      <c r="AU328" s="31">
        <f>IF('SERIES_DB-MetaData'!$F328="US",'SERIES_DB-MetaData'!AU328*25.4,'SERIES_DB-MetaData'!AU328)</f>
        <v>80</v>
      </c>
      <c r="AV328" s="30">
        <f>IF('SERIES_DB-MetaData'!$F328="US",'SERIES_DB-MetaData'!AV328*25.4,'SERIES_DB-MetaData'!AV328)</f>
        <v>0</v>
      </c>
      <c r="AW328" s="109">
        <f>'SERIES_DB-MetaData'!AW328</f>
        <v>0</v>
      </c>
      <c r="AX328" s="30">
        <f>IF('SERIES_DB-MetaData'!$F328="US",'SERIES_DB-MetaData'!AX328*25.4,'SERIES_DB-MetaData'!AX328)</f>
        <v>0</v>
      </c>
      <c r="AY328" s="23">
        <f t="shared" si="50"/>
        <v>0.56548667764616278</v>
      </c>
      <c r="AZ328" s="23"/>
      <c r="BA328" s="31">
        <f>IF('SERIES_DB-MetaData'!$F328="US",'SERIES_DB-MetaData'!BA328*6.89476,'SERIES_DB-MetaData'!BA328)</f>
        <v>392</v>
      </c>
      <c r="BB328" s="31">
        <f>IF('SERIES_DB-MetaData'!$F328="US",'SERIES_DB-MetaData'!BB328*6.89476,'SERIES_DB-MetaData'!BB328)</f>
        <v>479</v>
      </c>
      <c r="BC328" s="24">
        <f>'SERIES_DB-MetaData'!BC328</f>
        <v>0</v>
      </c>
      <c r="BD328" s="30">
        <f>IF('SERIES_DB-MetaData'!$F328="US",'SERIES_DB-MetaData'!BD328*25.4,'SERIES_DB-MetaData'!BD328)</f>
        <v>6</v>
      </c>
      <c r="BE328" s="30">
        <f>IF('SERIES_DB-MetaData'!$F328="US",'SERIES_DB-MetaData'!BE328*25.4,'SERIES_DB-MetaData'!BE328)</f>
        <v>125</v>
      </c>
      <c r="BF328" s="24">
        <f>'SERIES_DB-MetaData'!BF328</f>
        <v>2</v>
      </c>
      <c r="BG328" s="22">
        <f t="shared" si="51"/>
        <v>0.36191147369354415</v>
      </c>
      <c r="BH328" s="30">
        <f>IF('SERIES_DB-MetaData'!$F328="US",'SERIES_DB-MetaData'!BH328*25.4,'SERIES_DB-MetaData'!BH328)</f>
        <v>0</v>
      </c>
      <c r="BI328" s="31">
        <f>IF('SERIES_DB-MetaData'!$F328="US",'SERIES_DB-MetaData'!BI328*6.89476,'SERIES_DB-MetaData'!BI328)</f>
        <v>392</v>
      </c>
      <c r="BJ328" s="31">
        <f>IF('SERIES_DB-MetaData'!$F328="US",'SERIES_DB-MetaData'!BJ328*6.89476,'SERIES_DB-MetaData'!BJ328)</f>
        <v>493</v>
      </c>
      <c r="BK328" s="109">
        <f>'SERIES_DB-MetaData'!BK328</f>
        <v>0</v>
      </c>
      <c r="BL328" s="30">
        <f>IF('SERIES_DB-MetaData'!$F328="US",'SERIES_DB-MetaData'!BL328*25.4,'SERIES_DB-MetaData'!BL328)</f>
        <v>6</v>
      </c>
      <c r="BM328" s="30">
        <f>IF('SERIES_DB-MetaData'!$F328="US",'SERIES_DB-MetaData'!BM328*25.4,'SERIES_DB-MetaData'!BM328)</f>
        <v>125</v>
      </c>
      <c r="BN328" s="25">
        <f>'SERIES_DB-MetaData'!$BN$6</f>
        <v>2</v>
      </c>
      <c r="BO328" s="22">
        <f t="shared" si="52"/>
        <v>0.36191147369354415</v>
      </c>
      <c r="BP328" s="31">
        <f>IF('SERIES_DB-MetaData'!$F328="US",'SERIES_DB-MetaData'!BP328*6.89476,'SERIES_DB-MetaData'!BP328)</f>
        <v>392</v>
      </c>
      <c r="BQ328" s="31">
        <f>IF('SERIES_DB-MetaData'!$F328="US",'SERIES_DB-MetaData'!BQ328*6.89476,'SERIES_DB-MetaData'!BQ328)</f>
        <v>479</v>
      </c>
      <c r="BR328" s="20">
        <f>'SERIES_DB-MetaData'!BR328</f>
        <v>0</v>
      </c>
      <c r="BS328" s="30">
        <f>IF('SERIES_DB-MetaData'!$F328="US",'SERIES_DB-MetaData'!BS328*25.4,'SERIES_DB-MetaData'!BS328)</f>
        <v>0</v>
      </c>
      <c r="BT328" s="20">
        <f>'SERIES_DB-MetaData'!BT328</f>
        <v>0</v>
      </c>
      <c r="BU328" s="22">
        <f t="shared" si="53"/>
        <v>0</v>
      </c>
      <c r="BV328" s="31">
        <f>IF('SERIES_DB-MetaData'!$F328="US",'SERIES_DB-MetaData'!BV328*6.89476,'SERIES_DB-MetaData'!BV328)</f>
        <v>0</v>
      </c>
      <c r="BW328" s="20">
        <f>'SERIES_DB-MetaData'!BW328</f>
        <v>0</v>
      </c>
      <c r="BX328" s="20">
        <f>'SERIES_DB-MetaData'!BX328</f>
        <v>1</v>
      </c>
    </row>
    <row r="329" spans="1:76">
      <c r="A329" s="84">
        <f>'SERIES_DB-MetaData'!A329</f>
        <v>324</v>
      </c>
      <c r="B329" s="84">
        <f>'SERIES_DB-MetaData'!B329</f>
        <v>0</v>
      </c>
      <c r="C329" s="84">
        <f>'SERIES_DB-MetaData'!C329</f>
        <v>5</v>
      </c>
      <c r="D329" s="105" t="str">
        <f>'SERIES_DB-MetaData'!D329</f>
        <v>SW2-1</v>
      </c>
      <c r="E329" s="105" t="str">
        <f>'SERIES_DB-MetaData'!E329</f>
        <v>Zhang, 2007 (from Lu et al., 2010, NEES Database)</v>
      </c>
      <c r="F329" s="20" t="s">
        <v>8</v>
      </c>
      <c r="G329" s="87" t="str">
        <f>'SERIES_DB-MetaData'!G329</f>
        <v>C</v>
      </c>
      <c r="H329" s="87" t="str">
        <f>'SERIES_DB-MetaData'!H329</f>
        <v>R</v>
      </c>
      <c r="I329" s="31">
        <f>IF('SERIES_DB-MetaData'!$F329="US",'SERIES_DB-MetaData'!I329*6.89476,'SERIES_DB-MetaData'!I329)</f>
        <v>30.8</v>
      </c>
      <c r="J329" s="31">
        <f>IF('SERIES_DB-MetaData'!$F329="US",'SERIES_DB-MetaData'!J329*6.89476,'SERIES_DB-MetaData'!J329)</f>
        <v>0</v>
      </c>
      <c r="K329" s="31">
        <f>IF('SERIES_DB-MetaData'!$F329="US",'SERIES_DB-MetaData'!K329*6.89476,'SERIES_DB-MetaData'!K329)</f>
        <v>0</v>
      </c>
      <c r="L329" s="31">
        <f>IF('SERIES_DB-MetaData'!$F329="US",'SERIES_DB-MetaData'!L329*4.448221615,'SERIES_DB-MetaData'!L329)</f>
        <v>1155</v>
      </c>
      <c r="M329" s="20" t="str">
        <f>'SERIES_DB-MetaData'!M329</f>
        <v>III</v>
      </c>
      <c r="N329" s="30">
        <f>IF('SERIES_DB-MetaData'!$F329="US",'SERIES_DB-MetaData'!N329*25.4,'SERIES_DB-MetaData'!N329)</f>
        <v>125</v>
      </c>
      <c r="O329" s="30">
        <f>IF('SERIES_DB-MetaData'!$F329="US",'SERIES_DB-MetaData'!O329*25.4,'SERIES_DB-MetaData'!O329)</f>
        <v>200</v>
      </c>
      <c r="P329" s="30">
        <f>IF('SERIES_DB-MetaData'!$F329="US",'SERIES_DB-MetaData'!P329*25.4,'SERIES_DB-MetaData'!P329)</f>
        <v>1000</v>
      </c>
      <c r="Q329" s="30">
        <f>IF('SERIES_DB-MetaData'!$F329="US",'SERIES_DB-MetaData'!Q329*25.4,'SERIES_DB-MetaData'!Q329)</f>
        <v>125</v>
      </c>
      <c r="R329" s="30">
        <f>IF('SERIES_DB-MetaData'!$F329="US",'SERIES_DB-MetaData'!R329*25.4,'SERIES_DB-MetaData'!R329)</f>
        <v>1000</v>
      </c>
      <c r="S329" s="30">
        <f>IF('SERIES_DB-MetaData'!$F329="US",'SERIES_DB-MetaData'!S329*25.4,'SERIES_DB-MetaData'!S329)</f>
        <v>1000</v>
      </c>
      <c r="T329" s="32" t="str">
        <f>'SERIES_DB-MetaData'!T329</f>
        <v>C</v>
      </c>
      <c r="U329" s="32">
        <f t="shared" si="54"/>
        <v>125000</v>
      </c>
      <c r="V329" s="30">
        <f>IF('SERIES_DB-MetaData'!$F329="US",'SERIES_DB-MetaData'!V329*25.4,'SERIES_DB-MetaData'!V329)</f>
        <v>10</v>
      </c>
      <c r="W329" s="30">
        <f>IF('SERIES_DB-MetaData'!$F329="US",'SERIES_DB-MetaData'!W329*25.4,'SERIES_DB-MetaData'!W329)</f>
        <v>10</v>
      </c>
      <c r="X329" s="30">
        <f>IF('SERIES_DB-MetaData'!$F329="US",'SERIES_DB-MetaData'!X329*25.4,'SERIES_DB-MetaData'!X329)</f>
        <v>0</v>
      </c>
      <c r="Y329" s="108">
        <f>'SERIES_DB-MetaData'!Y329</f>
        <v>6</v>
      </c>
      <c r="Z329" s="30">
        <f>IF('SERIES_DB-MetaData'!$F329="US",'SERIES_DB-MetaData'!Z329*25.4,'SERIES_DB-MetaData'!Z329)</f>
        <v>0</v>
      </c>
      <c r="AA329" s="108">
        <f>'SERIES_DB-MetaData'!AA329</f>
        <v>0</v>
      </c>
      <c r="AB329" s="30">
        <f>IF('SERIES_DB-MetaData'!$F329="US",'SERIES_DB-MetaData'!AB329*25.4,'SERIES_DB-MetaData'!AB329)</f>
        <v>80</v>
      </c>
      <c r="AC329" s="108">
        <f>'SERIES_DB-MetaData'!AC329</f>
        <v>1</v>
      </c>
      <c r="AD329" s="108" t="str">
        <f>'SERIES_DB-MetaData'!AD329</f>
        <v>CH</v>
      </c>
      <c r="AE329" s="31">
        <f>IF('SERIES_DB-MetaData'!$F329="US",'SERIES_DB-MetaData'!AE329*25.4,'SERIES_DB-MetaData'!AE329)</f>
        <v>547</v>
      </c>
      <c r="AF329" s="32" t="str">
        <f>'SERIES_DB-MetaData'!AF329</f>
        <v>Ribbed</v>
      </c>
      <c r="AG329" s="23">
        <f t="shared" si="49"/>
        <v>0.37699111843077515</v>
      </c>
      <c r="AH329" s="30">
        <f>IF('SERIES_DB-MetaData'!$F329="US",'SERIES_DB-MetaData'!AH329*25.4,'SERIES_DB-MetaData'!AH329)</f>
        <v>0</v>
      </c>
      <c r="AI329" s="31">
        <f>IF('SERIES_DB-MetaData'!$F329="US",'SERIES_DB-MetaData'!AI329*6.89476,'SERIES_DB-MetaData'!AI329)</f>
        <v>366</v>
      </c>
      <c r="AJ329" s="31">
        <f>IF('SERIES_DB-MetaData'!$F329="US",'SERIES_DB-MetaData'!AJ329*6.89476,'SERIES_DB-MetaData'!AJ329)</f>
        <v>524</v>
      </c>
      <c r="AK329" s="31">
        <f>IF('SERIES_DB-MetaData'!$F329="US",'SERIES_DB-MetaData'!AK329*6.89476,'SERIES_DB-MetaData'!AK329)</f>
        <v>366</v>
      </c>
      <c r="AL329" s="31">
        <f>IF('SERIES_DB-MetaData'!$F329="US",'SERIES_DB-MetaData'!AL329*6.89476,'SERIES_DB-MetaData'!AL329)</f>
        <v>0</v>
      </c>
      <c r="AM329" s="31">
        <f>IF('SERIES_DB-MetaData'!$F329="US",'SERIES_DB-MetaData'!AM329*6.89476,'SERIES_DB-MetaData'!AM329)</f>
        <v>524</v>
      </c>
      <c r="AN329" s="31">
        <f>IF('SERIES_DB-MetaData'!$F329="US",'SERIES_DB-MetaData'!AN329*6.89476,'SERIES_DB-MetaData'!AN329)</f>
        <v>0</v>
      </c>
      <c r="AO329" s="108">
        <f>'SERIES_DB-MetaData'!AO329</f>
        <v>0</v>
      </c>
      <c r="AP329" s="24" t="str">
        <f>'SERIES_DB-MetaData'!AP329</f>
        <v>R</v>
      </c>
      <c r="AQ329" s="20">
        <f>'SERIES_DB-MetaData'!AQ329</f>
        <v>2</v>
      </c>
      <c r="AR329" s="24" t="str">
        <f>'SERIES_DB-MetaData'!AR329</f>
        <v>Ribbed</v>
      </c>
      <c r="AS329" s="30">
        <f>IF('SERIES_DB-MetaData'!$F329="US",'SERIES_DB-MetaData'!AS329*25.4,'SERIES_DB-MetaData'!AS329)</f>
        <v>6</v>
      </c>
      <c r="AT329" s="20">
        <f>'SERIES_DB-MetaData'!AT329</f>
        <v>13</v>
      </c>
      <c r="AU329" s="31">
        <f>IF('SERIES_DB-MetaData'!$F329="US",'SERIES_DB-MetaData'!AU329*25.4,'SERIES_DB-MetaData'!AU329)</f>
        <v>80</v>
      </c>
      <c r="AV329" s="30">
        <f>IF('SERIES_DB-MetaData'!$F329="US",'SERIES_DB-MetaData'!AV329*25.4,'SERIES_DB-MetaData'!AV329)</f>
        <v>0</v>
      </c>
      <c r="AW329" s="109">
        <f>'SERIES_DB-MetaData'!AW329</f>
        <v>0</v>
      </c>
      <c r="AX329" s="30">
        <f>IF('SERIES_DB-MetaData'!$F329="US",'SERIES_DB-MetaData'!AX329*25.4,'SERIES_DB-MetaData'!AX329)</f>
        <v>0</v>
      </c>
      <c r="AY329" s="23">
        <f t="shared" si="50"/>
        <v>0.56548667764616278</v>
      </c>
      <c r="AZ329" s="23"/>
      <c r="BA329" s="31">
        <f>IF('SERIES_DB-MetaData'!$F329="US",'SERIES_DB-MetaData'!BA329*6.89476,'SERIES_DB-MetaData'!BA329)</f>
        <v>392</v>
      </c>
      <c r="BB329" s="31">
        <f>IF('SERIES_DB-MetaData'!$F329="US",'SERIES_DB-MetaData'!BB329*6.89476,'SERIES_DB-MetaData'!BB329)</f>
        <v>479</v>
      </c>
      <c r="BC329" s="24">
        <f>'SERIES_DB-MetaData'!BC329</f>
        <v>0</v>
      </c>
      <c r="BD329" s="30">
        <f>IF('SERIES_DB-MetaData'!$F329="US",'SERIES_DB-MetaData'!BD329*25.4,'SERIES_DB-MetaData'!BD329)</f>
        <v>6</v>
      </c>
      <c r="BE329" s="30">
        <f>IF('SERIES_DB-MetaData'!$F329="US",'SERIES_DB-MetaData'!BE329*25.4,'SERIES_DB-MetaData'!BE329)</f>
        <v>125</v>
      </c>
      <c r="BF329" s="24">
        <f>'SERIES_DB-MetaData'!BF329</f>
        <v>2</v>
      </c>
      <c r="BG329" s="22">
        <f t="shared" si="51"/>
        <v>0.36191147369354415</v>
      </c>
      <c r="BH329" s="30">
        <f>IF('SERIES_DB-MetaData'!$F329="US",'SERIES_DB-MetaData'!BH329*25.4,'SERIES_DB-MetaData'!BH329)</f>
        <v>0</v>
      </c>
      <c r="BI329" s="31">
        <f>IF('SERIES_DB-MetaData'!$F329="US",'SERIES_DB-MetaData'!BI329*6.89476,'SERIES_DB-MetaData'!BI329)</f>
        <v>392</v>
      </c>
      <c r="BJ329" s="31">
        <f>IF('SERIES_DB-MetaData'!$F329="US",'SERIES_DB-MetaData'!BJ329*6.89476,'SERIES_DB-MetaData'!BJ329)</f>
        <v>493</v>
      </c>
      <c r="BK329" s="109">
        <f>'SERIES_DB-MetaData'!BK329</f>
        <v>0</v>
      </c>
      <c r="BL329" s="30">
        <f>IF('SERIES_DB-MetaData'!$F329="US",'SERIES_DB-MetaData'!BL329*25.4,'SERIES_DB-MetaData'!BL329)</f>
        <v>6</v>
      </c>
      <c r="BM329" s="30">
        <f>IF('SERIES_DB-MetaData'!$F329="US",'SERIES_DB-MetaData'!BM329*25.4,'SERIES_DB-MetaData'!BM329)</f>
        <v>125</v>
      </c>
      <c r="BN329" s="25">
        <f>'SERIES_DB-MetaData'!$BN$6</f>
        <v>2</v>
      </c>
      <c r="BO329" s="22">
        <f t="shared" si="52"/>
        <v>0.36191147369354415</v>
      </c>
      <c r="BP329" s="31">
        <f>IF('SERIES_DB-MetaData'!$F329="US",'SERIES_DB-MetaData'!BP329*6.89476,'SERIES_DB-MetaData'!BP329)</f>
        <v>392</v>
      </c>
      <c r="BQ329" s="31">
        <f>IF('SERIES_DB-MetaData'!$F329="US",'SERIES_DB-MetaData'!BQ329*6.89476,'SERIES_DB-MetaData'!BQ329)</f>
        <v>479</v>
      </c>
      <c r="BR329" s="20">
        <f>'SERIES_DB-MetaData'!BR329</f>
        <v>0</v>
      </c>
      <c r="BS329" s="30">
        <f>IF('SERIES_DB-MetaData'!$F329="US",'SERIES_DB-MetaData'!BS329*25.4,'SERIES_DB-MetaData'!BS329)</f>
        <v>0</v>
      </c>
      <c r="BT329" s="20">
        <f>'SERIES_DB-MetaData'!BT329</f>
        <v>0</v>
      </c>
      <c r="BU329" s="22">
        <f t="shared" si="53"/>
        <v>0</v>
      </c>
      <c r="BV329" s="31">
        <f>IF('SERIES_DB-MetaData'!$F329="US",'SERIES_DB-MetaData'!BV329*6.89476,'SERIES_DB-MetaData'!BV329)</f>
        <v>0</v>
      </c>
      <c r="BW329" s="20">
        <f>'SERIES_DB-MetaData'!BW329</f>
        <v>0</v>
      </c>
      <c r="BX329" s="20">
        <f>'SERIES_DB-MetaData'!BX329</f>
        <v>5</v>
      </c>
    </row>
    <row r="330" spans="1:76">
      <c r="A330" s="84">
        <f>'SERIES_DB-MetaData'!A330</f>
        <v>325</v>
      </c>
      <c r="B330" s="84">
        <f>'SERIES_DB-MetaData'!B330</f>
        <v>0</v>
      </c>
      <c r="C330" s="84">
        <f>'SERIES_DB-MetaData'!C330</f>
        <v>6</v>
      </c>
      <c r="D330" s="105" t="str">
        <f>'SERIES_DB-MetaData'!D330</f>
        <v>SW2-2</v>
      </c>
      <c r="E330" s="105" t="str">
        <f>'SERIES_DB-MetaData'!E330</f>
        <v>Zhang, 2007 (from Lu et al., 2010, NEES Database)</v>
      </c>
      <c r="F330" s="20" t="s">
        <v>8</v>
      </c>
      <c r="G330" s="87" t="str">
        <f>'SERIES_DB-MetaData'!G330</f>
        <v>C</v>
      </c>
      <c r="H330" s="87" t="str">
        <f>'SERIES_DB-MetaData'!H330</f>
        <v>R</v>
      </c>
      <c r="I330" s="31">
        <f>IF('SERIES_DB-MetaData'!$F330="US",'SERIES_DB-MetaData'!I330*6.89476,'SERIES_DB-MetaData'!I330)</f>
        <v>30.8</v>
      </c>
      <c r="J330" s="31">
        <f>IF('SERIES_DB-MetaData'!$F330="US",'SERIES_DB-MetaData'!J330*6.89476,'SERIES_DB-MetaData'!J330)</f>
        <v>0</v>
      </c>
      <c r="K330" s="31">
        <f>IF('SERIES_DB-MetaData'!$F330="US",'SERIES_DB-MetaData'!K330*6.89476,'SERIES_DB-MetaData'!K330)</f>
        <v>0</v>
      </c>
      <c r="L330" s="31">
        <f>IF('SERIES_DB-MetaData'!$F330="US",'SERIES_DB-MetaData'!L330*4.448221615,'SERIES_DB-MetaData'!L330)</f>
        <v>1155</v>
      </c>
      <c r="M330" s="20" t="str">
        <f>'SERIES_DB-MetaData'!M330</f>
        <v>III</v>
      </c>
      <c r="N330" s="30">
        <f>IF('SERIES_DB-MetaData'!$F330="US",'SERIES_DB-MetaData'!N330*25.4,'SERIES_DB-MetaData'!N330)</f>
        <v>125</v>
      </c>
      <c r="O330" s="30">
        <f>IF('SERIES_DB-MetaData'!$F330="US",'SERIES_DB-MetaData'!O330*25.4,'SERIES_DB-MetaData'!O330)</f>
        <v>200</v>
      </c>
      <c r="P330" s="30">
        <f>IF('SERIES_DB-MetaData'!$F330="US",'SERIES_DB-MetaData'!P330*25.4,'SERIES_DB-MetaData'!P330)</f>
        <v>1000</v>
      </c>
      <c r="Q330" s="30">
        <f>IF('SERIES_DB-MetaData'!$F330="US",'SERIES_DB-MetaData'!Q330*25.4,'SERIES_DB-MetaData'!Q330)</f>
        <v>125</v>
      </c>
      <c r="R330" s="30">
        <f>IF('SERIES_DB-MetaData'!$F330="US",'SERIES_DB-MetaData'!R330*25.4,'SERIES_DB-MetaData'!R330)</f>
        <v>1500</v>
      </c>
      <c r="S330" s="30">
        <f>IF('SERIES_DB-MetaData'!$F330="US",'SERIES_DB-MetaData'!S330*25.4,'SERIES_DB-MetaData'!S330)</f>
        <v>1500</v>
      </c>
      <c r="T330" s="32" t="str">
        <f>'SERIES_DB-MetaData'!T330</f>
        <v>C</v>
      </c>
      <c r="U330" s="32">
        <f t="shared" si="54"/>
        <v>125000</v>
      </c>
      <c r="V330" s="30">
        <f>IF('SERIES_DB-MetaData'!$F330="US",'SERIES_DB-MetaData'!V330*25.4,'SERIES_DB-MetaData'!V330)</f>
        <v>10</v>
      </c>
      <c r="W330" s="30">
        <f>IF('SERIES_DB-MetaData'!$F330="US",'SERIES_DB-MetaData'!W330*25.4,'SERIES_DB-MetaData'!W330)</f>
        <v>10</v>
      </c>
      <c r="X330" s="30">
        <f>IF('SERIES_DB-MetaData'!$F330="US",'SERIES_DB-MetaData'!X330*25.4,'SERIES_DB-MetaData'!X330)</f>
        <v>0</v>
      </c>
      <c r="Y330" s="108">
        <f>'SERIES_DB-MetaData'!Y330</f>
        <v>6</v>
      </c>
      <c r="Z330" s="30">
        <f>IF('SERIES_DB-MetaData'!$F330="US",'SERIES_DB-MetaData'!Z330*25.4,'SERIES_DB-MetaData'!Z330)</f>
        <v>0</v>
      </c>
      <c r="AA330" s="108">
        <f>'SERIES_DB-MetaData'!AA330</f>
        <v>0</v>
      </c>
      <c r="AB330" s="30">
        <f>IF('SERIES_DB-MetaData'!$F330="US",'SERIES_DB-MetaData'!AB330*25.4,'SERIES_DB-MetaData'!AB330)</f>
        <v>80</v>
      </c>
      <c r="AC330" s="108">
        <f>'SERIES_DB-MetaData'!AC330</f>
        <v>1</v>
      </c>
      <c r="AD330" s="108" t="str">
        <f>'SERIES_DB-MetaData'!AD330</f>
        <v>CH</v>
      </c>
      <c r="AE330" s="31">
        <f>IF('SERIES_DB-MetaData'!$F330="US",'SERIES_DB-MetaData'!AE330*25.4,'SERIES_DB-MetaData'!AE330)</f>
        <v>547</v>
      </c>
      <c r="AF330" s="32" t="str">
        <f>'SERIES_DB-MetaData'!AF330</f>
        <v>Ribbed</v>
      </c>
      <c r="AG330" s="23">
        <f t="shared" si="49"/>
        <v>0.37699111843077515</v>
      </c>
      <c r="AH330" s="30">
        <f>IF('SERIES_DB-MetaData'!$F330="US",'SERIES_DB-MetaData'!AH330*25.4,'SERIES_DB-MetaData'!AH330)</f>
        <v>0</v>
      </c>
      <c r="AI330" s="31">
        <f>IF('SERIES_DB-MetaData'!$F330="US",'SERIES_DB-MetaData'!AI330*6.89476,'SERIES_DB-MetaData'!AI330)</f>
        <v>366</v>
      </c>
      <c r="AJ330" s="31">
        <f>IF('SERIES_DB-MetaData'!$F330="US",'SERIES_DB-MetaData'!AJ330*6.89476,'SERIES_DB-MetaData'!AJ330)</f>
        <v>524</v>
      </c>
      <c r="AK330" s="31">
        <f>IF('SERIES_DB-MetaData'!$F330="US",'SERIES_DB-MetaData'!AK330*6.89476,'SERIES_DB-MetaData'!AK330)</f>
        <v>366</v>
      </c>
      <c r="AL330" s="31">
        <f>IF('SERIES_DB-MetaData'!$F330="US",'SERIES_DB-MetaData'!AL330*6.89476,'SERIES_DB-MetaData'!AL330)</f>
        <v>0</v>
      </c>
      <c r="AM330" s="31">
        <f>IF('SERIES_DB-MetaData'!$F330="US",'SERIES_DB-MetaData'!AM330*6.89476,'SERIES_DB-MetaData'!AM330)</f>
        <v>524</v>
      </c>
      <c r="AN330" s="31">
        <f>IF('SERIES_DB-MetaData'!$F330="US",'SERIES_DB-MetaData'!AN330*6.89476,'SERIES_DB-MetaData'!AN330)</f>
        <v>0</v>
      </c>
      <c r="AO330" s="108">
        <f>'SERIES_DB-MetaData'!AO330</f>
        <v>0</v>
      </c>
      <c r="AP330" s="24" t="str">
        <f>'SERIES_DB-MetaData'!AP330</f>
        <v>R</v>
      </c>
      <c r="AQ330" s="20">
        <f>'SERIES_DB-MetaData'!AQ330</f>
        <v>2</v>
      </c>
      <c r="AR330" s="24" t="str">
        <f>'SERIES_DB-MetaData'!AR330</f>
        <v>Ribbed</v>
      </c>
      <c r="AS330" s="30">
        <f>IF('SERIES_DB-MetaData'!$F330="US",'SERIES_DB-MetaData'!AS330*25.4,'SERIES_DB-MetaData'!AS330)</f>
        <v>6</v>
      </c>
      <c r="AT330" s="20">
        <f>'SERIES_DB-MetaData'!AT330</f>
        <v>19</v>
      </c>
      <c r="AU330" s="31">
        <f>IF('SERIES_DB-MetaData'!$F330="US",'SERIES_DB-MetaData'!AU330*25.4,'SERIES_DB-MetaData'!AU330)</f>
        <v>80</v>
      </c>
      <c r="AV330" s="30">
        <f>IF('SERIES_DB-MetaData'!$F330="US",'SERIES_DB-MetaData'!AV330*25.4,'SERIES_DB-MetaData'!AV330)</f>
        <v>0</v>
      </c>
      <c r="AW330" s="109">
        <f>'SERIES_DB-MetaData'!AW330</f>
        <v>0</v>
      </c>
      <c r="AX330" s="30">
        <f>IF('SERIES_DB-MetaData'!$F330="US",'SERIES_DB-MetaData'!AX330*25.4,'SERIES_DB-MetaData'!AX330)</f>
        <v>0</v>
      </c>
      <c r="AY330" s="23">
        <f t="shared" si="50"/>
        <v>0.56548667764616278</v>
      </c>
      <c r="AZ330" s="23"/>
      <c r="BA330" s="31">
        <f>IF('SERIES_DB-MetaData'!$F330="US",'SERIES_DB-MetaData'!BA330*6.89476,'SERIES_DB-MetaData'!BA330)</f>
        <v>392</v>
      </c>
      <c r="BB330" s="31">
        <f>IF('SERIES_DB-MetaData'!$F330="US",'SERIES_DB-MetaData'!BB330*6.89476,'SERIES_DB-MetaData'!BB330)</f>
        <v>479</v>
      </c>
      <c r="BC330" s="24">
        <f>'SERIES_DB-MetaData'!BC330</f>
        <v>0</v>
      </c>
      <c r="BD330" s="30">
        <f>IF('SERIES_DB-MetaData'!$F330="US",'SERIES_DB-MetaData'!BD330*25.4,'SERIES_DB-MetaData'!BD330)</f>
        <v>6</v>
      </c>
      <c r="BE330" s="30">
        <f>IF('SERIES_DB-MetaData'!$F330="US",'SERIES_DB-MetaData'!BE330*25.4,'SERIES_DB-MetaData'!BE330)</f>
        <v>125</v>
      </c>
      <c r="BF330" s="24">
        <f>'SERIES_DB-MetaData'!BF330</f>
        <v>2</v>
      </c>
      <c r="BG330" s="22">
        <f t="shared" si="51"/>
        <v>0.36191147369354415</v>
      </c>
      <c r="BH330" s="30">
        <f>IF('SERIES_DB-MetaData'!$F330="US",'SERIES_DB-MetaData'!BH330*25.4,'SERIES_DB-MetaData'!BH330)</f>
        <v>0</v>
      </c>
      <c r="BI330" s="31">
        <f>IF('SERIES_DB-MetaData'!$F330="US",'SERIES_DB-MetaData'!BI330*6.89476,'SERIES_DB-MetaData'!BI330)</f>
        <v>392</v>
      </c>
      <c r="BJ330" s="31">
        <f>IF('SERIES_DB-MetaData'!$F330="US",'SERIES_DB-MetaData'!BJ330*6.89476,'SERIES_DB-MetaData'!BJ330)</f>
        <v>493</v>
      </c>
      <c r="BK330" s="109">
        <f>'SERIES_DB-MetaData'!BK330</f>
        <v>0</v>
      </c>
      <c r="BL330" s="30">
        <f>IF('SERIES_DB-MetaData'!$F330="US",'SERIES_DB-MetaData'!BL330*25.4,'SERIES_DB-MetaData'!BL330)</f>
        <v>6</v>
      </c>
      <c r="BM330" s="30">
        <f>IF('SERIES_DB-MetaData'!$F330="US",'SERIES_DB-MetaData'!BM330*25.4,'SERIES_DB-MetaData'!BM330)</f>
        <v>125</v>
      </c>
      <c r="BN330" s="25">
        <f>'SERIES_DB-MetaData'!$BN$6</f>
        <v>2</v>
      </c>
      <c r="BO330" s="22">
        <f t="shared" si="52"/>
        <v>0.36191147369354415</v>
      </c>
      <c r="BP330" s="31">
        <f>IF('SERIES_DB-MetaData'!$F330="US",'SERIES_DB-MetaData'!BP330*6.89476,'SERIES_DB-MetaData'!BP330)</f>
        <v>392</v>
      </c>
      <c r="BQ330" s="31">
        <f>IF('SERIES_DB-MetaData'!$F330="US",'SERIES_DB-MetaData'!BQ330*6.89476,'SERIES_DB-MetaData'!BQ330)</f>
        <v>479</v>
      </c>
      <c r="BR330" s="20">
        <f>'SERIES_DB-MetaData'!BR330</f>
        <v>0</v>
      </c>
      <c r="BS330" s="30">
        <f>IF('SERIES_DB-MetaData'!$F330="US",'SERIES_DB-MetaData'!BS330*25.4,'SERIES_DB-MetaData'!BS330)</f>
        <v>0</v>
      </c>
      <c r="BT330" s="20">
        <f>'SERIES_DB-MetaData'!BT330</f>
        <v>0</v>
      </c>
      <c r="BU330" s="22">
        <f t="shared" si="53"/>
        <v>0</v>
      </c>
      <c r="BV330" s="31">
        <f>IF('SERIES_DB-MetaData'!$F330="US",'SERIES_DB-MetaData'!BV330*6.89476,'SERIES_DB-MetaData'!BV330)</f>
        <v>0</v>
      </c>
      <c r="BW330" s="20">
        <f>'SERIES_DB-MetaData'!BW330</f>
        <v>0</v>
      </c>
      <c r="BX330" s="20">
        <f>'SERIES_DB-MetaData'!BX330</f>
        <v>1</v>
      </c>
    </row>
    <row r="331" spans="1:76">
      <c r="A331" s="84">
        <f>'SERIES_DB-MetaData'!A331</f>
        <v>326</v>
      </c>
      <c r="B331" s="84">
        <f>'SERIES_DB-MetaData'!B331</f>
        <v>0</v>
      </c>
      <c r="C331" s="84">
        <f>'SERIES_DB-MetaData'!C331</f>
        <v>7</v>
      </c>
      <c r="D331" s="105" t="str">
        <f>'SERIES_DB-MetaData'!D331</f>
        <v>SW2-3</v>
      </c>
      <c r="E331" s="105" t="str">
        <f>'SERIES_DB-MetaData'!E331</f>
        <v>Zhang, 2007 (from Lu et al., 2010, NEES Database)</v>
      </c>
      <c r="F331" s="20" t="s">
        <v>8</v>
      </c>
      <c r="G331" s="87" t="str">
        <f>'SERIES_DB-MetaData'!G331</f>
        <v>C</v>
      </c>
      <c r="H331" s="87" t="str">
        <f>'SERIES_DB-MetaData'!H331</f>
        <v>R</v>
      </c>
      <c r="I331" s="31">
        <f>IF('SERIES_DB-MetaData'!$F331="US",'SERIES_DB-MetaData'!I331*6.89476,'SERIES_DB-MetaData'!I331)</f>
        <v>30.8</v>
      </c>
      <c r="J331" s="31">
        <f>IF('SERIES_DB-MetaData'!$F331="US",'SERIES_DB-MetaData'!J331*6.89476,'SERIES_DB-MetaData'!J331)</f>
        <v>0</v>
      </c>
      <c r="K331" s="31">
        <f>IF('SERIES_DB-MetaData'!$F331="US",'SERIES_DB-MetaData'!K331*6.89476,'SERIES_DB-MetaData'!K331)</f>
        <v>0</v>
      </c>
      <c r="L331" s="31">
        <f>IF('SERIES_DB-MetaData'!$F331="US",'SERIES_DB-MetaData'!L331*4.448221615,'SERIES_DB-MetaData'!L331)</f>
        <v>1155</v>
      </c>
      <c r="M331" s="20" t="str">
        <f>'SERIES_DB-MetaData'!M331</f>
        <v>III</v>
      </c>
      <c r="N331" s="30">
        <f>IF('SERIES_DB-MetaData'!$F331="US",'SERIES_DB-MetaData'!N331*25.4,'SERIES_DB-MetaData'!N331)</f>
        <v>125</v>
      </c>
      <c r="O331" s="30">
        <f>IF('SERIES_DB-MetaData'!$F331="US",'SERIES_DB-MetaData'!O331*25.4,'SERIES_DB-MetaData'!O331)</f>
        <v>200</v>
      </c>
      <c r="P331" s="30">
        <f>IF('SERIES_DB-MetaData'!$F331="US",'SERIES_DB-MetaData'!P331*25.4,'SERIES_DB-MetaData'!P331)</f>
        <v>1000</v>
      </c>
      <c r="Q331" s="30">
        <f>IF('SERIES_DB-MetaData'!$F331="US",'SERIES_DB-MetaData'!Q331*25.4,'SERIES_DB-MetaData'!Q331)</f>
        <v>125</v>
      </c>
      <c r="R331" s="30">
        <f>IF('SERIES_DB-MetaData'!$F331="US",'SERIES_DB-MetaData'!R331*25.4,'SERIES_DB-MetaData'!R331)</f>
        <v>2000</v>
      </c>
      <c r="S331" s="30">
        <f>IF('SERIES_DB-MetaData'!$F331="US",'SERIES_DB-MetaData'!S331*25.4,'SERIES_DB-MetaData'!S331)</f>
        <v>2000</v>
      </c>
      <c r="T331" s="32" t="str">
        <f>'SERIES_DB-MetaData'!T331</f>
        <v>C</v>
      </c>
      <c r="U331" s="32">
        <f t="shared" si="54"/>
        <v>125000</v>
      </c>
      <c r="V331" s="30">
        <f>IF('SERIES_DB-MetaData'!$F331="US",'SERIES_DB-MetaData'!V331*25.4,'SERIES_DB-MetaData'!V331)</f>
        <v>10</v>
      </c>
      <c r="W331" s="30">
        <f>IF('SERIES_DB-MetaData'!$F331="US",'SERIES_DB-MetaData'!W331*25.4,'SERIES_DB-MetaData'!W331)</f>
        <v>10</v>
      </c>
      <c r="X331" s="30">
        <f>IF('SERIES_DB-MetaData'!$F331="US",'SERIES_DB-MetaData'!X331*25.4,'SERIES_DB-MetaData'!X331)</f>
        <v>0</v>
      </c>
      <c r="Y331" s="108">
        <f>'SERIES_DB-MetaData'!Y331</f>
        <v>6</v>
      </c>
      <c r="Z331" s="30">
        <f>IF('SERIES_DB-MetaData'!$F331="US",'SERIES_DB-MetaData'!Z331*25.4,'SERIES_DB-MetaData'!Z331)</f>
        <v>0</v>
      </c>
      <c r="AA331" s="108">
        <f>'SERIES_DB-MetaData'!AA331</f>
        <v>0</v>
      </c>
      <c r="AB331" s="30">
        <f>IF('SERIES_DB-MetaData'!$F331="US",'SERIES_DB-MetaData'!AB331*25.4,'SERIES_DB-MetaData'!AB331)</f>
        <v>80</v>
      </c>
      <c r="AC331" s="108">
        <f>'SERIES_DB-MetaData'!AC331</f>
        <v>1</v>
      </c>
      <c r="AD331" s="108" t="str">
        <f>'SERIES_DB-MetaData'!AD331</f>
        <v>CH</v>
      </c>
      <c r="AE331" s="31">
        <f>IF('SERIES_DB-MetaData'!$F331="US",'SERIES_DB-MetaData'!AE331*25.4,'SERIES_DB-MetaData'!AE331)</f>
        <v>547</v>
      </c>
      <c r="AF331" s="32" t="str">
        <f>'SERIES_DB-MetaData'!AF331</f>
        <v>Ribbed</v>
      </c>
      <c r="AG331" s="23">
        <f t="shared" si="49"/>
        <v>0.37699111843077515</v>
      </c>
      <c r="AH331" s="30">
        <f>IF('SERIES_DB-MetaData'!$F331="US",'SERIES_DB-MetaData'!AH331*25.4,'SERIES_DB-MetaData'!AH331)</f>
        <v>0</v>
      </c>
      <c r="AI331" s="31">
        <f>IF('SERIES_DB-MetaData'!$F331="US",'SERIES_DB-MetaData'!AI331*6.89476,'SERIES_DB-MetaData'!AI331)</f>
        <v>366</v>
      </c>
      <c r="AJ331" s="31">
        <f>IF('SERIES_DB-MetaData'!$F331="US",'SERIES_DB-MetaData'!AJ331*6.89476,'SERIES_DB-MetaData'!AJ331)</f>
        <v>524</v>
      </c>
      <c r="AK331" s="31">
        <f>IF('SERIES_DB-MetaData'!$F331="US",'SERIES_DB-MetaData'!AK331*6.89476,'SERIES_DB-MetaData'!AK331)</f>
        <v>366</v>
      </c>
      <c r="AL331" s="31">
        <f>IF('SERIES_DB-MetaData'!$F331="US",'SERIES_DB-MetaData'!AL331*6.89476,'SERIES_DB-MetaData'!AL331)</f>
        <v>0</v>
      </c>
      <c r="AM331" s="31">
        <f>IF('SERIES_DB-MetaData'!$F331="US",'SERIES_DB-MetaData'!AM331*6.89476,'SERIES_DB-MetaData'!AM331)</f>
        <v>524</v>
      </c>
      <c r="AN331" s="31">
        <f>IF('SERIES_DB-MetaData'!$F331="US",'SERIES_DB-MetaData'!AN331*6.89476,'SERIES_DB-MetaData'!AN331)</f>
        <v>0</v>
      </c>
      <c r="AO331" s="108">
        <f>'SERIES_DB-MetaData'!AO331</f>
        <v>0</v>
      </c>
      <c r="AP331" s="24" t="str">
        <f>'SERIES_DB-MetaData'!AP331</f>
        <v>R</v>
      </c>
      <c r="AQ331" s="20">
        <f>'SERIES_DB-MetaData'!AQ331</f>
        <v>2</v>
      </c>
      <c r="AR331" s="24" t="str">
        <f>'SERIES_DB-MetaData'!AR331</f>
        <v>Ribbed</v>
      </c>
      <c r="AS331" s="30">
        <f>IF('SERIES_DB-MetaData'!$F331="US",'SERIES_DB-MetaData'!AS331*25.4,'SERIES_DB-MetaData'!AS331)</f>
        <v>6</v>
      </c>
      <c r="AT331" s="20">
        <f>'SERIES_DB-MetaData'!AT331</f>
        <v>25</v>
      </c>
      <c r="AU331" s="31">
        <f>IF('SERIES_DB-MetaData'!$F331="US",'SERIES_DB-MetaData'!AU331*25.4,'SERIES_DB-MetaData'!AU331)</f>
        <v>80</v>
      </c>
      <c r="AV331" s="30">
        <f>IF('SERIES_DB-MetaData'!$F331="US",'SERIES_DB-MetaData'!AV331*25.4,'SERIES_DB-MetaData'!AV331)</f>
        <v>0</v>
      </c>
      <c r="AW331" s="109">
        <f>'SERIES_DB-MetaData'!AW331</f>
        <v>0</v>
      </c>
      <c r="AX331" s="30">
        <f>IF('SERIES_DB-MetaData'!$F331="US",'SERIES_DB-MetaData'!AX331*25.4,'SERIES_DB-MetaData'!AX331)</f>
        <v>0</v>
      </c>
      <c r="AY331" s="23">
        <f t="shared" si="50"/>
        <v>0.56548667764616278</v>
      </c>
      <c r="AZ331" s="23"/>
      <c r="BA331" s="31">
        <f>IF('SERIES_DB-MetaData'!$F331="US",'SERIES_DB-MetaData'!BA331*6.89476,'SERIES_DB-MetaData'!BA331)</f>
        <v>392</v>
      </c>
      <c r="BB331" s="31">
        <f>IF('SERIES_DB-MetaData'!$F331="US",'SERIES_DB-MetaData'!BB331*6.89476,'SERIES_DB-MetaData'!BB331)</f>
        <v>479</v>
      </c>
      <c r="BC331" s="24">
        <f>'SERIES_DB-MetaData'!BC331</f>
        <v>0</v>
      </c>
      <c r="BD331" s="30">
        <f>IF('SERIES_DB-MetaData'!$F331="US",'SERIES_DB-MetaData'!BD331*25.4,'SERIES_DB-MetaData'!BD331)</f>
        <v>6</v>
      </c>
      <c r="BE331" s="30">
        <f>IF('SERIES_DB-MetaData'!$F331="US",'SERIES_DB-MetaData'!BE331*25.4,'SERIES_DB-MetaData'!BE331)</f>
        <v>125</v>
      </c>
      <c r="BF331" s="24">
        <f>'SERIES_DB-MetaData'!BF331</f>
        <v>2</v>
      </c>
      <c r="BG331" s="22">
        <f t="shared" si="51"/>
        <v>0.36191147369354415</v>
      </c>
      <c r="BH331" s="30">
        <f>IF('SERIES_DB-MetaData'!$F331="US",'SERIES_DB-MetaData'!BH331*25.4,'SERIES_DB-MetaData'!BH331)</f>
        <v>0</v>
      </c>
      <c r="BI331" s="31">
        <f>IF('SERIES_DB-MetaData'!$F331="US",'SERIES_DB-MetaData'!BI331*6.89476,'SERIES_DB-MetaData'!BI331)</f>
        <v>392</v>
      </c>
      <c r="BJ331" s="31">
        <f>IF('SERIES_DB-MetaData'!$F331="US",'SERIES_DB-MetaData'!BJ331*6.89476,'SERIES_DB-MetaData'!BJ331)</f>
        <v>493</v>
      </c>
      <c r="BK331" s="109">
        <f>'SERIES_DB-MetaData'!BK331</f>
        <v>0</v>
      </c>
      <c r="BL331" s="30">
        <f>IF('SERIES_DB-MetaData'!$F331="US",'SERIES_DB-MetaData'!BL331*25.4,'SERIES_DB-MetaData'!BL331)</f>
        <v>6</v>
      </c>
      <c r="BM331" s="30">
        <f>IF('SERIES_DB-MetaData'!$F331="US",'SERIES_DB-MetaData'!BM331*25.4,'SERIES_DB-MetaData'!BM331)</f>
        <v>125</v>
      </c>
      <c r="BN331" s="25">
        <f>'SERIES_DB-MetaData'!$BN$6</f>
        <v>2</v>
      </c>
      <c r="BO331" s="22">
        <f t="shared" si="52"/>
        <v>0.36191147369354415</v>
      </c>
      <c r="BP331" s="31">
        <f>IF('SERIES_DB-MetaData'!$F331="US",'SERIES_DB-MetaData'!BP331*6.89476,'SERIES_DB-MetaData'!BP331)</f>
        <v>392</v>
      </c>
      <c r="BQ331" s="31">
        <f>IF('SERIES_DB-MetaData'!$F331="US",'SERIES_DB-MetaData'!BQ331*6.89476,'SERIES_DB-MetaData'!BQ331)</f>
        <v>479</v>
      </c>
      <c r="BR331" s="20">
        <f>'SERIES_DB-MetaData'!BR331</f>
        <v>0</v>
      </c>
      <c r="BS331" s="30">
        <f>IF('SERIES_DB-MetaData'!$F331="US",'SERIES_DB-MetaData'!BS331*25.4,'SERIES_DB-MetaData'!BS331)</f>
        <v>0</v>
      </c>
      <c r="BT331" s="20">
        <f>'SERIES_DB-MetaData'!BT331</f>
        <v>0</v>
      </c>
      <c r="BU331" s="22">
        <f t="shared" si="53"/>
        <v>0</v>
      </c>
      <c r="BV331" s="31">
        <f>IF('SERIES_DB-MetaData'!$F331="US",'SERIES_DB-MetaData'!BV331*6.89476,'SERIES_DB-MetaData'!BV331)</f>
        <v>0</v>
      </c>
      <c r="BW331" s="20">
        <f>'SERIES_DB-MetaData'!BW331</f>
        <v>0</v>
      </c>
      <c r="BX331" s="20">
        <f>'SERIES_DB-MetaData'!BX331</f>
        <v>1</v>
      </c>
    </row>
    <row r="332" spans="1:76">
      <c r="A332" s="84">
        <f>'SERIES_DB-MetaData'!A332</f>
        <v>327</v>
      </c>
      <c r="B332" s="84">
        <f>'SERIES_DB-MetaData'!B332</f>
        <v>0</v>
      </c>
      <c r="C332" s="84">
        <f>'SERIES_DB-MetaData'!C332</f>
        <v>9</v>
      </c>
      <c r="D332" s="105" t="str">
        <f>'SERIES_DB-MetaData'!D332</f>
        <v>SW3-1</v>
      </c>
      <c r="E332" s="105" t="str">
        <f>'SERIES_DB-MetaData'!E332</f>
        <v>Zhang, 2007 (from Lu et al., 2010, NEES Database)</v>
      </c>
      <c r="F332" s="20" t="s">
        <v>8</v>
      </c>
      <c r="G332" s="87" t="str">
        <f>'SERIES_DB-MetaData'!G332</f>
        <v>M</v>
      </c>
      <c r="H332" s="87" t="str">
        <f>'SERIES_DB-MetaData'!H332</f>
        <v>R</v>
      </c>
      <c r="I332" s="31">
        <f>IF('SERIES_DB-MetaData'!$F332="US",'SERIES_DB-MetaData'!I332*6.89476,'SERIES_DB-MetaData'!I332)</f>
        <v>20.7</v>
      </c>
      <c r="J332" s="31">
        <f>IF('SERIES_DB-MetaData'!$F332="US",'SERIES_DB-MetaData'!J332*6.89476,'SERIES_DB-MetaData'!J332)</f>
        <v>0</v>
      </c>
      <c r="K332" s="31">
        <f>IF('SERIES_DB-MetaData'!$F332="US",'SERIES_DB-MetaData'!K332*6.89476,'SERIES_DB-MetaData'!K332)</f>
        <v>0</v>
      </c>
      <c r="L332" s="31">
        <f>IF('SERIES_DB-MetaData'!$F332="US",'SERIES_DB-MetaData'!L332*4.448221615,'SERIES_DB-MetaData'!L332)</f>
        <v>517.5</v>
      </c>
      <c r="M332" s="20" t="str">
        <f>'SERIES_DB-MetaData'!M332</f>
        <v>III</v>
      </c>
      <c r="N332" s="30">
        <f>IF('SERIES_DB-MetaData'!$F332="US",'SERIES_DB-MetaData'!N332*25.4,'SERIES_DB-MetaData'!N332)</f>
        <v>125</v>
      </c>
      <c r="O332" s="30">
        <f>IF('SERIES_DB-MetaData'!$F332="US",'SERIES_DB-MetaData'!O332*25.4,'SERIES_DB-MetaData'!O332)</f>
        <v>200</v>
      </c>
      <c r="P332" s="30">
        <f>IF('SERIES_DB-MetaData'!$F332="US",'SERIES_DB-MetaData'!P332*25.4,'SERIES_DB-MetaData'!P332)</f>
        <v>1000</v>
      </c>
      <c r="Q332" s="30">
        <f>IF('SERIES_DB-MetaData'!$F332="US",'SERIES_DB-MetaData'!Q332*25.4,'SERIES_DB-MetaData'!Q332)</f>
        <v>125</v>
      </c>
      <c r="R332" s="30">
        <f>IF('SERIES_DB-MetaData'!$F332="US",'SERIES_DB-MetaData'!R332*25.4,'SERIES_DB-MetaData'!R332)</f>
        <v>2000</v>
      </c>
      <c r="S332" s="30">
        <f>IF('SERIES_DB-MetaData'!$F332="US",'SERIES_DB-MetaData'!S332*25.4,'SERIES_DB-MetaData'!S332)</f>
        <v>2000</v>
      </c>
      <c r="T332" s="32" t="str">
        <f>'SERIES_DB-MetaData'!T332</f>
        <v>C</v>
      </c>
      <c r="U332" s="32">
        <f t="shared" si="54"/>
        <v>125000</v>
      </c>
      <c r="V332" s="30">
        <f>IF('SERIES_DB-MetaData'!$F332="US",'SERIES_DB-MetaData'!V332*25.4,'SERIES_DB-MetaData'!V332)</f>
        <v>10</v>
      </c>
      <c r="W332" s="30">
        <f>IF('SERIES_DB-MetaData'!$F332="US",'SERIES_DB-MetaData'!W332*25.4,'SERIES_DB-MetaData'!W332)</f>
        <v>10</v>
      </c>
      <c r="X332" s="30">
        <f>IF('SERIES_DB-MetaData'!$F332="US",'SERIES_DB-MetaData'!X332*25.4,'SERIES_DB-MetaData'!X332)</f>
        <v>0</v>
      </c>
      <c r="Y332" s="108">
        <f>'SERIES_DB-MetaData'!Y332</f>
        <v>6</v>
      </c>
      <c r="Z332" s="30">
        <f>IF('SERIES_DB-MetaData'!$F332="US",'SERIES_DB-MetaData'!Z332*25.4,'SERIES_DB-MetaData'!Z332)</f>
        <v>0</v>
      </c>
      <c r="AA332" s="108">
        <f>'SERIES_DB-MetaData'!AA332</f>
        <v>0</v>
      </c>
      <c r="AB332" s="30">
        <f>IF('SERIES_DB-MetaData'!$F332="US",'SERIES_DB-MetaData'!AB332*25.4,'SERIES_DB-MetaData'!AB332)</f>
        <v>80</v>
      </c>
      <c r="AC332" s="108">
        <f>'SERIES_DB-MetaData'!AC332</f>
        <v>1</v>
      </c>
      <c r="AD332" s="108" t="str">
        <f>'SERIES_DB-MetaData'!AD332</f>
        <v>CH</v>
      </c>
      <c r="AE332" s="31">
        <f>IF('SERIES_DB-MetaData'!$F332="US",'SERIES_DB-MetaData'!AE332*25.4,'SERIES_DB-MetaData'!AE332)</f>
        <v>547</v>
      </c>
      <c r="AF332" s="32" t="str">
        <f>'SERIES_DB-MetaData'!AF332</f>
        <v>Ribbed</v>
      </c>
      <c r="AG332" s="23">
        <f t="shared" si="49"/>
        <v>0.37699111843077515</v>
      </c>
      <c r="AH332" s="30">
        <f>IF('SERIES_DB-MetaData'!$F332="US",'SERIES_DB-MetaData'!AH332*25.4,'SERIES_DB-MetaData'!AH332)</f>
        <v>0</v>
      </c>
      <c r="AI332" s="31">
        <f>IF('SERIES_DB-MetaData'!$F332="US",'SERIES_DB-MetaData'!AI332*6.89476,'SERIES_DB-MetaData'!AI332)</f>
        <v>366</v>
      </c>
      <c r="AJ332" s="31">
        <f>IF('SERIES_DB-MetaData'!$F332="US",'SERIES_DB-MetaData'!AJ332*6.89476,'SERIES_DB-MetaData'!AJ332)</f>
        <v>524</v>
      </c>
      <c r="AK332" s="31">
        <f>IF('SERIES_DB-MetaData'!$F332="US",'SERIES_DB-MetaData'!AK332*6.89476,'SERIES_DB-MetaData'!AK332)</f>
        <v>366</v>
      </c>
      <c r="AL332" s="31">
        <f>IF('SERIES_DB-MetaData'!$F332="US",'SERIES_DB-MetaData'!AL332*6.89476,'SERIES_DB-MetaData'!AL332)</f>
        <v>0</v>
      </c>
      <c r="AM332" s="31">
        <f>IF('SERIES_DB-MetaData'!$F332="US",'SERIES_DB-MetaData'!AM332*6.89476,'SERIES_DB-MetaData'!AM332)</f>
        <v>524</v>
      </c>
      <c r="AN332" s="31">
        <f>IF('SERIES_DB-MetaData'!$F332="US",'SERIES_DB-MetaData'!AN332*6.89476,'SERIES_DB-MetaData'!AN332)</f>
        <v>0</v>
      </c>
      <c r="AO332" s="108">
        <f>'SERIES_DB-MetaData'!AO332</f>
        <v>0</v>
      </c>
      <c r="AP332" s="24" t="str">
        <f>'SERIES_DB-MetaData'!AP332</f>
        <v>R</v>
      </c>
      <c r="AQ332" s="20">
        <f>'SERIES_DB-MetaData'!AQ332</f>
        <v>2</v>
      </c>
      <c r="AR332" s="24" t="str">
        <f>'SERIES_DB-MetaData'!AR332</f>
        <v>Ribbed</v>
      </c>
      <c r="AS332" s="30">
        <f>IF('SERIES_DB-MetaData'!$F332="US",'SERIES_DB-MetaData'!AS332*25.4,'SERIES_DB-MetaData'!AS332)</f>
        <v>6</v>
      </c>
      <c r="AT332" s="20">
        <f>'SERIES_DB-MetaData'!AT332</f>
        <v>25</v>
      </c>
      <c r="AU332" s="31">
        <f>IF('SERIES_DB-MetaData'!$F332="US",'SERIES_DB-MetaData'!AU332*25.4,'SERIES_DB-MetaData'!AU332)</f>
        <v>80</v>
      </c>
      <c r="AV332" s="30">
        <f>IF('SERIES_DB-MetaData'!$F332="US",'SERIES_DB-MetaData'!AV332*25.4,'SERIES_DB-MetaData'!AV332)</f>
        <v>0</v>
      </c>
      <c r="AW332" s="109">
        <f>'SERIES_DB-MetaData'!AW332</f>
        <v>0</v>
      </c>
      <c r="AX332" s="30">
        <f>IF('SERIES_DB-MetaData'!$F332="US",'SERIES_DB-MetaData'!AX332*25.4,'SERIES_DB-MetaData'!AX332)</f>
        <v>0</v>
      </c>
      <c r="AY332" s="23">
        <f t="shared" si="50"/>
        <v>0.56548667764616278</v>
      </c>
      <c r="AZ332" s="23"/>
      <c r="BA332" s="31">
        <f>IF('SERIES_DB-MetaData'!$F332="US",'SERIES_DB-MetaData'!BA332*6.89476,'SERIES_DB-MetaData'!BA332)</f>
        <v>392</v>
      </c>
      <c r="BB332" s="31">
        <f>IF('SERIES_DB-MetaData'!$F332="US",'SERIES_DB-MetaData'!BB332*6.89476,'SERIES_DB-MetaData'!BB332)</f>
        <v>479</v>
      </c>
      <c r="BC332" s="24">
        <f>'SERIES_DB-MetaData'!BC332</f>
        <v>0</v>
      </c>
      <c r="BD332" s="30">
        <f>IF('SERIES_DB-MetaData'!$F332="US",'SERIES_DB-MetaData'!BD332*25.4,'SERIES_DB-MetaData'!BD332)</f>
        <v>6</v>
      </c>
      <c r="BE332" s="30">
        <f>IF('SERIES_DB-MetaData'!$F332="US",'SERIES_DB-MetaData'!BE332*25.4,'SERIES_DB-MetaData'!BE332)</f>
        <v>125</v>
      </c>
      <c r="BF332" s="24">
        <f>'SERIES_DB-MetaData'!BF332</f>
        <v>2</v>
      </c>
      <c r="BG332" s="22">
        <f t="shared" si="51"/>
        <v>0.36191147369354415</v>
      </c>
      <c r="BH332" s="30">
        <f>IF('SERIES_DB-MetaData'!$F332="US",'SERIES_DB-MetaData'!BH332*25.4,'SERIES_DB-MetaData'!BH332)</f>
        <v>0</v>
      </c>
      <c r="BI332" s="31">
        <f>IF('SERIES_DB-MetaData'!$F332="US",'SERIES_DB-MetaData'!BI332*6.89476,'SERIES_DB-MetaData'!BI332)</f>
        <v>392</v>
      </c>
      <c r="BJ332" s="31">
        <f>IF('SERIES_DB-MetaData'!$F332="US",'SERIES_DB-MetaData'!BJ332*6.89476,'SERIES_DB-MetaData'!BJ332)</f>
        <v>493</v>
      </c>
      <c r="BK332" s="109">
        <f>'SERIES_DB-MetaData'!BK332</f>
        <v>0</v>
      </c>
      <c r="BL332" s="30">
        <f>IF('SERIES_DB-MetaData'!$F332="US",'SERIES_DB-MetaData'!BL332*25.4,'SERIES_DB-MetaData'!BL332)</f>
        <v>6</v>
      </c>
      <c r="BM332" s="30">
        <f>IF('SERIES_DB-MetaData'!$F332="US",'SERIES_DB-MetaData'!BM332*25.4,'SERIES_DB-MetaData'!BM332)</f>
        <v>125</v>
      </c>
      <c r="BN332" s="25">
        <f>'SERIES_DB-MetaData'!$BN$6</f>
        <v>2</v>
      </c>
      <c r="BO332" s="22">
        <f t="shared" si="52"/>
        <v>0.36191147369354415</v>
      </c>
      <c r="BP332" s="31">
        <f>IF('SERIES_DB-MetaData'!$F332="US",'SERIES_DB-MetaData'!BP332*6.89476,'SERIES_DB-MetaData'!BP332)</f>
        <v>392</v>
      </c>
      <c r="BQ332" s="31">
        <f>IF('SERIES_DB-MetaData'!$F332="US",'SERIES_DB-MetaData'!BQ332*6.89476,'SERIES_DB-MetaData'!BQ332)</f>
        <v>479</v>
      </c>
      <c r="BR332" s="20">
        <f>'SERIES_DB-MetaData'!BR332</f>
        <v>0</v>
      </c>
      <c r="BS332" s="30">
        <f>IF('SERIES_DB-MetaData'!$F332="US",'SERIES_DB-MetaData'!BS332*25.4,'SERIES_DB-MetaData'!BS332)</f>
        <v>0</v>
      </c>
      <c r="BT332" s="20">
        <f>'SERIES_DB-MetaData'!BT332</f>
        <v>0</v>
      </c>
      <c r="BU332" s="22">
        <f t="shared" si="53"/>
        <v>0</v>
      </c>
      <c r="BV332" s="31">
        <f>IF('SERIES_DB-MetaData'!$F332="US",'SERIES_DB-MetaData'!BV332*6.89476,'SERIES_DB-MetaData'!BV332)</f>
        <v>0</v>
      </c>
      <c r="BW332" s="20">
        <f>'SERIES_DB-MetaData'!BW332</f>
        <v>0</v>
      </c>
      <c r="BX332" s="20">
        <f>'SERIES_DB-MetaData'!BX332</f>
        <v>9</v>
      </c>
    </row>
    <row r="333" spans="1:76">
      <c r="A333" s="84">
        <f>'SERIES_DB-MetaData'!A333</f>
        <v>328</v>
      </c>
      <c r="B333" s="84">
        <f>'SERIES_DB-MetaData'!B333</f>
        <v>0</v>
      </c>
      <c r="C333" s="84">
        <f>'SERIES_DB-MetaData'!C333</f>
        <v>10</v>
      </c>
      <c r="D333" s="105" t="str">
        <f>'SERIES_DB-MetaData'!D333</f>
        <v>SW3-2</v>
      </c>
      <c r="E333" s="105" t="str">
        <f>'SERIES_DB-MetaData'!E333</f>
        <v>Zhang, 2007 (from Lu et al., 2010, NEES Database)</v>
      </c>
      <c r="F333" s="20" t="s">
        <v>8</v>
      </c>
      <c r="G333" s="87" t="str">
        <f>'SERIES_DB-MetaData'!G333</f>
        <v>M</v>
      </c>
      <c r="H333" s="87" t="str">
        <f>'SERIES_DB-MetaData'!H333</f>
        <v>R</v>
      </c>
      <c r="I333" s="31">
        <f>IF('SERIES_DB-MetaData'!$F333="US",'SERIES_DB-MetaData'!I333*6.89476,'SERIES_DB-MetaData'!I333)</f>
        <v>30.8</v>
      </c>
      <c r="J333" s="31">
        <f>IF('SERIES_DB-MetaData'!$F333="US",'SERIES_DB-MetaData'!J333*6.89476,'SERIES_DB-MetaData'!J333)</f>
        <v>0</v>
      </c>
      <c r="K333" s="31">
        <f>IF('SERIES_DB-MetaData'!$F333="US",'SERIES_DB-MetaData'!K333*6.89476,'SERIES_DB-MetaData'!K333)</f>
        <v>0</v>
      </c>
      <c r="L333" s="31">
        <f>IF('SERIES_DB-MetaData'!$F333="US",'SERIES_DB-MetaData'!L333*4.448221615,'SERIES_DB-MetaData'!L333)</f>
        <v>1155</v>
      </c>
      <c r="M333" s="20" t="str">
        <f>'SERIES_DB-MetaData'!M333</f>
        <v>III</v>
      </c>
      <c r="N333" s="30">
        <f>IF('SERIES_DB-MetaData'!$F333="US",'SERIES_DB-MetaData'!N333*25.4,'SERIES_DB-MetaData'!N333)</f>
        <v>125</v>
      </c>
      <c r="O333" s="30">
        <f>IF('SERIES_DB-MetaData'!$F333="US",'SERIES_DB-MetaData'!O333*25.4,'SERIES_DB-MetaData'!O333)</f>
        <v>200</v>
      </c>
      <c r="P333" s="30">
        <f>IF('SERIES_DB-MetaData'!$F333="US",'SERIES_DB-MetaData'!P333*25.4,'SERIES_DB-MetaData'!P333)</f>
        <v>1000</v>
      </c>
      <c r="Q333" s="30">
        <f>IF('SERIES_DB-MetaData'!$F333="US",'SERIES_DB-MetaData'!Q333*25.4,'SERIES_DB-MetaData'!Q333)</f>
        <v>125</v>
      </c>
      <c r="R333" s="30">
        <f>IF('SERIES_DB-MetaData'!$F333="US",'SERIES_DB-MetaData'!R333*25.4,'SERIES_DB-MetaData'!R333)</f>
        <v>2000</v>
      </c>
      <c r="S333" s="30">
        <f>IF('SERIES_DB-MetaData'!$F333="US",'SERIES_DB-MetaData'!S333*25.4,'SERIES_DB-MetaData'!S333)</f>
        <v>2000</v>
      </c>
      <c r="T333" s="32" t="str">
        <f>'SERIES_DB-MetaData'!T333</f>
        <v>C</v>
      </c>
      <c r="U333" s="32">
        <f t="shared" si="54"/>
        <v>125000</v>
      </c>
      <c r="V333" s="30">
        <f>IF('SERIES_DB-MetaData'!$F333="US",'SERIES_DB-MetaData'!V333*25.4,'SERIES_DB-MetaData'!V333)</f>
        <v>10</v>
      </c>
      <c r="W333" s="30">
        <f>IF('SERIES_DB-MetaData'!$F333="US",'SERIES_DB-MetaData'!W333*25.4,'SERIES_DB-MetaData'!W333)</f>
        <v>10</v>
      </c>
      <c r="X333" s="30">
        <f>IF('SERIES_DB-MetaData'!$F333="US",'SERIES_DB-MetaData'!X333*25.4,'SERIES_DB-MetaData'!X333)</f>
        <v>0</v>
      </c>
      <c r="Y333" s="108">
        <f>'SERIES_DB-MetaData'!Y333</f>
        <v>6</v>
      </c>
      <c r="Z333" s="30">
        <f>IF('SERIES_DB-MetaData'!$F333="US",'SERIES_DB-MetaData'!Z333*25.4,'SERIES_DB-MetaData'!Z333)</f>
        <v>0</v>
      </c>
      <c r="AA333" s="108">
        <f>'SERIES_DB-MetaData'!AA333</f>
        <v>0</v>
      </c>
      <c r="AB333" s="30">
        <f>IF('SERIES_DB-MetaData'!$F333="US",'SERIES_DB-MetaData'!AB333*25.4,'SERIES_DB-MetaData'!AB333)</f>
        <v>80</v>
      </c>
      <c r="AC333" s="108">
        <f>'SERIES_DB-MetaData'!AC333</f>
        <v>1</v>
      </c>
      <c r="AD333" s="108" t="str">
        <f>'SERIES_DB-MetaData'!AD333</f>
        <v>CH</v>
      </c>
      <c r="AE333" s="31">
        <f>IF('SERIES_DB-MetaData'!$F333="US",'SERIES_DB-MetaData'!AE333*25.4,'SERIES_DB-MetaData'!AE333)</f>
        <v>547</v>
      </c>
      <c r="AF333" s="32" t="str">
        <f>'SERIES_DB-MetaData'!AF333</f>
        <v>Ribbed</v>
      </c>
      <c r="AG333" s="23">
        <f t="shared" si="49"/>
        <v>0.37699111843077515</v>
      </c>
      <c r="AH333" s="30">
        <f>IF('SERIES_DB-MetaData'!$F333="US",'SERIES_DB-MetaData'!AH333*25.4,'SERIES_DB-MetaData'!AH333)</f>
        <v>0</v>
      </c>
      <c r="AI333" s="31">
        <f>IF('SERIES_DB-MetaData'!$F333="US",'SERIES_DB-MetaData'!AI333*6.89476,'SERIES_DB-MetaData'!AI333)</f>
        <v>366</v>
      </c>
      <c r="AJ333" s="31">
        <f>IF('SERIES_DB-MetaData'!$F333="US",'SERIES_DB-MetaData'!AJ333*6.89476,'SERIES_DB-MetaData'!AJ333)</f>
        <v>524</v>
      </c>
      <c r="AK333" s="31">
        <f>IF('SERIES_DB-MetaData'!$F333="US",'SERIES_DB-MetaData'!AK333*6.89476,'SERIES_DB-MetaData'!AK333)</f>
        <v>366</v>
      </c>
      <c r="AL333" s="31">
        <f>IF('SERIES_DB-MetaData'!$F333="US",'SERIES_DB-MetaData'!AL333*6.89476,'SERIES_DB-MetaData'!AL333)</f>
        <v>0</v>
      </c>
      <c r="AM333" s="31">
        <f>IF('SERIES_DB-MetaData'!$F333="US",'SERIES_DB-MetaData'!AM333*6.89476,'SERIES_DB-MetaData'!AM333)</f>
        <v>524</v>
      </c>
      <c r="AN333" s="31">
        <f>IF('SERIES_DB-MetaData'!$F333="US",'SERIES_DB-MetaData'!AN333*6.89476,'SERIES_DB-MetaData'!AN333)</f>
        <v>0</v>
      </c>
      <c r="AO333" s="108">
        <f>'SERIES_DB-MetaData'!AO333</f>
        <v>0</v>
      </c>
      <c r="AP333" s="24" t="str">
        <f>'SERIES_DB-MetaData'!AP333</f>
        <v>R</v>
      </c>
      <c r="AQ333" s="20">
        <f>'SERIES_DB-MetaData'!AQ333</f>
        <v>2</v>
      </c>
      <c r="AR333" s="24" t="str">
        <f>'SERIES_DB-MetaData'!AR333</f>
        <v>Ribbed</v>
      </c>
      <c r="AS333" s="30">
        <f>IF('SERIES_DB-MetaData'!$F333="US",'SERIES_DB-MetaData'!AS333*25.4,'SERIES_DB-MetaData'!AS333)</f>
        <v>6</v>
      </c>
      <c r="AT333" s="20">
        <f>'SERIES_DB-MetaData'!AT333</f>
        <v>25</v>
      </c>
      <c r="AU333" s="31">
        <f>IF('SERIES_DB-MetaData'!$F333="US",'SERIES_DB-MetaData'!AU333*25.4,'SERIES_DB-MetaData'!AU333)</f>
        <v>80</v>
      </c>
      <c r="AV333" s="30">
        <f>IF('SERIES_DB-MetaData'!$F333="US",'SERIES_DB-MetaData'!AV333*25.4,'SERIES_DB-MetaData'!AV333)</f>
        <v>0</v>
      </c>
      <c r="AW333" s="109">
        <f>'SERIES_DB-MetaData'!AW333</f>
        <v>0</v>
      </c>
      <c r="AX333" s="30">
        <f>IF('SERIES_DB-MetaData'!$F333="US",'SERIES_DB-MetaData'!AX333*25.4,'SERIES_DB-MetaData'!AX333)</f>
        <v>0</v>
      </c>
      <c r="AY333" s="23">
        <f t="shared" si="50"/>
        <v>0.56548667764616278</v>
      </c>
      <c r="AZ333" s="23"/>
      <c r="BA333" s="31">
        <f>IF('SERIES_DB-MetaData'!$F333="US",'SERIES_DB-MetaData'!BA333*6.89476,'SERIES_DB-MetaData'!BA333)</f>
        <v>392</v>
      </c>
      <c r="BB333" s="31">
        <f>IF('SERIES_DB-MetaData'!$F333="US",'SERIES_DB-MetaData'!BB333*6.89476,'SERIES_DB-MetaData'!BB333)</f>
        <v>479</v>
      </c>
      <c r="BC333" s="24">
        <f>'SERIES_DB-MetaData'!BC333</f>
        <v>0</v>
      </c>
      <c r="BD333" s="30">
        <f>IF('SERIES_DB-MetaData'!$F333="US",'SERIES_DB-MetaData'!BD333*25.4,'SERIES_DB-MetaData'!BD333)</f>
        <v>6</v>
      </c>
      <c r="BE333" s="30">
        <f>IF('SERIES_DB-MetaData'!$F333="US",'SERIES_DB-MetaData'!BE333*25.4,'SERIES_DB-MetaData'!BE333)</f>
        <v>125</v>
      </c>
      <c r="BF333" s="24">
        <f>'SERIES_DB-MetaData'!BF333</f>
        <v>2</v>
      </c>
      <c r="BG333" s="22">
        <f t="shared" si="51"/>
        <v>0.36191147369354415</v>
      </c>
      <c r="BH333" s="30">
        <f>IF('SERIES_DB-MetaData'!$F333="US",'SERIES_DB-MetaData'!BH333*25.4,'SERIES_DB-MetaData'!BH333)</f>
        <v>0</v>
      </c>
      <c r="BI333" s="31">
        <f>IF('SERIES_DB-MetaData'!$F333="US",'SERIES_DB-MetaData'!BI333*6.89476,'SERIES_DB-MetaData'!BI333)</f>
        <v>392</v>
      </c>
      <c r="BJ333" s="31">
        <f>IF('SERIES_DB-MetaData'!$F333="US",'SERIES_DB-MetaData'!BJ333*6.89476,'SERIES_DB-MetaData'!BJ333)</f>
        <v>493</v>
      </c>
      <c r="BK333" s="109">
        <f>'SERIES_DB-MetaData'!BK333</f>
        <v>0</v>
      </c>
      <c r="BL333" s="30">
        <f>IF('SERIES_DB-MetaData'!$F333="US",'SERIES_DB-MetaData'!BL333*25.4,'SERIES_DB-MetaData'!BL333)</f>
        <v>6</v>
      </c>
      <c r="BM333" s="30">
        <f>IF('SERIES_DB-MetaData'!$F333="US",'SERIES_DB-MetaData'!BM333*25.4,'SERIES_DB-MetaData'!BM333)</f>
        <v>125</v>
      </c>
      <c r="BN333" s="25">
        <f>'SERIES_DB-MetaData'!$BN$6</f>
        <v>2</v>
      </c>
      <c r="BO333" s="22">
        <f t="shared" si="52"/>
        <v>0.36191147369354415</v>
      </c>
      <c r="BP333" s="31">
        <f>IF('SERIES_DB-MetaData'!$F333="US",'SERIES_DB-MetaData'!BP333*6.89476,'SERIES_DB-MetaData'!BP333)</f>
        <v>392</v>
      </c>
      <c r="BQ333" s="31">
        <f>IF('SERIES_DB-MetaData'!$F333="US",'SERIES_DB-MetaData'!BQ333*6.89476,'SERIES_DB-MetaData'!BQ333)</f>
        <v>479</v>
      </c>
      <c r="BR333" s="20">
        <f>'SERIES_DB-MetaData'!BR333</f>
        <v>0</v>
      </c>
      <c r="BS333" s="30">
        <f>IF('SERIES_DB-MetaData'!$F333="US",'SERIES_DB-MetaData'!BS333*25.4,'SERIES_DB-MetaData'!BS333)</f>
        <v>0</v>
      </c>
      <c r="BT333" s="20">
        <f>'SERIES_DB-MetaData'!BT333</f>
        <v>0</v>
      </c>
      <c r="BU333" s="22">
        <f t="shared" si="53"/>
        <v>0</v>
      </c>
      <c r="BV333" s="31">
        <f>IF('SERIES_DB-MetaData'!$F333="US",'SERIES_DB-MetaData'!BV333*6.89476,'SERIES_DB-MetaData'!BV333)</f>
        <v>0</v>
      </c>
      <c r="BW333" s="20">
        <f>'SERIES_DB-MetaData'!BW333</f>
        <v>0</v>
      </c>
      <c r="BX333" s="20">
        <f>'SERIES_DB-MetaData'!BX333</f>
        <v>9</v>
      </c>
    </row>
    <row r="334" spans="1:76">
      <c r="A334" s="84">
        <f>'SERIES_DB-MetaData'!A334</f>
        <v>329</v>
      </c>
      <c r="B334" s="84">
        <f>'SERIES_DB-MetaData'!B334</f>
        <v>0</v>
      </c>
      <c r="C334" s="84">
        <f>'SERIES_DB-MetaData'!C334</f>
        <v>11</v>
      </c>
      <c r="D334" s="105" t="str">
        <f>'SERIES_DB-MetaData'!D334</f>
        <v>SW4-1</v>
      </c>
      <c r="E334" s="105" t="str">
        <f>'SERIES_DB-MetaData'!E334</f>
        <v>Zhang, 2007 (from Lu et al., 2010, NEES Database)</v>
      </c>
      <c r="F334" s="20" t="s">
        <v>8</v>
      </c>
      <c r="G334" s="87" t="str">
        <f>'SERIES_DB-MetaData'!G334</f>
        <v>C</v>
      </c>
      <c r="H334" s="87" t="str">
        <f>'SERIES_DB-MetaData'!H334</f>
        <v>R</v>
      </c>
      <c r="I334" s="31">
        <f>IF('SERIES_DB-MetaData'!$F334="US",'SERIES_DB-MetaData'!I334*6.89476,'SERIES_DB-MetaData'!I334)</f>
        <v>30.8</v>
      </c>
      <c r="J334" s="31">
        <f>IF('SERIES_DB-MetaData'!$F334="US",'SERIES_DB-MetaData'!J334*6.89476,'SERIES_DB-MetaData'!J334)</f>
        <v>0</v>
      </c>
      <c r="K334" s="31">
        <f>IF('SERIES_DB-MetaData'!$F334="US",'SERIES_DB-MetaData'!K334*6.89476,'SERIES_DB-MetaData'!K334)</f>
        <v>0</v>
      </c>
      <c r="L334" s="31">
        <f>IF('SERIES_DB-MetaData'!$F334="US",'SERIES_DB-MetaData'!L334*4.448221615,'SERIES_DB-MetaData'!L334)</f>
        <v>1155</v>
      </c>
      <c r="M334" s="20" t="str">
        <f>'SERIES_DB-MetaData'!M334</f>
        <v>III</v>
      </c>
      <c r="N334" s="30">
        <f>IF('SERIES_DB-MetaData'!$F334="US",'SERIES_DB-MetaData'!N334*25.4,'SERIES_DB-MetaData'!N334)</f>
        <v>125</v>
      </c>
      <c r="O334" s="30">
        <f>IF('SERIES_DB-MetaData'!$F334="US",'SERIES_DB-MetaData'!O334*25.4,'SERIES_DB-MetaData'!O334)</f>
        <v>200</v>
      </c>
      <c r="P334" s="30">
        <f>IF('SERIES_DB-MetaData'!$F334="US",'SERIES_DB-MetaData'!P334*25.4,'SERIES_DB-MetaData'!P334)</f>
        <v>1000</v>
      </c>
      <c r="Q334" s="30">
        <f>IF('SERIES_DB-MetaData'!$F334="US",'SERIES_DB-MetaData'!Q334*25.4,'SERIES_DB-MetaData'!Q334)</f>
        <v>125</v>
      </c>
      <c r="R334" s="30">
        <f>IF('SERIES_DB-MetaData'!$F334="US",'SERIES_DB-MetaData'!R334*25.4,'SERIES_DB-MetaData'!R334)</f>
        <v>2000</v>
      </c>
      <c r="S334" s="30">
        <f>IF('SERIES_DB-MetaData'!$F334="US",'SERIES_DB-MetaData'!S334*25.4,'SERIES_DB-MetaData'!S334)</f>
        <v>2000</v>
      </c>
      <c r="T334" s="32" t="str">
        <f>'SERIES_DB-MetaData'!T334</f>
        <v>C</v>
      </c>
      <c r="U334" s="32">
        <f t="shared" si="54"/>
        <v>125000</v>
      </c>
      <c r="V334" s="30">
        <f>IF('SERIES_DB-MetaData'!$F334="US",'SERIES_DB-MetaData'!V334*25.4,'SERIES_DB-MetaData'!V334)</f>
        <v>8</v>
      </c>
      <c r="W334" s="30">
        <f>IF('SERIES_DB-MetaData'!$F334="US",'SERIES_DB-MetaData'!W334*25.4,'SERIES_DB-MetaData'!W334)</f>
        <v>8</v>
      </c>
      <c r="X334" s="30">
        <f>IF('SERIES_DB-MetaData'!$F334="US",'SERIES_DB-MetaData'!X334*25.4,'SERIES_DB-MetaData'!X334)</f>
        <v>0</v>
      </c>
      <c r="Y334" s="108">
        <f>'SERIES_DB-MetaData'!Y334</f>
        <v>6</v>
      </c>
      <c r="Z334" s="30">
        <f>IF('SERIES_DB-MetaData'!$F334="US",'SERIES_DB-MetaData'!Z334*25.4,'SERIES_DB-MetaData'!Z334)</f>
        <v>0</v>
      </c>
      <c r="AA334" s="108">
        <f>'SERIES_DB-MetaData'!AA334</f>
        <v>0</v>
      </c>
      <c r="AB334" s="30">
        <f>IF('SERIES_DB-MetaData'!$F334="US",'SERIES_DB-MetaData'!AB334*25.4,'SERIES_DB-MetaData'!AB334)</f>
        <v>80</v>
      </c>
      <c r="AC334" s="108">
        <f>'SERIES_DB-MetaData'!AC334</f>
        <v>1</v>
      </c>
      <c r="AD334" s="108" t="str">
        <f>'SERIES_DB-MetaData'!AD334</f>
        <v>CH</v>
      </c>
      <c r="AE334" s="31">
        <f>IF('SERIES_DB-MetaData'!$F334="US",'SERIES_DB-MetaData'!AE334*25.4,'SERIES_DB-MetaData'!AE334)</f>
        <v>547</v>
      </c>
      <c r="AF334" s="32" t="str">
        <f>'SERIES_DB-MetaData'!AF334</f>
        <v>Ribbed</v>
      </c>
      <c r="AG334" s="23">
        <f t="shared" si="49"/>
        <v>0.24127431579569611</v>
      </c>
      <c r="AH334" s="30">
        <f>IF('SERIES_DB-MetaData'!$F334="US",'SERIES_DB-MetaData'!AH334*25.4,'SERIES_DB-MetaData'!AH334)</f>
        <v>0</v>
      </c>
      <c r="AI334" s="31">
        <f>IF('SERIES_DB-MetaData'!$F334="US",'SERIES_DB-MetaData'!AI334*6.89476,'SERIES_DB-MetaData'!AI334)</f>
        <v>343</v>
      </c>
      <c r="AJ334" s="31">
        <f>IF('SERIES_DB-MetaData'!$F334="US",'SERIES_DB-MetaData'!AJ334*6.89476,'SERIES_DB-MetaData'!AJ334)</f>
        <v>447</v>
      </c>
      <c r="AK334" s="31">
        <f>IF('SERIES_DB-MetaData'!$F334="US",'SERIES_DB-MetaData'!AK334*6.89476,'SERIES_DB-MetaData'!AK334)</f>
        <v>343</v>
      </c>
      <c r="AL334" s="31">
        <f>IF('SERIES_DB-MetaData'!$F334="US",'SERIES_DB-MetaData'!AL334*6.89476,'SERIES_DB-MetaData'!AL334)</f>
        <v>0</v>
      </c>
      <c r="AM334" s="31">
        <f>IF('SERIES_DB-MetaData'!$F334="US",'SERIES_DB-MetaData'!AM334*6.89476,'SERIES_DB-MetaData'!AM334)</f>
        <v>447</v>
      </c>
      <c r="AN334" s="31">
        <f>IF('SERIES_DB-MetaData'!$F334="US",'SERIES_DB-MetaData'!AN334*6.89476,'SERIES_DB-MetaData'!AN334)</f>
        <v>0</v>
      </c>
      <c r="AO334" s="108">
        <f>'SERIES_DB-MetaData'!AO334</f>
        <v>0</v>
      </c>
      <c r="AP334" s="24" t="str">
        <f>'SERIES_DB-MetaData'!AP334</f>
        <v>R</v>
      </c>
      <c r="AQ334" s="20">
        <f>'SERIES_DB-MetaData'!AQ334</f>
        <v>2</v>
      </c>
      <c r="AR334" s="24" t="str">
        <f>'SERIES_DB-MetaData'!AR334</f>
        <v>Ribbed</v>
      </c>
      <c r="AS334" s="30">
        <f>IF('SERIES_DB-MetaData'!$F334="US",'SERIES_DB-MetaData'!AS334*25.4,'SERIES_DB-MetaData'!AS334)</f>
        <v>6</v>
      </c>
      <c r="AT334" s="20">
        <f>'SERIES_DB-MetaData'!AT334</f>
        <v>25</v>
      </c>
      <c r="AU334" s="31">
        <f>IF('SERIES_DB-MetaData'!$F334="US",'SERIES_DB-MetaData'!AU334*25.4,'SERIES_DB-MetaData'!AU334)</f>
        <v>80</v>
      </c>
      <c r="AV334" s="30">
        <f>IF('SERIES_DB-MetaData'!$F334="US",'SERIES_DB-MetaData'!AV334*25.4,'SERIES_DB-MetaData'!AV334)</f>
        <v>0</v>
      </c>
      <c r="AW334" s="109">
        <f>'SERIES_DB-MetaData'!AW334</f>
        <v>0</v>
      </c>
      <c r="AX334" s="30">
        <f>IF('SERIES_DB-MetaData'!$F334="US",'SERIES_DB-MetaData'!AX334*25.4,'SERIES_DB-MetaData'!AX334)</f>
        <v>0</v>
      </c>
      <c r="AY334" s="23">
        <f t="shared" si="50"/>
        <v>0.56548667764616278</v>
      </c>
      <c r="AZ334" s="23"/>
      <c r="BA334" s="31">
        <f>IF('SERIES_DB-MetaData'!$F334="US",'SERIES_DB-MetaData'!BA334*6.89476,'SERIES_DB-MetaData'!BA334)</f>
        <v>392</v>
      </c>
      <c r="BB334" s="31">
        <f>IF('SERIES_DB-MetaData'!$F334="US",'SERIES_DB-MetaData'!BB334*6.89476,'SERIES_DB-MetaData'!BB334)</f>
        <v>479</v>
      </c>
      <c r="BC334" s="24">
        <f>'SERIES_DB-MetaData'!BC334</f>
        <v>0</v>
      </c>
      <c r="BD334" s="30">
        <f>IF('SERIES_DB-MetaData'!$F334="US",'SERIES_DB-MetaData'!BD334*25.4,'SERIES_DB-MetaData'!BD334)</f>
        <v>6</v>
      </c>
      <c r="BE334" s="30">
        <f>IF('SERIES_DB-MetaData'!$F334="US",'SERIES_DB-MetaData'!BE334*25.4,'SERIES_DB-MetaData'!BE334)</f>
        <v>125</v>
      </c>
      <c r="BF334" s="24">
        <f>'SERIES_DB-MetaData'!BF334</f>
        <v>2</v>
      </c>
      <c r="BG334" s="22">
        <f t="shared" si="51"/>
        <v>0.36191147369354415</v>
      </c>
      <c r="BH334" s="30">
        <f>IF('SERIES_DB-MetaData'!$F334="US",'SERIES_DB-MetaData'!BH334*25.4,'SERIES_DB-MetaData'!BH334)</f>
        <v>0</v>
      </c>
      <c r="BI334" s="31">
        <f>IF('SERIES_DB-MetaData'!$F334="US",'SERIES_DB-MetaData'!BI334*6.89476,'SERIES_DB-MetaData'!BI334)</f>
        <v>392</v>
      </c>
      <c r="BJ334" s="31">
        <f>IF('SERIES_DB-MetaData'!$F334="US",'SERIES_DB-MetaData'!BJ334*6.89476,'SERIES_DB-MetaData'!BJ334)</f>
        <v>493</v>
      </c>
      <c r="BK334" s="109">
        <f>'SERIES_DB-MetaData'!BK334</f>
        <v>0</v>
      </c>
      <c r="BL334" s="30">
        <f>IF('SERIES_DB-MetaData'!$F334="US",'SERIES_DB-MetaData'!BL334*25.4,'SERIES_DB-MetaData'!BL334)</f>
        <v>6</v>
      </c>
      <c r="BM334" s="30">
        <f>IF('SERIES_DB-MetaData'!$F334="US",'SERIES_DB-MetaData'!BM334*25.4,'SERIES_DB-MetaData'!BM334)</f>
        <v>125</v>
      </c>
      <c r="BN334" s="25">
        <f>'SERIES_DB-MetaData'!$BN$6</f>
        <v>2</v>
      </c>
      <c r="BO334" s="22">
        <f t="shared" si="52"/>
        <v>0.36191147369354415</v>
      </c>
      <c r="BP334" s="31">
        <f>IF('SERIES_DB-MetaData'!$F334="US",'SERIES_DB-MetaData'!BP334*6.89476,'SERIES_DB-MetaData'!BP334)</f>
        <v>392</v>
      </c>
      <c r="BQ334" s="31">
        <f>IF('SERIES_DB-MetaData'!$F334="US",'SERIES_DB-MetaData'!BQ334*6.89476,'SERIES_DB-MetaData'!BQ334)</f>
        <v>479</v>
      </c>
      <c r="BR334" s="20">
        <f>'SERIES_DB-MetaData'!BR334</f>
        <v>0</v>
      </c>
      <c r="BS334" s="30">
        <f>IF('SERIES_DB-MetaData'!$F334="US",'SERIES_DB-MetaData'!BS334*25.4,'SERIES_DB-MetaData'!BS334)</f>
        <v>0</v>
      </c>
      <c r="BT334" s="20">
        <f>'SERIES_DB-MetaData'!BT334</f>
        <v>0</v>
      </c>
      <c r="BU334" s="22">
        <f t="shared" si="53"/>
        <v>0</v>
      </c>
      <c r="BV334" s="31">
        <f>IF('SERIES_DB-MetaData'!$F334="US",'SERIES_DB-MetaData'!BV334*6.89476,'SERIES_DB-MetaData'!BV334)</f>
        <v>0</v>
      </c>
      <c r="BW334" s="20">
        <f>'SERIES_DB-MetaData'!BW334</f>
        <v>0</v>
      </c>
      <c r="BX334" s="20">
        <f>'SERIES_DB-MetaData'!BX334</f>
        <v>1</v>
      </c>
    </row>
    <row r="335" spans="1:76">
      <c r="A335" s="84">
        <f>'SERIES_DB-MetaData'!A335</f>
        <v>330</v>
      </c>
      <c r="B335" s="84">
        <f>'SERIES_DB-MetaData'!B335</f>
        <v>0</v>
      </c>
      <c r="C335" s="84">
        <f>'SERIES_DB-MetaData'!C335</f>
        <v>12</v>
      </c>
      <c r="D335" s="105" t="str">
        <f>'SERIES_DB-MetaData'!D335</f>
        <v>SW4-2</v>
      </c>
      <c r="E335" s="105" t="str">
        <f>'SERIES_DB-MetaData'!E335</f>
        <v>Zhang, 2007 (from Lu et al., 2010, NEES Database)</v>
      </c>
      <c r="F335" s="20" t="s">
        <v>8</v>
      </c>
      <c r="G335" s="87" t="str">
        <f>'SERIES_DB-MetaData'!G335</f>
        <v>C</v>
      </c>
      <c r="H335" s="87" t="str">
        <f>'SERIES_DB-MetaData'!H335</f>
        <v>R</v>
      </c>
      <c r="I335" s="31">
        <f>IF('SERIES_DB-MetaData'!$F335="US",'SERIES_DB-MetaData'!I335*6.89476,'SERIES_DB-MetaData'!I335)</f>
        <v>30.8</v>
      </c>
      <c r="J335" s="31">
        <f>IF('SERIES_DB-MetaData'!$F335="US",'SERIES_DB-MetaData'!J335*6.89476,'SERIES_DB-MetaData'!J335)</f>
        <v>0</v>
      </c>
      <c r="K335" s="31">
        <f>IF('SERIES_DB-MetaData'!$F335="US",'SERIES_DB-MetaData'!K335*6.89476,'SERIES_DB-MetaData'!K335)</f>
        <v>0</v>
      </c>
      <c r="L335" s="31">
        <f>IF('SERIES_DB-MetaData'!$F335="US",'SERIES_DB-MetaData'!L335*4.448221615,'SERIES_DB-MetaData'!L335)</f>
        <v>1155</v>
      </c>
      <c r="M335" s="20" t="str">
        <f>'SERIES_DB-MetaData'!M335</f>
        <v>III</v>
      </c>
      <c r="N335" s="30">
        <f>IF('SERIES_DB-MetaData'!$F335="US",'SERIES_DB-MetaData'!N335*25.4,'SERIES_DB-MetaData'!N335)</f>
        <v>125</v>
      </c>
      <c r="O335" s="30">
        <f>IF('SERIES_DB-MetaData'!$F335="US",'SERIES_DB-MetaData'!O335*25.4,'SERIES_DB-MetaData'!O335)</f>
        <v>200</v>
      </c>
      <c r="P335" s="30">
        <f>IF('SERIES_DB-MetaData'!$F335="US",'SERIES_DB-MetaData'!P335*25.4,'SERIES_DB-MetaData'!P335)</f>
        <v>1000</v>
      </c>
      <c r="Q335" s="30">
        <f>IF('SERIES_DB-MetaData'!$F335="US",'SERIES_DB-MetaData'!Q335*25.4,'SERIES_DB-MetaData'!Q335)</f>
        <v>125</v>
      </c>
      <c r="R335" s="30">
        <f>IF('SERIES_DB-MetaData'!$F335="US",'SERIES_DB-MetaData'!R335*25.4,'SERIES_DB-MetaData'!R335)</f>
        <v>2000</v>
      </c>
      <c r="S335" s="30">
        <f>IF('SERIES_DB-MetaData'!$F335="US",'SERIES_DB-MetaData'!S335*25.4,'SERIES_DB-MetaData'!S335)</f>
        <v>2000</v>
      </c>
      <c r="T335" s="32" t="str">
        <f>'SERIES_DB-MetaData'!T335</f>
        <v>C</v>
      </c>
      <c r="U335" s="32">
        <f t="shared" si="54"/>
        <v>125000</v>
      </c>
      <c r="V335" s="30">
        <f>IF('SERIES_DB-MetaData'!$F335="US",'SERIES_DB-MetaData'!V335*25.4,'SERIES_DB-MetaData'!V335)</f>
        <v>10</v>
      </c>
      <c r="W335" s="30">
        <f>IF('SERIES_DB-MetaData'!$F335="US",'SERIES_DB-MetaData'!W335*25.4,'SERIES_DB-MetaData'!W335)</f>
        <v>10</v>
      </c>
      <c r="X335" s="30">
        <f>IF('SERIES_DB-MetaData'!$F335="US",'SERIES_DB-MetaData'!X335*25.4,'SERIES_DB-MetaData'!X335)</f>
        <v>0</v>
      </c>
      <c r="Y335" s="108">
        <f>'SERIES_DB-MetaData'!Y335</f>
        <v>6</v>
      </c>
      <c r="Z335" s="30">
        <f>IF('SERIES_DB-MetaData'!$F335="US",'SERIES_DB-MetaData'!Z335*25.4,'SERIES_DB-MetaData'!Z335)</f>
        <v>0</v>
      </c>
      <c r="AA335" s="108">
        <f>'SERIES_DB-MetaData'!AA335</f>
        <v>0</v>
      </c>
      <c r="AB335" s="30">
        <f>IF('SERIES_DB-MetaData'!$F335="US",'SERIES_DB-MetaData'!AB335*25.4,'SERIES_DB-MetaData'!AB335)</f>
        <v>80</v>
      </c>
      <c r="AC335" s="108">
        <f>'SERIES_DB-MetaData'!AC335</f>
        <v>1</v>
      </c>
      <c r="AD335" s="108" t="str">
        <f>'SERIES_DB-MetaData'!AD335</f>
        <v>CH</v>
      </c>
      <c r="AE335" s="31">
        <f>IF('SERIES_DB-MetaData'!$F335="US",'SERIES_DB-MetaData'!AE335*25.4,'SERIES_DB-MetaData'!AE335)</f>
        <v>547</v>
      </c>
      <c r="AF335" s="32" t="str">
        <f>'SERIES_DB-MetaData'!AF335</f>
        <v>Ribbed</v>
      </c>
      <c r="AG335" s="23">
        <f t="shared" si="49"/>
        <v>0.37699111843077515</v>
      </c>
      <c r="AH335" s="30">
        <f>IF('SERIES_DB-MetaData'!$F335="US",'SERIES_DB-MetaData'!AH335*25.4,'SERIES_DB-MetaData'!AH335)</f>
        <v>0</v>
      </c>
      <c r="AI335" s="31">
        <f>IF('SERIES_DB-MetaData'!$F335="US",'SERIES_DB-MetaData'!AI335*6.89476,'SERIES_DB-MetaData'!AI335)</f>
        <v>366</v>
      </c>
      <c r="AJ335" s="31">
        <f>IF('SERIES_DB-MetaData'!$F335="US",'SERIES_DB-MetaData'!AJ335*6.89476,'SERIES_DB-MetaData'!AJ335)</f>
        <v>524</v>
      </c>
      <c r="AK335" s="31">
        <f>IF('SERIES_DB-MetaData'!$F335="US",'SERIES_DB-MetaData'!AK335*6.89476,'SERIES_DB-MetaData'!AK335)</f>
        <v>366</v>
      </c>
      <c r="AL335" s="31">
        <f>IF('SERIES_DB-MetaData'!$F335="US",'SERIES_DB-MetaData'!AL335*6.89476,'SERIES_DB-MetaData'!AL335)</f>
        <v>0</v>
      </c>
      <c r="AM335" s="31">
        <f>IF('SERIES_DB-MetaData'!$F335="US",'SERIES_DB-MetaData'!AM335*6.89476,'SERIES_DB-MetaData'!AM335)</f>
        <v>524</v>
      </c>
      <c r="AN335" s="31">
        <f>IF('SERIES_DB-MetaData'!$F335="US",'SERIES_DB-MetaData'!AN335*6.89476,'SERIES_DB-MetaData'!AN335)</f>
        <v>0</v>
      </c>
      <c r="AO335" s="108">
        <f>'SERIES_DB-MetaData'!AO335</f>
        <v>0</v>
      </c>
      <c r="AP335" s="24" t="str">
        <f>'SERIES_DB-MetaData'!AP335</f>
        <v>R</v>
      </c>
      <c r="AQ335" s="20">
        <f>'SERIES_DB-MetaData'!AQ335</f>
        <v>2</v>
      </c>
      <c r="AR335" s="24" t="str">
        <f>'SERIES_DB-MetaData'!AR335</f>
        <v>Ribbed</v>
      </c>
      <c r="AS335" s="30">
        <f>IF('SERIES_DB-MetaData'!$F335="US",'SERIES_DB-MetaData'!AS335*25.4,'SERIES_DB-MetaData'!AS335)</f>
        <v>6</v>
      </c>
      <c r="AT335" s="20">
        <f>'SERIES_DB-MetaData'!AT335</f>
        <v>25</v>
      </c>
      <c r="AU335" s="31">
        <f>IF('SERIES_DB-MetaData'!$F335="US",'SERIES_DB-MetaData'!AU335*25.4,'SERIES_DB-MetaData'!AU335)</f>
        <v>80</v>
      </c>
      <c r="AV335" s="30">
        <f>IF('SERIES_DB-MetaData'!$F335="US",'SERIES_DB-MetaData'!AV335*25.4,'SERIES_DB-MetaData'!AV335)</f>
        <v>0</v>
      </c>
      <c r="AW335" s="109">
        <f>'SERIES_DB-MetaData'!AW335</f>
        <v>0</v>
      </c>
      <c r="AX335" s="30">
        <f>IF('SERIES_DB-MetaData'!$F335="US",'SERIES_DB-MetaData'!AX335*25.4,'SERIES_DB-MetaData'!AX335)</f>
        <v>0</v>
      </c>
      <c r="AY335" s="23">
        <f t="shared" si="50"/>
        <v>0.56548667764616278</v>
      </c>
      <c r="AZ335" s="23"/>
      <c r="BA335" s="31">
        <f>IF('SERIES_DB-MetaData'!$F335="US",'SERIES_DB-MetaData'!BA335*6.89476,'SERIES_DB-MetaData'!BA335)</f>
        <v>392</v>
      </c>
      <c r="BB335" s="31">
        <f>IF('SERIES_DB-MetaData'!$F335="US",'SERIES_DB-MetaData'!BB335*6.89476,'SERIES_DB-MetaData'!BB335)</f>
        <v>479</v>
      </c>
      <c r="BC335" s="24">
        <f>'SERIES_DB-MetaData'!BC335</f>
        <v>0</v>
      </c>
      <c r="BD335" s="30">
        <f>IF('SERIES_DB-MetaData'!$F335="US",'SERIES_DB-MetaData'!BD335*25.4,'SERIES_DB-MetaData'!BD335)</f>
        <v>6</v>
      </c>
      <c r="BE335" s="30">
        <f>IF('SERIES_DB-MetaData'!$F335="US",'SERIES_DB-MetaData'!BE335*25.4,'SERIES_DB-MetaData'!BE335)</f>
        <v>125</v>
      </c>
      <c r="BF335" s="24">
        <f>'SERIES_DB-MetaData'!BF335</f>
        <v>2</v>
      </c>
      <c r="BG335" s="22">
        <f t="shared" si="51"/>
        <v>0.36191147369354415</v>
      </c>
      <c r="BH335" s="30">
        <f>IF('SERIES_DB-MetaData'!$F335="US",'SERIES_DB-MetaData'!BH335*25.4,'SERIES_DB-MetaData'!BH335)</f>
        <v>0</v>
      </c>
      <c r="BI335" s="31">
        <f>IF('SERIES_DB-MetaData'!$F335="US",'SERIES_DB-MetaData'!BI335*6.89476,'SERIES_DB-MetaData'!BI335)</f>
        <v>392</v>
      </c>
      <c r="BJ335" s="31">
        <f>IF('SERIES_DB-MetaData'!$F335="US",'SERIES_DB-MetaData'!BJ335*6.89476,'SERIES_DB-MetaData'!BJ335)</f>
        <v>493</v>
      </c>
      <c r="BK335" s="109">
        <f>'SERIES_DB-MetaData'!BK335</f>
        <v>0</v>
      </c>
      <c r="BL335" s="30">
        <f>IF('SERIES_DB-MetaData'!$F335="US",'SERIES_DB-MetaData'!BL335*25.4,'SERIES_DB-MetaData'!BL335)</f>
        <v>6</v>
      </c>
      <c r="BM335" s="30">
        <f>IF('SERIES_DB-MetaData'!$F335="US",'SERIES_DB-MetaData'!BM335*25.4,'SERIES_DB-MetaData'!BM335)</f>
        <v>125</v>
      </c>
      <c r="BN335" s="25">
        <f>'SERIES_DB-MetaData'!$BN$6</f>
        <v>2</v>
      </c>
      <c r="BO335" s="22">
        <f t="shared" si="52"/>
        <v>0.36191147369354415</v>
      </c>
      <c r="BP335" s="31">
        <f>IF('SERIES_DB-MetaData'!$F335="US",'SERIES_DB-MetaData'!BP335*6.89476,'SERIES_DB-MetaData'!BP335)</f>
        <v>392</v>
      </c>
      <c r="BQ335" s="31">
        <f>IF('SERIES_DB-MetaData'!$F335="US",'SERIES_DB-MetaData'!BQ335*6.89476,'SERIES_DB-MetaData'!BQ335)</f>
        <v>479</v>
      </c>
      <c r="BR335" s="20">
        <f>'SERIES_DB-MetaData'!BR335</f>
        <v>0</v>
      </c>
      <c r="BS335" s="30">
        <f>IF('SERIES_DB-MetaData'!$F335="US",'SERIES_DB-MetaData'!BS335*25.4,'SERIES_DB-MetaData'!BS335)</f>
        <v>0</v>
      </c>
      <c r="BT335" s="20">
        <f>'SERIES_DB-MetaData'!BT335</f>
        <v>0</v>
      </c>
      <c r="BU335" s="22">
        <f t="shared" si="53"/>
        <v>0</v>
      </c>
      <c r="BV335" s="31">
        <f>IF('SERIES_DB-MetaData'!$F335="US",'SERIES_DB-MetaData'!BV335*6.89476,'SERIES_DB-MetaData'!BV335)</f>
        <v>0</v>
      </c>
      <c r="BW335" s="20">
        <f>'SERIES_DB-MetaData'!BW335</f>
        <v>0</v>
      </c>
      <c r="BX335" s="20">
        <f>'SERIES_DB-MetaData'!BX335</f>
        <v>1</v>
      </c>
    </row>
    <row r="336" spans="1:76">
      <c r="A336" s="84">
        <f>'SERIES_DB-MetaData'!A336</f>
        <v>331</v>
      </c>
      <c r="B336" s="84">
        <f>'SERIES_DB-MetaData'!B336</f>
        <v>0</v>
      </c>
      <c r="C336" s="84">
        <f>'SERIES_DB-MetaData'!C336</f>
        <v>13</v>
      </c>
      <c r="D336" s="105" t="str">
        <f>'SERIES_DB-MetaData'!D336</f>
        <v>SW4-3</v>
      </c>
      <c r="E336" s="105" t="str">
        <f>'SERIES_DB-MetaData'!E336</f>
        <v>Zhang, 2007 (from Lu et al., 2010, NEES Database)</v>
      </c>
      <c r="F336" s="20" t="s">
        <v>8</v>
      </c>
      <c r="G336" s="87" t="str">
        <f>'SERIES_DB-MetaData'!G336</f>
        <v>C</v>
      </c>
      <c r="H336" s="87" t="str">
        <f>'SERIES_DB-MetaData'!H336</f>
        <v>R</v>
      </c>
      <c r="I336" s="31">
        <f>IF('SERIES_DB-MetaData'!$F336="US",'SERIES_DB-MetaData'!I336*6.89476,'SERIES_DB-MetaData'!I336)</f>
        <v>30.8</v>
      </c>
      <c r="J336" s="31">
        <f>IF('SERIES_DB-MetaData'!$F336="US",'SERIES_DB-MetaData'!J336*6.89476,'SERIES_DB-MetaData'!J336)</f>
        <v>0</v>
      </c>
      <c r="K336" s="31">
        <f>IF('SERIES_DB-MetaData'!$F336="US",'SERIES_DB-MetaData'!K336*6.89476,'SERIES_DB-MetaData'!K336)</f>
        <v>0</v>
      </c>
      <c r="L336" s="31">
        <f>IF('SERIES_DB-MetaData'!$F336="US",'SERIES_DB-MetaData'!L336*4.448221615,'SERIES_DB-MetaData'!L336)</f>
        <v>1155</v>
      </c>
      <c r="M336" s="20" t="str">
        <f>'SERIES_DB-MetaData'!M336</f>
        <v>III</v>
      </c>
      <c r="N336" s="30">
        <f>IF('SERIES_DB-MetaData'!$F336="US",'SERIES_DB-MetaData'!N336*25.4,'SERIES_DB-MetaData'!N336)</f>
        <v>125</v>
      </c>
      <c r="O336" s="30">
        <f>IF('SERIES_DB-MetaData'!$F336="US",'SERIES_DB-MetaData'!O336*25.4,'SERIES_DB-MetaData'!O336)</f>
        <v>200</v>
      </c>
      <c r="P336" s="30">
        <f>IF('SERIES_DB-MetaData'!$F336="US",'SERIES_DB-MetaData'!P336*25.4,'SERIES_DB-MetaData'!P336)</f>
        <v>1000</v>
      </c>
      <c r="Q336" s="30">
        <f>IF('SERIES_DB-MetaData'!$F336="US",'SERIES_DB-MetaData'!Q336*25.4,'SERIES_DB-MetaData'!Q336)</f>
        <v>125</v>
      </c>
      <c r="R336" s="30">
        <f>IF('SERIES_DB-MetaData'!$F336="US",'SERIES_DB-MetaData'!R336*25.4,'SERIES_DB-MetaData'!R336)</f>
        <v>2000</v>
      </c>
      <c r="S336" s="30">
        <f>IF('SERIES_DB-MetaData'!$F336="US",'SERIES_DB-MetaData'!S336*25.4,'SERIES_DB-MetaData'!S336)</f>
        <v>2000</v>
      </c>
      <c r="T336" s="32" t="str">
        <f>'SERIES_DB-MetaData'!T336</f>
        <v>C</v>
      </c>
      <c r="U336" s="32">
        <f t="shared" ref="U336:U346" si="55">IF((H336="R"),(N336*P336),(N336*O336+Q336*(P336-2*O336)))</f>
        <v>125000</v>
      </c>
      <c r="V336" s="30">
        <f>IF('SERIES_DB-MetaData'!$F336="US",'SERIES_DB-MetaData'!V336*25.4,'SERIES_DB-MetaData'!V336)</f>
        <v>10</v>
      </c>
      <c r="W336" s="30">
        <f>IF('SERIES_DB-MetaData'!$F336="US",'SERIES_DB-MetaData'!W336*25.4,'SERIES_DB-MetaData'!W336)</f>
        <v>10</v>
      </c>
      <c r="X336" s="30">
        <f>IF('SERIES_DB-MetaData'!$F336="US",'SERIES_DB-MetaData'!X336*25.4,'SERIES_DB-MetaData'!X336)</f>
        <v>0</v>
      </c>
      <c r="Y336" s="108">
        <f>'SERIES_DB-MetaData'!Y336</f>
        <v>6</v>
      </c>
      <c r="Z336" s="30">
        <f>IF('SERIES_DB-MetaData'!$F336="US",'SERIES_DB-MetaData'!Z336*25.4,'SERIES_DB-MetaData'!Z336)</f>
        <v>0</v>
      </c>
      <c r="AA336" s="108">
        <f>'SERIES_DB-MetaData'!AA336</f>
        <v>0</v>
      </c>
      <c r="AB336" s="30">
        <f>IF('SERIES_DB-MetaData'!$F336="US",'SERIES_DB-MetaData'!AB336*25.4,'SERIES_DB-MetaData'!AB336)</f>
        <v>80</v>
      </c>
      <c r="AC336" s="108">
        <f>'SERIES_DB-MetaData'!AC336</f>
        <v>1</v>
      </c>
      <c r="AD336" s="108" t="str">
        <f>'SERIES_DB-MetaData'!AD336</f>
        <v>CH</v>
      </c>
      <c r="AE336" s="31">
        <f>IF('SERIES_DB-MetaData'!$F336="US",'SERIES_DB-MetaData'!AE336*25.4,'SERIES_DB-MetaData'!AE336)</f>
        <v>547</v>
      </c>
      <c r="AF336" s="32" t="str">
        <f>'SERIES_DB-MetaData'!AF336</f>
        <v>Ribbed</v>
      </c>
      <c r="AG336" s="23">
        <f t="shared" si="49"/>
        <v>0.37699111843077515</v>
      </c>
      <c r="AH336" s="30">
        <f>IF('SERIES_DB-MetaData'!$F336="US",'SERIES_DB-MetaData'!AH336*25.4,'SERIES_DB-MetaData'!AH336)</f>
        <v>0</v>
      </c>
      <c r="AI336" s="31">
        <f>IF('SERIES_DB-MetaData'!$F336="US",'SERIES_DB-MetaData'!AI336*6.89476,'SERIES_DB-MetaData'!AI336)</f>
        <v>366</v>
      </c>
      <c r="AJ336" s="31">
        <f>IF('SERIES_DB-MetaData'!$F336="US",'SERIES_DB-MetaData'!AJ336*6.89476,'SERIES_DB-MetaData'!AJ336)</f>
        <v>524</v>
      </c>
      <c r="AK336" s="31">
        <f>IF('SERIES_DB-MetaData'!$F336="US",'SERIES_DB-MetaData'!AK336*6.89476,'SERIES_DB-MetaData'!AK336)</f>
        <v>366</v>
      </c>
      <c r="AL336" s="31">
        <f>IF('SERIES_DB-MetaData'!$F336="US",'SERIES_DB-MetaData'!AL336*6.89476,'SERIES_DB-MetaData'!AL336)</f>
        <v>0</v>
      </c>
      <c r="AM336" s="31">
        <f>IF('SERIES_DB-MetaData'!$F336="US",'SERIES_DB-MetaData'!AM336*6.89476,'SERIES_DB-MetaData'!AM336)</f>
        <v>524</v>
      </c>
      <c r="AN336" s="31">
        <f>IF('SERIES_DB-MetaData'!$F336="US",'SERIES_DB-MetaData'!AN336*6.89476,'SERIES_DB-MetaData'!AN336)</f>
        <v>0</v>
      </c>
      <c r="AO336" s="108">
        <f>'SERIES_DB-MetaData'!AO336</f>
        <v>0</v>
      </c>
      <c r="AP336" s="24" t="str">
        <f>'SERIES_DB-MetaData'!AP336</f>
        <v>R</v>
      </c>
      <c r="AQ336" s="20">
        <f>'SERIES_DB-MetaData'!AQ336</f>
        <v>2</v>
      </c>
      <c r="AR336" s="24" t="str">
        <f>'SERIES_DB-MetaData'!AR336</f>
        <v>Ribbed</v>
      </c>
      <c r="AS336" s="30">
        <f>IF('SERIES_DB-MetaData'!$F336="US",'SERIES_DB-MetaData'!AS336*25.4,'SERIES_DB-MetaData'!AS336)</f>
        <v>6</v>
      </c>
      <c r="AT336" s="20">
        <f>'SERIES_DB-MetaData'!AT336</f>
        <v>25</v>
      </c>
      <c r="AU336" s="31">
        <f>IF('SERIES_DB-MetaData'!$F336="US",'SERIES_DB-MetaData'!AU336*25.4,'SERIES_DB-MetaData'!AU336)</f>
        <v>80</v>
      </c>
      <c r="AV336" s="30">
        <f>IF('SERIES_DB-MetaData'!$F336="US",'SERIES_DB-MetaData'!AV336*25.4,'SERIES_DB-MetaData'!AV336)</f>
        <v>0</v>
      </c>
      <c r="AW336" s="109">
        <f>'SERIES_DB-MetaData'!AW336</f>
        <v>0</v>
      </c>
      <c r="AX336" s="30">
        <f>IF('SERIES_DB-MetaData'!$F336="US",'SERIES_DB-MetaData'!AX336*25.4,'SERIES_DB-MetaData'!AX336)</f>
        <v>0</v>
      </c>
      <c r="AY336" s="23">
        <f t="shared" si="50"/>
        <v>0.56548667764616278</v>
      </c>
      <c r="AZ336" s="23"/>
      <c r="BA336" s="31">
        <f>IF('SERIES_DB-MetaData'!$F336="US",'SERIES_DB-MetaData'!BA336*6.89476,'SERIES_DB-MetaData'!BA336)</f>
        <v>392</v>
      </c>
      <c r="BB336" s="31">
        <f>IF('SERIES_DB-MetaData'!$F336="US",'SERIES_DB-MetaData'!BB336*6.89476,'SERIES_DB-MetaData'!BB336)</f>
        <v>479</v>
      </c>
      <c r="BC336" s="24">
        <f>'SERIES_DB-MetaData'!BC336</f>
        <v>0</v>
      </c>
      <c r="BD336" s="30">
        <f>IF('SERIES_DB-MetaData'!$F336="US",'SERIES_DB-MetaData'!BD336*25.4,'SERIES_DB-MetaData'!BD336)</f>
        <v>6</v>
      </c>
      <c r="BE336" s="30">
        <f>IF('SERIES_DB-MetaData'!$F336="US",'SERIES_DB-MetaData'!BE336*25.4,'SERIES_DB-MetaData'!BE336)</f>
        <v>125</v>
      </c>
      <c r="BF336" s="24">
        <f>'SERIES_DB-MetaData'!BF336</f>
        <v>2</v>
      </c>
      <c r="BG336" s="22">
        <f t="shared" si="51"/>
        <v>0.36191147369354415</v>
      </c>
      <c r="BH336" s="30">
        <f>IF('SERIES_DB-MetaData'!$F336="US",'SERIES_DB-MetaData'!BH336*25.4,'SERIES_DB-MetaData'!BH336)</f>
        <v>0</v>
      </c>
      <c r="BI336" s="31">
        <f>IF('SERIES_DB-MetaData'!$F336="US",'SERIES_DB-MetaData'!BI336*6.89476,'SERIES_DB-MetaData'!BI336)</f>
        <v>392</v>
      </c>
      <c r="BJ336" s="31">
        <f>IF('SERIES_DB-MetaData'!$F336="US",'SERIES_DB-MetaData'!BJ336*6.89476,'SERIES_DB-MetaData'!BJ336)</f>
        <v>493</v>
      </c>
      <c r="BK336" s="109">
        <f>'SERIES_DB-MetaData'!BK336</f>
        <v>0</v>
      </c>
      <c r="BL336" s="30">
        <f>IF('SERIES_DB-MetaData'!$F336="US",'SERIES_DB-MetaData'!BL336*25.4,'SERIES_DB-MetaData'!BL336)</f>
        <v>6</v>
      </c>
      <c r="BM336" s="30">
        <f>IF('SERIES_DB-MetaData'!$F336="US",'SERIES_DB-MetaData'!BM336*25.4,'SERIES_DB-MetaData'!BM336)</f>
        <v>125</v>
      </c>
      <c r="BN336" s="25">
        <f>'SERIES_DB-MetaData'!$BN$6</f>
        <v>2</v>
      </c>
      <c r="BO336" s="22">
        <f t="shared" si="52"/>
        <v>0.36191147369354415</v>
      </c>
      <c r="BP336" s="31">
        <f>IF('SERIES_DB-MetaData'!$F336="US",'SERIES_DB-MetaData'!BP336*6.89476,'SERIES_DB-MetaData'!BP336)</f>
        <v>392</v>
      </c>
      <c r="BQ336" s="31">
        <f>IF('SERIES_DB-MetaData'!$F336="US",'SERIES_DB-MetaData'!BQ336*6.89476,'SERIES_DB-MetaData'!BQ336)</f>
        <v>479</v>
      </c>
      <c r="BR336" s="20">
        <f>'SERIES_DB-MetaData'!BR336</f>
        <v>0</v>
      </c>
      <c r="BS336" s="30">
        <f>IF('SERIES_DB-MetaData'!$F336="US",'SERIES_DB-MetaData'!BS336*25.4,'SERIES_DB-MetaData'!BS336)</f>
        <v>0</v>
      </c>
      <c r="BT336" s="20">
        <f>'SERIES_DB-MetaData'!BT336</f>
        <v>0</v>
      </c>
      <c r="BU336" s="22">
        <f t="shared" si="53"/>
        <v>0</v>
      </c>
      <c r="BV336" s="31">
        <f>IF('SERIES_DB-MetaData'!$F336="US",'SERIES_DB-MetaData'!BV336*6.89476,'SERIES_DB-MetaData'!BV336)</f>
        <v>0</v>
      </c>
      <c r="BW336" s="20">
        <f>'SERIES_DB-MetaData'!BW336</f>
        <v>0</v>
      </c>
      <c r="BX336" s="20">
        <f>'SERIES_DB-MetaData'!BX336</f>
        <v>1</v>
      </c>
    </row>
    <row r="337" spans="1:76">
      <c r="A337" s="84">
        <f>'SERIES_DB-MetaData'!A337</f>
        <v>332</v>
      </c>
      <c r="B337" s="84">
        <f>'SERIES_DB-MetaData'!B337</f>
        <v>0</v>
      </c>
      <c r="C337" s="84">
        <f>'SERIES_DB-MetaData'!C337</f>
        <v>15</v>
      </c>
      <c r="D337" s="105" t="str">
        <f>'SERIES_DB-MetaData'!D337</f>
        <v>SW5-1</v>
      </c>
      <c r="E337" s="105" t="str">
        <f>'SERIES_DB-MetaData'!E337</f>
        <v>Zhang, 2007 (from Lu et al., 2010, NEES Database)</v>
      </c>
      <c r="F337" s="20" t="s">
        <v>8</v>
      </c>
      <c r="G337" s="87" t="str">
        <f>'SERIES_DB-MetaData'!G337</f>
        <v>C</v>
      </c>
      <c r="H337" s="87" t="str">
        <f>'SERIES_DB-MetaData'!H337</f>
        <v>R</v>
      </c>
      <c r="I337" s="31">
        <f>IF('SERIES_DB-MetaData'!$F337="US",'SERIES_DB-MetaData'!I337*6.89476,'SERIES_DB-MetaData'!I337)</f>
        <v>30.8</v>
      </c>
      <c r="J337" s="31">
        <f>IF('SERIES_DB-MetaData'!$F337="US",'SERIES_DB-MetaData'!J337*6.89476,'SERIES_DB-MetaData'!J337)</f>
        <v>0</v>
      </c>
      <c r="K337" s="31">
        <f>IF('SERIES_DB-MetaData'!$F337="US",'SERIES_DB-MetaData'!K337*6.89476,'SERIES_DB-MetaData'!K337)</f>
        <v>0</v>
      </c>
      <c r="L337" s="31">
        <f>IF('SERIES_DB-MetaData'!$F337="US",'SERIES_DB-MetaData'!L337*4.448221615,'SERIES_DB-MetaData'!L337)</f>
        <v>1155</v>
      </c>
      <c r="M337" s="20" t="str">
        <f>'SERIES_DB-MetaData'!M337</f>
        <v>III</v>
      </c>
      <c r="N337" s="30">
        <f>IF('SERIES_DB-MetaData'!$F337="US",'SERIES_DB-MetaData'!N337*25.4,'SERIES_DB-MetaData'!N337)</f>
        <v>125</v>
      </c>
      <c r="O337" s="30">
        <f>IF('SERIES_DB-MetaData'!$F337="US",'SERIES_DB-MetaData'!O337*25.4,'SERIES_DB-MetaData'!O337)</f>
        <v>250</v>
      </c>
      <c r="P337" s="30">
        <f>IF('SERIES_DB-MetaData'!$F337="US",'SERIES_DB-MetaData'!P337*25.4,'SERIES_DB-MetaData'!P337)</f>
        <v>1000</v>
      </c>
      <c r="Q337" s="30">
        <f>IF('SERIES_DB-MetaData'!$F337="US",'SERIES_DB-MetaData'!Q337*25.4,'SERIES_DB-MetaData'!Q337)</f>
        <v>125</v>
      </c>
      <c r="R337" s="30">
        <f>IF('SERIES_DB-MetaData'!$F337="US",'SERIES_DB-MetaData'!R337*25.4,'SERIES_DB-MetaData'!R337)</f>
        <v>2000</v>
      </c>
      <c r="S337" s="30">
        <f>IF('SERIES_DB-MetaData'!$F337="US",'SERIES_DB-MetaData'!S337*25.4,'SERIES_DB-MetaData'!S337)</f>
        <v>2000</v>
      </c>
      <c r="T337" s="32" t="str">
        <f>'SERIES_DB-MetaData'!T337</f>
        <v>C</v>
      </c>
      <c r="U337" s="32">
        <f t="shared" si="55"/>
        <v>125000</v>
      </c>
      <c r="V337" s="30">
        <f>IF('SERIES_DB-MetaData'!$F337="US",'SERIES_DB-MetaData'!V337*25.4,'SERIES_DB-MetaData'!V337)</f>
        <v>10</v>
      </c>
      <c r="W337" s="30">
        <f>IF('SERIES_DB-MetaData'!$F337="US",'SERIES_DB-MetaData'!W337*25.4,'SERIES_DB-MetaData'!W337)</f>
        <v>10</v>
      </c>
      <c r="X337" s="30">
        <f>IF('SERIES_DB-MetaData'!$F337="US",'SERIES_DB-MetaData'!X337*25.4,'SERIES_DB-MetaData'!X337)</f>
        <v>0</v>
      </c>
      <c r="Y337" s="108">
        <f>'SERIES_DB-MetaData'!Y337</f>
        <v>6</v>
      </c>
      <c r="Z337" s="30">
        <f>IF('SERIES_DB-MetaData'!$F337="US",'SERIES_DB-MetaData'!Z337*25.4,'SERIES_DB-MetaData'!Z337)</f>
        <v>0</v>
      </c>
      <c r="AA337" s="108">
        <f>'SERIES_DB-MetaData'!AA337</f>
        <v>0</v>
      </c>
      <c r="AB337" s="30">
        <f>IF('SERIES_DB-MetaData'!$F337="US",'SERIES_DB-MetaData'!AB337*25.4,'SERIES_DB-MetaData'!AB337)</f>
        <v>80</v>
      </c>
      <c r="AC337" s="108">
        <f>'SERIES_DB-MetaData'!AC337</f>
        <v>1</v>
      </c>
      <c r="AD337" s="108" t="str">
        <f>'SERIES_DB-MetaData'!AD337</f>
        <v>CH</v>
      </c>
      <c r="AE337" s="31">
        <f>IF('SERIES_DB-MetaData'!$F337="US",'SERIES_DB-MetaData'!AE337*25.4,'SERIES_DB-MetaData'!AE337)</f>
        <v>547</v>
      </c>
      <c r="AF337" s="32" t="str">
        <f>'SERIES_DB-MetaData'!AF337</f>
        <v>Ribbed</v>
      </c>
      <c r="AG337" s="23">
        <f t="shared" si="49"/>
        <v>0.37699111843077515</v>
      </c>
      <c r="AH337" s="30">
        <f>IF('SERIES_DB-MetaData'!$F337="US",'SERIES_DB-MetaData'!AH337*25.4,'SERIES_DB-MetaData'!AH337)</f>
        <v>0</v>
      </c>
      <c r="AI337" s="31">
        <f>IF('SERIES_DB-MetaData'!$F337="US",'SERIES_DB-MetaData'!AI337*6.89476,'SERIES_DB-MetaData'!AI337)</f>
        <v>366</v>
      </c>
      <c r="AJ337" s="31">
        <f>IF('SERIES_DB-MetaData'!$F337="US",'SERIES_DB-MetaData'!AJ337*6.89476,'SERIES_DB-MetaData'!AJ337)</f>
        <v>524</v>
      </c>
      <c r="AK337" s="31">
        <f>IF('SERIES_DB-MetaData'!$F337="US",'SERIES_DB-MetaData'!AK337*6.89476,'SERIES_DB-MetaData'!AK337)</f>
        <v>366</v>
      </c>
      <c r="AL337" s="31">
        <f>IF('SERIES_DB-MetaData'!$F337="US",'SERIES_DB-MetaData'!AL337*6.89476,'SERIES_DB-MetaData'!AL337)</f>
        <v>0</v>
      </c>
      <c r="AM337" s="31">
        <f>IF('SERIES_DB-MetaData'!$F337="US",'SERIES_DB-MetaData'!AM337*6.89476,'SERIES_DB-MetaData'!AM337)</f>
        <v>524</v>
      </c>
      <c r="AN337" s="31">
        <f>IF('SERIES_DB-MetaData'!$F337="US",'SERIES_DB-MetaData'!AN337*6.89476,'SERIES_DB-MetaData'!AN337)</f>
        <v>0</v>
      </c>
      <c r="AO337" s="108">
        <f>'SERIES_DB-MetaData'!AO337</f>
        <v>0</v>
      </c>
      <c r="AP337" s="24" t="str">
        <f>'SERIES_DB-MetaData'!AP337</f>
        <v>R</v>
      </c>
      <c r="AQ337" s="20">
        <f>'SERIES_DB-MetaData'!AQ337</f>
        <v>2</v>
      </c>
      <c r="AR337" s="24" t="str">
        <f>'SERIES_DB-MetaData'!AR337</f>
        <v>Ribbed</v>
      </c>
      <c r="AS337" s="30">
        <f>IF('SERIES_DB-MetaData'!$F337="US",'SERIES_DB-MetaData'!AS337*25.4,'SERIES_DB-MetaData'!AS337)</f>
        <v>6</v>
      </c>
      <c r="AT337" s="20">
        <f>'SERIES_DB-MetaData'!AT337</f>
        <v>25</v>
      </c>
      <c r="AU337" s="31">
        <f>IF('SERIES_DB-MetaData'!$F337="US",'SERIES_DB-MetaData'!AU337*25.4,'SERIES_DB-MetaData'!AU337)</f>
        <v>80</v>
      </c>
      <c r="AV337" s="30">
        <f>IF('SERIES_DB-MetaData'!$F337="US",'SERIES_DB-MetaData'!AV337*25.4,'SERIES_DB-MetaData'!AV337)</f>
        <v>0</v>
      </c>
      <c r="AW337" s="109">
        <f>'SERIES_DB-MetaData'!AW337</f>
        <v>0</v>
      </c>
      <c r="AX337" s="30">
        <f>IF('SERIES_DB-MetaData'!$F337="US",'SERIES_DB-MetaData'!AX337*25.4,'SERIES_DB-MetaData'!AX337)</f>
        <v>0</v>
      </c>
      <c r="AY337" s="23">
        <f t="shared" si="50"/>
        <v>0.56548667764616278</v>
      </c>
      <c r="AZ337" s="23"/>
      <c r="BA337" s="31">
        <f>IF('SERIES_DB-MetaData'!$F337="US",'SERIES_DB-MetaData'!BA337*6.89476,'SERIES_DB-MetaData'!BA337)</f>
        <v>392</v>
      </c>
      <c r="BB337" s="31">
        <f>IF('SERIES_DB-MetaData'!$F337="US",'SERIES_DB-MetaData'!BB337*6.89476,'SERIES_DB-MetaData'!BB337)</f>
        <v>479</v>
      </c>
      <c r="BC337" s="24">
        <f>'SERIES_DB-MetaData'!BC337</f>
        <v>0</v>
      </c>
      <c r="BD337" s="30">
        <f>IF('SERIES_DB-MetaData'!$F337="US",'SERIES_DB-MetaData'!BD337*25.4,'SERIES_DB-MetaData'!BD337)</f>
        <v>6</v>
      </c>
      <c r="BE337" s="30">
        <f>IF('SERIES_DB-MetaData'!$F337="US",'SERIES_DB-MetaData'!BE337*25.4,'SERIES_DB-MetaData'!BE337)</f>
        <v>125</v>
      </c>
      <c r="BF337" s="24">
        <f>'SERIES_DB-MetaData'!BF337</f>
        <v>2</v>
      </c>
      <c r="BG337" s="22">
        <f t="shared" si="51"/>
        <v>0.36191147369354415</v>
      </c>
      <c r="BH337" s="30">
        <f>IF('SERIES_DB-MetaData'!$F337="US",'SERIES_DB-MetaData'!BH337*25.4,'SERIES_DB-MetaData'!BH337)</f>
        <v>0</v>
      </c>
      <c r="BI337" s="31">
        <f>IF('SERIES_DB-MetaData'!$F337="US",'SERIES_DB-MetaData'!BI337*6.89476,'SERIES_DB-MetaData'!BI337)</f>
        <v>392</v>
      </c>
      <c r="BJ337" s="31">
        <f>IF('SERIES_DB-MetaData'!$F337="US",'SERIES_DB-MetaData'!BJ337*6.89476,'SERIES_DB-MetaData'!BJ337)</f>
        <v>493</v>
      </c>
      <c r="BK337" s="109">
        <f>'SERIES_DB-MetaData'!BK337</f>
        <v>0</v>
      </c>
      <c r="BL337" s="30">
        <f>IF('SERIES_DB-MetaData'!$F337="US",'SERIES_DB-MetaData'!BL337*25.4,'SERIES_DB-MetaData'!BL337)</f>
        <v>6</v>
      </c>
      <c r="BM337" s="30">
        <f>IF('SERIES_DB-MetaData'!$F337="US",'SERIES_DB-MetaData'!BM337*25.4,'SERIES_DB-MetaData'!BM337)</f>
        <v>125</v>
      </c>
      <c r="BN337" s="25">
        <f>'SERIES_DB-MetaData'!$BN$6</f>
        <v>2</v>
      </c>
      <c r="BO337" s="22">
        <f t="shared" si="52"/>
        <v>0.36191147369354415</v>
      </c>
      <c r="BP337" s="31">
        <f>IF('SERIES_DB-MetaData'!$F337="US",'SERIES_DB-MetaData'!BP337*6.89476,'SERIES_DB-MetaData'!BP337)</f>
        <v>392</v>
      </c>
      <c r="BQ337" s="31">
        <f>IF('SERIES_DB-MetaData'!$F337="US",'SERIES_DB-MetaData'!BQ337*6.89476,'SERIES_DB-MetaData'!BQ337)</f>
        <v>479</v>
      </c>
      <c r="BR337" s="20">
        <f>'SERIES_DB-MetaData'!BR337</f>
        <v>0</v>
      </c>
      <c r="BS337" s="30">
        <f>IF('SERIES_DB-MetaData'!$F337="US",'SERIES_DB-MetaData'!BS337*25.4,'SERIES_DB-MetaData'!BS337)</f>
        <v>0</v>
      </c>
      <c r="BT337" s="20">
        <f>'SERIES_DB-MetaData'!BT337</f>
        <v>0</v>
      </c>
      <c r="BU337" s="22">
        <f t="shared" si="53"/>
        <v>0</v>
      </c>
      <c r="BV337" s="31">
        <f>IF('SERIES_DB-MetaData'!$F337="US",'SERIES_DB-MetaData'!BV337*6.89476,'SERIES_DB-MetaData'!BV337)</f>
        <v>0</v>
      </c>
      <c r="BW337" s="20">
        <f>'SERIES_DB-MetaData'!BW337</f>
        <v>0</v>
      </c>
      <c r="BX337" s="20">
        <f>'SERIES_DB-MetaData'!BX337</f>
        <v>1</v>
      </c>
    </row>
    <row r="338" spans="1:76">
      <c r="A338" s="84">
        <f>'SERIES_DB-MetaData'!A338</f>
        <v>333</v>
      </c>
      <c r="B338" s="84">
        <f>'SERIES_DB-MetaData'!B338</f>
        <v>0</v>
      </c>
      <c r="C338" s="84">
        <f>'SERIES_DB-MetaData'!C338</f>
        <v>16</v>
      </c>
      <c r="D338" s="105" t="str">
        <f>'SERIES_DB-MetaData'!D338</f>
        <v>SW5-2</v>
      </c>
      <c r="E338" s="105" t="str">
        <f>'SERIES_DB-MetaData'!E338</f>
        <v>Zhang, 2007 (from Lu et al., 2010, NEES Database)</v>
      </c>
      <c r="F338" s="20" t="s">
        <v>8</v>
      </c>
      <c r="G338" s="87" t="str">
        <f>'SERIES_DB-MetaData'!G338</f>
        <v>C</v>
      </c>
      <c r="H338" s="87" t="str">
        <f>'SERIES_DB-MetaData'!H338</f>
        <v>R</v>
      </c>
      <c r="I338" s="31">
        <f>IF('SERIES_DB-MetaData'!$F338="US",'SERIES_DB-MetaData'!I338*6.89476,'SERIES_DB-MetaData'!I338)</f>
        <v>30.8</v>
      </c>
      <c r="J338" s="31">
        <f>IF('SERIES_DB-MetaData'!$F338="US",'SERIES_DB-MetaData'!J338*6.89476,'SERIES_DB-MetaData'!J338)</f>
        <v>0</v>
      </c>
      <c r="K338" s="31">
        <f>IF('SERIES_DB-MetaData'!$F338="US",'SERIES_DB-MetaData'!K338*6.89476,'SERIES_DB-MetaData'!K338)</f>
        <v>0</v>
      </c>
      <c r="L338" s="31">
        <f>IF('SERIES_DB-MetaData'!$F338="US",'SERIES_DB-MetaData'!L338*4.448221615,'SERIES_DB-MetaData'!L338)</f>
        <v>1155</v>
      </c>
      <c r="M338" s="20" t="str">
        <f>'SERIES_DB-MetaData'!M338</f>
        <v>III</v>
      </c>
      <c r="N338" s="30">
        <f>IF('SERIES_DB-MetaData'!$F338="US",'SERIES_DB-MetaData'!N338*25.4,'SERIES_DB-MetaData'!N338)</f>
        <v>125</v>
      </c>
      <c r="O338" s="30">
        <f>IF('SERIES_DB-MetaData'!$F338="US",'SERIES_DB-MetaData'!O338*25.4,'SERIES_DB-MetaData'!O338)</f>
        <v>200</v>
      </c>
      <c r="P338" s="30">
        <f>IF('SERIES_DB-MetaData'!$F338="US",'SERIES_DB-MetaData'!P338*25.4,'SERIES_DB-MetaData'!P338)</f>
        <v>1000</v>
      </c>
      <c r="Q338" s="30">
        <f>IF('SERIES_DB-MetaData'!$F338="US",'SERIES_DB-MetaData'!Q338*25.4,'SERIES_DB-MetaData'!Q338)</f>
        <v>125</v>
      </c>
      <c r="R338" s="30">
        <f>IF('SERIES_DB-MetaData'!$F338="US",'SERIES_DB-MetaData'!R338*25.4,'SERIES_DB-MetaData'!R338)</f>
        <v>2000</v>
      </c>
      <c r="S338" s="30">
        <f>IF('SERIES_DB-MetaData'!$F338="US",'SERIES_DB-MetaData'!S338*25.4,'SERIES_DB-MetaData'!S338)</f>
        <v>2000</v>
      </c>
      <c r="T338" s="32" t="str">
        <f>'SERIES_DB-MetaData'!T338</f>
        <v>C</v>
      </c>
      <c r="U338" s="32">
        <f t="shared" si="55"/>
        <v>125000</v>
      </c>
      <c r="V338" s="30">
        <f>IF('SERIES_DB-MetaData'!$F338="US",'SERIES_DB-MetaData'!V338*25.4,'SERIES_DB-MetaData'!V338)</f>
        <v>10</v>
      </c>
      <c r="W338" s="30">
        <f>IF('SERIES_DB-MetaData'!$F338="US",'SERIES_DB-MetaData'!W338*25.4,'SERIES_DB-MetaData'!W338)</f>
        <v>10</v>
      </c>
      <c r="X338" s="30">
        <f>IF('SERIES_DB-MetaData'!$F338="US",'SERIES_DB-MetaData'!X338*25.4,'SERIES_DB-MetaData'!X338)</f>
        <v>0</v>
      </c>
      <c r="Y338" s="108">
        <f>'SERIES_DB-MetaData'!Y338</f>
        <v>6</v>
      </c>
      <c r="Z338" s="30">
        <f>IF('SERIES_DB-MetaData'!$F338="US",'SERIES_DB-MetaData'!Z338*25.4,'SERIES_DB-MetaData'!Z338)</f>
        <v>0</v>
      </c>
      <c r="AA338" s="108">
        <f>'SERIES_DB-MetaData'!AA338</f>
        <v>0</v>
      </c>
      <c r="AB338" s="30">
        <f>IF('SERIES_DB-MetaData'!$F338="US",'SERIES_DB-MetaData'!AB338*25.4,'SERIES_DB-MetaData'!AB338)</f>
        <v>80</v>
      </c>
      <c r="AC338" s="108">
        <f>'SERIES_DB-MetaData'!AC338</f>
        <v>1</v>
      </c>
      <c r="AD338" s="108" t="str">
        <f>'SERIES_DB-MetaData'!AD338</f>
        <v>CH</v>
      </c>
      <c r="AE338" s="31">
        <f>IF('SERIES_DB-MetaData'!$F338="US",'SERIES_DB-MetaData'!AE338*25.4,'SERIES_DB-MetaData'!AE338)</f>
        <v>547</v>
      </c>
      <c r="AF338" s="32" t="str">
        <f>'SERIES_DB-MetaData'!AF338</f>
        <v>Ribbed</v>
      </c>
      <c r="AG338" s="23">
        <f t="shared" si="49"/>
        <v>0.37699111843077515</v>
      </c>
      <c r="AH338" s="30">
        <f>IF('SERIES_DB-MetaData'!$F338="US",'SERIES_DB-MetaData'!AH338*25.4,'SERIES_DB-MetaData'!AH338)</f>
        <v>0</v>
      </c>
      <c r="AI338" s="31">
        <f>IF('SERIES_DB-MetaData'!$F338="US",'SERIES_DB-MetaData'!AI338*6.89476,'SERIES_DB-MetaData'!AI338)</f>
        <v>366</v>
      </c>
      <c r="AJ338" s="31">
        <f>IF('SERIES_DB-MetaData'!$F338="US",'SERIES_DB-MetaData'!AJ338*6.89476,'SERIES_DB-MetaData'!AJ338)</f>
        <v>524</v>
      </c>
      <c r="AK338" s="31">
        <f>IF('SERIES_DB-MetaData'!$F338="US",'SERIES_DB-MetaData'!AK338*6.89476,'SERIES_DB-MetaData'!AK338)</f>
        <v>366</v>
      </c>
      <c r="AL338" s="31">
        <f>IF('SERIES_DB-MetaData'!$F338="US",'SERIES_DB-MetaData'!AL338*6.89476,'SERIES_DB-MetaData'!AL338)</f>
        <v>0</v>
      </c>
      <c r="AM338" s="31">
        <f>IF('SERIES_DB-MetaData'!$F338="US",'SERIES_DB-MetaData'!AM338*6.89476,'SERIES_DB-MetaData'!AM338)</f>
        <v>524</v>
      </c>
      <c r="AN338" s="31">
        <f>IF('SERIES_DB-MetaData'!$F338="US",'SERIES_DB-MetaData'!AN338*6.89476,'SERIES_DB-MetaData'!AN338)</f>
        <v>0</v>
      </c>
      <c r="AO338" s="108">
        <f>'SERIES_DB-MetaData'!AO338</f>
        <v>0</v>
      </c>
      <c r="AP338" s="24" t="str">
        <f>'SERIES_DB-MetaData'!AP338</f>
        <v>R</v>
      </c>
      <c r="AQ338" s="20">
        <f>'SERIES_DB-MetaData'!AQ338</f>
        <v>2</v>
      </c>
      <c r="AR338" s="24" t="str">
        <f>'SERIES_DB-MetaData'!AR338</f>
        <v>Ribbed</v>
      </c>
      <c r="AS338" s="30">
        <f>IF('SERIES_DB-MetaData'!$F338="US",'SERIES_DB-MetaData'!AS338*25.4,'SERIES_DB-MetaData'!AS338)</f>
        <v>6</v>
      </c>
      <c r="AT338" s="20">
        <f>'SERIES_DB-MetaData'!AT338</f>
        <v>25</v>
      </c>
      <c r="AU338" s="31">
        <f>IF('SERIES_DB-MetaData'!$F338="US",'SERIES_DB-MetaData'!AU338*25.4,'SERIES_DB-MetaData'!AU338)</f>
        <v>80</v>
      </c>
      <c r="AV338" s="30">
        <f>IF('SERIES_DB-MetaData'!$F338="US",'SERIES_DB-MetaData'!AV338*25.4,'SERIES_DB-MetaData'!AV338)</f>
        <v>0</v>
      </c>
      <c r="AW338" s="109">
        <f>'SERIES_DB-MetaData'!AW338</f>
        <v>0</v>
      </c>
      <c r="AX338" s="30">
        <f>IF('SERIES_DB-MetaData'!$F338="US",'SERIES_DB-MetaData'!AX338*25.4,'SERIES_DB-MetaData'!AX338)</f>
        <v>0</v>
      </c>
      <c r="AY338" s="23">
        <f t="shared" si="50"/>
        <v>0.56548667764616278</v>
      </c>
      <c r="AZ338" s="23"/>
      <c r="BA338" s="31">
        <f>IF('SERIES_DB-MetaData'!$F338="US",'SERIES_DB-MetaData'!BA338*6.89476,'SERIES_DB-MetaData'!BA338)</f>
        <v>392</v>
      </c>
      <c r="BB338" s="31">
        <f>IF('SERIES_DB-MetaData'!$F338="US",'SERIES_DB-MetaData'!BB338*6.89476,'SERIES_DB-MetaData'!BB338)</f>
        <v>479</v>
      </c>
      <c r="BC338" s="24">
        <f>'SERIES_DB-MetaData'!BC338</f>
        <v>0</v>
      </c>
      <c r="BD338" s="30">
        <f>IF('SERIES_DB-MetaData'!$F338="US",'SERIES_DB-MetaData'!BD338*25.4,'SERIES_DB-MetaData'!BD338)</f>
        <v>6</v>
      </c>
      <c r="BE338" s="30">
        <f>IF('SERIES_DB-MetaData'!$F338="US",'SERIES_DB-MetaData'!BE338*25.4,'SERIES_DB-MetaData'!BE338)</f>
        <v>125</v>
      </c>
      <c r="BF338" s="24">
        <f>'SERIES_DB-MetaData'!BF338</f>
        <v>2</v>
      </c>
      <c r="BG338" s="22">
        <f t="shared" si="51"/>
        <v>0.36191147369354415</v>
      </c>
      <c r="BH338" s="30">
        <f>IF('SERIES_DB-MetaData'!$F338="US",'SERIES_DB-MetaData'!BH338*25.4,'SERIES_DB-MetaData'!BH338)</f>
        <v>0</v>
      </c>
      <c r="BI338" s="31">
        <f>IF('SERIES_DB-MetaData'!$F338="US",'SERIES_DB-MetaData'!BI338*6.89476,'SERIES_DB-MetaData'!BI338)</f>
        <v>392</v>
      </c>
      <c r="BJ338" s="31">
        <f>IF('SERIES_DB-MetaData'!$F338="US",'SERIES_DB-MetaData'!BJ338*6.89476,'SERIES_DB-MetaData'!BJ338)</f>
        <v>493</v>
      </c>
      <c r="BK338" s="109">
        <f>'SERIES_DB-MetaData'!BK338</f>
        <v>0</v>
      </c>
      <c r="BL338" s="30">
        <f>IF('SERIES_DB-MetaData'!$F338="US",'SERIES_DB-MetaData'!BL338*25.4,'SERIES_DB-MetaData'!BL338)</f>
        <v>6</v>
      </c>
      <c r="BM338" s="30">
        <f>IF('SERIES_DB-MetaData'!$F338="US",'SERIES_DB-MetaData'!BM338*25.4,'SERIES_DB-MetaData'!BM338)</f>
        <v>125</v>
      </c>
      <c r="BN338" s="25">
        <f>'SERIES_DB-MetaData'!$BN$6</f>
        <v>2</v>
      </c>
      <c r="BO338" s="22">
        <f t="shared" si="52"/>
        <v>0.36191147369354415</v>
      </c>
      <c r="BP338" s="31">
        <f>IF('SERIES_DB-MetaData'!$F338="US",'SERIES_DB-MetaData'!BP338*6.89476,'SERIES_DB-MetaData'!BP338)</f>
        <v>392</v>
      </c>
      <c r="BQ338" s="31">
        <f>IF('SERIES_DB-MetaData'!$F338="US",'SERIES_DB-MetaData'!BQ338*6.89476,'SERIES_DB-MetaData'!BQ338)</f>
        <v>479</v>
      </c>
      <c r="BR338" s="20">
        <f>'SERIES_DB-MetaData'!BR338</f>
        <v>0</v>
      </c>
      <c r="BS338" s="30">
        <f>IF('SERIES_DB-MetaData'!$F338="US",'SERIES_DB-MetaData'!BS338*25.4,'SERIES_DB-MetaData'!BS338)</f>
        <v>0</v>
      </c>
      <c r="BT338" s="20">
        <f>'SERIES_DB-MetaData'!BT338</f>
        <v>0</v>
      </c>
      <c r="BU338" s="22">
        <f t="shared" si="53"/>
        <v>0</v>
      </c>
      <c r="BV338" s="31">
        <f>IF('SERIES_DB-MetaData'!$F338="US",'SERIES_DB-MetaData'!BV338*6.89476,'SERIES_DB-MetaData'!BV338)</f>
        <v>0</v>
      </c>
      <c r="BW338" s="20">
        <f>'SERIES_DB-MetaData'!BW338</f>
        <v>0</v>
      </c>
      <c r="BX338" s="20">
        <f>'SERIES_DB-MetaData'!BX338</f>
        <v>1</v>
      </c>
    </row>
    <row r="339" spans="1:76">
      <c r="A339" s="84">
        <f>'SERIES_DB-MetaData'!A339</f>
        <v>334</v>
      </c>
      <c r="B339" s="84">
        <f>'SERIES_DB-MetaData'!B339</f>
        <v>0</v>
      </c>
      <c r="C339" s="84">
        <f>'SERIES_DB-MetaData'!C339</f>
        <v>17</v>
      </c>
      <c r="D339" s="105" t="str">
        <f>'SERIES_DB-MetaData'!D339</f>
        <v>SW5-3</v>
      </c>
      <c r="E339" s="105" t="str">
        <f>'SERIES_DB-MetaData'!E339</f>
        <v>Zhang, 2007 (from Lu et al., 2010, NEES Database)</v>
      </c>
      <c r="F339" s="20" t="s">
        <v>8</v>
      </c>
      <c r="G339" s="87" t="str">
        <f>'SERIES_DB-MetaData'!G339</f>
        <v>C</v>
      </c>
      <c r="H339" s="87" t="str">
        <f>'SERIES_DB-MetaData'!H339</f>
        <v>R</v>
      </c>
      <c r="I339" s="31">
        <f>IF('SERIES_DB-MetaData'!$F339="US",'SERIES_DB-MetaData'!I339*6.89476,'SERIES_DB-MetaData'!I339)</f>
        <v>30.8</v>
      </c>
      <c r="J339" s="31">
        <f>IF('SERIES_DB-MetaData'!$F339="US",'SERIES_DB-MetaData'!J339*6.89476,'SERIES_DB-MetaData'!J339)</f>
        <v>0</v>
      </c>
      <c r="K339" s="31">
        <f>IF('SERIES_DB-MetaData'!$F339="US",'SERIES_DB-MetaData'!K339*6.89476,'SERIES_DB-MetaData'!K339)</f>
        <v>0</v>
      </c>
      <c r="L339" s="31">
        <f>IF('SERIES_DB-MetaData'!$F339="US",'SERIES_DB-MetaData'!L339*4.448221615,'SERIES_DB-MetaData'!L339)</f>
        <v>1155</v>
      </c>
      <c r="M339" s="20" t="str">
        <f>'SERIES_DB-MetaData'!M339</f>
        <v>III</v>
      </c>
      <c r="N339" s="30">
        <f>IF('SERIES_DB-MetaData'!$F339="US",'SERIES_DB-MetaData'!N339*25.4,'SERIES_DB-MetaData'!N339)</f>
        <v>125</v>
      </c>
      <c r="O339" s="30">
        <f>IF('SERIES_DB-MetaData'!$F339="US",'SERIES_DB-MetaData'!O339*25.4,'SERIES_DB-MetaData'!O339)</f>
        <v>150</v>
      </c>
      <c r="P339" s="30">
        <f>IF('SERIES_DB-MetaData'!$F339="US",'SERIES_DB-MetaData'!P339*25.4,'SERIES_DB-MetaData'!P339)</f>
        <v>1000</v>
      </c>
      <c r="Q339" s="30">
        <f>IF('SERIES_DB-MetaData'!$F339="US",'SERIES_DB-MetaData'!Q339*25.4,'SERIES_DB-MetaData'!Q339)</f>
        <v>125</v>
      </c>
      <c r="R339" s="30">
        <f>IF('SERIES_DB-MetaData'!$F339="US",'SERIES_DB-MetaData'!R339*25.4,'SERIES_DB-MetaData'!R339)</f>
        <v>2000</v>
      </c>
      <c r="S339" s="30">
        <f>IF('SERIES_DB-MetaData'!$F339="US",'SERIES_DB-MetaData'!S339*25.4,'SERIES_DB-MetaData'!S339)</f>
        <v>2000</v>
      </c>
      <c r="T339" s="32" t="str">
        <f>'SERIES_DB-MetaData'!T339</f>
        <v>C</v>
      </c>
      <c r="U339" s="32">
        <f t="shared" si="55"/>
        <v>125000</v>
      </c>
      <c r="V339" s="30">
        <f>IF('SERIES_DB-MetaData'!$F339="US",'SERIES_DB-MetaData'!V339*25.4,'SERIES_DB-MetaData'!V339)</f>
        <v>10</v>
      </c>
      <c r="W339" s="30">
        <f>IF('SERIES_DB-MetaData'!$F339="US",'SERIES_DB-MetaData'!W339*25.4,'SERIES_DB-MetaData'!W339)</f>
        <v>10</v>
      </c>
      <c r="X339" s="30">
        <f>IF('SERIES_DB-MetaData'!$F339="US",'SERIES_DB-MetaData'!X339*25.4,'SERIES_DB-MetaData'!X339)</f>
        <v>0</v>
      </c>
      <c r="Y339" s="108">
        <f>'SERIES_DB-MetaData'!Y339</f>
        <v>6</v>
      </c>
      <c r="Z339" s="30">
        <f>IF('SERIES_DB-MetaData'!$F339="US",'SERIES_DB-MetaData'!Z339*25.4,'SERIES_DB-MetaData'!Z339)</f>
        <v>0</v>
      </c>
      <c r="AA339" s="108">
        <f>'SERIES_DB-MetaData'!AA339</f>
        <v>0</v>
      </c>
      <c r="AB339" s="30">
        <f>IF('SERIES_DB-MetaData'!$F339="US",'SERIES_DB-MetaData'!AB339*25.4,'SERIES_DB-MetaData'!AB339)</f>
        <v>80</v>
      </c>
      <c r="AC339" s="108">
        <f>'SERIES_DB-MetaData'!AC339</f>
        <v>1</v>
      </c>
      <c r="AD339" s="108" t="str">
        <f>'SERIES_DB-MetaData'!AD339</f>
        <v>CH</v>
      </c>
      <c r="AE339" s="31">
        <f>IF('SERIES_DB-MetaData'!$F339="US",'SERIES_DB-MetaData'!AE339*25.4,'SERIES_DB-MetaData'!AE339)</f>
        <v>547</v>
      </c>
      <c r="AF339" s="32" t="str">
        <f>'SERIES_DB-MetaData'!AF339</f>
        <v>Ribbed</v>
      </c>
      <c r="AG339" s="23">
        <f t="shared" si="49"/>
        <v>0.37699111843077515</v>
      </c>
      <c r="AH339" s="30">
        <f>IF('SERIES_DB-MetaData'!$F339="US",'SERIES_DB-MetaData'!AH339*25.4,'SERIES_DB-MetaData'!AH339)</f>
        <v>0</v>
      </c>
      <c r="AI339" s="31">
        <f>IF('SERIES_DB-MetaData'!$F339="US",'SERIES_DB-MetaData'!AI339*6.89476,'SERIES_DB-MetaData'!AI339)</f>
        <v>366</v>
      </c>
      <c r="AJ339" s="31">
        <f>IF('SERIES_DB-MetaData'!$F339="US",'SERIES_DB-MetaData'!AJ339*6.89476,'SERIES_DB-MetaData'!AJ339)</f>
        <v>524</v>
      </c>
      <c r="AK339" s="31">
        <f>IF('SERIES_DB-MetaData'!$F339="US",'SERIES_DB-MetaData'!AK339*6.89476,'SERIES_DB-MetaData'!AK339)</f>
        <v>366</v>
      </c>
      <c r="AL339" s="31">
        <f>IF('SERIES_DB-MetaData'!$F339="US",'SERIES_DB-MetaData'!AL339*6.89476,'SERIES_DB-MetaData'!AL339)</f>
        <v>0</v>
      </c>
      <c r="AM339" s="31">
        <f>IF('SERIES_DB-MetaData'!$F339="US",'SERIES_DB-MetaData'!AM339*6.89476,'SERIES_DB-MetaData'!AM339)</f>
        <v>524</v>
      </c>
      <c r="AN339" s="31">
        <f>IF('SERIES_DB-MetaData'!$F339="US",'SERIES_DB-MetaData'!AN339*6.89476,'SERIES_DB-MetaData'!AN339)</f>
        <v>0</v>
      </c>
      <c r="AO339" s="108">
        <f>'SERIES_DB-MetaData'!AO339</f>
        <v>0</v>
      </c>
      <c r="AP339" s="24" t="str">
        <f>'SERIES_DB-MetaData'!AP339</f>
        <v>R</v>
      </c>
      <c r="AQ339" s="20">
        <f>'SERIES_DB-MetaData'!AQ339</f>
        <v>2</v>
      </c>
      <c r="AR339" s="24" t="str">
        <f>'SERIES_DB-MetaData'!AR339</f>
        <v>Ribbed</v>
      </c>
      <c r="AS339" s="30">
        <f>IF('SERIES_DB-MetaData'!$F339="US",'SERIES_DB-MetaData'!AS339*25.4,'SERIES_DB-MetaData'!AS339)</f>
        <v>6</v>
      </c>
      <c r="AT339" s="20">
        <f>'SERIES_DB-MetaData'!AT339</f>
        <v>25</v>
      </c>
      <c r="AU339" s="31">
        <f>IF('SERIES_DB-MetaData'!$F339="US",'SERIES_DB-MetaData'!AU339*25.4,'SERIES_DB-MetaData'!AU339)</f>
        <v>80</v>
      </c>
      <c r="AV339" s="30">
        <f>IF('SERIES_DB-MetaData'!$F339="US",'SERIES_DB-MetaData'!AV339*25.4,'SERIES_DB-MetaData'!AV339)</f>
        <v>0</v>
      </c>
      <c r="AW339" s="109">
        <f>'SERIES_DB-MetaData'!AW339</f>
        <v>0</v>
      </c>
      <c r="AX339" s="30">
        <f>IF('SERIES_DB-MetaData'!$F339="US",'SERIES_DB-MetaData'!AX339*25.4,'SERIES_DB-MetaData'!AX339)</f>
        <v>0</v>
      </c>
      <c r="AY339" s="23">
        <f t="shared" si="50"/>
        <v>0.56548667764616278</v>
      </c>
      <c r="AZ339" s="23"/>
      <c r="BA339" s="31">
        <f>IF('SERIES_DB-MetaData'!$F339="US",'SERIES_DB-MetaData'!BA339*6.89476,'SERIES_DB-MetaData'!BA339)</f>
        <v>392</v>
      </c>
      <c r="BB339" s="31">
        <f>IF('SERIES_DB-MetaData'!$F339="US",'SERIES_DB-MetaData'!BB339*6.89476,'SERIES_DB-MetaData'!BB339)</f>
        <v>479</v>
      </c>
      <c r="BC339" s="24">
        <f>'SERIES_DB-MetaData'!BC339</f>
        <v>0</v>
      </c>
      <c r="BD339" s="30">
        <f>IF('SERIES_DB-MetaData'!$F339="US",'SERIES_DB-MetaData'!BD339*25.4,'SERIES_DB-MetaData'!BD339)</f>
        <v>6</v>
      </c>
      <c r="BE339" s="30">
        <f>IF('SERIES_DB-MetaData'!$F339="US",'SERIES_DB-MetaData'!BE339*25.4,'SERIES_DB-MetaData'!BE339)</f>
        <v>125</v>
      </c>
      <c r="BF339" s="24">
        <f>'SERIES_DB-MetaData'!BF339</f>
        <v>2</v>
      </c>
      <c r="BG339" s="22">
        <f t="shared" si="51"/>
        <v>0.36191147369354415</v>
      </c>
      <c r="BH339" s="30">
        <f>IF('SERIES_DB-MetaData'!$F339="US",'SERIES_DB-MetaData'!BH339*25.4,'SERIES_DB-MetaData'!BH339)</f>
        <v>0</v>
      </c>
      <c r="BI339" s="31">
        <f>IF('SERIES_DB-MetaData'!$F339="US",'SERIES_DB-MetaData'!BI339*6.89476,'SERIES_DB-MetaData'!BI339)</f>
        <v>392</v>
      </c>
      <c r="BJ339" s="31">
        <f>IF('SERIES_DB-MetaData'!$F339="US",'SERIES_DB-MetaData'!BJ339*6.89476,'SERIES_DB-MetaData'!BJ339)</f>
        <v>493</v>
      </c>
      <c r="BK339" s="109">
        <f>'SERIES_DB-MetaData'!BK339</f>
        <v>0</v>
      </c>
      <c r="BL339" s="30">
        <f>IF('SERIES_DB-MetaData'!$F339="US",'SERIES_DB-MetaData'!BL339*25.4,'SERIES_DB-MetaData'!BL339)</f>
        <v>6</v>
      </c>
      <c r="BM339" s="30">
        <f>IF('SERIES_DB-MetaData'!$F339="US",'SERIES_DB-MetaData'!BM339*25.4,'SERIES_DB-MetaData'!BM339)</f>
        <v>125</v>
      </c>
      <c r="BN339" s="25">
        <f>'SERIES_DB-MetaData'!$BN$6</f>
        <v>2</v>
      </c>
      <c r="BO339" s="22">
        <f t="shared" si="52"/>
        <v>0.36191147369354415</v>
      </c>
      <c r="BP339" s="31">
        <f>IF('SERIES_DB-MetaData'!$F339="US",'SERIES_DB-MetaData'!BP339*6.89476,'SERIES_DB-MetaData'!BP339)</f>
        <v>392</v>
      </c>
      <c r="BQ339" s="31">
        <f>IF('SERIES_DB-MetaData'!$F339="US",'SERIES_DB-MetaData'!BQ339*6.89476,'SERIES_DB-MetaData'!BQ339)</f>
        <v>479</v>
      </c>
      <c r="BR339" s="20">
        <f>'SERIES_DB-MetaData'!BR339</f>
        <v>0</v>
      </c>
      <c r="BS339" s="30">
        <f>IF('SERIES_DB-MetaData'!$F339="US",'SERIES_DB-MetaData'!BS339*25.4,'SERIES_DB-MetaData'!BS339)</f>
        <v>0</v>
      </c>
      <c r="BT339" s="20">
        <f>'SERIES_DB-MetaData'!BT339</f>
        <v>0</v>
      </c>
      <c r="BU339" s="22">
        <f t="shared" si="53"/>
        <v>0</v>
      </c>
      <c r="BV339" s="31">
        <f>IF('SERIES_DB-MetaData'!$F339="US",'SERIES_DB-MetaData'!BV339*6.89476,'SERIES_DB-MetaData'!BV339)</f>
        <v>0</v>
      </c>
      <c r="BW339" s="20">
        <f>'SERIES_DB-MetaData'!BW339</f>
        <v>0</v>
      </c>
      <c r="BX339" s="20">
        <f>'SERIES_DB-MetaData'!BX339</f>
        <v>1</v>
      </c>
    </row>
    <row r="340" spans="1:76">
      <c r="A340" s="84">
        <f>'SERIES_DB-MetaData'!A340</f>
        <v>335</v>
      </c>
      <c r="B340" s="84">
        <f>'SERIES_DB-MetaData'!B340</f>
        <v>0</v>
      </c>
      <c r="C340" s="84">
        <f>'SERIES_DB-MetaData'!C340</f>
        <v>18</v>
      </c>
      <c r="D340" s="105" t="str">
        <f>'SERIES_DB-MetaData'!D340</f>
        <v>SW6-1</v>
      </c>
      <c r="E340" s="105" t="str">
        <f>'SERIES_DB-MetaData'!E340</f>
        <v>Zhang, 2007 (from Lu et al., 2010, NEES Database)</v>
      </c>
      <c r="F340" s="20" t="s">
        <v>8</v>
      </c>
      <c r="G340" s="87" t="str">
        <f>'SERIES_DB-MetaData'!G340</f>
        <v>C</v>
      </c>
      <c r="H340" s="87" t="str">
        <f>'SERIES_DB-MetaData'!H340</f>
        <v>R</v>
      </c>
      <c r="I340" s="31">
        <f>IF('SERIES_DB-MetaData'!$F340="US",'SERIES_DB-MetaData'!I340*6.89476,'SERIES_DB-MetaData'!I340)</f>
        <v>30.8</v>
      </c>
      <c r="J340" s="31">
        <f>IF('SERIES_DB-MetaData'!$F340="US",'SERIES_DB-MetaData'!J340*6.89476,'SERIES_DB-MetaData'!J340)</f>
        <v>0</v>
      </c>
      <c r="K340" s="31">
        <f>IF('SERIES_DB-MetaData'!$F340="US",'SERIES_DB-MetaData'!K340*6.89476,'SERIES_DB-MetaData'!K340)</f>
        <v>0</v>
      </c>
      <c r="L340" s="31">
        <f>IF('SERIES_DB-MetaData'!$F340="US",'SERIES_DB-MetaData'!L340*4.448221615,'SERIES_DB-MetaData'!L340)</f>
        <v>1155</v>
      </c>
      <c r="M340" s="20" t="str">
        <f>'SERIES_DB-MetaData'!M340</f>
        <v>III</v>
      </c>
      <c r="N340" s="30">
        <f>IF('SERIES_DB-MetaData'!$F340="US",'SERIES_DB-MetaData'!N340*25.4,'SERIES_DB-MetaData'!N340)</f>
        <v>125</v>
      </c>
      <c r="O340" s="30">
        <f>IF('SERIES_DB-MetaData'!$F340="US",'SERIES_DB-MetaData'!O340*25.4,'SERIES_DB-MetaData'!O340)</f>
        <v>200</v>
      </c>
      <c r="P340" s="30">
        <f>IF('SERIES_DB-MetaData'!$F340="US",'SERIES_DB-MetaData'!P340*25.4,'SERIES_DB-MetaData'!P340)</f>
        <v>1000</v>
      </c>
      <c r="Q340" s="30">
        <f>IF('SERIES_DB-MetaData'!$F340="US",'SERIES_DB-MetaData'!Q340*25.4,'SERIES_DB-MetaData'!Q340)</f>
        <v>125</v>
      </c>
      <c r="R340" s="30">
        <f>IF('SERIES_DB-MetaData'!$F340="US",'SERIES_DB-MetaData'!R340*25.4,'SERIES_DB-MetaData'!R340)</f>
        <v>2000</v>
      </c>
      <c r="S340" s="30">
        <f>IF('SERIES_DB-MetaData'!$F340="US",'SERIES_DB-MetaData'!S340*25.4,'SERIES_DB-MetaData'!S340)</f>
        <v>2000</v>
      </c>
      <c r="T340" s="32" t="str">
        <f>'SERIES_DB-MetaData'!T340</f>
        <v>C</v>
      </c>
      <c r="U340" s="32">
        <f t="shared" si="55"/>
        <v>125000</v>
      </c>
      <c r="V340" s="30">
        <f>IF('SERIES_DB-MetaData'!$F340="US",'SERIES_DB-MetaData'!V340*25.4,'SERIES_DB-MetaData'!V340)</f>
        <v>10</v>
      </c>
      <c r="W340" s="30">
        <f>IF('SERIES_DB-MetaData'!$F340="US",'SERIES_DB-MetaData'!W340*25.4,'SERIES_DB-MetaData'!W340)</f>
        <v>10</v>
      </c>
      <c r="X340" s="30">
        <f>IF('SERIES_DB-MetaData'!$F340="US",'SERIES_DB-MetaData'!X340*25.4,'SERIES_DB-MetaData'!X340)</f>
        <v>0</v>
      </c>
      <c r="Y340" s="108">
        <f>'SERIES_DB-MetaData'!Y340</f>
        <v>6</v>
      </c>
      <c r="Z340" s="30">
        <f>IF('SERIES_DB-MetaData'!$F340="US",'SERIES_DB-MetaData'!Z340*25.4,'SERIES_DB-MetaData'!Z340)</f>
        <v>0</v>
      </c>
      <c r="AA340" s="108">
        <f>'SERIES_DB-MetaData'!AA340</f>
        <v>0</v>
      </c>
      <c r="AB340" s="30">
        <f>IF('SERIES_DB-MetaData'!$F340="US",'SERIES_DB-MetaData'!AB340*25.4,'SERIES_DB-MetaData'!AB340)</f>
        <v>80</v>
      </c>
      <c r="AC340" s="108">
        <f>'SERIES_DB-MetaData'!AC340</f>
        <v>1</v>
      </c>
      <c r="AD340" s="108" t="str">
        <f>'SERIES_DB-MetaData'!AD340</f>
        <v>CH</v>
      </c>
      <c r="AE340" s="31">
        <f>IF('SERIES_DB-MetaData'!$F340="US",'SERIES_DB-MetaData'!AE340*25.4,'SERIES_DB-MetaData'!AE340)</f>
        <v>547</v>
      </c>
      <c r="AF340" s="32" t="str">
        <f>'SERIES_DB-MetaData'!AF340</f>
        <v>Ribbed</v>
      </c>
      <c r="AG340" s="23">
        <f t="shared" si="49"/>
        <v>0.37699111843077515</v>
      </c>
      <c r="AH340" s="30">
        <f>IF('SERIES_DB-MetaData'!$F340="US",'SERIES_DB-MetaData'!AH340*25.4,'SERIES_DB-MetaData'!AH340)</f>
        <v>0</v>
      </c>
      <c r="AI340" s="31">
        <f>IF('SERIES_DB-MetaData'!$F340="US",'SERIES_DB-MetaData'!AI340*6.89476,'SERIES_DB-MetaData'!AI340)</f>
        <v>366</v>
      </c>
      <c r="AJ340" s="31">
        <f>IF('SERIES_DB-MetaData'!$F340="US",'SERIES_DB-MetaData'!AJ340*6.89476,'SERIES_DB-MetaData'!AJ340)</f>
        <v>524</v>
      </c>
      <c r="AK340" s="31">
        <f>IF('SERIES_DB-MetaData'!$F340="US",'SERIES_DB-MetaData'!AK340*6.89476,'SERIES_DB-MetaData'!AK340)</f>
        <v>366</v>
      </c>
      <c r="AL340" s="31">
        <f>IF('SERIES_DB-MetaData'!$F340="US",'SERIES_DB-MetaData'!AL340*6.89476,'SERIES_DB-MetaData'!AL340)</f>
        <v>0</v>
      </c>
      <c r="AM340" s="31">
        <f>IF('SERIES_DB-MetaData'!$F340="US",'SERIES_DB-MetaData'!AM340*6.89476,'SERIES_DB-MetaData'!AM340)</f>
        <v>524</v>
      </c>
      <c r="AN340" s="31">
        <f>IF('SERIES_DB-MetaData'!$F340="US",'SERIES_DB-MetaData'!AN340*6.89476,'SERIES_DB-MetaData'!AN340)</f>
        <v>0</v>
      </c>
      <c r="AO340" s="108">
        <f>'SERIES_DB-MetaData'!AO340</f>
        <v>0</v>
      </c>
      <c r="AP340" s="24" t="str">
        <f>'SERIES_DB-MetaData'!AP340</f>
        <v>R</v>
      </c>
      <c r="AQ340" s="20">
        <f>'SERIES_DB-MetaData'!AQ340</f>
        <v>2</v>
      </c>
      <c r="AR340" s="24" t="str">
        <f>'SERIES_DB-MetaData'!AR340</f>
        <v>Ribbed</v>
      </c>
      <c r="AS340" s="30">
        <f>IF('SERIES_DB-MetaData'!$F340="US",'SERIES_DB-MetaData'!AS340*25.4,'SERIES_DB-MetaData'!AS340)</f>
        <v>4</v>
      </c>
      <c r="AT340" s="20">
        <f>'SERIES_DB-MetaData'!AT340</f>
        <v>25</v>
      </c>
      <c r="AU340" s="31">
        <f>IF('SERIES_DB-MetaData'!$F340="US",'SERIES_DB-MetaData'!AU340*25.4,'SERIES_DB-MetaData'!AU340)</f>
        <v>80</v>
      </c>
      <c r="AV340" s="30">
        <f>IF('SERIES_DB-MetaData'!$F340="US",'SERIES_DB-MetaData'!AV340*25.4,'SERIES_DB-MetaData'!AV340)</f>
        <v>0</v>
      </c>
      <c r="AW340" s="109">
        <f>'SERIES_DB-MetaData'!AW340</f>
        <v>0</v>
      </c>
      <c r="AX340" s="30">
        <f>IF('SERIES_DB-MetaData'!$F340="US",'SERIES_DB-MetaData'!AX340*25.4,'SERIES_DB-MetaData'!AX340)</f>
        <v>0</v>
      </c>
      <c r="AY340" s="23">
        <f t="shared" si="50"/>
        <v>0.25132741228718347</v>
      </c>
      <c r="AZ340" s="23"/>
      <c r="BA340" s="31">
        <f>IF('SERIES_DB-MetaData'!$F340="US",'SERIES_DB-MetaData'!BA340*6.89476,'SERIES_DB-MetaData'!BA340)</f>
        <v>348</v>
      </c>
      <c r="BB340" s="31">
        <f>IF('SERIES_DB-MetaData'!$F340="US",'SERIES_DB-MetaData'!BB340*6.89476,'SERIES_DB-MetaData'!BB340)</f>
        <v>409</v>
      </c>
      <c r="BC340" s="24">
        <f>'SERIES_DB-MetaData'!BC340</f>
        <v>0</v>
      </c>
      <c r="BD340" s="30">
        <f>IF('SERIES_DB-MetaData'!$F340="US",'SERIES_DB-MetaData'!BD340*25.4,'SERIES_DB-MetaData'!BD340)</f>
        <v>6</v>
      </c>
      <c r="BE340" s="30">
        <f>IF('SERIES_DB-MetaData'!$F340="US",'SERIES_DB-MetaData'!BE340*25.4,'SERIES_DB-MetaData'!BE340)</f>
        <v>125</v>
      </c>
      <c r="BF340" s="24">
        <f>'SERIES_DB-MetaData'!BF340</f>
        <v>2</v>
      </c>
      <c r="BG340" s="22">
        <f t="shared" si="51"/>
        <v>0.36191147369354415</v>
      </c>
      <c r="BH340" s="30">
        <f>IF('SERIES_DB-MetaData'!$F340="US",'SERIES_DB-MetaData'!BH340*25.4,'SERIES_DB-MetaData'!BH340)</f>
        <v>0</v>
      </c>
      <c r="BI340" s="31">
        <f>IF('SERIES_DB-MetaData'!$F340="US",'SERIES_DB-MetaData'!BI340*6.89476,'SERIES_DB-MetaData'!BI340)</f>
        <v>392</v>
      </c>
      <c r="BJ340" s="31">
        <f>IF('SERIES_DB-MetaData'!$F340="US",'SERIES_DB-MetaData'!BJ340*6.89476,'SERIES_DB-MetaData'!BJ340)</f>
        <v>493</v>
      </c>
      <c r="BK340" s="109">
        <f>'SERIES_DB-MetaData'!BK340</f>
        <v>0</v>
      </c>
      <c r="BL340" s="30">
        <f>IF('SERIES_DB-MetaData'!$F340="US",'SERIES_DB-MetaData'!BL340*25.4,'SERIES_DB-MetaData'!BL340)</f>
        <v>6</v>
      </c>
      <c r="BM340" s="30">
        <f>IF('SERIES_DB-MetaData'!$F340="US",'SERIES_DB-MetaData'!BM340*25.4,'SERIES_DB-MetaData'!BM340)</f>
        <v>125</v>
      </c>
      <c r="BN340" s="25">
        <f>'SERIES_DB-MetaData'!$BN$6</f>
        <v>2</v>
      </c>
      <c r="BO340" s="22">
        <f t="shared" si="52"/>
        <v>0.36191147369354415</v>
      </c>
      <c r="BP340" s="31">
        <f>IF('SERIES_DB-MetaData'!$F340="US",'SERIES_DB-MetaData'!BP340*6.89476,'SERIES_DB-MetaData'!BP340)</f>
        <v>392</v>
      </c>
      <c r="BQ340" s="31">
        <f>IF('SERIES_DB-MetaData'!$F340="US",'SERIES_DB-MetaData'!BQ340*6.89476,'SERIES_DB-MetaData'!BQ340)</f>
        <v>479</v>
      </c>
      <c r="BR340" s="20">
        <f>'SERIES_DB-MetaData'!BR340</f>
        <v>0</v>
      </c>
      <c r="BS340" s="30">
        <f>IF('SERIES_DB-MetaData'!$F340="US",'SERIES_DB-MetaData'!BS340*25.4,'SERIES_DB-MetaData'!BS340)</f>
        <v>0</v>
      </c>
      <c r="BT340" s="20">
        <f>'SERIES_DB-MetaData'!BT340</f>
        <v>0</v>
      </c>
      <c r="BU340" s="22">
        <f t="shared" si="53"/>
        <v>0</v>
      </c>
      <c r="BV340" s="31">
        <f>IF('SERIES_DB-MetaData'!$F340="US",'SERIES_DB-MetaData'!BV340*6.89476,'SERIES_DB-MetaData'!BV340)</f>
        <v>0</v>
      </c>
      <c r="BW340" s="20">
        <f>'SERIES_DB-MetaData'!BW340</f>
        <v>0</v>
      </c>
      <c r="BX340" s="20">
        <f>'SERIES_DB-MetaData'!BX340</f>
        <v>1</v>
      </c>
    </row>
    <row r="341" spans="1:76">
      <c r="A341" s="84">
        <f>'SERIES_DB-MetaData'!A341</f>
        <v>336</v>
      </c>
      <c r="B341" s="84">
        <f>'SERIES_DB-MetaData'!B341</f>
        <v>0</v>
      </c>
      <c r="C341" s="84">
        <f>'SERIES_DB-MetaData'!C341</f>
        <v>19</v>
      </c>
      <c r="D341" s="105" t="str">
        <f>'SERIES_DB-MetaData'!D341</f>
        <v>SW6-2</v>
      </c>
      <c r="E341" s="105" t="str">
        <f>'SERIES_DB-MetaData'!E341</f>
        <v>Zhang, 2007 (from Lu et al., 2010, NEES Database)</v>
      </c>
      <c r="F341" s="20" t="s">
        <v>8</v>
      </c>
      <c r="G341" s="87" t="str">
        <f>'SERIES_DB-MetaData'!G341</f>
        <v>C</v>
      </c>
      <c r="H341" s="87" t="str">
        <f>'SERIES_DB-MetaData'!H341</f>
        <v>R</v>
      </c>
      <c r="I341" s="31">
        <f>IF('SERIES_DB-MetaData'!$F341="US",'SERIES_DB-MetaData'!I341*6.89476,'SERIES_DB-MetaData'!I341)</f>
        <v>30.8</v>
      </c>
      <c r="J341" s="31">
        <f>IF('SERIES_DB-MetaData'!$F341="US",'SERIES_DB-MetaData'!J341*6.89476,'SERIES_DB-MetaData'!J341)</f>
        <v>0</v>
      </c>
      <c r="K341" s="31">
        <f>IF('SERIES_DB-MetaData'!$F341="US",'SERIES_DB-MetaData'!K341*6.89476,'SERIES_DB-MetaData'!K341)</f>
        <v>0</v>
      </c>
      <c r="L341" s="31">
        <f>IF('SERIES_DB-MetaData'!$F341="US",'SERIES_DB-MetaData'!L341*4.448221615,'SERIES_DB-MetaData'!L341)</f>
        <v>1155</v>
      </c>
      <c r="M341" s="20" t="str">
        <f>'SERIES_DB-MetaData'!M341</f>
        <v>III</v>
      </c>
      <c r="N341" s="30">
        <f>IF('SERIES_DB-MetaData'!$F341="US",'SERIES_DB-MetaData'!N341*25.4,'SERIES_DB-MetaData'!N341)</f>
        <v>125</v>
      </c>
      <c r="O341" s="30">
        <f>IF('SERIES_DB-MetaData'!$F341="US",'SERIES_DB-MetaData'!O341*25.4,'SERIES_DB-MetaData'!O341)</f>
        <v>200</v>
      </c>
      <c r="P341" s="30">
        <f>IF('SERIES_DB-MetaData'!$F341="US",'SERIES_DB-MetaData'!P341*25.4,'SERIES_DB-MetaData'!P341)</f>
        <v>1000</v>
      </c>
      <c r="Q341" s="30">
        <f>IF('SERIES_DB-MetaData'!$F341="US",'SERIES_DB-MetaData'!Q341*25.4,'SERIES_DB-MetaData'!Q341)</f>
        <v>125</v>
      </c>
      <c r="R341" s="30">
        <f>IF('SERIES_DB-MetaData'!$F341="US",'SERIES_DB-MetaData'!R341*25.4,'SERIES_DB-MetaData'!R341)</f>
        <v>2000</v>
      </c>
      <c r="S341" s="30">
        <f>IF('SERIES_DB-MetaData'!$F341="US",'SERIES_DB-MetaData'!S341*25.4,'SERIES_DB-MetaData'!S341)</f>
        <v>2000</v>
      </c>
      <c r="T341" s="32" t="str">
        <f>'SERIES_DB-MetaData'!T341</f>
        <v>C</v>
      </c>
      <c r="U341" s="32">
        <f t="shared" si="55"/>
        <v>125000</v>
      </c>
      <c r="V341" s="30">
        <f>IF('SERIES_DB-MetaData'!$F341="US",'SERIES_DB-MetaData'!V341*25.4,'SERIES_DB-MetaData'!V341)</f>
        <v>10</v>
      </c>
      <c r="W341" s="30">
        <f>IF('SERIES_DB-MetaData'!$F341="US",'SERIES_DB-MetaData'!W341*25.4,'SERIES_DB-MetaData'!W341)</f>
        <v>10</v>
      </c>
      <c r="X341" s="30">
        <f>IF('SERIES_DB-MetaData'!$F341="US",'SERIES_DB-MetaData'!X341*25.4,'SERIES_DB-MetaData'!X341)</f>
        <v>0</v>
      </c>
      <c r="Y341" s="108">
        <f>'SERIES_DB-MetaData'!Y341</f>
        <v>6</v>
      </c>
      <c r="Z341" s="30">
        <f>IF('SERIES_DB-MetaData'!$F341="US",'SERIES_DB-MetaData'!Z341*25.4,'SERIES_DB-MetaData'!Z341)</f>
        <v>0</v>
      </c>
      <c r="AA341" s="108">
        <f>'SERIES_DB-MetaData'!AA341</f>
        <v>0</v>
      </c>
      <c r="AB341" s="30">
        <f>IF('SERIES_DB-MetaData'!$F341="US",'SERIES_DB-MetaData'!AB341*25.4,'SERIES_DB-MetaData'!AB341)</f>
        <v>80</v>
      </c>
      <c r="AC341" s="108">
        <f>'SERIES_DB-MetaData'!AC341</f>
        <v>1</v>
      </c>
      <c r="AD341" s="108" t="str">
        <f>'SERIES_DB-MetaData'!AD341</f>
        <v>CH</v>
      </c>
      <c r="AE341" s="31">
        <f>IF('SERIES_DB-MetaData'!$F341="US",'SERIES_DB-MetaData'!AE341*25.4,'SERIES_DB-MetaData'!AE341)</f>
        <v>547</v>
      </c>
      <c r="AF341" s="32" t="str">
        <f>'SERIES_DB-MetaData'!AF341</f>
        <v>Ribbed</v>
      </c>
      <c r="AG341" s="23">
        <f t="shared" si="49"/>
        <v>0.37699111843077515</v>
      </c>
      <c r="AH341" s="30">
        <f>IF('SERIES_DB-MetaData'!$F341="US",'SERIES_DB-MetaData'!AH341*25.4,'SERIES_DB-MetaData'!AH341)</f>
        <v>0</v>
      </c>
      <c r="AI341" s="31">
        <f>IF('SERIES_DB-MetaData'!$F341="US",'SERIES_DB-MetaData'!AI341*6.89476,'SERIES_DB-MetaData'!AI341)</f>
        <v>366</v>
      </c>
      <c r="AJ341" s="31">
        <f>IF('SERIES_DB-MetaData'!$F341="US",'SERIES_DB-MetaData'!AJ341*6.89476,'SERIES_DB-MetaData'!AJ341)</f>
        <v>524</v>
      </c>
      <c r="AK341" s="31">
        <f>IF('SERIES_DB-MetaData'!$F341="US",'SERIES_DB-MetaData'!AK341*6.89476,'SERIES_DB-MetaData'!AK341)</f>
        <v>366</v>
      </c>
      <c r="AL341" s="31">
        <f>IF('SERIES_DB-MetaData'!$F341="US",'SERIES_DB-MetaData'!AL341*6.89476,'SERIES_DB-MetaData'!AL341)</f>
        <v>0</v>
      </c>
      <c r="AM341" s="31">
        <f>IF('SERIES_DB-MetaData'!$F341="US",'SERIES_DB-MetaData'!AM341*6.89476,'SERIES_DB-MetaData'!AM341)</f>
        <v>524</v>
      </c>
      <c r="AN341" s="31">
        <f>IF('SERIES_DB-MetaData'!$F341="US",'SERIES_DB-MetaData'!AN341*6.89476,'SERIES_DB-MetaData'!AN341)</f>
        <v>0</v>
      </c>
      <c r="AO341" s="108">
        <f>'SERIES_DB-MetaData'!AO341</f>
        <v>0</v>
      </c>
      <c r="AP341" s="24" t="str">
        <f>'SERIES_DB-MetaData'!AP341</f>
        <v>R</v>
      </c>
      <c r="AQ341" s="20">
        <f>'SERIES_DB-MetaData'!AQ341</f>
        <v>2</v>
      </c>
      <c r="AR341" s="24" t="str">
        <f>'SERIES_DB-MetaData'!AR341</f>
        <v>Ribbed</v>
      </c>
      <c r="AS341" s="30">
        <f>IF('SERIES_DB-MetaData'!$F341="US",'SERIES_DB-MetaData'!AS341*25.4,'SERIES_DB-MetaData'!AS341)</f>
        <v>6</v>
      </c>
      <c r="AT341" s="20">
        <f>'SERIES_DB-MetaData'!AT341</f>
        <v>25</v>
      </c>
      <c r="AU341" s="31">
        <f>IF('SERIES_DB-MetaData'!$F341="US",'SERIES_DB-MetaData'!AU341*25.4,'SERIES_DB-MetaData'!AU341)</f>
        <v>80</v>
      </c>
      <c r="AV341" s="30">
        <f>IF('SERIES_DB-MetaData'!$F341="US",'SERIES_DB-MetaData'!AV341*25.4,'SERIES_DB-MetaData'!AV341)</f>
        <v>0</v>
      </c>
      <c r="AW341" s="109">
        <f>'SERIES_DB-MetaData'!AW341</f>
        <v>0</v>
      </c>
      <c r="AX341" s="30">
        <f>IF('SERIES_DB-MetaData'!$F341="US",'SERIES_DB-MetaData'!AX341*25.4,'SERIES_DB-MetaData'!AX341)</f>
        <v>0</v>
      </c>
      <c r="AY341" s="23">
        <f t="shared" si="50"/>
        <v>0.56548667764616278</v>
      </c>
      <c r="AZ341" s="23"/>
      <c r="BA341" s="31">
        <f>IF('SERIES_DB-MetaData'!$F341="US",'SERIES_DB-MetaData'!BA341*6.89476,'SERIES_DB-MetaData'!BA341)</f>
        <v>392</v>
      </c>
      <c r="BB341" s="31">
        <f>IF('SERIES_DB-MetaData'!$F341="US",'SERIES_DB-MetaData'!BB341*6.89476,'SERIES_DB-MetaData'!BB341)</f>
        <v>479</v>
      </c>
      <c r="BC341" s="24">
        <f>'SERIES_DB-MetaData'!BC341</f>
        <v>0</v>
      </c>
      <c r="BD341" s="30">
        <f>IF('SERIES_DB-MetaData'!$F341="US",'SERIES_DB-MetaData'!BD341*25.4,'SERIES_DB-MetaData'!BD341)</f>
        <v>6</v>
      </c>
      <c r="BE341" s="30">
        <f>IF('SERIES_DB-MetaData'!$F341="US",'SERIES_DB-MetaData'!BE341*25.4,'SERIES_DB-MetaData'!BE341)</f>
        <v>125</v>
      </c>
      <c r="BF341" s="24">
        <f>'SERIES_DB-MetaData'!BF341</f>
        <v>2</v>
      </c>
      <c r="BG341" s="22">
        <f t="shared" si="51"/>
        <v>0.36191147369354415</v>
      </c>
      <c r="BH341" s="30">
        <f>IF('SERIES_DB-MetaData'!$F341="US",'SERIES_DB-MetaData'!BH341*25.4,'SERIES_DB-MetaData'!BH341)</f>
        <v>0</v>
      </c>
      <c r="BI341" s="31">
        <f>IF('SERIES_DB-MetaData'!$F341="US",'SERIES_DB-MetaData'!BI341*6.89476,'SERIES_DB-MetaData'!BI341)</f>
        <v>392</v>
      </c>
      <c r="BJ341" s="31">
        <f>IF('SERIES_DB-MetaData'!$F341="US",'SERIES_DB-MetaData'!BJ341*6.89476,'SERIES_DB-MetaData'!BJ341)</f>
        <v>493</v>
      </c>
      <c r="BK341" s="109">
        <f>'SERIES_DB-MetaData'!BK341</f>
        <v>0</v>
      </c>
      <c r="BL341" s="30">
        <f>IF('SERIES_DB-MetaData'!$F341="US",'SERIES_DB-MetaData'!BL341*25.4,'SERIES_DB-MetaData'!BL341)</f>
        <v>6</v>
      </c>
      <c r="BM341" s="30">
        <f>IF('SERIES_DB-MetaData'!$F341="US",'SERIES_DB-MetaData'!BM341*25.4,'SERIES_DB-MetaData'!BM341)</f>
        <v>125</v>
      </c>
      <c r="BN341" s="25">
        <f>'SERIES_DB-MetaData'!$BN$6</f>
        <v>2</v>
      </c>
      <c r="BO341" s="22">
        <f t="shared" si="52"/>
        <v>0.36191147369354415</v>
      </c>
      <c r="BP341" s="31">
        <f>IF('SERIES_DB-MetaData'!$F341="US",'SERIES_DB-MetaData'!BP341*6.89476,'SERIES_DB-MetaData'!BP341)</f>
        <v>392</v>
      </c>
      <c r="BQ341" s="31">
        <f>IF('SERIES_DB-MetaData'!$F341="US",'SERIES_DB-MetaData'!BQ341*6.89476,'SERIES_DB-MetaData'!BQ341)</f>
        <v>479</v>
      </c>
      <c r="BR341" s="20">
        <f>'SERIES_DB-MetaData'!BR341</f>
        <v>0</v>
      </c>
      <c r="BS341" s="30">
        <f>IF('SERIES_DB-MetaData'!$F341="US",'SERIES_DB-MetaData'!BS341*25.4,'SERIES_DB-MetaData'!BS341)</f>
        <v>0</v>
      </c>
      <c r="BT341" s="20">
        <f>'SERIES_DB-MetaData'!BT341</f>
        <v>0</v>
      </c>
      <c r="BU341" s="22">
        <f t="shared" si="53"/>
        <v>0</v>
      </c>
      <c r="BV341" s="31">
        <f>IF('SERIES_DB-MetaData'!$F341="US",'SERIES_DB-MetaData'!BV341*6.89476,'SERIES_DB-MetaData'!BV341)</f>
        <v>0</v>
      </c>
      <c r="BW341" s="20">
        <f>'SERIES_DB-MetaData'!BW341</f>
        <v>0</v>
      </c>
      <c r="BX341" s="20">
        <f>'SERIES_DB-MetaData'!BX341</f>
        <v>1</v>
      </c>
    </row>
    <row r="342" spans="1:76">
      <c r="A342" s="84">
        <f>'SERIES_DB-MetaData'!A342</f>
        <v>337</v>
      </c>
      <c r="B342" s="84">
        <f>'SERIES_DB-MetaData'!B342</f>
        <v>0</v>
      </c>
      <c r="C342" s="84">
        <f>'SERIES_DB-MetaData'!C342</f>
        <v>20</v>
      </c>
      <c r="D342" s="105" t="str">
        <f>'SERIES_DB-MetaData'!D342</f>
        <v>SW6-3</v>
      </c>
      <c r="E342" s="105" t="str">
        <f>'SERIES_DB-MetaData'!E342</f>
        <v>Zhang, 2007 (from Lu et al., 2010, NEES Database)</v>
      </c>
      <c r="F342" s="20" t="s">
        <v>8</v>
      </c>
      <c r="G342" s="87" t="str">
        <f>'SERIES_DB-MetaData'!G342</f>
        <v>C</v>
      </c>
      <c r="H342" s="87" t="str">
        <f>'SERIES_DB-MetaData'!H342</f>
        <v>R</v>
      </c>
      <c r="I342" s="31">
        <f>IF('SERIES_DB-MetaData'!$F342="US",'SERIES_DB-MetaData'!I342*6.89476,'SERIES_DB-MetaData'!I342)</f>
        <v>30.8</v>
      </c>
      <c r="J342" s="31">
        <f>IF('SERIES_DB-MetaData'!$F342="US",'SERIES_DB-MetaData'!J342*6.89476,'SERIES_DB-MetaData'!J342)</f>
        <v>0</v>
      </c>
      <c r="K342" s="31">
        <f>IF('SERIES_DB-MetaData'!$F342="US",'SERIES_DB-MetaData'!K342*6.89476,'SERIES_DB-MetaData'!K342)</f>
        <v>0</v>
      </c>
      <c r="L342" s="31">
        <f>IF('SERIES_DB-MetaData'!$F342="US",'SERIES_DB-MetaData'!L342*4.448221615,'SERIES_DB-MetaData'!L342)</f>
        <v>1155</v>
      </c>
      <c r="M342" s="20" t="str">
        <f>'SERIES_DB-MetaData'!M342</f>
        <v>III</v>
      </c>
      <c r="N342" s="30">
        <f>IF('SERIES_DB-MetaData'!$F342="US",'SERIES_DB-MetaData'!N342*25.4,'SERIES_DB-MetaData'!N342)</f>
        <v>125</v>
      </c>
      <c r="O342" s="30">
        <f>IF('SERIES_DB-MetaData'!$F342="US",'SERIES_DB-MetaData'!O342*25.4,'SERIES_DB-MetaData'!O342)</f>
        <v>200</v>
      </c>
      <c r="P342" s="30">
        <f>IF('SERIES_DB-MetaData'!$F342="US",'SERIES_DB-MetaData'!P342*25.4,'SERIES_DB-MetaData'!P342)</f>
        <v>1000</v>
      </c>
      <c r="Q342" s="30">
        <f>IF('SERIES_DB-MetaData'!$F342="US",'SERIES_DB-MetaData'!Q342*25.4,'SERIES_DB-MetaData'!Q342)</f>
        <v>125</v>
      </c>
      <c r="R342" s="30">
        <f>IF('SERIES_DB-MetaData'!$F342="US",'SERIES_DB-MetaData'!R342*25.4,'SERIES_DB-MetaData'!R342)</f>
        <v>2000</v>
      </c>
      <c r="S342" s="30">
        <f>IF('SERIES_DB-MetaData'!$F342="US",'SERIES_DB-MetaData'!S342*25.4,'SERIES_DB-MetaData'!S342)</f>
        <v>2000</v>
      </c>
      <c r="T342" s="32" t="str">
        <f>'SERIES_DB-MetaData'!T342</f>
        <v>C</v>
      </c>
      <c r="U342" s="32">
        <f t="shared" si="55"/>
        <v>125000</v>
      </c>
      <c r="V342" s="30">
        <f>IF('SERIES_DB-MetaData'!$F342="US",'SERIES_DB-MetaData'!V342*25.4,'SERIES_DB-MetaData'!V342)</f>
        <v>10</v>
      </c>
      <c r="W342" s="30">
        <f>IF('SERIES_DB-MetaData'!$F342="US",'SERIES_DB-MetaData'!W342*25.4,'SERIES_DB-MetaData'!W342)</f>
        <v>10</v>
      </c>
      <c r="X342" s="30">
        <f>IF('SERIES_DB-MetaData'!$F342="US",'SERIES_DB-MetaData'!X342*25.4,'SERIES_DB-MetaData'!X342)</f>
        <v>0</v>
      </c>
      <c r="Y342" s="108">
        <f>'SERIES_DB-MetaData'!Y342</f>
        <v>6</v>
      </c>
      <c r="Z342" s="30">
        <f>IF('SERIES_DB-MetaData'!$F342="US",'SERIES_DB-MetaData'!Z342*25.4,'SERIES_DB-MetaData'!Z342)</f>
        <v>0</v>
      </c>
      <c r="AA342" s="108">
        <f>'SERIES_DB-MetaData'!AA342</f>
        <v>0</v>
      </c>
      <c r="AB342" s="30">
        <f>IF('SERIES_DB-MetaData'!$F342="US",'SERIES_DB-MetaData'!AB342*25.4,'SERIES_DB-MetaData'!AB342)</f>
        <v>80</v>
      </c>
      <c r="AC342" s="108">
        <f>'SERIES_DB-MetaData'!AC342</f>
        <v>1</v>
      </c>
      <c r="AD342" s="108" t="str">
        <f>'SERIES_DB-MetaData'!AD342</f>
        <v>CH</v>
      </c>
      <c r="AE342" s="31">
        <f>IF('SERIES_DB-MetaData'!$F342="US",'SERIES_DB-MetaData'!AE342*25.4,'SERIES_DB-MetaData'!AE342)</f>
        <v>547</v>
      </c>
      <c r="AF342" s="32" t="str">
        <f>'SERIES_DB-MetaData'!AF342</f>
        <v>Ribbed</v>
      </c>
      <c r="AG342" s="23">
        <f t="shared" si="49"/>
        <v>0.37699111843077515</v>
      </c>
      <c r="AH342" s="30">
        <f>IF('SERIES_DB-MetaData'!$F342="US",'SERIES_DB-MetaData'!AH342*25.4,'SERIES_DB-MetaData'!AH342)</f>
        <v>0</v>
      </c>
      <c r="AI342" s="31">
        <f>IF('SERIES_DB-MetaData'!$F342="US",'SERIES_DB-MetaData'!AI342*6.89476,'SERIES_DB-MetaData'!AI342)</f>
        <v>366</v>
      </c>
      <c r="AJ342" s="31">
        <f>IF('SERIES_DB-MetaData'!$F342="US",'SERIES_DB-MetaData'!AJ342*6.89476,'SERIES_DB-MetaData'!AJ342)</f>
        <v>524</v>
      </c>
      <c r="AK342" s="31">
        <f>IF('SERIES_DB-MetaData'!$F342="US",'SERIES_DB-MetaData'!AK342*6.89476,'SERIES_DB-MetaData'!AK342)</f>
        <v>366</v>
      </c>
      <c r="AL342" s="31">
        <f>IF('SERIES_DB-MetaData'!$F342="US",'SERIES_DB-MetaData'!AL342*6.89476,'SERIES_DB-MetaData'!AL342)</f>
        <v>0</v>
      </c>
      <c r="AM342" s="31">
        <f>IF('SERIES_DB-MetaData'!$F342="US",'SERIES_DB-MetaData'!AM342*6.89476,'SERIES_DB-MetaData'!AM342)</f>
        <v>524</v>
      </c>
      <c r="AN342" s="31">
        <f>IF('SERIES_DB-MetaData'!$F342="US",'SERIES_DB-MetaData'!AN342*6.89476,'SERIES_DB-MetaData'!AN342)</f>
        <v>0</v>
      </c>
      <c r="AO342" s="108">
        <f>'SERIES_DB-MetaData'!AO342</f>
        <v>0</v>
      </c>
      <c r="AP342" s="24" t="str">
        <f>'SERIES_DB-MetaData'!AP342</f>
        <v>R</v>
      </c>
      <c r="AQ342" s="20">
        <f>'SERIES_DB-MetaData'!AQ342</f>
        <v>2</v>
      </c>
      <c r="AR342" s="24" t="str">
        <f>'SERIES_DB-MetaData'!AR342</f>
        <v>Ribbed</v>
      </c>
      <c r="AS342" s="30">
        <f>IF('SERIES_DB-MetaData'!$F342="US",'SERIES_DB-MetaData'!AS342*25.4,'SERIES_DB-MetaData'!AS342)</f>
        <v>6</v>
      </c>
      <c r="AT342" s="20">
        <f>'SERIES_DB-MetaData'!AT342</f>
        <v>33</v>
      </c>
      <c r="AU342" s="31">
        <f>IF('SERIES_DB-MetaData'!$F342="US",'SERIES_DB-MetaData'!AU342*25.4,'SERIES_DB-MetaData'!AU342)</f>
        <v>60</v>
      </c>
      <c r="AV342" s="30">
        <f>IF('SERIES_DB-MetaData'!$F342="US",'SERIES_DB-MetaData'!AV342*25.4,'SERIES_DB-MetaData'!AV342)</f>
        <v>0</v>
      </c>
      <c r="AW342" s="109">
        <f>'SERIES_DB-MetaData'!AW342</f>
        <v>0</v>
      </c>
      <c r="AX342" s="30">
        <f>IF('SERIES_DB-MetaData'!$F342="US",'SERIES_DB-MetaData'!AX342*25.4,'SERIES_DB-MetaData'!AX342)</f>
        <v>0</v>
      </c>
      <c r="AY342" s="23">
        <f t="shared" si="50"/>
        <v>0.7539822368615503</v>
      </c>
      <c r="AZ342" s="23"/>
      <c r="BA342" s="31">
        <f>IF('SERIES_DB-MetaData'!$F342="US",'SERIES_DB-MetaData'!BA342*6.89476,'SERIES_DB-MetaData'!BA342)</f>
        <v>392</v>
      </c>
      <c r="BB342" s="31">
        <f>IF('SERIES_DB-MetaData'!$F342="US",'SERIES_DB-MetaData'!BB342*6.89476,'SERIES_DB-MetaData'!BB342)</f>
        <v>479</v>
      </c>
      <c r="BC342" s="24">
        <f>'SERIES_DB-MetaData'!BC342</f>
        <v>0</v>
      </c>
      <c r="BD342" s="30">
        <f>IF('SERIES_DB-MetaData'!$F342="US",'SERIES_DB-MetaData'!BD342*25.4,'SERIES_DB-MetaData'!BD342)</f>
        <v>6</v>
      </c>
      <c r="BE342" s="30">
        <f>IF('SERIES_DB-MetaData'!$F342="US",'SERIES_DB-MetaData'!BE342*25.4,'SERIES_DB-MetaData'!BE342)</f>
        <v>125</v>
      </c>
      <c r="BF342" s="24">
        <f>'SERIES_DB-MetaData'!BF342</f>
        <v>2</v>
      </c>
      <c r="BG342" s="22">
        <f t="shared" si="51"/>
        <v>0.36191147369354415</v>
      </c>
      <c r="BH342" s="30">
        <f>IF('SERIES_DB-MetaData'!$F342="US",'SERIES_DB-MetaData'!BH342*25.4,'SERIES_DB-MetaData'!BH342)</f>
        <v>0</v>
      </c>
      <c r="BI342" s="31">
        <f>IF('SERIES_DB-MetaData'!$F342="US",'SERIES_DB-MetaData'!BI342*6.89476,'SERIES_DB-MetaData'!BI342)</f>
        <v>392</v>
      </c>
      <c r="BJ342" s="31">
        <f>IF('SERIES_DB-MetaData'!$F342="US",'SERIES_DB-MetaData'!BJ342*6.89476,'SERIES_DB-MetaData'!BJ342)</f>
        <v>493</v>
      </c>
      <c r="BK342" s="109">
        <f>'SERIES_DB-MetaData'!BK342</f>
        <v>0</v>
      </c>
      <c r="BL342" s="30">
        <f>IF('SERIES_DB-MetaData'!$F342="US",'SERIES_DB-MetaData'!BL342*25.4,'SERIES_DB-MetaData'!BL342)</f>
        <v>6</v>
      </c>
      <c r="BM342" s="30">
        <f>IF('SERIES_DB-MetaData'!$F342="US",'SERIES_DB-MetaData'!BM342*25.4,'SERIES_DB-MetaData'!BM342)</f>
        <v>125</v>
      </c>
      <c r="BN342" s="25">
        <f>'SERIES_DB-MetaData'!$BN$6</f>
        <v>2</v>
      </c>
      <c r="BO342" s="22">
        <f t="shared" si="52"/>
        <v>0.36191147369354415</v>
      </c>
      <c r="BP342" s="31">
        <f>IF('SERIES_DB-MetaData'!$F342="US",'SERIES_DB-MetaData'!BP342*6.89476,'SERIES_DB-MetaData'!BP342)</f>
        <v>392</v>
      </c>
      <c r="BQ342" s="31">
        <f>IF('SERIES_DB-MetaData'!$F342="US",'SERIES_DB-MetaData'!BQ342*6.89476,'SERIES_DB-MetaData'!BQ342)</f>
        <v>479</v>
      </c>
      <c r="BR342" s="20">
        <f>'SERIES_DB-MetaData'!BR342</f>
        <v>0</v>
      </c>
      <c r="BS342" s="30">
        <f>IF('SERIES_DB-MetaData'!$F342="US",'SERIES_DB-MetaData'!BS342*25.4,'SERIES_DB-MetaData'!BS342)</f>
        <v>0</v>
      </c>
      <c r="BT342" s="20">
        <f>'SERIES_DB-MetaData'!BT342</f>
        <v>0</v>
      </c>
      <c r="BU342" s="22">
        <f t="shared" si="53"/>
        <v>0</v>
      </c>
      <c r="BV342" s="31">
        <f>IF('SERIES_DB-MetaData'!$F342="US",'SERIES_DB-MetaData'!BV342*6.89476,'SERIES_DB-MetaData'!BV342)</f>
        <v>0</v>
      </c>
      <c r="BW342" s="20">
        <f>'SERIES_DB-MetaData'!BW342</f>
        <v>0</v>
      </c>
      <c r="BX342" s="20">
        <f>'SERIES_DB-MetaData'!BX342</f>
        <v>9</v>
      </c>
    </row>
    <row r="343" spans="1:76">
      <c r="A343" s="84">
        <f>'SERIES_DB-MetaData'!A343</f>
        <v>338</v>
      </c>
      <c r="B343" s="84">
        <f>'SERIES_DB-MetaData'!B343</f>
        <v>0</v>
      </c>
      <c r="C343" s="84">
        <f>'SERIES_DB-MetaData'!C343</f>
        <v>1</v>
      </c>
      <c r="D343" s="105" t="str">
        <f>'SERIES_DB-MetaData'!D343</f>
        <v>SW1</v>
      </c>
      <c r="E343" s="105" t="str">
        <f>'SERIES_DB-MetaData'!E343</f>
        <v>Zhang, 2007 (from Lu et al., 2010, NEES Database)</v>
      </c>
      <c r="F343" s="20" t="s">
        <v>8</v>
      </c>
      <c r="G343" s="87" t="str">
        <f>'SERIES_DB-MetaData'!G343</f>
        <v>C</v>
      </c>
      <c r="H343" s="87" t="str">
        <f>'SERIES_DB-MetaData'!H343</f>
        <v>R</v>
      </c>
      <c r="I343" s="31">
        <f>IF('SERIES_DB-MetaData'!$F343="US",'SERIES_DB-MetaData'!I343*6.89476,'SERIES_DB-MetaData'!I343)</f>
        <v>30.8</v>
      </c>
      <c r="J343" s="31">
        <f>IF('SERIES_DB-MetaData'!$F343="US",'SERIES_DB-MetaData'!J343*6.89476,'SERIES_DB-MetaData'!J343)</f>
        <v>0</v>
      </c>
      <c r="K343" s="31">
        <f>IF('SERIES_DB-MetaData'!$F343="US",'SERIES_DB-MetaData'!K343*6.89476,'SERIES_DB-MetaData'!K343)</f>
        <v>0</v>
      </c>
      <c r="L343" s="31">
        <f>IF('SERIES_DB-MetaData'!$F343="US",'SERIES_DB-MetaData'!L343*4.448221615,'SERIES_DB-MetaData'!L343)</f>
        <v>415.8</v>
      </c>
      <c r="M343" s="20" t="str">
        <f>'SERIES_DB-MetaData'!M343</f>
        <v>III</v>
      </c>
      <c r="N343" s="30">
        <f>IF('SERIES_DB-MetaData'!$F343="US",'SERIES_DB-MetaData'!N343*25.4,'SERIES_DB-MetaData'!N343)</f>
        <v>75</v>
      </c>
      <c r="O343" s="30">
        <f>IF('SERIES_DB-MetaData'!$F343="US",'SERIES_DB-MetaData'!O343*25.4,'SERIES_DB-MetaData'!O343)</f>
        <v>180</v>
      </c>
      <c r="P343" s="30">
        <f>IF('SERIES_DB-MetaData'!$F343="US",'SERIES_DB-MetaData'!P343*25.4,'SERIES_DB-MetaData'!P343)</f>
        <v>900</v>
      </c>
      <c r="Q343" s="30">
        <f>IF('SERIES_DB-MetaData'!$F343="US",'SERIES_DB-MetaData'!Q343*25.4,'SERIES_DB-MetaData'!Q343)</f>
        <v>75</v>
      </c>
      <c r="R343" s="30">
        <f>IF('SERIES_DB-MetaData'!$F343="US",'SERIES_DB-MetaData'!R343*25.4,'SERIES_DB-MetaData'!R343)</f>
        <v>2250</v>
      </c>
      <c r="S343" s="30">
        <f>IF('SERIES_DB-MetaData'!$F343="US",'SERIES_DB-MetaData'!S343*25.4,'SERIES_DB-MetaData'!S343)</f>
        <v>2250</v>
      </c>
      <c r="T343" s="32" t="str">
        <f>'SERIES_DB-MetaData'!T343</f>
        <v>C</v>
      </c>
      <c r="U343" s="32">
        <f t="shared" si="55"/>
        <v>67500</v>
      </c>
      <c r="V343" s="30">
        <f>IF('SERIES_DB-MetaData'!$F343="US",'SERIES_DB-MetaData'!V343*25.4,'SERIES_DB-MetaData'!V343)</f>
        <v>8</v>
      </c>
      <c r="W343" s="30">
        <f>IF('SERIES_DB-MetaData'!$F343="US",'SERIES_DB-MetaData'!W343*25.4,'SERIES_DB-MetaData'!W343)</f>
        <v>8</v>
      </c>
      <c r="X343" s="30">
        <f>IF('SERIES_DB-MetaData'!$F343="US",'SERIES_DB-MetaData'!X343*25.4,'SERIES_DB-MetaData'!X343)</f>
        <v>0</v>
      </c>
      <c r="Y343" s="108">
        <f>'SERIES_DB-MetaData'!Y343</f>
        <v>10</v>
      </c>
      <c r="Z343" s="30">
        <f>IF('SERIES_DB-MetaData'!$F343="US",'SERIES_DB-MetaData'!Z343*25.4,'SERIES_DB-MetaData'!Z343)</f>
        <v>0</v>
      </c>
      <c r="AA343" s="108">
        <f>'SERIES_DB-MetaData'!AA343</f>
        <v>0</v>
      </c>
      <c r="AB343" s="30">
        <f>IF('SERIES_DB-MetaData'!$F343="US",'SERIES_DB-MetaData'!AB343*25.4,'SERIES_DB-MetaData'!AB343)</f>
        <v>0</v>
      </c>
      <c r="AC343" s="108">
        <f>'SERIES_DB-MetaData'!AC343</f>
        <v>3</v>
      </c>
      <c r="AD343" s="108" t="str">
        <f>'SERIES_DB-MetaData'!AD343</f>
        <v>H</v>
      </c>
      <c r="AE343" s="31">
        <f>IF('SERIES_DB-MetaData'!$F343="US",'SERIES_DB-MetaData'!AE343*25.4,'SERIES_DB-MetaData'!AE343)</f>
        <v>0</v>
      </c>
      <c r="AF343" s="32" t="str">
        <f>'SERIES_DB-MetaData'!AF343</f>
        <v>Ribbed</v>
      </c>
      <c r="AG343" s="23">
        <f t="shared" si="49"/>
        <v>0.74467381418424727</v>
      </c>
      <c r="AH343" s="30">
        <f>IF('SERIES_DB-MetaData'!$F343="US",'SERIES_DB-MetaData'!AH343*25.4,'SERIES_DB-MetaData'!AH343)</f>
        <v>0</v>
      </c>
      <c r="AI343" s="31">
        <f>IF('SERIES_DB-MetaData'!$F343="US",'SERIES_DB-MetaData'!AI343*6.89476,'SERIES_DB-MetaData'!AI343)</f>
        <v>527</v>
      </c>
      <c r="AJ343" s="31">
        <f>IF('SERIES_DB-MetaData'!$F343="US",'SERIES_DB-MetaData'!AJ343*6.89476,'SERIES_DB-MetaData'!AJ343)</f>
        <v>560</v>
      </c>
      <c r="AK343" s="31">
        <f>IF('SERIES_DB-MetaData'!$F343="US",'SERIES_DB-MetaData'!AK343*6.89476,'SERIES_DB-MetaData'!AK343)</f>
        <v>527</v>
      </c>
      <c r="AL343" s="31">
        <f>IF('SERIES_DB-MetaData'!$F343="US",'SERIES_DB-MetaData'!AL343*6.89476,'SERIES_DB-MetaData'!AL343)</f>
        <v>0</v>
      </c>
      <c r="AM343" s="31">
        <f>IF('SERIES_DB-MetaData'!$F343="US",'SERIES_DB-MetaData'!AM343*6.89476,'SERIES_DB-MetaData'!AM343)</f>
        <v>560</v>
      </c>
      <c r="AN343" s="31">
        <f>IF('SERIES_DB-MetaData'!$F343="US",'SERIES_DB-MetaData'!AN343*6.89476,'SERIES_DB-MetaData'!AN343)</f>
        <v>0</v>
      </c>
      <c r="AO343" s="108">
        <f>'SERIES_DB-MetaData'!AO343</f>
        <v>0</v>
      </c>
      <c r="AP343" s="24" t="str">
        <f>'SERIES_DB-MetaData'!AP343</f>
        <v>R</v>
      </c>
      <c r="AQ343" s="20">
        <f>'SERIES_DB-MetaData'!AQ343</f>
        <v>2</v>
      </c>
      <c r="AR343" s="24" t="str">
        <f>'SERIES_DB-MetaData'!AR343</f>
        <v>Ribbed</v>
      </c>
      <c r="AS343" s="30">
        <f>IF('SERIES_DB-MetaData'!$F343="US",'SERIES_DB-MetaData'!AS343*25.4,'SERIES_DB-MetaData'!AS343)</f>
        <v>4</v>
      </c>
      <c r="AT343" s="20">
        <f>'SERIES_DB-MetaData'!AT343</f>
        <v>75</v>
      </c>
      <c r="AU343" s="31">
        <f>IF('SERIES_DB-MetaData'!$F343="US",'SERIES_DB-MetaData'!AU343*25.4,'SERIES_DB-MetaData'!AU343)</f>
        <v>30</v>
      </c>
      <c r="AV343" s="30">
        <f>IF('SERIES_DB-MetaData'!$F343="US",'SERIES_DB-MetaData'!AV343*25.4,'SERIES_DB-MetaData'!AV343)</f>
        <v>0</v>
      </c>
      <c r="AW343" s="109">
        <f>'SERIES_DB-MetaData'!AW343</f>
        <v>0</v>
      </c>
      <c r="AX343" s="30">
        <f>IF('SERIES_DB-MetaData'!$F343="US",'SERIES_DB-MetaData'!AX343*25.4,'SERIES_DB-MetaData'!AX343)</f>
        <v>0</v>
      </c>
      <c r="AY343" s="23">
        <f t="shared" si="50"/>
        <v>1.1170107212763707</v>
      </c>
      <c r="AZ343" s="23"/>
      <c r="BA343" s="31">
        <f>IF('SERIES_DB-MetaData'!$F343="US",'SERIES_DB-MetaData'!BA343*6.89476,'SERIES_DB-MetaData'!BA343)</f>
        <v>345</v>
      </c>
      <c r="BB343" s="31">
        <f>IF('SERIES_DB-MetaData'!$F343="US",'SERIES_DB-MetaData'!BB343*6.89476,'SERIES_DB-MetaData'!BB343)</f>
        <v>465</v>
      </c>
      <c r="BC343" s="24">
        <f>'SERIES_DB-MetaData'!BC343</f>
        <v>0</v>
      </c>
      <c r="BD343" s="30">
        <f>IF('SERIES_DB-MetaData'!$F343="US",'SERIES_DB-MetaData'!BD343*25.4,'SERIES_DB-MetaData'!BD343)</f>
        <v>6</v>
      </c>
      <c r="BE343" s="30">
        <f>IF('SERIES_DB-MetaData'!$F343="US",'SERIES_DB-MetaData'!BE343*25.4,'SERIES_DB-MetaData'!BE343)</f>
        <v>90</v>
      </c>
      <c r="BF343" s="24">
        <f>'SERIES_DB-MetaData'!BF343</f>
        <v>2</v>
      </c>
      <c r="BG343" s="22">
        <f t="shared" si="51"/>
        <v>0.83775804095727813</v>
      </c>
      <c r="BH343" s="30">
        <f>IF('SERIES_DB-MetaData'!$F343="US",'SERIES_DB-MetaData'!BH343*25.4,'SERIES_DB-MetaData'!BH343)</f>
        <v>0</v>
      </c>
      <c r="BI343" s="31">
        <f>IF('SERIES_DB-MetaData'!$F343="US",'SERIES_DB-MetaData'!BI343*6.89476,'SERIES_DB-MetaData'!BI343)</f>
        <v>345</v>
      </c>
      <c r="BJ343" s="31">
        <f>IF('SERIES_DB-MetaData'!$F343="US",'SERIES_DB-MetaData'!BJ343*6.89476,'SERIES_DB-MetaData'!BJ343)</f>
        <v>465</v>
      </c>
      <c r="BK343" s="109">
        <f>'SERIES_DB-MetaData'!BK343</f>
        <v>0</v>
      </c>
      <c r="BL343" s="30">
        <f>IF('SERIES_DB-MetaData'!$F343="US",'SERIES_DB-MetaData'!BL343*25.4,'SERIES_DB-MetaData'!BL343)</f>
        <v>6</v>
      </c>
      <c r="BM343" s="30">
        <f>IF('SERIES_DB-MetaData'!$F343="US",'SERIES_DB-MetaData'!BM343*25.4,'SERIES_DB-MetaData'!BM343)</f>
        <v>90</v>
      </c>
      <c r="BN343" s="25">
        <f>'SERIES_DB-MetaData'!$BN$6</f>
        <v>2</v>
      </c>
      <c r="BO343" s="22">
        <f t="shared" si="52"/>
        <v>0.83775804095727813</v>
      </c>
      <c r="BP343" s="31">
        <f>IF('SERIES_DB-MetaData'!$F343="US",'SERIES_DB-MetaData'!BP343*6.89476,'SERIES_DB-MetaData'!BP343)</f>
        <v>345</v>
      </c>
      <c r="BQ343" s="31">
        <f>IF('SERIES_DB-MetaData'!$F343="US",'SERIES_DB-MetaData'!BQ343*6.89476,'SERIES_DB-MetaData'!BQ343)</f>
        <v>465</v>
      </c>
      <c r="BR343" s="20">
        <f>'SERIES_DB-MetaData'!BR343</f>
        <v>0</v>
      </c>
      <c r="BS343" s="30">
        <f>IF('SERIES_DB-MetaData'!$F343="US",'SERIES_DB-MetaData'!BS343*25.4,'SERIES_DB-MetaData'!BS343)</f>
        <v>0</v>
      </c>
      <c r="BT343" s="20">
        <f>'SERIES_DB-MetaData'!BT343</f>
        <v>0</v>
      </c>
      <c r="BU343" s="22">
        <f t="shared" si="53"/>
        <v>0</v>
      </c>
      <c r="BV343" s="31">
        <f>IF('SERIES_DB-MetaData'!$F343="US",'SERIES_DB-MetaData'!BV343*6.89476,'SERIES_DB-MetaData'!BV343)</f>
        <v>0</v>
      </c>
      <c r="BW343" s="20">
        <f>'SERIES_DB-MetaData'!BW343</f>
        <v>0</v>
      </c>
      <c r="BX343" s="20">
        <f>'SERIES_DB-MetaData'!BX343</f>
        <v>4</v>
      </c>
    </row>
    <row r="344" spans="1:76">
      <c r="A344" s="84">
        <f>'SERIES_DB-MetaData'!A344</f>
        <v>339</v>
      </c>
      <c r="B344" s="84">
        <f>'SERIES_DB-MetaData'!B344</f>
        <v>0</v>
      </c>
      <c r="C344" s="84">
        <f>'SERIES_DB-MetaData'!C344</f>
        <v>2</v>
      </c>
      <c r="D344" s="105" t="str">
        <f>'SERIES_DB-MetaData'!D344</f>
        <v>SW2</v>
      </c>
      <c r="E344" s="105" t="str">
        <f>'SERIES_DB-MetaData'!E344</f>
        <v>Zhang, 2007 (from Lu et al., 2010, NEES Database)</v>
      </c>
      <c r="F344" s="20" t="s">
        <v>8</v>
      </c>
      <c r="G344" s="87" t="str">
        <f>'SERIES_DB-MetaData'!G344</f>
        <v>C</v>
      </c>
      <c r="H344" s="87" t="str">
        <f>'SERIES_DB-MetaData'!H344</f>
        <v>R</v>
      </c>
      <c r="I344" s="31">
        <f>IF('SERIES_DB-MetaData'!$F344="US",'SERIES_DB-MetaData'!I344*6.89476,'SERIES_DB-MetaData'!I344)</f>
        <v>30.8</v>
      </c>
      <c r="J344" s="31">
        <f>IF('SERIES_DB-MetaData'!$F344="US",'SERIES_DB-MetaData'!J344*6.89476,'SERIES_DB-MetaData'!J344)</f>
        <v>0</v>
      </c>
      <c r="K344" s="31">
        <f>IF('SERIES_DB-MetaData'!$F344="US",'SERIES_DB-MetaData'!K344*6.89476,'SERIES_DB-MetaData'!K344)</f>
        <v>0</v>
      </c>
      <c r="L344" s="31">
        <f>IF('SERIES_DB-MetaData'!$F344="US",'SERIES_DB-MetaData'!L344*4.448221615,'SERIES_DB-MetaData'!L344)</f>
        <v>0</v>
      </c>
      <c r="M344" s="20" t="str">
        <f>'SERIES_DB-MetaData'!M344</f>
        <v>III</v>
      </c>
      <c r="N344" s="30">
        <f>IF('SERIES_DB-MetaData'!$F344="US",'SERIES_DB-MetaData'!N344*25.4,'SERIES_DB-MetaData'!N344)</f>
        <v>75</v>
      </c>
      <c r="O344" s="30">
        <f>IF('SERIES_DB-MetaData'!$F344="US",'SERIES_DB-MetaData'!O344*25.4,'SERIES_DB-MetaData'!O344)</f>
        <v>180</v>
      </c>
      <c r="P344" s="30">
        <f>IF('SERIES_DB-MetaData'!$F344="US",'SERIES_DB-MetaData'!P344*25.4,'SERIES_DB-MetaData'!P344)</f>
        <v>900</v>
      </c>
      <c r="Q344" s="30">
        <f>IF('SERIES_DB-MetaData'!$F344="US",'SERIES_DB-MetaData'!Q344*25.4,'SERIES_DB-MetaData'!Q344)</f>
        <v>75</v>
      </c>
      <c r="R344" s="30">
        <f>IF('SERIES_DB-MetaData'!$F344="US",'SERIES_DB-MetaData'!R344*25.4,'SERIES_DB-MetaData'!R344)</f>
        <v>2250</v>
      </c>
      <c r="S344" s="30">
        <f>IF('SERIES_DB-MetaData'!$F344="US",'SERIES_DB-MetaData'!S344*25.4,'SERIES_DB-MetaData'!S344)</f>
        <v>2250</v>
      </c>
      <c r="T344" s="32" t="str">
        <f>'SERIES_DB-MetaData'!T344</f>
        <v>C</v>
      </c>
      <c r="U344" s="32">
        <f t="shared" si="55"/>
        <v>67500</v>
      </c>
      <c r="V344" s="30">
        <f>IF('SERIES_DB-MetaData'!$F344="US",'SERIES_DB-MetaData'!V344*25.4,'SERIES_DB-MetaData'!V344)</f>
        <v>8</v>
      </c>
      <c r="W344" s="30">
        <f>IF('SERIES_DB-MetaData'!$F344="US",'SERIES_DB-MetaData'!W344*25.4,'SERIES_DB-MetaData'!W344)</f>
        <v>8</v>
      </c>
      <c r="X344" s="30">
        <f>IF('SERIES_DB-MetaData'!$F344="US",'SERIES_DB-MetaData'!X344*25.4,'SERIES_DB-MetaData'!X344)</f>
        <v>0</v>
      </c>
      <c r="Y344" s="108">
        <f>'SERIES_DB-MetaData'!Y344</f>
        <v>10</v>
      </c>
      <c r="Z344" s="30">
        <f>IF('SERIES_DB-MetaData'!$F344="US",'SERIES_DB-MetaData'!Z344*25.4,'SERIES_DB-MetaData'!Z344)</f>
        <v>0</v>
      </c>
      <c r="AA344" s="108">
        <f>'SERIES_DB-MetaData'!AA344</f>
        <v>0</v>
      </c>
      <c r="AB344" s="30">
        <f>IF('SERIES_DB-MetaData'!$F344="US",'SERIES_DB-MetaData'!AB344*25.4,'SERIES_DB-MetaData'!AB344)</f>
        <v>0</v>
      </c>
      <c r="AC344" s="108">
        <f>'SERIES_DB-MetaData'!AC344</f>
        <v>3</v>
      </c>
      <c r="AD344" s="108" t="str">
        <f>'SERIES_DB-MetaData'!AD344</f>
        <v>H</v>
      </c>
      <c r="AE344" s="31">
        <f>IF('SERIES_DB-MetaData'!$F344="US",'SERIES_DB-MetaData'!AE344*25.4,'SERIES_DB-MetaData'!AE344)</f>
        <v>0</v>
      </c>
      <c r="AF344" s="32" t="str">
        <f>'SERIES_DB-MetaData'!AF344</f>
        <v>Ribbed</v>
      </c>
      <c r="AG344" s="23">
        <f t="shared" si="49"/>
        <v>0.74467381418424727</v>
      </c>
      <c r="AH344" s="30">
        <f>IF('SERIES_DB-MetaData'!$F344="US",'SERIES_DB-MetaData'!AH344*25.4,'SERIES_DB-MetaData'!AH344)</f>
        <v>0</v>
      </c>
      <c r="AI344" s="31">
        <f>IF('SERIES_DB-MetaData'!$F344="US",'SERIES_DB-MetaData'!AI344*6.89476,'SERIES_DB-MetaData'!AI344)</f>
        <v>527</v>
      </c>
      <c r="AJ344" s="31">
        <f>IF('SERIES_DB-MetaData'!$F344="US",'SERIES_DB-MetaData'!AJ344*6.89476,'SERIES_DB-MetaData'!AJ344)</f>
        <v>560</v>
      </c>
      <c r="AK344" s="31">
        <f>IF('SERIES_DB-MetaData'!$F344="US",'SERIES_DB-MetaData'!AK344*6.89476,'SERIES_DB-MetaData'!AK344)</f>
        <v>527</v>
      </c>
      <c r="AL344" s="31">
        <f>IF('SERIES_DB-MetaData'!$F344="US",'SERIES_DB-MetaData'!AL344*6.89476,'SERIES_DB-MetaData'!AL344)</f>
        <v>0</v>
      </c>
      <c r="AM344" s="31">
        <f>IF('SERIES_DB-MetaData'!$F344="US",'SERIES_DB-MetaData'!AM344*6.89476,'SERIES_DB-MetaData'!AM344)</f>
        <v>560</v>
      </c>
      <c r="AN344" s="31">
        <f>IF('SERIES_DB-MetaData'!$F344="US",'SERIES_DB-MetaData'!AN344*6.89476,'SERIES_DB-MetaData'!AN344)</f>
        <v>0</v>
      </c>
      <c r="AO344" s="108">
        <f>'SERIES_DB-MetaData'!AO344</f>
        <v>0</v>
      </c>
      <c r="AP344" s="24" t="str">
        <f>'SERIES_DB-MetaData'!AP344</f>
        <v>R</v>
      </c>
      <c r="AQ344" s="20">
        <f>'SERIES_DB-MetaData'!AQ344</f>
        <v>2</v>
      </c>
      <c r="AR344" s="24" t="str">
        <f>'SERIES_DB-MetaData'!AR344</f>
        <v>Ribbed</v>
      </c>
      <c r="AS344" s="30">
        <f>IF('SERIES_DB-MetaData'!$F344="US",'SERIES_DB-MetaData'!AS344*25.4,'SERIES_DB-MetaData'!AS344)</f>
        <v>4</v>
      </c>
      <c r="AT344" s="20">
        <f>'SERIES_DB-MetaData'!AT344</f>
        <v>75</v>
      </c>
      <c r="AU344" s="31">
        <f>IF('SERIES_DB-MetaData'!$F344="US",'SERIES_DB-MetaData'!AU344*25.4,'SERIES_DB-MetaData'!AU344)</f>
        <v>30</v>
      </c>
      <c r="AV344" s="30">
        <f>IF('SERIES_DB-MetaData'!$F344="US",'SERIES_DB-MetaData'!AV344*25.4,'SERIES_DB-MetaData'!AV344)</f>
        <v>0</v>
      </c>
      <c r="AW344" s="109">
        <f>'SERIES_DB-MetaData'!AW344</f>
        <v>0</v>
      </c>
      <c r="AX344" s="30">
        <f>IF('SERIES_DB-MetaData'!$F344="US",'SERIES_DB-MetaData'!AX344*25.4,'SERIES_DB-MetaData'!AX344)</f>
        <v>0</v>
      </c>
      <c r="AY344" s="23">
        <f t="shared" si="50"/>
        <v>1.1170107212763707</v>
      </c>
      <c r="AZ344" s="23"/>
      <c r="BA344" s="31">
        <f>IF('SERIES_DB-MetaData'!$F344="US",'SERIES_DB-MetaData'!BA344*6.89476,'SERIES_DB-MetaData'!BA344)</f>
        <v>345</v>
      </c>
      <c r="BB344" s="31">
        <f>IF('SERIES_DB-MetaData'!$F344="US",'SERIES_DB-MetaData'!BB344*6.89476,'SERIES_DB-MetaData'!BB344)</f>
        <v>465</v>
      </c>
      <c r="BC344" s="24">
        <f>'SERIES_DB-MetaData'!BC344</f>
        <v>0</v>
      </c>
      <c r="BD344" s="30">
        <f>IF('SERIES_DB-MetaData'!$F344="US",'SERIES_DB-MetaData'!BD344*25.4,'SERIES_DB-MetaData'!BD344)</f>
        <v>6</v>
      </c>
      <c r="BE344" s="30">
        <f>IF('SERIES_DB-MetaData'!$F344="US",'SERIES_DB-MetaData'!BE344*25.4,'SERIES_DB-MetaData'!BE344)</f>
        <v>90</v>
      </c>
      <c r="BF344" s="24">
        <f>'SERIES_DB-MetaData'!BF344</f>
        <v>2</v>
      </c>
      <c r="BG344" s="22">
        <f t="shared" si="51"/>
        <v>0.83775804095727813</v>
      </c>
      <c r="BH344" s="30">
        <f>IF('SERIES_DB-MetaData'!$F344="US",'SERIES_DB-MetaData'!BH344*25.4,'SERIES_DB-MetaData'!BH344)</f>
        <v>0</v>
      </c>
      <c r="BI344" s="31">
        <f>IF('SERIES_DB-MetaData'!$F344="US",'SERIES_DB-MetaData'!BI344*6.89476,'SERIES_DB-MetaData'!BI344)</f>
        <v>345</v>
      </c>
      <c r="BJ344" s="31">
        <f>IF('SERIES_DB-MetaData'!$F344="US",'SERIES_DB-MetaData'!BJ344*6.89476,'SERIES_DB-MetaData'!BJ344)</f>
        <v>465</v>
      </c>
      <c r="BK344" s="109">
        <f>'SERIES_DB-MetaData'!BK344</f>
        <v>0</v>
      </c>
      <c r="BL344" s="30">
        <f>IF('SERIES_DB-MetaData'!$F344="US",'SERIES_DB-MetaData'!BL344*25.4,'SERIES_DB-MetaData'!BL344)</f>
        <v>6</v>
      </c>
      <c r="BM344" s="30">
        <f>IF('SERIES_DB-MetaData'!$F344="US",'SERIES_DB-MetaData'!BM344*25.4,'SERIES_DB-MetaData'!BM344)</f>
        <v>90</v>
      </c>
      <c r="BN344" s="25">
        <f>'SERIES_DB-MetaData'!$BN$6</f>
        <v>2</v>
      </c>
      <c r="BO344" s="22">
        <f t="shared" si="52"/>
        <v>0.83775804095727813</v>
      </c>
      <c r="BP344" s="31">
        <f>IF('SERIES_DB-MetaData'!$F344="US",'SERIES_DB-MetaData'!BP344*6.89476,'SERIES_DB-MetaData'!BP344)</f>
        <v>345</v>
      </c>
      <c r="BQ344" s="31">
        <f>IF('SERIES_DB-MetaData'!$F344="US",'SERIES_DB-MetaData'!BQ344*6.89476,'SERIES_DB-MetaData'!BQ344)</f>
        <v>465</v>
      </c>
      <c r="BR344" s="20">
        <f>'SERIES_DB-MetaData'!BR344</f>
        <v>0</v>
      </c>
      <c r="BS344" s="30">
        <f>IF('SERIES_DB-MetaData'!$F344="US",'SERIES_DB-MetaData'!BS344*25.4,'SERIES_DB-MetaData'!BS344)</f>
        <v>0</v>
      </c>
      <c r="BT344" s="20">
        <f>'SERIES_DB-MetaData'!BT344</f>
        <v>0</v>
      </c>
      <c r="BU344" s="22">
        <f t="shared" si="53"/>
        <v>0</v>
      </c>
      <c r="BV344" s="31">
        <f>IF('SERIES_DB-MetaData'!$F344="US",'SERIES_DB-MetaData'!BV344*6.89476,'SERIES_DB-MetaData'!BV344)</f>
        <v>0</v>
      </c>
      <c r="BW344" s="20">
        <f>'SERIES_DB-MetaData'!BW344</f>
        <v>0</v>
      </c>
      <c r="BX344" s="20">
        <f>'SERIES_DB-MetaData'!BX344</f>
        <v>8</v>
      </c>
    </row>
    <row r="345" spans="1:76">
      <c r="A345" s="84">
        <f>'SERIES_DB-MetaData'!A345</f>
        <v>340</v>
      </c>
      <c r="B345" s="84">
        <f>'SERIES_DB-MetaData'!B345</f>
        <v>0</v>
      </c>
      <c r="C345" s="84">
        <f>'SERIES_DB-MetaData'!C345</f>
        <v>3</v>
      </c>
      <c r="D345" s="105" t="str">
        <f>'SERIES_DB-MetaData'!D345</f>
        <v>SW3</v>
      </c>
      <c r="E345" s="105" t="str">
        <f>'SERIES_DB-MetaData'!E345</f>
        <v>Zhang, 2007 (from Lu et al., 2010, NEES Database)</v>
      </c>
      <c r="F345" s="20" t="s">
        <v>8</v>
      </c>
      <c r="G345" s="87" t="str">
        <f>'SERIES_DB-MetaData'!G345</f>
        <v>C</v>
      </c>
      <c r="H345" s="87" t="str">
        <f>'SERIES_DB-MetaData'!H345</f>
        <v>R</v>
      </c>
      <c r="I345" s="31">
        <f>IF('SERIES_DB-MetaData'!$F345="US",'SERIES_DB-MetaData'!I345*6.89476,'SERIES_DB-MetaData'!I345)</f>
        <v>30.8</v>
      </c>
      <c r="J345" s="31">
        <f>IF('SERIES_DB-MetaData'!$F345="US",'SERIES_DB-MetaData'!J345*6.89476,'SERIES_DB-MetaData'!J345)</f>
        <v>0</v>
      </c>
      <c r="K345" s="31">
        <f>IF('SERIES_DB-MetaData'!$F345="US",'SERIES_DB-MetaData'!K345*6.89476,'SERIES_DB-MetaData'!K345)</f>
        <v>0</v>
      </c>
      <c r="L345" s="31">
        <f>IF('SERIES_DB-MetaData'!$F345="US",'SERIES_DB-MetaData'!L345*4.448221615,'SERIES_DB-MetaData'!L345)</f>
        <v>0</v>
      </c>
      <c r="M345" s="20" t="str">
        <f>'SERIES_DB-MetaData'!M345</f>
        <v>III</v>
      </c>
      <c r="N345" s="30">
        <f>IF('SERIES_DB-MetaData'!$F345="US",'SERIES_DB-MetaData'!N345*25.4,'SERIES_DB-MetaData'!N345)</f>
        <v>75</v>
      </c>
      <c r="O345" s="30">
        <f>IF('SERIES_DB-MetaData'!$F345="US",'SERIES_DB-MetaData'!O345*25.4,'SERIES_DB-MetaData'!O345)</f>
        <v>180</v>
      </c>
      <c r="P345" s="30">
        <f>IF('SERIES_DB-MetaData'!$F345="US",'SERIES_DB-MetaData'!P345*25.4,'SERIES_DB-MetaData'!P345)</f>
        <v>900</v>
      </c>
      <c r="Q345" s="30">
        <f>IF('SERIES_DB-MetaData'!$F345="US",'SERIES_DB-MetaData'!Q345*25.4,'SERIES_DB-MetaData'!Q345)</f>
        <v>75</v>
      </c>
      <c r="R345" s="30">
        <f>IF('SERIES_DB-MetaData'!$F345="US",'SERIES_DB-MetaData'!R345*25.4,'SERIES_DB-MetaData'!R345)</f>
        <v>2250</v>
      </c>
      <c r="S345" s="30">
        <f>IF('SERIES_DB-MetaData'!$F345="US",'SERIES_DB-MetaData'!S345*25.4,'SERIES_DB-MetaData'!S345)</f>
        <v>2250</v>
      </c>
      <c r="T345" s="32" t="str">
        <f>'SERIES_DB-MetaData'!T345</f>
        <v>C</v>
      </c>
      <c r="U345" s="32">
        <f t="shared" si="55"/>
        <v>67500</v>
      </c>
      <c r="V345" s="30">
        <f>IF('SERIES_DB-MetaData'!$F345="US",'SERIES_DB-MetaData'!V345*25.4,'SERIES_DB-MetaData'!V345)</f>
        <v>8</v>
      </c>
      <c r="W345" s="30">
        <f>IF('SERIES_DB-MetaData'!$F345="US",'SERIES_DB-MetaData'!W345*25.4,'SERIES_DB-MetaData'!W345)</f>
        <v>8</v>
      </c>
      <c r="X345" s="30">
        <f>IF('SERIES_DB-MetaData'!$F345="US",'SERIES_DB-MetaData'!X345*25.4,'SERIES_DB-MetaData'!X345)</f>
        <v>0</v>
      </c>
      <c r="Y345" s="108">
        <f>'SERIES_DB-MetaData'!Y345</f>
        <v>10</v>
      </c>
      <c r="Z345" s="30">
        <f>IF('SERIES_DB-MetaData'!$F345="US",'SERIES_DB-MetaData'!Z345*25.4,'SERIES_DB-MetaData'!Z345)</f>
        <v>0</v>
      </c>
      <c r="AA345" s="108">
        <f>'SERIES_DB-MetaData'!AA345</f>
        <v>0</v>
      </c>
      <c r="AB345" s="30">
        <f>IF('SERIES_DB-MetaData'!$F345="US",'SERIES_DB-MetaData'!AB345*25.4,'SERIES_DB-MetaData'!AB345)</f>
        <v>0</v>
      </c>
      <c r="AC345" s="108">
        <f>'SERIES_DB-MetaData'!AC345</f>
        <v>3</v>
      </c>
      <c r="AD345" s="108" t="str">
        <f>'SERIES_DB-MetaData'!AD345</f>
        <v>H</v>
      </c>
      <c r="AE345" s="31">
        <f>IF('SERIES_DB-MetaData'!$F345="US",'SERIES_DB-MetaData'!AE345*25.4,'SERIES_DB-MetaData'!AE345)</f>
        <v>0</v>
      </c>
      <c r="AF345" s="32" t="str">
        <f>'SERIES_DB-MetaData'!AF345</f>
        <v>Ribbed</v>
      </c>
      <c r="AG345" s="23">
        <f t="shared" si="49"/>
        <v>0.74467381418424727</v>
      </c>
      <c r="AH345" s="30">
        <f>IF('SERIES_DB-MetaData'!$F345="US",'SERIES_DB-MetaData'!AH345*25.4,'SERIES_DB-MetaData'!AH345)</f>
        <v>0</v>
      </c>
      <c r="AI345" s="31">
        <f>IF('SERIES_DB-MetaData'!$F345="US",'SERIES_DB-MetaData'!AI345*6.89476,'SERIES_DB-MetaData'!AI345)</f>
        <v>527</v>
      </c>
      <c r="AJ345" s="31">
        <f>IF('SERIES_DB-MetaData'!$F345="US",'SERIES_DB-MetaData'!AJ345*6.89476,'SERIES_DB-MetaData'!AJ345)</f>
        <v>560</v>
      </c>
      <c r="AK345" s="31">
        <f>IF('SERIES_DB-MetaData'!$F345="US",'SERIES_DB-MetaData'!AK345*6.89476,'SERIES_DB-MetaData'!AK345)</f>
        <v>527</v>
      </c>
      <c r="AL345" s="31">
        <f>IF('SERIES_DB-MetaData'!$F345="US",'SERIES_DB-MetaData'!AL345*6.89476,'SERIES_DB-MetaData'!AL345)</f>
        <v>0</v>
      </c>
      <c r="AM345" s="31">
        <f>IF('SERIES_DB-MetaData'!$F345="US",'SERIES_DB-MetaData'!AM345*6.89476,'SERIES_DB-MetaData'!AM345)</f>
        <v>560</v>
      </c>
      <c r="AN345" s="31">
        <f>IF('SERIES_DB-MetaData'!$F345="US",'SERIES_DB-MetaData'!AN345*6.89476,'SERIES_DB-MetaData'!AN345)</f>
        <v>0</v>
      </c>
      <c r="AO345" s="108">
        <f>'SERIES_DB-MetaData'!AO345</f>
        <v>0</v>
      </c>
      <c r="AP345" s="24" t="str">
        <f>'SERIES_DB-MetaData'!AP345</f>
        <v>R</v>
      </c>
      <c r="AQ345" s="20">
        <f>'SERIES_DB-MetaData'!AQ345</f>
        <v>2</v>
      </c>
      <c r="AR345" s="24" t="str">
        <f>'SERIES_DB-MetaData'!AR345</f>
        <v>Ribbed</v>
      </c>
      <c r="AS345" s="30">
        <f>IF('SERIES_DB-MetaData'!$F345="US",'SERIES_DB-MetaData'!AS345*25.4,'SERIES_DB-MetaData'!AS345)</f>
        <v>4</v>
      </c>
      <c r="AT345" s="20">
        <f>'SERIES_DB-MetaData'!AT345</f>
        <v>75</v>
      </c>
      <c r="AU345" s="31">
        <f>IF('SERIES_DB-MetaData'!$F345="US",'SERIES_DB-MetaData'!AU345*25.4,'SERIES_DB-MetaData'!AU345)</f>
        <v>30</v>
      </c>
      <c r="AV345" s="30">
        <f>IF('SERIES_DB-MetaData'!$F345="US",'SERIES_DB-MetaData'!AV345*25.4,'SERIES_DB-MetaData'!AV345)</f>
        <v>0</v>
      </c>
      <c r="AW345" s="109">
        <f>'SERIES_DB-MetaData'!AW345</f>
        <v>0</v>
      </c>
      <c r="AX345" s="30">
        <f>IF('SERIES_DB-MetaData'!$F345="US",'SERIES_DB-MetaData'!AX345*25.4,'SERIES_DB-MetaData'!AX345)</f>
        <v>0</v>
      </c>
      <c r="AY345" s="23">
        <f t="shared" si="50"/>
        <v>1.1170107212763707</v>
      </c>
      <c r="AZ345" s="23"/>
      <c r="BA345" s="31">
        <f>IF('SERIES_DB-MetaData'!$F345="US",'SERIES_DB-MetaData'!BA345*6.89476,'SERIES_DB-MetaData'!BA345)</f>
        <v>345</v>
      </c>
      <c r="BB345" s="31">
        <f>IF('SERIES_DB-MetaData'!$F345="US",'SERIES_DB-MetaData'!BB345*6.89476,'SERIES_DB-MetaData'!BB345)</f>
        <v>465</v>
      </c>
      <c r="BC345" s="24">
        <f>'SERIES_DB-MetaData'!BC345</f>
        <v>0</v>
      </c>
      <c r="BD345" s="30">
        <f>IF('SERIES_DB-MetaData'!$F345="US",'SERIES_DB-MetaData'!BD345*25.4,'SERIES_DB-MetaData'!BD345)</f>
        <v>6</v>
      </c>
      <c r="BE345" s="30">
        <f>IF('SERIES_DB-MetaData'!$F345="US",'SERIES_DB-MetaData'!BE345*25.4,'SERIES_DB-MetaData'!BE345)</f>
        <v>90</v>
      </c>
      <c r="BF345" s="24">
        <f>'SERIES_DB-MetaData'!BF345</f>
        <v>2</v>
      </c>
      <c r="BG345" s="22">
        <f t="shared" si="51"/>
        <v>0.83775804095727813</v>
      </c>
      <c r="BH345" s="30">
        <f>IF('SERIES_DB-MetaData'!$F345="US",'SERIES_DB-MetaData'!BH345*25.4,'SERIES_DB-MetaData'!BH345)</f>
        <v>0</v>
      </c>
      <c r="BI345" s="31">
        <f>IF('SERIES_DB-MetaData'!$F345="US",'SERIES_DB-MetaData'!BI345*6.89476,'SERIES_DB-MetaData'!BI345)</f>
        <v>345</v>
      </c>
      <c r="BJ345" s="31">
        <f>IF('SERIES_DB-MetaData'!$F345="US",'SERIES_DB-MetaData'!BJ345*6.89476,'SERIES_DB-MetaData'!BJ345)</f>
        <v>465</v>
      </c>
      <c r="BK345" s="109">
        <f>'SERIES_DB-MetaData'!BK345</f>
        <v>0</v>
      </c>
      <c r="BL345" s="30">
        <f>IF('SERIES_DB-MetaData'!$F345="US",'SERIES_DB-MetaData'!BL345*25.4,'SERIES_DB-MetaData'!BL345)</f>
        <v>6</v>
      </c>
      <c r="BM345" s="30">
        <f>IF('SERIES_DB-MetaData'!$F345="US",'SERIES_DB-MetaData'!BM345*25.4,'SERIES_DB-MetaData'!BM345)</f>
        <v>90</v>
      </c>
      <c r="BN345" s="25">
        <f>'SERIES_DB-MetaData'!$BN$6</f>
        <v>2</v>
      </c>
      <c r="BO345" s="22">
        <f t="shared" si="52"/>
        <v>0.83775804095727813</v>
      </c>
      <c r="BP345" s="31">
        <f>IF('SERIES_DB-MetaData'!$F345="US",'SERIES_DB-MetaData'!BP345*6.89476,'SERIES_DB-MetaData'!BP345)</f>
        <v>345</v>
      </c>
      <c r="BQ345" s="31">
        <f>IF('SERIES_DB-MetaData'!$F345="US",'SERIES_DB-MetaData'!BQ345*6.89476,'SERIES_DB-MetaData'!BQ345)</f>
        <v>465</v>
      </c>
      <c r="BR345" s="20">
        <f>'SERIES_DB-MetaData'!BR345</f>
        <v>0</v>
      </c>
      <c r="BS345" s="30">
        <f>IF('SERIES_DB-MetaData'!$F345="US",'SERIES_DB-MetaData'!BS345*25.4,'SERIES_DB-MetaData'!BS345)</f>
        <v>0</v>
      </c>
      <c r="BT345" s="20">
        <f>'SERIES_DB-MetaData'!BT345</f>
        <v>0</v>
      </c>
      <c r="BU345" s="22">
        <f t="shared" si="53"/>
        <v>0</v>
      </c>
      <c r="BV345" s="31">
        <f>IF('SERIES_DB-MetaData'!$F345="US",'SERIES_DB-MetaData'!BV345*6.89476,'SERIES_DB-MetaData'!BV345)</f>
        <v>0</v>
      </c>
      <c r="BW345" s="20">
        <f>'SERIES_DB-MetaData'!BW345</f>
        <v>0</v>
      </c>
      <c r="BX345" s="20">
        <f>'SERIES_DB-MetaData'!BX345</f>
        <v>4</v>
      </c>
    </row>
    <row r="346" spans="1:76">
      <c r="A346" s="84">
        <f>'SERIES_DB-MetaData'!A346</f>
        <v>341</v>
      </c>
      <c r="B346" s="84">
        <f>'SERIES_DB-MetaData'!B346</f>
        <v>0</v>
      </c>
      <c r="C346" s="84">
        <f>'SERIES_DB-MetaData'!C346</f>
        <v>4</v>
      </c>
      <c r="D346" s="105" t="str">
        <f>'SERIES_DB-MetaData'!D346</f>
        <v>SW4</v>
      </c>
      <c r="E346" s="105" t="str">
        <f>'SERIES_DB-MetaData'!E346</f>
        <v>Zhang, 2007 (from Lu et al., 2010, NEES Database)</v>
      </c>
      <c r="F346" s="20" t="s">
        <v>8</v>
      </c>
      <c r="G346" s="87" t="str">
        <f>'SERIES_DB-MetaData'!G346</f>
        <v>C</v>
      </c>
      <c r="H346" s="87" t="str">
        <f>'SERIES_DB-MetaData'!H346</f>
        <v>R</v>
      </c>
      <c r="I346" s="31">
        <f>IF('SERIES_DB-MetaData'!$F346="US",'SERIES_DB-MetaData'!I346*6.89476,'SERIES_DB-MetaData'!I346)</f>
        <v>30.8</v>
      </c>
      <c r="J346" s="31">
        <f>IF('SERIES_DB-MetaData'!$F346="US",'SERIES_DB-MetaData'!J346*6.89476,'SERIES_DB-MetaData'!J346)</f>
        <v>0</v>
      </c>
      <c r="K346" s="31">
        <f>IF('SERIES_DB-MetaData'!$F346="US",'SERIES_DB-MetaData'!K346*6.89476,'SERIES_DB-MetaData'!K346)</f>
        <v>0</v>
      </c>
      <c r="L346" s="31">
        <f>IF('SERIES_DB-MetaData'!$F346="US",'SERIES_DB-MetaData'!L346*4.448221615,'SERIES_DB-MetaData'!L346)</f>
        <v>415.8</v>
      </c>
      <c r="M346" s="20" t="str">
        <f>'SERIES_DB-MetaData'!M346</f>
        <v>III</v>
      </c>
      <c r="N346" s="30">
        <f>IF('SERIES_DB-MetaData'!$F346="US",'SERIES_DB-MetaData'!N346*25.4,'SERIES_DB-MetaData'!N346)</f>
        <v>75</v>
      </c>
      <c r="O346" s="30">
        <f>IF('SERIES_DB-MetaData'!$F346="US",'SERIES_DB-MetaData'!O346*25.4,'SERIES_DB-MetaData'!O346)</f>
        <v>180</v>
      </c>
      <c r="P346" s="30">
        <f>IF('SERIES_DB-MetaData'!$F346="US",'SERIES_DB-MetaData'!P346*25.4,'SERIES_DB-MetaData'!P346)</f>
        <v>900</v>
      </c>
      <c r="Q346" s="30">
        <f>IF('SERIES_DB-MetaData'!$F346="US",'SERIES_DB-MetaData'!Q346*25.4,'SERIES_DB-MetaData'!Q346)</f>
        <v>75</v>
      </c>
      <c r="R346" s="30">
        <f>IF('SERIES_DB-MetaData'!$F346="US",'SERIES_DB-MetaData'!R346*25.4,'SERIES_DB-MetaData'!R346)</f>
        <v>2250</v>
      </c>
      <c r="S346" s="30">
        <f>IF('SERIES_DB-MetaData'!$F346="US",'SERIES_DB-MetaData'!S346*25.4,'SERIES_DB-MetaData'!S346)</f>
        <v>2250</v>
      </c>
      <c r="T346" s="32" t="str">
        <f>'SERIES_DB-MetaData'!T346</f>
        <v>C</v>
      </c>
      <c r="U346" s="32">
        <f t="shared" si="55"/>
        <v>67500</v>
      </c>
      <c r="V346" s="30">
        <f>IF('SERIES_DB-MetaData'!$F346="US",'SERIES_DB-MetaData'!V346*25.4,'SERIES_DB-MetaData'!V346)</f>
        <v>8</v>
      </c>
      <c r="W346" s="30">
        <f>IF('SERIES_DB-MetaData'!$F346="US",'SERIES_DB-MetaData'!W346*25.4,'SERIES_DB-MetaData'!W346)</f>
        <v>8</v>
      </c>
      <c r="X346" s="30">
        <f>IF('SERIES_DB-MetaData'!$F346="US",'SERIES_DB-MetaData'!X346*25.4,'SERIES_DB-MetaData'!X346)</f>
        <v>0</v>
      </c>
      <c r="Y346" s="108">
        <f>'SERIES_DB-MetaData'!Y346</f>
        <v>10</v>
      </c>
      <c r="Z346" s="30">
        <f>IF('SERIES_DB-MetaData'!$F346="US",'SERIES_DB-MetaData'!Z346*25.4,'SERIES_DB-MetaData'!Z346)</f>
        <v>0</v>
      </c>
      <c r="AA346" s="108">
        <f>'SERIES_DB-MetaData'!AA346</f>
        <v>0</v>
      </c>
      <c r="AB346" s="30">
        <f>IF('SERIES_DB-MetaData'!$F346="US",'SERIES_DB-MetaData'!AB346*25.4,'SERIES_DB-MetaData'!AB346)</f>
        <v>0</v>
      </c>
      <c r="AC346" s="108">
        <f>'SERIES_DB-MetaData'!AC346</f>
        <v>3</v>
      </c>
      <c r="AD346" s="108" t="str">
        <f>'SERIES_DB-MetaData'!AD346</f>
        <v>H</v>
      </c>
      <c r="AE346" s="31">
        <f>IF('SERIES_DB-MetaData'!$F346="US",'SERIES_DB-MetaData'!AE346*25.4,'SERIES_DB-MetaData'!AE346)</f>
        <v>0</v>
      </c>
      <c r="AF346" s="32" t="str">
        <f>'SERIES_DB-MetaData'!AF346</f>
        <v>Ribbed</v>
      </c>
      <c r="AG346" s="23">
        <f t="shared" si="49"/>
        <v>0.74467381418424727</v>
      </c>
      <c r="AH346" s="30">
        <f>IF('SERIES_DB-MetaData'!$F346="US",'SERIES_DB-MetaData'!AH346*25.4,'SERIES_DB-MetaData'!AH346)</f>
        <v>0</v>
      </c>
      <c r="AI346" s="31">
        <f>IF('SERIES_DB-MetaData'!$F346="US",'SERIES_DB-MetaData'!AI346*6.89476,'SERIES_DB-MetaData'!AI346)</f>
        <v>527</v>
      </c>
      <c r="AJ346" s="31">
        <f>IF('SERIES_DB-MetaData'!$F346="US",'SERIES_DB-MetaData'!AJ346*6.89476,'SERIES_DB-MetaData'!AJ346)</f>
        <v>560</v>
      </c>
      <c r="AK346" s="31">
        <f>IF('SERIES_DB-MetaData'!$F346="US",'SERIES_DB-MetaData'!AK346*6.89476,'SERIES_DB-MetaData'!AK346)</f>
        <v>527</v>
      </c>
      <c r="AL346" s="31">
        <f>IF('SERIES_DB-MetaData'!$F346="US",'SERIES_DB-MetaData'!AL346*6.89476,'SERIES_DB-MetaData'!AL346)</f>
        <v>0</v>
      </c>
      <c r="AM346" s="31">
        <f>IF('SERIES_DB-MetaData'!$F346="US",'SERIES_DB-MetaData'!AM346*6.89476,'SERIES_DB-MetaData'!AM346)</f>
        <v>560</v>
      </c>
      <c r="AN346" s="31">
        <f>IF('SERIES_DB-MetaData'!$F346="US",'SERIES_DB-MetaData'!AN346*6.89476,'SERIES_DB-MetaData'!AN346)</f>
        <v>0</v>
      </c>
      <c r="AO346" s="108">
        <f>'SERIES_DB-MetaData'!AO346</f>
        <v>0</v>
      </c>
      <c r="AP346" s="24" t="str">
        <f>'SERIES_DB-MetaData'!AP346</f>
        <v>R</v>
      </c>
      <c r="AQ346" s="20">
        <f>'SERIES_DB-MetaData'!AQ346</f>
        <v>2</v>
      </c>
      <c r="AR346" s="24" t="str">
        <f>'SERIES_DB-MetaData'!AR346</f>
        <v>Ribbed</v>
      </c>
      <c r="AS346" s="30">
        <f>IF('SERIES_DB-MetaData'!$F346="US",'SERIES_DB-MetaData'!AS346*25.4,'SERIES_DB-MetaData'!AS346)</f>
        <v>4</v>
      </c>
      <c r="AT346" s="20">
        <f>'SERIES_DB-MetaData'!AT346</f>
        <v>75</v>
      </c>
      <c r="AU346" s="31">
        <f>IF('SERIES_DB-MetaData'!$F346="US",'SERIES_DB-MetaData'!AU346*25.4,'SERIES_DB-MetaData'!AU346)</f>
        <v>30</v>
      </c>
      <c r="AV346" s="30">
        <f>IF('SERIES_DB-MetaData'!$F346="US",'SERIES_DB-MetaData'!AV346*25.4,'SERIES_DB-MetaData'!AV346)</f>
        <v>0</v>
      </c>
      <c r="AW346" s="109">
        <f>'SERIES_DB-MetaData'!AW346</f>
        <v>0</v>
      </c>
      <c r="AX346" s="30">
        <f>IF('SERIES_DB-MetaData'!$F346="US",'SERIES_DB-MetaData'!AX346*25.4,'SERIES_DB-MetaData'!AX346)</f>
        <v>0</v>
      </c>
      <c r="AY346" s="23">
        <f t="shared" si="50"/>
        <v>1.1170107212763707</v>
      </c>
      <c r="AZ346" s="23"/>
      <c r="BA346" s="31">
        <f>IF('SERIES_DB-MetaData'!$F346="US",'SERIES_DB-MetaData'!BA346*6.89476,'SERIES_DB-MetaData'!BA346)</f>
        <v>345</v>
      </c>
      <c r="BB346" s="31">
        <f>IF('SERIES_DB-MetaData'!$F346="US",'SERIES_DB-MetaData'!BB346*6.89476,'SERIES_DB-MetaData'!BB346)</f>
        <v>465</v>
      </c>
      <c r="BC346" s="24">
        <f>'SERIES_DB-MetaData'!BC346</f>
        <v>0</v>
      </c>
      <c r="BD346" s="30">
        <f>IF('SERIES_DB-MetaData'!$F346="US",'SERIES_DB-MetaData'!BD346*25.4,'SERIES_DB-MetaData'!BD346)</f>
        <v>6</v>
      </c>
      <c r="BE346" s="30">
        <f>IF('SERIES_DB-MetaData'!$F346="US",'SERIES_DB-MetaData'!BE346*25.4,'SERIES_DB-MetaData'!BE346)</f>
        <v>90</v>
      </c>
      <c r="BF346" s="24">
        <f>'SERIES_DB-MetaData'!BF346</f>
        <v>2</v>
      </c>
      <c r="BG346" s="22">
        <f t="shared" si="51"/>
        <v>0.83775804095727813</v>
      </c>
      <c r="BH346" s="30">
        <f>IF('SERIES_DB-MetaData'!$F346="US",'SERIES_DB-MetaData'!BH346*25.4,'SERIES_DB-MetaData'!BH346)</f>
        <v>0</v>
      </c>
      <c r="BI346" s="31">
        <f>IF('SERIES_DB-MetaData'!$F346="US",'SERIES_DB-MetaData'!BI346*6.89476,'SERIES_DB-MetaData'!BI346)</f>
        <v>345</v>
      </c>
      <c r="BJ346" s="31">
        <f>IF('SERIES_DB-MetaData'!$F346="US",'SERIES_DB-MetaData'!BJ346*6.89476,'SERIES_DB-MetaData'!BJ346)</f>
        <v>465</v>
      </c>
      <c r="BK346" s="109">
        <f>'SERIES_DB-MetaData'!BK346</f>
        <v>0</v>
      </c>
      <c r="BL346" s="30">
        <f>IF('SERIES_DB-MetaData'!$F346="US",'SERIES_DB-MetaData'!BL346*25.4,'SERIES_DB-MetaData'!BL346)</f>
        <v>6</v>
      </c>
      <c r="BM346" s="30">
        <f>IF('SERIES_DB-MetaData'!$F346="US",'SERIES_DB-MetaData'!BM346*25.4,'SERIES_DB-MetaData'!BM346)</f>
        <v>90</v>
      </c>
      <c r="BN346" s="25">
        <f>'SERIES_DB-MetaData'!$BN$6</f>
        <v>2</v>
      </c>
      <c r="BO346" s="22">
        <f t="shared" si="52"/>
        <v>0.83775804095727813</v>
      </c>
      <c r="BP346" s="31">
        <f>IF('SERIES_DB-MetaData'!$F346="US",'SERIES_DB-MetaData'!BP346*6.89476,'SERIES_DB-MetaData'!BP346)</f>
        <v>345</v>
      </c>
      <c r="BQ346" s="31">
        <f>IF('SERIES_DB-MetaData'!$F346="US",'SERIES_DB-MetaData'!BQ346*6.89476,'SERIES_DB-MetaData'!BQ346)</f>
        <v>465</v>
      </c>
      <c r="BR346" s="20">
        <f>'SERIES_DB-MetaData'!BR346</f>
        <v>0</v>
      </c>
      <c r="BS346" s="30">
        <f>IF('SERIES_DB-MetaData'!$F346="US",'SERIES_DB-MetaData'!BS346*25.4,'SERIES_DB-MetaData'!BS346)</f>
        <v>0</v>
      </c>
      <c r="BT346" s="20">
        <f>'SERIES_DB-MetaData'!BT346</f>
        <v>0</v>
      </c>
      <c r="BU346" s="22">
        <f t="shared" si="53"/>
        <v>0</v>
      </c>
      <c r="BV346" s="31">
        <f>IF('SERIES_DB-MetaData'!$F346="US",'SERIES_DB-MetaData'!BV346*6.89476,'SERIES_DB-MetaData'!BV346)</f>
        <v>0</v>
      </c>
      <c r="BW346" s="20">
        <f>'SERIES_DB-MetaData'!BW346</f>
        <v>0</v>
      </c>
      <c r="BX346" s="20">
        <f>'SERIES_DB-MetaData'!BX346</f>
        <v>4</v>
      </c>
    </row>
    <row r="347" spans="1:76">
      <c r="A347" s="84">
        <f>'SERIES_DB-MetaData'!A347</f>
        <v>342</v>
      </c>
      <c r="B347" s="84">
        <f>'SERIES_DB-MetaData'!B347</f>
        <v>0</v>
      </c>
      <c r="C347" s="84">
        <f>'SERIES_DB-MetaData'!C347</f>
        <v>2</v>
      </c>
      <c r="D347" s="105" t="str">
        <f>'SERIES_DB-MetaData'!D347</f>
        <v>RW-A20-P10-S63</v>
      </c>
      <c r="E347" s="105" t="str">
        <f>'SERIES_DB-MetaData'!E347</f>
        <v>Tran, Wallace (2012)</v>
      </c>
      <c r="F347" s="20" t="s">
        <v>8</v>
      </c>
      <c r="G347" s="87" t="str">
        <f>'SERIES_DB-MetaData'!G347</f>
        <v>C</v>
      </c>
      <c r="H347" s="87" t="str">
        <f>'SERIES_DB-MetaData'!H347</f>
        <v>R</v>
      </c>
      <c r="I347" s="31">
        <f>IF('SERIES_DB-MetaData'!$F347="US",'SERIES_DB-MetaData'!I347*6.89476,'SERIES_DB-MetaData'!I347)</f>
        <v>48</v>
      </c>
      <c r="J347" s="31">
        <f>IF('SERIES_DB-MetaData'!$F347="US",'SERIES_DB-MetaData'!J347*6.89476,'SERIES_DB-MetaData'!J347)</f>
        <v>0</v>
      </c>
      <c r="K347" s="31">
        <f>IF('SERIES_DB-MetaData'!$F347="US",'SERIES_DB-MetaData'!K347*6.89476,'SERIES_DB-MetaData'!K347)</f>
        <v>0</v>
      </c>
      <c r="L347" s="31">
        <f>IF('SERIES_DB-MetaData'!$F347="US",'SERIES_DB-MetaData'!L347*4.448221615,'SERIES_DB-MetaData'!L347)</f>
        <v>878.40000000000009</v>
      </c>
      <c r="M347" s="20" t="str">
        <f>'SERIES_DB-MetaData'!M347</f>
        <v>IV</v>
      </c>
      <c r="N347" s="30">
        <f>IF('SERIES_DB-MetaData'!$F347="US",'SERIES_DB-MetaData'!N347*25.4,'SERIES_DB-MetaData'!N347)</f>
        <v>150</v>
      </c>
      <c r="O347" s="30">
        <f>IF('SERIES_DB-MetaData'!$F347="US",'SERIES_DB-MetaData'!O347*25.4,'SERIES_DB-MetaData'!O347)</f>
        <v>180</v>
      </c>
      <c r="P347" s="30">
        <f>IF('SERIES_DB-MetaData'!$F347="US",'SERIES_DB-MetaData'!P347*25.4,'SERIES_DB-MetaData'!P347)</f>
        <v>1220</v>
      </c>
      <c r="Q347" s="30">
        <f>IF('SERIES_DB-MetaData'!$F347="US",'SERIES_DB-MetaData'!Q347*25.4,'SERIES_DB-MetaData'!Q347)</f>
        <v>150</v>
      </c>
      <c r="R347" s="30">
        <f>IF('SERIES_DB-MetaData'!$F347="US",'SERIES_DB-MetaData'!R347*25.4,'SERIES_DB-MetaData'!R347)</f>
        <v>2440</v>
      </c>
      <c r="S347" s="30">
        <f>IF('SERIES_DB-MetaData'!$F347="US",'SERIES_DB-MetaData'!S347*25.4,'SERIES_DB-MetaData'!S347)</f>
        <v>2440</v>
      </c>
      <c r="T347" s="32" t="str">
        <f>'SERIES_DB-MetaData'!T347</f>
        <v>C</v>
      </c>
      <c r="U347" s="32">
        <f t="shared" ref="U347:U355" si="56">IF((H347="R"),(N347*P347),(N347*O347+Q347*(P347-2*O347)))</f>
        <v>183000</v>
      </c>
      <c r="V347" s="30">
        <f>IF('SERIES_DB-MetaData'!$F347="US",'SERIES_DB-MetaData'!V347*25.4,'SERIES_DB-MetaData'!V347)</f>
        <v>19.05</v>
      </c>
      <c r="W347" s="30">
        <f>IF('SERIES_DB-MetaData'!$F347="US",'SERIES_DB-MetaData'!W347*25.4,'SERIES_DB-MetaData'!W347)</f>
        <v>19.05</v>
      </c>
      <c r="X347" s="30">
        <f>IF('SERIES_DB-MetaData'!$F347="US",'SERIES_DB-MetaData'!X347*25.4,'SERIES_DB-MetaData'!X347)</f>
        <v>0</v>
      </c>
      <c r="Y347" s="108">
        <f>'SERIES_DB-MetaData'!Y347</f>
        <v>8</v>
      </c>
      <c r="Z347" s="30">
        <f>IF('SERIES_DB-MetaData'!$F347="US",'SERIES_DB-MetaData'!Z347*25.4,'SERIES_DB-MetaData'!Z347)</f>
        <v>30</v>
      </c>
      <c r="AA347" s="108">
        <f>'SERIES_DB-MetaData'!AA347</f>
        <v>0</v>
      </c>
      <c r="AB347" s="30">
        <f>IF('SERIES_DB-MetaData'!$F347="US",'SERIES_DB-MetaData'!AB347*25.4,'SERIES_DB-MetaData'!AB347)</f>
        <v>30</v>
      </c>
      <c r="AC347" s="108">
        <f>'SERIES_DB-MetaData'!AC347</f>
        <v>2</v>
      </c>
      <c r="AD347" s="108">
        <f>'SERIES_DB-MetaData'!AD347</f>
        <v>0</v>
      </c>
      <c r="AE347" s="31">
        <f>IF('SERIES_DB-MetaData'!$F347="US",'SERIES_DB-MetaData'!AE347*25.4,'SERIES_DB-MetaData'!AE347)</f>
        <v>0</v>
      </c>
      <c r="AF347" s="32" t="str">
        <f>'SERIES_DB-MetaData'!AF347</f>
        <v>Ribbed</v>
      </c>
      <c r="AG347" s="23">
        <f t="shared" si="49"/>
        <v>1.246001997780732</v>
      </c>
      <c r="AH347" s="30">
        <f>IF('SERIES_DB-MetaData'!$F347="US",'SERIES_DB-MetaData'!AH347*25.4,'SERIES_DB-MetaData'!AH347)</f>
        <v>0</v>
      </c>
      <c r="AI347" s="31">
        <f>IF('SERIES_DB-MetaData'!$F347="US",'SERIES_DB-MetaData'!AI347*6.89476,'SERIES_DB-MetaData'!AI347)</f>
        <v>475</v>
      </c>
      <c r="AJ347" s="31">
        <f>IF('SERIES_DB-MetaData'!$F347="US",'SERIES_DB-MetaData'!AJ347*6.89476,'SERIES_DB-MetaData'!AJ347)</f>
        <v>635</v>
      </c>
      <c r="AK347" s="31">
        <f>IF('SERIES_DB-MetaData'!$F347="US",'SERIES_DB-MetaData'!AK347*6.89476,'SERIES_DB-MetaData'!AK347)</f>
        <v>475</v>
      </c>
      <c r="AL347" s="31">
        <f>IF('SERIES_DB-MetaData'!$F347="US",'SERIES_DB-MetaData'!AL347*6.89476,'SERIES_DB-MetaData'!AL347)</f>
        <v>0</v>
      </c>
      <c r="AM347" s="31">
        <f>IF('SERIES_DB-MetaData'!$F347="US",'SERIES_DB-MetaData'!AM347*6.89476,'SERIES_DB-MetaData'!AM347)</f>
        <v>635</v>
      </c>
      <c r="AN347" s="31">
        <f>IF('SERIES_DB-MetaData'!$F347="US",'SERIES_DB-MetaData'!AN347*6.89476,'SERIES_DB-MetaData'!AN347)</f>
        <v>0</v>
      </c>
      <c r="AO347" s="108">
        <f>'SERIES_DB-MetaData'!AO347</f>
        <v>0</v>
      </c>
      <c r="AP347" s="24" t="str">
        <f>'SERIES_DB-MetaData'!AP347</f>
        <v>R</v>
      </c>
      <c r="AQ347" s="20">
        <f>'SERIES_DB-MetaData'!AQ347</f>
        <v>2</v>
      </c>
      <c r="AR347" s="24" t="str">
        <f>'SERIES_DB-MetaData'!AR347</f>
        <v>Ribbed</v>
      </c>
      <c r="AS347" s="30">
        <f>IF('SERIES_DB-MetaData'!$F347="US",'SERIES_DB-MetaData'!AS347*25.4,'SERIES_DB-MetaData'!AS347)</f>
        <v>6.35</v>
      </c>
      <c r="AT347" s="20">
        <f>'SERIES_DB-MetaData'!AT347</f>
        <v>48</v>
      </c>
      <c r="AU347" s="31">
        <f>IF('SERIES_DB-MetaData'!$F347="US",'SERIES_DB-MetaData'!AU347*25.4,'SERIES_DB-MetaData'!AU347)</f>
        <v>50</v>
      </c>
      <c r="AV347" s="30">
        <f>IF('SERIES_DB-MetaData'!$F347="US",'SERIES_DB-MetaData'!AV347*25.4,'SERIES_DB-MetaData'!AV347)</f>
        <v>0</v>
      </c>
      <c r="AW347" s="109">
        <f>'SERIES_DB-MetaData'!AW347</f>
        <v>0</v>
      </c>
      <c r="AX347" s="30">
        <f>IF('SERIES_DB-MetaData'!$F347="US",'SERIES_DB-MetaData'!AX347*25.4,'SERIES_DB-MetaData'!AX347)</f>
        <v>0</v>
      </c>
      <c r="AY347" s="23">
        <f t="shared" si="50"/>
        <v>0.84451246516249601</v>
      </c>
      <c r="AZ347" s="23"/>
      <c r="BA347" s="31">
        <f>IF('SERIES_DB-MetaData'!$F347="US",'SERIES_DB-MetaData'!BA347*6.89476,'SERIES_DB-MetaData'!BA347)</f>
        <v>392</v>
      </c>
      <c r="BB347" s="31">
        <f>IF('SERIES_DB-MetaData'!$F347="US",'SERIES_DB-MetaData'!BB347*6.89476,'SERIES_DB-MetaData'!BB347)</f>
        <v>490</v>
      </c>
      <c r="BC347" s="24">
        <f>'SERIES_DB-MetaData'!BC347</f>
        <v>0</v>
      </c>
      <c r="BD347" s="30">
        <f>IF('SERIES_DB-MetaData'!$F347="US",'SERIES_DB-MetaData'!BD347*25.4,'SERIES_DB-MetaData'!BD347)</f>
        <v>9.5250000000000004</v>
      </c>
      <c r="BE347" s="30">
        <f>IF('SERIES_DB-MetaData'!$F347="US",'SERIES_DB-MetaData'!BE347*25.4,'SERIES_DB-MetaData'!BE347)</f>
        <v>152</v>
      </c>
      <c r="BF347" s="24">
        <f>'SERIES_DB-MetaData'!BF347</f>
        <v>2</v>
      </c>
      <c r="BG347" s="22">
        <f t="shared" si="51"/>
        <v>0.62505034428145279</v>
      </c>
      <c r="BH347" s="30">
        <f>IF('SERIES_DB-MetaData'!$F347="US",'SERIES_DB-MetaData'!BH347*25.4,'SERIES_DB-MetaData'!BH347)</f>
        <v>0</v>
      </c>
      <c r="BI347" s="31">
        <f>IF('SERIES_DB-MetaData'!$F347="US",'SERIES_DB-MetaData'!BI347*6.89476,'SERIES_DB-MetaData'!BI347)</f>
        <v>440</v>
      </c>
      <c r="BJ347" s="31">
        <f>IF('SERIES_DB-MetaData'!$F347="US",'SERIES_DB-MetaData'!BJ347*6.89476,'SERIES_DB-MetaData'!BJ347)</f>
        <v>0</v>
      </c>
      <c r="BK347" s="109">
        <f>'SERIES_DB-MetaData'!BK347</f>
        <v>0</v>
      </c>
      <c r="BL347" s="30">
        <f>IF('SERIES_DB-MetaData'!$F347="US",'SERIES_DB-MetaData'!BL347*25.4,'SERIES_DB-MetaData'!BL347)</f>
        <v>9.5250000000000004</v>
      </c>
      <c r="BM347" s="30">
        <f>IF('SERIES_DB-MetaData'!$F347="US",'SERIES_DB-MetaData'!BM347*25.4,'SERIES_DB-MetaData'!BM347)</f>
        <v>152</v>
      </c>
      <c r="BN347" s="25">
        <f>'SERIES_DB-MetaData'!$BN$6</f>
        <v>2</v>
      </c>
      <c r="BO347" s="22">
        <f t="shared" si="52"/>
        <v>0.62505034428145279</v>
      </c>
      <c r="BP347" s="31">
        <f>IF('SERIES_DB-MetaData'!$F347="US",'SERIES_DB-MetaData'!BP347*6.89476,'SERIES_DB-MetaData'!BP347)</f>
        <v>440</v>
      </c>
      <c r="BQ347" s="31">
        <f>IF('SERIES_DB-MetaData'!$F347="US",'SERIES_DB-MetaData'!BQ347*6.89476,'SERIES_DB-MetaData'!BQ347)</f>
        <v>635</v>
      </c>
      <c r="BR347" s="20">
        <f>'SERIES_DB-MetaData'!BR347</f>
        <v>0</v>
      </c>
      <c r="BS347" s="30">
        <f>IF('SERIES_DB-MetaData'!$F347="US",'SERIES_DB-MetaData'!BS347*25.4,'SERIES_DB-MetaData'!BS347)</f>
        <v>0</v>
      </c>
      <c r="BT347" s="20">
        <f>'SERIES_DB-MetaData'!BT347</f>
        <v>0</v>
      </c>
      <c r="BU347" s="22">
        <f t="shared" si="53"/>
        <v>0</v>
      </c>
      <c r="BV347" s="31">
        <f>IF('SERIES_DB-MetaData'!$F347="US",'SERIES_DB-MetaData'!BV347*6.89476,'SERIES_DB-MetaData'!BV347)</f>
        <v>0</v>
      </c>
      <c r="BW347" s="20">
        <f>'SERIES_DB-MetaData'!BW347</f>
        <v>0</v>
      </c>
      <c r="BX347" s="20">
        <f>'SERIES_DB-MetaData'!BX347</f>
        <v>1</v>
      </c>
    </row>
    <row r="348" spans="1:76">
      <c r="A348" s="84">
        <f>'SERIES_DB-MetaData'!A348</f>
        <v>343</v>
      </c>
      <c r="B348" s="84">
        <f>'SERIES_DB-MetaData'!B348</f>
        <v>0</v>
      </c>
      <c r="C348" s="84">
        <f>'SERIES_DB-MetaData'!C348</f>
        <v>4</v>
      </c>
      <c r="D348" s="105" t="str">
        <f>'SERIES_DB-MetaData'!D348</f>
        <v>RW-A15-P10-S78</v>
      </c>
      <c r="E348" s="105" t="str">
        <f>'SERIES_DB-MetaData'!E348</f>
        <v>Tran, Wallace (2012)</v>
      </c>
      <c r="F348" s="20" t="s">
        <v>8</v>
      </c>
      <c r="G348" s="87" t="str">
        <f>'SERIES_DB-MetaData'!G348</f>
        <v>C</v>
      </c>
      <c r="H348" s="87" t="str">
        <f>'SERIES_DB-MetaData'!H348</f>
        <v>R</v>
      </c>
      <c r="I348" s="31">
        <f>IF('SERIES_DB-MetaData'!$F348="US",'SERIES_DB-MetaData'!I348*6.89476,'SERIES_DB-MetaData'!I348)</f>
        <v>56</v>
      </c>
      <c r="J348" s="31">
        <f>IF('SERIES_DB-MetaData'!$F348="US",'SERIES_DB-MetaData'!J348*6.89476,'SERIES_DB-MetaData'!J348)</f>
        <v>0</v>
      </c>
      <c r="K348" s="31">
        <f>IF('SERIES_DB-MetaData'!$F348="US",'SERIES_DB-MetaData'!K348*6.89476,'SERIES_DB-MetaData'!K348)</f>
        <v>0</v>
      </c>
      <c r="L348" s="31">
        <f>IF('SERIES_DB-MetaData'!$F348="US",'SERIES_DB-MetaData'!L348*4.448221615,'SERIES_DB-MetaData'!L348)</f>
        <v>1024.8000000000002</v>
      </c>
      <c r="M348" s="20" t="str">
        <f>'SERIES_DB-MetaData'!M348</f>
        <v>IV</v>
      </c>
      <c r="N348" s="30">
        <f>IF('SERIES_DB-MetaData'!$F348="US",'SERIES_DB-MetaData'!N348*25.4,'SERIES_DB-MetaData'!N348)</f>
        <v>150</v>
      </c>
      <c r="O348" s="30">
        <f>IF('SERIES_DB-MetaData'!$F348="US",'SERIES_DB-MetaData'!O348*25.4,'SERIES_DB-MetaData'!O348)</f>
        <v>180</v>
      </c>
      <c r="P348" s="30">
        <f>IF('SERIES_DB-MetaData'!$F348="US",'SERIES_DB-MetaData'!P348*25.4,'SERIES_DB-MetaData'!P348)</f>
        <v>1220</v>
      </c>
      <c r="Q348" s="30">
        <f>IF('SERIES_DB-MetaData'!$F348="US",'SERIES_DB-MetaData'!Q348*25.4,'SERIES_DB-MetaData'!Q348)</f>
        <v>150</v>
      </c>
      <c r="R348" s="30">
        <f>IF('SERIES_DB-MetaData'!$F348="US",'SERIES_DB-MetaData'!R348*25.4,'SERIES_DB-MetaData'!R348)</f>
        <v>1830</v>
      </c>
      <c r="S348" s="30">
        <f>IF('SERIES_DB-MetaData'!$F348="US",'SERIES_DB-MetaData'!S348*25.4,'SERIES_DB-MetaData'!S348)</f>
        <v>1830</v>
      </c>
      <c r="T348" s="32" t="str">
        <f>'SERIES_DB-MetaData'!T348</f>
        <v>C</v>
      </c>
      <c r="U348" s="32">
        <f t="shared" si="56"/>
        <v>183000</v>
      </c>
      <c r="V348" s="30">
        <f>IF('SERIES_DB-MetaData'!$F348="US",'SERIES_DB-MetaData'!V348*25.4,'SERIES_DB-MetaData'!V348)</f>
        <v>19.05</v>
      </c>
      <c r="W348" s="30">
        <f>IF('SERIES_DB-MetaData'!$F348="US",'SERIES_DB-MetaData'!W348*25.4,'SERIES_DB-MetaData'!W348)</f>
        <v>15.875</v>
      </c>
      <c r="X348" s="30">
        <f>IF('SERIES_DB-MetaData'!$F348="US",'SERIES_DB-MetaData'!X348*25.4,'SERIES_DB-MetaData'!X348)</f>
        <v>0</v>
      </c>
      <c r="Y348" s="108">
        <f>'SERIES_DB-MetaData'!Y348</f>
        <v>8</v>
      </c>
      <c r="Z348" s="30">
        <f>IF('SERIES_DB-MetaData'!$F348="US",'SERIES_DB-MetaData'!Z348*25.4,'SERIES_DB-MetaData'!Z348)</f>
        <v>30</v>
      </c>
      <c r="AA348" s="108">
        <f>'SERIES_DB-MetaData'!AA348</f>
        <v>0</v>
      </c>
      <c r="AB348" s="30">
        <f>IF('SERIES_DB-MetaData'!$F348="US",'SERIES_DB-MetaData'!AB348*25.4,'SERIES_DB-MetaData'!AB348)</f>
        <v>30</v>
      </c>
      <c r="AC348" s="108">
        <f>'SERIES_DB-MetaData'!AC348</f>
        <v>2</v>
      </c>
      <c r="AD348" s="108">
        <f>'SERIES_DB-MetaData'!AD348</f>
        <v>0</v>
      </c>
      <c r="AE348" s="31">
        <f>IF('SERIES_DB-MetaData'!$F348="US",'SERIES_DB-MetaData'!AE348*25.4,'SERIES_DB-MetaData'!AE348)</f>
        <v>0</v>
      </c>
      <c r="AF348" s="32" t="str">
        <f>'SERIES_DB-MetaData'!AF348</f>
        <v>Ribbed</v>
      </c>
      <c r="AG348" s="23">
        <f t="shared" si="49"/>
        <v>1.1508212896169261</v>
      </c>
      <c r="AH348" s="30">
        <f>IF('SERIES_DB-MetaData'!$F348="US",'SERIES_DB-MetaData'!AH348*25.4,'SERIES_DB-MetaData'!AH348)</f>
        <v>0</v>
      </c>
      <c r="AI348" s="31">
        <f>IF('SERIES_DB-MetaData'!$F348="US",'SERIES_DB-MetaData'!AI348*6.89476,'SERIES_DB-MetaData'!AI348)</f>
        <v>475</v>
      </c>
      <c r="AJ348" s="31">
        <f>IF('SERIES_DB-MetaData'!$F348="US",'SERIES_DB-MetaData'!AJ348*6.89476,'SERIES_DB-MetaData'!AJ348)</f>
        <v>635</v>
      </c>
      <c r="AK348" s="31">
        <f>IF('SERIES_DB-MetaData'!$F348="US",'SERIES_DB-MetaData'!AK348*6.89476,'SERIES_DB-MetaData'!AK348)</f>
        <v>475</v>
      </c>
      <c r="AL348" s="31">
        <f>IF('SERIES_DB-MetaData'!$F348="US",'SERIES_DB-MetaData'!AL348*6.89476,'SERIES_DB-MetaData'!AL348)</f>
        <v>0</v>
      </c>
      <c r="AM348" s="31">
        <f>IF('SERIES_DB-MetaData'!$F348="US",'SERIES_DB-MetaData'!AM348*6.89476,'SERIES_DB-MetaData'!AM348)</f>
        <v>635</v>
      </c>
      <c r="AN348" s="31">
        <f>IF('SERIES_DB-MetaData'!$F348="US",'SERIES_DB-MetaData'!AN348*6.89476,'SERIES_DB-MetaData'!AN348)</f>
        <v>0</v>
      </c>
      <c r="AO348" s="108">
        <f>'SERIES_DB-MetaData'!AO348</f>
        <v>0</v>
      </c>
      <c r="AP348" s="24" t="str">
        <f>'SERIES_DB-MetaData'!AP348</f>
        <v>R</v>
      </c>
      <c r="AQ348" s="20">
        <f>'SERIES_DB-MetaData'!AQ348</f>
        <v>2</v>
      </c>
      <c r="AR348" s="24" t="str">
        <f>'SERIES_DB-MetaData'!AR348</f>
        <v>Ribbed</v>
      </c>
      <c r="AS348" s="30">
        <f>IF('SERIES_DB-MetaData'!$F348="US",'SERIES_DB-MetaData'!AS348*25.4,'SERIES_DB-MetaData'!AS348)</f>
        <v>6.35</v>
      </c>
      <c r="AT348" s="20">
        <f>'SERIES_DB-MetaData'!AT348</f>
        <v>36</v>
      </c>
      <c r="AU348" s="31">
        <f>IF('SERIES_DB-MetaData'!$F348="US",'SERIES_DB-MetaData'!AU348*25.4,'SERIES_DB-MetaData'!AU348)</f>
        <v>50</v>
      </c>
      <c r="AV348" s="30">
        <f>IF('SERIES_DB-MetaData'!$F348="US",'SERIES_DB-MetaData'!AV348*25.4,'SERIES_DB-MetaData'!AV348)</f>
        <v>0</v>
      </c>
      <c r="AW348" s="109">
        <f>'SERIES_DB-MetaData'!AW348</f>
        <v>0</v>
      </c>
      <c r="AX348" s="30">
        <f>IF('SERIES_DB-MetaData'!$F348="US",'SERIES_DB-MetaData'!AX348*25.4,'SERIES_DB-MetaData'!AX348)</f>
        <v>0</v>
      </c>
      <c r="AY348" s="23">
        <f t="shared" si="50"/>
        <v>0.84451246516249601</v>
      </c>
      <c r="AZ348" s="23"/>
      <c r="BA348" s="31">
        <f>IF('SERIES_DB-MetaData'!$F348="US",'SERIES_DB-MetaData'!BA348*6.89476,'SERIES_DB-MetaData'!BA348)</f>
        <v>392</v>
      </c>
      <c r="BB348" s="31">
        <f>IF('SERIES_DB-MetaData'!$F348="US",'SERIES_DB-MetaData'!BB348*6.89476,'SERIES_DB-MetaData'!BB348)</f>
        <v>490</v>
      </c>
      <c r="BC348" s="24">
        <f>'SERIES_DB-MetaData'!BC348</f>
        <v>0</v>
      </c>
      <c r="BD348" s="30">
        <f>IF('SERIES_DB-MetaData'!$F348="US",'SERIES_DB-MetaData'!BD348*25.4,'SERIES_DB-MetaData'!BD348)</f>
        <v>9.5250000000000004</v>
      </c>
      <c r="BE348" s="30">
        <f>IF('SERIES_DB-MetaData'!$F348="US",'SERIES_DB-MetaData'!BE348*25.4,'SERIES_DB-MetaData'!BE348)</f>
        <v>127</v>
      </c>
      <c r="BF348" s="24">
        <f>'SERIES_DB-MetaData'!BF348</f>
        <v>2</v>
      </c>
      <c r="BG348" s="22">
        <f t="shared" si="51"/>
        <v>0.74809175063606947</v>
      </c>
      <c r="BH348" s="30">
        <f>IF('SERIES_DB-MetaData'!$F348="US",'SERIES_DB-MetaData'!BH348*25.4,'SERIES_DB-MetaData'!BH348)</f>
        <v>0</v>
      </c>
      <c r="BI348" s="31">
        <f>IF('SERIES_DB-MetaData'!$F348="US",'SERIES_DB-MetaData'!BI348*6.89476,'SERIES_DB-MetaData'!BI348)</f>
        <v>440</v>
      </c>
      <c r="BJ348" s="31">
        <f>IF('SERIES_DB-MetaData'!$F348="US",'SERIES_DB-MetaData'!BJ348*6.89476,'SERIES_DB-MetaData'!BJ348)</f>
        <v>0</v>
      </c>
      <c r="BK348" s="109">
        <f>'SERIES_DB-MetaData'!BK348</f>
        <v>0</v>
      </c>
      <c r="BL348" s="30">
        <f>IF('SERIES_DB-MetaData'!$F348="US",'SERIES_DB-MetaData'!BL348*25.4,'SERIES_DB-MetaData'!BL348)</f>
        <v>9.5250000000000004</v>
      </c>
      <c r="BM348" s="30">
        <f>IF('SERIES_DB-MetaData'!$F348="US",'SERIES_DB-MetaData'!BM348*25.4,'SERIES_DB-MetaData'!BM348)</f>
        <v>127</v>
      </c>
      <c r="BN348" s="25">
        <f>'SERIES_DB-MetaData'!$BN$6</f>
        <v>2</v>
      </c>
      <c r="BO348" s="22">
        <f t="shared" si="52"/>
        <v>0.74809175063606947</v>
      </c>
      <c r="BP348" s="31">
        <f>IF('SERIES_DB-MetaData'!$F348="US",'SERIES_DB-MetaData'!BP348*6.89476,'SERIES_DB-MetaData'!BP348)</f>
        <v>440</v>
      </c>
      <c r="BQ348" s="31">
        <f>IF('SERIES_DB-MetaData'!$F348="US",'SERIES_DB-MetaData'!BQ348*6.89476,'SERIES_DB-MetaData'!BQ348)</f>
        <v>635</v>
      </c>
      <c r="BR348" s="20">
        <f>'SERIES_DB-MetaData'!BR348</f>
        <v>0</v>
      </c>
      <c r="BS348" s="30">
        <f>IF('SERIES_DB-MetaData'!$F348="US",'SERIES_DB-MetaData'!BS348*25.4,'SERIES_DB-MetaData'!BS348)</f>
        <v>0</v>
      </c>
      <c r="BT348" s="20">
        <f>'SERIES_DB-MetaData'!BT348</f>
        <v>0</v>
      </c>
      <c r="BU348" s="22">
        <f t="shared" si="53"/>
        <v>0</v>
      </c>
      <c r="BV348" s="31">
        <f>IF('SERIES_DB-MetaData'!$F348="US",'SERIES_DB-MetaData'!BV348*6.89476,'SERIES_DB-MetaData'!BV348)</f>
        <v>0</v>
      </c>
      <c r="BW348" s="20">
        <f>'SERIES_DB-MetaData'!BW348</f>
        <v>0</v>
      </c>
      <c r="BX348" s="20">
        <f>'SERIES_DB-MetaData'!BX348</f>
        <v>8</v>
      </c>
    </row>
    <row r="349" spans="1:76">
      <c r="A349" s="84">
        <f>'SERIES_DB-MetaData'!A349</f>
        <v>344</v>
      </c>
      <c r="B349" s="84">
        <f>'SERIES_DB-MetaData'!B349</f>
        <v>0</v>
      </c>
      <c r="C349" s="84">
        <f>'SERIES_DB-MetaData'!C349</f>
        <v>1</v>
      </c>
      <c r="D349" s="105" t="str">
        <f>'SERIES_DB-MetaData'!D349</f>
        <v>B1-1</v>
      </c>
      <c r="E349" s="105" t="str">
        <f>'SERIES_DB-MetaData'!E349</f>
        <v>Barda,Hanson &amp; Corley 1977</v>
      </c>
      <c r="F349" s="20" t="s">
        <v>8</v>
      </c>
      <c r="G349" s="87" t="str">
        <f>'SERIES_DB-MetaData'!G349</f>
        <v>M</v>
      </c>
      <c r="H349" s="87" t="str">
        <f>'SERIES_DB-MetaData'!H349</f>
        <v>F</v>
      </c>
      <c r="I349" s="31">
        <f>IF('SERIES_DB-MetaData'!$F349="US",'SERIES_DB-MetaData'!I349*6.89476,'SERIES_DB-MetaData'!I349)</f>
        <v>29</v>
      </c>
      <c r="J349" s="31">
        <f>IF('SERIES_DB-MetaData'!$F349="US",'SERIES_DB-MetaData'!J349*6.89476,'SERIES_DB-MetaData'!J349)</f>
        <v>0</v>
      </c>
      <c r="K349" s="31">
        <f>IF('SERIES_DB-MetaData'!$F349="US",'SERIES_DB-MetaData'!K349*6.89476,'SERIES_DB-MetaData'!K349)</f>
        <v>0</v>
      </c>
      <c r="L349" s="31">
        <f>IF('SERIES_DB-MetaData'!$F349="US",'SERIES_DB-MetaData'!L349*4.448221615,'SERIES_DB-MetaData'!L349)</f>
        <v>0</v>
      </c>
      <c r="M349" s="20">
        <f>'SERIES_DB-MetaData'!M349</f>
        <v>0</v>
      </c>
      <c r="N349" s="30">
        <f>IF('SERIES_DB-MetaData'!$F349="US",'SERIES_DB-MetaData'!N349*25.4,'SERIES_DB-MetaData'!N349)</f>
        <v>610</v>
      </c>
      <c r="O349" s="30">
        <f>IF('SERIES_DB-MetaData'!$F349="US",'SERIES_DB-MetaData'!O349*25.4,'SERIES_DB-MetaData'!O349)</f>
        <v>101.6</v>
      </c>
      <c r="P349" s="30">
        <f>IF('SERIES_DB-MetaData'!$F349="US",'SERIES_DB-MetaData'!P349*25.4,'SERIES_DB-MetaData'!P349)</f>
        <v>1905</v>
      </c>
      <c r="Q349" s="30">
        <f>IF('SERIES_DB-MetaData'!$F349="US",'SERIES_DB-MetaData'!Q349*25.4,'SERIES_DB-MetaData'!Q349)</f>
        <v>102</v>
      </c>
      <c r="R349" s="30">
        <f>IF('SERIES_DB-MetaData'!$F349="US",'SERIES_DB-MetaData'!R349*25.4,'SERIES_DB-MetaData'!R349)</f>
        <v>952.5</v>
      </c>
      <c r="S349" s="30">
        <f>IF('SERIES_DB-MetaData'!$F349="US",'SERIES_DB-MetaData'!S349*25.4,'SERIES_DB-MetaData'!S349)</f>
        <v>952.5</v>
      </c>
      <c r="T349" s="32" t="str">
        <f>'SERIES_DB-MetaData'!T349</f>
        <v>C</v>
      </c>
      <c r="U349" s="32">
        <f t="shared" si="56"/>
        <v>235559.6</v>
      </c>
      <c r="V349" s="30">
        <f>IF('SERIES_DB-MetaData'!$F349="US",'SERIES_DB-MetaData'!V349*25.4,'SERIES_DB-MetaData'!V349)</f>
        <v>9.5</v>
      </c>
      <c r="W349" s="30">
        <f>IF('SERIES_DB-MetaData'!$F349="US",'SERIES_DB-MetaData'!W349*25.4,'SERIES_DB-MetaData'!W349)</f>
        <v>9.5</v>
      </c>
      <c r="X349" s="30">
        <f>IF('SERIES_DB-MetaData'!$F349="US",'SERIES_DB-MetaData'!X349*25.4,'SERIES_DB-MetaData'!X349)</f>
        <v>0</v>
      </c>
      <c r="Y349" s="108">
        <f>'SERIES_DB-MetaData'!Y349</f>
        <v>20</v>
      </c>
      <c r="Z349" s="30">
        <f>IF('SERIES_DB-MetaData'!$F349="US",'SERIES_DB-MetaData'!Z349*25.4,'SERIES_DB-MetaData'!Z349)</f>
        <v>0</v>
      </c>
      <c r="AA349" s="108">
        <f>'SERIES_DB-MetaData'!AA349</f>
        <v>0</v>
      </c>
      <c r="AB349" s="30">
        <f>IF('SERIES_DB-MetaData'!$F349="US",'SERIES_DB-MetaData'!AB349*25.4,'SERIES_DB-MetaData'!AB349)</f>
        <v>0</v>
      </c>
      <c r="AC349" s="108">
        <f>'SERIES_DB-MetaData'!AC349</f>
        <v>8</v>
      </c>
      <c r="AD349" s="108">
        <f>'SERIES_DB-MetaData'!AD349</f>
        <v>0</v>
      </c>
      <c r="AE349" s="31">
        <f>IF('SERIES_DB-MetaData'!$F349="US",'SERIES_DB-MetaData'!AE349*25.4,'SERIES_DB-MetaData'!AE349)</f>
        <v>457.2</v>
      </c>
      <c r="AF349" s="32" t="str">
        <f>'SERIES_DB-MetaData'!AF349</f>
        <v>Ribbed</v>
      </c>
      <c r="AG349" s="23">
        <f t="shared" si="49"/>
        <v>0.6018195331170515</v>
      </c>
      <c r="AH349" s="30">
        <f>IF('SERIES_DB-MetaData'!$F349="US",'SERIES_DB-MetaData'!AH349*25.4,'SERIES_DB-MetaData'!AH349)</f>
        <v>0</v>
      </c>
      <c r="AI349" s="31">
        <f>IF('SERIES_DB-MetaData'!$F349="US",'SERIES_DB-MetaData'!AI349*6.89476,'SERIES_DB-MetaData'!AI349)</f>
        <v>525</v>
      </c>
      <c r="AJ349" s="31">
        <f>IF('SERIES_DB-MetaData'!$F349="US",'SERIES_DB-MetaData'!AJ349*6.89476,'SERIES_DB-MetaData'!AJ349)</f>
        <v>818.43650000000002</v>
      </c>
      <c r="AK349" s="31">
        <f>IF('SERIES_DB-MetaData'!$F349="US",'SERIES_DB-MetaData'!AK349*6.89476,'SERIES_DB-MetaData'!AK349)</f>
        <v>525</v>
      </c>
      <c r="AL349" s="31">
        <f>IF('SERIES_DB-MetaData'!$F349="US",'SERIES_DB-MetaData'!AL349*6.89476,'SERIES_DB-MetaData'!AL349)</f>
        <v>0</v>
      </c>
      <c r="AM349" s="31">
        <f>IF('SERIES_DB-MetaData'!$F349="US",'SERIES_DB-MetaData'!AM349*6.89476,'SERIES_DB-MetaData'!AM349)</f>
        <v>818.43650000000002</v>
      </c>
      <c r="AN349" s="31">
        <f>IF('SERIES_DB-MetaData'!$F349="US",'SERIES_DB-MetaData'!AN349*6.89476,'SERIES_DB-MetaData'!AN349)</f>
        <v>0</v>
      </c>
      <c r="AO349" s="108">
        <f>'SERIES_DB-MetaData'!AO349</f>
        <v>0</v>
      </c>
      <c r="AP349" s="24" t="str">
        <f>'SERIES_DB-MetaData'!AP349</f>
        <v>R</v>
      </c>
      <c r="AQ349" s="20">
        <f>'SERIES_DB-MetaData'!AQ349</f>
        <v>2</v>
      </c>
      <c r="AR349" s="24">
        <f>'SERIES_DB-MetaData'!AR349</f>
        <v>0</v>
      </c>
      <c r="AS349" s="30">
        <f>IF('SERIES_DB-MetaData'!$F349="US",'SERIES_DB-MetaData'!AS349*25.4,'SERIES_DB-MetaData'!AS349)</f>
        <v>6</v>
      </c>
      <c r="AT349" s="20">
        <f>'SERIES_DB-MetaData'!AT349</f>
        <v>18</v>
      </c>
      <c r="AU349" s="31">
        <f>IF('SERIES_DB-MetaData'!$F349="US",'SERIES_DB-MetaData'!AU349*25.4,'SERIES_DB-MetaData'!AU349)</f>
        <v>50.8</v>
      </c>
      <c r="AV349" s="30">
        <f>IF('SERIES_DB-MetaData'!$F349="US",'SERIES_DB-MetaData'!AV349*25.4,'SERIES_DB-MetaData'!AV349)</f>
        <v>0</v>
      </c>
      <c r="AW349" s="109">
        <f>'SERIES_DB-MetaData'!AW349</f>
        <v>0</v>
      </c>
      <c r="AX349" s="30">
        <f>IF('SERIES_DB-MetaData'!$F349="US",'SERIES_DB-MetaData'!AX349*25.4,'SERIES_DB-MetaData'!AX349)</f>
        <v>0</v>
      </c>
      <c r="AY349" s="23">
        <f t="shared" si="50"/>
        <v>0.1824856969298318</v>
      </c>
      <c r="AZ349" s="23"/>
      <c r="BA349" s="31">
        <f>IF('SERIES_DB-MetaData'!$F349="US",'SERIES_DB-MetaData'!BA349*6.89476,'SERIES_DB-MetaData'!BA349)</f>
        <v>496</v>
      </c>
      <c r="BB349" s="31">
        <f>IF('SERIES_DB-MetaData'!$F349="US",'SERIES_DB-MetaData'!BB349*6.89476,'SERIES_DB-MetaData'!BB349)</f>
        <v>671.57299999999998</v>
      </c>
      <c r="BC349" s="24">
        <f>'SERIES_DB-MetaData'!BC349</f>
        <v>0</v>
      </c>
      <c r="BD349" s="30">
        <f>IF('SERIES_DB-MetaData'!$F349="US",'SERIES_DB-MetaData'!BD349*25.4,'SERIES_DB-MetaData'!BD349)</f>
        <v>9.5</v>
      </c>
      <c r="BE349" s="30">
        <f>IF('SERIES_DB-MetaData'!$F349="US",'SERIES_DB-MetaData'!BE349*25.4,'SERIES_DB-MetaData'!BE349)</f>
        <v>283.60000000000002</v>
      </c>
      <c r="BF349" s="24">
        <f>'SERIES_DB-MetaData'!BF349</f>
        <v>2</v>
      </c>
      <c r="BG349" s="22">
        <f t="shared" si="51"/>
        <v>0.49007290195124104</v>
      </c>
      <c r="BH349" s="30">
        <f>IF('SERIES_DB-MetaData'!$F349="US",'SERIES_DB-MetaData'!BH349*25.4,'SERIES_DB-MetaData'!BH349)</f>
        <v>0</v>
      </c>
      <c r="BI349" s="31">
        <f>IF('SERIES_DB-MetaData'!$F349="US",'SERIES_DB-MetaData'!BI349*6.89476,'SERIES_DB-MetaData'!BI349)</f>
        <v>543</v>
      </c>
      <c r="BJ349" s="31">
        <f>IF('SERIES_DB-MetaData'!$F349="US",'SERIES_DB-MetaData'!BJ349*6.89476,'SERIES_DB-MetaData'!BJ349)</f>
        <v>848.77449999999988</v>
      </c>
      <c r="BK349" s="109">
        <f>'SERIES_DB-MetaData'!BK349</f>
        <v>0</v>
      </c>
      <c r="BL349" s="30">
        <f>IF('SERIES_DB-MetaData'!$F349="US",'SERIES_DB-MetaData'!BL349*25.4,'SERIES_DB-MetaData'!BL349)</f>
        <v>6</v>
      </c>
      <c r="BM349" s="30">
        <f>IF('SERIES_DB-MetaData'!$F349="US",'SERIES_DB-MetaData'!BM349*25.4,'SERIES_DB-MetaData'!BM349)</f>
        <v>68</v>
      </c>
      <c r="BN349" s="25">
        <f>'SERIES_DB-MetaData'!$BN$6</f>
        <v>2</v>
      </c>
      <c r="BO349" s="22">
        <f t="shared" si="52"/>
        <v>0.81529221113921957</v>
      </c>
      <c r="BP349" s="31">
        <f>IF('SERIES_DB-MetaData'!$F349="US",'SERIES_DB-MetaData'!BP349*6.89476,'SERIES_DB-MetaData'!BP349)</f>
        <v>495.75049999999999</v>
      </c>
      <c r="BQ349" s="31">
        <f>IF('SERIES_DB-MetaData'!$F349="US",'SERIES_DB-MetaData'!BQ349*6.89476,'SERIES_DB-MetaData'!BQ349)</f>
        <v>679.84699999999987</v>
      </c>
      <c r="BR349" s="20">
        <f>'SERIES_DB-MetaData'!BR349</f>
        <v>0</v>
      </c>
      <c r="BS349" s="30">
        <f>IF('SERIES_DB-MetaData'!$F349="US",'SERIES_DB-MetaData'!BS349*25.4,'SERIES_DB-MetaData'!BS349)</f>
        <v>0</v>
      </c>
      <c r="BT349" s="20">
        <f>'SERIES_DB-MetaData'!BT349</f>
        <v>0</v>
      </c>
      <c r="BU349" s="22">
        <f t="shared" si="53"/>
        <v>0</v>
      </c>
      <c r="BV349" s="31">
        <f>IF('SERIES_DB-MetaData'!$F349="US",'SERIES_DB-MetaData'!BV349*6.89476,'SERIES_DB-MetaData'!BV349)</f>
        <v>0</v>
      </c>
      <c r="BW349" s="20">
        <f>'SERIES_DB-MetaData'!BW349</f>
        <v>0</v>
      </c>
      <c r="BX349" s="20">
        <f>'SERIES_DB-MetaData'!BX349</f>
        <v>5</v>
      </c>
    </row>
    <row r="350" spans="1:76">
      <c r="A350" s="84">
        <f>'SERIES_DB-MetaData'!A350</f>
        <v>345</v>
      </c>
      <c r="B350" s="84">
        <f>'SERIES_DB-MetaData'!B350</f>
        <v>0</v>
      </c>
      <c r="C350" s="84">
        <f>'SERIES_DB-MetaData'!C350</f>
        <v>2</v>
      </c>
      <c r="D350" s="105" t="str">
        <f>'SERIES_DB-MetaData'!D350</f>
        <v>B2-1</v>
      </c>
      <c r="E350" s="105" t="str">
        <f>'SERIES_DB-MetaData'!E350</f>
        <v>Barda,Hanson &amp; Corley 1977</v>
      </c>
      <c r="F350" s="20" t="s">
        <v>8</v>
      </c>
      <c r="G350" s="87" t="str">
        <f>'SERIES_DB-MetaData'!G350</f>
        <v>M</v>
      </c>
      <c r="H350" s="87" t="str">
        <f>'SERIES_DB-MetaData'!H350</f>
        <v>F</v>
      </c>
      <c r="I350" s="31">
        <f>IF('SERIES_DB-MetaData'!$F350="US",'SERIES_DB-MetaData'!I350*6.89476,'SERIES_DB-MetaData'!I350)</f>
        <v>16.350000000000001</v>
      </c>
      <c r="J350" s="31">
        <f>IF('SERIES_DB-MetaData'!$F350="US",'SERIES_DB-MetaData'!J350*6.89476,'SERIES_DB-MetaData'!J350)</f>
        <v>0</v>
      </c>
      <c r="K350" s="31">
        <f>IF('SERIES_DB-MetaData'!$F350="US",'SERIES_DB-MetaData'!K350*6.89476,'SERIES_DB-MetaData'!K350)</f>
        <v>0</v>
      </c>
      <c r="L350" s="31">
        <f>IF('SERIES_DB-MetaData'!$F350="US",'SERIES_DB-MetaData'!L350*4.448221615,'SERIES_DB-MetaData'!L350)</f>
        <v>0</v>
      </c>
      <c r="M350" s="20">
        <f>'SERIES_DB-MetaData'!M350</f>
        <v>0</v>
      </c>
      <c r="N350" s="30">
        <f>IF('SERIES_DB-MetaData'!$F350="US",'SERIES_DB-MetaData'!N350*25.4,'SERIES_DB-MetaData'!N350)</f>
        <v>610</v>
      </c>
      <c r="O350" s="30">
        <f>IF('SERIES_DB-MetaData'!$F350="US",'SERIES_DB-MetaData'!O350*25.4,'SERIES_DB-MetaData'!O350)</f>
        <v>101.6</v>
      </c>
      <c r="P350" s="30">
        <f>IF('SERIES_DB-MetaData'!$F350="US",'SERIES_DB-MetaData'!P350*25.4,'SERIES_DB-MetaData'!P350)</f>
        <v>1905</v>
      </c>
      <c r="Q350" s="30">
        <f>IF('SERIES_DB-MetaData'!$F350="US",'SERIES_DB-MetaData'!Q350*25.4,'SERIES_DB-MetaData'!Q350)</f>
        <v>102</v>
      </c>
      <c r="R350" s="30">
        <f>IF('SERIES_DB-MetaData'!$F350="US",'SERIES_DB-MetaData'!R350*25.4,'SERIES_DB-MetaData'!R350)</f>
        <v>952.5</v>
      </c>
      <c r="S350" s="30">
        <f>IF('SERIES_DB-MetaData'!$F350="US",'SERIES_DB-MetaData'!S350*25.4,'SERIES_DB-MetaData'!S350)</f>
        <v>952.5</v>
      </c>
      <c r="T350" s="32" t="str">
        <f>'SERIES_DB-MetaData'!T350</f>
        <v>C</v>
      </c>
      <c r="U350" s="32">
        <f t="shared" si="56"/>
        <v>235559.6</v>
      </c>
      <c r="V350" s="30">
        <f>IF('SERIES_DB-MetaData'!$F350="US",'SERIES_DB-MetaData'!V350*25.4,'SERIES_DB-MetaData'!V350)</f>
        <v>15.9</v>
      </c>
      <c r="W350" s="30">
        <f>IF('SERIES_DB-MetaData'!$F350="US",'SERIES_DB-MetaData'!W350*25.4,'SERIES_DB-MetaData'!W350)</f>
        <v>15.9</v>
      </c>
      <c r="X350" s="30">
        <f>IF('SERIES_DB-MetaData'!$F350="US",'SERIES_DB-MetaData'!X350*25.4,'SERIES_DB-MetaData'!X350)</f>
        <v>0</v>
      </c>
      <c r="Y350" s="108">
        <f>'SERIES_DB-MetaData'!Y350</f>
        <v>20</v>
      </c>
      <c r="Z350" s="30">
        <f>IF('SERIES_DB-MetaData'!$F350="US",'SERIES_DB-MetaData'!Z350*25.4,'SERIES_DB-MetaData'!Z350)</f>
        <v>0</v>
      </c>
      <c r="AA350" s="108">
        <f>'SERIES_DB-MetaData'!AA350</f>
        <v>0</v>
      </c>
      <c r="AB350" s="30">
        <f>IF('SERIES_DB-MetaData'!$F350="US",'SERIES_DB-MetaData'!AB350*25.4,'SERIES_DB-MetaData'!AB350)</f>
        <v>0</v>
      </c>
      <c r="AC350" s="108">
        <f>'SERIES_DB-MetaData'!AC350</f>
        <v>8</v>
      </c>
      <c r="AD350" s="108">
        <f>'SERIES_DB-MetaData'!AD350</f>
        <v>0</v>
      </c>
      <c r="AE350" s="31">
        <f>IF('SERIES_DB-MetaData'!$F350="US",'SERIES_DB-MetaData'!AE350*25.4,'SERIES_DB-MetaData'!AE350)</f>
        <v>457.2</v>
      </c>
      <c r="AF350" s="32" t="str">
        <f>'SERIES_DB-MetaData'!AF350</f>
        <v>Ribbed</v>
      </c>
      <c r="AG350" s="23">
        <f t="shared" si="49"/>
        <v>1.685828212380297</v>
      </c>
      <c r="AH350" s="30">
        <f>IF('SERIES_DB-MetaData'!$F350="US",'SERIES_DB-MetaData'!AH350*25.4,'SERIES_DB-MetaData'!AH350)</f>
        <v>0</v>
      </c>
      <c r="AI350" s="31">
        <f>IF('SERIES_DB-MetaData'!$F350="US",'SERIES_DB-MetaData'!AI350*6.89476,'SERIES_DB-MetaData'!AI350)</f>
        <v>487</v>
      </c>
      <c r="AJ350" s="31">
        <f>IF('SERIES_DB-MetaData'!$F350="US",'SERIES_DB-MetaData'!AJ350*6.89476,'SERIES_DB-MetaData'!AJ350)</f>
        <v>820.505</v>
      </c>
      <c r="AK350" s="31">
        <f>IF('SERIES_DB-MetaData'!$F350="US",'SERIES_DB-MetaData'!AK350*6.89476,'SERIES_DB-MetaData'!AK350)</f>
        <v>487</v>
      </c>
      <c r="AL350" s="31">
        <f>IF('SERIES_DB-MetaData'!$F350="US",'SERIES_DB-MetaData'!AL350*6.89476,'SERIES_DB-MetaData'!AL350)</f>
        <v>0</v>
      </c>
      <c r="AM350" s="31">
        <f>IF('SERIES_DB-MetaData'!$F350="US",'SERIES_DB-MetaData'!AM350*6.89476,'SERIES_DB-MetaData'!AM350)</f>
        <v>820.505</v>
      </c>
      <c r="AN350" s="31">
        <f>IF('SERIES_DB-MetaData'!$F350="US",'SERIES_DB-MetaData'!AN350*6.89476,'SERIES_DB-MetaData'!AN350)</f>
        <v>0</v>
      </c>
      <c r="AO350" s="108">
        <f>'SERIES_DB-MetaData'!AO350</f>
        <v>0</v>
      </c>
      <c r="AP350" s="24" t="str">
        <f>'SERIES_DB-MetaData'!AP350</f>
        <v>R</v>
      </c>
      <c r="AQ350" s="20">
        <f>'SERIES_DB-MetaData'!AQ350</f>
        <v>2</v>
      </c>
      <c r="AR350" s="24">
        <f>'SERIES_DB-MetaData'!AR350</f>
        <v>0</v>
      </c>
      <c r="AS350" s="30">
        <f>IF('SERIES_DB-MetaData'!$F350="US",'SERIES_DB-MetaData'!AS350*25.4,'SERIES_DB-MetaData'!AS350)</f>
        <v>6</v>
      </c>
      <c r="AT350" s="20">
        <f>'SERIES_DB-MetaData'!AT350</f>
        <v>18</v>
      </c>
      <c r="AU350" s="31">
        <f>IF('SERIES_DB-MetaData'!$F350="US",'SERIES_DB-MetaData'!AU350*25.4,'SERIES_DB-MetaData'!AU350)</f>
        <v>50.8</v>
      </c>
      <c r="AV350" s="30">
        <f>IF('SERIES_DB-MetaData'!$F350="US",'SERIES_DB-MetaData'!AV350*25.4,'SERIES_DB-MetaData'!AV350)</f>
        <v>0</v>
      </c>
      <c r="AW350" s="109">
        <f>'SERIES_DB-MetaData'!AW350</f>
        <v>0</v>
      </c>
      <c r="AX350" s="30">
        <f>IF('SERIES_DB-MetaData'!$F350="US",'SERIES_DB-MetaData'!AX350*25.4,'SERIES_DB-MetaData'!AX350)</f>
        <v>0</v>
      </c>
      <c r="AY350" s="23">
        <f t="shared" si="50"/>
        <v>0.1824856969298318</v>
      </c>
      <c r="AZ350" s="23"/>
      <c r="BA350" s="31">
        <f>IF('SERIES_DB-MetaData'!$F350="US",'SERIES_DB-MetaData'!BA350*6.89476,'SERIES_DB-MetaData'!BA350)</f>
        <v>500</v>
      </c>
      <c r="BB350" s="31">
        <f>IF('SERIES_DB-MetaData'!$F350="US",'SERIES_DB-MetaData'!BB350*6.89476,'SERIES_DB-MetaData'!BB350)</f>
        <v>667.43599999999992</v>
      </c>
      <c r="BC350" s="24">
        <f>'SERIES_DB-MetaData'!BC350</f>
        <v>0</v>
      </c>
      <c r="BD350" s="30">
        <f>IF('SERIES_DB-MetaData'!$F350="US",'SERIES_DB-MetaData'!BD350*25.4,'SERIES_DB-MetaData'!BD350)</f>
        <v>9.5</v>
      </c>
      <c r="BE350" s="30">
        <f>IF('SERIES_DB-MetaData'!$F350="US",'SERIES_DB-MetaData'!BE350*25.4,'SERIES_DB-MetaData'!BE350)</f>
        <v>283.60000000000002</v>
      </c>
      <c r="BF350" s="24">
        <f>'SERIES_DB-MetaData'!BF350</f>
        <v>2</v>
      </c>
      <c r="BG350" s="22">
        <f t="shared" si="51"/>
        <v>0.49007290195124104</v>
      </c>
      <c r="BH350" s="30">
        <f>IF('SERIES_DB-MetaData'!$F350="US",'SERIES_DB-MetaData'!BH350*25.4,'SERIES_DB-MetaData'!BH350)</f>
        <v>0</v>
      </c>
      <c r="BI350" s="31">
        <f>IF('SERIES_DB-MetaData'!$F350="US",'SERIES_DB-MetaData'!BI350*6.89476,'SERIES_DB-MetaData'!BI350)</f>
        <v>552</v>
      </c>
      <c r="BJ350" s="31">
        <f>IF('SERIES_DB-MetaData'!$F350="US",'SERIES_DB-MetaData'!BJ350*6.89476,'SERIES_DB-MetaData'!BJ350)</f>
        <v>872.21749999999997</v>
      </c>
      <c r="BK350" s="109">
        <f>'SERIES_DB-MetaData'!BK350</f>
        <v>0</v>
      </c>
      <c r="BL350" s="30">
        <f>IF('SERIES_DB-MetaData'!$F350="US",'SERIES_DB-MetaData'!BL350*25.4,'SERIES_DB-MetaData'!BL350)</f>
        <v>6</v>
      </c>
      <c r="BM350" s="30">
        <f>IF('SERIES_DB-MetaData'!$F350="US",'SERIES_DB-MetaData'!BM350*25.4,'SERIES_DB-MetaData'!BM350)</f>
        <v>68</v>
      </c>
      <c r="BN350" s="25">
        <f>'SERIES_DB-MetaData'!$BN$6</f>
        <v>2</v>
      </c>
      <c r="BO350" s="22">
        <f t="shared" si="52"/>
        <v>0.81529221113921957</v>
      </c>
      <c r="BP350" s="31">
        <f>IF('SERIES_DB-MetaData'!$F350="US",'SERIES_DB-MetaData'!BP350*6.89476,'SERIES_DB-MetaData'!BP350)</f>
        <v>499.19800000000004</v>
      </c>
      <c r="BQ350" s="31">
        <f>IF('SERIES_DB-MetaData'!$F350="US",'SERIES_DB-MetaData'!BQ350*6.89476,'SERIES_DB-MetaData'!BQ350)</f>
        <v>668.81499999999994</v>
      </c>
      <c r="BR350" s="20">
        <f>'SERIES_DB-MetaData'!BR350</f>
        <v>0</v>
      </c>
      <c r="BS350" s="30">
        <f>IF('SERIES_DB-MetaData'!$F350="US",'SERIES_DB-MetaData'!BS350*25.4,'SERIES_DB-MetaData'!BS350)</f>
        <v>0</v>
      </c>
      <c r="BT350" s="20">
        <f>'SERIES_DB-MetaData'!BT350</f>
        <v>0</v>
      </c>
      <c r="BU350" s="22">
        <f t="shared" si="53"/>
        <v>0</v>
      </c>
      <c r="BV350" s="31">
        <f>IF('SERIES_DB-MetaData'!$F350="US",'SERIES_DB-MetaData'!BV350*6.89476,'SERIES_DB-MetaData'!BV350)</f>
        <v>0</v>
      </c>
      <c r="BW350" s="20">
        <f>'SERIES_DB-MetaData'!BW350</f>
        <v>0</v>
      </c>
      <c r="BX350" s="20">
        <f>'SERIES_DB-MetaData'!BX350</f>
        <v>2</v>
      </c>
    </row>
    <row r="351" spans="1:76">
      <c r="A351" s="84">
        <f>'SERIES_DB-MetaData'!A351</f>
        <v>346</v>
      </c>
      <c r="B351" s="84">
        <f>'SERIES_DB-MetaData'!B351</f>
        <v>0</v>
      </c>
      <c r="C351" s="84">
        <f>'SERIES_DB-MetaData'!C351</f>
        <v>3</v>
      </c>
      <c r="D351" s="105" t="str">
        <f>'SERIES_DB-MetaData'!D351</f>
        <v>B3-2</v>
      </c>
      <c r="E351" s="105" t="str">
        <f>'SERIES_DB-MetaData'!E351</f>
        <v>Barda,Hanson &amp; Corley 1977</v>
      </c>
      <c r="F351" s="20" t="s">
        <v>8</v>
      </c>
      <c r="G351" s="87" t="str">
        <f>'SERIES_DB-MetaData'!G351</f>
        <v>C</v>
      </c>
      <c r="H351" s="87" t="str">
        <f>'SERIES_DB-MetaData'!H351</f>
        <v>F</v>
      </c>
      <c r="I351" s="31">
        <f>IF('SERIES_DB-MetaData'!$F351="US",'SERIES_DB-MetaData'!I351*6.89476,'SERIES_DB-MetaData'!I351)</f>
        <v>27</v>
      </c>
      <c r="J351" s="31">
        <f>IF('SERIES_DB-MetaData'!$F351="US",'SERIES_DB-MetaData'!J351*6.89476,'SERIES_DB-MetaData'!J351)</f>
        <v>0</v>
      </c>
      <c r="K351" s="31">
        <f>IF('SERIES_DB-MetaData'!$F351="US",'SERIES_DB-MetaData'!K351*6.89476,'SERIES_DB-MetaData'!K351)</f>
        <v>0</v>
      </c>
      <c r="L351" s="31">
        <f>IF('SERIES_DB-MetaData'!$F351="US",'SERIES_DB-MetaData'!L351*4.448221615,'SERIES_DB-MetaData'!L351)</f>
        <v>0</v>
      </c>
      <c r="M351" s="20">
        <f>'SERIES_DB-MetaData'!M351</f>
        <v>0</v>
      </c>
      <c r="N351" s="30">
        <f>IF('SERIES_DB-MetaData'!$F351="US",'SERIES_DB-MetaData'!N351*25.4,'SERIES_DB-MetaData'!N351)</f>
        <v>610</v>
      </c>
      <c r="O351" s="30">
        <f>IF('SERIES_DB-MetaData'!$F351="US",'SERIES_DB-MetaData'!O351*25.4,'SERIES_DB-MetaData'!O351)</f>
        <v>101.6</v>
      </c>
      <c r="P351" s="30">
        <f>IF('SERIES_DB-MetaData'!$F351="US",'SERIES_DB-MetaData'!P351*25.4,'SERIES_DB-MetaData'!P351)</f>
        <v>1905</v>
      </c>
      <c r="Q351" s="30">
        <f>IF('SERIES_DB-MetaData'!$F351="US",'SERIES_DB-MetaData'!Q351*25.4,'SERIES_DB-MetaData'!Q351)</f>
        <v>102</v>
      </c>
      <c r="R351" s="30">
        <f>IF('SERIES_DB-MetaData'!$F351="US",'SERIES_DB-MetaData'!R351*25.4,'SERIES_DB-MetaData'!R351)</f>
        <v>952.5</v>
      </c>
      <c r="S351" s="30">
        <f>IF('SERIES_DB-MetaData'!$F351="US",'SERIES_DB-MetaData'!S351*25.4,'SERIES_DB-MetaData'!S351)</f>
        <v>952.5</v>
      </c>
      <c r="T351" s="32" t="str">
        <f>'SERIES_DB-MetaData'!T351</f>
        <v>C</v>
      </c>
      <c r="U351" s="32">
        <f t="shared" si="56"/>
        <v>235559.6</v>
      </c>
      <c r="V351" s="30">
        <f>IF('SERIES_DB-MetaData'!$F351="US",'SERIES_DB-MetaData'!V351*25.4,'SERIES_DB-MetaData'!V351)</f>
        <v>12.7</v>
      </c>
      <c r="W351" s="30">
        <f>IF('SERIES_DB-MetaData'!$F351="US",'SERIES_DB-MetaData'!W351*25.4,'SERIES_DB-MetaData'!W351)</f>
        <v>12.7</v>
      </c>
      <c r="X351" s="30">
        <f>IF('SERIES_DB-MetaData'!$F351="US",'SERIES_DB-MetaData'!X351*25.4,'SERIES_DB-MetaData'!X351)</f>
        <v>0</v>
      </c>
      <c r="Y351" s="108">
        <f>'SERIES_DB-MetaData'!Y351</f>
        <v>20</v>
      </c>
      <c r="Z351" s="30">
        <f>IF('SERIES_DB-MetaData'!$F351="US",'SERIES_DB-MetaData'!Z351*25.4,'SERIES_DB-MetaData'!Z351)</f>
        <v>0</v>
      </c>
      <c r="AA351" s="108">
        <f>'SERIES_DB-MetaData'!AA351</f>
        <v>0</v>
      </c>
      <c r="AB351" s="30">
        <f>IF('SERIES_DB-MetaData'!$F351="US",'SERIES_DB-MetaData'!AB351*25.4,'SERIES_DB-MetaData'!AB351)</f>
        <v>0</v>
      </c>
      <c r="AC351" s="108">
        <f>'SERIES_DB-MetaData'!AC351</f>
        <v>8</v>
      </c>
      <c r="AD351" s="108">
        <f>'SERIES_DB-MetaData'!AD351</f>
        <v>0</v>
      </c>
      <c r="AE351" s="31">
        <f>IF('SERIES_DB-MetaData'!$F351="US",'SERIES_DB-MetaData'!AE351*25.4,'SERIES_DB-MetaData'!AE351)</f>
        <v>457.2</v>
      </c>
      <c r="AF351" s="32" t="str">
        <f>'SERIES_DB-MetaData'!AF351</f>
        <v>Ribbed</v>
      </c>
      <c r="AG351" s="23">
        <f t="shared" si="49"/>
        <v>1.0755398614565013</v>
      </c>
      <c r="AH351" s="30">
        <f>IF('SERIES_DB-MetaData'!$F351="US",'SERIES_DB-MetaData'!AH351*25.4,'SERIES_DB-MetaData'!AH351)</f>
        <v>0</v>
      </c>
      <c r="AI351" s="31">
        <f>IF('SERIES_DB-MetaData'!$F351="US",'SERIES_DB-MetaData'!AI351*6.89476,'SERIES_DB-MetaData'!AI351)</f>
        <v>414</v>
      </c>
      <c r="AJ351" s="31">
        <f>IF('SERIES_DB-MetaData'!$F351="US",'SERIES_DB-MetaData'!AJ351*6.89476,'SERIES_DB-MetaData'!AJ351)</f>
        <v>666.74649999999997</v>
      </c>
      <c r="AK351" s="31">
        <f>IF('SERIES_DB-MetaData'!$F351="US",'SERIES_DB-MetaData'!AK351*6.89476,'SERIES_DB-MetaData'!AK351)</f>
        <v>414</v>
      </c>
      <c r="AL351" s="31">
        <f>IF('SERIES_DB-MetaData'!$F351="US",'SERIES_DB-MetaData'!AL351*6.89476,'SERIES_DB-MetaData'!AL351)</f>
        <v>0</v>
      </c>
      <c r="AM351" s="31">
        <f>IF('SERIES_DB-MetaData'!$F351="US",'SERIES_DB-MetaData'!AM351*6.89476,'SERIES_DB-MetaData'!AM351)</f>
        <v>666.74649999999997</v>
      </c>
      <c r="AN351" s="31">
        <f>IF('SERIES_DB-MetaData'!$F351="US",'SERIES_DB-MetaData'!AN351*6.89476,'SERIES_DB-MetaData'!AN351)</f>
        <v>0</v>
      </c>
      <c r="AO351" s="108">
        <f>'SERIES_DB-MetaData'!AO351</f>
        <v>0</v>
      </c>
      <c r="AP351" s="24" t="str">
        <f>'SERIES_DB-MetaData'!AP351</f>
        <v>R</v>
      </c>
      <c r="AQ351" s="20">
        <f>'SERIES_DB-MetaData'!AQ351</f>
        <v>2</v>
      </c>
      <c r="AR351" s="24">
        <f>'SERIES_DB-MetaData'!AR351</f>
        <v>0</v>
      </c>
      <c r="AS351" s="30">
        <f>IF('SERIES_DB-MetaData'!$F351="US",'SERIES_DB-MetaData'!AS351*25.4,'SERIES_DB-MetaData'!AS351)</f>
        <v>6</v>
      </c>
      <c r="AT351" s="20">
        <f>'SERIES_DB-MetaData'!AT351</f>
        <v>18</v>
      </c>
      <c r="AU351" s="31">
        <f>IF('SERIES_DB-MetaData'!$F351="US",'SERIES_DB-MetaData'!AU351*25.4,'SERIES_DB-MetaData'!AU351)</f>
        <v>50.8</v>
      </c>
      <c r="AV351" s="30">
        <f>IF('SERIES_DB-MetaData'!$F351="US",'SERIES_DB-MetaData'!AV351*25.4,'SERIES_DB-MetaData'!AV351)</f>
        <v>0</v>
      </c>
      <c r="AW351" s="109">
        <f>'SERIES_DB-MetaData'!AW351</f>
        <v>0</v>
      </c>
      <c r="AX351" s="30">
        <f>IF('SERIES_DB-MetaData'!$F351="US",'SERIES_DB-MetaData'!AX351*25.4,'SERIES_DB-MetaData'!AX351)</f>
        <v>0</v>
      </c>
      <c r="AY351" s="23">
        <f t="shared" si="50"/>
        <v>0.1824856969298318</v>
      </c>
      <c r="AZ351" s="23"/>
      <c r="BA351" s="31">
        <f>IF('SERIES_DB-MetaData'!$F351="US",'SERIES_DB-MetaData'!BA351*6.89476,'SERIES_DB-MetaData'!BA351)</f>
        <v>513</v>
      </c>
      <c r="BB351" s="31">
        <f>IF('SERIES_DB-MetaData'!$F351="US",'SERIES_DB-MetaData'!BB351*6.89476,'SERIES_DB-MetaData'!BB351)</f>
        <v>663.98849999999993</v>
      </c>
      <c r="BC351" s="24">
        <f>'SERIES_DB-MetaData'!BC351</f>
        <v>0</v>
      </c>
      <c r="BD351" s="30">
        <f>IF('SERIES_DB-MetaData'!$F351="US",'SERIES_DB-MetaData'!BD351*25.4,'SERIES_DB-MetaData'!BD351)</f>
        <v>9.5</v>
      </c>
      <c r="BE351" s="30">
        <f>IF('SERIES_DB-MetaData'!$F351="US",'SERIES_DB-MetaData'!BE351*25.4,'SERIES_DB-MetaData'!BE351)</f>
        <v>283.60000000000002</v>
      </c>
      <c r="BF351" s="24">
        <f>'SERIES_DB-MetaData'!BF351</f>
        <v>2</v>
      </c>
      <c r="BG351" s="22">
        <f t="shared" si="51"/>
        <v>0.49007290195124104</v>
      </c>
      <c r="BH351" s="30">
        <f>IF('SERIES_DB-MetaData'!$F351="US",'SERIES_DB-MetaData'!BH351*25.4,'SERIES_DB-MetaData'!BH351)</f>
        <v>0</v>
      </c>
      <c r="BI351" s="31">
        <f>IF('SERIES_DB-MetaData'!$F351="US",'SERIES_DB-MetaData'!BI351*6.89476,'SERIES_DB-MetaData'!BI351)</f>
        <v>545</v>
      </c>
      <c r="BJ351" s="31">
        <f>IF('SERIES_DB-MetaData'!$F351="US",'SERIES_DB-MetaData'!BJ351*6.89476,'SERIES_DB-MetaData'!BJ351)</f>
        <v>850.15349999999989</v>
      </c>
      <c r="BK351" s="109">
        <f>'SERIES_DB-MetaData'!BK351</f>
        <v>0</v>
      </c>
      <c r="BL351" s="30">
        <f>IF('SERIES_DB-MetaData'!$F351="US",'SERIES_DB-MetaData'!BL351*25.4,'SERIES_DB-MetaData'!BL351)</f>
        <v>6</v>
      </c>
      <c r="BM351" s="30">
        <f>IF('SERIES_DB-MetaData'!$F351="US",'SERIES_DB-MetaData'!BM351*25.4,'SERIES_DB-MetaData'!BM351)</f>
        <v>68</v>
      </c>
      <c r="BN351" s="25">
        <f>'SERIES_DB-MetaData'!$BN$6</f>
        <v>2</v>
      </c>
      <c r="BO351" s="22">
        <f t="shared" si="52"/>
        <v>0.81529221113921957</v>
      </c>
      <c r="BP351" s="31">
        <f>IF('SERIES_DB-MetaData'!$F351="US",'SERIES_DB-MetaData'!BP351*6.89476,'SERIES_DB-MetaData'!BP351)</f>
        <v>512.98800000000006</v>
      </c>
      <c r="BQ351" s="31">
        <f>IF('SERIES_DB-MetaData'!$F351="US",'SERIES_DB-MetaData'!BQ351*6.89476,'SERIES_DB-MetaData'!BQ351)</f>
        <v>672.26249999999993</v>
      </c>
      <c r="BR351" s="20">
        <f>'SERIES_DB-MetaData'!BR351</f>
        <v>0</v>
      </c>
      <c r="BS351" s="30">
        <f>IF('SERIES_DB-MetaData'!$F351="US",'SERIES_DB-MetaData'!BS351*25.4,'SERIES_DB-MetaData'!BS351)</f>
        <v>0</v>
      </c>
      <c r="BT351" s="20">
        <f>'SERIES_DB-MetaData'!BT351</f>
        <v>0</v>
      </c>
      <c r="BU351" s="22">
        <f t="shared" si="53"/>
        <v>0</v>
      </c>
      <c r="BV351" s="31">
        <f>IF('SERIES_DB-MetaData'!$F351="US",'SERIES_DB-MetaData'!BV351*6.89476,'SERIES_DB-MetaData'!BV351)</f>
        <v>0</v>
      </c>
      <c r="BW351" s="20">
        <f>'SERIES_DB-MetaData'!BW351</f>
        <v>0</v>
      </c>
      <c r="BX351" s="20">
        <f>'SERIES_DB-MetaData'!BX351</f>
        <v>2</v>
      </c>
    </row>
    <row r="352" spans="1:76">
      <c r="A352" s="84">
        <f>'SERIES_DB-MetaData'!A352</f>
        <v>347</v>
      </c>
      <c r="B352" s="84">
        <f>'SERIES_DB-MetaData'!B352</f>
        <v>0</v>
      </c>
      <c r="C352" s="84">
        <f>'SERIES_DB-MetaData'!C352</f>
        <v>1</v>
      </c>
      <c r="D352" s="105" t="str">
        <f>'SERIES_DB-MetaData'!D352</f>
        <v>WR-20</v>
      </c>
      <c r="E352" s="105" t="str">
        <f>'SERIES_DB-MetaData'!E352</f>
        <v>Oh, Han, Lee (2002)</v>
      </c>
      <c r="F352" s="20" t="s">
        <v>8</v>
      </c>
      <c r="G352" s="87" t="str">
        <f>'SERIES_DB-MetaData'!G352</f>
        <v>C</v>
      </c>
      <c r="H352" s="87" t="str">
        <f>'SERIES_DB-MetaData'!H352</f>
        <v>R</v>
      </c>
      <c r="I352" s="31">
        <f>IF('SERIES_DB-MetaData'!$F352="US",'SERIES_DB-MetaData'!I352*6.89476,'SERIES_DB-MetaData'!I352)</f>
        <v>27.6</v>
      </c>
      <c r="J352" s="31">
        <f>IF('SERIES_DB-MetaData'!$F352="US",'SERIES_DB-MetaData'!J352*6.89476,'SERIES_DB-MetaData'!J352)</f>
        <v>0</v>
      </c>
      <c r="K352" s="31">
        <f>IF('SERIES_DB-MetaData'!$F352="US",'SERIES_DB-MetaData'!K352*6.89476,'SERIES_DB-MetaData'!K352)</f>
        <v>0</v>
      </c>
      <c r="L352" s="31">
        <f>IF('SERIES_DB-MetaData'!$F352="US",'SERIES_DB-MetaData'!L352*4.448221615,'SERIES_DB-MetaData'!L352)</f>
        <v>828</v>
      </c>
      <c r="M352" s="20" t="str">
        <f>'SERIES_DB-MetaData'!M352</f>
        <v>IV</v>
      </c>
      <c r="N352" s="30">
        <f>IF('SERIES_DB-MetaData'!$F352="US",'SERIES_DB-MetaData'!N352*25.4,'SERIES_DB-MetaData'!N352)</f>
        <v>200</v>
      </c>
      <c r="O352" s="30">
        <f>IF('SERIES_DB-MetaData'!$F352="US",'SERIES_DB-MetaData'!O352*25.4,'SERIES_DB-MetaData'!O352)</f>
        <v>150</v>
      </c>
      <c r="P352" s="30">
        <f>IF('SERIES_DB-MetaData'!$F352="US",'SERIES_DB-MetaData'!P352*25.4,'SERIES_DB-MetaData'!P352)</f>
        <v>1500</v>
      </c>
      <c r="Q352" s="30">
        <f>IF('SERIES_DB-MetaData'!$F352="US",'SERIES_DB-MetaData'!Q352*25.4,'SERIES_DB-MetaData'!Q352)</f>
        <v>200</v>
      </c>
      <c r="R352" s="30">
        <f>IF('SERIES_DB-MetaData'!$F352="US",'SERIES_DB-MetaData'!R352*25.4,'SERIES_DB-MetaData'!R352)</f>
        <v>2250</v>
      </c>
      <c r="S352" s="30">
        <f>IF('SERIES_DB-MetaData'!$F352="US",'SERIES_DB-MetaData'!S352*25.4,'SERIES_DB-MetaData'!S352)</f>
        <v>2250</v>
      </c>
      <c r="T352" s="32" t="str">
        <f>'SERIES_DB-MetaData'!T352</f>
        <v>C</v>
      </c>
      <c r="U352" s="32">
        <f t="shared" si="56"/>
        <v>300000</v>
      </c>
      <c r="V352" s="30">
        <f>IF('SERIES_DB-MetaData'!$F352="US",'SERIES_DB-MetaData'!V352*25.4,'SERIES_DB-MetaData'!V352)</f>
        <v>13</v>
      </c>
      <c r="W352" s="30">
        <f>IF('SERIES_DB-MetaData'!$F352="US",'SERIES_DB-MetaData'!W352*25.4,'SERIES_DB-MetaData'!W352)</f>
        <v>0</v>
      </c>
      <c r="X352" s="30">
        <f>IF('SERIES_DB-MetaData'!$F352="US",'SERIES_DB-MetaData'!X352*25.4,'SERIES_DB-MetaData'!X352)</f>
        <v>0</v>
      </c>
      <c r="Y352" s="108">
        <f>'SERIES_DB-MetaData'!Y352</f>
        <v>4</v>
      </c>
      <c r="Z352" s="30">
        <f>IF('SERIES_DB-MetaData'!$F352="US",'SERIES_DB-MetaData'!Z352*25.4,'SERIES_DB-MetaData'!Z352)</f>
        <v>0</v>
      </c>
      <c r="AA352" s="108">
        <f>'SERIES_DB-MetaData'!AA352</f>
        <v>0</v>
      </c>
      <c r="AB352" s="30">
        <f>IF('SERIES_DB-MetaData'!$F352="US",'SERIES_DB-MetaData'!AB352*25.4,'SERIES_DB-MetaData'!AB352)</f>
        <v>50</v>
      </c>
      <c r="AC352" s="108">
        <f>'SERIES_DB-MetaData'!AC352</f>
        <v>0</v>
      </c>
      <c r="AD352" s="108" t="str">
        <f>'SERIES_DB-MetaData'!AD352</f>
        <v>H90</v>
      </c>
      <c r="AE352" s="31">
        <f>IF('SERIES_DB-MetaData'!$F352="US",'SERIES_DB-MetaData'!AE352*25.4,'SERIES_DB-MetaData'!AE352)</f>
        <v>500</v>
      </c>
      <c r="AF352" s="32" t="str">
        <f>'SERIES_DB-MetaData'!AF352</f>
        <v>Ribbed</v>
      </c>
      <c r="AG352" s="23">
        <f t="shared" si="49"/>
        <v>0.17697638615222502</v>
      </c>
      <c r="AH352" s="30">
        <f>IF('SERIES_DB-MetaData'!$F352="US",'SERIES_DB-MetaData'!AH352*25.4,'SERIES_DB-MetaData'!AH352)</f>
        <v>0</v>
      </c>
      <c r="AI352" s="31">
        <f>IF('SERIES_DB-MetaData'!$F352="US",'SERIES_DB-MetaData'!AI352*6.89476,'SERIES_DB-MetaData'!AI352)</f>
        <v>449</v>
      </c>
      <c r="AJ352" s="31">
        <f>IF('SERIES_DB-MetaData'!$F352="US",'SERIES_DB-MetaData'!AJ352*6.89476,'SERIES_DB-MetaData'!AJ352)</f>
        <v>617</v>
      </c>
      <c r="AK352" s="31">
        <f>IF('SERIES_DB-MetaData'!$F352="US",'SERIES_DB-MetaData'!AK352*6.89476,'SERIES_DB-MetaData'!AK352)</f>
        <v>0</v>
      </c>
      <c r="AL352" s="31">
        <f>IF('SERIES_DB-MetaData'!$F352="US",'SERIES_DB-MetaData'!AL352*6.89476,'SERIES_DB-MetaData'!AL352)</f>
        <v>0</v>
      </c>
      <c r="AM352" s="31">
        <f>IF('SERIES_DB-MetaData'!$F352="US",'SERIES_DB-MetaData'!AM352*6.89476,'SERIES_DB-MetaData'!AM352)</f>
        <v>0</v>
      </c>
      <c r="AN352" s="31">
        <f>IF('SERIES_DB-MetaData'!$F352="US",'SERIES_DB-MetaData'!AN352*6.89476,'SERIES_DB-MetaData'!AN352)</f>
        <v>0</v>
      </c>
      <c r="AO352" s="108">
        <f>'SERIES_DB-MetaData'!AO352</f>
        <v>0</v>
      </c>
      <c r="AP352" s="24" t="str">
        <f>'SERIES_DB-MetaData'!AP352</f>
        <v>R</v>
      </c>
      <c r="AQ352" s="20">
        <f>'SERIES_DB-MetaData'!AQ352</f>
        <v>2</v>
      </c>
      <c r="AR352" s="24" t="str">
        <f>'SERIES_DB-MetaData'!AR352</f>
        <v>Ribbed</v>
      </c>
      <c r="AS352" s="30">
        <f>IF('SERIES_DB-MetaData'!$F352="US",'SERIES_DB-MetaData'!AS352*25.4,'SERIES_DB-MetaData'!AS352)</f>
        <v>10</v>
      </c>
      <c r="AT352" s="20">
        <f>'SERIES_DB-MetaData'!AT352</f>
        <v>11</v>
      </c>
      <c r="AU352" s="31">
        <f>IF('SERIES_DB-MetaData'!$F352="US",'SERIES_DB-MetaData'!AU352*25.4,'SERIES_DB-MetaData'!AU352)</f>
        <v>200</v>
      </c>
      <c r="AV352" s="30">
        <f>IF('SERIES_DB-MetaData'!$F352="US",'SERIES_DB-MetaData'!AV352*25.4,'SERIES_DB-MetaData'!AV352)</f>
        <v>0</v>
      </c>
      <c r="AW352" s="109">
        <f>'SERIES_DB-MetaData'!AW352</f>
        <v>0</v>
      </c>
      <c r="AX352" s="30">
        <f>IF('SERIES_DB-MetaData'!$F352="US",'SERIES_DB-MetaData'!AX352*25.4,'SERIES_DB-MetaData'!AX352)</f>
        <v>0</v>
      </c>
      <c r="AY352" s="23">
        <f t="shared" si="50"/>
        <v>0.3926990816987242</v>
      </c>
      <c r="AZ352" s="23"/>
      <c r="BA352" s="31">
        <f>IF('SERIES_DB-MetaData'!$F352="US",'SERIES_DB-MetaData'!BA352*6.89476,'SERIES_DB-MetaData'!BA352)</f>
        <v>342</v>
      </c>
      <c r="BB352" s="31">
        <f>IF('SERIES_DB-MetaData'!$F352="US",'SERIES_DB-MetaData'!BB352*6.89476,'SERIES_DB-MetaData'!BB352)</f>
        <v>445</v>
      </c>
      <c r="BC352" s="24">
        <f>'SERIES_DB-MetaData'!BC352</f>
        <v>0</v>
      </c>
      <c r="BD352" s="30">
        <f>IF('SERIES_DB-MetaData'!$F352="US",'SERIES_DB-MetaData'!BD352*25.4,'SERIES_DB-MetaData'!BD352)</f>
        <v>10</v>
      </c>
      <c r="BE352" s="30">
        <f>IF('SERIES_DB-MetaData'!$F352="US",'SERIES_DB-MetaData'!BE352*25.4,'SERIES_DB-MetaData'!BE352)</f>
        <v>220</v>
      </c>
      <c r="BF352" s="24">
        <f>'SERIES_DB-MetaData'!BF352</f>
        <v>2</v>
      </c>
      <c r="BG352" s="22">
        <f t="shared" si="51"/>
        <v>0.35699916518065827</v>
      </c>
      <c r="BH352" s="30">
        <f>IF('SERIES_DB-MetaData'!$F352="US",'SERIES_DB-MetaData'!BH352*25.4,'SERIES_DB-MetaData'!BH352)</f>
        <v>0</v>
      </c>
      <c r="BI352" s="31">
        <f>IF('SERIES_DB-MetaData'!$F352="US",'SERIES_DB-MetaData'!BI352*6.89476,'SERIES_DB-MetaData'!BI352)</f>
        <v>342</v>
      </c>
      <c r="BJ352" s="31">
        <f>IF('SERIES_DB-MetaData'!$F352="US",'SERIES_DB-MetaData'!BJ352*6.89476,'SERIES_DB-MetaData'!BJ352)</f>
        <v>445</v>
      </c>
      <c r="BK352" s="109">
        <f>'SERIES_DB-MetaData'!BK352</f>
        <v>0</v>
      </c>
      <c r="BL352" s="30">
        <f>IF('SERIES_DB-MetaData'!$F352="US",'SERIES_DB-MetaData'!BL352*25.4,'SERIES_DB-MetaData'!BL352)</f>
        <v>10</v>
      </c>
      <c r="BM352" s="30">
        <f>IF('SERIES_DB-MetaData'!$F352="US",'SERIES_DB-MetaData'!BM352*25.4,'SERIES_DB-MetaData'!BM352)</f>
        <v>250</v>
      </c>
      <c r="BN352" s="25">
        <f>'SERIES_DB-MetaData'!$BN$6</f>
        <v>2</v>
      </c>
      <c r="BO352" s="22">
        <f t="shared" si="52"/>
        <v>0.31415926535897931</v>
      </c>
      <c r="BP352" s="31">
        <f>IF('SERIES_DB-MetaData'!$F352="US",'SERIES_DB-MetaData'!BP352*6.89476,'SERIES_DB-MetaData'!BP352)</f>
        <v>342</v>
      </c>
      <c r="BQ352" s="31">
        <f>IF('SERIES_DB-MetaData'!$F352="US",'SERIES_DB-MetaData'!BQ352*6.89476,'SERIES_DB-MetaData'!BQ352)</f>
        <v>445</v>
      </c>
      <c r="BR352" s="20">
        <f>'SERIES_DB-MetaData'!BR352</f>
        <v>0</v>
      </c>
      <c r="BS352" s="30">
        <f>IF('SERIES_DB-MetaData'!$F352="US",'SERIES_DB-MetaData'!BS352*25.4,'SERIES_DB-MetaData'!BS352)</f>
        <v>0</v>
      </c>
      <c r="BT352" s="20">
        <f>'SERIES_DB-MetaData'!BT352</f>
        <v>0</v>
      </c>
      <c r="BU352" s="22">
        <f t="shared" si="53"/>
        <v>0</v>
      </c>
      <c r="BV352" s="31">
        <f>IF('SERIES_DB-MetaData'!$F352="US",'SERIES_DB-MetaData'!BV352*6.89476,'SERIES_DB-MetaData'!BV352)</f>
        <v>0</v>
      </c>
      <c r="BW352" s="20">
        <f>'SERIES_DB-MetaData'!BW352</f>
        <v>0</v>
      </c>
      <c r="BX352" s="20">
        <f>'SERIES_DB-MetaData'!BX352</f>
        <v>1</v>
      </c>
    </row>
    <row r="353" spans="1:76">
      <c r="A353" s="84">
        <f>'SERIES_DB-MetaData'!A353</f>
        <v>348</v>
      </c>
      <c r="B353" s="84">
        <f>'SERIES_DB-MetaData'!B353</f>
        <v>0</v>
      </c>
      <c r="C353" s="84">
        <f>'SERIES_DB-MetaData'!C353</f>
        <v>2</v>
      </c>
      <c r="D353" s="105" t="str">
        <f>'SERIES_DB-MetaData'!D353</f>
        <v>WR-10</v>
      </c>
      <c r="E353" s="105" t="str">
        <f>'SERIES_DB-MetaData'!E353</f>
        <v>Oh, Han, Lee (2002)</v>
      </c>
      <c r="F353" s="20" t="s">
        <v>8</v>
      </c>
      <c r="G353" s="87" t="str">
        <f>'SERIES_DB-MetaData'!G353</f>
        <v>C</v>
      </c>
      <c r="H353" s="87" t="str">
        <f>'SERIES_DB-MetaData'!H353</f>
        <v>R</v>
      </c>
      <c r="I353" s="31">
        <f>IF('SERIES_DB-MetaData'!$F353="US",'SERIES_DB-MetaData'!I353*6.89476,'SERIES_DB-MetaData'!I353)</f>
        <v>27.6</v>
      </c>
      <c r="J353" s="31">
        <f>IF('SERIES_DB-MetaData'!$F353="US",'SERIES_DB-MetaData'!J353*6.89476,'SERIES_DB-MetaData'!J353)</f>
        <v>0</v>
      </c>
      <c r="K353" s="31">
        <f>IF('SERIES_DB-MetaData'!$F353="US",'SERIES_DB-MetaData'!K353*6.89476,'SERIES_DB-MetaData'!K353)</f>
        <v>0</v>
      </c>
      <c r="L353" s="31">
        <f>IF('SERIES_DB-MetaData'!$F353="US",'SERIES_DB-MetaData'!L353*4.448221615,'SERIES_DB-MetaData'!L353)</f>
        <v>828</v>
      </c>
      <c r="M353" s="20" t="str">
        <f>'SERIES_DB-MetaData'!M353</f>
        <v>IV</v>
      </c>
      <c r="N353" s="30">
        <f>IF('SERIES_DB-MetaData'!$F353="US",'SERIES_DB-MetaData'!N353*25.4,'SERIES_DB-MetaData'!N353)</f>
        <v>200</v>
      </c>
      <c r="O353" s="30">
        <f>IF('SERIES_DB-MetaData'!$F353="US",'SERIES_DB-MetaData'!O353*25.4,'SERIES_DB-MetaData'!O353)</f>
        <v>150</v>
      </c>
      <c r="P353" s="30">
        <f>IF('SERIES_DB-MetaData'!$F353="US",'SERIES_DB-MetaData'!P353*25.4,'SERIES_DB-MetaData'!P353)</f>
        <v>1500</v>
      </c>
      <c r="Q353" s="30">
        <f>IF('SERIES_DB-MetaData'!$F353="US",'SERIES_DB-MetaData'!Q353*25.4,'SERIES_DB-MetaData'!Q353)</f>
        <v>200</v>
      </c>
      <c r="R353" s="30">
        <f>IF('SERIES_DB-MetaData'!$F353="US",'SERIES_DB-MetaData'!R353*25.4,'SERIES_DB-MetaData'!R353)</f>
        <v>2250</v>
      </c>
      <c r="S353" s="30">
        <f>IF('SERIES_DB-MetaData'!$F353="US",'SERIES_DB-MetaData'!S353*25.4,'SERIES_DB-MetaData'!S353)</f>
        <v>2250</v>
      </c>
      <c r="T353" s="32" t="str">
        <f>'SERIES_DB-MetaData'!T353</f>
        <v>C</v>
      </c>
      <c r="U353" s="32">
        <f t="shared" si="56"/>
        <v>300000</v>
      </c>
      <c r="V353" s="30">
        <f>IF('SERIES_DB-MetaData'!$F353="US",'SERIES_DB-MetaData'!V353*25.4,'SERIES_DB-MetaData'!V353)</f>
        <v>13</v>
      </c>
      <c r="W353" s="30">
        <f>IF('SERIES_DB-MetaData'!$F353="US",'SERIES_DB-MetaData'!W353*25.4,'SERIES_DB-MetaData'!W353)</f>
        <v>0</v>
      </c>
      <c r="X353" s="30">
        <f>IF('SERIES_DB-MetaData'!$F353="US",'SERIES_DB-MetaData'!X353*25.4,'SERIES_DB-MetaData'!X353)</f>
        <v>0</v>
      </c>
      <c r="Y353" s="108">
        <f>'SERIES_DB-MetaData'!Y353</f>
        <v>4</v>
      </c>
      <c r="Z353" s="30">
        <f>IF('SERIES_DB-MetaData'!$F353="US",'SERIES_DB-MetaData'!Z353*25.4,'SERIES_DB-MetaData'!Z353)</f>
        <v>0</v>
      </c>
      <c r="AA353" s="108">
        <f>'SERIES_DB-MetaData'!AA353</f>
        <v>0</v>
      </c>
      <c r="AB353" s="30">
        <f>IF('SERIES_DB-MetaData'!$F353="US",'SERIES_DB-MetaData'!AB353*25.4,'SERIES_DB-MetaData'!AB353)</f>
        <v>50</v>
      </c>
      <c r="AC353" s="108">
        <f>'SERIES_DB-MetaData'!AC353</f>
        <v>0</v>
      </c>
      <c r="AD353" s="108" t="str">
        <f>'SERIES_DB-MetaData'!AD353</f>
        <v>H90</v>
      </c>
      <c r="AE353" s="31">
        <f>IF('SERIES_DB-MetaData'!$F353="US",'SERIES_DB-MetaData'!AE353*25.4,'SERIES_DB-MetaData'!AE353)</f>
        <v>500</v>
      </c>
      <c r="AF353" s="32" t="str">
        <f>'SERIES_DB-MetaData'!AF353</f>
        <v>Ribbed</v>
      </c>
      <c r="AG353" s="23">
        <f t="shared" si="49"/>
        <v>0.17697638615222502</v>
      </c>
      <c r="AH353" s="30">
        <f>IF('SERIES_DB-MetaData'!$F353="US",'SERIES_DB-MetaData'!AH353*25.4,'SERIES_DB-MetaData'!AH353)</f>
        <v>0</v>
      </c>
      <c r="AI353" s="31">
        <f>IF('SERIES_DB-MetaData'!$F353="US",'SERIES_DB-MetaData'!AI353*6.89476,'SERIES_DB-MetaData'!AI353)</f>
        <v>449</v>
      </c>
      <c r="AJ353" s="31">
        <f>IF('SERIES_DB-MetaData'!$F353="US",'SERIES_DB-MetaData'!AJ353*6.89476,'SERIES_DB-MetaData'!AJ353)</f>
        <v>617</v>
      </c>
      <c r="AK353" s="31">
        <f>IF('SERIES_DB-MetaData'!$F353="US",'SERIES_DB-MetaData'!AK353*6.89476,'SERIES_DB-MetaData'!AK353)</f>
        <v>0</v>
      </c>
      <c r="AL353" s="31">
        <f>IF('SERIES_DB-MetaData'!$F353="US",'SERIES_DB-MetaData'!AL353*6.89476,'SERIES_DB-MetaData'!AL353)</f>
        <v>0</v>
      </c>
      <c r="AM353" s="31">
        <f>IF('SERIES_DB-MetaData'!$F353="US",'SERIES_DB-MetaData'!AM353*6.89476,'SERIES_DB-MetaData'!AM353)</f>
        <v>0</v>
      </c>
      <c r="AN353" s="31">
        <f>IF('SERIES_DB-MetaData'!$F353="US",'SERIES_DB-MetaData'!AN353*6.89476,'SERIES_DB-MetaData'!AN353)</f>
        <v>0</v>
      </c>
      <c r="AO353" s="108">
        <f>'SERIES_DB-MetaData'!AO353</f>
        <v>0</v>
      </c>
      <c r="AP353" s="24" t="str">
        <f>'SERIES_DB-MetaData'!AP353</f>
        <v>R</v>
      </c>
      <c r="AQ353" s="20">
        <f>'SERIES_DB-MetaData'!AQ353</f>
        <v>2</v>
      </c>
      <c r="AR353" s="24" t="str">
        <f>'SERIES_DB-MetaData'!AR353</f>
        <v>Ribbed</v>
      </c>
      <c r="AS353" s="30">
        <f>IF('SERIES_DB-MetaData'!$F353="US",'SERIES_DB-MetaData'!AS353*25.4,'SERIES_DB-MetaData'!AS353)</f>
        <v>10</v>
      </c>
      <c r="AT353" s="20">
        <f>'SERIES_DB-MetaData'!AT353</f>
        <v>22</v>
      </c>
      <c r="AU353" s="31">
        <f>IF('SERIES_DB-MetaData'!$F353="US",'SERIES_DB-MetaData'!AU353*25.4,'SERIES_DB-MetaData'!AU353)</f>
        <v>100</v>
      </c>
      <c r="AV353" s="30">
        <f>IF('SERIES_DB-MetaData'!$F353="US",'SERIES_DB-MetaData'!AV353*25.4,'SERIES_DB-MetaData'!AV353)</f>
        <v>0</v>
      </c>
      <c r="AW353" s="109">
        <f>'SERIES_DB-MetaData'!AW353</f>
        <v>0</v>
      </c>
      <c r="AX353" s="30">
        <f>IF('SERIES_DB-MetaData'!$F353="US",'SERIES_DB-MetaData'!AX353*25.4,'SERIES_DB-MetaData'!AX353)</f>
        <v>0</v>
      </c>
      <c r="AY353" s="23">
        <f t="shared" si="50"/>
        <v>0.78539816339744839</v>
      </c>
      <c r="AZ353" s="23"/>
      <c r="BA353" s="31">
        <f>IF('SERIES_DB-MetaData'!$F353="US",'SERIES_DB-MetaData'!BA353*6.89476,'SERIES_DB-MetaData'!BA353)</f>
        <v>342</v>
      </c>
      <c r="BB353" s="31">
        <f>IF('SERIES_DB-MetaData'!$F353="US",'SERIES_DB-MetaData'!BB353*6.89476,'SERIES_DB-MetaData'!BB353)</f>
        <v>445</v>
      </c>
      <c r="BC353" s="24">
        <f>'SERIES_DB-MetaData'!BC353</f>
        <v>0</v>
      </c>
      <c r="BD353" s="30">
        <f>IF('SERIES_DB-MetaData'!$F353="US",'SERIES_DB-MetaData'!BD353*25.4,'SERIES_DB-MetaData'!BD353)</f>
        <v>10</v>
      </c>
      <c r="BE353" s="30">
        <f>IF('SERIES_DB-MetaData'!$F353="US",'SERIES_DB-MetaData'!BE353*25.4,'SERIES_DB-MetaData'!BE353)</f>
        <v>220</v>
      </c>
      <c r="BF353" s="24">
        <f>'SERIES_DB-MetaData'!BF353</f>
        <v>2</v>
      </c>
      <c r="BG353" s="22">
        <f t="shared" si="51"/>
        <v>0.35699916518065827</v>
      </c>
      <c r="BH353" s="30">
        <f>IF('SERIES_DB-MetaData'!$F353="US",'SERIES_DB-MetaData'!BH353*25.4,'SERIES_DB-MetaData'!BH353)</f>
        <v>0</v>
      </c>
      <c r="BI353" s="31">
        <f>IF('SERIES_DB-MetaData'!$F353="US",'SERIES_DB-MetaData'!BI353*6.89476,'SERIES_DB-MetaData'!BI353)</f>
        <v>342</v>
      </c>
      <c r="BJ353" s="31">
        <f>IF('SERIES_DB-MetaData'!$F353="US",'SERIES_DB-MetaData'!BJ353*6.89476,'SERIES_DB-MetaData'!BJ353)</f>
        <v>445</v>
      </c>
      <c r="BK353" s="109">
        <f>'SERIES_DB-MetaData'!BK353</f>
        <v>0</v>
      </c>
      <c r="BL353" s="30">
        <f>IF('SERIES_DB-MetaData'!$F353="US",'SERIES_DB-MetaData'!BL353*25.4,'SERIES_DB-MetaData'!BL353)</f>
        <v>10</v>
      </c>
      <c r="BM353" s="30">
        <f>IF('SERIES_DB-MetaData'!$F353="US",'SERIES_DB-MetaData'!BM353*25.4,'SERIES_DB-MetaData'!BM353)</f>
        <v>250</v>
      </c>
      <c r="BN353" s="25">
        <f>'SERIES_DB-MetaData'!$BN$6</f>
        <v>2</v>
      </c>
      <c r="BO353" s="22">
        <f t="shared" si="52"/>
        <v>0.31415926535897931</v>
      </c>
      <c r="BP353" s="31">
        <f>IF('SERIES_DB-MetaData'!$F353="US",'SERIES_DB-MetaData'!BP353*6.89476,'SERIES_DB-MetaData'!BP353)</f>
        <v>342</v>
      </c>
      <c r="BQ353" s="31">
        <f>IF('SERIES_DB-MetaData'!$F353="US",'SERIES_DB-MetaData'!BQ353*6.89476,'SERIES_DB-MetaData'!BQ353)</f>
        <v>445</v>
      </c>
      <c r="BR353" s="20">
        <f>'SERIES_DB-MetaData'!BR353</f>
        <v>0</v>
      </c>
      <c r="BS353" s="30">
        <f>IF('SERIES_DB-MetaData'!$F353="US",'SERIES_DB-MetaData'!BS353*25.4,'SERIES_DB-MetaData'!BS353)</f>
        <v>0</v>
      </c>
      <c r="BT353" s="20">
        <f>'SERIES_DB-MetaData'!BT353</f>
        <v>0</v>
      </c>
      <c r="BU353" s="22">
        <f t="shared" si="53"/>
        <v>0</v>
      </c>
      <c r="BV353" s="31">
        <f>IF('SERIES_DB-MetaData'!$F353="US",'SERIES_DB-MetaData'!BV353*6.89476,'SERIES_DB-MetaData'!BV353)</f>
        <v>0</v>
      </c>
      <c r="BW353" s="20">
        <f>'SERIES_DB-MetaData'!BW353</f>
        <v>0</v>
      </c>
      <c r="BX353" s="20">
        <f>'SERIES_DB-MetaData'!BX353</f>
        <v>1</v>
      </c>
    </row>
    <row r="354" spans="1:76">
      <c r="A354" s="84">
        <f>'SERIES_DB-MetaData'!A354</f>
        <v>349</v>
      </c>
      <c r="B354" s="84">
        <f>'SERIES_DB-MetaData'!B354</f>
        <v>0</v>
      </c>
      <c r="C354" s="84">
        <f>'SERIES_DB-MetaData'!C354</f>
        <v>3</v>
      </c>
      <c r="D354" s="105" t="str">
        <f>'SERIES_DB-MetaData'!D354</f>
        <v>WR-0</v>
      </c>
      <c r="E354" s="105" t="str">
        <f>'SERIES_DB-MetaData'!E354</f>
        <v>Oh, Han, Lee (2002)</v>
      </c>
      <c r="F354" s="20" t="s">
        <v>8</v>
      </c>
      <c r="G354" s="87" t="str">
        <f>'SERIES_DB-MetaData'!G354</f>
        <v>C</v>
      </c>
      <c r="H354" s="87" t="str">
        <f>'SERIES_DB-MetaData'!H354</f>
        <v>R</v>
      </c>
      <c r="I354" s="31">
        <f>IF('SERIES_DB-MetaData'!$F354="US",'SERIES_DB-MetaData'!I354*6.89476,'SERIES_DB-MetaData'!I354)</f>
        <v>27.6</v>
      </c>
      <c r="J354" s="31">
        <f>IF('SERIES_DB-MetaData'!$F354="US",'SERIES_DB-MetaData'!J354*6.89476,'SERIES_DB-MetaData'!J354)</f>
        <v>0</v>
      </c>
      <c r="K354" s="31">
        <f>IF('SERIES_DB-MetaData'!$F354="US",'SERIES_DB-MetaData'!K354*6.89476,'SERIES_DB-MetaData'!K354)</f>
        <v>0</v>
      </c>
      <c r="L354" s="31">
        <f>IF('SERIES_DB-MetaData'!$F354="US",'SERIES_DB-MetaData'!L354*4.448221615,'SERIES_DB-MetaData'!L354)</f>
        <v>828</v>
      </c>
      <c r="M354" s="20" t="str">
        <f>'SERIES_DB-MetaData'!M354</f>
        <v>IV</v>
      </c>
      <c r="N354" s="30">
        <f>IF('SERIES_DB-MetaData'!$F354="US",'SERIES_DB-MetaData'!N354*25.4,'SERIES_DB-MetaData'!N354)</f>
        <v>200</v>
      </c>
      <c r="O354" s="30">
        <f>IF('SERIES_DB-MetaData'!$F354="US",'SERIES_DB-MetaData'!O354*25.4,'SERIES_DB-MetaData'!O354)</f>
        <v>150</v>
      </c>
      <c r="P354" s="30">
        <f>IF('SERIES_DB-MetaData'!$F354="US",'SERIES_DB-MetaData'!P354*25.4,'SERIES_DB-MetaData'!P354)</f>
        <v>1500</v>
      </c>
      <c r="Q354" s="30">
        <f>IF('SERIES_DB-MetaData'!$F354="US",'SERIES_DB-MetaData'!Q354*25.4,'SERIES_DB-MetaData'!Q354)</f>
        <v>200</v>
      </c>
      <c r="R354" s="30">
        <f>IF('SERIES_DB-MetaData'!$F354="US",'SERIES_DB-MetaData'!R354*25.4,'SERIES_DB-MetaData'!R354)</f>
        <v>2250</v>
      </c>
      <c r="S354" s="30">
        <f>IF('SERIES_DB-MetaData'!$F354="US",'SERIES_DB-MetaData'!S354*25.4,'SERIES_DB-MetaData'!S354)</f>
        <v>2250</v>
      </c>
      <c r="T354" s="32" t="str">
        <f>'SERIES_DB-MetaData'!T354</f>
        <v>C</v>
      </c>
      <c r="U354" s="32">
        <f t="shared" si="56"/>
        <v>300000</v>
      </c>
      <c r="V354" s="30">
        <f>IF('SERIES_DB-MetaData'!$F354="US",'SERIES_DB-MetaData'!V354*25.4,'SERIES_DB-MetaData'!V354)</f>
        <v>13</v>
      </c>
      <c r="W354" s="30">
        <f>IF('SERIES_DB-MetaData'!$F354="US",'SERIES_DB-MetaData'!W354*25.4,'SERIES_DB-MetaData'!W354)</f>
        <v>0</v>
      </c>
      <c r="X354" s="30">
        <f>IF('SERIES_DB-MetaData'!$F354="US",'SERIES_DB-MetaData'!X354*25.4,'SERIES_DB-MetaData'!X354)</f>
        <v>0</v>
      </c>
      <c r="Y354" s="108">
        <f>'SERIES_DB-MetaData'!Y354</f>
        <v>4</v>
      </c>
      <c r="Z354" s="30">
        <f>IF('SERIES_DB-MetaData'!$F354="US",'SERIES_DB-MetaData'!Z354*25.4,'SERIES_DB-MetaData'!Z354)</f>
        <v>0</v>
      </c>
      <c r="AA354" s="108">
        <f>'SERIES_DB-MetaData'!AA354</f>
        <v>0</v>
      </c>
      <c r="AB354" s="30">
        <f>IF('SERIES_DB-MetaData'!$F354="US",'SERIES_DB-MetaData'!AB354*25.4,'SERIES_DB-MetaData'!AB354)</f>
        <v>50</v>
      </c>
      <c r="AC354" s="108">
        <f>'SERIES_DB-MetaData'!AC354</f>
        <v>0</v>
      </c>
      <c r="AD354" s="108" t="str">
        <f>'SERIES_DB-MetaData'!AD354</f>
        <v>H90</v>
      </c>
      <c r="AE354" s="31">
        <f>IF('SERIES_DB-MetaData'!$F354="US",'SERIES_DB-MetaData'!AE354*25.4,'SERIES_DB-MetaData'!AE354)</f>
        <v>500</v>
      </c>
      <c r="AF354" s="32" t="str">
        <f>'SERIES_DB-MetaData'!AF354</f>
        <v>Ribbed</v>
      </c>
      <c r="AG354" s="23">
        <f t="shared" si="49"/>
        <v>0.17697638615222502</v>
      </c>
      <c r="AH354" s="30">
        <f>IF('SERIES_DB-MetaData'!$F354="US",'SERIES_DB-MetaData'!AH354*25.4,'SERIES_DB-MetaData'!AH354)</f>
        <v>0</v>
      </c>
      <c r="AI354" s="31">
        <f>IF('SERIES_DB-MetaData'!$F354="US",'SERIES_DB-MetaData'!AI354*6.89476,'SERIES_DB-MetaData'!AI354)</f>
        <v>449</v>
      </c>
      <c r="AJ354" s="31">
        <f>IF('SERIES_DB-MetaData'!$F354="US",'SERIES_DB-MetaData'!AJ354*6.89476,'SERIES_DB-MetaData'!AJ354)</f>
        <v>617</v>
      </c>
      <c r="AK354" s="31">
        <f>IF('SERIES_DB-MetaData'!$F354="US",'SERIES_DB-MetaData'!AK354*6.89476,'SERIES_DB-MetaData'!AK354)</f>
        <v>0</v>
      </c>
      <c r="AL354" s="31">
        <f>IF('SERIES_DB-MetaData'!$F354="US",'SERIES_DB-MetaData'!AL354*6.89476,'SERIES_DB-MetaData'!AL354)</f>
        <v>0</v>
      </c>
      <c r="AM354" s="31">
        <f>IF('SERIES_DB-MetaData'!$F354="US",'SERIES_DB-MetaData'!AM354*6.89476,'SERIES_DB-MetaData'!AM354)</f>
        <v>0</v>
      </c>
      <c r="AN354" s="31">
        <f>IF('SERIES_DB-MetaData'!$F354="US",'SERIES_DB-MetaData'!AN354*6.89476,'SERIES_DB-MetaData'!AN354)</f>
        <v>0</v>
      </c>
      <c r="AO354" s="108">
        <f>'SERIES_DB-MetaData'!AO354</f>
        <v>0</v>
      </c>
      <c r="AP354" s="24">
        <f>'SERIES_DB-MetaData'!AP354</f>
        <v>0</v>
      </c>
      <c r="AQ354" s="20">
        <f>'SERIES_DB-MetaData'!AQ354</f>
        <v>0</v>
      </c>
      <c r="AR354" s="24">
        <f>'SERIES_DB-MetaData'!AR354</f>
        <v>0</v>
      </c>
      <c r="AS354" s="30">
        <f>IF('SERIES_DB-MetaData'!$F354="US",'SERIES_DB-MetaData'!AS354*25.4,'SERIES_DB-MetaData'!AS354)</f>
        <v>0</v>
      </c>
      <c r="AT354" s="20">
        <f>'SERIES_DB-MetaData'!AT354</f>
        <v>0</v>
      </c>
      <c r="AU354" s="31">
        <f>IF('SERIES_DB-MetaData'!$F354="US",'SERIES_DB-MetaData'!AU354*25.4,'SERIES_DB-MetaData'!AU354)</f>
        <v>0</v>
      </c>
      <c r="AV354" s="30">
        <f>IF('SERIES_DB-MetaData'!$F354="US",'SERIES_DB-MetaData'!AV354*25.4,'SERIES_DB-MetaData'!AV354)</f>
        <v>0</v>
      </c>
      <c r="AW354" s="109">
        <f>'SERIES_DB-MetaData'!AW354</f>
        <v>0</v>
      </c>
      <c r="AX354" s="30">
        <f>IF('SERIES_DB-MetaData'!$F354="US",'SERIES_DB-MetaData'!AX354*25.4,'SERIES_DB-MetaData'!AX354)</f>
        <v>0</v>
      </c>
      <c r="AY354" s="23" t="e">
        <f t="shared" si="50"/>
        <v>#DIV/0!</v>
      </c>
      <c r="AZ354" s="23"/>
      <c r="BA354" s="31">
        <f>IF('SERIES_DB-MetaData'!$F354="US",'SERIES_DB-MetaData'!BA354*6.89476,'SERIES_DB-MetaData'!BA354)</f>
        <v>0</v>
      </c>
      <c r="BB354" s="31">
        <f>IF('SERIES_DB-MetaData'!$F354="US",'SERIES_DB-MetaData'!BB354*6.89476,'SERIES_DB-MetaData'!BB354)</f>
        <v>0</v>
      </c>
      <c r="BC354" s="24">
        <f>'SERIES_DB-MetaData'!BC354</f>
        <v>0</v>
      </c>
      <c r="BD354" s="30">
        <f>IF('SERIES_DB-MetaData'!$F354="US",'SERIES_DB-MetaData'!BD354*25.4,'SERIES_DB-MetaData'!BD354)</f>
        <v>10</v>
      </c>
      <c r="BE354" s="30">
        <f>IF('SERIES_DB-MetaData'!$F354="US",'SERIES_DB-MetaData'!BE354*25.4,'SERIES_DB-MetaData'!BE354)</f>
        <v>220</v>
      </c>
      <c r="BF354" s="24">
        <f>'SERIES_DB-MetaData'!BF354</f>
        <v>2</v>
      </c>
      <c r="BG354" s="22">
        <f t="shared" si="51"/>
        <v>0.35699916518065827</v>
      </c>
      <c r="BH354" s="30">
        <f>IF('SERIES_DB-MetaData'!$F354="US",'SERIES_DB-MetaData'!BH354*25.4,'SERIES_DB-MetaData'!BH354)</f>
        <v>0</v>
      </c>
      <c r="BI354" s="31">
        <f>IF('SERIES_DB-MetaData'!$F354="US",'SERIES_DB-MetaData'!BI354*6.89476,'SERIES_DB-MetaData'!BI354)</f>
        <v>342</v>
      </c>
      <c r="BJ354" s="31">
        <f>IF('SERIES_DB-MetaData'!$F354="US",'SERIES_DB-MetaData'!BJ354*6.89476,'SERIES_DB-MetaData'!BJ354)</f>
        <v>445</v>
      </c>
      <c r="BK354" s="109">
        <f>'SERIES_DB-MetaData'!BK354</f>
        <v>0</v>
      </c>
      <c r="BL354" s="30">
        <f>IF('SERIES_DB-MetaData'!$F354="US",'SERIES_DB-MetaData'!BL354*25.4,'SERIES_DB-MetaData'!BL354)</f>
        <v>10</v>
      </c>
      <c r="BM354" s="30">
        <f>IF('SERIES_DB-MetaData'!$F354="US",'SERIES_DB-MetaData'!BM354*25.4,'SERIES_DB-MetaData'!BM354)</f>
        <v>250</v>
      </c>
      <c r="BN354" s="25">
        <f>'SERIES_DB-MetaData'!$BN$6</f>
        <v>2</v>
      </c>
      <c r="BO354" s="22">
        <f t="shared" si="52"/>
        <v>0.31415926535897931</v>
      </c>
      <c r="BP354" s="31">
        <f>IF('SERIES_DB-MetaData'!$F354="US",'SERIES_DB-MetaData'!BP354*6.89476,'SERIES_DB-MetaData'!BP354)</f>
        <v>342</v>
      </c>
      <c r="BQ354" s="31">
        <f>IF('SERIES_DB-MetaData'!$F354="US",'SERIES_DB-MetaData'!BQ354*6.89476,'SERIES_DB-MetaData'!BQ354)</f>
        <v>445</v>
      </c>
      <c r="BR354" s="20">
        <f>'SERIES_DB-MetaData'!BR354</f>
        <v>0</v>
      </c>
      <c r="BS354" s="30">
        <f>IF('SERIES_DB-MetaData'!$F354="US",'SERIES_DB-MetaData'!BS354*25.4,'SERIES_DB-MetaData'!BS354)</f>
        <v>0</v>
      </c>
      <c r="BT354" s="20">
        <f>'SERIES_DB-MetaData'!BT354</f>
        <v>0</v>
      </c>
      <c r="BU354" s="22">
        <f t="shared" si="53"/>
        <v>0</v>
      </c>
      <c r="BV354" s="31">
        <f>IF('SERIES_DB-MetaData'!$F354="US",'SERIES_DB-MetaData'!BV354*6.89476,'SERIES_DB-MetaData'!BV354)</f>
        <v>0</v>
      </c>
      <c r="BW354" s="20">
        <f>'SERIES_DB-MetaData'!BW354</f>
        <v>0</v>
      </c>
      <c r="BX354" s="20">
        <f>'SERIES_DB-MetaData'!BX354</f>
        <v>1</v>
      </c>
    </row>
    <row r="355" spans="1:76">
      <c r="A355" s="84">
        <f>'SERIES_DB-MetaData'!A355</f>
        <v>350</v>
      </c>
      <c r="B355" s="84">
        <f>'SERIES_DB-MetaData'!B355</f>
        <v>0</v>
      </c>
      <c r="C355" s="84">
        <f>'SERIES_DB-MetaData'!C355</f>
        <v>4</v>
      </c>
      <c r="D355" s="105" t="str">
        <f>'SERIES_DB-MetaData'!D355</f>
        <v>WB</v>
      </c>
      <c r="E355" s="105" t="str">
        <f>'SERIES_DB-MetaData'!E355</f>
        <v>Oh, Han, Lee (2002)</v>
      </c>
      <c r="F355" s="20" t="s">
        <v>8</v>
      </c>
      <c r="G355" s="87" t="str">
        <f>'SERIES_DB-MetaData'!G355</f>
        <v>C</v>
      </c>
      <c r="H355" s="87" t="str">
        <f>'SERIES_DB-MetaData'!H355</f>
        <v>B</v>
      </c>
      <c r="I355" s="31">
        <f>IF('SERIES_DB-MetaData'!$F355="US",'SERIES_DB-MetaData'!I355*6.89476,'SERIES_DB-MetaData'!I355)</f>
        <v>27.6</v>
      </c>
      <c r="J355" s="31">
        <f>IF('SERIES_DB-MetaData'!$F355="US",'SERIES_DB-MetaData'!J355*6.89476,'SERIES_DB-MetaData'!J355)</f>
        <v>0</v>
      </c>
      <c r="K355" s="31">
        <f>IF('SERIES_DB-MetaData'!$F355="US",'SERIES_DB-MetaData'!K355*6.89476,'SERIES_DB-MetaData'!K355)</f>
        <v>0</v>
      </c>
      <c r="L355" s="31">
        <f>IF('SERIES_DB-MetaData'!$F355="US",'SERIES_DB-MetaData'!L355*4.448221615,'SERIES_DB-MetaData'!L355)</f>
        <v>510.87599999999998</v>
      </c>
      <c r="M355" s="20" t="str">
        <f>'SERIES_DB-MetaData'!M355</f>
        <v>IV</v>
      </c>
      <c r="N355" s="30">
        <f>IF('SERIES_DB-MetaData'!$F355="US",'SERIES_DB-MetaData'!N355*25.4,'SERIES_DB-MetaData'!N355)</f>
        <v>240</v>
      </c>
      <c r="O355" s="30">
        <f>IF('SERIES_DB-MetaData'!$F355="US",'SERIES_DB-MetaData'!O355*25.4,'SERIES_DB-MetaData'!O355)</f>
        <v>240</v>
      </c>
      <c r="P355" s="30">
        <f>IF('SERIES_DB-MetaData'!$F355="US",'SERIES_DB-MetaData'!P355*25.4,'SERIES_DB-MetaData'!P355)</f>
        <v>1500</v>
      </c>
      <c r="Q355" s="30">
        <f>IF('SERIES_DB-MetaData'!$F355="US",'SERIES_DB-MetaData'!Q355*25.4,'SERIES_DB-MetaData'!Q355)</f>
        <v>125</v>
      </c>
      <c r="R355" s="30">
        <f>IF('SERIES_DB-MetaData'!$F355="US",'SERIES_DB-MetaData'!R355*25.4,'SERIES_DB-MetaData'!R355)</f>
        <v>2250</v>
      </c>
      <c r="S355" s="30">
        <f>IF('SERIES_DB-MetaData'!$F355="US",'SERIES_DB-MetaData'!S355*25.4,'SERIES_DB-MetaData'!S355)</f>
        <v>2250</v>
      </c>
      <c r="T355" s="32" t="str">
        <f>'SERIES_DB-MetaData'!T355</f>
        <v>C</v>
      </c>
      <c r="U355" s="32">
        <f t="shared" si="56"/>
        <v>185100</v>
      </c>
      <c r="V355" s="30">
        <f>IF('SERIES_DB-MetaData'!$F355="US",'SERIES_DB-MetaData'!V355*25.4,'SERIES_DB-MetaData'!V355)</f>
        <v>10</v>
      </c>
      <c r="W355" s="30">
        <f>IF('SERIES_DB-MetaData'!$F355="US",'SERIES_DB-MetaData'!W355*25.4,'SERIES_DB-MetaData'!W355)</f>
        <v>10</v>
      </c>
      <c r="X355" s="30">
        <f>IF('SERIES_DB-MetaData'!$F355="US",'SERIES_DB-MetaData'!X355*25.4,'SERIES_DB-MetaData'!X355)</f>
        <v>10</v>
      </c>
      <c r="Y355" s="108">
        <f>'SERIES_DB-MetaData'!Y355</f>
        <v>8</v>
      </c>
      <c r="Z355" s="30">
        <f>IF('SERIES_DB-MetaData'!$F355="US",'SERIES_DB-MetaData'!Z355*25.4,'SERIES_DB-MetaData'!Z355)</f>
        <v>25</v>
      </c>
      <c r="AA355" s="108">
        <f>'SERIES_DB-MetaData'!AA355</f>
        <v>1</v>
      </c>
      <c r="AB355" s="30">
        <f>IF('SERIES_DB-MetaData'!$F355="US",'SERIES_DB-MetaData'!AB355*25.4,'SERIES_DB-MetaData'!AB355)</f>
        <v>0</v>
      </c>
      <c r="AC355" s="108">
        <f>'SERIES_DB-MetaData'!AC355</f>
        <v>1</v>
      </c>
      <c r="AD355" s="108" t="str">
        <f>'SERIES_DB-MetaData'!AD355</f>
        <v>H90</v>
      </c>
      <c r="AE355" s="31">
        <f>IF('SERIES_DB-MetaData'!$F355="US",'SERIES_DB-MetaData'!AE355*25.4,'SERIES_DB-MetaData'!AE355)</f>
        <v>500</v>
      </c>
      <c r="AF355" s="32" t="str">
        <f>'SERIES_DB-MetaData'!AF355</f>
        <v>Ribbed</v>
      </c>
      <c r="AG355" s="23">
        <f t="shared" si="49"/>
        <v>0.33944815273795703</v>
      </c>
      <c r="AH355" s="30">
        <f>IF('SERIES_DB-MetaData'!$F355="US",'SERIES_DB-MetaData'!AH355*25.4,'SERIES_DB-MetaData'!AH355)</f>
        <v>0</v>
      </c>
      <c r="AI355" s="31">
        <f>IF('SERIES_DB-MetaData'!$F355="US",'SERIES_DB-MetaData'!AI355*6.89476,'SERIES_DB-MetaData'!AI355)</f>
        <v>342</v>
      </c>
      <c r="AJ355" s="31">
        <f>IF('SERIES_DB-MetaData'!$F355="US",'SERIES_DB-MetaData'!AJ355*6.89476,'SERIES_DB-MetaData'!AJ355)</f>
        <v>445</v>
      </c>
      <c r="AK355" s="31">
        <f>IF('SERIES_DB-MetaData'!$F355="US",'SERIES_DB-MetaData'!AK355*6.89476,'SERIES_DB-MetaData'!AK355)</f>
        <v>342</v>
      </c>
      <c r="AL355" s="31">
        <f>IF('SERIES_DB-MetaData'!$F355="US",'SERIES_DB-MetaData'!AL355*6.89476,'SERIES_DB-MetaData'!AL355)</f>
        <v>342</v>
      </c>
      <c r="AM355" s="31">
        <f>IF('SERIES_DB-MetaData'!$F355="US",'SERIES_DB-MetaData'!AM355*6.89476,'SERIES_DB-MetaData'!AM355)</f>
        <v>445</v>
      </c>
      <c r="AN355" s="31">
        <f>IF('SERIES_DB-MetaData'!$F355="US",'SERIES_DB-MetaData'!AN355*6.89476,'SERIES_DB-MetaData'!AN355)</f>
        <v>445</v>
      </c>
      <c r="AO355" s="108">
        <f>'SERIES_DB-MetaData'!AO355</f>
        <v>0</v>
      </c>
      <c r="AP355" s="24" t="str">
        <f>'SERIES_DB-MetaData'!AP355</f>
        <v>R</v>
      </c>
      <c r="AQ355" s="20">
        <f>'SERIES_DB-MetaData'!AQ355</f>
        <v>2</v>
      </c>
      <c r="AR355" s="24" t="str">
        <f>'SERIES_DB-MetaData'!AR355</f>
        <v>Ribbed</v>
      </c>
      <c r="AS355" s="30">
        <f>IF('SERIES_DB-MetaData'!$F355="US",'SERIES_DB-MetaData'!AS355*25.4,'SERIES_DB-MetaData'!AS355)</f>
        <v>10</v>
      </c>
      <c r="AT355" s="20">
        <f>'SERIES_DB-MetaData'!AT355</f>
        <v>15</v>
      </c>
      <c r="AU355" s="31">
        <f>IF('SERIES_DB-MetaData'!$F355="US",'SERIES_DB-MetaData'!AU355*25.4,'SERIES_DB-MetaData'!AU355)</f>
        <v>150</v>
      </c>
      <c r="AV355" s="30">
        <f>IF('SERIES_DB-MetaData'!$F355="US",'SERIES_DB-MetaData'!AV355*25.4,'SERIES_DB-MetaData'!AV355)</f>
        <v>0</v>
      </c>
      <c r="AW355" s="109">
        <f>'SERIES_DB-MetaData'!AW355</f>
        <v>0</v>
      </c>
      <c r="AX355" s="30">
        <f>IF('SERIES_DB-MetaData'!$F355="US",'SERIES_DB-MetaData'!AX355*25.4,'SERIES_DB-MetaData'!AX355)</f>
        <v>0</v>
      </c>
      <c r="AY355" s="23">
        <f t="shared" si="50"/>
        <v>0.43633231299858238</v>
      </c>
      <c r="AZ355" s="23"/>
      <c r="BA355" s="31">
        <f>IF('SERIES_DB-MetaData'!$F355="US",'SERIES_DB-MetaData'!BA355*6.89476,'SERIES_DB-MetaData'!BA355)</f>
        <v>342</v>
      </c>
      <c r="BB355" s="31">
        <f>IF('SERIES_DB-MetaData'!$F355="US",'SERIES_DB-MetaData'!BB355*6.89476,'SERIES_DB-MetaData'!BB355)</f>
        <v>445</v>
      </c>
      <c r="BC355" s="24">
        <f>'SERIES_DB-MetaData'!BC355</f>
        <v>0</v>
      </c>
      <c r="BD355" s="30">
        <f>IF('SERIES_DB-MetaData'!$F355="US",'SERIES_DB-MetaData'!BD355*25.4,'SERIES_DB-MetaData'!BD355)</f>
        <v>10</v>
      </c>
      <c r="BE355" s="30">
        <f>IF('SERIES_DB-MetaData'!$F355="US",'SERIES_DB-MetaData'!BE355*25.4,'SERIES_DB-MetaData'!BE355)</f>
        <v>320</v>
      </c>
      <c r="BF355" s="24">
        <f>'SERIES_DB-MetaData'!BF355</f>
        <v>2</v>
      </c>
      <c r="BG355" s="22">
        <f t="shared" si="51"/>
        <v>0.3926990816987242</v>
      </c>
      <c r="BH355" s="30">
        <f>IF('SERIES_DB-MetaData'!$F355="US",'SERIES_DB-MetaData'!BH355*25.4,'SERIES_DB-MetaData'!BH355)</f>
        <v>0</v>
      </c>
      <c r="BI355" s="31">
        <f>IF('SERIES_DB-MetaData'!$F355="US",'SERIES_DB-MetaData'!BI355*6.89476,'SERIES_DB-MetaData'!BI355)</f>
        <v>342</v>
      </c>
      <c r="BJ355" s="31">
        <f>IF('SERIES_DB-MetaData'!$F355="US",'SERIES_DB-MetaData'!BJ355*6.89476,'SERIES_DB-MetaData'!BJ355)</f>
        <v>445</v>
      </c>
      <c r="BK355" s="109">
        <f>'SERIES_DB-MetaData'!BK355</f>
        <v>0</v>
      </c>
      <c r="BL355" s="30">
        <f>IF('SERIES_DB-MetaData'!$F355="US",'SERIES_DB-MetaData'!BL355*25.4,'SERIES_DB-MetaData'!BL355)</f>
        <v>10</v>
      </c>
      <c r="BM355" s="30">
        <f>IF('SERIES_DB-MetaData'!$F355="US",'SERIES_DB-MetaData'!BM355*25.4,'SERIES_DB-MetaData'!BM355)</f>
        <v>400</v>
      </c>
      <c r="BN355" s="25">
        <f>'SERIES_DB-MetaData'!$BN$6</f>
        <v>2</v>
      </c>
      <c r="BO355" s="22">
        <f t="shared" si="52"/>
        <v>0.31415926535897931</v>
      </c>
      <c r="BP355" s="31">
        <f>IF('SERIES_DB-MetaData'!$F355="US",'SERIES_DB-MetaData'!BP355*6.89476,'SERIES_DB-MetaData'!BP355)</f>
        <v>342</v>
      </c>
      <c r="BQ355" s="31">
        <f>IF('SERIES_DB-MetaData'!$F355="US",'SERIES_DB-MetaData'!BQ355*6.89476,'SERIES_DB-MetaData'!BQ355)</f>
        <v>445</v>
      </c>
      <c r="BR355" s="20">
        <f>'SERIES_DB-MetaData'!BR355</f>
        <v>0</v>
      </c>
      <c r="BS355" s="30">
        <f>IF('SERIES_DB-MetaData'!$F355="US",'SERIES_DB-MetaData'!BS355*25.4,'SERIES_DB-MetaData'!BS355)</f>
        <v>0</v>
      </c>
      <c r="BT355" s="20">
        <f>'SERIES_DB-MetaData'!BT355</f>
        <v>0</v>
      </c>
      <c r="BU355" s="22">
        <f t="shared" si="53"/>
        <v>0</v>
      </c>
      <c r="BV355" s="31">
        <f>IF('SERIES_DB-MetaData'!$F355="US",'SERIES_DB-MetaData'!BV355*6.89476,'SERIES_DB-MetaData'!BV355)</f>
        <v>0</v>
      </c>
      <c r="BW355" s="20">
        <f>'SERIES_DB-MetaData'!BW355</f>
        <v>0</v>
      </c>
      <c r="BX355" s="20">
        <f>'SERIES_DB-MetaData'!BX355</f>
        <v>1</v>
      </c>
    </row>
  </sheetData>
  <mergeCells count="6">
    <mergeCell ref="BD2:BK2"/>
    <mergeCell ref="BL2:BR2"/>
    <mergeCell ref="BS2:BW2"/>
    <mergeCell ref="N3:S3"/>
    <mergeCell ref="Z3:AA3"/>
    <mergeCell ref="AB3:AC3"/>
  </mergeCells>
  <phoneticPr fontId="4" type="noConversion"/>
  <hyperlinks>
    <hyperlink ref="M3" r:id="rId1"/>
    <hyperlink ref="T3" r:id="rId2"/>
    <hyperlink ref="AP3" r:id="rId3"/>
  </hyperlinks>
  <pageMargins left="0.75" right="0.75" top="1" bottom="1" header="0.5" footer="0.5"/>
  <pageSetup paperSize="9" orientation="portrait" r:id="rId4"/>
  <headerFooter alignWithMargins="0"/>
  <legacyDrawing r:id="rId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5" enableFormatConditionsCalculation="0"/>
  <dimension ref="A1:BX355"/>
  <sheetViews>
    <sheetView workbookViewId="0">
      <pane ySplit="5" topLeftCell="A6" activePane="bottomLeft" state="frozen"/>
      <selection pane="bottomLeft"/>
    </sheetView>
  </sheetViews>
  <sheetFormatPr defaultColWidth="8.85546875" defaultRowHeight="12.75"/>
  <cols>
    <col min="1" max="1" width="5.28515625" style="3" customWidth="1"/>
    <col min="2" max="2" width="10.5703125" customWidth="1"/>
    <col min="3" max="3" width="7" customWidth="1"/>
    <col min="4" max="4" width="12.85546875" style="13" bestFit="1" customWidth="1"/>
    <col min="5" max="5" width="43.140625" customWidth="1"/>
    <col min="6" max="6" width="10.7109375" customWidth="1"/>
    <col min="8" max="8" width="8.85546875" style="3"/>
    <col min="9" max="9" width="16.42578125" style="6" customWidth="1"/>
    <col min="10" max="10" width="14.28515625" style="6" customWidth="1"/>
    <col min="11" max="11" width="14" style="6" customWidth="1"/>
    <col min="12" max="12" width="13.42578125" style="6" customWidth="1"/>
    <col min="13" max="13" width="10.7109375" style="7" customWidth="1"/>
    <col min="14" max="17" width="8.85546875" style="8"/>
    <col min="18" max="18" width="10.7109375" customWidth="1"/>
    <col min="19" max="19" width="10.7109375" style="8" customWidth="1"/>
    <col min="20" max="20" width="12.42578125" style="6" customWidth="1"/>
    <col min="21" max="22" width="18.42578125" style="6" customWidth="1"/>
    <col min="23" max="23" width="15.7109375" style="3" customWidth="1"/>
    <col min="24" max="24" width="14.140625" style="6" customWidth="1"/>
    <col min="25" max="25" width="10.140625" style="3" customWidth="1"/>
    <col min="26" max="26" width="8.85546875" style="6"/>
    <col min="27" max="27" width="10" style="3" customWidth="1"/>
    <col min="28" max="28" width="12.7109375" customWidth="1"/>
    <col min="29" max="29" width="15.140625" style="3" customWidth="1"/>
    <col min="30" max="30" width="12.7109375" style="3" customWidth="1"/>
    <col min="31" max="31" width="15.140625" customWidth="1"/>
    <col min="32" max="32" width="12.85546875" style="6" customWidth="1"/>
    <col min="33" max="33" width="8.85546875" style="9"/>
    <col min="34" max="34" width="13.42578125" style="6" customWidth="1"/>
    <col min="35" max="35" width="14.42578125" style="6" customWidth="1"/>
    <col min="36" max="36" width="8.85546875" style="9"/>
    <col min="37" max="37" width="14.42578125" style="9" customWidth="1"/>
    <col min="38" max="38" width="16.42578125" customWidth="1"/>
    <col min="39" max="39" width="13.42578125" customWidth="1"/>
    <col min="40" max="40" width="15.42578125" style="3" customWidth="1"/>
    <col min="41" max="41" width="10.85546875" style="3" customWidth="1"/>
    <col min="42" max="42" width="16.42578125" style="6" customWidth="1"/>
    <col min="43" max="43" width="8.85546875" style="10"/>
    <col min="44" max="45" width="8.85546875" style="6"/>
    <col min="47" max="47" width="8.85546875" style="6"/>
    <col min="48" max="48" width="13.7109375" customWidth="1"/>
    <col min="49" max="49" width="15.28515625" customWidth="1"/>
    <col min="50" max="50" width="8.85546875" style="9"/>
    <col min="51" max="51" width="17.140625" style="9" customWidth="1"/>
    <col min="52" max="52" width="18.42578125" style="9" customWidth="1"/>
    <col min="53" max="53" width="12.42578125" style="9" customWidth="1"/>
    <col min="54" max="54" width="11.42578125" style="9" customWidth="1"/>
    <col min="55" max="55" width="12.42578125" style="9" customWidth="1"/>
    <col min="56" max="56" width="8.85546875" style="9"/>
    <col min="58" max="58" width="10.42578125" style="3" bestFit="1" customWidth="1"/>
    <col min="61" max="61" width="14.28515625" customWidth="1"/>
    <col min="62" max="62" width="12.42578125" customWidth="1"/>
    <col min="72" max="72" width="13.28515625" customWidth="1"/>
    <col min="73" max="73" width="12.140625" customWidth="1"/>
    <col min="76" max="76" width="11.42578125" customWidth="1"/>
  </cols>
  <sheetData>
    <row r="1" spans="1:76">
      <c r="A1" s="101"/>
      <c r="B1" s="65"/>
      <c r="C1" s="40"/>
      <c r="D1" s="38"/>
      <c r="E1" s="38"/>
      <c r="F1" s="40"/>
      <c r="G1" s="45"/>
      <c r="H1" s="45"/>
      <c r="I1" s="41"/>
      <c r="J1" s="41"/>
      <c r="K1" s="41"/>
      <c r="L1" s="41"/>
      <c r="M1" s="41"/>
      <c r="N1" s="40"/>
      <c r="O1" s="40"/>
      <c r="P1" s="40"/>
      <c r="Q1" s="40"/>
      <c r="R1" s="40"/>
      <c r="S1" s="41"/>
      <c r="T1" s="33"/>
      <c r="U1" s="33"/>
      <c r="V1" s="33"/>
      <c r="W1" s="33"/>
      <c r="X1" s="33"/>
      <c r="Y1" s="28"/>
      <c r="Z1" s="33"/>
      <c r="AA1" s="28"/>
      <c r="AB1" s="28"/>
      <c r="AC1" s="28"/>
      <c r="AD1" s="28"/>
      <c r="AE1" s="26"/>
      <c r="AF1" s="33"/>
      <c r="AG1" s="33"/>
      <c r="AH1" s="33"/>
      <c r="AI1" s="33"/>
      <c r="AJ1" s="33"/>
      <c r="AK1" s="33"/>
      <c r="AL1" s="28"/>
      <c r="AM1" s="102"/>
      <c r="AN1" s="28"/>
      <c r="AO1" s="28"/>
      <c r="AP1" s="102"/>
      <c r="AQ1" s="28"/>
      <c r="AR1" s="33"/>
      <c r="AS1" s="33"/>
      <c r="AT1" s="28"/>
      <c r="AU1" s="33"/>
      <c r="AV1" s="26"/>
      <c r="AW1" s="26"/>
      <c r="AX1" s="33"/>
      <c r="AY1" s="33"/>
      <c r="AZ1" s="33"/>
      <c r="BA1" s="33"/>
      <c r="BB1" s="33"/>
      <c r="BC1" s="33"/>
      <c r="BD1" s="33"/>
      <c r="BE1" s="28"/>
      <c r="BF1" s="28"/>
      <c r="BG1" s="28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</row>
    <row r="2" spans="1:76">
      <c r="A2" s="40"/>
      <c r="B2" s="40"/>
      <c r="C2" s="40"/>
      <c r="D2" s="38"/>
      <c r="E2" s="38"/>
      <c r="F2" s="40"/>
      <c r="G2" s="45"/>
      <c r="H2" s="45"/>
      <c r="I2" s="48"/>
      <c r="J2" s="48"/>
      <c r="K2" s="48"/>
      <c r="L2" s="48"/>
      <c r="M2" s="48"/>
      <c r="N2" s="49"/>
      <c r="O2" s="40"/>
      <c r="P2" s="40"/>
      <c r="Q2" s="40"/>
      <c r="R2" s="40"/>
      <c r="S2" s="33"/>
      <c r="T2" s="33"/>
      <c r="U2" s="33"/>
      <c r="V2" s="103"/>
      <c r="W2" s="50"/>
      <c r="X2" s="50"/>
      <c r="Y2" s="51"/>
      <c r="Z2" s="52" t="s">
        <v>100</v>
      </c>
      <c r="AA2" s="53"/>
      <c r="AB2" s="50"/>
      <c r="AC2" s="53"/>
      <c r="AD2" s="53"/>
      <c r="AE2" s="53"/>
      <c r="AF2" s="53"/>
      <c r="AG2" s="54"/>
      <c r="AH2" s="54"/>
      <c r="AI2" s="50"/>
      <c r="AJ2" s="50"/>
      <c r="AK2" s="50"/>
      <c r="AL2" s="50"/>
      <c r="AM2" s="50"/>
      <c r="AN2" s="50"/>
      <c r="AO2" s="53"/>
      <c r="AP2" s="203"/>
      <c r="AQ2" s="55"/>
      <c r="AR2" s="55"/>
      <c r="AS2" s="56"/>
      <c r="AT2" s="55"/>
      <c r="AU2" s="56"/>
      <c r="AV2" s="57" t="s">
        <v>101</v>
      </c>
      <c r="AW2" s="55"/>
      <c r="AX2" s="56"/>
      <c r="AY2" s="58"/>
      <c r="AZ2" s="58"/>
      <c r="BA2" s="56"/>
      <c r="BB2" s="56"/>
      <c r="BC2" s="104"/>
      <c r="BD2" s="198" t="s">
        <v>102</v>
      </c>
      <c r="BE2" s="198"/>
      <c r="BF2" s="198"/>
      <c r="BG2" s="198"/>
      <c r="BH2" s="198"/>
      <c r="BI2" s="198"/>
      <c r="BJ2" s="198"/>
      <c r="BK2" s="198"/>
      <c r="BL2" s="199" t="s">
        <v>103</v>
      </c>
      <c r="BM2" s="199"/>
      <c r="BN2" s="199"/>
      <c r="BO2" s="199"/>
      <c r="BP2" s="199"/>
      <c r="BQ2" s="199"/>
      <c r="BR2" s="199"/>
      <c r="BS2" s="200" t="s">
        <v>104</v>
      </c>
      <c r="BT2" s="200"/>
      <c r="BU2" s="200"/>
      <c r="BV2" s="200"/>
      <c r="BW2" s="200"/>
      <c r="BX2" s="40"/>
    </row>
    <row r="3" spans="1:76">
      <c r="A3" s="1"/>
      <c r="B3" s="40"/>
      <c r="C3" s="40"/>
      <c r="D3" s="5"/>
      <c r="E3" s="2"/>
      <c r="F3" s="2"/>
      <c r="G3" s="18"/>
      <c r="H3" s="18"/>
      <c r="I3" s="41"/>
      <c r="J3" s="41"/>
      <c r="K3" s="41"/>
      <c r="L3" s="41"/>
      <c r="M3" s="183" t="s">
        <v>7</v>
      </c>
      <c r="N3" s="201" t="s">
        <v>105</v>
      </c>
      <c r="O3" s="201"/>
      <c r="P3" s="201"/>
      <c r="Q3" s="201"/>
      <c r="R3" s="201"/>
      <c r="S3" s="201"/>
      <c r="T3" s="183" t="s">
        <v>7</v>
      </c>
      <c r="U3" s="33"/>
      <c r="V3" s="41"/>
      <c r="W3" s="41"/>
      <c r="X3" s="41"/>
      <c r="Y3" s="43"/>
      <c r="Z3" s="202" t="s">
        <v>10</v>
      </c>
      <c r="AA3" s="202"/>
      <c r="AB3" s="202" t="s">
        <v>11</v>
      </c>
      <c r="AC3" s="202"/>
      <c r="AD3" s="28"/>
      <c r="AE3" s="28"/>
      <c r="AF3" s="28"/>
      <c r="AG3" s="44"/>
      <c r="AH3" s="44"/>
      <c r="AI3" s="59"/>
      <c r="AJ3" s="33"/>
      <c r="AK3" s="33"/>
      <c r="AL3" s="33"/>
      <c r="AM3" s="33"/>
      <c r="AN3" s="33"/>
      <c r="AO3" s="40"/>
      <c r="AP3" s="183" t="s">
        <v>7</v>
      </c>
      <c r="AQ3" s="40"/>
      <c r="AR3" s="40"/>
      <c r="AS3" s="70"/>
      <c r="AT3" s="60" t="s">
        <v>12</v>
      </c>
      <c r="AU3" s="70"/>
      <c r="AV3" s="61"/>
      <c r="AW3" s="70" t="s">
        <v>13</v>
      </c>
      <c r="AX3" s="62"/>
      <c r="AY3" s="26"/>
      <c r="AZ3" s="26"/>
      <c r="BA3" s="41"/>
      <c r="BB3" s="41"/>
      <c r="BC3" s="40"/>
      <c r="BD3" s="40"/>
      <c r="BE3" s="40"/>
      <c r="BF3" s="40"/>
      <c r="BG3" s="40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1"/>
      <c r="BT3" s="41"/>
      <c r="BU3" s="41"/>
      <c r="BV3" s="41"/>
      <c r="BW3" s="41"/>
      <c r="BX3" s="40"/>
    </row>
    <row r="4" spans="1:76" ht="13.5" thickBot="1">
      <c r="A4" s="1"/>
      <c r="B4" s="40"/>
      <c r="C4" s="5"/>
      <c r="D4" s="5"/>
      <c r="E4" s="2"/>
      <c r="F4" s="63" t="s">
        <v>65</v>
      </c>
      <c r="G4" s="18"/>
      <c r="H4" s="63" t="s">
        <v>65</v>
      </c>
      <c r="I4" s="41"/>
      <c r="J4" s="64" t="s">
        <v>64</v>
      </c>
      <c r="K4" s="64" t="s">
        <v>64</v>
      </c>
      <c r="L4" s="41"/>
      <c r="M4" s="64" t="s">
        <v>64</v>
      </c>
      <c r="N4" s="28"/>
      <c r="O4" s="64" t="s">
        <v>64</v>
      </c>
      <c r="P4" s="65"/>
      <c r="Q4" s="28"/>
      <c r="R4" s="40"/>
      <c r="S4" s="41"/>
      <c r="T4" s="64" t="s">
        <v>64</v>
      </c>
      <c r="U4" s="33"/>
      <c r="V4" s="33"/>
      <c r="W4" s="64" t="s">
        <v>64</v>
      </c>
      <c r="X4" s="64" t="s">
        <v>64</v>
      </c>
      <c r="Y4" s="28"/>
      <c r="Z4" s="64" t="s">
        <v>64</v>
      </c>
      <c r="AA4" s="64" t="s">
        <v>64</v>
      </c>
      <c r="AB4" s="64" t="s">
        <v>64</v>
      </c>
      <c r="AC4" s="64" t="s">
        <v>64</v>
      </c>
      <c r="AD4" s="64" t="s">
        <v>64</v>
      </c>
      <c r="AE4" s="64" t="s">
        <v>64</v>
      </c>
      <c r="AF4" s="63" t="s">
        <v>65</v>
      </c>
      <c r="AG4" s="66"/>
      <c r="AH4" s="64" t="s">
        <v>64</v>
      </c>
      <c r="AI4" s="33"/>
      <c r="AJ4" s="64" t="s">
        <v>64</v>
      </c>
      <c r="AK4" s="64" t="s">
        <v>64</v>
      </c>
      <c r="AL4" s="64" t="s">
        <v>64</v>
      </c>
      <c r="AM4" s="64" t="s">
        <v>64</v>
      </c>
      <c r="AN4" s="64" t="s">
        <v>64</v>
      </c>
      <c r="AO4" s="64" t="s">
        <v>64</v>
      </c>
      <c r="AP4" s="64" t="s">
        <v>64</v>
      </c>
      <c r="AQ4" s="66"/>
      <c r="AR4" s="63" t="s">
        <v>65</v>
      </c>
      <c r="AS4" s="66"/>
      <c r="AT4" s="64" t="s">
        <v>64</v>
      </c>
      <c r="AU4" s="66"/>
      <c r="AV4" s="64" t="s">
        <v>64</v>
      </c>
      <c r="AW4" s="64" t="s">
        <v>64</v>
      </c>
      <c r="AX4" s="64" t="s">
        <v>64</v>
      </c>
      <c r="AY4" s="63" t="s">
        <v>66</v>
      </c>
      <c r="AZ4" s="63" t="s">
        <v>66</v>
      </c>
      <c r="BA4" s="41"/>
      <c r="BB4" s="64" t="s">
        <v>64</v>
      </c>
      <c r="BC4" s="64" t="s">
        <v>64</v>
      </c>
      <c r="BD4" s="64" t="s">
        <v>64</v>
      </c>
      <c r="BE4" s="64" t="s">
        <v>64</v>
      </c>
      <c r="BF4" s="64" t="s">
        <v>64</v>
      </c>
      <c r="BG4" s="40"/>
      <c r="BH4" s="64" t="s">
        <v>64</v>
      </c>
      <c r="BI4" s="64" t="s">
        <v>64</v>
      </c>
      <c r="BJ4" s="64" t="s">
        <v>64</v>
      </c>
      <c r="BK4" s="64" t="s">
        <v>64</v>
      </c>
      <c r="BL4" s="64" t="s">
        <v>64</v>
      </c>
      <c r="BM4" s="64" t="s">
        <v>64</v>
      </c>
      <c r="BN4" s="181"/>
      <c r="BO4" s="40"/>
      <c r="BP4" s="64" t="s">
        <v>64</v>
      </c>
      <c r="BQ4" s="64" t="s">
        <v>64</v>
      </c>
      <c r="BR4" s="64" t="s">
        <v>64</v>
      </c>
      <c r="BS4" s="64" t="s">
        <v>64</v>
      </c>
      <c r="BT4" s="64" t="s">
        <v>64</v>
      </c>
      <c r="BU4" s="40"/>
      <c r="BV4" s="64" t="s">
        <v>64</v>
      </c>
      <c r="BW4" s="64" t="s">
        <v>64</v>
      </c>
      <c r="BX4" s="63" t="s">
        <v>65</v>
      </c>
    </row>
    <row r="5" spans="1:76" ht="64.5" thickBot="1">
      <c r="A5" s="71" t="s">
        <v>0</v>
      </c>
      <c r="B5" s="71" t="s">
        <v>99</v>
      </c>
      <c r="C5" s="71" t="s">
        <v>3</v>
      </c>
      <c r="D5" s="72" t="s">
        <v>20</v>
      </c>
      <c r="E5" s="73" t="s">
        <v>1</v>
      </c>
      <c r="F5" s="74" t="s">
        <v>231</v>
      </c>
      <c r="G5" s="74" t="s">
        <v>6</v>
      </c>
      <c r="H5" s="74" t="s">
        <v>2</v>
      </c>
      <c r="I5" s="75" t="s">
        <v>233</v>
      </c>
      <c r="J5" s="75" t="s">
        <v>234</v>
      </c>
      <c r="K5" s="75" t="s">
        <v>235</v>
      </c>
      <c r="L5" s="75" t="s">
        <v>236</v>
      </c>
      <c r="M5" s="74" t="s">
        <v>9</v>
      </c>
      <c r="N5" s="74" t="s">
        <v>237</v>
      </c>
      <c r="O5" s="75" t="s">
        <v>983</v>
      </c>
      <c r="P5" s="75" t="s">
        <v>984</v>
      </c>
      <c r="Q5" s="75" t="s">
        <v>985</v>
      </c>
      <c r="R5" s="75" t="s">
        <v>238</v>
      </c>
      <c r="S5" s="75" t="s">
        <v>986</v>
      </c>
      <c r="T5" s="74" t="s">
        <v>5</v>
      </c>
      <c r="U5" s="75" t="s">
        <v>536</v>
      </c>
      <c r="V5" s="75" t="s">
        <v>239</v>
      </c>
      <c r="W5" s="75" t="s">
        <v>240</v>
      </c>
      <c r="X5" s="75" t="s">
        <v>241</v>
      </c>
      <c r="Y5" s="76" t="s">
        <v>14</v>
      </c>
      <c r="Z5" s="75" t="s">
        <v>242</v>
      </c>
      <c r="AA5" s="74" t="s">
        <v>23</v>
      </c>
      <c r="AB5" s="75" t="s">
        <v>243</v>
      </c>
      <c r="AC5" s="74" t="s">
        <v>23</v>
      </c>
      <c r="AD5" s="111" t="s">
        <v>46</v>
      </c>
      <c r="AE5" s="111" t="s">
        <v>244</v>
      </c>
      <c r="AF5" s="74" t="s">
        <v>85</v>
      </c>
      <c r="AG5" s="77" t="s">
        <v>226</v>
      </c>
      <c r="AH5" s="111" t="s">
        <v>245</v>
      </c>
      <c r="AI5" s="75" t="s">
        <v>246</v>
      </c>
      <c r="AJ5" s="75" t="s">
        <v>247</v>
      </c>
      <c r="AK5" s="75" t="s">
        <v>248</v>
      </c>
      <c r="AL5" s="75" t="s">
        <v>249</v>
      </c>
      <c r="AM5" s="75" t="s">
        <v>250</v>
      </c>
      <c r="AN5" s="75" t="s">
        <v>251</v>
      </c>
      <c r="AO5" s="74" t="s">
        <v>16</v>
      </c>
      <c r="AP5" s="74" t="s">
        <v>24</v>
      </c>
      <c r="AQ5" s="74" t="s">
        <v>17</v>
      </c>
      <c r="AR5" s="74" t="s">
        <v>85</v>
      </c>
      <c r="AS5" s="75" t="s">
        <v>252</v>
      </c>
      <c r="AT5" s="74" t="s">
        <v>25</v>
      </c>
      <c r="AU5" s="75" t="s">
        <v>253</v>
      </c>
      <c r="AV5" s="75" t="s">
        <v>252</v>
      </c>
      <c r="AW5" s="74" t="s">
        <v>25</v>
      </c>
      <c r="AX5" s="75" t="s">
        <v>253</v>
      </c>
      <c r="AY5" s="75" t="s">
        <v>227</v>
      </c>
      <c r="AZ5" s="75" t="s">
        <v>228</v>
      </c>
      <c r="BA5" s="75" t="s">
        <v>254</v>
      </c>
      <c r="BB5" s="75" t="s">
        <v>255</v>
      </c>
      <c r="BC5" s="74" t="s">
        <v>18</v>
      </c>
      <c r="BD5" s="75" t="s">
        <v>256</v>
      </c>
      <c r="BE5" s="75" t="s">
        <v>981</v>
      </c>
      <c r="BF5" s="75" t="s">
        <v>108</v>
      </c>
      <c r="BG5" s="75" t="s">
        <v>229</v>
      </c>
      <c r="BH5" s="75" t="s">
        <v>245</v>
      </c>
      <c r="BI5" s="75" t="s">
        <v>257</v>
      </c>
      <c r="BJ5" s="75" t="s">
        <v>258</v>
      </c>
      <c r="BK5" s="75" t="s">
        <v>18</v>
      </c>
      <c r="BL5" s="75" t="s">
        <v>256</v>
      </c>
      <c r="BM5" s="75" t="s">
        <v>982</v>
      </c>
      <c r="BN5" s="75" t="s">
        <v>582</v>
      </c>
      <c r="BO5" s="75" t="s">
        <v>230</v>
      </c>
      <c r="BP5" s="75" t="s">
        <v>254</v>
      </c>
      <c r="BQ5" s="75" t="s">
        <v>255</v>
      </c>
      <c r="BR5" s="75" t="s">
        <v>18</v>
      </c>
      <c r="BS5" s="75" t="s">
        <v>259</v>
      </c>
      <c r="BT5" s="75" t="s">
        <v>82</v>
      </c>
      <c r="BU5" s="75" t="s">
        <v>83</v>
      </c>
      <c r="BV5" s="75" t="s">
        <v>260</v>
      </c>
      <c r="BW5" s="74" t="s">
        <v>18</v>
      </c>
      <c r="BX5" s="74" t="s">
        <v>26</v>
      </c>
    </row>
    <row r="6" spans="1:76">
      <c r="A6" s="85">
        <f>'SERIES_DB-MetaData'!A6</f>
        <v>1</v>
      </c>
      <c r="B6" s="85">
        <f>'SERIES_DB-MetaData'!B6</f>
        <v>0</v>
      </c>
      <c r="C6" s="85">
        <f>'SERIES_DB-MetaData'!C6</f>
        <v>1</v>
      </c>
      <c r="D6" s="85" t="str">
        <f>'SERIES_DB-MetaData'!D6</f>
        <v>RCW1</v>
      </c>
      <c r="E6" s="85" t="str">
        <f>'SERIES_DB-MetaData'!E6</f>
        <v>Adajar et al. 1995</v>
      </c>
      <c r="F6" s="20" t="s">
        <v>193</v>
      </c>
      <c r="G6" s="85" t="str">
        <f>'SERIES_DB-MetaData'!G6</f>
        <v>C</v>
      </c>
      <c r="H6" s="85" t="str">
        <f>'SERIES_DB-MetaData'!H6</f>
        <v>R</v>
      </c>
      <c r="I6" s="31">
        <f>IF('SERIES_DB-MetaData'!$F6="US",'SERIES_DB-MetaData'!I6,'SERIES_DB-MetaData'!I6/6.89476)</f>
        <v>6.7877634609471542</v>
      </c>
      <c r="J6" s="31">
        <f>IF('SERIES_DB-MetaData'!$F6="US",'SERIES_DB-MetaData'!J6,'SERIES_DB-MetaData'!J6/6.89476)</f>
        <v>0</v>
      </c>
      <c r="K6" s="31">
        <f>IF('SERIES_DB-MetaData'!$F6="US",'SERIES_DB-MetaData'!K6,'SERIES_DB-MetaData'!K6/6.89476)</f>
        <v>0</v>
      </c>
      <c r="L6" s="31">
        <f>IF('SERIES_DB-MetaData'!$F6="US",'SERIES_DB-MetaData'!L6,'SERIES_DB-MetaData'!L6/4.448)</f>
        <v>22.095323741007189</v>
      </c>
      <c r="M6" s="20" t="str">
        <f>'SERIES_DB-MetaData'!M6</f>
        <v>III</v>
      </c>
      <c r="N6" s="31">
        <f>IF('SERIES_DB-MetaData'!$F6="US",'SERIES_DB-MetaData'!N6,'SERIES_DB-MetaData'!N6/25.4)</f>
        <v>5.9055118110236222</v>
      </c>
      <c r="O6" s="31">
        <f>IF('SERIES_DB-MetaData'!$F6="US",'SERIES_DB-MetaData'!O6,'SERIES_DB-MetaData'!O6/25.4)</f>
        <v>3.1496062992125986</v>
      </c>
      <c r="P6" s="31">
        <f>IF('SERIES_DB-MetaData'!$F6="US",'SERIES_DB-MetaData'!P6,'SERIES_DB-MetaData'!P6/25.4)</f>
        <v>55.118110236220474</v>
      </c>
      <c r="Q6" s="31">
        <f>IF('SERIES_DB-MetaData'!$F6="US",'SERIES_DB-MetaData'!Q6,'SERIES_DB-MetaData'!Q6/25.4)</f>
        <v>5.9055118110236222</v>
      </c>
      <c r="R6" s="31">
        <f>IF('SERIES_DB-MetaData'!$F6="US",'SERIES_DB-MetaData'!R6,'SERIES_DB-MetaData'!R6/25.4)</f>
        <v>78.740157480314963</v>
      </c>
      <c r="S6" s="31">
        <f>IF('SERIES_DB-MetaData'!$F6="US",'SERIES_DB-MetaData'!S6,'SERIES_DB-MetaData'!S6/25.4)</f>
        <v>78.740157480314963</v>
      </c>
      <c r="T6" s="24" t="str">
        <f>'SERIES_DB-MetaData'!T6</f>
        <v>C</v>
      </c>
      <c r="U6" s="31">
        <f>IF('SERIES_DB-MetaData'!$F6="US",'SERIES_DB-MetaData'!U6,'SERIES_DB-MetaData'!U6/(25.4^2))</f>
        <v>325.500651001302</v>
      </c>
      <c r="V6" s="31">
        <f>IF('SERIES_DB-MetaData'!$F6="US",'SERIES_DB-MetaData'!V6,'SERIES_DB-MetaData'!V6/25.4)</f>
        <v>0.98425196850393704</v>
      </c>
      <c r="W6" s="31">
        <f>IF('SERIES_DB-MetaData'!$F6="US",'SERIES_DB-MetaData'!W6,'SERIES_DB-MetaData'!W6/25.4)</f>
        <v>0</v>
      </c>
      <c r="X6" s="31">
        <f>IF('SERIES_DB-MetaData'!$F6="US",'SERIES_DB-MetaData'!X6,'SERIES_DB-MetaData'!X6/25.4)</f>
        <v>0</v>
      </c>
      <c r="Y6" s="108">
        <f>'SERIES_DB-MetaData'!Y6</f>
        <v>2</v>
      </c>
      <c r="Z6" s="31">
        <f>IF('SERIES_DB-MetaData'!$F6="US",'SERIES_DB-MetaData'!Z6,'SERIES_DB-MetaData'!Z6/25.4)</f>
        <v>0</v>
      </c>
      <c r="AA6" s="108">
        <f>'SERIES_DB-MetaData'!AA6</f>
        <v>0</v>
      </c>
      <c r="AB6" s="31">
        <f>IF('SERIES_DB-MetaData'!$F6="US",'SERIES_DB-MetaData'!AB6,'SERIES_DB-MetaData'!AB6/25.4)</f>
        <v>0</v>
      </c>
      <c r="AC6" s="108">
        <f>'SERIES_DB-MetaData'!AC6</f>
        <v>0</v>
      </c>
      <c r="AD6" s="108">
        <f>'SERIES_DB-MetaData'!AD6</f>
        <v>0</v>
      </c>
      <c r="AE6" s="31">
        <f>IF('SERIES_DB-MetaData'!$F6="US",'SERIES_DB-MetaData'!AE6,'SERIES_DB-MetaData'!AE6/25.4)</f>
        <v>0</v>
      </c>
      <c r="AF6" s="108" t="str">
        <f>'SERIES_DB-MetaData'!AF6</f>
        <v>Ribbed</v>
      </c>
      <c r="AG6" s="23">
        <f>((Y6-AA6-AC6)*PI()*V6^2/4+AA6*PI()*X6^2/4+AC6*PI()*W6^2/4)/U6*100</f>
        <v>0.46749890678419542</v>
      </c>
      <c r="AH6" s="31">
        <f>IF('SERIES_DB-MetaData'!$F6="US",'SERIES_DB-MetaData'!AH6,'SERIES_DB-MetaData'!AH6/25.4)</f>
        <v>0</v>
      </c>
      <c r="AI6" s="31">
        <f>IF('SERIES_DB-MetaData'!$F6="US",'SERIES_DB-MetaData'!AI6,'SERIES_DB-MetaData'!AI6/6.89476)</f>
        <v>86.73253311210253</v>
      </c>
      <c r="AJ6" s="31">
        <f>IF('SERIES_DB-MetaData'!$F6="US",'SERIES_DB-MetaData'!AJ6,'SERIES_DB-MetaData'!AJ6/6.89476)</f>
        <v>0</v>
      </c>
      <c r="AK6" s="31">
        <f>IF('SERIES_DB-MetaData'!$F6="US",'SERIES_DB-MetaData'!AK6,'SERIES_DB-MetaData'!AK6/6.89476)</f>
        <v>0</v>
      </c>
      <c r="AL6" s="31">
        <f>IF('SERIES_DB-MetaData'!$F6="US",'SERIES_DB-MetaData'!AL6,'SERIES_DB-MetaData'!AL6/6.89476)</f>
        <v>0</v>
      </c>
      <c r="AM6" s="31">
        <f>IF('SERIES_DB-MetaData'!$F6="US",'SERIES_DB-MetaData'!AM6,'SERIES_DB-MetaData'!AM6/6.89476)</f>
        <v>0</v>
      </c>
      <c r="AN6" s="31">
        <f>IF('SERIES_DB-MetaData'!$F6="US",'SERIES_DB-MetaData'!AN6,'SERIES_DB-MetaData'!AN6/6.89476)</f>
        <v>0</v>
      </c>
      <c r="AO6" s="108">
        <f>'SERIES_DB-MetaData'!AO6</f>
        <v>0</v>
      </c>
      <c r="AP6" s="108">
        <f>'SERIES_DB-MetaData'!AP6</f>
        <v>0</v>
      </c>
      <c r="AQ6" s="108">
        <f>'SERIES_DB-MetaData'!AQ6</f>
        <v>2</v>
      </c>
      <c r="AR6" s="108" t="str">
        <f>'SERIES_DB-MetaData'!AR6</f>
        <v>Ribbed</v>
      </c>
      <c r="AS6" s="31">
        <f>IF('SERIES_DB-MetaData'!$F6="US",'SERIES_DB-MetaData'!AS6,'SERIES_DB-MetaData'!AS6/25.4)</f>
        <v>0.37401574803149606</v>
      </c>
      <c r="AT6" s="108">
        <f>'SERIES_DB-MetaData'!AT6</f>
        <v>0</v>
      </c>
      <c r="AU6" s="31">
        <f>IF('SERIES_DB-MetaData'!$F6="US",'SERIES_DB-MetaData'!AU6,'SERIES_DB-MetaData'!AU6/25.4)</f>
        <v>7.8740157480314963</v>
      </c>
      <c r="AV6" s="31">
        <f>IF('SERIES_DB-MetaData'!$F6="US",'SERIES_DB-MetaData'!AV6,'SERIES_DB-MetaData'!AV6/25.4)</f>
        <v>0</v>
      </c>
      <c r="AW6" s="108">
        <f>'SERIES_DB-MetaData'!AW6</f>
        <v>0</v>
      </c>
      <c r="AX6" s="31">
        <f>IF('SERIES_DB-MetaData'!$F6="US",'SERIES_DB-MetaData'!AX6,'SERIES_DB-MetaData'!AX6/25.4)</f>
        <v>0</v>
      </c>
      <c r="AY6" s="23">
        <f>AQ6*PI()*AS6^2/4/N6/AU6*100</f>
        <v>0.47254789497746469</v>
      </c>
      <c r="AZ6" s="23"/>
      <c r="BA6" s="31">
        <f>IF('SERIES_DB-MetaData'!$F6="US",'SERIES_DB-MetaData'!BA6,'SERIES_DB-MetaData'!BA6/6.89476)</f>
        <v>71.068463586839869</v>
      </c>
      <c r="BB6" s="31">
        <f>IF('SERIES_DB-MetaData'!$F6="US",'SERIES_DB-MetaData'!BB44,'SERIES_DB-MetaData'!BB44/6.89476)</f>
        <v>73.374809275449763</v>
      </c>
      <c r="BC6" s="108">
        <f>'SERIES_DB-MetaData'!BC6</f>
        <v>0</v>
      </c>
      <c r="BD6" s="31">
        <f>IF('SERIES_DB-MetaData'!$F6="US",'SERIES_DB-MetaData'!BD6,'SERIES_DB-MetaData'!BD6/25.4)</f>
        <v>0.39370078740157483</v>
      </c>
      <c r="BE6" s="31">
        <f>IF('SERIES_DB-MetaData'!$F6="US",'SERIES_DB-MetaData'!BE44,'SERIES_DB-MetaData'!BE44/25.4)</f>
        <v>0.98425196850393704</v>
      </c>
      <c r="BF6" s="108">
        <f>'SERIES_DB-MetaData'!BF44</f>
        <v>1</v>
      </c>
      <c r="BG6" s="23">
        <f>BF6*PI()*BD6^2/4/Q6/BE6*100</f>
        <v>2.0943951023931953</v>
      </c>
      <c r="BH6" s="31">
        <f>IF('SERIES_DB-MetaData'!$F6="US",'SERIES_DB-MetaData'!BH6,'SERIES_DB-MetaData'!BH6/25.4)</f>
        <v>0</v>
      </c>
      <c r="BI6" s="31">
        <f>IF('SERIES_DB-MetaData'!$F6="US",'SERIES_DB-MetaData'!BI6,'SERIES_DB-MetaData'!BI6/6.89476)</f>
        <v>71.068463586839869</v>
      </c>
      <c r="BJ6" s="31">
        <f>IF('SERIES_DB-MetaData'!$F6="US",'SERIES_DB-MetaData'!BJ6,'SERIES_DB-MetaData'!BJ6/6.89476)</f>
        <v>0</v>
      </c>
      <c r="BK6" s="108">
        <f>'SERIES_DB-MetaData'!BK6</f>
        <v>0</v>
      </c>
      <c r="BL6" s="31">
        <f>IF('SERIES_DB-MetaData'!$F6="US",'SERIES_DB-MetaData'!BL6,'SERIES_DB-MetaData'!BL6/25.4)</f>
        <v>0.39370078740157483</v>
      </c>
      <c r="BM6" s="31">
        <f>IF('SERIES_DB-MetaData'!$F6="US",'SERIES_DB-MetaData'!BM6,'SERIES_DB-MetaData'!BM6/25.4)</f>
        <v>7.8740157480314963</v>
      </c>
      <c r="BN6" s="31">
        <f>'SERIES_DB-MetaData'!$BO$6</f>
        <v>0.52359877559829893</v>
      </c>
      <c r="BO6" s="22">
        <f>'SERIES_DB-MetaData'!$BO$6</f>
        <v>0.52359877559829893</v>
      </c>
      <c r="BP6" s="31">
        <f>IF('SERIES_DB-MetaData'!$F6="US",'SERIES_DB-MetaData'!BP6,'SERIES_DB-MetaData'!BP6/6.89476)</f>
        <v>71.068463586839869</v>
      </c>
      <c r="BQ6" s="31">
        <f>IF('SERIES_DB-MetaData'!$F6="US",'SERIES_DB-MetaData'!BQ6,'SERIES_DB-MetaData'!BQ6/6.89476)</f>
        <v>0</v>
      </c>
      <c r="BR6" s="108">
        <f>'SERIES_DB-MetaData'!BR6</f>
        <v>0</v>
      </c>
      <c r="BS6" s="31">
        <f>IF('SERIES_DB-MetaData'!$F6="US",'SERIES_DB-MetaData'!BS6,'SERIES_DB-MetaData'!BS6/25.4)</f>
        <v>0</v>
      </c>
      <c r="BT6" s="108">
        <f>'SERIES_DB-MetaData'!BT6</f>
        <v>0</v>
      </c>
      <c r="BU6" s="108">
        <f>BT6*PI()*BS6^2/4/U6*100</f>
        <v>0</v>
      </c>
      <c r="BV6" s="31">
        <f>IF('SERIES_DB-MetaData'!$F6="US",'SERIES_DB-MetaData'!BV6,'SERIES_DB-MetaData'!BV6/6.89476)</f>
        <v>0</v>
      </c>
      <c r="BW6" s="108">
        <f>'SERIES_DB-MetaData'!BW6</f>
        <v>0</v>
      </c>
      <c r="BX6" s="108">
        <f>'SERIES_DB-MetaData'!BX6</f>
        <v>1</v>
      </c>
    </row>
    <row r="7" spans="1:76">
      <c r="A7" s="85">
        <f>'SERIES_DB-MetaData'!A7</f>
        <v>2</v>
      </c>
      <c r="B7" s="85">
        <f>'SERIES_DB-MetaData'!B7</f>
        <v>0</v>
      </c>
      <c r="C7" s="85">
        <f>'SERIES_DB-MetaData'!C7</f>
        <v>2</v>
      </c>
      <c r="D7" s="85" t="str">
        <f>'SERIES_DB-MetaData'!D7</f>
        <v>RCW3</v>
      </c>
      <c r="E7" s="85" t="str">
        <f>'SERIES_DB-MetaData'!E7</f>
        <v>Adajar et al. 1995</v>
      </c>
      <c r="F7" s="20" t="s">
        <v>193</v>
      </c>
      <c r="G7" s="85" t="str">
        <f>'SERIES_DB-MetaData'!G7</f>
        <v>C</v>
      </c>
      <c r="H7" s="85" t="str">
        <f>'SERIES_DB-MetaData'!H7</f>
        <v>R</v>
      </c>
      <c r="I7" s="31">
        <f>IF('SERIES_DB-MetaData'!$F7="US",'SERIES_DB-MetaData'!I7,'SERIES_DB-MetaData'!I7/6.89476)</f>
        <v>6.758755924789261</v>
      </c>
      <c r="J7" s="31">
        <f>IF('SERIES_DB-MetaData'!$F7="US",'SERIES_DB-MetaData'!J7,'SERIES_DB-MetaData'!J7/6.89476)</f>
        <v>0</v>
      </c>
      <c r="K7" s="31">
        <f>IF('SERIES_DB-MetaData'!$F7="US",'SERIES_DB-MetaData'!K7,'SERIES_DB-MetaData'!K7/6.89476)</f>
        <v>0</v>
      </c>
      <c r="L7" s="31">
        <f>IF('SERIES_DB-MetaData'!$F7="US",'SERIES_DB-MetaData'!L7,'SERIES_DB-MetaData'!L7/4.448)</f>
        <v>22.000899280575542</v>
      </c>
      <c r="M7" s="20" t="str">
        <f>'SERIES_DB-MetaData'!M7</f>
        <v>III</v>
      </c>
      <c r="N7" s="31">
        <f>IF('SERIES_DB-MetaData'!$F7="US",'SERIES_DB-MetaData'!N7,'SERIES_DB-MetaData'!N7/25.4)</f>
        <v>5.9055118110236222</v>
      </c>
      <c r="O7" s="31">
        <f>IF('SERIES_DB-MetaData'!$F7="US",'SERIES_DB-MetaData'!O7,'SERIES_DB-MetaData'!O7/25.4)</f>
        <v>11.811023622047244</v>
      </c>
      <c r="P7" s="31">
        <f>IF('SERIES_DB-MetaData'!$F7="US",'SERIES_DB-MetaData'!P7,'SERIES_DB-MetaData'!P7/25.4)</f>
        <v>55.118110236220474</v>
      </c>
      <c r="Q7" s="31">
        <f>IF('SERIES_DB-MetaData'!$F7="US",'SERIES_DB-MetaData'!Q7,'SERIES_DB-MetaData'!Q7/25.4)</f>
        <v>5.9055118110236222</v>
      </c>
      <c r="R7" s="31">
        <f>IF('SERIES_DB-MetaData'!$F7="US",'SERIES_DB-MetaData'!R7,'SERIES_DB-MetaData'!R7/25.4)</f>
        <v>78.740157480314963</v>
      </c>
      <c r="S7" s="31">
        <f>IF('SERIES_DB-MetaData'!$F7="US",'SERIES_DB-MetaData'!S7,'SERIES_DB-MetaData'!S7/25.4)</f>
        <v>78.740157480314963</v>
      </c>
      <c r="T7" s="24" t="str">
        <f>'SERIES_DB-MetaData'!T7</f>
        <v>C</v>
      </c>
      <c r="U7" s="31">
        <f>IF('SERIES_DB-MetaData'!$F7="US",'SERIES_DB-MetaData'!U7,'SERIES_DB-MetaData'!U7/(25.4^2))</f>
        <v>325.500651001302</v>
      </c>
      <c r="V7" s="31">
        <f>IF('SERIES_DB-MetaData'!$F7="US",'SERIES_DB-MetaData'!V7,'SERIES_DB-MetaData'!V7/25.4)</f>
        <v>0.98425196850393704</v>
      </c>
      <c r="W7" s="31">
        <f>IF('SERIES_DB-MetaData'!$F7="US",'SERIES_DB-MetaData'!W7,'SERIES_DB-MetaData'!W7/25.4)</f>
        <v>0</v>
      </c>
      <c r="X7" s="31">
        <f>IF('SERIES_DB-MetaData'!$F7="US",'SERIES_DB-MetaData'!X7,'SERIES_DB-MetaData'!X7/25.4)</f>
        <v>0</v>
      </c>
      <c r="Y7" s="108">
        <f>'SERIES_DB-MetaData'!Y7</f>
        <v>4</v>
      </c>
      <c r="Z7" s="31">
        <f>IF('SERIES_DB-MetaData'!$F7="US",'SERIES_DB-MetaData'!Z7,'SERIES_DB-MetaData'!Z7/25.4)</f>
        <v>0</v>
      </c>
      <c r="AA7" s="108">
        <f>'SERIES_DB-MetaData'!AA7</f>
        <v>0</v>
      </c>
      <c r="AB7" s="31">
        <f>IF('SERIES_DB-MetaData'!$F7="US",'SERIES_DB-MetaData'!AB7,'SERIES_DB-MetaData'!AB7/25.4)</f>
        <v>0</v>
      </c>
      <c r="AC7" s="108">
        <f>'SERIES_DB-MetaData'!AC7</f>
        <v>0</v>
      </c>
      <c r="AD7" s="108">
        <f>'SERIES_DB-MetaData'!AD7</f>
        <v>0</v>
      </c>
      <c r="AE7" s="31">
        <f>IF('SERIES_DB-MetaData'!$F7="US",'SERIES_DB-MetaData'!AE7,'SERIES_DB-MetaData'!AE7/25.4)</f>
        <v>0</v>
      </c>
      <c r="AF7" s="108" t="str">
        <f>'SERIES_DB-MetaData'!AF7</f>
        <v>Ribbed</v>
      </c>
      <c r="AG7" s="23">
        <f t="shared" ref="AG7:AG50" si="0">((Y7-AA7-AC7)*PI()*V7^2/4+AA7*PI()*X7^2/4+AC7*PI()*W7^2/4)/U7*100</f>
        <v>0.93499781356839085</v>
      </c>
      <c r="AH7" s="31">
        <f>IF('SERIES_DB-MetaData'!$F7="US",'SERIES_DB-MetaData'!AH7,'SERIES_DB-MetaData'!AH7/25.4)</f>
        <v>0</v>
      </c>
      <c r="AI7" s="31">
        <f>IF('SERIES_DB-MetaData'!$F7="US",'SERIES_DB-MetaData'!AI7,'SERIES_DB-MetaData'!AI7/6.89476)</f>
        <v>86.73253311210253</v>
      </c>
      <c r="AJ7" s="31">
        <f>IF('SERIES_DB-MetaData'!$F7="US",'SERIES_DB-MetaData'!AJ7,'SERIES_DB-MetaData'!AJ7/6.89476)</f>
        <v>0</v>
      </c>
      <c r="AK7" s="31">
        <f>IF('SERIES_DB-MetaData'!$F7="US",'SERIES_DB-MetaData'!AK7,'SERIES_DB-MetaData'!AK7/6.89476)</f>
        <v>0</v>
      </c>
      <c r="AL7" s="31">
        <f>IF('SERIES_DB-MetaData'!$F7="US",'SERIES_DB-MetaData'!AL7,'SERIES_DB-MetaData'!AL7/6.89476)</f>
        <v>0</v>
      </c>
      <c r="AM7" s="31">
        <f>IF('SERIES_DB-MetaData'!$F7="US",'SERIES_DB-MetaData'!AM7,'SERIES_DB-MetaData'!AM7/6.89476)</f>
        <v>0</v>
      </c>
      <c r="AN7" s="31">
        <f>IF('SERIES_DB-MetaData'!$F7="US",'SERIES_DB-MetaData'!AN7,'SERIES_DB-MetaData'!AN7/6.89476)</f>
        <v>0</v>
      </c>
      <c r="AO7" s="108">
        <f>'SERIES_DB-MetaData'!AO7</f>
        <v>0</v>
      </c>
      <c r="AP7" s="108">
        <f>'SERIES_DB-MetaData'!AP7</f>
        <v>0</v>
      </c>
      <c r="AQ7" s="108">
        <f>'SERIES_DB-MetaData'!AQ7</f>
        <v>2</v>
      </c>
      <c r="AR7" s="108" t="str">
        <f>'SERIES_DB-MetaData'!AR7</f>
        <v>Ribbed</v>
      </c>
      <c r="AS7" s="31">
        <f>IF('SERIES_DB-MetaData'!$F7="US",'SERIES_DB-MetaData'!AS7,'SERIES_DB-MetaData'!AS7/25.4)</f>
        <v>0.37401574803149606</v>
      </c>
      <c r="AT7" s="108">
        <f>'SERIES_DB-MetaData'!AT7</f>
        <v>0</v>
      </c>
      <c r="AU7" s="31">
        <f>IF('SERIES_DB-MetaData'!$F7="US",'SERIES_DB-MetaData'!AU7,'SERIES_DB-MetaData'!AU7/25.4)</f>
        <v>7.8740157480314963</v>
      </c>
      <c r="AV7" s="31">
        <f>IF('SERIES_DB-MetaData'!$F7="US",'SERIES_DB-MetaData'!AV7,'SERIES_DB-MetaData'!AV7/25.4)</f>
        <v>0</v>
      </c>
      <c r="AW7" s="108">
        <f>'SERIES_DB-MetaData'!AW7</f>
        <v>0</v>
      </c>
      <c r="AX7" s="31">
        <f>IF('SERIES_DB-MetaData'!$F7="US",'SERIES_DB-MetaData'!AX7,'SERIES_DB-MetaData'!AX7/25.4)</f>
        <v>0</v>
      </c>
      <c r="AY7" s="23">
        <f t="shared" ref="AY7:AY50" si="1">AQ7*PI()*AS7^2/4/N7/AU7*100</f>
        <v>0.47254789497746469</v>
      </c>
      <c r="AZ7" s="23"/>
      <c r="BA7" s="31">
        <f>IF('SERIES_DB-MetaData'!$F7="US",'SERIES_DB-MetaData'!BA7,'SERIES_DB-MetaData'!BA7/6.89476)</f>
        <v>71.068463586839869</v>
      </c>
      <c r="BB7" s="31">
        <f>IF('SERIES_DB-MetaData'!$F7="US",'SERIES_DB-MetaData'!BB45,'SERIES_DB-MetaData'!BB45/6.89476)</f>
        <v>80.060799795786949</v>
      </c>
      <c r="BC7" s="108">
        <f>'SERIES_DB-MetaData'!BC7</f>
        <v>0</v>
      </c>
      <c r="BD7" s="31">
        <f>IF('SERIES_DB-MetaData'!$F7="US",'SERIES_DB-MetaData'!BD7,'SERIES_DB-MetaData'!BD7/25.4)</f>
        <v>0.39370078740157483</v>
      </c>
      <c r="BE7" s="31">
        <f>IF('SERIES_DB-MetaData'!$F7="US",'SERIES_DB-MetaData'!BE45,'SERIES_DB-MetaData'!BE45/25.4)</f>
        <v>6.3661417322834648</v>
      </c>
      <c r="BF7" s="108">
        <f>'SERIES_DB-MetaData'!BF45</f>
        <v>2</v>
      </c>
      <c r="BG7" s="23">
        <f t="shared" ref="BG7:BG50" si="2">BF7*PI()*BD7^2/4/Q7/BE7*100</f>
        <v>0.64761753320754334</v>
      </c>
      <c r="BH7" s="31">
        <f>IF('SERIES_DB-MetaData'!$F7="US",'SERIES_DB-MetaData'!BH7,'SERIES_DB-MetaData'!BH7/25.4)</f>
        <v>0</v>
      </c>
      <c r="BI7" s="31">
        <f>IF('SERIES_DB-MetaData'!$F7="US",'SERIES_DB-MetaData'!BI7,'SERIES_DB-MetaData'!BI7/6.89476)</f>
        <v>71.068463586839869</v>
      </c>
      <c r="BJ7" s="31">
        <f>IF('SERIES_DB-MetaData'!$F7="US",'SERIES_DB-MetaData'!BJ7,'SERIES_DB-MetaData'!BJ7/6.89476)</f>
        <v>0</v>
      </c>
      <c r="BK7" s="108">
        <f>'SERIES_DB-MetaData'!BK7</f>
        <v>0</v>
      </c>
      <c r="BL7" s="31">
        <f>IF('SERIES_DB-MetaData'!$F7="US",'SERIES_DB-MetaData'!BL7,'SERIES_DB-MetaData'!BL7/25.4)</f>
        <v>0.39370078740157483</v>
      </c>
      <c r="BM7" s="31">
        <f>IF('SERIES_DB-MetaData'!$F7="US",'SERIES_DB-MetaData'!BM7,'SERIES_DB-MetaData'!BM7/25.4)</f>
        <v>7.8740157480314963</v>
      </c>
      <c r="BN7" s="31">
        <f>'SERIES_DB-MetaData'!$BO$6</f>
        <v>0.52359877559829893</v>
      </c>
      <c r="BO7" s="22">
        <f>'SERIES_DB-MetaData'!$BO$6</f>
        <v>0.52359877559829893</v>
      </c>
      <c r="BP7" s="31">
        <f>IF('SERIES_DB-MetaData'!$F7="US",'SERIES_DB-MetaData'!BP7,'SERIES_DB-MetaData'!BP7/6.89476)</f>
        <v>71.068463586839869</v>
      </c>
      <c r="BQ7" s="31">
        <f>IF('SERIES_DB-MetaData'!$F7="US",'SERIES_DB-MetaData'!BQ7,'SERIES_DB-MetaData'!BQ7/6.89476)</f>
        <v>0</v>
      </c>
      <c r="BR7" s="108">
        <f>'SERIES_DB-MetaData'!BR7</f>
        <v>0</v>
      </c>
      <c r="BS7" s="31">
        <f>IF('SERIES_DB-MetaData'!$F7="US",'SERIES_DB-MetaData'!BS7,'SERIES_DB-MetaData'!BS7/25.4)</f>
        <v>0</v>
      </c>
      <c r="BT7" s="108">
        <f>'SERIES_DB-MetaData'!BT7</f>
        <v>0</v>
      </c>
      <c r="BU7" s="108">
        <f t="shared" ref="BU7:BU50" si="3">BT7*PI()*BS7^2/4/U7*100</f>
        <v>0</v>
      </c>
      <c r="BV7" s="31">
        <f>IF('SERIES_DB-MetaData'!$F7="US",'SERIES_DB-MetaData'!BV7,'SERIES_DB-MetaData'!BV7/6.89476)</f>
        <v>0</v>
      </c>
      <c r="BW7" s="108">
        <f>'SERIES_DB-MetaData'!BW7</f>
        <v>0</v>
      </c>
      <c r="BX7" s="108">
        <f>'SERIES_DB-MetaData'!BX7</f>
        <v>2</v>
      </c>
    </row>
    <row r="8" spans="1:76">
      <c r="A8" s="85">
        <f>'SERIES_DB-MetaData'!A8</f>
        <v>3</v>
      </c>
      <c r="B8" s="85">
        <f>'SERIES_DB-MetaData'!B8</f>
        <v>0</v>
      </c>
      <c r="C8" s="85">
        <f>'SERIES_DB-MetaData'!C8</f>
        <v>2</v>
      </c>
      <c r="D8" s="85" t="str">
        <f>'SERIES_DB-MetaData'!D8</f>
        <v>P2015</v>
      </c>
      <c r="E8" s="85" t="str">
        <f>'SERIES_DB-MetaData'!E8</f>
        <v>Aoyama et al. 1984</v>
      </c>
      <c r="F8" s="20" t="s">
        <v>193</v>
      </c>
      <c r="G8" s="85" t="str">
        <f>'SERIES_DB-MetaData'!G8</f>
        <v>C</v>
      </c>
      <c r="H8" s="85" t="str">
        <f>'SERIES_DB-MetaData'!H8</f>
        <v>B</v>
      </c>
      <c r="I8" s="31">
        <f>IF('SERIES_DB-MetaData'!$F8="US",'SERIES_DB-MetaData'!I8,'SERIES_DB-MetaData'!I8/6.89476)</f>
        <v>4.3076191194472324</v>
      </c>
      <c r="J8" s="31">
        <f>IF('SERIES_DB-MetaData'!$F8="US",'SERIES_DB-MetaData'!J8,'SERIES_DB-MetaData'!J8/6.89476)</f>
        <v>0</v>
      </c>
      <c r="K8" s="31">
        <f>IF('SERIES_DB-MetaData'!$F8="US",'SERIES_DB-MetaData'!K8,'SERIES_DB-MetaData'!K8/6.89476)</f>
        <v>0</v>
      </c>
      <c r="L8" s="31">
        <f>IF('SERIES_DB-MetaData'!$F8="US",'SERIES_DB-MetaData'!L8,'SERIES_DB-MetaData'!L8/4.448)</f>
        <v>53.956834532374089</v>
      </c>
      <c r="M8" s="20" t="str">
        <f>'SERIES_DB-MetaData'!M8</f>
        <v>III</v>
      </c>
      <c r="N8" s="31">
        <f>IF('SERIES_DB-MetaData'!$F8="US",'SERIES_DB-MetaData'!N8,'SERIES_DB-MetaData'!N8/25.4)</f>
        <v>7.8740157480314963</v>
      </c>
      <c r="O8" s="31">
        <f>IF('SERIES_DB-MetaData'!$F8="US",'SERIES_DB-MetaData'!O8,'SERIES_DB-MetaData'!O8/25.4)</f>
        <v>7.8740157480314963</v>
      </c>
      <c r="P8" s="31">
        <f>IF('SERIES_DB-MetaData'!$F8="US",'SERIES_DB-MetaData'!P8,'SERIES_DB-MetaData'!P8/25.4)</f>
        <v>86.614173228346459</v>
      </c>
      <c r="Q8" s="31">
        <f>IF('SERIES_DB-MetaData'!$F8="US",'SERIES_DB-MetaData'!Q8,'SERIES_DB-MetaData'!Q8/25.4)</f>
        <v>3.9370078740157481</v>
      </c>
      <c r="R8" s="31">
        <f>IF('SERIES_DB-MetaData'!$F8="US",'SERIES_DB-MetaData'!R8,'SERIES_DB-MetaData'!R8/25.4)</f>
        <v>43.30708661417323</v>
      </c>
      <c r="S8" s="31">
        <f>IF('SERIES_DB-MetaData'!$F8="US",'SERIES_DB-MetaData'!S8,'SERIES_DB-MetaData'!S8/25.4)</f>
        <v>43.30708661417323</v>
      </c>
      <c r="T8" s="24" t="str">
        <f>'SERIES_DB-MetaData'!T8</f>
        <v>C</v>
      </c>
      <c r="U8" s="31">
        <f>IF('SERIES_DB-MetaData'!$F8="US",'SERIES_DB-MetaData'!U8,'SERIES_DB-MetaData'!U8/(25.4^2))</f>
        <v>341.000682001364</v>
      </c>
      <c r="V8" s="31">
        <f>IF('SERIES_DB-MetaData'!$F8="US",'SERIES_DB-MetaData'!V8,'SERIES_DB-MetaData'!V8/25.4)</f>
        <v>0.5</v>
      </c>
      <c r="W8" s="31">
        <f>IF('SERIES_DB-MetaData'!$F8="US",'SERIES_DB-MetaData'!W8,'SERIES_DB-MetaData'!W8/25.4)</f>
        <v>0.5</v>
      </c>
      <c r="X8" s="31">
        <f>IF('SERIES_DB-MetaData'!$F8="US",'SERIES_DB-MetaData'!X8,'SERIES_DB-MetaData'!X8/25.4)</f>
        <v>0.5</v>
      </c>
      <c r="Y8" s="108">
        <f>'SERIES_DB-MetaData'!Y8</f>
        <v>12</v>
      </c>
      <c r="Z8" s="31">
        <f>IF('SERIES_DB-MetaData'!$F8="US",'SERIES_DB-MetaData'!Z8,'SERIES_DB-MetaData'!Z8/25.4)</f>
        <v>0</v>
      </c>
      <c r="AA8" s="108">
        <f>'SERIES_DB-MetaData'!AA8</f>
        <v>2</v>
      </c>
      <c r="AB8" s="31">
        <f>IF('SERIES_DB-MetaData'!$F8="US",'SERIES_DB-MetaData'!AB8,'SERIES_DB-MetaData'!AB8/25.4)</f>
        <v>0</v>
      </c>
      <c r="AC8" s="108">
        <f>'SERIES_DB-MetaData'!AC8</f>
        <v>2</v>
      </c>
      <c r="AD8" s="108" t="str">
        <f>'SERIES_DB-MetaData'!AD8</f>
        <v>STRAIGHT</v>
      </c>
      <c r="AE8" s="31">
        <f>IF('SERIES_DB-MetaData'!$F8="US",'SERIES_DB-MetaData'!AE8,'SERIES_DB-MetaData'!AE8/25.4)</f>
        <v>19.685039370078741</v>
      </c>
      <c r="AF8" s="108" t="str">
        <f>'SERIES_DB-MetaData'!AF8</f>
        <v>Ribbed</v>
      </c>
      <c r="AG8" s="23">
        <f t="shared" si="0"/>
        <v>0.69096474422386056</v>
      </c>
      <c r="AH8" s="31">
        <f>IF('SERIES_DB-MetaData'!$F8="US",'SERIES_DB-MetaData'!AH8,'SERIES_DB-MetaData'!AH8/25.4)</f>
        <v>0</v>
      </c>
      <c r="AI8" s="31">
        <f>IF('SERIES_DB-MetaData'!$F8="US",'SERIES_DB-MetaData'!AI8,'SERIES_DB-MetaData'!AI8/6.89476)</f>
        <v>53.37386653052463</v>
      </c>
      <c r="AJ8" s="31">
        <f>IF('SERIES_DB-MetaData'!$F8="US",'SERIES_DB-MetaData'!AJ8,'SERIES_DB-MetaData'!AJ8/6.89476)</f>
        <v>0</v>
      </c>
      <c r="AK8" s="31">
        <f>IF('SERIES_DB-MetaData'!$F8="US",'SERIES_DB-MetaData'!AK8,'SERIES_DB-MetaData'!AK8/6.89476)</f>
        <v>53.37386653052463</v>
      </c>
      <c r="AL8" s="31">
        <f>IF('SERIES_DB-MetaData'!$F8="US",'SERIES_DB-MetaData'!AL8,'SERIES_DB-MetaData'!AL8/6.89476)</f>
        <v>53.37386653052463</v>
      </c>
      <c r="AM8" s="31">
        <f>IF('SERIES_DB-MetaData'!$F8="US",'SERIES_DB-MetaData'!AM8,'SERIES_DB-MetaData'!AM8/6.89476)</f>
        <v>0</v>
      </c>
      <c r="AN8" s="31">
        <f>IF('SERIES_DB-MetaData'!$F8="US",'SERIES_DB-MetaData'!AN8,'SERIES_DB-MetaData'!AN8/6.89476)</f>
        <v>0</v>
      </c>
      <c r="AO8" s="108">
        <f>'SERIES_DB-MetaData'!AO8</f>
        <v>0</v>
      </c>
      <c r="AP8" s="108" t="str">
        <f>'SERIES_DB-MetaData'!AP8</f>
        <v>R</v>
      </c>
      <c r="AQ8" s="108">
        <f>'SERIES_DB-MetaData'!AQ8</f>
        <v>2</v>
      </c>
      <c r="AR8" s="108" t="str">
        <f>'SERIES_DB-MetaData'!AR8</f>
        <v>Ribbed</v>
      </c>
      <c r="AS8" s="31">
        <f>IF('SERIES_DB-MetaData'!$F8="US",'SERIES_DB-MetaData'!AS8,'SERIES_DB-MetaData'!AS8/25.4)</f>
        <v>0.23622047244094491</v>
      </c>
      <c r="AT8" s="108">
        <f>'SERIES_DB-MetaData'!AT8</f>
        <v>22</v>
      </c>
      <c r="AU8" s="31">
        <f>IF('SERIES_DB-MetaData'!$F8="US",'SERIES_DB-MetaData'!AU8,'SERIES_DB-MetaData'!AU8/25.4)</f>
        <v>1.9685039370078741</v>
      </c>
      <c r="AV8" s="31">
        <f>IF('SERIES_DB-MetaData'!$F8="US",'SERIES_DB-MetaData'!AV8,'SERIES_DB-MetaData'!AV8/25.4)</f>
        <v>0</v>
      </c>
      <c r="AW8" s="108">
        <f>'SERIES_DB-MetaData'!AW8</f>
        <v>0</v>
      </c>
      <c r="AX8" s="31">
        <f>IF('SERIES_DB-MetaData'!$F8="US",'SERIES_DB-MetaData'!AX8,'SERIES_DB-MetaData'!AX8/25.4)</f>
        <v>0</v>
      </c>
      <c r="AY8" s="23">
        <f t="shared" si="1"/>
        <v>0.56548667764616278</v>
      </c>
      <c r="AZ8" s="23"/>
      <c r="BA8" s="31">
        <f>IF('SERIES_DB-MetaData'!$F8="US",'SERIES_DB-MetaData'!BA8,'SERIES_DB-MetaData'!BA8/6.89476)</f>
        <v>52.503640445787816</v>
      </c>
      <c r="BB8" s="31">
        <f>IF('SERIES_DB-MetaData'!$F8="US",'SERIES_DB-MetaData'!BB8,'SERIES_DB-MetaData'!BB8/6.89476)</f>
        <v>0</v>
      </c>
      <c r="BC8" s="108">
        <f>'SERIES_DB-MetaData'!BC8</f>
        <v>0</v>
      </c>
      <c r="BD8" s="31">
        <f>IF('SERIES_DB-MetaData'!$F8="US",'SERIES_DB-MetaData'!BD8,'SERIES_DB-MetaData'!BD8/25.4)</f>
        <v>0.23622047244094491</v>
      </c>
      <c r="BE8" s="31">
        <f>IF('SERIES_DB-MetaData'!$F8="US",'SERIES_DB-MetaData'!BE8,'SERIES_DB-MetaData'!BE8/25.4)</f>
        <v>2.9527559055118111</v>
      </c>
      <c r="BF8" s="108">
        <f>'SERIES_DB-MetaData'!BF8</f>
        <v>2</v>
      </c>
      <c r="BG8" s="23">
        <f t="shared" si="2"/>
        <v>0.75398223686155041</v>
      </c>
      <c r="BH8" s="31">
        <f>IF('SERIES_DB-MetaData'!$F8="US",'SERIES_DB-MetaData'!BH8,'SERIES_DB-MetaData'!BH8/25.4)</f>
        <v>0</v>
      </c>
      <c r="BI8" s="31">
        <f>IF('SERIES_DB-MetaData'!$F8="US",'SERIES_DB-MetaData'!BI8,'SERIES_DB-MetaData'!BI8/6.89476)</f>
        <v>52.503640445787816</v>
      </c>
      <c r="BJ8" s="31">
        <f>IF('SERIES_DB-MetaData'!$F8="US",'SERIES_DB-MetaData'!BJ8,'SERIES_DB-MetaData'!BJ8/6.89476)</f>
        <v>0</v>
      </c>
      <c r="BK8" s="108">
        <f>'SERIES_DB-MetaData'!BK8</f>
        <v>0</v>
      </c>
      <c r="BL8" s="31">
        <f>IF('SERIES_DB-MetaData'!$F8="US",'SERIES_DB-MetaData'!BL8,'SERIES_DB-MetaData'!BL8/25.4)</f>
        <v>0.23622047244094491</v>
      </c>
      <c r="BM8" s="31">
        <f>IF('SERIES_DB-MetaData'!$F8="US",'SERIES_DB-MetaData'!BM8,'SERIES_DB-MetaData'!BM8/25.4)</f>
        <v>2.9527559055118111</v>
      </c>
      <c r="BN8" s="31">
        <f>'SERIES_DB-MetaData'!$BO$6</f>
        <v>0.52359877559829893</v>
      </c>
      <c r="BO8" s="22">
        <f>'SERIES_DB-MetaData'!$BO$6</f>
        <v>0.52359877559829893</v>
      </c>
      <c r="BP8" s="31">
        <f>IF('SERIES_DB-MetaData'!$F8="US",'SERIES_DB-MetaData'!BP8,'SERIES_DB-MetaData'!BP8/6.89476)</f>
        <v>52.503640445787816</v>
      </c>
      <c r="BQ8" s="31">
        <f>IF('SERIES_DB-MetaData'!$F8="US",'SERIES_DB-MetaData'!BQ8,'SERIES_DB-MetaData'!BQ8/6.89476)</f>
        <v>0</v>
      </c>
      <c r="BR8" s="108">
        <f>'SERIES_DB-MetaData'!BR8</f>
        <v>0</v>
      </c>
      <c r="BS8" s="31">
        <f>IF('SERIES_DB-MetaData'!$F8="US",'SERIES_DB-MetaData'!BS8,'SERIES_DB-MetaData'!BS8/25.4)</f>
        <v>0</v>
      </c>
      <c r="BT8" s="108">
        <f>'SERIES_DB-MetaData'!BT8</f>
        <v>0</v>
      </c>
      <c r="BU8" s="108">
        <f t="shared" si="3"/>
        <v>0</v>
      </c>
      <c r="BV8" s="31">
        <f>IF('SERIES_DB-MetaData'!$F8="US",'SERIES_DB-MetaData'!BV8,'SERIES_DB-MetaData'!BV8/6.89476)</f>
        <v>0</v>
      </c>
      <c r="BW8" s="108">
        <f>'SERIES_DB-MetaData'!BW8</f>
        <v>0</v>
      </c>
      <c r="BX8" s="108">
        <f>'SERIES_DB-MetaData'!BX8</f>
        <v>2</v>
      </c>
    </row>
    <row r="9" spans="1:76">
      <c r="A9" s="85">
        <f>'SERIES_DB-MetaData'!A9</f>
        <v>4</v>
      </c>
      <c r="B9" s="85">
        <f>'SERIES_DB-MetaData'!B9</f>
        <v>0</v>
      </c>
      <c r="C9" s="85">
        <f>'SERIES_DB-MetaData'!C9</f>
        <v>1</v>
      </c>
      <c r="D9" s="85" t="str">
        <f>'SERIES_DB-MetaData'!D9</f>
        <v>WSH2</v>
      </c>
      <c r="E9" s="85" t="str">
        <f>'SERIES_DB-MetaData'!E9</f>
        <v>Belmouden, Lestuzzi (2006)</v>
      </c>
      <c r="F9" s="20" t="s">
        <v>193</v>
      </c>
      <c r="G9" s="85" t="str">
        <f>'SERIES_DB-MetaData'!G9</f>
        <v>C</v>
      </c>
      <c r="H9" s="85" t="str">
        <f>'SERIES_DB-MetaData'!H9</f>
        <v>R</v>
      </c>
      <c r="I9" s="31">
        <f>IF('SERIES_DB-MetaData'!$F9="US",'SERIES_DB-MetaData'!I9,'SERIES_DB-MetaData'!I9/6.89476)</f>
        <v>6.966159808318201</v>
      </c>
      <c r="J9" s="31">
        <f>IF('SERIES_DB-MetaData'!$F9="US",'SERIES_DB-MetaData'!J9,'SERIES_DB-MetaData'!J9/6.89476)</f>
        <v>0</v>
      </c>
      <c r="K9" s="31">
        <f>IF('SERIES_DB-MetaData'!$F9="US",'SERIES_DB-MetaData'!K9,'SERIES_DB-MetaData'!K9/6.89476)</f>
        <v>0</v>
      </c>
      <c r="L9" s="31">
        <f>IF('SERIES_DB-MetaData'!$F9="US",'SERIES_DB-MetaData'!L9,'SERIES_DB-MetaData'!L9/4.448)</f>
        <v>141.63669064748203</v>
      </c>
      <c r="M9" s="20" t="str">
        <f>'SERIES_DB-MetaData'!M9</f>
        <v>IV</v>
      </c>
      <c r="N9" s="31">
        <f>IF('SERIES_DB-MetaData'!$F9="US",'SERIES_DB-MetaData'!N9,'SERIES_DB-MetaData'!N9/25.4)</f>
        <v>5.9055118110236222</v>
      </c>
      <c r="O9" s="31">
        <f>IF('SERIES_DB-MetaData'!$F9="US",'SERIES_DB-MetaData'!O9,'SERIES_DB-MetaData'!O9/25.4)</f>
        <v>6.8897637795275593</v>
      </c>
      <c r="P9" s="31">
        <f>IF('SERIES_DB-MetaData'!$F9="US",'SERIES_DB-MetaData'!P9,'SERIES_DB-MetaData'!P9/25.4)</f>
        <v>78.740157480314963</v>
      </c>
      <c r="Q9" s="31">
        <f>IF('SERIES_DB-MetaData'!$F9="US",'SERIES_DB-MetaData'!Q9,'SERIES_DB-MetaData'!Q9/25.4)</f>
        <v>5.9055118110236222</v>
      </c>
      <c r="R9" s="31">
        <f>IF('SERIES_DB-MetaData'!$F9="US",'SERIES_DB-MetaData'!R9,'SERIES_DB-MetaData'!R9/25.4)</f>
        <v>179.52755905511813</v>
      </c>
      <c r="S9" s="31">
        <f>IF('SERIES_DB-MetaData'!$F9="US",'SERIES_DB-MetaData'!S9,'SERIES_DB-MetaData'!S9/25.4)</f>
        <v>179.52755905511813</v>
      </c>
      <c r="T9" s="24" t="str">
        <f>'SERIES_DB-MetaData'!T9</f>
        <v>C</v>
      </c>
      <c r="U9" s="31">
        <f>IF('SERIES_DB-MetaData'!$F9="US",'SERIES_DB-MetaData'!U9,'SERIES_DB-MetaData'!U9/(25.4^2))</f>
        <v>465.00093000186001</v>
      </c>
      <c r="V9" s="31">
        <f>IF('SERIES_DB-MetaData'!$F9="US",'SERIES_DB-MetaData'!V9,'SERIES_DB-MetaData'!V9/25.4)</f>
        <v>0.39370078740157483</v>
      </c>
      <c r="W9" s="31">
        <f>IF('SERIES_DB-MetaData'!$F9="US",'SERIES_DB-MetaData'!W9,'SERIES_DB-MetaData'!W9/25.4)</f>
        <v>0.39370078740157483</v>
      </c>
      <c r="X9" s="31">
        <f>IF('SERIES_DB-MetaData'!$F9="US",'SERIES_DB-MetaData'!X9,'SERIES_DB-MetaData'!X9/25.4)</f>
        <v>0</v>
      </c>
      <c r="Y9" s="108">
        <f>'SERIES_DB-MetaData'!Y9</f>
        <v>6</v>
      </c>
      <c r="Z9" s="31">
        <f>IF('SERIES_DB-MetaData'!$F9="US",'SERIES_DB-MetaData'!Z9,'SERIES_DB-MetaData'!Z9/25.4)</f>
        <v>0.98425196850393704</v>
      </c>
      <c r="AA9" s="108">
        <f>'SERIES_DB-MetaData'!AA9</f>
        <v>0</v>
      </c>
      <c r="AB9" s="31">
        <f>IF('SERIES_DB-MetaData'!$F9="US",'SERIES_DB-MetaData'!AB9,'SERIES_DB-MetaData'!AB9/25.4)</f>
        <v>0</v>
      </c>
      <c r="AC9" s="108">
        <f>'SERIES_DB-MetaData'!AC9</f>
        <v>1</v>
      </c>
      <c r="AD9" s="108">
        <f>'SERIES_DB-MetaData'!AD9</f>
        <v>0</v>
      </c>
      <c r="AE9" s="31">
        <f>IF('SERIES_DB-MetaData'!$F9="US",'SERIES_DB-MetaData'!AE9,'SERIES_DB-MetaData'!AE9/25.4)</f>
        <v>0</v>
      </c>
      <c r="AF9" s="108" t="str">
        <f>'SERIES_DB-MetaData'!AF9</f>
        <v>Ribbed</v>
      </c>
      <c r="AG9" s="23">
        <f t="shared" si="0"/>
        <v>0.15707963267948966</v>
      </c>
      <c r="AH9" s="31">
        <f>IF('SERIES_DB-MetaData'!$F9="US",'SERIES_DB-MetaData'!AH9,'SERIES_DB-MetaData'!AH9/25.4)</f>
        <v>0</v>
      </c>
      <c r="AI9" s="31">
        <f>IF('SERIES_DB-MetaData'!$F9="US",'SERIES_DB-MetaData'!AI9,'SERIES_DB-MetaData'!AI9/6.89476)</f>
        <v>84.121854857892089</v>
      </c>
      <c r="AJ9" s="31">
        <f>IF('SERIES_DB-MetaData'!$F9="US",'SERIES_DB-MetaData'!AJ9,'SERIES_DB-MetaData'!AJ9/6.89476)</f>
        <v>0</v>
      </c>
      <c r="AK9" s="31">
        <f>IF('SERIES_DB-MetaData'!$F9="US",'SERIES_DB-MetaData'!AK9,'SERIES_DB-MetaData'!AK9/6.89476)</f>
        <v>84.121854857892089</v>
      </c>
      <c r="AL9" s="31">
        <f>IF('SERIES_DB-MetaData'!$F9="US",'SERIES_DB-MetaData'!AL9,'SERIES_DB-MetaData'!AL9/6.89476)</f>
        <v>0</v>
      </c>
      <c r="AM9" s="31">
        <f>IF('SERIES_DB-MetaData'!$F9="US",'SERIES_DB-MetaData'!AM9,'SERIES_DB-MetaData'!AM9/6.89476)</f>
        <v>0</v>
      </c>
      <c r="AN9" s="31">
        <f>IF('SERIES_DB-MetaData'!$F9="US",'SERIES_DB-MetaData'!AN9,'SERIES_DB-MetaData'!AN9/6.89476)</f>
        <v>0</v>
      </c>
      <c r="AO9" s="108">
        <f>'SERIES_DB-MetaData'!AO9</f>
        <v>0</v>
      </c>
      <c r="AP9" s="108" t="str">
        <f>'SERIES_DB-MetaData'!AP9</f>
        <v>R</v>
      </c>
      <c r="AQ9" s="108">
        <f>'SERIES_DB-MetaData'!AQ9</f>
        <v>2</v>
      </c>
      <c r="AR9" s="108" t="str">
        <f>'SERIES_DB-MetaData'!AR9</f>
        <v>Ribbed</v>
      </c>
      <c r="AS9" s="31">
        <f>IF('SERIES_DB-MetaData'!$F9="US",'SERIES_DB-MetaData'!AS9,'SERIES_DB-MetaData'!AS9/25.4)</f>
        <v>0.23622047244094491</v>
      </c>
      <c r="AT9" s="108">
        <f>'SERIES_DB-MetaData'!AT9</f>
        <v>16</v>
      </c>
      <c r="AU9" s="31">
        <f>IF('SERIES_DB-MetaData'!$F9="US",'SERIES_DB-MetaData'!AU9,'SERIES_DB-MetaData'!AU9/25.4)</f>
        <v>2.9527559055118111</v>
      </c>
      <c r="AV9" s="31">
        <f>IF('SERIES_DB-MetaData'!$F9="US",'SERIES_DB-MetaData'!AV9,'SERIES_DB-MetaData'!AV9/25.4)</f>
        <v>0</v>
      </c>
      <c r="AW9" s="108">
        <f>'SERIES_DB-MetaData'!AW9</f>
        <v>0</v>
      </c>
      <c r="AX9" s="31">
        <f>IF('SERIES_DB-MetaData'!$F9="US",'SERIES_DB-MetaData'!AX9,'SERIES_DB-MetaData'!AX9/25.4)</f>
        <v>0</v>
      </c>
      <c r="AY9" s="23">
        <f t="shared" si="1"/>
        <v>0.50265482457436694</v>
      </c>
      <c r="AZ9" s="23"/>
      <c r="BA9" s="31">
        <f>IF('SERIES_DB-MetaData'!$F9="US",'SERIES_DB-MetaData'!BA9,'SERIES_DB-MetaData'!BA9/6.89476)</f>
        <v>71.663118078076693</v>
      </c>
      <c r="BB9" s="31">
        <f>IF('SERIES_DB-MetaData'!$F9="US",'SERIES_DB-MetaData'!BB9,'SERIES_DB-MetaData'!BB9/6.89476)</f>
        <v>0</v>
      </c>
      <c r="BC9" s="108">
        <f>'SERIES_DB-MetaData'!BC9</f>
        <v>0</v>
      </c>
      <c r="BD9" s="31">
        <f>IF('SERIES_DB-MetaData'!$F9="US",'SERIES_DB-MetaData'!BD9,'SERIES_DB-MetaData'!BD9/25.4)</f>
        <v>0.23622047244094491</v>
      </c>
      <c r="BE9" s="31">
        <f>IF('SERIES_DB-MetaData'!$F9="US",'SERIES_DB-MetaData'!BE9,'SERIES_DB-MetaData'!BE9/25.4)</f>
        <v>4.9212598425196852</v>
      </c>
      <c r="BF9" s="108">
        <f>'SERIES_DB-MetaData'!BF9</f>
        <v>2</v>
      </c>
      <c r="BG9" s="23">
        <f t="shared" si="2"/>
        <v>0.30159289474462014</v>
      </c>
      <c r="BH9" s="31">
        <f>IF('SERIES_DB-MetaData'!$F9="US",'SERIES_DB-MetaData'!BH9,'SERIES_DB-MetaData'!BH9/25.4)</f>
        <v>0</v>
      </c>
      <c r="BI9" s="31">
        <f>IF('SERIES_DB-MetaData'!$F9="US",'SERIES_DB-MetaData'!BI9,'SERIES_DB-MetaData'!BI9/6.89476)</f>
        <v>71.663118078076693</v>
      </c>
      <c r="BJ9" s="31">
        <f>IF('SERIES_DB-MetaData'!$F9="US",'SERIES_DB-MetaData'!BJ9,'SERIES_DB-MetaData'!BJ9/6.89476)</f>
        <v>0</v>
      </c>
      <c r="BK9" s="108">
        <f>'SERIES_DB-MetaData'!BK9</f>
        <v>0</v>
      </c>
      <c r="BL9" s="31">
        <f>IF('SERIES_DB-MetaData'!$F9="US",'SERIES_DB-MetaData'!BL9,'SERIES_DB-MetaData'!BL9/25.4)</f>
        <v>0.23622047244094491</v>
      </c>
      <c r="BM9" s="31">
        <f>IF('SERIES_DB-MetaData'!$F9="US",'SERIES_DB-MetaData'!BM9,'SERIES_DB-MetaData'!BM9/25.4)</f>
        <v>5.9055118110236222</v>
      </c>
      <c r="BN9" s="31">
        <f>'SERIES_DB-MetaData'!$BO$6</f>
        <v>0.52359877559829893</v>
      </c>
      <c r="BO9" s="22">
        <f>'SERIES_DB-MetaData'!$BO$6</f>
        <v>0.52359877559829893</v>
      </c>
      <c r="BP9" s="31">
        <f>IF('SERIES_DB-MetaData'!$F9="US",'SERIES_DB-MetaData'!BP9,'SERIES_DB-MetaData'!BP9/6.89476)</f>
        <v>72.228765033155611</v>
      </c>
      <c r="BQ9" s="31">
        <f>IF('SERIES_DB-MetaData'!$F9="US",'SERIES_DB-MetaData'!BQ9,'SERIES_DB-MetaData'!BQ9/6.89476)</f>
        <v>0</v>
      </c>
      <c r="BR9" s="108">
        <f>'SERIES_DB-MetaData'!BR9</f>
        <v>0</v>
      </c>
      <c r="BS9" s="31">
        <f>IF('SERIES_DB-MetaData'!$F9="US",'SERIES_DB-MetaData'!BS9,'SERIES_DB-MetaData'!BS9/25.4)</f>
        <v>0</v>
      </c>
      <c r="BT9" s="108">
        <f>'SERIES_DB-MetaData'!BT9</f>
        <v>0</v>
      </c>
      <c r="BU9" s="108">
        <f t="shared" si="3"/>
        <v>0</v>
      </c>
      <c r="BV9" s="31">
        <f>IF('SERIES_DB-MetaData'!$F9="US",'SERIES_DB-MetaData'!BV9,'SERIES_DB-MetaData'!BV9/6.89476)</f>
        <v>0</v>
      </c>
      <c r="BW9" s="108">
        <f>'SERIES_DB-MetaData'!BW9</f>
        <v>0</v>
      </c>
      <c r="BX9" s="108">
        <f>'SERIES_DB-MetaData'!BX9</f>
        <v>1</v>
      </c>
    </row>
    <row r="10" spans="1:76">
      <c r="A10" s="85">
        <f>'SERIES_DB-MetaData'!A10</f>
        <v>5</v>
      </c>
      <c r="B10" s="85">
        <f>'SERIES_DB-MetaData'!B10</f>
        <v>0</v>
      </c>
      <c r="C10" s="85">
        <f>'SERIES_DB-MetaData'!C10</f>
        <v>2</v>
      </c>
      <c r="D10" s="85" t="str">
        <f>'SERIES_DB-MetaData'!D10</f>
        <v>WSH3</v>
      </c>
      <c r="E10" s="85" t="str">
        <f>'SERIES_DB-MetaData'!E10</f>
        <v>Belmouden, Lestuzzi (2006)</v>
      </c>
      <c r="F10" s="20" t="s">
        <v>193</v>
      </c>
      <c r="G10" s="85" t="str">
        <f>'SERIES_DB-MetaData'!G10</f>
        <v>C</v>
      </c>
      <c r="H10" s="85" t="str">
        <f>'SERIES_DB-MetaData'!H10</f>
        <v>R</v>
      </c>
      <c r="I10" s="31">
        <f>IF('SERIES_DB-MetaData'!$F10="US",'SERIES_DB-MetaData'!I10,'SERIES_DB-MetaData'!I10/6.89476)</f>
        <v>6.9632590547024114</v>
      </c>
      <c r="J10" s="31">
        <f>IF('SERIES_DB-MetaData'!$F10="US",'SERIES_DB-MetaData'!J10,'SERIES_DB-MetaData'!J10/6.89476)</f>
        <v>0</v>
      </c>
      <c r="K10" s="31">
        <f>IF('SERIES_DB-MetaData'!$F10="US",'SERIES_DB-MetaData'!K10,'SERIES_DB-MetaData'!K10/6.89476)</f>
        <v>0</v>
      </c>
      <c r="L10" s="31">
        <f>IF('SERIES_DB-MetaData'!$F10="US",'SERIES_DB-MetaData'!L10,'SERIES_DB-MetaData'!L10/4.448)</f>
        <v>141.636690647482</v>
      </c>
      <c r="M10" s="20" t="str">
        <f>'SERIES_DB-MetaData'!M10</f>
        <v>IV</v>
      </c>
      <c r="N10" s="31">
        <f>IF('SERIES_DB-MetaData'!$F10="US",'SERIES_DB-MetaData'!N10,'SERIES_DB-MetaData'!N10/25.4)</f>
        <v>5.9055118110236222</v>
      </c>
      <c r="O10" s="31">
        <f>IF('SERIES_DB-MetaData'!$F10="US",'SERIES_DB-MetaData'!O10,'SERIES_DB-MetaData'!O10/25.4)</f>
        <v>9.0551181102362204</v>
      </c>
      <c r="P10" s="31">
        <f>IF('SERIES_DB-MetaData'!$F10="US",'SERIES_DB-MetaData'!P10,'SERIES_DB-MetaData'!P10/25.4)</f>
        <v>78.740157480314963</v>
      </c>
      <c r="Q10" s="31">
        <f>IF('SERIES_DB-MetaData'!$F10="US",'SERIES_DB-MetaData'!Q10,'SERIES_DB-MetaData'!Q10/25.4)</f>
        <v>5.9055118110236222</v>
      </c>
      <c r="R10" s="31">
        <f>IF('SERIES_DB-MetaData'!$F10="US",'SERIES_DB-MetaData'!R10,'SERIES_DB-MetaData'!R10/25.4)</f>
        <v>179.52755905511813</v>
      </c>
      <c r="S10" s="31">
        <f>IF('SERIES_DB-MetaData'!$F10="US",'SERIES_DB-MetaData'!S10,'SERIES_DB-MetaData'!S10/25.4)</f>
        <v>179.52755905511813</v>
      </c>
      <c r="T10" s="24" t="str">
        <f>'SERIES_DB-MetaData'!T10</f>
        <v>C</v>
      </c>
      <c r="U10" s="31">
        <f>IF('SERIES_DB-MetaData'!$F10="US",'SERIES_DB-MetaData'!U10,'SERIES_DB-MetaData'!U10/(25.4^2))</f>
        <v>465.00093000186001</v>
      </c>
      <c r="V10" s="31">
        <f>IF('SERIES_DB-MetaData'!$F10="US",'SERIES_DB-MetaData'!V10,'SERIES_DB-MetaData'!V10/25.4)</f>
        <v>0.47244094488188981</v>
      </c>
      <c r="W10" s="31">
        <f>IF('SERIES_DB-MetaData'!$F10="US",'SERIES_DB-MetaData'!W10,'SERIES_DB-MetaData'!W10/25.4)</f>
        <v>0.47244094488188981</v>
      </c>
      <c r="X10" s="31">
        <f>IF('SERIES_DB-MetaData'!$F10="US",'SERIES_DB-MetaData'!X10,'SERIES_DB-MetaData'!X10/25.4)</f>
        <v>0</v>
      </c>
      <c r="Y10" s="108">
        <f>'SERIES_DB-MetaData'!Y10</f>
        <v>6</v>
      </c>
      <c r="Z10" s="31">
        <f>IF('SERIES_DB-MetaData'!$F10="US",'SERIES_DB-MetaData'!Z10,'SERIES_DB-MetaData'!Z10/25.4)</f>
        <v>1.1811023622047245</v>
      </c>
      <c r="AA10" s="108">
        <f>'SERIES_DB-MetaData'!AA10</f>
        <v>0</v>
      </c>
      <c r="AB10" s="31">
        <f>IF('SERIES_DB-MetaData'!$F10="US",'SERIES_DB-MetaData'!AB10,'SERIES_DB-MetaData'!AB10/25.4)</f>
        <v>0</v>
      </c>
      <c r="AC10" s="108">
        <f>'SERIES_DB-MetaData'!AC10</f>
        <v>1</v>
      </c>
      <c r="AD10" s="108">
        <f>'SERIES_DB-MetaData'!AD10</f>
        <v>0</v>
      </c>
      <c r="AE10" s="31">
        <f>IF('SERIES_DB-MetaData'!$F10="US",'SERIES_DB-MetaData'!AE10,'SERIES_DB-MetaData'!AE10/25.4)</f>
        <v>0</v>
      </c>
      <c r="AF10" s="108" t="str">
        <f>'SERIES_DB-MetaData'!AF10</f>
        <v>Ribbed</v>
      </c>
      <c r="AG10" s="23">
        <f t="shared" si="0"/>
        <v>0.22619467105846519</v>
      </c>
      <c r="AH10" s="31">
        <f>IF('SERIES_DB-MetaData'!$F10="US",'SERIES_DB-MetaData'!AH10,'SERIES_DB-MetaData'!AH10/25.4)</f>
        <v>0</v>
      </c>
      <c r="AI10" s="31">
        <f>IF('SERIES_DB-MetaData'!$F10="US",'SERIES_DB-MetaData'!AI10,'SERIES_DB-MetaData'!AI10/6.89476)</f>
        <v>83.802771960155241</v>
      </c>
      <c r="AJ10" s="31">
        <f>IF('SERIES_DB-MetaData'!$F10="US",'SERIES_DB-MetaData'!AJ10,'SERIES_DB-MetaData'!AJ10/6.89476)</f>
        <v>0</v>
      </c>
      <c r="AK10" s="31">
        <f>IF('SERIES_DB-MetaData'!$F10="US",'SERIES_DB-MetaData'!AK10,'SERIES_DB-MetaData'!AK10/6.89476)</f>
        <v>83.802771960155241</v>
      </c>
      <c r="AL10" s="31">
        <f>IF('SERIES_DB-MetaData'!$F10="US",'SERIES_DB-MetaData'!AL10,'SERIES_DB-MetaData'!AL10/6.89476)</f>
        <v>0</v>
      </c>
      <c r="AM10" s="31">
        <f>IF('SERIES_DB-MetaData'!$F10="US",'SERIES_DB-MetaData'!AM10,'SERIES_DB-MetaData'!AM10/6.89476)</f>
        <v>0</v>
      </c>
      <c r="AN10" s="31">
        <f>IF('SERIES_DB-MetaData'!$F10="US",'SERIES_DB-MetaData'!AN10,'SERIES_DB-MetaData'!AN10/6.89476)</f>
        <v>0</v>
      </c>
      <c r="AO10" s="108">
        <f>'SERIES_DB-MetaData'!AO10</f>
        <v>0</v>
      </c>
      <c r="AP10" s="108" t="str">
        <f>'SERIES_DB-MetaData'!AP10</f>
        <v>R</v>
      </c>
      <c r="AQ10" s="108">
        <f>'SERIES_DB-MetaData'!AQ10</f>
        <v>2</v>
      </c>
      <c r="AR10" s="108" t="str">
        <f>'SERIES_DB-MetaData'!AR10</f>
        <v>Ribbed</v>
      </c>
      <c r="AS10" s="31">
        <f>IF('SERIES_DB-MetaData'!$F10="US",'SERIES_DB-MetaData'!AS10,'SERIES_DB-MetaData'!AS10/25.4)</f>
        <v>0.23622047244094491</v>
      </c>
      <c r="AT10" s="108">
        <f>'SERIES_DB-MetaData'!AT10</f>
        <v>16</v>
      </c>
      <c r="AU10" s="31">
        <f>IF('SERIES_DB-MetaData'!$F10="US",'SERIES_DB-MetaData'!AU10,'SERIES_DB-MetaData'!AU10/25.4)</f>
        <v>2.9527559055118111</v>
      </c>
      <c r="AV10" s="31">
        <f>IF('SERIES_DB-MetaData'!$F10="US",'SERIES_DB-MetaData'!AV10,'SERIES_DB-MetaData'!AV10/25.4)</f>
        <v>0</v>
      </c>
      <c r="AW10" s="108">
        <f>'SERIES_DB-MetaData'!AW10</f>
        <v>0</v>
      </c>
      <c r="AX10" s="31">
        <f>IF('SERIES_DB-MetaData'!$F10="US",'SERIES_DB-MetaData'!AX10,'SERIES_DB-MetaData'!AX10/25.4)</f>
        <v>0</v>
      </c>
      <c r="AY10" s="23">
        <f t="shared" si="1"/>
        <v>0.50265482457436694</v>
      </c>
      <c r="AZ10" s="23"/>
      <c r="BA10" s="31">
        <f>IF('SERIES_DB-MetaData'!$F10="US",'SERIES_DB-MetaData'!BA10,'SERIES_DB-MetaData'!BA10/6.89476)</f>
        <v>71.663118078076693</v>
      </c>
      <c r="BB10" s="31">
        <f>IF('SERIES_DB-MetaData'!$F10="US",'SERIES_DB-MetaData'!BB10,'SERIES_DB-MetaData'!BB10/6.89476)</f>
        <v>0</v>
      </c>
      <c r="BC10" s="108">
        <f>'SERIES_DB-MetaData'!BC10</f>
        <v>0</v>
      </c>
      <c r="BD10" s="31">
        <f>IF('SERIES_DB-MetaData'!$F10="US",'SERIES_DB-MetaData'!BD10,'SERIES_DB-MetaData'!BD10/25.4)</f>
        <v>0.31496062992125984</v>
      </c>
      <c r="BE10" s="31">
        <f>IF('SERIES_DB-MetaData'!$F10="US",'SERIES_DB-MetaData'!BE10,'SERIES_DB-MetaData'!BE10/25.4)</f>
        <v>4.9212598425196852</v>
      </c>
      <c r="BF10" s="108">
        <f>'SERIES_DB-MetaData'!BF10</f>
        <v>2</v>
      </c>
      <c r="BG10" s="23">
        <f t="shared" si="2"/>
        <v>0.53616514621265798</v>
      </c>
      <c r="BH10" s="31">
        <f>IF('SERIES_DB-MetaData'!$F10="US",'SERIES_DB-MetaData'!BH10,'SERIES_DB-MetaData'!BH10/25.4)</f>
        <v>0</v>
      </c>
      <c r="BI10" s="31">
        <f>IF('SERIES_DB-MetaData'!$F10="US",'SERIES_DB-MetaData'!BI10,'SERIES_DB-MetaData'!BI10/6.89476)</f>
        <v>75.274556329734466</v>
      </c>
      <c r="BJ10" s="31">
        <f>IF('SERIES_DB-MetaData'!$F10="US",'SERIES_DB-MetaData'!BJ10,'SERIES_DB-MetaData'!BJ10/6.89476)</f>
        <v>0</v>
      </c>
      <c r="BK10" s="108">
        <f>'SERIES_DB-MetaData'!BK10</f>
        <v>0</v>
      </c>
      <c r="BL10" s="31">
        <f>IF('SERIES_DB-MetaData'!$F10="US",'SERIES_DB-MetaData'!BL10,'SERIES_DB-MetaData'!BL10/25.4)</f>
        <v>0.23622047244094491</v>
      </c>
      <c r="BM10" s="31">
        <f>IF('SERIES_DB-MetaData'!$F10="US",'SERIES_DB-MetaData'!BM10,'SERIES_DB-MetaData'!BM10/25.4)</f>
        <v>5.9055118110236222</v>
      </c>
      <c r="BN10" s="31">
        <f>'SERIES_DB-MetaData'!$BO$6</f>
        <v>0.52359877559829893</v>
      </c>
      <c r="BO10" s="22">
        <f>'SERIES_DB-MetaData'!$BO$6</f>
        <v>0.52359877559829893</v>
      </c>
      <c r="BP10" s="31">
        <f>IF('SERIES_DB-MetaData'!$F10="US",'SERIES_DB-MetaData'!BP10,'SERIES_DB-MetaData'!BP10/6.89476)</f>
        <v>71.76464445462932</v>
      </c>
      <c r="BQ10" s="31">
        <f>IF('SERIES_DB-MetaData'!$F10="US",'SERIES_DB-MetaData'!BQ10,'SERIES_DB-MetaData'!BQ10/6.89476)</f>
        <v>0</v>
      </c>
      <c r="BR10" s="108">
        <f>'SERIES_DB-MetaData'!BR10</f>
        <v>0</v>
      </c>
      <c r="BS10" s="31">
        <f>IF('SERIES_DB-MetaData'!$F10="US",'SERIES_DB-MetaData'!BS10,'SERIES_DB-MetaData'!BS10/25.4)</f>
        <v>0</v>
      </c>
      <c r="BT10" s="108">
        <f>'SERIES_DB-MetaData'!BT10</f>
        <v>0</v>
      </c>
      <c r="BU10" s="108">
        <f t="shared" si="3"/>
        <v>0</v>
      </c>
      <c r="BV10" s="31">
        <f>IF('SERIES_DB-MetaData'!$F10="US",'SERIES_DB-MetaData'!BV10,'SERIES_DB-MetaData'!BV10/6.89476)</f>
        <v>0</v>
      </c>
      <c r="BW10" s="108">
        <f>'SERIES_DB-MetaData'!BW10</f>
        <v>0</v>
      </c>
      <c r="BX10" s="108">
        <f>'SERIES_DB-MetaData'!BX10</f>
        <v>1</v>
      </c>
    </row>
    <row r="11" spans="1:76">
      <c r="A11" s="85">
        <f>'SERIES_DB-MetaData'!A11</f>
        <v>6</v>
      </c>
      <c r="B11" s="85">
        <f>'SERIES_DB-MetaData'!B11</f>
        <v>0</v>
      </c>
      <c r="C11" s="85">
        <f>'SERIES_DB-MetaData'!C11</f>
        <v>3</v>
      </c>
      <c r="D11" s="85" t="str">
        <f>'SERIES_DB-MetaData'!D11</f>
        <v>WSH4</v>
      </c>
      <c r="E11" s="85" t="str">
        <f>'SERIES_DB-MetaData'!E11</f>
        <v>Belmouden, Lestuzzi (2006)</v>
      </c>
      <c r="F11" s="20" t="s">
        <v>193</v>
      </c>
      <c r="G11" s="85" t="str">
        <f>'SERIES_DB-MetaData'!G11</f>
        <v>C</v>
      </c>
      <c r="H11" s="85" t="str">
        <f>'SERIES_DB-MetaData'!H11</f>
        <v>R</v>
      </c>
      <c r="I11" s="31">
        <f>IF('SERIES_DB-MetaData'!$F11="US",'SERIES_DB-MetaData'!I11,'SERIES_DB-MetaData'!I11/6.89476)</f>
        <v>6.9632590547024114</v>
      </c>
      <c r="J11" s="31">
        <f>IF('SERIES_DB-MetaData'!$F11="US",'SERIES_DB-MetaData'!J11,'SERIES_DB-MetaData'!J11/6.89476)</f>
        <v>0</v>
      </c>
      <c r="K11" s="31">
        <f>IF('SERIES_DB-MetaData'!$F11="US",'SERIES_DB-MetaData'!K11,'SERIES_DB-MetaData'!K11/6.89476)</f>
        <v>0</v>
      </c>
      <c r="L11" s="31">
        <f>IF('SERIES_DB-MetaData'!$F11="US",'SERIES_DB-MetaData'!L11,'SERIES_DB-MetaData'!L11/4.448)</f>
        <v>141.636690647482</v>
      </c>
      <c r="M11" s="20" t="str">
        <f>'SERIES_DB-MetaData'!M11</f>
        <v>IV</v>
      </c>
      <c r="N11" s="31">
        <f>IF('SERIES_DB-MetaData'!$F11="US",'SERIES_DB-MetaData'!N11,'SERIES_DB-MetaData'!N11/25.4)</f>
        <v>5.9055118110236222</v>
      </c>
      <c r="O11" s="31">
        <f>IF('SERIES_DB-MetaData'!$F11="US",'SERIES_DB-MetaData'!O11,'SERIES_DB-MetaData'!O11/25.4)</f>
        <v>9.0551181102362204</v>
      </c>
      <c r="P11" s="31">
        <f>IF('SERIES_DB-MetaData'!$F11="US",'SERIES_DB-MetaData'!P11,'SERIES_DB-MetaData'!P11/25.4)</f>
        <v>78.740157480314963</v>
      </c>
      <c r="Q11" s="31">
        <f>IF('SERIES_DB-MetaData'!$F11="US",'SERIES_DB-MetaData'!Q11,'SERIES_DB-MetaData'!Q11/25.4)</f>
        <v>5.9055118110236222</v>
      </c>
      <c r="R11" s="31">
        <f>IF('SERIES_DB-MetaData'!$F11="US",'SERIES_DB-MetaData'!R11,'SERIES_DB-MetaData'!R11/25.4)</f>
        <v>179.52755905511813</v>
      </c>
      <c r="S11" s="31">
        <f>IF('SERIES_DB-MetaData'!$F11="US",'SERIES_DB-MetaData'!S11,'SERIES_DB-MetaData'!S11/25.4)</f>
        <v>179.52755905511813</v>
      </c>
      <c r="T11" s="24" t="str">
        <f>'SERIES_DB-MetaData'!T11</f>
        <v>C</v>
      </c>
      <c r="U11" s="31">
        <f>IF('SERIES_DB-MetaData'!$F11="US",'SERIES_DB-MetaData'!U11,'SERIES_DB-MetaData'!U11/(25.4^2))</f>
        <v>465.00093000186001</v>
      </c>
      <c r="V11" s="31">
        <f>IF('SERIES_DB-MetaData'!$F11="US",'SERIES_DB-MetaData'!V11,'SERIES_DB-MetaData'!V11/25.4)</f>
        <v>0.47244094488188981</v>
      </c>
      <c r="W11" s="31">
        <f>IF('SERIES_DB-MetaData'!$F11="US",'SERIES_DB-MetaData'!W11,'SERIES_DB-MetaData'!W11/25.4)</f>
        <v>0.47244094488188981</v>
      </c>
      <c r="X11" s="31">
        <f>IF('SERIES_DB-MetaData'!$F11="US",'SERIES_DB-MetaData'!X11,'SERIES_DB-MetaData'!X11/25.4)</f>
        <v>0</v>
      </c>
      <c r="Y11" s="108">
        <f>'SERIES_DB-MetaData'!Y11</f>
        <v>6</v>
      </c>
      <c r="Z11" s="31">
        <f>IF('SERIES_DB-MetaData'!$F11="US",'SERIES_DB-MetaData'!Z11,'SERIES_DB-MetaData'!Z11/25.4)</f>
        <v>1.1811023622047245</v>
      </c>
      <c r="AA11" s="108">
        <f>'SERIES_DB-MetaData'!AA11</f>
        <v>0</v>
      </c>
      <c r="AB11" s="31">
        <f>IF('SERIES_DB-MetaData'!$F11="US",'SERIES_DB-MetaData'!AB11,'SERIES_DB-MetaData'!AB11/25.4)</f>
        <v>0</v>
      </c>
      <c r="AC11" s="108">
        <f>'SERIES_DB-MetaData'!AC11</f>
        <v>1</v>
      </c>
      <c r="AD11" s="108">
        <f>'SERIES_DB-MetaData'!AD11</f>
        <v>0</v>
      </c>
      <c r="AE11" s="31">
        <f>IF('SERIES_DB-MetaData'!$F11="US",'SERIES_DB-MetaData'!AE11,'SERIES_DB-MetaData'!AE11/25.4)</f>
        <v>0</v>
      </c>
      <c r="AF11" s="108" t="str">
        <f>'SERIES_DB-MetaData'!AF11</f>
        <v>Ribbed</v>
      </c>
      <c r="AG11" s="23">
        <f t="shared" si="0"/>
        <v>0.22619467105846519</v>
      </c>
      <c r="AH11" s="31">
        <f>IF('SERIES_DB-MetaData'!$F11="US",'SERIES_DB-MetaData'!AH11,'SERIES_DB-MetaData'!AH11/25.4)</f>
        <v>0</v>
      </c>
      <c r="AI11" s="31">
        <f>IF('SERIES_DB-MetaData'!$F11="US",'SERIES_DB-MetaData'!AI11,'SERIES_DB-MetaData'!AI11/6.89476)</f>
        <v>83.802771960155241</v>
      </c>
      <c r="AJ11" s="31">
        <f>IF('SERIES_DB-MetaData'!$F11="US",'SERIES_DB-MetaData'!AJ11,'SERIES_DB-MetaData'!AJ11/6.89476)</f>
        <v>0</v>
      </c>
      <c r="AK11" s="31">
        <f>IF('SERIES_DB-MetaData'!$F11="US",'SERIES_DB-MetaData'!AK11,'SERIES_DB-MetaData'!AK11/6.89476)</f>
        <v>83.802771960155241</v>
      </c>
      <c r="AL11" s="31">
        <f>IF('SERIES_DB-MetaData'!$F11="US",'SERIES_DB-MetaData'!AL11,'SERIES_DB-MetaData'!AL11/6.89476)</f>
        <v>0</v>
      </c>
      <c r="AM11" s="31">
        <f>IF('SERIES_DB-MetaData'!$F11="US",'SERIES_DB-MetaData'!AM11,'SERIES_DB-MetaData'!AM11/6.89476)</f>
        <v>0</v>
      </c>
      <c r="AN11" s="31">
        <f>IF('SERIES_DB-MetaData'!$F11="US",'SERIES_DB-MetaData'!AN11,'SERIES_DB-MetaData'!AN11/6.89476)</f>
        <v>0</v>
      </c>
      <c r="AO11" s="108">
        <f>'SERIES_DB-MetaData'!AO11</f>
        <v>0</v>
      </c>
      <c r="AP11" s="108" t="str">
        <f>'SERIES_DB-MetaData'!AP11</f>
        <v>R</v>
      </c>
      <c r="AQ11" s="108">
        <f>'SERIES_DB-MetaData'!AQ11</f>
        <v>2</v>
      </c>
      <c r="AR11" s="108" t="str">
        <f>'SERIES_DB-MetaData'!AR11</f>
        <v>Ribbed</v>
      </c>
      <c r="AS11" s="31">
        <f>IF('SERIES_DB-MetaData'!$F11="US",'SERIES_DB-MetaData'!AS11,'SERIES_DB-MetaData'!AS11/25.4)</f>
        <v>0.23622047244094491</v>
      </c>
      <c r="AT11" s="108">
        <f>'SERIES_DB-MetaData'!AT11</f>
        <v>16</v>
      </c>
      <c r="AU11" s="31">
        <f>IF('SERIES_DB-MetaData'!$F11="US",'SERIES_DB-MetaData'!AU11,'SERIES_DB-MetaData'!AU11/25.4)</f>
        <v>5.9055118110236222</v>
      </c>
      <c r="AV11" s="31">
        <f>IF('SERIES_DB-MetaData'!$F11="US",'SERIES_DB-MetaData'!AV11,'SERIES_DB-MetaData'!AV11/25.4)</f>
        <v>0</v>
      </c>
      <c r="AW11" s="108">
        <f>'SERIES_DB-MetaData'!AW11</f>
        <v>0</v>
      </c>
      <c r="AX11" s="31">
        <f>IF('SERIES_DB-MetaData'!$F11="US",'SERIES_DB-MetaData'!AX11,'SERIES_DB-MetaData'!AX11/25.4)</f>
        <v>0</v>
      </c>
      <c r="AY11" s="23">
        <f t="shared" si="1"/>
        <v>0.25132741228718347</v>
      </c>
      <c r="AZ11" s="23"/>
      <c r="BA11" s="31">
        <f>IF('SERIES_DB-MetaData'!$F11="US",'SERIES_DB-MetaData'!BA11,'SERIES_DB-MetaData'!BA11/6.89476)</f>
        <v>71.663118078076693</v>
      </c>
      <c r="BB11" s="31">
        <f>IF('SERIES_DB-MetaData'!$F11="US",'SERIES_DB-MetaData'!BB11,'SERIES_DB-MetaData'!BB11/6.89476)</f>
        <v>0</v>
      </c>
      <c r="BC11" s="108">
        <f>'SERIES_DB-MetaData'!BC11</f>
        <v>0</v>
      </c>
      <c r="BD11" s="31">
        <f>IF('SERIES_DB-MetaData'!$F11="US",'SERIES_DB-MetaData'!BD11,'SERIES_DB-MetaData'!BD11/25.4)</f>
        <v>0.31496062992125984</v>
      </c>
      <c r="BE11" s="31">
        <f>IF('SERIES_DB-MetaData'!$F11="US",'SERIES_DB-MetaData'!BE11,'SERIES_DB-MetaData'!BE11/25.4)</f>
        <v>4.9212598425196852</v>
      </c>
      <c r="BF11" s="108">
        <f>'SERIES_DB-MetaData'!BF11</f>
        <v>2</v>
      </c>
      <c r="BG11" s="23">
        <f t="shared" si="2"/>
        <v>0.53616514621265798</v>
      </c>
      <c r="BH11" s="31">
        <f>IF('SERIES_DB-MetaData'!$F11="US",'SERIES_DB-MetaData'!BH11,'SERIES_DB-MetaData'!BH11/25.4)</f>
        <v>0</v>
      </c>
      <c r="BI11" s="31">
        <f>IF('SERIES_DB-MetaData'!$F11="US",'SERIES_DB-MetaData'!BI11,'SERIES_DB-MetaData'!BI11/6.89476)</f>
        <v>83.266132541234214</v>
      </c>
      <c r="BJ11" s="31">
        <f>IF('SERIES_DB-MetaData'!$F11="US",'SERIES_DB-MetaData'!BJ11,'SERIES_DB-MetaData'!BJ11/6.89476)</f>
        <v>0</v>
      </c>
      <c r="BK11" s="108">
        <f>'SERIES_DB-MetaData'!BK11</f>
        <v>0</v>
      </c>
      <c r="BL11" s="31">
        <f>IF('SERIES_DB-MetaData'!$F11="US",'SERIES_DB-MetaData'!BL11,'SERIES_DB-MetaData'!BL11/25.4)</f>
        <v>0.23622047244094491</v>
      </c>
      <c r="BM11" s="31">
        <f>IF('SERIES_DB-MetaData'!$F11="US",'SERIES_DB-MetaData'!BM11,'SERIES_DB-MetaData'!BM11/25.4)</f>
        <v>5.9055118110236222</v>
      </c>
      <c r="BN11" s="31">
        <f>'SERIES_DB-MetaData'!$BO$6</f>
        <v>0.52359877559829893</v>
      </c>
      <c r="BO11" s="22">
        <f>'SERIES_DB-MetaData'!$BO$6</f>
        <v>0.52359877559829893</v>
      </c>
      <c r="BP11" s="31">
        <f>IF('SERIES_DB-MetaData'!$F11="US",'SERIES_DB-MetaData'!BP11,'SERIES_DB-MetaData'!BP11/6.89476)</f>
        <v>71.663118078076693</v>
      </c>
      <c r="BQ11" s="31">
        <f>IF('SERIES_DB-MetaData'!$F11="US",'SERIES_DB-MetaData'!BQ11,'SERIES_DB-MetaData'!BQ11/6.89476)</f>
        <v>0</v>
      </c>
      <c r="BR11" s="108">
        <f>'SERIES_DB-MetaData'!BR11</f>
        <v>0</v>
      </c>
      <c r="BS11" s="31">
        <f>IF('SERIES_DB-MetaData'!$F11="US",'SERIES_DB-MetaData'!BS11,'SERIES_DB-MetaData'!BS11/25.4)</f>
        <v>0</v>
      </c>
      <c r="BT11" s="108">
        <f>'SERIES_DB-MetaData'!BT11</f>
        <v>0</v>
      </c>
      <c r="BU11" s="108">
        <f t="shared" si="3"/>
        <v>0</v>
      </c>
      <c r="BV11" s="31">
        <f>IF('SERIES_DB-MetaData'!$F11="US",'SERIES_DB-MetaData'!BV11,'SERIES_DB-MetaData'!BV11/6.89476)</f>
        <v>0</v>
      </c>
      <c r="BW11" s="108">
        <f>'SERIES_DB-MetaData'!BW11</f>
        <v>0</v>
      </c>
      <c r="BX11" s="108">
        <f>'SERIES_DB-MetaData'!BX11</f>
        <v>1</v>
      </c>
    </row>
    <row r="12" spans="1:76">
      <c r="A12" s="85">
        <f>'SERIES_DB-MetaData'!A12</f>
        <v>7</v>
      </c>
      <c r="B12" s="85">
        <f>'SERIES_DB-MetaData'!B12</f>
        <v>0</v>
      </c>
      <c r="C12" s="85">
        <f>'SERIES_DB-MetaData'!C12</f>
        <v>4</v>
      </c>
      <c r="D12" s="85" t="str">
        <f>'SERIES_DB-MetaData'!D12</f>
        <v>WSH6</v>
      </c>
      <c r="E12" s="85" t="str">
        <f>'SERIES_DB-MetaData'!E12</f>
        <v>Belmouden, Lestuzzi (2006)</v>
      </c>
      <c r="F12" s="20" t="s">
        <v>193</v>
      </c>
      <c r="G12" s="85" t="str">
        <f>'SERIES_DB-MetaData'!G12</f>
        <v>C</v>
      </c>
      <c r="H12" s="85" t="str">
        <f>'SERIES_DB-MetaData'!H12</f>
        <v>R</v>
      </c>
      <c r="I12" s="31">
        <f>IF('SERIES_DB-MetaData'!$F12="US",'SERIES_DB-MetaData'!I12,'SERIES_DB-MetaData'!I12/6.89476)</f>
        <v>7.3969217202629247</v>
      </c>
      <c r="J12" s="31">
        <f>IF('SERIES_DB-MetaData'!$F12="US",'SERIES_DB-MetaData'!J12,'SERIES_DB-MetaData'!J12/6.89476)</f>
        <v>0</v>
      </c>
      <c r="K12" s="31">
        <f>IF('SERIES_DB-MetaData'!$F12="US",'SERIES_DB-MetaData'!K12,'SERIES_DB-MetaData'!K12/6.89476)</f>
        <v>0</v>
      </c>
      <c r="L12" s="31">
        <f>IF('SERIES_DB-MetaData'!$F12="US",'SERIES_DB-MetaData'!L12,'SERIES_DB-MetaData'!L12/4.448)</f>
        <v>319.24460431654666</v>
      </c>
      <c r="M12" s="20" t="str">
        <f>'SERIES_DB-MetaData'!M12</f>
        <v>IV</v>
      </c>
      <c r="N12" s="31">
        <f>IF('SERIES_DB-MetaData'!$F12="US",'SERIES_DB-MetaData'!N12,'SERIES_DB-MetaData'!N12/25.4)</f>
        <v>5.9055118110236222</v>
      </c>
      <c r="O12" s="31">
        <f>IF('SERIES_DB-MetaData'!$F12="US",'SERIES_DB-MetaData'!O12,'SERIES_DB-MetaData'!O12/25.4)</f>
        <v>13.976377952755906</v>
      </c>
      <c r="P12" s="31">
        <f>IF('SERIES_DB-MetaData'!$F12="US",'SERIES_DB-MetaData'!P12,'SERIES_DB-MetaData'!P12/25.4)</f>
        <v>78.740157480314963</v>
      </c>
      <c r="Q12" s="31">
        <f>IF('SERIES_DB-MetaData'!$F12="US",'SERIES_DB-MetaData'!Q12,'SERIES_DB-MetaData'!Q12/25.4)</f>
        <v>5.9055118110236222</v>
      </c>
      <c r="R12" s="31">
        <f>IF('SERIES_DB-MetaData'!$F12="US",'SERIES_DB-MetaData'!R12,'SERIES_DB-MetaData'!R12/25.4)</f>
        <v>177.95275590551182</v>
      </c>
      <c r="S12" s="31">
        <f>IF('SERIES_DB-MetaData'!$F12="US",'SERIES_DB-MetaData'!S12,'SERIES_DB-MetaData'!S12/25.4)</f>
        <v>177.95275590551182</v>
      </c>
      <c r="T12" s="24" t="str">
        <f>'SERIES_DB-MetaData'!T12</f>
        <v>C</v>
      </c>
      <c r="U12" s="31">
        <f>IF('SERIES_DB-MetaData'!$F12="US",'SERIES_DB-MetaData'!U12,'SERIES_DB-MetaData'!U12/(25.4^2))</f>
        <v>465.00093000186001</v>
      </c>
      <c r="V12" s="31">
        <f>IF('SERIES_DB-MetaData'!$F12="US",'SERIES_DB-MetaData'!V12,'SERIES_DB-MetaData'!V12/25.4)</f>
        <v>0.47244094488188981</v>
      </c>
      <c r="W12" s="31">
        <f>IF('SERIES_DB-MetaData'!$F12="US",'SERIES_DB-MetaData'!W12,'SERIES_DB-MetaData'!W12/25.4)</f>
        <v>0.47244094488188981</v>
      </c>
      <c r="X12" s="31">
        <f>IF('SERIES_DB-MetaData'!$F12="US",'SERIES_DB-MetaData'!X12,'SERIES_DB-MetaData'!X12/25.4)</f>
        <v>0</v>
      </c>
      <c r="Y12" s="108">
        <f>'SERIES_DB-MetaData'!Y12</f>
        <v>8</v>
      </c>
      <c r="Z12" s="31">
        <f>IF('SERIES_DB-MetaData'!$F12="US",'SERIES_DB-MetaData'!Z12,'SERIES_DB-MetaData'!Z12/25.4)</f>
        <v>1.1811023622047245</v>
      </c>
      <c r="AA12" s="108">
        <f>'SERIES_DB-MetaData'!AA12</f>
        <v>0</v>
      </c>
      <c r="AB12" s="31">
        <f>IF('SERIES_DB-MetaData'!$F12="US",'SERIES_DB-MetaData'!AB12,'SERIES_DB-MetaData'!AB12/25.4)</f>
        <v>0</v>
      </c>
      <c r="AC12" s="108">
        <f>'SERIES_DB-MetaData'!AC12</f>
        <v>2</v>
      </c>
      <c r="AD12" s="108">
        <f>'SERIES_DB-MetaData'!AD12</f>
        <v>0</v>
      </c>
      <c r="AE12" s="31">
        <f>IF('SERIES_DB-MetaData'!$F12="US",'SERIES_DB-MetaData'!AE12,'SERIES_DB-MetaData'!AE12/25.4)</f>
        <v>0</v>
      </c>
      <c r="AF12" s="108" t="str">
        <f>'SERIES_DB-MetaData'!AF12</f>
        <v>Ribbed</v>
      </c>
      <c r="AG12" s="23">
        <f t="shared" si="0"/>
        <v>0.3015928947446202</v>
      </c>
      <c r="AH12" s="31">
        <f>IF('SERIES_DB-MetaData'!$F12="US",'SERIES_DB-MetaData'!AH12,'SERIES_DB-MetaData'!AH12/25.4)</f>
        <v>0</v>
      </c>
      <c r="AI12" s="31">
        <f>IF('SERIES_DB-MetaData'!$F12="US",'SERIES_DB-MetaData'!AI12,'SERIES_DB-MetaData'!AI12/6.89476)</f>
        <v>83.99132094518157</v>
      </c>
      <c r="AJ12" s="31">
        <f>IF('SERIES_DB-MetaData'!$F12="US",'SERIES_DB-MetaData'!AJ12,'SERIES_DB-MetaData'!AJ12/6.89476)</f>
        <v>0</v>
      </c>
      <c r="AK12" s="31">
        <f>IF('SERIES_DB-MetaData'!$F12="US",'SERIES_DB-MetaData'!AK12,'SERIES_DB-MetaData'!AK12/6.89476)</f>
        <v>83.99132094518157</v>
      </c>
      <c r="AL12" s="31">
        <f>IF('SERIES_DB-MetaData'!$F12="US",'SERIES_DB-MetaData'!AL12,'SERIES_DB-MetaData'!AL12/6.89476)</f>
        <v>0</v>
      </c>
      <c r="AM12" s="31">
        <f>IF('SERIES_DB-MetaData'!$F12="US",'SERIES_DB-MetaData'!AM12,'SERIES_DB-MetaData'!AM12/6.89476)</f>
        <v>0</v>
      </c>
      <c r="AN12" s="31">
        <f>IF('SERIES_DB-MetaData'!$F12="US",'SERIES_DB-MetaData'!AN12,'SERIES_DB-MetaData'!AN12/6.89476)</f>
        <v>0</v>
      </c>
      <c r="AO12" s="108">
        <f>'SERIES_DB-MetaData'!AO12</f>
        <v>0</v>
      </c>
      <c r="AP12" s="108" t="str">
        <f>'SERIES_DB-MetaData'!AP12</f>
        <v>R</v>
      </c>
      <c r="AQ12" s="108">
        <f>'SERIES_DB-MetaData'!AQ12</f>
        <v>2</v>
      </c>
      <c r="AR12" s="108" t="str">
        <f>'SERIES_DB-MetaData'!AR12</f>
        <v>Ribbed</v>
      </c>
      <c r="AS12" s="31">
        <f>IF('SERIES_DB-MetaData'!$F12="US",'SERIES_DB-MetaData'!AS12,'SERIES_DB-MetaData'!AS12/25.4)</f>
        <v>0.23622047244094491</v>
      </c>
      <c r="AT12" s="108">
        <f>'SERIES_DB-MetaData'!AT12</f>
        <v>16</v>
      </c>
      <c r="AU12" s="31">
        <f>IF('SERIES_DB-MetaData'!$F12="US",'SERIES_DB-MetaData'!AU12,'SERIES_DB-MetaData'!AU12/25.4)</f>
        <v>1.9685039370078741</v>
      </c>
      <c r="AV12" s="31">
        <f>IF('SERIES_DB-MetaData'!$F12="US",'SERIES_DB-MetaData'!AV12,'SERIES_DB-MetaData'!AV12/25.4)</f>
        <v>0</v>
      </c>
      <c r="AW12" s="108">
        <f>'SERIES_DB-MetaData'!AW12</f>
        <v>0</v>
      </c>
      <c r="AX12" s="31">
        <f>IF('SERIES_DB-MetaData'!$F12="US",'SERIES_DB-MetaData'!AX12,'SERIES_DB-MetaData'!AX12/25.4)</f>
        <v>0</v>
      </c>
      <c r="AY12" s="23">
        <f t="shared" si="1"/>
        <v>0.75398223686155041</v>
      </c>
      <c r="AZ12" s="23"/>
      <c r="BA12" s="31">
        <f>IF('SERIES_DB-MetaData'!$F12="US",'SERIES_DB-MetaData'!BA12,'SERIES_DB-MetaData'!BA12/6.89476)</f>
        <v>71.663118078076693</v>
      </c>
      <c r="BB12" s="31">
        <f>IF('SERIES_DB-MetaData'!$F12="US",'SERIES_DB-MetaData'!BB12,'SERIES_DB-MetaData'!BB12/6.89476)</f>
        <v>0</v>
      </c>
      <c r="BC12" s="108">
        <f>'SERIES_DB-MetaData'!BC12</f>
        <v>0</v>
      </c>
      <c r="BD12" s="31">
        <f>IF('SERIES_DB-MetaData'!$F12="US",'SERIES_DB-MetaData'!BD12,'SERIES_DB-MetaData'!BD12/25.4)</f>
        <v>0.31496062992125984</v>
      </c>
      <c r="BE12" s="31">
        <f>IF('SERIES_DB-MetaData'!$F12="US",'SERIES_DB-MetaData'!BE12,'SERIES_DB-MetaData'!BE12/25.4)</f>
        <v>4.9212598425196852</v>
      </c>
      <c r="BF12" s="108">
        <f>'SERIES_DB-MetaData'!BF12</f>
        <v>2</v>
      </c>
      <c r="BG12" s="23">
        <f t="shared" si="2"/>
        <v>0.53616514621265798</v>
      </c>
      <c r="BH12" s="31">
        <f>IF('SERIES_DB-MetaData'!$F12="US",'SERIES_DB-MetaData'!BH12,'SERIES_DB-MetaData'!BH12/25.4)</f>
        <v>0</v>
      </c>
      <c r="BI12" s="31">
        <f>IF('SERIES_DB-MetaData'!$F12="US",'SERIES_DB-MetaData'!BI12,'SERIES_DB-MetaData'!BI12/6.89476)</f>
        <v>83.266132541234214</v>
      </c>
      <c r="BJ12" s="31">
        <f>IF('SERIES_DB-MetaData'!$F12="US",'SERIES_DB-MetaData'!BJ12,'SERIES_DB-MetaData'!BJ12/6.89476)</f>
        <v>0</v>
      </c>
      <c r="BK12" s="108">
        <f>'SERIES_DB-MetaData'!BK12</f>
        <v>0</v>
      </c>
      <c r="BL12" s="31">
        <f>IF('SERIES_DB-MetaData'!$F12="US",'SERIES_DB-MetaData'!BL12,'SERIES_DB-MetaData'!BL12/25.4)</f>
        <v>0.23622047244094491</v>
      </c>
      <c r="BM12" s="31">
        <f>IF('SERIES_DB-MetaData'!$F12="US",'SERIES_DB-MetaData'!BM12,'SERIES_DB-MetaData'!BM12/25.4)</f>
        <v>5.9055118110236222</v>
      </c>
      <c r="BN12" s="31">
        <f>'SERIES_DB-MetaData'!$BO$6</f>
        <v>0.52359877559829893</v>
      </c>
      <c r="BO12" s="22">
        <f>'SERIES_DB-MetaData'!$BO$6</f>
        <v>0.52359877559829893</v>
      </c>
      <c r="BP12" s="31">
        <f>IF('SERIES_DB-MetaData'!$F12="US",'SERIES_DB-MetaData'!BP12,'SERIES_DB-MetaData'!BP12/6.89476)</f>
        <v>77.145542411918612</v>
      </c>
      <c r="BQ12" s="31">
        <f>IF('SERIES_DB-MetaData'!$F12="US",'SERIES_DB-MetaData'!BQ12,'SERIES_DB-MetaData'!BQ12/6.89476)</f>
        <v>0</v>
      </c>
      <c r="BR12" s="108">
        <f>'SERIES_DB-MetaData'!BR12</f>
        <v>0</v>
      </c>
      <c r="BS12" s="31">
        <f>IF('SERIES_DB-MetaData'!$F12="US",'SERIES_DB-MetaData'!BS12,'SERIES_DB-MetaData'!BS12/25.4)</f>
        <v>0</v>
      </c>
      <c r="BT12" s="108">
        <f>'SERIES_DB-MetaData'!BT12</f>
        <v>0</v>
      </c>
      <c r="BU12" s="108">
        <f t="shared" si="3"/>
        <v>0</v>
      </c>
      <c r="BV12" s="31">
        <f>IF('SERIES_DB-MetaData'!$F12="US",'SERIES_DB-MetaData'!BV12,'SERIES_DB-MetaData'!BV12/6.89476)</f>
        <v>0</v>
      </c>
      <c r="BW12" s="108">
        <f>'SERIES_DB-MetaData'!BW12</f>
        <v>0</v>
      </c>
      <c r="BX12" s="108">
        <f>'SERIES_DB-MetaData'!BX12</f>
        <v>1</v>
      </c>
    </row>
    <row r="13" spans="1:76">
      <c r="A13" s="85">
        <f>'SERIES_DB-MetaData'!A13</f>
        <v>8</v>
      </c>
      <c r="B13" s="85">
        <f>'SERIES_DB-MetaData'!B13</f>
        <v>0</v>
      </c>
      <c r="C13" s="85">
        <f>'SERIES_DB-MetaData'!C13</f>
        <v>1</v>
      </c>
      <c r="D13" s="85" t="str">
        <f>'SERIES_DB-MetaData'!D13</f>
        <v>PW1</v>
      </c>
      <c r="E13" s="85" t="str">
        <f>'SERIES_DB-MetaData'!E13</f>
        <v>Birely, Lehman (2008)</v>
      </c>
      <c r="F13" s="20" t="s">
        <v>193</v>
      </c>
      <c r="G13" s="85" t="str">
        <f>'SERIES_DB-MetaData'!G13</f>
        <v>C</v>
      </c>
      <c r="H13" s="85" t="str">
        <f>'SERIES_DB-MetaData'!H13</f>
        <v>R</v>
      </c>
      <c r="I13" s="31">
        <f>IF('SERIES_DB-MetaData'!$F13="US",'SERIES_DB-MetaData'!I13,'SERIES_DB-MetaData'!I13/6.89476)</f>
        <v>5.2213565084208877</v>
      </c>
      <c r="J13" s="31">
        <f>IF('SERIES_DB-MetaData'!$F13="US",'SERIES_DB-MetaData'!J13,'SERIES_DB-MetaData'!J13/6.89476)</f>
        <v>0</v>
      </c>
      <c r="K13" s="31">
        <f>IF('SERIES_DB-MetaData'!$F13="US",'SERIES_DB-MetaData'!K13,'SERIES_DB-MetaData'!K13/6.89476)</f>
        <v>0</v>
      </c>
      <c r="L13" s="31">
        <f>IF('SERIES_DB-MetaData'!$F13="US",'SERIES_DB-MetaData'!L13,'SERIES_DB-MetaData'!L13/4.448)</f>
        <v>35.903776978417262</v>
      </c>
      <c r="M13" s="20" t="str">
        <f>'SERIES_DB-MetaData'!M13</f>
        <v>III</v>
      </c>
      <c r="N13" s="31">
        <f>IF('SERIES_DB-MetaData'!$F13="US",'SERIES_DB-MetaData'!N13,'SERIES_DB-MetaData'!N13/25.4)</f>
        <v>5.984251968503937</v>
      </c>
      <c r="O13" s="31">
        <f>IF('SERIES_DB-MetaData'!$F13="US",'SERIES_DB-MetaData'!O13,'SERIES_DB-MetaData'!O13/25.4)</f>
        <v>18.011811023622048</v>
      </c>
      <c r="P13" s="31">
        <f>IF('SERIES_DB-MetaData'!$F13="US",'SERIES_DB-MetaData'!P13,'SERIES_DB-MetaData'!P13/25.4)</f>
        <v>120</v>
      </c>
      <c r="Q13" s="31">
        <f>IF('SERIES_DB-MetaData'!$F13="US",'SERIES_DB-MetaData'!Q13,'SERIES_DB-MetaData'!Q13/25.4)</f>
        <v>6.0000000000000009</v>
      </c>
      <c r="R13" s="31">
        <f>IF('SERIES_DB-MetaData'!$F13="US",'SERIES_DB-MetaData'!R13,'SERIES_DB-MetaData'!R13/25.4)</f>
        <v>144.09448818897638</v>
      </c>
      <c r="S13" s="31">
        <f>IF('SERIES_DB-MetaData'!$F13="US",'SERIES_DB-MetaData'!S13,'SERIES_DB-MetaData'!S13/25.4)</f>
        <v>144.09448818897638</v>
      </c>
      <c r="T13" s="24" t="str">
        <f>'SERIES_DB-MetaData'!T13</f>
        <v>C</v>
      </c>
      <c r="U13" s="31">
        <f>IF('SERIES_DB-MetaData'!$F13="US",'SERIES_DB-MetaData'!U13,'SERIES_DB-MetaData'!U13/(25.4^2))</f>
        <v>718.11023622047253</v>
      </c>
      <c r="V13" s="31">
        <f>IF('SERIES_DB-MetaData'!$F13="US",'SERIES_DB-MetaData'!V13,'SERIES_DB-MetaData'!V13/25.4)</f>
        <v>0.5</v>
      </c>
      <c r="W13" s="31">
        <f>IF('SERIES_DB-MetaData'!$F13="US",'SERIES_DB-MetaData'!W13,'SERIES_DB-MetaData'!W13/25.4)</f>
        <v>0.5</v>
      </c>
      <c r="X13" s="31">
        <f>IF('SERIES_DB-MetaData'!$F13="US",'SERIES_DB-MetaData'!X13,'SERIES_DB-MetaData'!X13/25.4)</f>
        <v>0.5</v>
      </c>
      <c r="Y13" s="108">
        <f>'SERIES_DB-MetaData'!Y13</f>
        <v>21</v>
      </c>
      <c r="Z13" s="31">
        <f>IF('SERIES_DB-MetaData'!$F13="US",'SERIES_DB-MetaData'!Z13,'SERIES_DB-MetaData'!Z13/25.4)</f>
        <v>0</v>
      </c>
      <c r="AA13" s="108">
        <f>'SERIES_DB-MetaData'!AA13</f>
        <v>1</v>
      </c>
      <c r="AB13" s="31">
        <f>IF('SERIES_DB-MetaData'!$F13="US",'SERIES_DB-MetaData'!AB13,'SERIES_DB-MetaData'!AB13/25.4)</f>
        <v>0</v>
      </c>
      <c r="AC13" s="108">
        <f>'SERIES_DB-MetaData'!AC13</f>
        <v>5</v>
      </c>
      <c r="AD13" s="108" t="str">
        <f>'SERIES_DB-MetaData'!AD13</f>
        <v xml:space="preserve">STRAIGHT </v>
      </c>
      <c r="AE13" s="31">
        <f>IF('SERIES_DB-MetaData'!$F13="US",'SERIES_DB-MetaData'!AE13,'SERIES_DB-MetaData'!AE13/25.4)</f>
        <v>7.0078740157480315</v>
      </c>
      <c r="AF13" s="108" t="str">
        <f>'SERIES_DB-MetaData'!AF13</f>
        <v>Ribbed</v>
      </c>
      <c r="AG13" s="23">
        <f t="shared" si="0"/>
        <v>0.57419322965487785</v>
      </c>
      <c r="AH13" s="31">
        <f>IF('SERIES_DB-MetaData'!$F13="US",'SERIES_DB-MetaData'!AH13,'SERIES_DB-MetaData'!AH13/25.4)</f>
        <v>24.015748031496063</v>
      </c>
      <c r="AI13" s="31">
        <f>IF('SERIES_DB-MetaData'!$F13="US",'SERIES_DB-MetaData'!AI13,'SERIES_DB-MetaData'!AI13/6.89476)</f>
        <v>83.976817177102618</v>
      </c>
      <c r="AJ13" s="31">
        <f>IF('SERIES_DB-MetaData'!$F13="US",'SERIES_DB-MetaData'!AJ13,'SERIES_DB-MetaData'!AJ13/6.89476)</f>
        <v>100.65615046789156</v>
      </c>
      <c r="AK13" s="31">
        <f>IF('SERIES_DB-MetaData'!$F13="US",'SERIES_DB-MetaData'!AK13,'SERIES_DB-MetaData'!AK13/6.89476)</f>
        <v>83.976817177102618</v>
      </c>
      <c r="AL13" s="31">
        <f>IF('SERIES_DB-MetaData'!$F13="US",'SERIES_DB-MetaData'!AL13,'SERIES_DB-MetaData'!AL13/6.89476)</f>
        <v>83.976817177102618</v>
      </c>
      <c r="AM13" s="31">
        <f>IF('SERIES_DB-MetaData'!$F13="US",'SERIES_DB-MetaData'!AM13,'SERIES_DB-MetaData'!AM13/6.89476)</f>
        <v>100.65615046789156</v>
      </c>
      <c r="AN13" s="31">
        <f>IF('SERIES_DB-MetaData'!$F13="US",'SERIES_DB-MetaData'!AN13,'SERIES_DB-MetaData'!AN13/6.89476)</f>
        <v>100.65615046789156</v>
      </c>
      <c r="AO13" s="108">
        <f>'SERIES_DB-MetaData'!AO13</f>
        <v>0</v>
      </c>
      <c r="AP13" s="108" t="str">
        <f>'SERIES_DB-MetaData'!AP13</f>
        <v>R</v>
      </c>
      <c r="AQ13" s="108">
        <f>'SERIES_DB-MetaData'!AQ13</f>
        <v>4</v>
      </c>
      <c r="AR13" s="108" t="str">
        <f>'SERIES_DB-MetaData'!AR13</f>
        <v>Ribbed</v>
      </c>
      <c r="AS13" s="31">
        <f>IF('SERIES_DB-MetaData'!$F13="US",'SERIES_DB-MetaData'!AS13,'SERIES_DB-MetaData'!AS13/25.4)</f>
        <v>0.25</v>
      </c>
      <c r="AT13" s="108">
        <f>'SERIES_DB-MetaData'!AT13</f>
        <v>72</v>
      </c>
      <c r="AU13" s="31">
        <f>IF('SERIES_DB-MetaData'!$F13="US",'SERIES_DB-MetaData'!AU13,'SERIES_DB-MetaData'!AU13/25.4)</f>
        <v>2.0011811023622048</v>
      </c>
      <c r="AV13" s="31">
        <f>IF('SERIES_DB-MetaData'!$F13="US",'SERIES_DB-MetaData'!AV13,'SERIES_DB-MetaData'!AV13/25.4)</f>
        <v>0</v>
      </c>
      <c r="AW13" s="108">
        <f>'SERIES_DB-MetaData'!AW13</f>
        <v>0</v>
      </c>
      <c r="AX13" s="31">
        <f>IF('SERIES_DB-MetaData'!$F13="US",'SERIES_DB-MetaData'!AX13,'SERIES_DB-MetaData'!AX13/25.4)</f>
        <v>0</v>
      </c>
      <c r="AY13" s="23">
        <f t="shared" si="1"/>
        <v>1.6395838265629297</v>
      </c>
      <c r="AZ13" s="23"/>
      <c r="BA13" s="31">
        <f>IF('SERIES_DB-MetaData'!$F13="US",'SERIES_DB-MetaData'!BA13,'SERIES_DB-MetaData'!BA13/6.89476)</f>
        <v>75.70966937210288</v>
      </c>
      <c r="BB13" s="31">
        <f>IF('SERIES_DB-MetaData'!$F13="US",'SERIES_DB-MetaData'!BB13,'SERIES_DB-MetaData'!BB13/6.89476)</f>
        <v>84.556967900260489</v>
      </c>
      <c r="BC13" s="108">
        <f>'SERIES_DB-MetaData'!BC13</f>
        <v>0</v>
      </c>
      <c r="BD13" s="31">
        <f>IF('SERIES_DB-MetaData'!$F13="US",'SERIES_DB-MetaData'!BD13,'SERIES_DB-MetaData'!BD13/25.4)</f>
        <v>0.25</v>
      </c>
      <c r="BE13" s="31">
        <f>IF('SERIES_DB-MetaData'!$F13="US",'SERIES_DB-MetaData'!BE13,'SERIES_DB-MetaData'!BE13/25.4)</f>
        <v>6.0039370078740157</v>
      </c>
      <c r="BF13" s="108">
        <f>'SERIES_DB-MetaData'!BF13</f>
        <v>2</v>
      </c>
      <c r="BG13" s="23">
        <f t="shared" si="2"/>
        <v>0.27252887090567196</v>
      </c>
      <c r="BH13" s="31">
        <f>IF('SERIES_DB-MetaData'!$F13="US",'SERIES_DB-MetaData'!BH13,'SERIES_DB-MetaData'!BH13/25.4)</f>
        <v>9.0059055118110241</v>
      </c>
      <c r="BI13" s="31">
        <f>IF('SERIES_DB-MetaData'!$F13="US",'SERIES_DB-MetaData'!BI13,'SERIES_DB-MetaData'!BI13/6.89476)</f>
        <v>75.70966937210288</v>
      </c>
      <c r="BJ13" s="31">
        <f>IF('SERIES_DB-MetaData'!$F13="US",'SERIES_DB-MetaData'!BJ13,'SERIES_DB-MetaData'!BJ13/6.89476)</f>
        <v>84.556967900260489</v>
      </c>
      <c r="BK13" s="108">
        <f>'SERIES_DB-MetaData'!BK13</f>
        <v>0</v>
      </c>
      <c r="BL13" s="31">
        <f>IF('SERIES_DB-MetaData'!$F13="US",'SERIES_DB-MetaData'!BL13,'SERIES_DB-MetaData'!BL13/25.4)</f>
        <v>0.25</v>
      </c>
      <c r="BM13" s="31">
        <f>IF('SERIES_DB-MetaData'!$F13="US",'SERIES_DB-MetaData'!BM13,'SERIES_DB-MetaData'!BM13/25.4)</f>
        <v>6.0000000000000009</v>
      </c>
      <c r="BN13" s="31">
        <f>'SERIES_DB-MetaData'!$BO$6</f>
        <v>0.52359877559829893</v>
      </c>
      <c r="BO13" s="22">
        <f>'SERIES_DB-MetaData'!$BO$6</f>
        <v>0.52359877559829893</v>
      </c>
      <c r="BP13" s="31">
        <f>IF('SERIES_DB-MetaData'!$F13="US",'SERIES_DB-MetaData'!BP13,'SERIES_DB-MetaData'!BP13/6.89476)</f>
        <v>75.70966937210288</v>
      </c>
      <c r="BQ13" s="31">
        <f>IF('SERIES_DB-MetaData'!$F13="US",'SERIES_DB-MetaData'!BQ13,'SERIES_DB-MetaData'!BQ13/6.89476)</f>
        <v>84.556967900260489</v>
      </c>
      <c r="BR13" s="108">
        <f>'SERIES_DB-MetaData'!BR13</f>
        <v>0</v>
      </c>
      <c r="BS13" s="31">
        <f>IF('SERIES_DB-MetaData'!$F13="US",'SERIES_DB-MetaData'!BS13,'SERIES_DB-MetaData'!BS13/25.4)</f>
        <v>0</v>
      </c>
      <c r="BT13" s="108">
        <f>'SERIES_DB-MetaData'!BT13</f>
        <v>0</v>
      </c>
      <c r="BU13" s="108">
        <f t="shared" si="3"/>
        <v>0</v>
      </c>
      <c r="BV13" s="31">
        <f>IF('SERIES_DB-MetaData'!$F13="US",'SERIES_DB-MetaData'!BV13,'SERIES_DB-MetaData'!BV13/6.89476)</f>
        <v>0</v>
      </c>
      <c r="BW13" s="108">
        <f>'SERIES_DB-MetaData'!BW13</f>
        <v>0</v>
      </c>
      <c r="BX13" s="108">
        <f>'SERIES_DB-MetaData'!BX13</f>
        <v>1</v>
      </c>
    </row>
    <row r="14" spans="1:76">
      <c r="A14" s="85">
        <f>'SERIES_DB-MetaData'!A14</f>
        <v>9</v>
      </c>
      <c r="B14" s="85">
        <f>'SERIES_DB-MetaData'!B14</f>
        <v>0</v>
      </c>
      <c r="C14" s="85">
        <f>'SERIES_DB-MetaData'!C14</f>
        <v>2</v>
      </c>
      <c r="D14" s="85" t="str">
        <f>'SERIES_DB-MetaData'!D14</f>
        <v>PW2</v>
      </c>
      <c r="E14" s="85" t="str">
        <f>'SERIES_DB-MetaData'!E14</f>
        <v>Birely, Lehman (2008)</v>
      </c>
      <c r="F14" s="20" t="s">
        <v>193</v>
      </c>
      <c r="G14" s="85" t="str">
        <f>'SERIES_DB-MetaData'!G14</f>
        <v>C</v>
      </c>
      <c r="H14" s="85" t="str">
        <f>'SERIES_DB-MetaData'!H14</f>
        <v>R</v>
      </c>
      <c r="I14" s="31">
        <f>IF('SERIES_DB-MetaData'!$F14="US",'SERIES_DB-MetaData'!I14,'SERIES_DB-MetaData'!I14/6.89476)</f>
        <v>5.8450185358156048</v>
      </c>
      <c r="J14" s="31">
        <f>IF('SERIES_DB-MetaData'!$F14="US",'SERIES_DB-MetaData'!J14,'SERIES_DB-MetaData'!J14/6.89476)</f>
        <v>0</v>
      </c>
      <c r="K14" s="31">
        <f>IF('SERIES_DB-MetaData'!$F14="US",'SERIES_DB-MetaData'!K14,'SERIES_DB-MetaData'!K14/6.89476)</f>
        <v>0</v>
      </c>
      <c r="L14" s="31">
        <f>IF('SERIES_DB-MetaData'!$F14="US",'SERIES_DB-MetaData'!L14,'SERIES_DB-MetaData'!L14/4.448)</f>
        <v>54.608812949640289</v>
      </c>
      <c r="M14" s="20" t="str">
        <f>'SERIES_DB-MetaData'!M14</f>
        <v>III</v>
      </c>
      <c r="N14" s="31">
        <f>IF('SERIES_DB-MetaData'!$F14="US",'SERIES_DB-MetaData'!N14,'SERIES_DB-MetaData'!N14/25.4)</f>
        <v>5.984251968503937</v>
      </c>
      <c r="O14" s="31">
        <f>IF('SERIES_DB-MetaData'!$F14="US",'SERIES_DB-MetaData'!O14,'SERIES_DB-MetaData'!O14/25.4)</f>
        <v>18.011811023622048</v>
      </c>
      <c r="P14" s="31">
        <f>IF('SERIES_DB-MetaData'!$F14="US",'SERIES_DB-MetaData'!P14,'SERIES_DB-MetaData'!P14/25.4)</f>
        <v>120</v>
      </c>
      <c r="Q14" s="31">
        <f>IF('SERIES_DB-MetaData'!$F14="US",'SERIES_DB-MetaData'!Q14,'SERIES_DB-MetaData'!Q14/25.4)</f>
        <v>6.0000000000000009</v>
      </c>
      <c r="R14" s="31">
        <f>IF('SERIES_DB-MetaData'!$F14="US",'SERIES_DB-MetaData'!R14,'SERIES_DB-MetaData'!R14/25.4)</f>
        <v>144.09448818897638</v>
      </c>
      <c r="S14" s="31">
        <f>IF('SERIES_DB-MetaData'!$F14="US",'SERIES_DB-MetaData'!S14,'SERIES_DB-MetaData'!S14/25.4)</f>
        <v>144.09448818897638</v>
      </c>
      <c r="T14" s="24" t="str">
        <f>'SERIES_DB-MetaData'!T14</f>
        <v>C</v>
      </c>
      <c r="U14" s="31">
        <f>IF('SERIES_DB-MetaData'!$F14="US",'SERIES_DB-MetaData'!U14,'SERIES_DB-MetaData'!U14/(25.4^2))</f>
        <v>718.11023622047253</v>
      </c>
      <c r="V14" s="31">
        <f>IF('SERIES_DB-MetaData'!$F14="US",'SERIES_DB-MetaData'!V14,'SERIES_DB-MetaData'!V14/25.4)</f>
        <v>0.5</v>
      </c>
      <c r="W14" s="31">
        <f>IF('SERIES_DB-MetaData'!$F14="US",'SERIES_DB-MetaData'!W14,'SERIES_DB-MetaData'!W14/25.4)</f>
        <v>0.5</v>
      </c>
      <c r="X14" s="31">
        <f>IF('SERIES_DB-MetaData'!$F14="US",'SERIES_DB-MetaData'!X14,'SERIES_DB-MetaData'!X14/25.4)</f>
        <v>0.5</v>
      </c>
      <c r="Y14" s="108">
        <f>'SERIES_DB-MetaData'!Y14</f>
        <v>21</v>
      </c>
      <c r="Z14" s="31">
        <f>IF('SERIES_DB-MetaData'!$F14="US",'SERIES_DB-MetaData'!Z14,'SERIES_DB-MetaData'!Z14/25.4)</f>
        <v>0</v>
      </c>
      <c r="AA14" s="108">
        <f>'SERIES_DB-MetaData'!AA14</f>
        <v>1</v>
      </c>
      <c r="AB14" s="31">
        <f>IF('SERIES_DB-MetaData'!$F14="US",'SERIES_DB-MetaData'!AB14,'SERIES_DB-MetaData'!AB14/25.4)</f>
        <v>0</v>
      </c>
      <c r="AC14" s="108">
        <f>'SERIES_DB-MetaData'!AC14</f>
        <v>5</v>
      </c>
      <c r="AD14" s="108" t="str">
        <f>'SERIES_DB-MetaData'!AD14</f>
        <v xml:space="preserve">STRAIGHT </v>
      </c>
      <c r="AE14" s="31">
        <f>IF('SERIES_DB-MetaData'!$F14="US",'SERIES_DB-MetaData'!AE14,'SERIES_DB-MetaData'!AE14/25.4)</f>
        <v>7.0078740157480315</v>
      </c>
      <c r="AF14" s="108" t="str">
        <f>'SERIES_DB-MetaData'!AF14</f>
        <v>Ribbed</v>
      </c>
      <c r="AG14" s="23">
        <f t="shared" si="0"/>
        <v>0.57419322965487785</v>
      </c>
      <c r="AH14" s="31">
        <f>IF('SERIES_DB-MetaData'!$F14="US",'SERIES_DB-MetaData'!AH14,'SERIES_DB-MetaData'!AH14/25.4)</f>
        <v>24.015748031496063</v>
      </c>
      <c r="AI14" s="31">
        <f>IF('SERIES_DB-MetaData'!$F14="US",'SERIES_DB-MetaData'!AI14,'SERIES_DB-MetaData'!AI14/6.89476)</f>
        <v>83.976817177102618</v>
      </c>
      <c r="AJ14" s="31">
        <f>IF('SERIES_DB-MetaData'!$F14="US",'SERIES_DB-MetaData'!AJ14,'SERIES_DB-MetaData'!AJ14/6.89476)</f>
        <v>100.65615046789156</v>
      </c>
      <c r="AK14" s="31">
        <f>IF('SERIES_DB-MetaData'!$F14="US",'SERIES_DB-MetaData'!AK14,'SERIES_DB-MetaData'!AK14/6.89476)</f>
        <v>83.976817177102618</v>
      </c>
      <c r="AL14" s="31">
        <f>IF('SERIES_DB-MetaData'!$F14="US",'SERIES_DB-MetaData'!AL14,'SERIES_DB-MetaData'!AL14/6.89476)</f>
        <v>83.976817177102618</v>
      </c>
      <c r="AM14" s="31">
        <f>IF('SERIES_DB-MetaData'!$F14="US",'SERIES_DB-MetaData'!AM14,'SERIES_DB-MetaData'!AM14/6.89476)</f>
        <v>100.65615046789156</v>
      </c>
      <c r="AN14" s="31">
        <f>IF('SERIES_DB-MetaData'!$F14="US",'SERIES_DB-MetaData'!AN14,'SERIES_DB-MetaData'!AN14/6.89476)</f>
        <v>100.65615046789156</v>
      </c>
      <c r="AO14" s="108">
        <f>'SERIES_DB-MetaData'!AO14</f>
        <v>0</v>
      </c>
      <c r="AP14" s="108" t="str">
        <f>'SERIES_DB-MetaData'!AP14</f>
        <v>R</v>
      </c>
      <c r="AQ14" s="108">
        <f>'SERIES_DB-MetaData'!AQ14</f>
        <v>4</v>
      </c>
      <c r="AR14" s="108" t="str">
        <f>'SERIES_DB-MetaData'!AR14</f>
        <v>Ribbed</v>
      </c>
      <c r="AS14" s="31">
        <f>IF('SERIES_DB-MetaData'!$F14="US",'SERIES_DB-MetaData'!AS14,'SERIES_DB-MetaData'!AS14/25.4)</f>
        <v>0.25</v>
      </c>
      <c r="AT14" s="108">
        <f>'SERIES_DB-MetaData'!AT14</f>
        <v>72</v>
      </c>
      <c r="AU14" s="31">
        <f>IF('SERIES_DB-MetaData'!$F14="US",'SERIES_DB-MetaData'!AU14,'SERIES_DB-MetaData'!AU14/25.4)</f>
        <v>2.0011811023622048</v>
      </c>
      <c r="AV14" s="31">
        <f>IF('SERIES_DB-MetaData'!$F14="US",'SERIES_DB-MetaData'!AV14,'SERIES_DB-MetaData'!AV14/25.4)</f>
        <v>0</v>
      </c>
      <c r="AW14" s="108">
        <f>'SERIES_DB-MetaData'!AW14</f>
        <v>0</v>
      </c>
      <c r="AX14" s="31">
        <f>IF('SERIES_DB-MetaData'!$F14="US",'SERIES_DB-MetaData'!AX14,'SERIES_DB-MetaData'!AX14/25.4)</f>
        <v>0</v>
      </c>
      <c r="AY14" s="23">
        <f t="shared" si="1"/>
        <v>1.6395838265629297</v>
      </c>
      <c r="AZ14" s="23"/>
      <c r="BA14" s="31">
        <f>IF('SERIES_DB-MetaData'!$F14="US",'SERIES_DB-MetaData'!BA14,'SERIES_DB-MetaData'!BA14/6.89476)</f>
        <v>75.70966937210288</v>
      </c>
      <c r="BB14" s="31">
        <f>IF('SERIES_DB-MetaData'!$F14="US",'SERIES_DB-MetaData'!BB14,'SERIES_DB-MetaData'!BB14/6.89476)</f>
        <v>84.556967900260489</v>
      </c>
      <c r="BC14" s="108">
        <f>'SERIES_DB-MetaData'!BC14</f>
        <v>0</v>
      </c>
      <c r="BD14" s="31">
        <f>IF('SERIES_DB-MetaData'!$F14="US",'SERIES_DB-MetaData'!BD14,'SERIES_DB-MetaData'!BD14/25.4)</f>
        <v>0.25</v>
      </c>
      <c r="BE14" s="31">
        <f>IF('SERIES_DB-MetaData'!$F14="US",'SERIES_DB-MetaData'!BE14,'SERIES_DB-MetaData'!BE14/25.4)</f>
        <v>6.0039370078740157</v>
      </c>
      <c r="BF14" s="108">
        <f>'SERIES_DB-MetaData'!BF14</f>
        <v>2</v>
      </c>
      <c r="BG14" s="23">
        <f t="shared" si="2"/>
        <v>0.27252887090567196</v>
      </c>
      <c r="BH14" s="31">
        <f>IF('SERIES_DB-MetaData'!$F14="US",'SERIES_DB-MetaData'!BH14,'SERIES_DB-MetaData'!BH14/25.4)</f>
        <v>9.0059055118110241</v>
      </c>
      <c r="BI14" s="31">
        <f>IF('SERIES_DB-MetaData'!$F14="US",'SERIES_DB-MetaData'!BI14,'SERIES_DB-MetaData'!BI14/6.89476)</f>
        <v>75.70966937210288</v>
      </c>
      <c r="BJ14" s="31">
        <f>IF('SERIES_DB-MetaData'!$F14="US",'SERIES_DB-MetaData'!BJ14,'SERIES_DB-MetaData'!BJ14/6.89476)</f>
        <v>84.556967900260489</v>
      </c>
      <c r="BK14" s="108">
        <f>'SERIES_DB-MetaData'!BK14</f>
        <v>0</v>
      </c>
      <c r="BL14" s="31">
        <f>IF('SERIES_DB-MetaData'!$F14="US",'SERIES_DB-MetaData'!BL14,'SERIES_DB-MetaData'!BL14/25.4)</f>
        <v>0.25</v>
      </c>
      <c r="BM14" s="31">
        <f>IF('SERIES_DB-MetaData'!$F14="US",'SERIES_DB-MetaData'!BM14,'SERIES_DB-MetaData'!BM14/25.4)</f>
        <v>6.0000000000000009</v>
      </c>
      <c r="BN14" s="31">
        <f>'SERIES_DB-MetaData'!$BO$6</f>
        <v>0.52359877559829893</v>
      </c>
      <c r="BO14" s="22">
        <f>'SERIES_DB-MetaData'!$BO$6</f>
        <v>0.52359877559829893</v>
      </c>
      <c r="BP14" s="31">
        <f>IF('SERIES_DB-MetaData'!$F14="US",'SERIES_DB-MetaData'!BP14,'SERIES_DB-MetaData'!BP14/6.89476)</f>
        <v>75.70966937210288</v>
      </c>
      <c r="BQ14" s="31">
        <f>IF('SERIES_DB-MetaData'!$F14="US",'SERIES_DB-MetaData'!BQ14,'SERIES_DB-MetaData'!BQ14/6.89476)</f>
        <v>84.556967900260489</v>
      </c>
      <c r="BR14" s="108">
        <f>'SERIES_DB-MetaData'!BR14</f>
        <v>0</v>
      </c>
      <c r="BS14" s="31">
        <f>IF('SERIES_DB-MetaData'!$F14="US",'SERIES_DB-MetaData'!BS14,'SERIES_DB-MetaData'!BS14/25.4)</f>
        <v>0</v>
      </c>
      <c r="BT14" s="108">
        <f>'SERIES_DB-MetaData'!BT14</f>
        <v>0</v>
      </c>
      <c r="BU14" s="108">
        <f t="shared" si="3"/>
        <v>0</v>
      </c>
      <c r="BV14" s="31">
        <f>IF('SERIES_DB-MetaData'!$F14="US",'SERIES_DB-MetaData'!BV14,'SERIES_DB-MetaData'!BV14/6.89476)</f>
        <v>0</v>
      </c>
      <c r="BW14" s="108">
        <f>'SERIES_DB-MetaData'!BW14</f>
        <v>0</v>
      </c>
      <c r="BX14" s="108">
        <f>'SERIES_DB-MetaData'!BX14</f>
        <v>1</v>
      </c>
    </row>
    <row r="15" spans="1:76">
      <c r="A15" s="85">
        <f>'SERIES_DB-MetaData'!A15</f>
        <v>10</v>
      </c>
      <c r="B15" s="85">
        <f>'SERIES_DB-MetaData'!B15</f>
        <v>0</v>
      </c>
      <c r="C15" s="85">
        <f>'SERIES_DB-MetaData'!C15</f>
        <v>3</v>
      </c>
      <c r="D15" s="85" t="str">
        <f>'SERIES_DB-MetaData'!D15</f>
        <v>PW3</v>
      </c>
      <c r="E15" s="85" t="str">
        <f>'SERIES_DB-MetaData'!E15</f>
        <v>Birely, Lehman (2008)</v>
      </c>
      <c r="F15" s="20" t="s">
        <v>193</v>
      </c>
      <c r="G15" s="85" t="str">
        <f>'SERIES_DB-MetaData'!G15</f>
        <v>C</v>
      </c>
      <c r="H15" s="85" t="str">
        <f>'SERIES_DB-MetaData'!H15</f>
        <v>R</v>
      </c>
      <c r="I15" s="31">
        <f>IF('SERIES_DB-MetaData'!$F15="US",'SERIES_DB-MetaData'!I15,'SERIES_DB-MetaData'!I15/6.89476)</f>
        <v>4.9747924510787902</v>
      </c>
      <c r="J15" s="31">
        <f>IF('SERIES_DB-MetaData'!$F15="US",'SERIES_DB-MetaData'!J15,'SERIES_DB-MetaData'!J15/6.89476)</f>
        <v>0</v>
      </c>
      <c r="K15" s="31">
        <f>IF('SERIES_DB-MetaData'!$F15="US",'SERIES_DB-MetaData'!K15,'SERIES_DB-MetaData'!K15/6.89476)</f>
        <v>0</v>
      </c>
      <c r="L15" s="31">
        <f>IF('SERIES_DB-MetaData'!$F15="US",'SERIES_DB-MetaData'!L15,'SERIES_DB-MetaData'!L15/4.448)</f>
        <v>35.99370503597121</v>
      </c>
      <c r="M15" s="20" t="str">
        <f>'SERIES_DB-MetaData'!M15</f>
        <v>III</v>
      </c>
      <c r="N15" s="31">
        <f>IF('SERIES_DB-MetaData'!$F15="US",'SERIES_DB-MetaData'!N15,'SERIES_DB-MetaData'!N15/25.4)</f>
        <v>5.984251968503937</v>
      </c>
      <c r="O15" s="31">
        <f>IF('SERIES_DB-MetaData'!$F15="US",'SERIES_DB-MetaData'!O15,'SERIES_DB-MetaData'!O15/25.4)</f>
        <v>1.5009842519685039</v>
      </c>
      <c r="P15" s="31">
        <f>IF('SERIES_DB-MetaData'!$F15="US",'SERIES_DB-MetaData'!P15,'SERIES_DB-MetaData'!P15/25.4)</f>
        <v>120</v>
      </c>
      <c r="Q15" s="31">
        <f>IF('SERIES_DB-MetaData'!$F15="US",'SERIES_DB-MetaData'!Q15,'SERIES_DB-MetaData'!Q15/25.4)</f>
        <v>6.0000000000000009</v>
      </c>
      <c r="R15" s="31">
        <f>IF('SERIES_DB-MetaData'!$F15="US",'SERIES_DB-MetaData'!R15,'SERIES_DB-MetaData'!R15/25.4)</f>
        <v>144.09448818897638</v>
      </c>
      <c r="S15" s="31">
        <f>IF('SERIES_DB-MetaData'!$F15="US",'SERIES_DB-MetaData'!S15,'SERIES_DB-MetaData'!S15/25.4)</f>
        <v>144.09448818897638</v>
      </c>
      <c r="T15" s="24" t="str">
        <f>'SERIES_DB-MetaData'!T15</f>
        <v>C</v>
      </c>
      <c r="U15" s="31">
        <f>IF('SERIES_DB-MetaData'!$F15="US",'SERIES_DB-MetaData'!U15,'SERIES_DB-MetaData'!U15/(25.4^2))</f>
        <v>718.11023622047253</v>
      </c>
      <c r="V15" s="31">
        <f>IF('SERIES_DB-MetaData'!$F15="US",'SERIES_DB-MetaData'!V15,'SERIES_DB-MetaData'!V15/25.4)</f>
        <v>0.5</v>
      </c>
      <c r="W15" s="31">
        <f>IF('SERIES_DB-MetaData'!$F15="US",'SERIES_DB-MetaData'!W15,'SERIES_DB-MetaData'!W15/25.4)</f>
        <v>0</v>
      </c>
      <c r="X15" s="31">
        <f>IF('SERIES_DB-MetaData'!$F15="US",'SERIES_DB-MetaData'!X15,'SERIES_DB-MetaData'!X15/25.4)</f>
        <v>0</v>
      </c>
      <c r="Y15" s="108">
        <f>'SERIES_DB-MetaData'!Y15</f>
        <v>21</v>
      </c>
      <c r="Z15" s="31">
        <f>IF('SERIES_DB-MetaData'!$F15="US",'SERIES_DB-MetaData'!Z15,'SERIES_DB-MetaData'!Z15/25.4)</f>
        <v>0</v>
      </c>
      <c r="AA15" s="108">
        <f>'SERIES_DB-MetaData'!AA15</f>
        <v>0</v>
      </c>
      <c r="AB15" s="31">
        <f>IF('SERIES_DB-MetaData'!$F15="US",'SERIES_DB-MetaData'!AB15,'SERIES_DB-MetaData'!AB15/25.4)</f>
        <v>0</v>
      </c>
      <c r="AC15" s="108">
        <f>'SERIES_DB-MetaData'!AC15</f>
        <v>0</v>
      </c>
      <c r="AD15" s="108" t="str">
        <f>'SERIES_DB-MetaData'!AD15</f>
        <v xml:space="preserve">STRAIGHT </v>
      </c>
      <c r="AE15" s="31">
        <f>IF('SERIES_DB-MetaData'!$F15="US",'SERIES_DB-MetaData'!AE15,'SERIES_DB-MetaData'!AE15/25.4)</f>
        <v>7.0078740157480315</v>
      </c>
      <c r="AF15" s="108" t="str">
        <f>'SERIES_DB-MetaData'!AF15</f>
        <v>Ribbed</v>
      </c>
      <c r="AG15" s="23">
        <f t="shared" si="0"/>
        <v>0.57419322965487785</v>
      </c>
      <c r="AH15" s="31">
        <f>IF('SERIES_DB-MetaData'!$F15="US",'SERIES_DB-MetaData'!AH15,'SERIES_DB-MetaData'!AH15/25.4)</f>
        <v>24.015748031496063</v>
      </c>
      <c r="AI15" s="31">
        <f>IF('SERIES_DB-MetaData'!$F15="US",'SERIES_DB-MetaData'!AI15,'SERIES_DB-MetaData'!AI15/6.89476)</f>
        <v>51.198301318682596</v>
      </c>
      <c r="AJ15" s="31">
        <f>IF('SERIES_DB-MetaData'!$F15="US",'SERIES_DB-MetaData'!AJ15,'SERIES_DB-MetaData'!AJ15/6.89476)</f>
        <v>77.885234583944907</v>
      </c>
      <c r="AK15" s="31">
        <f>IF('SERIES_DB-MetaData'!$F15="US",'SERIES_DB-MetaData'!AK15,'SERIES_DB-MetaData'!AK15/6.89476)</f>
        <v>0</v>
      </c>
      <c r="AL15" s="31">
        <f>IF('SERIES_DB-MetaData'!$F15="US",'SERIES_DB-MetaData'!AL15,'SERIES_DB-MetaData'!AL15/6.89476)</f>
        <v>0</v>
      </c>
      <c r="AM15" s="31">
        <f>IF('SERIES_DB-MetaData'!$F15="US",'SERIES_DB-MetaData'!AM15,'SERIES_DB-MetaData'!AM15/6.89476)</f>
        <v>0</v>
      </c>
      <c r="AN15" s="31">
        <f>IF('SERIES_DB-MetaData'!$F15="US",'SERIES_DB-MetaData'!AN15,'SERIES_DB-MetaData'!AN15/6.89476)</f>
        <v>0</v>
      </c>
      <c r="AO15" s="108">
        <f>'SERIES_DB-MetaData'!AO15</f>
        <v>0</v>
      </c>
      <c r="AP15" s="108" t="str">
        <f>'SERIES_DB-MetaData'!AP15</f>
        <v>R</v>
      </c>
      <c r="AQ15" s="108">
        <f>'SERIES_DB-MetaData'!AQ15</f>
        <v>4</v>
      </c>
      <c r="AR15" s="108" t="str">
        <f>'SERIES_DB-MetaData'!AR15</f>
        <v>Ribbed</v>
      </c>
      <c r="AS15" s="31">
        <f>IF('SERIES_DB-MetaData'!$F15="US",'SERIES_DB-MetaData'!AS15,'SERIES_DB-MetaData'!AS15/25.4)</f>
        <v>0.25</v>
      </c>
      <c r="AT15" s="108">
        <f>'SERIES_DB-MetaData'!AT15</f>
        <v>82</v>
      </c>
      <c r="AU15" s="31">
        <f>IF('SERIES_DB-MetaData'!$F15="US",'SERIES_DB-MetaData'!AU15,'SERIES_DB-MetaData'!AU15/25.4)</f>
        <v>1.7519685039370079</v>
      </c>
      <c r="AV15" s="31">
        <f>IF('SERIES_DB-MetaData'!$F15="US",'SERIES_DB-MetaData'!AV15,'SERIES_DB-MetaData'!AV15/25.4)</f>
        <v>0</v>
      </c>
      <c r="AW15" s="108">
        <f>'SERIES_DB-MetaData'!AW15</f>
        <v>0</v>
      </c>
      <c r="AX15" s="31">
        <f>IF('SERIES_DB-MetaData'!$F15="US",'SERIES_DB-MetaData'!AX15,'SERIES_DB-MetaData'!AX15/25.4)</f>
        <v>0</v>
      </c>
      <c r="AY15" s="23">
        <f t="shared" si="1"/>
        <v>1.8728100203189597</v>
      </c>
      <c r="AZ15" s="23"/>
      <c r="BA15" s="31">
        <f>IF('SERIES_DB-MetaData'!$F15="US",'SERIES_DB-MetaData'!BA15,'SERIES_DB-MetaData'!BA15/6.89476)</f>
        <v>75.70966937210288</v>
      </c>
      <c r="BB15" s="31">
        <f>IF('SERIES_DB-MetaData'!$F15="US",'SERIES_DB-MetaData'!BB15,'SERIES_DB-MetaData'!BB15/6.89476)</f>
        <v>84.556967900260489</v>
      </c>
      <c r="BC15" s="108">
        <f>'SERIES_DB-MetaData'!BC15</f>
        <v>0</v>
      </c>
      <c r="BD15" s="31">
        <f>IF('SERIES_DB-MetaData'!$F15="US",'SERIES_DB-MetaData'!BD15,'SERIES_DB-MetaData'!BD15/25.4)</f>
        <v>0.5</v>
      </c>
      <c r="BE15" s="31">
        <f>IF('SERIES_DB-MetaData'!$F15="US",'SERIES_DB-MetaData'!BE15,'SERIES_DB-MetaData'!BE15/25.4)</f>
        <v>6.0039370078740157</v>
      </c>
      <c r="BF15" s="108">
        <f>'SERIES_DB-MetaData'!BF15</f>
        <v>2</v>
      </c>
      <c r="BG15" s="23">
        <f t="shared" si="2"/>
        <v>1.0901154836226878</v>
      </c>
      <c r="BH15" s="31">
        <f>IF('SERIES_DB-MetaData'!$F15="US",'SERIES_DB-MetaData'!BH15,'SERIES_DB-MetaData'!BH15/25.4)</f>
        <v>9.0059055118110241</v>
      </c>
      <c r="BI15" s="31">
        <f>IF('SERIES_DB-MetaData'!$F15="US",'SERIES_DB-MetaData'!BI15,'SERIES_DB-MetaData'!BI15/6.89476)</f>
        <v>51.198301318682596</v>
      </c>
      <c r="BJ15" s="31">
        <f>IF('SERIES_DB-MetaData'!$F15="US",'SERIES_DB-MetaData'!BJ15,'SERIES_DB-MetaData'!BJ15/6.89476)</f>
        <v>84.556967900260489</v>
      </c>
      <c r="BK15" s="108">
        <f>'SERIES_DB-MetaData'!BK15</f>
        <v>0</v>
      </c>
      <c r="BL15" s="31">
        <f>IF('SERIES_DB-MetaData'!$F15="US",'SERIES_DB-MetaData'!BL15,'SERIES_DB-MetaData'!BL15/25.4)</f>
        <v>0.25</v>
      </c>
      <c r="BM15" s="31">
        <f>IF('SERIES_DB-MetaData'!$F15="US",'SERIES_DB-MetaData'!BM15,'SERIES_DB-MetaData'!BM15/25.4)</f>
        <v>6.0000000000000009</v>
      </c>
      <c r="BN15" s="31">
        <f>'SERIES_DB-MetaData'!$BO$6</f>
        <v>0.52359877559829893</v>
      </c>
      <c r="BO15" s="22">
        <f>'SERIES_DB-MetaData'!$BO$6</f>
        <v>0.52359877559829893</v>
      </c>
      <c r="BP15" s="31">
        <f>IF('SERIES_DB-MetaData'!$F15="US",'SERIES_DB-MetaData'!BP15,'SERIES_DB-MetaData'!BP15/6.89476)</f>
        <v>75.70966937210288</v>
      </c>
      <c r="BQ15" s="31">
        <f>IF('SERIES_DB-MetaData'!$F15="US",'SERIES_DB-MetaData'!BQ15,'SERIES_DB-MetaData'!BQ15/6.89476)</f>
        <v>84.556967900260489</v>
      </c>
      <c r="BR15" s="108">
        <f>'SERIES_DB-MetaData'!BR15</f>
        <v>0</v>
      </c>
      <c r="BS15" s="31">
        <f>IF('SERIES_DB-MetaData'!$F15="US",'SERIES_DB-MetaData'!BS15,'SERIES_DB-MetaData'!BS15/25.4)</f>
        <v>0</v>
      </c>
      <c r="BT15" s="108">
        <f>'SERIES_DB-MetaData'!BT15</f>
        <v>0</v>
      </c>
      <c r="BU15" s="108">
        <f t="shared" si="3"/>
        <v>0</v>
      </c>
      <c r="BV15" s="31">
        <f>IF('SERIES_DB-MetaData'!$F15="US",'SERIES_DB-MetaData'!BV15,'SERIES_DB-MetaData'!BV15/6.89476)</f>
        <v>0</v>
      </c>
      <c r="BW15" s="108">
        <f>'SERIES_DB-MetaData'!BW15</f>
        <v>0</v>
      </c>
      <c r="BX15" s="108">
        <f>'SERIES_DB-MetaData'!BX15</f>
        <v>1</v>
      </c>
    </row>
    <row r="16" spans="1:76">
      <c r="A16" s="85">
        <f>'SERIES_DB-MetaData'!A16</f>
        <v>11</v>
      </c>
      <c r="B16" s="85">
        <f>'SERIES_DB-MetaData'!B16</f>
        <v>0</v>
      </c>
      <c r="C16" s="85">
        <f>'SERIES_DB-MetaData'!C16</f>
        <v>4</v>
      </c>
      <c r="D16" s="85" t="str">
        <f>'SERIES_DB-MetaData'!D16</f>
        <v>PW4</v>
      </c>
      <c r="E16" s="85" t="str">
        <f>'SERIES_DB-MetaData'!E16</f>
        <v>Birely, Lehman (2008)</v>
      </c>
      <c r="F16" s="20" t="s">
        <v>193</v>
      </c>
      <c r="G16" s="85" t="str">
        <f>'SERIES_DB-MetaData'!G16</f>
        <v>C</v>
      </c>
      <c r="H16" s="85" t="str">
        <f>'SERIES_DB-MetaData'!H16</f>
        <v>R</v>
      </c>
      <c r="I16" s="31">
        <f>IF('SERIES_DB-MetaData'!$F16="US",'SERIES_DB-MetaData'!I16,'SERIES_DB-MetaData'!I16/6.89476)</f>
        <v>4.2641078152103917</v>
      </c>
      <c r="J16" s="31">
        <f>IF('SERIES_DB-MetaData'!$F16="US",'SERIES_DB-MetaData'!J16,'SERIES_DB-MetaData'!J16/6.89476)</f>
        <v>0</v>
      </c>
      <c r="K16" s="31">
        <f>IF('SERIES_DB-MetaData'!$F16="US",'SERIES_DB-MetaData'!K16,'SERIES_DB-MetaData'!K16/6.89476)</f>
        <v>0</v>
      </c>
      <c r="L16" s="31">
        <f>IF('SERIES_DB-MetaData'!$F16="US",'SERIES_DB-MetaData'!L16,'SERIES_DB-MetaData'!L16/4.448)</f>
        <v>35.99370503597121</v>
      </c>
      <c r="M16" s="20" t="str">
        <f>'SERIES_DB-MetaData'!M16</f>
        <v>III</v>
      </c>
      <c r="N16" s="31">
        <f>IF('SERIES_DB-MetaData'!$F16="US",'SERIES_DB-MetaData'!N16,'SERIES_DB-MetaData'!N16/25.4)</f>
        <v>5.984251968503937</v>
      </c>
      <c r="O16" s="31">
        <f>IF('SERIES_DB-MetaData'!$F16="US",'SERIES_DB-MetaData'!O16,'SERIES_DB-MetaData'!O16/25.4)</f>
        <v>1.5009842519685039</v>
      </c>
      <c r="P16" s="31">
        <f>IF('SERIES_DB-MetaData'!$F16="US",'SERIES_DB-MetaData'!P16,'SERIES_DB-MetaData'!P16/25.4)</f>
        <v>120</v>
      </c>
      <c r="Q16" s="31">
        <f>IF('SERIES_DB-MetaData'!$F16="US",'SERIES_DB-MetaData'!Q16,'SERIES_DB-MetaData'!Q16/25.4)</f>
        <v>6.0000000000000009</v>
      </c>
      <c r="R16" s="31">
        <f>IF('SERIES_DB-MetaData'!$F16="US",'SERIES_DB-MetaData'!R16,'SERIES_DB-MetaData'!R16/25.4)</f>
        <v>144.09448818897638</v>
      </c>
      <c r="S16" s="31">
        <f>IF('SERIES_DB-MetaData'!$F16="US",'SERIES_DB-MetaData'!S16,'SERIES_DB-MetaData'!S16/25.4)</f>
        <v>144.09448818897638</v>
      </c>
      <c r="T16" s="24" t="str">
        <f>'SERIES_DB-MetaData'!T16</f>
        <v>C</v>
      </c>
      <c r="U16" s="31">
        <f>IF('SERIES_DB-MetaData'!$F16="US",'SERIES_DB-MetaData'!U16,'SERIES_DB-MetaData'!U16/(25.4^2))</f>
        <v>718.11023622047253</v>
      </c>
      <c r="V16" s="31">
        <f>IF('SERIES_DB-MetaData'!$F16="US",'SERIES_DB-MetaData'!V16,'SERIES_DB-MetaData'!V16/25.4)</f>
        <v>0.5</v>
      </c>
      <c r="W16" s="31">
        <f>IF('SERIES_DB-MetaData'!$F16="US",'SERIES_DB-MetaData'!W16,'SERIES_DB-MetaData'!W16/25.4)</f>
        <v>0</v>
      </c>
      <c r="X16" s="31">
        <f>IF('SERIES_DB-MetaData'!$F16="US",'SERIES_DB-MetaData'!X16,'SERIES_DB-MetaData'!X16/25.4)</f>
        <v>0</v>
      </c>
      <c r="Y16" s="108">
        <f>'SERIES_DB-MetaData'!Y16</f>
        <v>14</v>
      </c>
      <c r="Z16" s="31">
        <f>IF('SERIES_DB-MetaData'!$F16="US",'SERIES_DB-MetaData'!Z16,'SERIES_DB-MetaData'!Z16/25.4)</f>
        <v>0</v>
      </c>
      <c r="AA16" s="108">
        <f>'SERIES_DB-MetaData'!AA16</f>
        <v>0</v>
      </c>
      <c r="AB16" s="31">
        <f>IF('SERIES_DB-MetaData'!$F16="US",'SERIES_DB-MetaData'!AB16,'SERIES_DB-MetaData'!AB16/25.4)</f>
        <v>0</v>
      </c>
      <c r="AC16" s="108">
        <f>'SERIES_DB-MetaData'!AC16</f>
        <v>0</v>
      </c>
      <c r="AD16" s="108" t="str">
        <f>'SERIES_DB-MetaData'!AD16</f>
        <v xml:space="preserve">STRAIGHT </v>
      </c>
      <c r="AE16" s="31">
        <f>IF('SERIES_DB-MetaData'!$F16="US",'SERIES_DB-MetaData'!AE16,'SERIES_DB-MetaData'!AE16/25.4)</f>
        <v>7.0078740157480315</v>
      </c>
      <c r="AF16" s="108" t="str">
        <f>'SERIES_DB-MetaData'!AF16</f>
        <v>Ribbed</v>
      </c>
      <c r="AG16" s="23">
        <f t="shared" si="0"/>
        <v>0.38279548643658523</v>
      </c>
      <c r="AH16" s="31">
        <f>IF('SERIES_DB-MetaData'!$F16="US",'SERIES_DB-MetaData'!AH16,'SERIES_DB-MetaData'!AH16/25.4)</f>
        <v>0</v>
      </c>
      <c r="AI16" s="31">
        <f>IF('SERIES_DB-MetaData'!$F16="US",'SERIES_DB-MetaData'!AI16,'SERIES_DB-MetaData'!AI16/6.89476)</f>
        <v>67.007408524734728</v>
      </c>
      <c r="AJ16" s="31">
        <f>IF('SERIES_DB-MetaData'!$F16="US",'SERIES_DB-MetaData'!AJ16,'SERIES_DB-MetaData'!AJ16/6.89476)</f>
        <v>109.3584113152597</v>
      </c>
      <c r="AK16" s="31">
        <f>IF('SERIES_DB-MetaData'!$F16="US",'SERIES_DB-MetaData'!AK16,'SERIES_DB-MetaData'!AK16/6.89476)</f>
        <v>0</v>
      </c>
      <c r="AL16" s="31">
        <f>IF('SERIES_DB-MetaData'!$F16="US",'SERIES_DB-MetaData'!AL16,'SERIES_DB-MetaData'!AL16/6.89476)</f>
        <v>0</v>
      </c>
      <c r="AM16" s="31">
        <f>IF('SERIES_DB-MetaData'!$F16="US",'SERIES_DB-MetaData'!AM16,'SERIES_DB-MetaData'!AM16/6.89476)</f>
        <v>0</v>
      </c>
      <c r="AN16" s="31">
        <f>IF('SERIES_DB-MetaData'!$F16="US",'SERIES_DB-MetaData'!AN16,'SERIES_DB-MetaData'!AN16/6.89476)</f>
        <v>0</v>
      </c>
      <c r="AO16" s="108">
        <f>'SERIES_DB-MetaData'!AO16</f>
        <v>0</v>
      </c>
      <c r="AP16" s="108" t="str">
        <f>'SERIES_DB-MetaData'!AP16</f>
        <v>R</v>
      </c>
      <c r="AQ16" s="108">
        <f>'SERIES_DB-MetaData'!AQ16</f>
        <v>4</v>
      </c>
      <c r="AR16" s="108" t="str">
        <f>'SERIES_DB-MetaData'!AR16</f>
        <v>Ribbed</v>
      </c>
      <c r="AS16" s="31">
        <f>IF('SERIES_DB-MetaData'!$F16="US",'SERIES_DB-MetaData'!AS16,'SERIES_DB-MetaData'!AS16/25.4)</f>
        <v>0.25</v>
      </c>
      <c r="AT16" s="108">
        <f>'SERIES_DB-MetaData'!AT16</f>
        <v>72</v>
      </c>
      <c r="AU16" s="31">
        <f>IF('SERIES_DB-MetaData'!$F16="US",'SERIES_DB-MetaData'!AU16,'SERIES_DB-MetaData'!AU16/25.4)</f>
        <v>2.0011811023622048</v>
      </c>
      <c r="AV16" s="31">
        <f>IF('SERIES_DB-MetaData'!$F16="US",'SERIES_DB-MetaData'!AV16,'SERIES_DB-MetaData'!AV16/25.4)</f>
        <v>0</v>
      </c>
      <c r="AW16" s="108">
        <f>'SERIES_DB-MetaData'!AW16</f>
        <v>0</v>
      </c>
      <c r="AX16" s="31">
        <f>IF('SERIES_DB-MetaData'!$F16="US",'SERIES_DB-MetaData'!AX16,'SERIES_DB-MetaData'!AX16/25.4)</f>
        <v>0</v>
      </c>
      <c r="AY16" s="23">
        <f t="shared" si="1"/>
        <v>1.6395838265629297</v>
      </c>
      <c r="AZ16" s="23"/>
      <c r="BA16" s="31">
        <f>IF('SERIES_DB-MetaData'!$F16="US",'SERIES_DB-MetaData'!BA16,'SERIES_DB-MetaData'!BA16/6.89476)</f>
        <v>75.70966937210288</v>
      </c>
      <c r="BB16" s="31">
        <f>IF('SERIES_DB-MetaData'!$F16="US",'SERIES_DB-MetaData'!BB16,'SERIES_DB-MetaData'!BB16/6.89476)</f>
        <v>84.556967900260489</v>
      </c>
      <c r="BC16" s="108">
        <f>'SERIES_DB-MetaData'!BC16</f>
        <v>0</v>
      </c>
      <c r="BD16" s="31">
        <f>IF('SERIES_DB-MetaData'!$F16="US",'SERIES_DB-MetaData'!BD16,'SERIES_DB-MetaData'!BD16/25.4)</f>
        <v>0.25</v>
      </c>
      <c r="BE16" s="31">
        <f>IF('SERIES_DB-MetaData'!$F16="US",'SERIES_DB-MetaData'!BE16,'SERIES_DB-MetaData'!BE16/25.4)</f>
        <v>6.0039370078740157</v>
      </c>
      <c r="BF16" s="108">
        <f>'SERIES_DB-MetaData'!BF16</f>
        <v>2</v>
      </c>
      <c r="BG16" s="23">
        <f t="shared" si="2"/>
        <v>0.27252887090567196</v>
      </c>
      <c r="BH16" s="31">
        <f>IF('SERIES_DB-MetaData'!$F16="US",'SERIES_DB-MetaData'!BH16,'SERIES_DB-MetaData'!BH16/25.4)</f>
        <v>9.0059055118110241</v>
      </c>
      <c r="BI16" s="31">
        <f>IF('SERIES_DB-MetaData'!$F16="US",'SERIES_DB-MetaData'!BI16,'SERIES_DB-MetaData'!BI16/6.89476)</f>
        <v>75.70966937210288</v>
      </c>
      <c r="BJ16" s="31">
        <f>IF('SERIES_DB-MetaData'!$F16="US",'SERIES_DB-MetaData'!BJ16,'SERIES_DB-MetaData'!BJ16/6.89476)</f>
        <v>84.556967900260489</v>
      </c>
      <c r="BK16" s="108">
        <f>'SERIES_DB-MetaData'!BK16</f>
        <v>0</v>
      </c>
      <c r="BL16" s="31">
        <f>IF('SERIES_DB-MetaData'!$F16="US",'SERIES_DB-MetaData'!BL16,'SERIES_DB-MetaData'!BL16/25.4)</f>
        <v>0.25</v>
      </c>
      <c r="BM16" s="31">
        <f>IF('SERIES_DB-MetaData'!$F16="US",'SERIES_DB-MetaData'!BM16,'SERIES_DB-MetaData'!BM16/25.4)</f>
        <v>6.0000000000000009</v>
      </c>
      <c r="BN16" s="31">
        <f>'SERIES_DB-MetaData'!$BO$6</f>
        <v>0.52359877559829893</v>
      </c>
      <c r="BO16" s="22">
        <f>'SERIES_DB-MetaData'!$BO$6</f>
        <v>0.52359877559829893</v>
      </c>
      <c r="BP16" s="31">
        <f>IF('SERIES_DB-MetaData'!$F16="US",'SERIES_DB-MetaData'!BP16,'SERIES_DB-MetaData'!BP16/6.89476)</f>
        <v>75.70966937210288</v>
      </c>
      <c r="BQ16" s="31">
        <f>IF('SERIES_DB-MetaData'!$F16="US",'SERIES_DB-MetaData'!BQ16,'SERIES_DB-MetaData'!BQ16/6.89476)</f>
        <v>84.556967900260489</v>
      </c>
      <c r="BR16" s="108">
        <f>'SERIES_DB-MetaData'!BR16</f>
        <v>0</v>
      </c>
      <c r="BS16" s="31">
        <f>IF('SERIES_DB-MetaData'!$F16="US",'SERIES_DB-MetaData'!BS16,'SERIES_DB-MetaData'!BS16/25.4)</f>
        <v>0</v>
      </c>
      <c r="BT16" s="108">
        <f>'SERIES_DB-MetaData'!BT16</f>
        <v>0</v>
      </c>
      <c r="BU16" s="108">
        <f t="shared" si="3"/>
        <v>0</v>
      </c>
      <c r="BV16" s="31">
        <f>IF('SERIES_DB-MetaData'!$F16="US",'SERIES_DB-MetaData'!BV16,'SERIES_DB-MetaData'!BV16/6.89476)</f>
        <v>0</v>
      </c>
      <c r="BW16" s="108">
        <f>'SERIES_DB-MetaData'!BW16</f>
        <v>0</v>
      </c>
      <c r="BX16" s="108">
        <f>'SERIES_DB-MetaData'!BX16</f>
        <v>1</v>
      </c>
    </row>
    <row r="17" spans="1:76">
      <c r="A17" s="85">
        <f>'SERIES_DB-MetaData'!A17</f>
        <v>12</v>
      </c>
      <c r="B17" s="85">
        <f>'SERIES_DB-MetaData'!B17</f>
        <v>0</v>
      </c>
      <c r="C17" s="85">
        <f>'SERIES_DB-MetaData'!C17</f>
        <v>1</v>
      </c>
      <c r="D17" s="85" t="str">
        <f>'SERIES_DB-MetaData'!D17</f>
        <v>Chen_CW1</v>
      </c>
      <c r="E17" s="85" t="str">
        <f>'SERIES_DB-MetaData'!E17</f>
        <v>Chen, 2002 (from Lu et al., 2010, NEES Database)</v>
      </c>
      <c r="F17" s="20" t="s">
        <v>193</v>
      </c>
      <c r="G17" s="85" t="str">
        <f>'SERIES_DB-MetaData'!G17</f>
        <v>C</v>
      </c>
      <c r="H17" s="85" t="str">
        <f>'SERIES_DB-MetaData'!H17</f>
        <v>R</v>
      </c>
      <c r="I17" s="31">
        <f>IF('SERIES_DB-MetaData'!$F17="US",'SERIES_DB-MetaData'!I17,'SERIES_DB-MetaData'!I17/6.89476)</f>
        <v>4.0030399897893476</v>
      </c>
      <c r="J17" s="31">
        <f>IF('SERIES_DB-MetaData'!$F17="US",'SERIES_DB-MetaData'!J17,'SERIES_DB-MetaData'!J17/6.89476)</f>
        <v>0</v>
      </c>
      <c r="K17" s="31">
        <f>IF('SERIES_DB-MetaData'!$F17="US",'SERIES_DB-MetaData'!K17,'SERIES_DB-MetaData'!K17/6.89476)</f>
        <v>0</v>
      </c>
      <c r="L17" s="31">
        <f>IF('SERIES_DB-MetaData'!$F17="US",'SERIES_DB-MetaData'!L17,'SERIES_DB-MetaData'!L17/4.448)</f>
        <v>44.964028776978417</v>
      </c>
      <c r="M17" s="20" t="str">
        <f>'SERIES_DB-MetaData'!M17</f>
        <v>III</v>
      </c>
      <c r="N17" s="31">
        <f>IF('SERIES_DB-MetaData'!$F17="US",'SERIES_DB-MetaData'!N17,'SERIES_DB-MetaData'!N17/25.4)</f>
        <v>2.7559055118110236</v>
      </c>
      <c r="O17" s="31">
        <f>IF('SERIES_DB-MetaData'!$F17="US",'SERIES_DB-MetaData'!O17,'SERIES_DB-MetaData'!O17/25.4)</f>
        <v>3.9370078740157481</v>
      </c>
      <c r="P17" s="31">
        <f>IF('SERIES_DB-MetaData'!$F17="US",'SERIES_DB-MetaData'!P17,'SERIES_DB-MetaData'!P17/25.4)</f>
        <v>23.622047244094489</v>
      </c>
      <c r="Q17" s="31">
        <f>IF('SERIES_DB-MetaData'!$F17="US",'SERIES_DB-MetaData'!Q17,'SERIES_DB-MetaData'!Q17/25.4)</f>
        <v>2.7559055118110236</v>
      </c>
      <c r="R17" s="31">
        <f>IF('SERIES_DB-MetaData'!$F17="US",'SERIES_DB-MetaData'!R17,'SERIES_DB-MetaData'!R17/25.4)</f>
        <v>137.7952755905512</v>
      </c>
      <c r="S17" s="31">
        <f>IF('SERIES_DB-MetaData'!$F17="US",'SERIES_DB-MetaData'!S17,'SERIES_DB-MetaData'!S17/25.4)</f>
        <v>27.559055118110237</v>
      </c>
      <c r="T17" s="24" t="str">
        <f>'SERIES_DB-MetaData'!T17</f>
        <v>2-point loading</v>
      </c>
      <c r="U17" s="31">
        <f>IF('SERIES_DB-MetaData'!$F17="US",'SERIES_DB-MetaData'!U17,'SERIES_DB-MetaData'!U17/(25.4^2))</f>
        <v>65.100130200260409</v>
      </c>
      <c r="V17" s="31">
        <f>IF('SERIES_DB-MetaData'!$F17="US",'SERIES_DB-MetaData'!V17,'SERIES_DB-MetaData'!V17/25.4)</f>
        <v>0.23622047244094491</v>
      </c>
      <c r="W17" s="31">
        <f>IF('SERIES_DB-MetaData'!$F17="US",'SERIES_DB-MetaData'!W17,'SERIES_DB-MetaData'!W17/25.4)</f>
        <v>0.23622047244094491</v>
      </c>
      <c r="X17" s="31">
        <f>IF('SERIES_DB-MetaData'!$F17="US",'SERIES_DB-MetaData'!X17,'SERIES_DB-MetaData'!X17/25.4)</f>
        <v>0</v>
      </c>
      <c r="Y17" s="108">
        <f>'SERIES_DB-MetaData'!Y17</f>
        <v>6</v>
      </c>
      <c r="Z17" s="31">
        <f>IF('SERIES_DB-MetaData'!$F17="US",'SERIES_DB-MetaData'!Z17,'SERIES_DB-MetaData'!Z17/25.4)</f>
        <v>1.5748031496062993</v>
      </c>
      <c r="AA17" s="108">
        <f>'SERIES_DB-MetaData'!AA17</f>
        <v>0</v>
      </c>
      <c r="AB17" s="31">
        <f>IF('SERIES_DB-MetaData'!$F17="US",'SERIES_DB-MetaData'!AB17,'SERIES_DB-MetaData'!AB17/25.4)</f>
        <v>1.5748031496062993</v>
      </c>
      <c r="AC17" s="108">
        <f>'SERIES_DB-MetaData'!AC17</f>
        <v>1</v>
      </c>
      <c r="AD17" s="108" t="str">
        <f>'SERIES_DB-MetaData'!AD17</f>
        <v>STRAIGHT</v>
      </c>
      <c r="AE17" s="31">
        <f>IF('SERIES_DB-MetaData'!$F17="US",'SERIES_DB-MetaData'!AE17,'SERIES_DB-MetaData'!AE17/25.4)</f>
        <v>11.811023622047244</v>
      </c>
      <c r="AF17" s="108" t="str">
        <f>'SERIES_DB-MetaData'!AF17</f>
        <v>Ribbed</v>
      </c>
      <c r="AG17" s="23">
        <f t="shared" si="0"/>
        <v>0.40391905546154488</v>
      </c>
      <c r="AH17" s="31">
        <f>IF('SERIES_DB-MetaData'!$F17="US",'SERIES_DB-MetaData'!AH17,'SERIES_DB-MetaData'!AH17/25.4)</f>
        <v>0</v>
      </c>
      <c r="AI17" s="31">
        <f>IF('SERIES_DB-MetaData'!$F17="US",'SERIES_DB-MetaData'!AI17,'SERIES_DB-MetaData'!AI17/6.89476)</f>
        <v>45.150230029761737</v>
      </c>
      <c r="AJ17" s="31">
        <f>IF('SERIES_DB-MetaData'!$F17="US",'SERIES_DB-MetaData'!AJ17,'SERIES_DB-MetaData'!AJ17/6.89476)</f>
        <v>0</v>
      </c>
      <c r="AK17" s="31">
        <f>IF('SERIES_DB-MetaData'!$F17="US",'SERIES_DB-MetaData'!AK17,'SERIES_DB-MetaData'!AK17/6.89476)</f>
        <v>0</v>
      </c>
      <c r="AL17" s="31">
        <f>IF('SERIES_DB-MetaData'!$F17="US",'SERIES_DB-MetaData'!AL17,'SERIES_DB-MetaData'!AL17/6.89476)</f>
        <v>45.150230029761737</v>
      </c>
      <c r="AM17" s="31">
        <f>IF('SERIES_DB-MetaData'!$F17="US",'SERIES_DB-MetaData'!AM17,'SERIES_DB-MetaData'!AM17/6.89476)</f>
        <v>0</v>
      </c>
      <c r="AN17" s="31">
        <f>IF('SERIES_DB-MetaData'!$F17="US",'SERIES_DB-MetaData'!AN17,'SERIES_DB-MetaData'!AN17/6.89476)</f>
        <v>0</v>
      </c>
      <c r="AO17" s="108">
        <f>'SERIES_DB-MetaData'!AO17</f>
        <v>0</v>
      </c>
      <c r="AP17" s="108" t="str">
        <f>'SERIES_DB-MetaData'!AP17</f>
        <v>R</v>
      </c>
      <c r="AQ17" s="108">
        <f>'SERIES_DB-MetaData'!AQ17</f>
        <v>2</v>
      </c>
      <c r="AR17" s="108" t="str">
        <f>'SERIES_DB-MetaData'!AR17</f>
        <v>Ribbed</v>
      </c>
      <c r="AS17" s="31">
        <f>IF('SERIES_DB-MetaData'!$F17="US",'SERIES_DB-MetaData'!AS17,'SERIES_DB-MetaData'!AS17/25.4)</f>
        <v>0.23622047244094491</v>
      </c>
      <c r="AT17" s="108">
        <f>'SERIES_DB-MetaData'!AT17</f>
        <v>39</v>
      </c>
      <c r="AU17" s="31">
        <f>IF('SERIES_DB-MetaData'!$F17="US",'SERIES_DB-MetaData'!AU17,'SERIES_DB-MetaData'!AU17/25.4)</f>
        <v>3.5433070866141736</v>
      </c>
      <c r="AV17" s="31">
        <f>IF('SERIES_DB-MetaData'!$F17="US",'SERIES_DB-MetaData'!AV17,'SERIES_DB-MetaData'!AV17/25.4)</f>
        <v>0</v>
      </c>
      <c r="AW17" s="108">
        <f>'SERIES_DB-MetaData'!AW17</f>
        <v>0</v>
      </c>
      <c r="AX17" s="31">
        <f>IF('SERIES_DB-MetaData'!$F17="US",'SERIES_DB-MetaData'!AX17,'SERIES_DB-MetaData'!AX17/25.4)</f>
        <v>0</v>
      </c>
      <c r="AY17" s="23">
        <f t="shared" si="1"/>
        <v>0.89759790102565529</v>
      </c>
      <c r="AZ17" s="23"/>
      <c r="BA17" s="31">
        <f>IF('SERIES_DB-MetaData'!$F17="US",'SERIES_DB-MetaData'!BA17,'SERIES_DB-MetaData'!BA17/6.89476)</f>
        <v>45.150230029761737</v>
      </c>
      <c r="BB17" s="31">
        <f>IF('SERIES_DB-MetaData'!$F17="US",'SERIES_DB-MetaData'!BB17,'SERIES_DB-MetaData'!BB17/6.89476)</f>
        <v>0</v>
      </c>
      <c r="BC17" s="108">
        <f>'SERIES_DB-MetaData'!BC17</f>
        <v>0</v>
      </c>
      <c r="BD17" s="31">
        <f>IF('SERIES_DB-MetaData'!$F17="US",'SERIES_DB-MetaData'!BD17,'SERIES_DB-MetaData'!BD17/25.4)</f>
        <v>0.23622047244094491</v>
      </c>
      <c r="BE17" s="31">
        <f>IF('SERIES_DB-MetaData'!$F17="US",'SERIES_DB-MetaData'!BE17,'SERIES_DB-MetaData'!BE17/25.4)</f>
        <v>3.1496062992125986</v>
      </c>
      <c r="BF17" s="108">
        <f>'SERIES_DB-MetaData'!BF17</f>
        <v>2</v>
      </c>
      <c r="BG17" s="23">
        <f t="shared" si="2"/>
        <v>1.0097976386538623</v>
      </c>
      <c r="BH17" s="31">
        <f>IF('SERIES_DB-MetaData'!$F17="US",'SERIES_DB-MetaData'!BH17,'SERIES_DB-MetaData'!BH17/25.4)</f>
        <v>0</v>
      </c>
      <c r="BI17" s="31">
        <f>IF('SERIES_DB-MetaData'!$F17="US",'SERIES_DB-MetaData'!BI17,'SERIES_DB-MetaData'!BI17/6.89476)</f>
        <v>45.150230029761737</v>
      </c>
      <c r="BJ17" s="31">
        <f>IF('SERIES_DB-MetaData'!$F17="US",'SERIES_DB-MetaData'!BJ17,'SERIES_DB-MetaData'!BJ17/6.89476)</f>
        <v>0</v>
      </c>
      <c r="BK17" s="108">
        <f>'SERIES_DB-MetaData'!BK17</f>
        <v>0</v>
      </c>
      <c r="BL17" s="31">
        <f>IF('SERIES_DB-MetaData'!$F17="US",'SERIES_DB-MetaData'!BL17,'SERIES_DB-MetaData'!BL17/25.4)</f>
        <v>0.23622047244094491</v>
      </c>
      <c r="BM17" s="31">
        <f>IF('SERIES_DB-MetaData'!$F17="US",'SERIES_DB-MetaData'!BM17,'SERIES_DB-MetaData'!BM17/25.4)</f>
        <v>3.5433070866141736</v>
      </c>
      <c r="BN17" s="31">
        <f>'SERIES_DB-MetaData'!$BO$6</f>
        <v>0.52359877559829893</v>
      </c>
      <c r="BO17" s="22">
        <f>'SERIES_DB-MetaData'!$BO$6</f>
        <v>0.52359877559829893</v>
      </c>
      <c r="BP17" s="31">
        <f>IF('SERIES_DB-MetaData'!$F17="US",'SERIES_DB-MetaData'!BP17,'SERIES_DB-MetaData'!BP17/6.89476)</f>
        <v>45.150230029761737</v>
      </c>
      <c r="BQ17" s="31">
        <f>IF('SERIES_DB-MetaData'!$F17="US",'SERIES_DB-MetaData'!BQ17,'SERIES_DB-MetaData'!BQ17/6.89476)</f>
        <v>0</v>
      </c>
      <c r="BR17" s="108">
        <f>'SERIES_DB-MetaData'!BR17</f>
        <v>60</v>
      </c>
      <c r="BS17" s="31">
        <f>IF('SERIES_DB-MetaData'!$F17="US",'SERIES_DB-MetaData'!BS17,'SERIES_DB-MetaData'!BS17/25.4)</f>
        <v>0</v>
      </c>
      <c r="BT17" s="108">
        <f>'SERIES_DB-MetaData'!BT17</f>
        <v>0</v>
      </c>
      <c r="BU17" s="108">
        <f t="shared" si="3"/>
        <v>0</v>
      </c>
      <c r="BV17" s="31">
        <f>IF('SERIES_DB-MetaData'!$F17="US",'SERIES_DB-MetaData'!BV17,'SERIES_DB-MetaData'!BV17/6.89476)</f>
        <v>0</v>
      </c>
      <c r="BW17" s="108">
        <f>'SERIES_DB-MetaData'!BW17</f>
        <v>0</v>
      </c>
      <c r="BX17" s="108">
        <f>'SERIES_DB-MetaData'!BX17</f>
        <v>9</v>
      </c>
    </row>
    <row r="18" spans="1:76">
      <c r="A18" s="85">
        <f>'SERIES_DB-MetaData'!A18</f>
        <v>13</v>
      </c>
      <c r="B18" s="85">
        <f>'SERIES_DB-MetaData'!B18</f>
        <v>0</v>
      </c>
      <c r="C18" s="85">
        <f>'SERIES_DB-MetaData'!C18</f>
        <v>2</v>
      </c>
      <c r="D18" s="85" t="str">
        <f>'SERIES_DB-MetaData'!D18</f>
        <v>Chen_CW2</v>
      </c>
      <c r="E18" s="85" t="str">
        <f>'SERIES_DB-MetaData'!E18</f>
        <v>Chen, 2002 (from Lu et al., 2010, NEES Database)</v>
      </c>
      <c r="F18" s="20" t="s">
        <v>193</v>
      </c>
      <c r="G18" s="85" t="str">
        <f>'SERIES_DB-MetaData'!G18</f>
        <v>C</v>
      </c>
      <c r="H18" s="85" t="str">
        <f>'SERIES_DB-MetaData'!H18</f>
        <v>R</v>
      </c>
      <c r="I18" s="31">
        <f>IF('SERIES_DB-MetaData'!$F18="US",'SERIES_DB-MetaData'!I18,'SERIES_DB-MetaData'!I18/6.89476)</f>
        <v>4.0030399897893476</v>
      </c>
      <c r="J18" s="31">
        <f>IF('SERIES_DB-MetaData'!$F18="US",'SERIES_DB-MetaData'!J18,'SERIES_DB-MetaData'!J18/6.89476)</f>
        <v>0</v>
      </c>
      <c r="K18" s="31">
        <f>IF('SERIES_DB-MetaData'!$F18="US",'SERIES_DB-MetaData'!K18,'SERIES_DB-MetaData'!K18/6.89476)</f>
        <v>0</v>
      </c>
      <c r="L18" s="31">
        <f>IF('SERIES_DB-MetaData'!$F18="US",'SERIES_DB-MetaData'!L18,'SERIES_DB-MetaData'!L18/4.448)</f>
        <v>44.964028776978417</v>
      </c>
      <c r="M18" s="20" t="str">
        <f>'SERIES_DB-MetaData'!M18</f>
        <v>III</v>
      </c>
      <c r="N18" s="31">
        <f>IF('SERIES_DB-MetaData'!$F18="US",'SERIES_DB-MetaData'!N18,'SERIES_DB-MetaData'!N18/25.4)</f>
        <v>2.7559055118110236</v>
      </c>
      <c r="O18" s="31">
        <f>IF('SERIES_DB-MetaData'!$F18="US",'SERIES_DB-MetaData'!O18,'SERIES_DB-MetaData'!O18/25.4)</f>
        <v>3.9370078740157481</v>
      </c>
      <c r="P18" s="31">
        <f>IF('SERIES_DB-MetaData'!$F18="US",'SERIES_DB-MetaData'!P18,'SERIES_DB-MetaData'!P18/25.4)</f>
        <v>23.622047244094489</v>
      </c>
      <c r="Q18" s="31">
        <f>IF('SERIES_DB-MetaData'!$F18="US",'SERIES_DB-MetaData'!Q18,'SERIES_DB-MetaData'!Q18/25.4)</f>
        <v>2.7559055118110236</v>
      </c>
      <c r="R18" s="31">
        <f>IF('SERIES_DB-MetaData'!$F18="US",'SERIES_DB-MetaData'!R18,'SERIES_DB-MetaData'!R18/25.4)</f>
        <v>137.7952755905512</v>
      </c>
      <c r="S18" s="31">
        <f>IF('SERIES_DB-MetaData'!$F18="US",'SERIES_DB-MetaData'!S18,'SERIES_DB-MetaData'!S18/25.4)</f>
        <v>27.559055118110237</v>
      </c>
      <c r="T18" s="24" t="str">
        <f>'SERIES_DB-MetaData'!T18</f>
        <v>2-point loading</v>
      </c>
      <c r="U18" s="31">
        <f>IF('SERIES_DB-MetaData'!$F18="US",'SERIES_DB-MetaData'!U18,'SERIES_DB-MetaData'!U18/(25.4^2))</f>
        <v>65.100130200260409</v>
      </c>
      <c r="V18" s="31">
        <f>IF('SERIES_DB-MetaData'!$F18="US",'SERIES_DB-MetaData'!V18,'SERIES_DB-MetaData'!V18/25.4)</f>
        <v>0.23622047244094491</v>
      </c>
      <c r="W18" s="31">
        <f>IF('SERIES_DB-MetaData'!$F18="US",'SERIES_DB-MetaData'!W18,'SERIES_DB-MetaData'!W18/25.4)</f>
        <v>0.23622047244094491</v>
      </c>
      <c r="X18" s="31">
        <f>IF('SERIES_DB-MetaData'!$F18="US",'SERIES_DB-MetaData'!X18,'SERIES_DB-MetaData'!X18/25.4)</f>
        <v>0</v>
      </c>
      <c r="Y18" s="108">
        <f>'SERIES_DB-MetaData'!Y18</f>
        <v>6</v>
      </c>
      <c r="Z18" s="31">
        <f>IF('SERIES_DB-MetaData'!$F18="US",'SERIES_DB-MetaData'!Z18,'SERIES_DB-MetaData'!Z18/25.4)</f>
        <v>1.5748031496062993</v>
      </c>
      <c r="AA18" s="108">
        <f>'SERIES_DB-MetaData'!AA18</f>
        <v>0</v>
      </c>
      <c r="AB18" s="31">
        <f>IF('SERIES_DB-MetaData'!$F18="US",'SERIES_DB-MetaData'!AB18,'SERIES_DB-MetaData'!AB18/25.4)</f>
        <v>1.5748031496062993</v>
      </c>
      <c r="AC18" s="108">
        <f>'SERIES_DB-MetaData'!AC18</f>
        <v>1</v>
      </c>
      <c r="AD18" s="108" t="str">
        <f>'SERIES_DB-MetaData'!AD18</f>
        <v>STRAIGHT</v>
      </c>
      <c r="AE18" s="31">
        <f>IF('SERIES_DB-MetaData'!$F18="US",'SERIES_DB-MetaData'!AE18,'SERIES_DB-MetaData'!AE18/25.4)</f>
        <v>11.811023622047244</v>
      </c>
      <c r="AF18" s="108" t="str">
        <f>'SERIES_DB-MetaData'!AF18</f>
        <v>Ribbed</v>
      </c>
      <c r="AG18" s="23">
        <f t="shared" si="0"/>
        <v>0.40391905546154488</v>
      </c>
      <c r="AH18" s="31">
        <f>IF('SERIES_DB-MetaData'!$F18="US",'SERIES_DB-MetaData'!AH18,'SERIES_DB-MetaData'!AH18/25.4)</f>
        <v>0</v>
      </c>
      <c r="AI18" s="31">
        <f>IF('SERIES_DB-MetaData'!$F18="US",'SERIES_DB-MetaData'!AI18,'SERIES_DB-MetaData'!AI18/6.89476)</f>
        <v>45.150230029761737</v>
      </c>
      <c r="AJ18" s="31">
        <f>IF('SERIES_DB-MetaData'!$F18="US",'SERIES_DB-MetaData'!AJ18,'SERIES_DB-MetaData'!AJ18/6.89476)</f>
        <v>0</v>
      </c>
      <c r="AK18" s="31">
        <f>IF('SERIES_DB-MetaData'!$F18="US",'SERIES_DB-MetaData'!AK18,'SERIES_DB-MetaData'!AK18/6.89476)</f>
        <v>0</v>
      </c>
      <c r="AL18" s="31">
        <f>IF('SERIES_DB-MetaData'!$F18="US",'SERIES_DB-MetaData'!AL18,'SERIES_DB-MetaData'!AL18/6.89476)</f>
        <v>45.150230029761737</v>
      </c>
      <c r="AM18" s="31">
        <f>IF('SERIES_DB-MetaData'!$F18="US",'SERIES_DB-MetaData'!AM18,'SERIES_DB-MetaData'!AM18/6.89476)</f>
        <v>0</v>
      </c>
      <c r="AN18" s="31">
        <f>IF('SERIES_DB-MetaData'!$F18="US",'SERIES_DB-MetaData'!AN18,'SERIES_DB-MetaData'!AN18/6.89476)</f>
        <v>0</v>
      </c>
      <c r="AO18" s="108">
        <f>'SERIES_DB-MetaData'!AO18</f>
        <v>0</v>
      </c>
      <c r="AP18" s="108" t="str">
        <f>'SERIES_DB-MetaData'!AP18</f>
        <v>R</v>
      </c>
      <c r="AQ18" s="108">
        <f>'SERIES_DB-MetaData'!AQ18</f>
        <v>2</v>
      </c>
      <c r="AR18" s="108" t="str">
        <f>'SERIES_DB-MetaData'!AR18</f>
        <v>Ribbed</v>
      </c>
      <c r="AS18" s="31">
        <f>IF('SERIES_DB-MetaData'!$F18="US",'SERIES_DB-MetaData'!AS18,'SERIES_DB-MetaData'!AS18/25.4)</f>
        <v>0.23622047244094491</v>
      </c>
      <c r="AT18" s="108">
        <f>'SERIES_DB-MetaData'!AT18</f>
        <v>39</v>
      </c>
      <c r="AU18" s="31">
        <f>IF('SERIES_DB-MetaData'!$F18="US",'SERIES_DB-MetaData'!AU18,'SERIES_DB-MetaData'!AU18/25.4)</f>
        <v>3.5433070866141736</v>
      </c>
      <c r="AV18" s="31">
        <f>IF('SERIES_DB-MetaData'!$F18="US",'SERIES_DB-MetaData'!AV18,'SERIES_DB-MetaData'!AV18/25.4)</f>
        <v>0</v>
      </c>
      <c r="AW18" s="108">
        <f>'SERIES_DB-MetaData'!AW18</f>
        <v>0</v>
      </c>
      <c r="AX18" s="31">
        <f>IF('SERIES_DB-MetaData'!$F18="US",'SERIES_DB-MetaData'!AX18,'SERIES_DB-MetaData'!AX18/25.4)</f>
        <v>0</v>
      </c>
      <c r="AY18" s="23">
        <f t="shared" si="1"/>
        <v>0.89759790102565529</v>
      </c>
      <c r="AZ18" s="23"/>
      <c r="BA18" s="31">
        <f>IF('SERIES_DB-MetaData'!$F18="US",'SERIES_DB-MetaData'!BA18,'SERIES_DB-MetaData'!BA18/6.89476)</f>
        <v>45.150230029761737</v>
      </c>
      <c r="BB18" s="31">
        <f>IF('SERIES_DB-MetaData'!$F18="US",'SERIES_DB-MetaData'!BB18,'SERIES_DB-MetaData'!BB18/6.89476)</f>
        <v>0</v>
      </c>
      <c r="BC18" s="108">
        <f>'SERIES_DB-MetaData'!BC18</f>
        <v>0</v>
      </c>
      <c r="BD18" s="31">
        <f>IF('SERIES_DB-MetaData'!$F18="US",'SERIES_DB-MetaData'!BD18,'SERIES_DB-MetaData'!BD18/25.4)</f>
        <v>0.23622047244094491</v>
      </c>
      <c r="BE18" s="31">
        <f>IF('SERIES_DB-MetaData'!$F18="US",'SERIES_DB-MetaData'!BE18,'SERIES_DB-MetaData'!BE18/25.4)</f>
        <v>3.1496062992125986</v>
      </c>
      <c r="BF18" s="108">
        <f>'SERIES_DB-MetaData'!BF18</f>
        <v>2</v>
      </c>
      <c r="BG18" s="23">
        <f t="shared" si="2"/>
        <v>1.0097976386538623</v>
      </c>
      <c r="BH18" s="31">
        <f>IF('SERIES_DB-MetaData'!$F18="US",'SERIES_DB-MetaData'!BH18,'SERIES_DB-MetaData'!BH18/25.4)</f>
        <v>0</v>
      </c>
      <c r="BI18" s="31">
        <f>IF('SERIES_DB-MetaData'!$F18="US",'SERIES_DB-MetaData'!BI18,'SERIES_DB-MetaData'!BI18/6.89476)</f>
        <v>45.150230029761737</v>
      </c>
      <c r="BJ18" s="31">
        <f>IF('SERIES_DB-MetaData'!$F18="US",'SERIES_DB-MetaData'!BJ18,'SERIES_DB-MetaData'!BJ18/6.89476)</f>
        <v>0</v>
      </c>
      <c r="BK18" s="108">
        <f>'SERIES_DB-MetaData'!BK18</f>
        <v>0</v>
      </c>
      <c r="BL18" s="31">
        <f>IF('SERIES_DB-MetaData'!$F18="US",'SERIES_DB-MetaData'!BL18,'SERIES_DB-MetaData'!BL18/25.4)</f>
        <v>0.23622047244094491</v>
      </c>
      <c r="BM18" s="31">
        <f>IF('SERIES_DB-MetaData'!$F18="US",'SERIES_DB-MetaData'!BM18,'SERIES_DB-MetaData'!BM18/25.4)</f>
        <v>3.5433070866141736</v>
      </c>
      <c r="BN18" s="31">
        <f>'SERIES_DB-MetaData'!$BO$6</f>
        <v>0.52359877559829893</v>
      </c>
      <c r="BO18" s="22">
        <f>'SERIES_DB-MetaData'!$BO$6</f>
        <v>0.52359877559829893</v>
      </c>
      <c r="BP18" s="31">
        <f>IF('SERIES_DB-MetaData'!$F18="US",'SERIES_DB-MetaData'!BP18,'SERIES_DB-MetaData'!BP18/6.89476)</f>
        <v>45.150230029761737</v>
      </c>
      <c r="BQ18" s="31">
        <f>IF('SERIES_DB-MetaData'!$F18="US",'SERIES_DB-MetaData'!BQ18,'SERIES_DB-MetaData'!BQ18/6.89476)</f>
        <v>0</v>
      </c>
      <c r="BR18" s="108">
        <f>'SERIES_DB-MetaData'!BR18</f>
        <v>60</v>
      </c>
      <c r="BS18" s="31">
        <f>IF('SERIES_DB-MetaData'!$F18="US",'SERIES_DB-MetaData'!BS18,'SERIES_DB-MetaData'!BS18/25.4)</f>
        <v>0</v>
      </c>
      <c r="BT18" s="108">
        <f>'SERIES_DB-MetaData'!BT18</f>
        <v>0</v>
      </c>
      <c r="BU18" s="108">
        <f t="shared" si="3"/>
        <v>0</v>
      </c>
      <c r="BV18" s="31">
        <f>IF('SERIES_DB-MetaData'!$F18="US",'SERIES_DB-MetaData'!BV18,'SERIES_DB-MetaData'!BV18/6.89476)</f>
        <v>0</v>
      </c>
      <c r="BW18" s="108">
        <f>'SERIES_DB-MetaData'!BW18</f>
        <v>0</v>
      </c>
      <c r="BX18" s="108">
        <f>'SERIES_DB-MetaData'!BX18</f>
        <v>1</v>
      </c>
    </row>
    <row r="19" spans="1:76">
      <c r="A19" s="85">
        <f>'SERIES_DB-MetaData'!A19</f>
        <v>14</v>
      </c>
      <c r="B19" s="85">
        <f>'SERIES_DB-MetaData'!B19</f>
        <v>0</v>
      </c>
      <c r="C19" s="85">
        <f>'SERIES_DB-MetaData'!C19</f>
        <v>3</v>
      </c>
      <c r="D19" s="85" t="str">
        <f>'SERIES_DB-MetaData'!D19</f>
        <v>Chen_CW3</v>
      </c>
      <c r="E19" s="85" t="str">
        <f>'SERIES_DB-MetaData'!E19</f>
        <v>Chen, 2002 (from Lu et al., 2010, NEES Database)</v>
      </c>
      <c r="F19" s="20" t="s">
        <v>193</v>
      </c>
      <c r="G19" s="85" t="str">
        <f>'SERIES_DB-MetaData'!G19</f>
        <v>C</v>
      </c>
      <c r="H19" s="85" t="str">
        <f>'SERIES_DB-MetaData'!H19</f>
        <v>R</v>
      </c>
      <c r="I19" s="31">
        <f>IF('SERIES_DB-MetaData'!$F19="US",'SERIES_DB-MetaData'!I19,'SERIES_DB-MetaData'!I19/6.89476)</f>
        <v>4.0030399897893476</v>
      </c>
      <c r="J19" s="31">
        <f>IF('SERIES_DB-MetaData'!$F19="US",'SERIES_DB-MetaData'!J19,'SERIES_DB-MetaData'!J19/6.89476)</f>
        <v>0</v>
      </c>
      <c r="K19" s="31">
        <f>IF('SERIES_DB-MetaData'!$F19="US",'SERIES_DB-MetaData'!K19,'SERIES_DB-MetaData'!K19/6.89476)</f>
        <v>0</v>
      </c>
      <c r="L19" s="31">
        <f>IF('SERIES_DB-MetaData'!$F19="US",'SERIES_DB-MetaData'!L19,'SERIES_DB-MetaData'!L19/4.448)</f>
        <v>44.964028776978417</v>
      </c>
      <c r="M19" s="20" t="str">
        <f>'SERIES_DB-MetaData'!M19</f>
        <v>III</v>
      </c>
      <c r="N19" s="31">
        <f>IF('SERIES_DB-MetaData'!$F19="US",'SERIES_DB-MetaData'!N19,'SERIES_DB-MetaData'!N19/25.4)</f>
        <v>2.7559055118110236</v>
      </c>
      <c r="O19" s="31">
        <f>IF('SERIES_DB-MetaData'!$F19="US",'SERIES_DB-MetaData'!O19,'SERIES_DB-MetaData'!O19/25.4)</f>
        <v>3.9370078740157481</v>
      </c>
      <c r="P19" s="31">
        <f>IF('SERIES_DB-MetaData'!$F19="US",'SERIES_DB-MetaData'!P19,'SERIES_DB-MetaData'!P19/25.4)</f>
        <v>23.622047244094489</v>
      </c>
      <c r="Q19" s="31">
        <f>IF('SERIES_DB-MetaData'!$F19="US",'SERIES_DB-MetaData'!Q19,'SERIES_DB-MetaData'!Q19/25.4)</f>
        <v>2.7559055118110236</v>
      </c>
      <c r="R19" s="31">
        <f>IF('SERIES_DB-MetaData'!$F19="US",'SERIES_DB-MetaData'!R19,'SERIES_DB-MetaData'!R19/25.4)</f>
        <v>137.7952755905512</v>
      </c>
      <c r="S19" s="31">
        <f>IF('SERIES_DB-MetaData'!$F19="US",'SERIES_DB-MetaData'!S19,'SERIES_DB-MetaData'!S19/25.4)</f>
        <v>27.559055118110237</v>
      </c>
      <c r="T19" s="24" t="str">
        <f>'SERIES_DB-MetaData'!T19</f>
        <v>2-point loading</v>
      </c>
      <c r="U19" s="31">
        <f>IF('SERIES_DB-MetaData'!$F19="US",'SERIES_DB-MetaData'!U19,'SERIES_DB-MetaData'!U19/(25.4^2))</f>
        <v>65.100130200260409</v>
      </c>
      <c r="V19" s="31">
        <f>IF('SERIES_DB-MetaData'!$F19="US",'SERIES_DB-MetaData'!V19,'SERIES_DB-MetaData'!V19/25.4)</f>
        <v>0.23622047244094491</v>
      </c>
      <c r="W19" s="31">
        <f>IF('SERIES_DB-MetaData'!$F19="US",'SERIES_DB-MetaData'!W19,'SERIES_DB-MetaData'!W19/25.4)</f>
        <v>0.23622047244094491</v>
      </c>
      <c r="X19" s="31">
        <f>IF('SERIES_DB-MetaData'!$F19="US",'SERIES_DB-MetaData'!X19,'SERIES_DB-MetaData'!X19/25.4)</f>
        <v>0</v>
      </c>
      <c r="Y19" s="108">
        <f>'SERIES_DB-MetaData'!Y19</f>
        <v>6</v>
      </c>
      <c r="Z19" s="31">
        <f>IF('SERIES_DB-MetaData'!$F19="US",'SERIES_DB-MetaData'!Z19,'SERIES_DB-MetaData'!Z19/25.4)</f>
        <v>1.5748031496062993</v>
      </c>
      <c r="AA19" s="108">
        <f>'SERIES_DB-MetaData'!AA19</f>
        <v>0</v>
      </c>
      <c r="AB19" s="31">
        <f>IF('SERIES_DB-MetaData'!$F19="US",'SERIES_DB-MetaData'!AB19,'SERIES_DB-MetaData'!AB19/25.4)</f>
        <v>1.5748031496062993</v>
      </c>
      <c r="AC19" s="108">
        <f>'SERIES_DB-MetaData'!AC19</f>
        <v>1</v>
      </c>
      <c r="AD19" s="108" t="str">
        <f>'SERIES_DB-MetaData'!AD19</f>
        <v>STRAIGHT</v>
      </c>
      <c r="AE19" s="31">
        <f>IF('SERIES_DB-MetaData'!$F19="US",'SERIES_DB-MetaData'!AE19,'SERIES_DB-MetaData'!AE19/25.4)</f>
        <v>11.811023622047244</v>
      </c>
      <c r="AF19" s="108" t="str">
        <f>'SERIES_DB-MetaData'!AF19</f>
        <v>Ribbed</v>
      </c>
      <c r="AG19" s="23">
        <f t="shared" si="0"/>
        <v>0.40391905546154488</v>
      </c>
      <c r="AH19" s="31">
        <f>IF('SERIES_DB-MetaData'!$F19="US",'SERIES_DB-MetaData'!AH19,'SERIES_DB-MetaData'!AH19/25.4)</f>
        <v>0</v>
      </c>
      <c r="AI19" s="31">
        <f>IF('SERIES_DB-MetaData'!$F19="US",'SERIES_DB-MetaData'!AI19,'SERIES_DB-MetaData'!AI19/6.89476)</f>
        <v>45.150230029761737</v>
      </c>
      <c r="AJ19" s="31">
        <f>IF('SERIES_DB-MetaData'!$F19="US",'SERIES_DB-MetaData'!AJ19,'SERIES_DB-MetaData'!AJ19/6.89476)</f>
        <v>0</v>
      </c>
      <c r="AK19" s="31">
        <f>IF('SERIES_DB-MetaData'!$F19="US",'SERIES_DB-MetaData'!AK19,'SERIES_DB-MetaData'!AK19/6.89476)</f>
        <v>0</v>
      </c>
      <c r="AL19" s="31">
        <f>IF('SERIES_DB-MetaData'!$F19="US",'SERIES_DB-MetaData'!AL19,'SERIES_DB-MetaData'!AL19/6.89476)</f>
        <v>45.150230029761737</v>
      </c>
      <c r="AM19" s="31">
        <f>IF('SERIES_DB-MetaData'!$F19="US",'SERIES_DB-MetaData'!AM19,'SERIES_DB-MetaData'!AM19/6.89476)</f>
        <v>0</v>
      </c>
      <c r="AN19" s="31">
        <f>IF('SERIES_DB-MetaData'!$F19="US",'SERIES_DB-MetaData'!AN19,'SERIES_DB-MetaData'!AN19/6.89476)</f>
        <v>0</v>
      </c>
      <c r="AO19" s="108">
        <f>'SERIES_DB-MetaData'!AO19</f>
        <v>0</v>
      </c>
      <c r="AP19" s="108" t="str">
        <f>'SERIES_DB-MetaData'!AP19</f>
        <v>R</v>
      </c>
      <c r="AQ19" s="108">
        <f>'SERIES_DB-MetaData'!AQ19</f>
        <v>2</v>
      </c>
      <c r="AR19" s="108" t="str">
        <f>'SERIES_DB-MetaData'!AR19</f>
        <v>Ribbed</v>
      </c>
      <c r="AS19" s="31">
        <f>IF('SERIES_DB-MetaData'!$F19="US",'SERIES_DB-MetaData'!AS19,'SERIES_DB-MetaData'!AS19/25.4)</f>
        <v>0.23622047244094491</v>
      </c>
      <c r="AT19" s="108">
        <f>'SERIES_DB-MetaData'!AT19</f>
        <v>39</v>
      </c>
      <c r="AU19" s="31">
        <f>IF('SERIES_DB-MetaData'!$F19="US",'SERIES_DB-MetaData'!AU19,'SERIES_DB-MetaData'!AU19/25.4)</f>
        <v>3.5433070866141736</v>
      </c>
      <c r="AV19" s="31">
        <f>IF('SERIES_DB-MetaData'!$F19="US",'SERIES_DB-MetaData'!AV19,'SERIES_DB-MetaData'!AV19/25.4)</f>
        <v>0</v>
      </c>
      <c r="AW19" s="108">
        <f>'SERIES_DB-MetaData'!AW19</f>
        <v>0</v>
      </c>
      <c r="AX19" s="31">
        <f>IF('SERIES_DB-MetaData'!$F19="US",'SERIES_DB-MetaData'!AX19,'SERIES_DB-MetaData'!AX19/25.4)</f>
        <v>0</v>
      </c>
      <c r="AY19" s="23">
        <f t="shared" si="1"/>
        <v>0.89759790102565529</v>
      </c>
      <c r="AZ19" s="23"/>
      <c r="BA19" s="31">
        <f>IF('SERIES_DB-MetaData'!$F19="US",'SERIES_DB-MetaData'!BA19,'SERIES_DB-MetaData'!BA19/6.89476)</f>
        <v>45.150230029761737</v>
      </c>
      <c r="BB19" s="31">
        <f>IF('SERIES_DB-MetaData'!$F19="US",'SERIES_DB-MetaData'!BB19,'SERIES_DB-MetaData'!BB19/6.89476)</f>
        <v>0</v>
      </c>
      <c r="BC19" s="108">
        <f>'SERIES_DB-MetaData'!BC19</f>
        <v>0</v>
      </c>
      <c r="BD19" s="31">
        <f>IF('SERIES_DB-MetaData'!$F19="US",'SERIES_DB-MetaData'!BD19,'SERIES_DB-MetaData'!BD19/25.4)</f>
        <v>0.23622047244094491</v>
      </c>
      <c r="BE19" s="31">
        <f>IF('SERIES_DB-MetaData'!$F19="US",'SERIES_DB-MetaData'!BE19,'SERIES_DB-MetaData'!BE19/25.4)</f>
        <v>3.1496062992125986</v>
      </c>
      <c r="BF19" s="108">
        <f>'SERIES_DB-MetaData'!BF19</f>
        <v>2</v>
      </c>
      <c r="BG19" s="23">
        <f t="shared" si="2"/>
        <v>1.0097976386538623</v>
      </c>
      <c r="BH19" s="31">
        <f>IF('SERIES_DB-MetaData'!$F19="US",'SERIES_DB-MetaData'!BH19,'SERIES_DB-MetaData'!BH19/25.4)</f>
        <v>0</v>
      </c>
      <c r="BI19" s="31">
        <f>IF('SERIES_DB-MetaData'!$F19="US",'SERIES_DB-MetaData'!BI19,'SERIES_DB-MetaData'!BI19/6.89476)</f>
        <v>45.150230029761737</v>
      </c>
      <c r="BJ19" s="31">
        <f>IF('SERIES_DB-MetaData'!$F19="US",'SERIES_DB-MetaData'!BJ19,'SERIES_DB-MetaData'!BJ19/6.89476)</f>
        <v>0</v>
      </c>
      <c r="BK19" s="108">
        <f>'SERIES_DB-MetaData'!BK19</f>
        <v>0</v>
      </c>
      <c r="BL19" s="31">
        <f>IF('SERIES_DB-MetaData'!$F19="US",'SERIES_DB-MetaData'!BL19,'SERIES_DB-MetaData'!BL19/25.4)</f>
        <v>0.23622047244094491</v>
      </c>
      <c r="BM19" s="31">
        <f>IF('SERIES_DB-MetaData'!$F19="US",'SERIES_DB-MetaData'!BM19,'SERIES_DB-MetaData'!BM19/25.4)</f>
        <v>3.5433070866141736</v>
      </c>
      <c r="BN19" s="31">
        <f>'SERIES_DB-MetaData'!$BO$6</f>
        <v>0.52359877559829893</v>
      </c>
      <c r="BO19" s="22">
        <f>'SERIES_DB-MetaData'!$BO$6</f>
        <v>0.52359877559829893</v>
      </c>
      <c r="BP19" s="31">
        <f>IF('SERIES_DB-MetaData'!$F19="US",'SERIES_DB-MetaData'!BP19,'SERIES_DB-MetaData'!BP19/6.89476)</f>
        <v>45.150230029761737</v>
      </c>
      <c r="BQ19" s="31">
        <f>IF('SERIES_DB-MetaData'!$F19="US",'SERIES_DB-MetaData'!BQ19,'SERIES_DB-MetaData'!BQ19/6.89476)</f>
        <v>0</v>
      </c>
      <c r="BR19" s="108">
        <f>'SERIES_DB-MetaData'!BR19</f>
        <v>60</v>
      </c>
      <c r="BS19" s="31">
        <f>IF('SERIES_DB-MetaData'!$F19="US",'SERIES_DB-MetaData'!BS19,'SERIES_DB-MetaData'!BS19/25.4)</f>
        <v>0</v>
      </c>
      <c r="BT19" s="108">
        <f>'SERIES_DB-MetaData'!BT19</f>
        <v>0</v>
      </c>
      <c r="BU19" s="108">
        <f t="shared" si="3"/>
        <v>0</v>
      </c>
      <c r="BV19" s="31">
        <f>IF('SERIES_DB-MetaData'!$F19="US",'SERIES_DB-MetaData'!BV19,'SERIES_DB-MetaData'!BV19/6.89476)</f>
        <v>0</v>
      </c>
      <c r="BW19" s="108">
        <f>'SERIES_DB-MetaData'!BW19</f>
        <v>0</v>
      </c>
      <c r="BX19" s="108">
        <f>'SERIES_DB-MetaData'!BX19</f>
        <v>1</v>
      </c>
    </row>
    <row r="20" spans="1:76">
      <c r="A20" s="85">
        <f>'SERIES_DB-MetaData'!A20</f>
        <v>15</v>
      </c>
      <c r="B20" s="85">
        <f>'SERIES_DB-MetaData'!B20</f>
        <v>0</v>
      </c>
      <c r="C20" s="85">
        <f>'SERIES_DB-MetaData'!C20</f>
        <v>3</v>
      </c>
      <c r="D20" s="85" t="str">
        <f>'SERIES_DB-MetaData'!D20</f>
        <v>LWFD1</v>
      </c>
      <c r="E20" s="85" t="str">
        <f>'SERIES_DB-MetaData'!E20</f>
        <v>Chiou et al. 2004</v>
      </c>
      <c r="F20" s="20" t="s">
        <v>193</v>
      </c>
      <c r="G20" s="85" t="str">
        <f>'SERIES_DB-MetaData'!G20</f>
        <v>C</v>
      </c>
      <c r="H20" s="85" t="str">
        <f>'SERIES_DB-MetaData'!H20</f>
        <v>B</v>
      </c>
      <c r="I20" s="31">
        <f>IF('SERIES_DB-MetaData'!$F20="US",'SERIES_DB-MetaData'!I20,'SERIES_DB-MetaData'!I20/6.89476)</f>
        <v>2.886249847710435</v>
      </c>
      <c r="J20" s="31">
        <f>IF('SERIES_DB-MetaData'!$F20="US",'SERIES_DB-MetaData'!J20,'SERIES_DB-MetaData'!J20/6.89476)</f>
        <v>0</v>
      </c>
      <c r="K20" s="31">
        <f>IF('SERIES_DB-MetaData'!$F20="US",'SERIES_DB-MetaData'!K20,'SERIES_DB-MetaData'!K20/6.89476)</f>
        <v>0</v>
      </c>
      <c r="L20" s="31">
        <f>IF('SERIES_DB-MetaData'!$F20="US",'SERIES_DB-MetaData'!L20,'SERIES_DB-MetaData'!L20/4.448)</f>
        <v>0</v>
      </c>
      <c r="M20" s="20">
        <f>'SERIES_DB-MetaData'!M20</f>
        <v>0</v>
      </c>
      <c r="N20" s="31">
        <f>IF('SERIES_DB-MetaData'!$F20="US",'SERIES_DB-MetaData'!N20,'SERIES_DB-MetaData'!N20/25.4)</f>
        <v>9.8425196850393704</v>
      </c>
      <c r="O20" s="31">
        <f>IF('SERIES_DB-MetaData'!$F20="US",'SERIES_DB-MetaData'!O20,'SERIES_DB-MetaData'!O20/25.4)</f>
        <v>9.8425196850393704</v>
      </c>
      <c r="P20" s="31">
        <f>IF('SERIES_DB-MetaData'!$F20="US",'SERIES_DB-MetaData'!P20,'SERIES_DB-MetaData'!P20/25.4)</f>
        <v>125.98425196850394</v>
      </c>
      <c r="Q20" s="31">
        <f>IF('SERIES_DB-MetaData'!$F20="US",'SERIES_DB-MetaData'!Q20,'SERIES_DB-MetaData'!Q20/25.4)</f>
        <v>4.7244094488188981</v>
      </c>
      <c r="R20" s="31">
        <f>IF('SERIES_DB-MetaData'!$F20="US",'SERIES_DB-MetaData'!R20,'SERIES_DB-MetaData'!R20/25.4)</f>
        <v>86.614173228346459</v>
      </c>
      <c r="S20" s="31">
        <f>IF('SERIES_DB-MetaData'!$F20="US",'SERIES_DB-MetaData'!S20,'SERIES_DB-MetaData'!S20/25.4)</f>
        <v>86.614173228346459</v>
      </c>
      <c r="T20" s="24" t="str">
        <f>'SERIES_DB-MetaData'!T20</f>
        <v>C</v>
      </c>
      <c r="U20" s="31">
        <f>IF('SERIES_DB-MetaData'!$F20="US",'SERIES_DB-MetaData'!U20,'SERIES_DB-MetaData'!U20/(25.4^2))</f>
        <v>599.07619815239639</v>
      </c>
      <c r="V20" s="31">
        <f>IF('SERIES_DB-MetaData'!$F20="US",'SERIES_DB-MetaData'!V20,'SERIES_DB-MetaData'!V20/25.4)</f>
        <v>0.62992125984251968</v>
      </c>
      <c r="W20" s="31">
        <f>IF('SERIES_DB-MetaData'!$F20="US",'SERIES_DB-MetaData'!W20,'SERIES_DB-MetaData'!W20/25.4)</f>
        <v>0</v>
      </c>
      <c r="X20" s="31">
        <f>IF('SERIES_DB-MetaData'!$F20="US",'SERIES_DB-MetaData'!X20,'SERIES_DB-MetaData'!X20/25.4)</f>
        <v>0</v>
      </c>
      <c r="Y20" s="108">
        <f>'SERIES_DB-MetaData'!Y20</f>
        <v>5</v>
      </c>
      <c r="Z20" s="31">
        <f>IF('SERIES_DB-MetaData'!$F20="US",'SERIES_DB-MetaData'!Z20,'SERIES_DB-MetaData'!Z20/25.4)</f>
        <v>0</v>
      </c>
      <c r="AA20" s="108">
        <f>'SERIES_DB-MetaData'!AA20</f>
        <v>0</v>
      </c>
      <c r="AB20" s="31">
        <f>IF('SERIES_DB-MetaData'!$F20="US",'SERIES_DB-MetaData'!AB20,'SERIES_DB-MetaData'!AB20/25.4)</f>
        <v>0</v>
      </c>
      <c r="AC20" s="108">
        <f>'SERIES_DB-MetaData'!AC20</f>
        <v>0</v>
      </c>
      <c r="AD20" s="108" t="str">
        <f>'SERIES_DB-MetaData'!AD20</f>
        <v>H</v>
      </c>
      <c r="AE20" s="31">
        <f>IF('SERIES_DB-MetaData'!$F20="US",'SERIES_DB-MetaData'!AE20,'SERIES_DB-MetaData'!AE20/25.4)</f>
        <v>35.433070866141733</v>
      </c>
      <c r="AF20" s="108" t="str">
        <f>'SERIES_DB-MetaData'!AF20</f>
        <v>Ribbed</v>
      </c>
      <c r="AG20" s="23">
        <f t="shared" si="0"/>
        <v>0.26010598943046148</v>
      </c>
      <c r="AH20" s="31">
        <f>IF('SERIES_DB-MetaData'!$F20="US",'SERIES_DB-MetaData'!AH20,'SERIES_DB-MetaData'!AH20/25.4)</f>
        <v>0</v>
      </c>
      <c r="AI20" s="31">
        <f>IF('SERIES_DB-MetaData'!$F20="US",'SERIES_DB-MetaData'!AI20,'SERIES_DB-MetaData'!AI20/6.89476)</f>
        <v>60.045599846840211</v>
      </c>
      <c r="AJ20" s="31">
        <f>IF('SERIES_DB-MetaData'!$F20="US",'SERIES_DB-MetaData'!AJ20,'SERIES_DB-MetaData'!AJ20/6.89476)</f>
        <v>0</v>
      </c>
      <c r="AK20" s="31">
        <f>IF('SERIES_DB-MetaData'!$F20="US",'SERIES_DB-MetaData'!AK20,'SERIES_DB-MetaData'!AK20/6.89476)</f>
        <v>0</v>
      </c>
      <c r="AL20" s="31">
        <f>IF('SERIES_DB-MetaData'!$F20="US",'SERIES_DB-MetaData'!AL20,'SERIES_DB-MetaData'!AL20/6.89476)</f>
        <v>0</v>
      </c>
      <c r="AM20" s="31">
        <f>IF('SERIES_DB-MetaData'!$F20="US",'SERIES_DB-MetaData'!AM20,'SERIES_DB-MetaData'!AM20/6.89476)</f>
        <v>0</v>
      </c>
      <c r="AN20" s="31">
        <f>IF('SERIES_DB-MetaData'!$F20="US",'SERIES_DB-MetaData'!AN20,'SERIES_DB-MetaData'!AN20/6.89476)</f>
        <v>0</v>
      </c>
      <c r="AO20" s="108">
        <f>'SERIES_DB-MetaData'!AO20</f>
        <v>0</v>
      </c>
      <c r="AP20" s="108" t="str">
        <f>'SERIES_DB-MetaData'!AP20</f>
        <v>R</v>
      </c>
      <c r="AQ20" s="108">
        <f>'SERIES_DB-MetaData'!AQ20</f>
        <v>2</v>
      </c>
      <c r="AR20" s="108" t="str">
        <f>'SERIES_DB-MetaData'!AR20</f>
        <v>Ribbed</v>
      </c>
      <c r="AS20" s="31">
        <f>IF('SERIES_DB-MetaData'!$F20="US",'SERIES_DB-MetaData'!AS20,'SERIES_DB-MetaData'!AS20/25.4)</f>
        <v>0.37401574803149606</v>
      </c>
      <c r="AT20" s="108">
        <f>'SERIES_DB-MetaData'!AT20</f>
        <v>22</v>
      </c>
      <c r="AU20" s="31">
        <f>IF('SERIES_DB-MetaData'!$F20="US",'SERIES_DB-MetaData'!AU20,'SERIES_DB-MetaData'!AU20/25.4)</f>
        <v>3.9370078740157481</v>
      </c>
      <c r="AV20" s="31">
        <f>IF('SERIES_DB-MetaData'!$F20="US",'SERIES_DB-MetaData'!AV20,'SERIES_DB-MetaData'!AV20/25.4)</f>
        <v>0</v>
      </c>
      <c r="AW20" s="108">
        <f>'SERIES_DB-MetaData'!AW20</f>
        <v>0</v>
      </c>
      <c r="AX20" s="31">
        <f>IF('SERIES_DB-MetaData'!$F20="US",'SERIES_DB-MetaData'!AX20,'SERIES_DB-MetaData'!AX20/25.4)</f>
        <v>0</v>
      </c>
      <c r="AY20" s="23">
        <f t="shared" si="1"/>
        <v>0.56705747397295769</v>
      </c>
      <c r="AZ20" s="23"/>
      <c r="BA20" s="31">
        <f>IF('SERIES_DB-MetaData'!$F20="US",'SERIES_DB-MetaData'!BA20,'SERIES_DB-MetaData'!BA20/6.89476)</f>
        <v>62.134142450208564</v>
      </c>
      <c r="BB20" s="31">
        <f>IF('SERIES_DB-MetaData'!$F20="US",'SERIES_DB-MetaData'!BB20,'SERIES_DB-MetaData'!BB20/6.89476)</f>
        <v>0</v>
      </c>
      <c r="BC20" s="108">
        <f>'SERIES_DB-MetaData'!BC20</f>
        <v>0</v>
      </c>
      <c r="BD20" s="31">
        <f>IF('SERIES_DB-MetaData'!$F20="US",'SERIES_DB-MetaData'!BD20,'SERIES_DB-MetaData'!BD20/25.4)</f>
        <v>0.39370078740157483</v>
      </c>
      <c r="BE20" s="31">
        <f>IF('SERIES_DB-MetaData'!$F20="US",'SERIES_DB-MetaData'!BE20,'SERIES_DB-MetaData'!BE20/25.4)</f>
        <v>6.6929133858267722</v>
      </c>
      <c r="BF20" s="108">
        <f>'SERIES_DB-MetaData'!BF20</f>
        <v>1</v>
      </c>
      <c r="BG20" s="23">
        <f t="shared" si="2"/>
        <v>0.38499909970463148</v>
      </c>
      <c r="BH20" s="31">
        <f>IF('SERIES_DB-MetaData'!$F20="US",'SERIES_DB-MetaData'!BH20,'SERIES_DB-MetaData'!BH20/25.4)</f>
        <v>0</v>
      </c>
      <c r="BI20" s="31">
        <f>IF('SERIES_DB-MetaData'!$F20="US",'SERIES_DB-MetaData'!BI20,'SERIES_DB-MetaData'!BI20/6.89476)</f>
        <v>62.134142450208564</v>
      </c>
      <c r="BJ20" s="31">
        <f>IF('SERIES_DB-MetaData'!$F20="US",'SERIES_DB-MetaData'!BJ20,'SERIES_DB-MetaData'!BJ20/6.89476)</f>
        <v>0</v>
      </c>
      <c r="BK20" s="108">
        <f>'SERIES_DB-MetaData'!BK20</f>
        <v>0</v>
      </c>
      <c r="BL20" s="31">
        <f>IF('SERIES_DB-MetaData'!$F20="US",'SERIES_DB-MetaData'!BL20,'SERIES_DB-MetaData'!BL20/25.4)</f>
        <v>0.37401574803149606</v>
      </c>
      <c r="BM20" s="31">
        <f>IF('SERIES_DB-MetaData'!$F20="US",'SERIES_DB-MetaData'!BM20,'SERIES_DB-MetaData'!BM20/25.4)</f>
        <v>9.0551181102362204</v>
      </c>
      <c r="BN20" s="31">
        <f>'SERIES_DB-MetaData'!$BO$6</f>
        <v>0.52359877559829893</v>
      </c>
      <c r="BO20" s="22">
        <f>'SERIES_DB-MetaData'!$BO$6</f>
        <v>0.52359877559829893</v>
      </c>
      <c r="BP20" s="31">
        <f>IF('SERIES_DB-MetaData'!$F20="US",'SERIES_DB-MetaData'!BP20,'SERIES_DB-MetaData'!BP20/6.89476)</f>
        <v>62.134142450208564</v>
      </c>
      <c r="BQ20" s="31">
        <f>IF('SERIES_DB-MetaData'!$F20="US",'SERIES_DB-MetaData'!BQ20,'SERIES_DB-MetaData'!BQ20/6.89476)</f>
        <v>0</v>
      </c>
      <c r="BR20" s="108">
        <f>'SERIES_DB-MetaData'!BR20</f>
        <v>0</v>
      </c>
      <c r="BS20" s="31">
        <f>IF('SERIES_DB-MetaData'!$F20="US",'SERIES_DB-MetaData'!BS20,'SERIES_DB-MetaData'!BS20/25.4)</f>
        <v>0</v>
      </c>
      <c r="BT20" s="108">
        <f>'SERIES_DB-MetaData'!BT20</f>
        <v>0</v>
      </c>
      <c r="BU20" s="108">
        <f t="shared" si="3"/>
        <v>0</v>
      </c>
      <c r="BV20" s="31">
        <f>IF('SERIES_DB-MetaData'!$F20="US",'SERIES_DB-MetaData'!BV20,'SERIES_DB-MetaData'!BV20/6.89476)</f>
        <v>0</v>
      </c>
      <c r="BW20" s="108">
        <f>'SERIES_DB-MetaData'!BW20</f>
        <v>0</v>
      </c>
      <c r="BX20" s="108">
        <f>'SERIES_DB-MetaData'!BX20</f>
        <v>2</v>
      </c>
    </row>
    <row r="21" spans="1:76">
      <c r="A21" s="85">
        <f>'SERIES_DB-MetaData'!A21</f>
        <v>16</v>
      </c>
      <c r="B21" s="85">
        <f>'SERIES_DB-MetaData'!B21</f>
        <v>0</v>
      </c>
      <c r="C21" s="85">
        <f>'SERIES_DB-MetaData'!C21</f>
        <v>4</v>
      </c>
      <c r="D21" s="85" t="str">
        <f>'SERIES_DB-MetaData'!D21</f>
        <v>LWFD2</v>
      </c>
      <c r="E21" s="85" t="str">
        <f>'SERIES_DB-MetaData'!E21</f>
        <v>Chiou et al. 2004</v>
      </c>
      <c r="F21" s="20" t="s">
        <v>193</v>
      </c>
      <c r="G21" s="85" t="str">
        <f>'SERIES_DB-MetaData'!G21</f>
        <v>C</v>
      </c>
      <c r="H21" s="85" t="str">
        <f>'SERIES_DB-MetaData'!H21</f>
        <v>B</v>
      </c>
      <c r="I21" s="31">
        <f>IF('SERIES_DB-MetaData'!$F21="US",'SERIES_DB-MetaData'!I21,'SERIES_DB-MetaData'!I21/6.89476)</f>
        <v>2.886249847710435</v>
      </c>
      <c r="J21" s="31">
        <f>IF('SERIES_DB-MetaData'!$F21="US",'SERIES_DB-MetaData'!J21,'SERIES_DB-MetaData'!J21/6.89476)</f>
        <v>0</v>
      </c>
      <c r="K21" s="31">
        <f>IF('SERIES_DB-MetaData'!$F21="US",'SERIES_DB-MetaData'!K21,'SERIES_DB-MetaData'!K21/6.89476)</f>
        <v>0</v>
      </c>
      <c r="L21" s="31">
        <f>IF('SERIES_DB-MetaData'!$F21="US",'SERIES_DB-MetaData'!L21,'SERIES_DB-MetaData'!L21/4.448)</f>
        <v>0</v>
      </c>
      <c r="M21" s="20">
        <f>'SERIES_DB-MetaData'!M21</f>
        <v>0</v>
      </c>
      <c r="N21" s="31">
        <f>IF('SERIES_DB-MetaData'!$F21="US",'SERIES_DB-MetaData'!N21,'SERIES_DB-MetaData'!N21/25.4)</f>
        <v>9.8425196850393704</v>
      </c>
      <c r="O21" s="31">
        <f>IF('SERIES_DB-MetaData'!$F21="US",'SERIES_DB-MetaData'!O21,'SERIES_DB-MetaData'!O21/25.4)</f>
        <v>9.8425196850393704</v>
      </c>
      <c r="P21" s="31">
        <f>IF('SERIES_DB-MetaData'!$F21="US",'SERIES_DB-MetaData'!P21,'SERIES_DB-MetaData'!P21/25.4)</f>
        <v>125.98425196850394</v>
      </c>
      <c r="Q21" s="31">
        <f>IF('SERIES_DB-MetaData'!$F21="US",'SERIES_DB-MetaData'!Q21,'SERIES_DB-MetaData'!Q21/25.4)</f>
        <v>4.7244094488188981</v>
      </c>
      <c r="R21" s="31">
        <f>IF('SERIES_DB-MetaData'!$F21="US",'SERIES_DB-MetaData'!R21,'SERIES_DB-MetaData'!R21/25.4)</f>
        <v>86.614173228346459</v>
      </c>
      <c r="S21" s="31">
        <f>IF('SERIES_DB-MetaData'!$F21="US",'SERIES_DB-MetaData'!S21,'SERIES_DB-MetaData'!S21/25.4)</f>
        <v>86.614173228346459</v>
      </c>
      <c r="T21" s="24" t="str">
        <f>'SERIES_DB-MetaData'!T21</f>
        <v>C</v>
      </c>
      <c r="U21" s="31">
        <f>IF('SERIES_DB-MetaData'!$F21="US",'SERIES_DB-MetaData'!U21,'SERIES_DB-MetaData'!U21/(25.4^2))</f>
        <v>599.07619815239639</v>
      </c>
      <c r="V21" s="31">
        <f>IF('SERIES_DB-MetaData'!$F21="US",'SERIES_DB-MetaData'!V21,'SERIES_DB-MetaData'!V21/25.4)</f>
        <v>0.62992125984251968</v>
      </c>
      <c r="W21" s="31">
        <f>IF('SERIES_DB-MetaData'!$F21="US",'SERIES_DB-MetaData'!W21,'SERIES_DB-MetaData'!W21/25.4)</f>
        <v>0</v>
      </c>
      <c r="X21" s="31">
        <f>IF('SERIES_DB-MetaData'!$F21="US",'SERIES_DB-MetaData'!X21,'SERIES_DB-MetaData'!X21/25.4)</f>
        <v>0</v>
      </c>
      <c r="Y21" s="108">
        <f>'SERIES_DB-MetaData'!Y21</f>
        <v>4</v>
      </c>
      <c r="Z21" s="31">
        <f>IF('SERIES_DB-MetaData'!$F21="US",'SERIES_DB-MetaData'!Z21,'SERIES_DB-MetaData'!Z21/25.4)</f>
        <v>0</v>
      </c>
      <c r="AA21" s="108">
        <f>'SERIES_DB-MetaData'!AA21</f>
        <v>0</v>
      </c>
      <c r="AB21" s="31">
        <f>IF('SERIES_DB-MetaData'!$F21="US",'SERIES_DB-MetaData'!AB21,'SERIES_DB-MetaData'!AB21/25.4)</f>
        <v>0</v>
      </c>
      <c r="AC21" s="108">
        <f>'SERIES_DB-MetaData'!AC21</f>
        <v>0</v>
      </c>
      <c r="AD21" s="108" t="str">
        <f>'SERIES_DB-MetaData'!AD21</f>
        <v>H</v>
      </c>
      <c r="AE21" s="31">
        <f>IF('SERIES_DB-MetaData'!$F21="US",'SERIES_DB-MetaData'!AE21,'SERIES_DB-MetaData'!AE21/25.4)</f>
        <v>35.433070866141733</v>
      </c>
      <c r="AF21" s="108" t="str">
        <f>'SERIES_DB-MetaData'!AF21</f>
        <v>Ribbed</v>
      </c>
      <c r="AG21" s="23">
        <f t="shared" si="0"/>
        <v>0.20808479154436921</v>
      </c>
      <c r="AH21" s="31">
        <f>IF('SERIES_DB-MetaData'!$F21="US",'SERIES_DB-MetaData'!AH21,'SERIES_DB-MetaData'!AH21/25.4)</f>
        <v>0</v>
      </c>
      <c r="AI21" s="31">
        <f>IF('SERIES_DB-MetaData'!$F21="US",'SERIES_DB-MetaData'!AI21,'SERIES_DB-MetaData'!AI21/6.89476)</f>
        <v>63.09139114341906</v>
      </c>
      <c r="AJ21" s="31">
        <f>IF('SERIES_DB-MetaData'!$F21="US",'SERIES_DB-MetaData'!AJ21,'SERIES_DB-MetaData'!AJ21/6.89476)</f>
        <v>0</v>
      </c>
      <c r="AK21" s="31">
        <f>IF('SERIES_DB-MetaData'!$F21="US",'SERIES_DB-MetaData'!AK21,'SERIES_DB-MetaData'!AK21/6.89476)</f>
        <v>0</v>
      </c>
      <c r="AL21" s="31">
        <f>IF('SERIES_DB-MetaData'!$F21="US",'SERIES_DB-MetaData'!AL21,'SERIES_DB-MetaData'!AL21/6.89476)</f>
        <v>0</v>
      </c>
      <c r="AM21" s="31">
        <f>IF('SERIES_DB-MetaData'!$F21="US",'SERIES_DB-MetaData'!AM21,'SERIES_DB-MetaData'!AM21/6.89476)</f>
        <v>0</v>
      </c>
      <c r="AN21" s="31">
        <f>IF('SERIES_DB-MetaData'!$F21="US",'SERIES_DB-MetaData'!AN21,'SERIES_DB-MetaData'!AN21/6.89476)</f>
        <v>0</v>
      </c>
      <c r="AO21" s="108">
        <f>'SERIES_DB-MetaData'!AO21</f>
        <v>0</v>
      </c>
      <c r="AP21" s="108" t="str">
        <f>'SERIES_DB-MetaData'!AP21</f>
        <v>R</v>
      </c>
      <c r="AQ21" s="108">
        <f>'SERIES_DB-MetaData'!AQ21</f>
        <v>2</v>
      </c>
      <c r="AR21" s="108" t="str">
        <f>'SERIES_DB-MetaData'!AR21</f>
        <v>Ribbed</v>
      </c>
      <c r="AS21" s="31">
        <f>IF('SERIES_DB-MetaData'!$F21="US",'SERIES_DB-MetaData'!AS21,'SERIES_DB-MetaData'!AS21/25.4)</f>
        <v>0.37401574803149606</v>
      </c>
      <c r="AT21" s="108">
        <f>'SERIES_DB-MetaData'!AT21</f>
        <v>22</v>
      </c>
      <c r="AU21" s="31">
        <f>IF('SERIES_DB-MetaData'!$F21="US",'SERIES_DB-MetaData'!AU21,'SERIES_DB-MetaData'!AU21/25.4)</f>
        <v>3.9370078740157481</v>
      </c>
      <c r="AV21" s="31">
        <f>IF('SERIES_DB-MetaData'!$F21="US",'SERIES_DB-MetaData'!AV21,'SERIES_DB-MetaData'!AV21/25.4)</f>
        <v>0</v>
      </c>
      <c r="AW21" s="108">
        <f>'SERIES_DB-MetaData'!AW21</f>
        <v>0</v>
      </c>
      <c r="AX21" s="31">
        <f>IF('SERIES_DB-MetaData'!$F21="US",'SERIES_DB-MetaData'!AX21,'SERIES_DB-MetaData'!AX21/25.4)</f>
        <v>0</v>
      </c>
      <c r="AY21" s="23">
        <f t="shared" si="1"/>
        <v>0.56705747397295769</v>
      </c>
      <c r="AZ21" s="23"/>
      <c r="BA21" s="31">
        <f>IF('SERIES_DB-MetaData'!$F21="US",'SERIES_DB-MetaData'!BA21,'SERIES_DB-MetaData'!BA21/6.89476)</f>
        <v>62.134142450208564</v>
      </c>
      <c r="BB21" s="31">
        <f>IF('SERIES_DB-MetaData'!$F21="US",'SERIES_DB-MetaData'!BB21,'SERIES_DB-MetaData'!BB21/6.89476)</f>
        <v>0</v>
      </c>
      <c r="BC21" s="108">
        <f>'SERIES_DB-MetaData'!BC21</f>
        <v>0</v>
      </c>
      <c r="BD21" s="31">
        <f>IF('SERIES_DB-MetaData'!$F21="US",'SERIES_DB-MetaData'!BD21,'SERIES_DB-MetaData'!BD21/25.4)</f>
        <v>0.39370078740157483</v>
      </c>
      <c r="BE21" s="31">
        <f>IF('SERIES_DB-MetaData'!$F21="US",'SERIES_DB-MetaData'!BE21,'SERIES_DB-MetaData'!BE21/25.4)</f>
        <v>6.6929133858267722</v>
      </c>
      <c r="BF21" s="108">
        <f>'SERIES_DB-MetaData'!BF21</f>
        <v>1</v>
      </c>
      <c r="BG21" s="23">
        <f t="shared" si="2"/>
        <v>0.38499909970463148</v>
      </c>
      <c r="BH21" s="31">
        <f>IF('SERIES_DB-MetaData'!$F21="US",'SERIES_DB-MetaData'!BH21,'SERIES_DB-MetaData'!BH21/25.4)</f>
        <v>0</v>
      </c>
      <c r="BI21" s="31">
        <f>IF('SERIES_DB-MetaData'!$F21="US",'SERIES_DB-MetaData'!BI21,'SERIES_DB-MetaData'!BI21/6.89476)</f>
        <v>62.134142450208564</v>
      </c>
      <c r="BJ21" s="31">
        <f>IF('SERIES_DB-MetaData'!$F21="US",'SERIES_DB-MetaData'!BJ21,'SERIES_DB-MetaData'!BJ21/6.89476)</f>
        <v>0</v>
      </c>
      <c r="BK21" s="108">
        <f>'SERIES_DB-MetaData'!BK21</f>
        <v>0</v>
      </c>
      <c r="BL21" s="31">
        <f>IF('SERIES_DB-MetaData'!$F21="US",'SERIES_DB-MetaData'!BL21,'SERIES_DB-MetaData'!BL21/25.4)</f>
        <v>0.37401574803149606</v>
      </c>
      <c r="BM21" s="31">
        <f>IF('SERIES_DB-MetaData'!$F21="US",'SERIES_DB-MetaData'!BM21,'SERIES_DB-MetaData'!BM21/25.4)</f>
        <v>9.0551181102362204</v>
      </c>
      <c r="BN21" s="31">
        <f>'SERIES_DB-MetaData'!$BO$6</f>
        <v>0.52359877559829893</v>
      </c>
      <c r="BO21" s="22">
        <f>'SERIES_DB-MetaData'!$BO$6</f>
        <v>0.52359877559829893</v>
      </c>
      <c r="BP21" s="31">
        <f>IF('SERIES_DB-MetaData'!$F21="US",'SERIES_DB-MetaData'!BP21,'SERIES_DB-MetaData'!BP21/6.89476)</f>
        <v>62.134142450208564</v>
      </c>
      <c r="BQ21" s="31">
        <f>IF('SERIES_DB-MetaData'!$F21="US",'SERIES_DB-MetaData'!BQ21,'SERIES_DB-MetaData'!BQ21/6.89476)</f>
        <v>0</v>
      </c>
      <c r="BR21" s="108">
        <f>'SERIES_DB-MetaData'!BR21</f>
        <v>0</v>
      </c>
      <c r="BS21" s="31">
        <f>IF('SERIES_DB-MetaData'!$F21="US",'SERIES_DB-MetaData'!BS21,'SERIES_DB-MetaData'!BS21/25.4)</f>
        <v>0</v>
      </c>
      <c r="BT21" s="108">
        <f>'SERIES_DB-MetaData'!BT21</f>
        <v>0</v>
      </c>
      <c r="BU21" s="108">
        <f t="shared" si="3"/>
        <v>0</v>
      </c>
      <c r="BV21" s="31">
        <f>IF('SERIES_DB-MetaData'!$F21="US",'SERIES_DB-MetaData'!BV21,'SERIES_DB-MetaData'!BV21/6.89476)</f>
        <v>0</v>
      </c>
      <c r="BW21" s="108">
        <f>'SERIES_DB-MetaData'!BW21</f>
        <v>0</v>
      </c>
      <c r="BX21" s="108">
        <f>'SERIES_DB-MetaData'!BX21</f>
        <v>2</v>
      </c>
    </row>
    <row r="22" spans="1:76">
      <c r="A22" s="85">
        <f>'SERIES_DB-MetaData'!A22</f>
        <v>17</v>
      </c>
      <c r="B22" s="85">
        <f>'SERIES_DB-MetaData'!B22</f>
        <v>0</v>
      </c>
      <c r="C22" s="85">
        <f>'SERIES_DB-MetaData'!C22</f>
        <v>7</v>
      </c>
      <c r="D22" s="85" t="str">
        <f>'SERIES_DB-MetaData'!D22</f>
        <v>MWFD1</v>
      </c>
      <c r="E22" s="85" t="str">
        <f>'SERIES_DB-MetaData'!E22</f>
        <v>Chiou et al. 2004</v>
      </c>
      <c r="F22" s="20" t="s">
        <v>193</v>
      </c>
      <c r="G22" s="85" t="str">
        <f>'SERIES_DB-MetaData'!G22</f>
        <v>C</v>
      </c>
      <c r="H22" s="85" t="str">
        <f>'SERIES_DB-MetaData'!H22</f>
        <v>B</v>
      </c>
      <c r="I22" s="31">
        <f>IF('SERIES_DB-MetaData'!$F22="US",'SERIES_DB-MetaData'!I22,'SERIES_DB-MetaData'!I22/6.89476)</f>
        <v>3.0167837604209575</v>
      </c>
      <c r="J22" s="31">
        <f>IF('SERIES_DB-MetaData'!$F22="US",'SERIES_DB-MetaData'!J22,'SERIES_DB-MetaData'!J22/6.89476)</f>
        <v>0</v>
      </c>
      <c r="K22" s="31">
        <f>IF('SERIES_DB-MetaData'!$F22="US",'SERIES_DB-MetaData'!K22,'SERIES_DB-MetaData'!K22/6.89476)</f>
        <v>0</v>
      </c>
      <c r="L22" s="31">
        <f>IF('SERIES_DB-MetaData'!$F22="US",'SERIES_DB-MetaData'!L22,'SERIES_DB-MetaData'!L22/4.448)</f>
        <v>0</v>
      </c>
      <c r="M22" s="20">
        <f>'SERIES_DB-MetaData'!M22</f>
        <v>0</v>
      </c>
      <c r="N22" s="31">
        <f>IF('SERIES_DB-MetaData'!$F22="US",'SERIES_DB-MetaData'!N22,'SERIES_DB-MetaData'!N22/25.4)</f>
        <v>9.8425196850393704</v>
      </c>
      <c r="O22" s="31">
        <f>IF('SERIES_DB-MetaData'!$F22="US",'SERIES_DB-MetaData'!O22,'SERIES_DB-MetaData'!O22/25.4)</f>
        <v>9.8425196850393704</v>
      </c>
      <c r="P22" s="31">
        <f>IF('SERIES_DB-MetaData'!$F22="US",'SERIES_DB-MetaData'!P22,'SERIES_DB-MetaData'!P22/25.4)</f>
        <v>98.425196850393704</v>
      </c>
      <c r="Q22" s="31">
        <f>IF('SERIES_DB-MetaData'!$F22="US",'SERIES_DB-MetaData'!Q22,'SERIES_DB-MetaData'!Q22/25.4)</f>
        <v>4.7244094488188981</v>
      </c>
      <c r="R22" s="31">
        <f>IF('SERIES_DB-MetaData'!$F22="US",'SERIES_DB-MetaData'!R22,'SERIES_DB-MetaData'!R22/25.4)</f>
        <v>86.614173228346459</v>
      </c>
      <c r="S22" s="31">
        <f>IF('SERIES_DB-MetaData'!$F22="US",'SERIES_DB-MetaData'!S22,'SERIES_DB-MetaData'!S22/25.4)</f>
        <v>86.614173228346459</v>
      </c>
      <c r="T22" s="24" t="str">
        <f>'SERIES_DB-MetaData'!T22</f>
        <v>C</v>
      </c>
      <c r="U22" s="31">
        <f>IF('SERIES_DB-MetaData'!$F22="US",'SERIES_DB-MetaData'!U22,'SERIES_DB-MetaData'!U22/(25.4^2))</f>
        <v>468.87593775187554</v>
      </c>
      <c r="V22" s="31">
        <f>IF('SERIES_DB-MetaData'!$F22="US",'SERIES_DB-MetaData'!V22,'SERIES_DB-MetaData'!V22/25.4)</f>
        <v>0.62992125984251968</v>
      </c>
      <c r="W22" s="31">
        <f>IF('SERIES_DB-MetaData'!$F22="US",'SERIES_DB-MetaData'!W22,'SERIES_DB-MetaData'!W22/25.4)</f>
        <v>0</v>
      </c>
      <c r="X22" s="31">
        <f>IF('SERIES_DB-MetaData'!$F22="US",'SERIES_DB-MetaData'!X22,'SERIES_DB-MetaData'!X22/25.4)</f>
        <v>0</v>
      </c>
      <c r="Y22" s="108">
        <f>'SERIES_DB-MetaData'!Y22</f>
        <v>4</v>
      </c>
      <c r="Z22" s="31">
        <f>IF('SERIES_DB-MetaData'!$F22="US",'SERIES_DB-MetaData'!Z22,'SERIES_DB-MetaData'!Z22/25.4)</f>
        <v>0</v>
      </c>
      <c r="AA22" s="108">
        <f>'SERIES_DB-MetaData'!AA22</f>
        <v>0</v>
      </c>
      <c r="AB22" s="31">
        <f>IF('SERIES_DB-MetaData'!$F22="US",'SERIES_DB-MetaData'!AB22,'SERIES_DB-MetaData'!AB22/25.4)</f>
        <v>0</v>
      </c>
      <c r="AC22" s="108">
        <f>'SERIES_DB-MetaData'!AC22</f>
        <v>0</v>
      </c>
      <c r="AD22" s="108" t="str">
        <f>'SERIES_DB-MetaData'!AD22</f>
        <v>H</v>
      </c>
      <c r="AE22" s="31">
        <f>IF('SERIES_DB-MetaData'!$F22="US",'SERIES_DB-MetaData'!AE22,'SERIES_DB-MetaData'!AE22/25.4)</f>
        <v>35.433070866141733</v>
      </c>
      <c r="AF22" s="108" t="str">
        <f>'SERIES_DB-MetaData'!AF22</f>
        <v>Ribbed</v>
      </c>
      <c r="AG22" s="23">
        <f t="shared" si="0"/>
        <v>0.26586701465090479</v>
      </c>
      <c r="AH22" s="31">
        <f>IF('SERIES_DB-MetaData'!$F22="US",'SERIES_DB-MetaData'!AH22,'SERIES_DB-MetaData'!AH22/25.4)</f>
        <v>0</v>
      </c>
      <c r="AI22" s="31">
        <f>IF('SERIES_DB-MetaData'!$F22="US",'SERIES_DB-MetaData'!AI22,'SERIES_DB-MetaData'!AI22/6.89476)</f>
        <v>45.150230029761737</v>
      </c>
      <c r="AJ22" s="31">
        <f>IF('SERIES_DB-MetaData'!$F22="US",'SERIES_DB-MetaData'!AJ22,'SERIES_DB-MetaData'!AJ22/6.89476)</f>
        <v>0</v>
      </c>
      <c r="AK22" s="31">
        <f>IF('SERIES_DB-MetaData'!$F22="US",'SERIES_DB-MetaData'!AK22,'SERIES_DB-MetaData'!AK22/6.89476)</f>
        <v>0</v>
      </c>
      <c r="AL22" s="31">
        <f>IF('SERIES_DB-MetaData'!$F22="US",'SERIES_DB-MetaData'!AL22,'SERIES_DB-MetaData'!AL22/6.89476)</f>
        <v>0</v>
      </c>
      <c r="AM22" s="31">
        <f>IF('SERIES_DB-MetaData'!$F22="US",'SERIES_DB-MetaData'!AM22,'SERIES_DB-MetaData'!AM22/6.89476)</f>
        <v>0</v>
      </c>
      <c r="AN22" s="31">
        <f>IF('SERIES_DB-MetaData'!$F22="US",'SERIES_DB-MetaData'!AN22,'SERIES_DB-MetaData'!AN22/6.89476)</f>
        <v>0</v>
      </c>
      <c r="AO22" s="108">
        <f>'SERIES_DB-MetaData'!AO22</f>
        <v>0</v>
      </c>
      <c r="AP22" s="108" t="str">
        <f>'SERIES_DB-MetaData'!AP22</f>
        <v>R</v>
      </c>
      <c r="AQ22" s="108">
        <f>'SERIES_DB-MetaData'!AQ22</f>
        <v>2</v>
      </c>
      <c r="AR22" s="108" t="str">
        <f>'SERIES_DB-MetaData'!AR22</f>
        <v>Ribbed</v>
      </c>
      <c r="AS22" s="31">
        <f>IF('SERIES_DB-MetaData'!$F22="US",'SERIES_DB-MetaData'!AS22,'SERIES_DB-MetaData'!AS22/25.4)</f>
        <v>0.37401574803149606</v>
      </c>
      <c r="AT22" s="108">
        <f>'SERIES_DB-MetaData'!AT22</f>
        <v>22</v>
      </c>
      <c r="AU22" s="31">
        <f>IF('SERIES_DB-MetaData'!$F22="US",'SERIES_DB-MetaData'!AU22,'SERIES_DB-MetaData'!AU22/25.4)</f>
        <v>3.9370078740157481</v>
      </c>
      <c r="AV22" s="31">
        <f>IF('SERIES_DB-MetaData'!$F22="US",'SERIES_DB-MetaData'!AV22,'SERIES_DB-MetaData'!AV22/25.4)</f>
        <v>0</v>
      </c>
      <c r="AW22" s="108">
        <f>'SERIES_DB-MetaData'!AW22</f>
        <v>0</v>
      </c>
      <c r="AX22" s="31">
        <f>IF('SERIES_DB-MetaData'!$F22="US",'SERIES_DB-MetaData'!AX22,'SERIES_DB-MetaData'!AX22/25.4)</f>
        <v>0</v>
      </c>
      <c r="AY22" s="23">
        <f t="shared" si="1"/>
        <v>0.56705747397295769</v>
      </c>
      <c r="AZ22" s="23"/>
      <c r="BA22" s="31">
        <f>IF('SERIES_DB-MetaData'!$F22="US",'SERIES_DB-MetaData'!BA22,'SERIES_DB-MetaData'!BA22/6.89476)</f>
        <v>62.134142450208564</v>
      </c>
      <c r="BB22" s="31">
        <f>IF('SERIES_DB-MetaData'!$F22="US",'SERIES_DB-MetaData'!BB22,'SERIES_DB-MetaData'!BB22/6.89476)</f>
        <v>0</v>
      </c>
      <c r="BC22" s="108">
        <f>'SERIES_DB-MetaData'!BC22</f>
        <v>0</v>
      </c>
      <c r="BD22" s="31">
        <f>IF('SERIES_DB-MetaData'!$F22="US",'SERIES_DB-MetaData'!BD22,'SERIES_DB-MetaData'!BD22/25.4)</f>
        <v>0.39370078740157483</v>
      </c>
      <c r="BE22" s="31">
        <f>IF('SERIES_DB-MetaData'!$F22="US",'SERIES_DB-MetaData'!BE22,'SERIES_DB-MetaData'!BE22/25.4)</f>
        <v>6.6929133858267722</v>
      </c>
      <c r="BF22" s="108">
        <f>'SERIES_DB-MetaData'!BF22</f>
        <v>1</v>
      </c>
      <c r="BG22" s="23">
        <f t="shared" si="2"/>
        <v>0.38499909970463148</v>
      </c>
      <c r="BH22" s="31">
        <f>IF('SERIES_DB-MetaData'!$F22="US",'SERIES_DB-MetaData'!BH22,'SERIES_DB-MetaData'!BH22/25.4)</f>
        <v>0</v>
      </c>
      <c r="BI22" s="31">
        <f>IF('SERIES_DB-MetaData'!$F22="US",'SERIES_DB-MetaData'!BI22,'SERIES_DB-MetaData'!BI22/6.89476)</f>
        <v>62.134142450208564</v>
      </c>
      <c r="BJ22" s="31">
        <f>IF('SERIES_DB-MetaData'!$F22="US",'SERIES_DB-MetaData'!BJ22,'SERIES_DB-MetaData'!BJ22/6.89476)</f>
        <v>0</v>
      </c>
      <c r="BK22" s="108">
        <f>'SERIES_DB-MetaData'!BK22</f>
        <v>0</v>
      </c>
      <c r="BL22" s="31">
        <f>IF('SERIES_DB-MetaData'!$F22="US",'SERIES_DB-MetaData'!BL22,'SERIES_DB-MetaData'!BL22/25.4)</f>
        <v>0.37401574803149606</v>
      </c>
      <c r="BM22" s="31">
        <f>IF('SERIES_DB-MetaData'!$F22="US",'SERIES_DB-MetaData'!BM22,'SERIES_DB-MetaData'!BM22/25.4)</f>
        <v>9.0551181102362204</v>
      </c>
      <c r="BN22" s="31">
        <f>'SERIES_DB-MetaData'!$BO$6</f>
        <v>0.52359877559829893</v>
      </c>
      <c r="BO22" s="22">
        <f>'SERIES_DB-MetaData'!$BO$6</f>
        <v>0.52359877559829893</v>
      </c>
      <c r="BP22" s="31">
        <f>IF('SERIES_DB-MetaData'!$F22="US",'SERIES_DB-MetaData'!BP22,'SERIES_DB-MetaData'!BP22/6.89476)</f>
        <v>62.134142450208564</v>
      </c>
      <c r="BQ22" s="31">
        <f>IF('SERIES_DB-MetaData'!$F22="US",'SERIES_DB-MetaData'!BQ22,'SERIES_DB-MetaData'!BQ22/6.89476)</f>
        <v>0</v>
      </c>
      <c r="BR22" s="108">
        <f>'SERIES_DB-MetaData'!BR22</f>
        <v>0</v>
      </c>
      <c r="BS22" s="31">
        <f>IF('SERIES_DB-MetaData'!$F22="US",'SERIES_DB-MetaData'!BS22,'SERIES_DB-MetaData'!BS22/25.4)</f>
        <v>0</v>
      </c>
      <c r="BT22" s="108">
        <f>'SERIES_DB-MetaData'!BT22</f>
        <v>0</v>
      </c>
      <c r="BU22" s="108">
        <f t="shared" si="3"/>
        <v>0</v>
      </c>
      <c r="BV22" s="31">
        <f>IF('SERIES_DB-MetaData'!$F22="US",'SERIES_DB-MetaData'!BV22,'SERIES_DB-MetaData'!BV22/6.89476)</f>
        <v>0</v>
      </c>
      <c r="BW22" s="108">
        <f>'SERIES_DB-MetaData'!BW22</f>
        <v>0</v>
      </c>
      <c r="BX22" s="108">
        <f>'SERIES_DB-MetaData'!BX22</f>
        <v>4</v>
      </c>
    </row>
    <row r="23" spans="1:76">
      <c r="A23" s="85">
        <f>'SERIES_DB-MetaData'!A23</f>
        <v>18</v>
      </c>
      <c r="B23" s="85">
        <f>'SERIES_DB-MetaData'!B23</f>
        <v>0</v>
      </c>
      <c r="C23" s="85">
        <f>'SERIES_DB-MetaData'!C23</f>
        <v>8</v>
      </c>
      <c r="D23" s="85" t="str">
        <f>'SERIES_DB-MetaData'!D23</f>
        <v>MWFD2</v>
      </c>
      <c r="E23" s="85" t="str">
        <f>'SERIES_DB-MetaData'!E23</f>
        <v>Chiou et al. 2004</v>
      </c>
      <c r="F23" s="20" t="s">
        <v>193</v>
      </c>
      <c r="G23" s="85" t="str">
        <f>'SERIES_DB-MetaData'!G23</f>
        <v>C</v>
      </c>
      <c r="H23" s="85" t="str">
        <f>'SERIES_DB-MetaData'!H23</f>
        <v>B</v>
      </c>
      <c r="I23" s="31">
        <f>IF('SERIES_DB-MetaData'!$F23="US",'SERIES_DB-MetaData'!I23,'SERIES_DB-MetaData'!I23/6.89476)</f>
        <v>3.0167837604209575</v>
      </c>
      <c r="J23" s="31">
        <f>IF('SERIES_DB-MetaData'!$F23="US",'SERIES_DB-MetaData'!J23,'SERIES_DB-MetaData'!J23/6.89476)</f>
        <v>0</v>
      </c>
      <c r="K23" s="31">
        <f>IF('SERIES_DB-MetaData'!$F23="US",'SERIES_DB-MetaData'!K23,'SERIES_DB-MetaData'!K23/6.89476)</f>
        <v>0</v>
      </c>
      <c r="L23" s="31">
        <f>IF('SERIES_DB-MetaData'!$F23="US",'SERIES_DB-MetaData'!L23,'SERIES_DB-MetaData'!L23/4.448)</f>
        <v>0</v>
      </c>
      <c r="M23" s="20">
        <f>'SERIES_DB-MetaData'!M23</f>
        <v>0</v>
      </c>
      <c r="N23" s="31">
        <f>IF('SERIES_DB-MetaData'!$F23="US",'SERIES_DB-MetaData'!N23,'SERIES_DB-MetaData'!N23/25.4)</f>
        <v>9.8425196850393704</v>
      </c>
      <c r="O23" s="31">
        <f>IF('SERIES_DB-MetaData'!$F23="US",'SERIES_DB-MetaData'!O23,'SERIES_DB-MetaData'!O23/25.4)</f>
        <v>9.8425196850393704</v>
      </c>
      <c r="P23" s="31">
        <f>IF('SERIES_DB-MetaData'!$F23="US",'SERIES_DB-MetaData'!P23,'SERIES_DB-MetaData'!P23/25.4)</f>
        <v>98.425196850393704</v>
      </c>
      <c r="Q23" s="31">
        <f>IF('SERIES_DB-MetaData'!$F23="US",'SERIES_DB-MetaData'!Q23,'SERIES_DB-MetaData'!Q23/25.4)</f>
        <v>4.7244094488188981</v>
      </c>
      <c r="R23" s="31">
        <f>IF('SERIES_DB-MetaData'!$F23="US",'SERIES_DB-MetaData'!R23,'SERIES_DB-MetaData'!R23/25.4)</f>
        <v>86.614173228346459</v>
      </c>
      <c r="S23" s="31">
        <f>IF('SERIES_DB-MetaData'!$F23="US",'SERIES_DB-MetaData'!S23,'SERIES_DB-MetaData'!S23/25.4)</f>
        <v>86.614173228346459</v>
      </c>
      <c r="T23" s="24" t="str">
        <f>'SERIES_DB-MetaData'!T23</f>
        <v>C</v>
      </c>
      <c r="U23" s="31">
        <f>IF('SERIES_DB-MetaData'!$F23="US",'SERIES_DB-MetaData'!U23,'SERIES_DB-MetaData'!U23/(25.4^2))</f>
        <v>468.87593775187554</v>
      </c>
      <c r="V23" s="31">
        <f>IF('SERIES_DB-MetaData'!$F23="US",'SERIES_DB-MetaData'!V23,'SERIES_DB-MetaData'!V23/25.4)</f>
        <v>0.62992125984251968</v>
      </c>
      <c r="W23" s="31">
        <f>IF('SERIES_DB-MetaData'!$F23="US",'SERIES_DB-MetaData'!W23,'SERIES_DB-MetaData'!W23/25.4)</f>
        <v>0</v>
      </c>
      <c r="X23" s="31">
        <f>IF('SERIES_DB-MetaData'!$F23="US",'SERIES_DB-MetaData'!X23,'SERIES_DB-MetaData'!X23/25.4)</f>
        <v>0</v>
      </c>
      <c r="Y23" s="108">
        <f>'SERIES_DB-MetaData'!Y23</f>
        <v>8</v>
      </c>
      <c r="Z23" s="31">
        <f>IF('SERIES_DB-MetaData'!$F23="US",'SERIES_DB-MetaData'!Z23,'SERIES_DB-MetaData'!Z23/25.4)</f>
        <v>0</v>
      </c>
      <c r="AA23" s="108">
        <f>'SERIES_DB-MetaData'!AA23</f>
        <v>0</v>
      </c>
      <c r="AB23" s="31">
        <f>IF('SERIES_DB-MetaData'!$F23="US",'SERIES_DB-MetaData'!AB23,'SERIES_DB-MetaData'!AB23/25.4)</f>
        <v>0</v>
      </c>
      <c r="AC23" s="108">
        <f>'SERIES_DB-MetaData'!AC23</f>
        <v>0</v>
      </c>
      <c r="AD23" s="108" t="str">
        <f>'SERIES_DB-MetaData'!AD23</f>
        <v>H</v>
      </c>
      <c r="AE23" s="31">
        <f>IF('SERIES_DB-MetaData'!$F23="US",'SERIES_DB-MetaData'!AE23,'SERIES_DB-MetaData'!AE23/25.4)</f>
        <v>35.433070866141733</v>
      </c>
      <c r="AF23" s="108" t="str">
        <f>'SERIES_DB-MetaData'!AF23</f>
        <v>Ribbed</v>
      </c>
      <c r="AG23" s="23">
        <f t="shared" si="0"/>
        <v>0.53173402930180957</v>
      </c>
      <c r="AH23" s="31">
        <f>IF('SERIES_DB-MetaData'!$F23="US",'SERIES_DB-MetaData'!AH23,'SERIES_DB-MetaData'!AH23/25.4)</f>
        <v>0</v>
      </c>
      <c r="AI23" s="31">
        <f>IF('SERIES_DB-MetaData'!$F23="US",'SERIES_DB-MetaData'!AI23,'SERIES_DB-MetaData'!AI23/6.89476)</f>
        <v>45.150230029761737</v>
      </c>
      <c r="AJ23" s="31">
        <f>IF('SERIES_DB-MetaData'!$F23="US",'SERIES_DB-MetaData'!AJ23,'SERIES_DB-MetaData'!AJ23/6.89476)</f>
        <v>0</v>
      </c>
      <c r="AK23" s="31">
        <f>IF('SERIES_DB-MetaData'!$F23="US",'SERIES_DB-MetaData'!AK23,'SERIES_DB-MetaData'!AK23/6.89476)</f>
        <v>0</v>
      </c>
      <c r="AL23" s="31">
        <f>IF('SERIES_DB-MetaData'!$F23="US",'SERIES_DB-MetaData'!AL23,'SERIES_DB-MetaData'!AL23/6.89476)</f>
        <v>0</v>
      </c>
      <c r="AM23" s="31">
        <f>IF('SERIES_DB-MetaData'!$F23="US",'SERIES_DB-MetaData'!AM23,'SERIES_DB-MetaData'!AM23/6.89476)</f>
        <v>0</v>
      </c>
      <c r="AN23" s="31">
        <f>IF('SERIES_DB-MetaData'!$F23="US",'SERIES_DB-MetaData'!AN23,'SERIES_DB-MetaData'!AN23/6.89476)</f>
        <v>0</v>
      </c>
      <c r="AO23" s="108">
        <f>'SERIES_DB-MetaData'!AO23</f>
        <v>0</v>
      </c>
      <c r="AP23" s="108" t="str">
        <f>'SERIES_DB-MetaData'!AP23</f>
        <v>R</v>
      </c>
      <c r="AQ23" s="108">
        <f>'SERIES_DB-MetaData'!AQ23</f>
        <v>2</v>
      </c>
      <c r="AR23" s="108" t="str">
        <f>'SERIES_DB-MetaData'!AR23</f>
        <v>Ribbed</v>
      </c>
      <c r="AS23" s="31">
        <f>IF('SERIES_DB-MetaData'!$F23="US",'SERIES_DB-MetaData'!AS23,'SERIES_DB-MetaData'!AS23/25.4)</f>
        <v>0.37401574803149606</v>
      </c>
      <c r="AT23" s="108">
        <f>'SERIES_DB-MetaData'!AT23</f>
        <v>22</v>
      </c>
      <c r="AU23" s="31">
        <f>IF('SERIES_DB-MetaData'!$F23="US",'SERIES_DB-MetaData'!AU23,'SERIES_DB-MetaData'!AU23/25.4)</f>
        <v>3.9370078740157481</v>
      </c>
      <c r="AV23" s="31">
        <f>IF('SERIES_DB-MetaData'!$F23="US",'SERIES_DB-MetaData'!AV23,'SERIES_DB-MetaData'!AV23/25.4)</f>
        <v>0</v>
      </c>
      <c r="AW23" s="108">
        <f>'SERIES_DB-MetaData'!AW23</f>
        <v>0</v>
      </c>
      <c r="AX23" s="31">
        <f>IF('SERIES_DB-MetaData'!$F23="US",'SERIES_DB-MetaData'!AX23,'SERIES_DB-MetaData'!AX23/25.4)</f>
        <v>0</v>
      </c>
      <c r="AY23" s="23">
        <f t="shared" si="1"/>
        <v>0.56705747397295769</v>
      </c>
      <c r="AZ23" s="23"/>
      <c r="BA23" s="31">
        <f>IF('SERIES_DB-MetaData'!$F23="US",'SERIES_DB-MetaData'!BA23,'SERIES_DB-MetaData'!BA23/6.89476)</f>
        <v>62.134142450208564</v>
      </c>
      <c r="BB23" s="31">
        <f>IF('SERIES_DB-MetaData'!$F23="US",'SERIES_DB-MetaData'!BB23,'SERIES_DB-MetaData'!BB23/6.89476)</f>
        <v>0</v>
      </c>
      <c r="BC23" s="108">
        <f>'SERIES_DB-MetaData'!BC23</f>
        <v>0</v>
      </c>
      <c r="BD23" s="31">
        <f>IF('SERIES_DB-MetaData'!$F23="US",'SERIES_DB-MetaData'!BD23,'SERIES_DB-MetaData'!BD23/25.4)</f>
        <v>0.39370078740157483</v>
      </c>
      <c r="BE23" s="31">
        <f>IF('SERIES_DB-MetaData'!$F23="US",'SERIES_DB-MetaData'!BE23,'SERIES_DB-MetaData'!BE23/25.4)</f>
        <v>6.6929133858267722</v>
      </c>
      <c r="BF23" s="108">
        <f>'SERIES_DB-MetaData'!BF23</f>
        <v>1</v>
      </c>
      <c r="BG23" s="23">
        <f t="shared" si="2"/>
        <v>0.38499909970463148</v>
      </c>
      <c r="BH23" s="31">
        <f>IF('SERIES_DB-MetaData'!$F23="US",'SERIES_DB-MetaData'!BH23,'SERIES_DB-MetaData'!BH23/25.4)</f>
        <v>0</v>
      </c>
      <c r="BI23" s="31">
        <f>IF('SERIES_DB-MetaData'!$F23="US",'SERIES_DB-MetaData'!BI23,'SERIES_DB-MetaData'!BI23/6.89476)</f>
        <v>62.134142450208564</v>
      </c>
      <c r="BJ23" s="31">
        <f>IF('SERIES_DB-MetaData'!$F23="US",'SERIES_DB-MetaData'!BJ23,'SERIES_DB-MetaData'!BJ23/6.89476)</f>
        <v>0</v>
      </c>
      <c r="BK23" s="108">
        <f>'SERIES_DB-MetaData'!BK23</f>
        <v>0</v>
      </c>
      <c r="BL23" s="31">
        <f>IF('SERIES_DB-MetaData'!$F23="US",'SERIES_DB-MetaData'!BL23,'SERIES_DB-MetaData'!BL23/25.4)</f>
        <v>0.37401574803149606</v>
      </c>
      <c r="BM23" s="31">
        <f>IF('SERIES_DB-MetaData'!$F23="US",'SERIES_DB-MetaData'!BM23,'SERIES_DB-MetaData'!BM23/25.4)</f>
        <v>9.0551181102362204</v>
      </c>
      <c r="BN23" s="31">
        <f>'SERIES_DB-MetaData'!$BO$6</f>
        <v>0.52359877559829893</v>
      </c>
      <c r="BO23" s="22">
        <f>'SERIES_DB-MetaData'!$BO$6</f>
        <v>0.52359877559829893</v>
      </c>
      <c r="BP23" s="31">
        <f>IF('SERIES_DB-MetaData'!$F23="US",'SERIES_DB-MetaData'!BP23,'SERIES_DB-MetaData'!BP23/6.89476)</f>
        <v>62.134142450208564</v>
      </c>
      <c r="BQ23" s="31">
        <f>IF('SERIES_DB-MetaData'!$F23="US",'SERIES_DB-MetaData'!BQ23,'SERIES_DB-MetaData'!BQ23/6.89476)</f>
        <v>0</v>
      </c>
      <c r="BR23" s="108">
        <f>'SERIES_DB-MetaData'!BR23</f>
        <v>0</v>
      </c>
      <c r="BS23" s="31">
        <f>IF('SERIES_DB-MetaData'!$F23="US",'SERIES_DB-MetaData'!BS23,'SERIES_DB-MetaData'!BS23/25.4)</f>
        <v>0</v>
      </c>
      <c r="BT23" s="108">
        <f>'SERIES_DB-MetaData'!BT23</f>
        <v>0</v>
      </c>
      <c r="BU23" s="108">
        <f t="shared" si="3"/>
        <v>0</v>
      </c>
      <c r="BV23" s="31">
        <f>IF('SERIES_DB-MetaData'!$F23="US",'SERIES_DB-MetaData'!BV23,'SERIES_DB-MetaData'!BV23/6.89476)</f>
        <v>0</v>
      </c>
      <c r="BW23" s="108">
        <f>'SERIES_DB-MetaData'!BW23</f>
        <v>0</v>
      </c>
      <c r="BX23" s="108">
        <f>'SERIES_DB-MetaData'!BX23</f>
        <v>4</v>
      </c>
    </row>
    <row r="24" spans="1:76">
      <c r="A24" s="85">
        <f>'SERIES_DB-MetaData'!A24</f>
        <v>19</v>
      </c>
      <c r="B24" s="85">
        <f>'SERIES_DB-MetaData'!B24</f>
        <v>0</v>
      </c>
      <c r="C24" s="85">
        <f>'SERIES_DB-MetaData'!C24</f>
        <v>1</v>
      </c>
      <c r="D24" s="85" t="str">
        <f>'SERIES_DB-MetaData'!D24</f>
        <v>W3</v>
      </c>
      <c r="E24" s="85" t="str">
        <f>'SERIES_DB-MetaData'!E24</f>
        <v>Cho et al. 2004</v>
      </c>
      <c r="F24" s="20" t="s">
        <v>193</v>
      </c>
      <c r="G24" s="85" t="str">
        <f>'SERIES_DB-MetaData'!G24</f>
        <v>C</v>
      </c>
      <c r="H24" s="85" t="str">
        <f>'SERIES_DB-MetaData'!H24</f>
        <v>R</v>
      </c>
      <c r="I24" s="31">
        <f>IF('SERIES_DB-MetaData'!$F24="US",'SERIES_DB-MetaData'!I24,'SERIES_DB-MetaData'!I24/6.89476)</f>
        <v>5.6129582465524548</v>
      </c>
      <c r="J24" s="31">
        <f>IF('SERIES_DB-MetaData'!$F24="US",'SERIES_DB-MetaData'!J24,'SERIES_DB-MetaData'!J24/6.89476)</f>
        <v>0</v>
      </c>
      <c r="K24" s="31">
        <f>IF('SERIES_DB-MetaData'!$F24="US",'SERIES_DB-MetaData'!K24,'SERIES_DB-MetaData'!K24/6.89476)</f>
        <v>0</v>
      </c>
      <c r="L24" s="31">
        <f>IF('SERIES_DB-MetaData'!$F24="US",'SERIES_DB-MetaData'!L24,'SERIES_DB-MetaData'!L24/4.448)</f>
        <v>132.24820143884892</v>
      </c>
      <c r="M24" s="20" t="str">
        <f>'SERIES_DB-MetaData'!M24</f>
        <v>III</v>
      </c>
      <c r="N24" s="31">
        <f>IF('SERIES_DB-MetaData'!$F24="US",'SERIES_DB-MetaData'!N24,'SERIES_DB-MetaData'!N24/25.4)</f>
        <v>5.984251968503937</v>
      </c>
      <c r="O24" s="31">
        <f>IF('SERIES_DB-MetaData'!$F24="US",'SERIES_DB-MetaData'!O24,'SERIES_DB-MetaData'!O24/25.4)</f>
        <v>8.9763779527559056</v>
      </c>
      <c r="P24" s="31">
        <f>IF('SERIES_DB-MetaData'!$F24="US",'SERIES_DB-MetaData'!P24,'SERIES_DB-MetaData'!P24/25.4)</f>
        <v>39.370078740157481</v>
      </c>
      <c r="Q24" s="31">
        <f>IF('SERIES_DB-MetaData'!$F24="US",'SERIES_DB-MetaData'!Q24,'SERIES_DB-MetaData'!Q24/25.4)</f>
        <v>5.984251968503937</v>
      </c>
      <c r="R24" s="31">
        <f>IF('SERIES_DB-MetaData'!$F24="US",'SERIES_DB-MetaData'!R24,'SERIES_DB-MetaData'!R24/25.4)</f>
        <v>147.63779527559055</v>
      </c>
      <c r="S24" s="31">
        <f>IF('SERIES_DB-MetaData'!$F24="US",'SERIES_DB-MetaData'!S24,'SERIES_DB-MetaData'!S24/25.4)</f>
        <v>147.63779527559055</v>
      </c>
      <c r="T24" s="24" t="str">
        <f>'SERIES_DB-MetaData'!T24</f>
        <v>C</v>
      </c>
      <c r="U24" s="31">
        <f>IF('SERIES_DB-MetaData'!$F24="US",'SERIES_DB-MetaData'!U24,'SERIES_DB-MetaData'!U24/(25.4^2))</f>
        <v>235.60047120094242</v>
      </c>
      <c r="V24" s="31">
        <f>IF('SERIES_DB-MetaData'!$F24="US",'SERIES_DB-MetaData'!V24,'SERIES_DB-MetaData'!V24/25.4)</f>
        <v>0.76771653543307095</v>
      </c>
      <c r="W24" s="31">
        <f>IF('SERIES_DB-MetaData'!$F24="US",'SERIES_DB-MetaData'!W24,'SERIES_DB-MetaData'!W24/25.4)</f>
        <v>0</v>
      </c>
      <c r="X24" s="31">
        <f>IF('SERIES_DB-MetaData'!$F24="US",'SERIES_DB-MetaData'!X24,'SERIES_DB-MetaData'!X24/25.4)</f>
        <v>0</v>
      </c>
      <c r="Y24" s="108">
        <f>'SERIES_DB-MetaData'!Y24</f>
        <v>5</v>
      </c>
      <c r="Z24" s="31">
        <f>IF('SERIES_DB-MetaData'!$F24="US",'SERIES_DB-MetaData'!Z24,'SERIES_DB-MetaData'!Z24/25.4)</f>
        <v>0</v>
      </c>
      <c r="AA24" s="108">
        <f>'SERIES_DB-MetaData'!AA24</f>
        <v>1</v>
      </c>
      <c r="AB24" s="31">
        <f>IF('SERIES_DB-MetaData'!$F24="US",'SERIES_DB-MetaData'!AB24,'SERIES_DB-MetaData'!AB24/25.4)</f>
        <v>0</v>
      </c>
      <c r="AC24" s="108">
        <f>'SERIES_DB-MetaData'!AC24</f>
        <v>1</v>
      </c>
      <c r="AD24" s="108" t="str">
        <f>'SERIES_DB-MetaData'!AD24</f>
        <v>STRAIGHT</v>
      </c>
      <c r="AE24" s="31">
        <f>IF('SERIES_DB-MetaData'!$F24="US",'SERIES_DB-MetaData'!AE24,'SERIES_DB-MetaData'!AE24/25.4)</f>
        <v>98.425196850393704</v>
      </c>
      <c r="AF24" s="108" t="str">
        <f>'SERIES_DB-MetaData'!AF24</f>
        <v>Ribbed</v>
      </c>
      <c r="AG24" s="23">
        <f t="shared" si="0"/>
        <v>0.58943615453660481</v>
      </c>
      <c r="AH24" s="31">
        <f>IF('SERIES_DB-MetaData'!$F24="US",'SERIES_DB-MetaData'!AH24,'SERIES_DB-MetaData'!AH24/25.4)</f>
        <v>0</v>
      </c>
      <c r="AI24" s="31">
        <f>IF('SERIES_DB-MetaData'!$F24="US",'SERIES_DB-MetaData'!AI24,'SERIES_DB-MetaData'!AI24/6.89476)</f>
        <v>65.266956355261101</v>
      </c>
      <c r="AJ24" s="31">
        <f>IF('SERIES_DB-MetaData'!$F24="US",'SERIES_DB-MetaData'!AJ24,'SERIES_DB-MetaData'!AJ24/6.89476)</f>
        <v>88.472985281576157</v>
      </c>
      <c r="AK24" s="31">
        <f>IF('SERIES_DB-MetaData'!$F24="US",'SERIES_DB-MetaData'!AK24,'SERIES_DB-MetaData'!AK24/6.89476)</f>
        <v>65.266956355261101</v>
      </c>
      <c r="AL24" s="31">
        <f>IF('SERIES_DB-MetaData'!$F24="US",'SERIES_DB-MetaData'!AL24,'SERIES_DB-MetaData'!AL24/6.89476)</f>
        <v>65.266956355261101</v>
      </c>
      <c r="AM24" s="31">
        <f>IF('SERIES_DB-MetaData'!$F24="US",'SERIES_DB-MetaData'!AM24,'SERIES_DB-MetaData'!AM24/6.89476)</f>
        <v>88.472985281576157</v>
      </c>
      <c r="AN24" s="31">
        <f>IF('SERIES_DB-MetaData'!$F24="US",'SERIES_DB-MetaData'!AN24,'SERIES_DB-MetaData'!AN24/6.89476)</f>
        <v>88.472985281576157</v>
      </c>
      <c r="AO24" s="108">
        <f>'SERIES_DB-MetaData'!AO24</f>
        <v>400</v>
      </c>
      <c r="AP24" s="108" t="str">
        <f>'SERIES_DB-MetaData'!AP24</f>
        <v>R</v>
      </c>
      <c r="AQ24" s="108">
        <f>'SERIES_DB-MetaData'!AQ24</f>
        <v>2</v>
      </c>
      <c r="AR24" s="108" t="str">
        <f>'SERIES_DB-MetaData'!AR24</f>
        <v>Ribbed</v>
      </c>
      <c r="AS24" s="31">
        <f>IF('SERIES_DB-MetaData'!$F24="US",'SERIES_DB-MetaData'!AS24,'SERIES_DB-MetaData'!AS24/25.4)</f>
        <v>0.23622047244094491</v>
      </c>
      <c r="AT24" s="108">
        <f>'SERIES_DB-MetaData'!AT24</f>
        <v>11</v>
      </c>
      <c r="AU24" s="31">
        <f>IF('SERIES_DB-MetaData'!$F24="US",'SERIES_DB-MetaData'!AU24,'SERIES_DB-MetaData'!AU24/25.4)</f>
        <v>2.9921259842519685</v>
      </c>
      <c r="AV24" s="31">
        <f>IF('SERIES_DB-MetaData'!$F24="US",'SERIES_DB-MetaData'!AV24,'SERIES_DB-MetaData'!AV24/25.4)</f>
        <v>0.23622047244094491</v>
      </c>
      <c r="AW24" s="108">
        <f>'SERIES_DB-MetaData'!AW24</f>
        <v>18</v>
      </c>
      <c r="AX24" s="31">
        <f>IF('SERIES_DB-MetaData'!$F24="US",'SERIES_DB-MetaData'!AX24,'SERIES_DB-MetaData'!AX24/25.4)</f>
        <v>5.984251968503937</v>
      </c>
      <c r="AY24" s="23">
        <f t="shared" si="1"/>
        <v>0.48951409076018254</v>
      </c>
      <c r="AZ24" s="23">
        <f t="shared" ref="AZ24:AZ44" si="4">AQ24*PI()*AV24^2/4/N24/AX24*100</f>
        <v>0.24475704538009127</v>
      </c>
      <c r="BA24" s="31">
        <f>IF('SERIES_DB-MetaData'!$F24="US",'SERIES_DB-MetaData'!BA24,'SERIES_DB-MetaData'!BA24/6.89476)</f>
        <v>55.259356380787729</v>
      </c>
      <c r="BB24" s="31">
        <f>IF('SERIES_DB-MetaData'!$F24="US",'SERIES_DB-MetaData'!BB24,'SERIES_DB-MetaData'!BB24/6.89476)</f>
        <v>64.541767951313759</v>
      </c>
      <c r="BC24" s="108">
        <f>'SERIES_DB-MetaData'!BC24</f>
        <v>400</v>
      </c>
      <c r="BD24" s="31">
        <f>IF('SERIES_DB-MetaData'!$F24="US",'SERIES_DB-MetaData'!BD24,'SERIES_DB-MetaData'!BD24/25.4)</f>
        <v>0.44094488188976377</v>
      </c>
      <c r="BE24" s="31">
        <f>IF('SERIES_DB-MetaData'!$F24="US",'SERIES_DB-MetaData'!BE24,'SERIES_DB-MetaData'!BE24/25.4)</f>
        <v>8.4645669291338592</v>
      </c>
      <c r="BF24" s="108">
        <f>'SERIES_DB-MetaData'!BF24</f>
        <v>2</v>
      </c>
      <c r="BG24" s="23">
        <f t="shared" si="2"/>
        <v>0.60293969165591133</v>
      </c>
      <c r="BH24" s="31">
        <f>IF('SERIES_DB-MetaData'!$F24="US",'SERIES_DB-MetaData'!BH24,'SERIES_DB-MetaData'!BH24/25.4)</f>
        <v>0</v>
      </c>
      <c r="BI24" s="31">
        <f>IF('SERIES_DB-MetaData'!$F24="US",'SERIES_DB-MetaData'!BI24,'SERIES_DB-MetaData'!BI24/6.89476)</f>
        <v>70.778388225260926</v>
      </c>
      <c r="BJ24" s="31">
        <f>IF('SERIES_DB-MetaData'!$F24="US",'SERIES_DB-MetaData'!BJ24,'SERIES_DB-MetaData'!BJ24/6.89476)</f>
        <v>86.73253311210253</v>
      </c>
      <c r="BK24" s="108">
        <f>'SERIES_DB-MetaData'!BK24</f>
        <v>400</v>
      </c>
      <c r="BL24" s="31">
        <f>IF('SERIES_DB-MetaData'!$F24="US",'SERIES_DB-MetaData'!BL24,'SERIES_DB-MetaData'!BL24/25.4)</f>
        <v>0.44094488188976377</v>
      </c>
      <c r="BM24" s="31">
        <f>IF('SERIES_DB-MetaData'!$F24="US",'SERIES_DB-MetaData'!BM24,'SERIES_DB-MetaData'!BM24/25.4)</f>
        <v>8.4645669291338592</v>
      </c>
      <c r="BN24" s="31">
        <f>'SERIES_DB-MetaData'!$BO$6</f>
        <v>0.52359877559829893</v>
      </c>
      <c r="BO24" s="22">
        <f>'SERIES_DB-MetaData'!$BO$6</f>
        <v>0.52359877559829893</v>
      </c>
      <c r="BP24" s="31">
        <f>IF('SERIES_DB-MetaData'!$F24="US",'SERIES_DB-MetaData'!BP24,'SERIES_DB-MetaData'!BP24/6.89476)</f>
        <v>70.778388225260926</v>
      </c>
      <c r="BQ24" s="31">
        <f>IF('SERIES_DB-MetaData'!$F24="US",'SERIES_DB-MetaData'!BQ24,'SERIES_DB-MetaData'!BQ24/6.89476)</f>
        <v>86.73253311210253</v>
      </c>
      <c r="BR24" s="108">
        <f>'SERIES_DB-MetaData'!BR24</f>
        <v>400</v>
      </c>
      <c r="BS24" s="31">
        <f>IF('SERIES_DB-MetaData'!$F24="US",'SERIES_DB-MetaData'!BS24,'SERIES_DB-MetaData'!BS24/25.4)</f>
        <v>0</v>
      </c>
      <c r="BT24" s="108">
        <f>'SERIES_DB-MetaData'!BT24</f>
        <v>0</v>
      </c>
      <c r="BU24" s="108">
        <f t="shared" si="3"/>
        <v>0</v>
      </c>
      <c r="BV24" s="31">
        <f>IF('SERIES_DB-MetaData'!$F24="US",'SERIES_DB-MetaData'!BV24,'SERIES_DB-MetaData'!BV24/6.89476)</f>
        <v>0</v>
      </c>
      <c r="BW24" s="108">
        <f>'SERIES_DB-MetaData'!BW24</f>
        <v>0</v>
      </c>
      <c r="BX24" s="108">
        <f>'SERIES_DB-MetaData'!BX24</f>
        <v>1</v>
      </c>
    </row>
    <row r="25" spans="1:76">
      <c r="A25" s="85">
        <f>'SERIES_DB-MetaData'!A25</f>
        <v>20</v>
      </c>
      <c r="B25" s="85">
        <f>'SERIES_DB-MetaData'!B25</f>
        <v>0</v>
      </c>
      <c r="C25" s="85">
        <f>'SERIES_DB-MetaData'!C25</f>
        <v>1</v>
      </c>
      <c r="D25" s="85" t="str">
        <f>'SERIES_DB-MetaData'!D25</f>
        <v>C1i</v>
      </c>
      <c r="E25" s="85" t="str">
        <f>'SERIES_DB-MetaData'!E25</f>
        <v>Daniel, Shiu and Corley (1986)</v>
      </c>
      <c r="F25" s="20" t="s">
        <v>193</v>
      </c>
      <c r="G25" s="85" t="str">
        <f>'SERIES_DB-MetaData'!G25</f>
        <v>C</v>
      </c>
      <c r="H25" s="85" t="str">
        <f>'SERIES_DB-MetaData'!H25</f>
        <v>R</v>
      </c>
      <c r="I25" s="31">
        <f>IF('SERIES_DB-MetaData'!$F25="US",'SERIES_DB-MetaData'!I25,'SERIES_DB-MetaData'!I25/6.89476)</f>
        <v>3.375026831970946</v>
      </c>
      <c r="J25" s="31">
        <f>IF('SERIES_DB-MetaData'!$F25="US",'SERIES_DB-MetaData'!J25,'SERIES_DB-MetaData'!J25/6.89476)</f>
        <v>0</v>
      </c>
      <c r="K25" s="31">
        <f>IF('SERIES_DB-MetaData'!$F25="US",'SERIES_DB-MetaData'!K25,'SERIES_DB-MetaData'!K25/6.89476)</f>
        <v>0</v>
      </c>
      <c r="L25" s="31">
        <f>IF('SERIES_DB-MetaData'!$F25="US",'SERIES_DB-MetaData'!L25,'SERIES_DB-MetaData'!L25/4.448)</f>
        <v>0</v>
      </c>
      <c r="M25" s="20">
        <f>'SERIES_DB-MetaData'!M25</f>
        <v>0</v>
      </c>
      <c r="N25" s="31">
        <f>IF('SERIES_DB-MetaData'!$F25="US",'SERIES_DB-MetaData'!N25,'SERIES_DB-MetaData'!N25/25.4)</f>
        <v>4</v>
      </c>
      <c r="O25" s="31">
        <f>IF('SERIES_DB-MetaData'!$F25="US",'SERIES_DB-MetaData'!O25,'SERIES_DB-MetaData'!O25/25.4)</f>
        <v>9.7480314960629926</v>
      </c>
      <c r="P25" s="31">
        <f>IF('SERIES_DB-MetaData'!$F25="US",'SERIES_DB-MetaData'!P25,'SERIES_DB-MetaData'!P25/25.4)</f>
        <v>75</v>
      </c>
      <c r="Q25" s="31">
        <f>IF('SERIES_DB-MetaData'!$F25="US",'SERIES_DB-MetaData'!Q25,'SERIES_DB-MetaData'!Q25/25.4)</f>
        <v>4</v>
      </c>
      <c r="R25" s="31">
        <f>IF('SERIES_DB-MetaData'!$F25="US",'SERIES_DB-MetaData'!R25,'SERIES_DB-MetaData'!R25/25.4)</f>
        <v>216</v>
      </c>
      <c r="S25" s="31">
        <f>IF('SERIES_DB-MetaData'!$F25="US",'SERIES_DB-MetaData'!S25,'SERIES_DB-MetaData'!S25/25.4)</f>
        <v>216</v>
      </c>
      <c r="T25" s="24" t="str">
        <f>'SERIES_DB-MetaData'!T25</f>
        <v>C</v>
      </c>
      <c r="U25" s="31">
        <f>IF('SERIES_DB-MetaData'!$F25="US",'SERIES_DB-MetaData'!U25,'SERIES_DB-MetaData'!U25/(25.4^2))</f>
        <v>300</v>
      </c>
      <c r="V25" s="31">
        <f>IF('SERIES_DB-MetaData'!$F25="US",'SERIES_DB-MetaData'!V25,'SERIES_DB-MetaData'!V25/25.4)</f>
        <v>0.5</v>
      </c>
      <c r="W25" s="31">
        <f>IF('SERIES_DB-MetaData'!$F25="US",'SERIES_DB-MetaData'!W25,'SERIES_DB-MetaData'!W25/25.4)</f>
        <v>0.5</v>
      </c>
      <c r="X25" s="31">
        <f>IF('SERIES_DB-MetaData'!$F25="US",'SERIES_DB-MetaData'!X25,'SERIES_DB-MetaData'!X25/25.4)</f>
        <v>0</v>
      </c>
      <c r="Y25" s="108">
        <f>'SERIES_DB-MetaData'!Y25</f>
        <v>6</v>
      </c>
      <c r="Z25" s="31">
        <f>IF('SERIES_DB-MetaData'!$F25="US",'SERIES_DB-MetaData'!Z25,'SERIES_DB-MetaData'!Z25/25.4)</f>
        <v>0</v>
      </c>
      <c r="AA25" s="108">
        <f>'SERIES_DB-MetaData'!AA25</f>
        <v>0</v>
      </c>
      <c r="AB25" s="31">
        <f>IF('SERIES_DB-MetaData'!$F25="US",'SERIES_DB-MetaData'!AB25,'SERIES_DB-MetaData'!AB25/25.4)</f>
        <v>0</v>
      </c>
      <c r="AC25" s="108">
        <f>'SERIES_DB-MetaData'!AC25</f>
        <v>4</v>
      </c>
      <c r="AD25" s="108" t="str">
        <f>'SERIES_DB-MetaData'!AD25</f>
        <v>STRAIGHT</v>
      </c>
      <c r="AE25" s="31">
        <f>IF('SERIES_DB-MetaData'!$F25="US",'SERIES_DB-MetaData'!AE25,'SERIES_DB-MetaData'!AE25/25.4)</f>
        <v>24.000000000000004</v>
      </c>
      <c r="AF25" s="108" t="str">
        <f>'SERIES_DB-MetaData'!AF25</f>
        <v>Ribbed</v>
      </c>
      <c r="AG25" s="23">
        <f t="shared" si="0"/>
        <v>0.3926990816987242</v>
      </c>
      <c r="AH25" s="31">
        <f>IF('SERIES_DB-MetaData'!$F25="US",'SERIES_DB-MetaData'!AH25,'SERIES_DB-MetaData'!AH25/25.4)</f>
        <v>0</v>
      </c>
      <c r="AI25" s="31">
        <f>IF('SERIES_DB-MetaData'!$F25="US",'SERIES_DB-MetaData'!AI25,'SERIES_DB-MetaData'!AI25/6.89476)</f>
        <v>69.037936055787299</v>
      </c>
      <c r="AJ25" s="31">
        <f>IF('SERIES_DB-MetaData'!$F25="US",'SERIES_DB-MetaData'!AJ25,'SERIES_DB-MetaData'!AJ25/6.89476)</f>
        <v>101.07675974218103</v>
      </c>
      <c r="AK25" s="31">
        <f>IF('SERIES_DB-MetaData'!$F25="US",'SERIES_DB-MetaData'!AK25,'SERIES_DB-MetaData'!AK25/6.89476)</f>
        <v>69.037936055787299</v>
      </c>
      <c r="AL25" s="31">
        <f>IF('SERIES_DB-MetaData'!$F25="US",'SERIES_DB-MetaData'!AL25,'SERIES_DB-MetaData'!AL25/6.89476)</f>
        <v>0</v>
      </c>
      <c r="AM25" s="31">
        <f>IF('SERIES_DB-MetaData'!$F25="US",'SERIES_DB-MetaData'!AM25,'SERIES_DB-MetaData'!AM25/6.89476)</f>
        <v>101.07675974218103</v>
      </c>
      <c r="AN25" s="31">
        <f>IF('SERIES_DB-MetaData'!$F25="US",'SERIES_DB-MetaData'!AN25,'SERIES_DB-MetaData'!AN25/6.89476)</f>
        <v>0</v>
      </c>
      <c r="AO25" s="108">
        <f>'SERIES_DB-MetaData'!AO25</f>
        <v>60</v>
      </c>
      <c r="AP25" s="108" t="str">
        <f>'SERIES_DB-MetaData'!AP25</f>
        <v>R</v>
      </c>
      <c r="AQ25" s="108">
        <f>'SERIES_DB-MetaData'!AQ25</f>
        <v>2</v>
      </c>
      <c r="AR25" s="108" t="str">
        <f>'SERIES_DB-MetaData'!AR25</f>
        <v>Ribbed</v>
      </c>
      <c r="AS25" s="31">
        <f>IF('SERIES_DB-MetaData'!$F25="US",'SERIES_DB-MetaData'!AS25,'SERIES_DB-MetaData'!AS25/25.4)</f>
        <v>0.23622047244094491</v>
      </c>
      <c r="AT25" s="108">
        <f>'SERIES_DB-MetaData'!AT25</f>
        <v>0</v>
      </c>
      <c r="AU25" s="31">
        <f>IF('SERIES_DB-MetaData'!$F25="US",'SERIES_DB-MetaData'!AU25,'SERIES_DB-MetaData'!AU25/25.4)</f>
        <v>6.0000000000000009</v>
      </c>
      <c r="AV25" s="31">
        <f>IF('SERIES_DB-MetaData'!$F25="US",'SERIES_DB-MetaData'!AV25,'SERIES_DB-MetaData'!AV25/25.4)</f>
        <v>0</v>
      </c>
      <c r="AW25" s="108">
        <f>'SERIES_DB-MetaData'!AW25</f>
        <v>0</v>
      </c>
      <c r="AX25" s="31">
        <f>IF('SERIES_DB-MetaData'!$F25="US",'SERIES_DB-MetaData'!AX25,'SERIES_DB-MetaData'!AX25/25.4)</f>
        <v>0</v>
      </c>
      <c r="AY25" s="23">
        <f t="shared" si="1"/>
        <v>0.36521087640156624</v>
      </c>
      <c r="AZ25" s="23"/>
      <c r="BA25" s="31">
        <f>IF('SERIES_DB-MetaData'!$F25="US",'SERIES_DB-MetaData'!BA25,'SERIES_DB-MetaData'!BA25/6.89476)</f>
        <v>68.602823013418885</v>
      </c>
      <c r="BB25" s="31">
        <f>IF('SERIES_DB-MetaData'!$F25="US",'SERIES_DB-MetaData'!BB25,'SERIES_DB-MetaData'!BB25/6.89476)</f>
        <v>0</v>
      </c>
      <c r="BC25" s="108">
        <f>'SERIES_DB-MetaData'!BC25</f>
        <v>60</v>
      </c>
      <c r="BD25" s="31">
        <f>IF('SERIES_DB-MetaData'!$F25="US",'SERIES_DB-MetaData'!BD25,'SERIES_DB-MetaData'!BD25/25.4)</f>
        <v>0.23622047244094491</v>
      </c>
      <c r="BE25" s="31">
        <f>IF('SERIES_DB-MetaData'!$F25="US",'SERIES_DB-MetaData'!BE25,'SERIES_DB-MetaData'!BE25/25.4)</f>
        <v>4.015748031496063</v>
      </c>
      <c r="BF25" s="108">
        <f>'SERIES_DB-MetaData'!BF25</f>
        <v>2</v>
      </c>
      <c r="BG25" s="23">
        <f t="shared" si="2"/>
        <v>0.54566801532939901</v>
      </c>
      <c r="BH25" s="31">
        <f>IF('SERIES_DB-MetaData'!$F25="US",'SERIES_DB-MetaData'!BH25,'SERIES_DB-MetaData'!BH25/25.4)</f>
        <v>0</v>
      </c>
      <c r="BI25" s="31">
        <f>IF('SERIES_DB-MetaData'!$F25="US",'SERIES_DB-MetaData'!BI25,'SERIES_DB-MetaData'!BI25/6.89476)</f>
        <v>69.037936055787299</v>
      </c>
      <c r="BJ25" s="31">
        <f>IF('SERIES_DB-MetaData'!$F25="US",'SERIES_DB-MetaData'!BJ25,'SERIES_DB-MetaData'!BJ25/6.89476)</f>
        <v>103.0782797370757</v>
      </c>
      <c r="BK25" s="108">
        <f>'SERIES_DB-MetaData'!BK25</f>
        <v>60</v>
      </c>
      <c r="BL25" s="31">
        <f>IF('SERIES_DB-MetaData'!$F25="US",'SERIES_DB-MetaData'!BL25,'SERIES_DB-MetaData'!BL25/25.4)</f>
        <v>0.23622047244094491</v>
      </c>
      <c r="BM25" s="31">
        <f>IF('SERIES_DB-MetaData'!$F25="US",'SERIES_DB-MetaData'!BM25,'SERIES_DB-MetaData'!BM25/25.4)</f>
        <v>4.015748031496063</v>
      </c>
      <c r="BN25" s="31">
        <f>'SERIES_DB-MetaData'!$BO$6</f>
        <v>0.52359877559829893</v>
      </c>
      <c r="BO25" s="22">
        <f>'SERIES_DB-MetaData'!$BO$6</f>
        <v>0.52359877559829893</v>
      </c>
      <c r="BP25" s="31">
        <f>IF('SERIES_DB-MetaData'!$F25="US",'SERIES_DB-MetaData'!BP25,'SERIES_DB-MetaData'!BP25/6.89476)</f>
        <v>69.037936055787299</v>
      </c>
      <c r="BQ25" s="31">
        <f>IF('SERIES_DB-MetaData'!$F25="US",'SERIES_DB-MetaData'!BQ25,'SERIES_DB-MetaData'!BQ25/6.89476)</f>
        <v>103.0782797370757</v>
      </c>
      <c r="BR25" s="108">
        <f>'SERIES_DB-MetaData'!BR25</f>
        <v>60</v>
      </c>
      <c r="BS25" s="31">
        <f>IF('SERIES_DB-MetaData'!$F25="US",'SERIES_DB-MetaData'!BS25,'SERIES_DB-MetaData'!BS25/25.4)</f>
        <v>0</v>
      </c>
      <c r="BT25" s="108">
        <f>'SERIES_DB-MetaData'!BT25</f>
        <v>0</v>
      </c>
      <c r="BU25" s="108">
        <f t="shared" si="3"/>
        <v>0</v>
      </c>
      <c r="BV25" s="31">
        <f>IF('SERIES_DB-MetaData'!$F25="US",'SERIES_DB-MetaData'!BV25,'SERIES_DB-MetaData'!BV25/6.89476)</f>
        <v>0</v>
      </c>
      <c r="BW25" s="108">
        <f>'SERIES_DB-MetaData'!BW25</f>
        <v>0</v>
      </c>
      <c r="BX25" s="108">
        <f>'SERIES_DB-MetaData'!BX25</f>
        <v>8</v>
      </c>
    </row>
    <row r="26" spans="1:76">
      <c r="A26" s="85">
        <f>'SERIES_DB-MetaData'!A26</f>
        <v>21</v>
      </c>
      <c r="B26" s="85">
        <f>'SERIES_DB-MetaData'!B26</f>
        <v>0</v>
      </c>
      <c r="C26" s="85">
        <f>'SERIES_DB-MetaData'!C26</f>
        <v>1</v>
      </c>
      <c r="D26" s="85" t="str">
        <f>'SERIES_DB-MetaData'!D26</f>
        <v>WSH1</v>
      </c>
      <c r="E26" s="85" t="str">
        <f>'SERIES_DB-MetaData'!E26</f>
        <v>Dazio, Wenk and Bachmann (1999)</v>
      </c>
      <c r="F26" s="20" t="s">
        <v>193</v>
      </c>
      <c r="G26" s="85" t="str">
        <f>'SERIES_DB-MetaData'!G26</f>
        <v>C</v>
      </c>
      <c r="H26" s="85" t="str">
        <f>'SERIES_DB-MetaData'!H26</f>
        <v>R</v>
      </c>
      <c r="I26" s="31">
        <f>IF('SERIES_DB-MetaData'!$F26="US",'SERIES_DB-MetaData'!I26,'SERIES_DB-MetaData'!I26/6.89476)</f>
        <v>6.5266956355261101</v>
      </c>
      <c r="J26" s="31">
        <f>IF('SERIES_DB-MetaData'!$F26="US",'SERIES_DB-MetaData'!J26,'SERIES_DB-MetaData'!J26/6.89476)</f>
        <v>0</v>
      </c>
      <c r="K26" s="31">
        <f>IF('SERIES_DB-MetaData'!$F26="US",'SERIES_DB-MetaData'!K26,'SERIES_DB-MetaData'!K26/6.89476)</f>
        <v>0</v>
      </c>
      <c r="L26" s="31">
        <f>IF('SERIES_DB-MetaData'!$F26="US",'SERIES_DB-MetaData'!L26,'SERIES_DB-MetaData'!L26/4.448)</f>
        <v>154.78866906474818</v>
      </c>
      <c r="M26" s="20" t="str">
        <f>'SERIES_DB-MetaData'!M26</f>
        <v>IV</v>
      </c>
      <c r="N26" s="31">
        <f>IF('SERIES_DB-MetaData'!$F26="US",'SERIES_DB-MetaData'!N26,'SERIES_DB-MetaData'!N26/25.4)</f>
        <v>5.9055118110236222</v>
      </c>
      <c r="O26" s="31">
        <f>IF('SERIES_DB-MetaData'!$F26="US",'SERIES_DB-MetaData'!O26,'SERIES_DB-MetaData'!O26/25.4)</f>
        <v>6.8897637795275593</v>
      </c>
      <c r="P26" s="31">
        <f>IF('SERIES_DB-MetaData'!$F26="US",'SERIES_DB-MetaData'!P26,'SERIES_DB-MetaData'!P26/25.4)</f>
        <v>78.740157480314963</v>
      </c>
      <c r="Q26" s="31">
        <f>IF('SERIES_DB-MetaData'!$F26="US",'SERIES_DB-MetaData'!Q26,'SERIES_DB-MetaData'!Q26/25.4)</f>
        <v>5.9055118110236222</v>
      </c>
      <c r="R26" s="31">
        <f>IF('SERIES_DB-MetaData'!$F26="US",'SERIES_DB-MetaData'!R26,'SERIES_DB-MetaData'!R26/25.4)</f>
        <v>179.52755905511813</v>
      </c>
      <c r="S26" s="31">
        <f>IF('SERIES_DB-MetaData'!$F26="US",'SERIES_DB-MetaData'!S26,'SERIES_DB-MetaData'!S26/25.4)</f>
        <v>179.52755905511813</v>
      </c>
      <c r="T26" s="24" t="str">
        <f>'SERIES_DB-MetaData'!T26</f>
        <v>C</v>
      </c>
      <c r="U26" s="31">
        <f>IF('SERIES_DB-MetaData'!$F26="US",'SERIES_DB-MetaData'!U26,'SERIES_DB-MetaData'!U26/(25.4^2))</f>
        <v>465.00093000186001</v>
      </c>
      <c r="V26" s="31">
        <f>IF('SERIES_DB-MetaData'!$F26="US",'SERIES_DB-MetaData'!V26,'SERIES_DB-MetaData'!V26/25.4)</f>
        <v>0.39370078740157483</v>
      </c>
      <c r="W26" s="31">
        <f>IF('SERIES_DB-MetaData'!$F26="US",'SERIES_DB-MetaData'!W26,'SERIES_DB-MetaData'!W26/25.4)</f>
        <v>0.39370078740157483</v>
      </c>
      <c r="X26" s="31">
        <f>IF('SERIES_DB-MetaData'!$F26="US",'SERIES_DB-MetaData'!X26,'SERIES_DB-MetaData'!X26/25.4)</f>
        <v>0</v>
      </c>
      <c r="Y26" s="108">
        <f>'SERIES_DB-MetaData'!Y26</f>
        <v>6</v>
      </c>
      <c r="Z26" s="31">
        <f>IF('SERIES_DB-MetaData'!$F26="US",'SERIES_DB-MetaData'!Z26,'SERIES_DB-MetaData'!Z26/25.4)</f>
        <v>0</v>
      </c>
      <c r="AA26" s="108">
        <f>'SERIES_DB-MetaData'!AA26</f>
        <v>0</v>
      </c>
      <c r="AB26" s="31">
        <f>IF('SERIES_DB-MetaData'!$F26="US",'SERIES_DB-MetaData'!AB26,'SERIES_DB-MetaData'!AB26/25.4)</f>
        <v>0.98425196850393704</v>
      </c>
      <c r="AC26" s="108">
        <f>'SERIES_DB-MetaData'!AC26</f>
        <v>1</v>
      </c>
      <c r="AD26" s="108" t="str">
        <f>'SERIES_DB-MetaData'!AD26</f>
        <v>STRAIGHT</v>
      </c>
      <c r="AE26" s="31">
        <f>IF('SERIES_DB-MetaData'!$F26="US",'SERIES_DB-MetaData'!AE26,'SERIES_DB-MetaData'!AE26/25.4)</f>
        <v>23.622047244094489</v>
      </c>
      <c r="AF26" s="108" t="str">
        <f>'SERIES_DB-MetaData'!AF26</f>
        <v>Ribbed</v>
      </c>
      <c r="AG26" s="23">
        <f t="shared" si="0"/>
        <v>0.15707963267948966</v>
      </c>
      <c r="AH26" s="31">
        <f>IF('SERIES_DB-MetaData'!$F26="US",'SERIES_DB-MetaData'!AH26,'SERIES_DB-MetaData'!AH26/25.4)</f>
        <v>0</v>
      </c>
      <c r="AI26" s="31">
        <f>IF('SERIES_DB-MetaData'!$F26="US",'SERIES_DB-MetaData'!AI26,'SERIES_DB-MetaData'!AI26/6.89476)</f>
        <v>79.379122696076436</v>
      </c>
      <c r="AJ26" s="31">
        <f>IF('SERIES_DB-MetaData'!$F26="US",'SERIES_DB-MetaData'!AJ26,'SERIES_DB-MetaData'!AJ26/6.89476)</f>
        <v>89.908858321391904</v>
      </c>
      <c r="AK26" s="31">
        <f>IF('SERIES_DB-MetaData'!$F26="US",'SERIES_DB-MetaData'!AK26,'SERIES_DB-MetaData'!AK26/6.89476)</f>
        <v>79.379122696076436</v>
      </c>
      <c r="AL26" s="31">
        <f>IF('SERIES_DB-MetaData'!$F26="US",'SERIES_DB-MetaData'!AM26,'SERIES_DB-MetaData'!AM26/6.89476)</f>
        <v>89.908858321391904</v>
      </c>
      <c r="AM26" s="31" t="e">
        <f>IF('SERIES_DB-MetaData'!$F26="US",'SERIES_DB-MetaData'!#REF!,'SERIES_DB-MetaData'!#REF!/6.89476)</f>
        <v>#REF!</v>
      </c>
      <c r="AN26" s="31">
        <f>IF('SERIES_DB-MetaData'!$F26="US",'SERIES_DB-MetaData'!AN26,'SERIES_DB-MetaData'!AN26/6.89476)</f>
        <v>89.908858321391904</v>
      </c>
      <c r="AO26" s="108">
        <f>'SERIES_DB-MetaData'!AO26</f>
        <v>0</v>
      </c>
      <c r="AP26" s="108" t="str">
        <f>'SERIES_DB-MetaData'!AP26</f>
        <v>R</v>
      </c>
      <c r="AQ26" s="108">
        <f>'SERIES_DB-MetaData'!AQ26</f>
        <v>2</v>
      </c>
      <c r="AR26" s="108" t="str">
        <f>'SERIES_DB-MetaData'!AR26</f>
        <v>Ribbed</v>
      </c>
      <c r="AS26" s="31">
        <f>IF('SERIES_DB-MetaData'!$F26="US",'SERIES_DB-MetaData'!AS26,'SERIES_DB-MetaData'!AS26/25.4)</f>
        <v>0.23622047244094491</v>
      </c>
      <c r="AT26" s="108">
        <f>'SERIES_DB-MetaData'!AT26</f>
        <v>53</v>
      </c>
      <c r="AU26" s="31">
        <f>IF('SERIES_DB-MetaData'!$F26="US",'SERIES_DB-MetaData'!AU26,'SERIES_DB-MetaData'!AU26/25.4)</f>
        <v>2.9527559055118111</v>
      </c>
      <c r="AV26" s="31">
        <f>IF('SERIES_DB-MetaData'!$F26="US",'SERIES_DB-MetaData'!AV26,'SERIES_DB-MetaData'!AV26/25.4)</f>
        <v>0</v>
      </c>
      <c r="AW26" s="108">
        <f>'SERIES_DB-MetaData'!AW26</f>
        <v>0</v>
      </c>
      <c r="AX26" s="31">
        <f>IF('SERIES_DB-MetaData'!$F26="US",'SERIES_DB-MetaData'!AX26,'SERIES_DB-MetaData'!AX26/25.4)</f>
        <v>0</v>
      </c>
      <c r="AY26" s="23">
        <f t="shared" si="1"/>
        <v>0.50265482457436694</v>
      </c>
      <c r="AZ26" s="23"/>
      <c r="BA26" s="31">
        <f>IF('SERIES_DB-MetaData'!$F26="US",'SERIES_DB-MetaData'!BA26,'SERIES_DB-MetaData'!BA26/6.89476)</f>
        <v>84.643990508734177</v>
      </c>
      <c r="BB26" s="31">
        <f>IF('SERIES_DB-MetaData'!$F26="US",'SERIES_DB-MetaData'!BB26,'SERIES_DB-MetaData'!BB26/6.89476)</f>
        <v>87.1241348502341</v>
      </c>
      <c r="BC26" s="108">
        <f>'SERIES_DB-MetaData'!BC26</f>
        <v>0</v>
      </c>
      <c r="BD26" s="31">
        <f>IF('SERIES_DB-MetaData'!$F26="US",'SERIES_DB-MetaData'!BD26,'SERIES_DB-MetaData'!BD26/25.4)</f>
        <v>0.23622047244094491</v>
      </c>
      <c r="BE26" s="31">
        <f>IF('SERIES_DB-MetaData'!$F26="US",'SERIES_DB-MetaData'!BE26,'SERIES_DB-MetaData'!BE26/25.4)</f>
        <v>4.9212598425196852</v>
      </c>
      <c r="BF26" s="108">
        <f>'SERIES_DB-MetaData'!BF26</f>
        <v>2</v>
      </c>
      <c r="BG26" s="23">
        <f t="shared" si="2"/>
        <v>0.30159289474462014</v>
      </c>
      <c r="BH26" s="31">
        <f>IF('SERIES_DB-MetaData'!$F26="US",'SERIES_DB-MetaData'!BH26,'SERIES_DB-MetaData'!BH26/25.4)</f>
        <v>0</v>
      </c>
      <c r="BI26" s="31">
        <f>IF('SERIES_DB-MetaData'!$F26="US",'SERIES_DB-MetaData'!BI26,'SERIES_DB-MetaData'!BI26/6.89476)</f>
        <v>84.643990508734177</v>
      </c>
      <c r="BJ26" s="31">
        <f>IF('SERIES_DB-MetaData'!$F26="US",'SERIES_DB-MetaData'!BJ26,'SERIES_DB-MetaData'!BJ26/6.89476)</f>
        <v>87.1241348502341</v>
      </c>
      <c r="BK26" s="108">
        <f>'SERIES_DB-MetaData'!BK26</f>
        <v>0</v>
      </c>
      <c r="BL26" s="31">
        <f>IF('SERIES_DB-MetaData'!$F26="US",'SERIES_DB-MetaData'!BL26,'SERIES_DB-MetaData'!BL26/25.4)</f>
        <v>0.23622047244094491</v>
      </c>
      <c r="BM26" s="31">
        <f>IF('SERIES_DB-MetaData'!$F26="US",'SERIES_DB-MetaData'!BM26,'SERIES_DB-MetaData'!BM26/25.4)</f>
        <v>5.9055118110236222</v>
      </c>
      <c r="BN26" s="31">
        <f>'SERIES_DB-MetaData'!$BO$6</f>
        <v>0.52359877559829893</v>
      </c>
      <c r="BO26" s="22">
        <f>'SERIES_DB-MetaData'!$BO$6</f>
        <v>0.52359877559829893</v>
      </c>
      <c r="BP26" s="31">
        <f>IF('SERIES_DB-MetaData'!$F26="US",'SERIES_DB-MetaData'!BP26,'SERIES_DB-MetaData'!BP26/6.89476)</f>
        <v>84.643990508734177</v>
      </c>
      <c r="BQ26" s="31">
        <f>IF('SERIES_DB-MetaData'!$F26="US",'SERIES_DB-MetaData'!BQ26,'SERIES_DB-MetaData'!BQ26/6.89476)</f>
        <v>87.1241348502341</v>
      </c>
      <c r="BR26" s="108">
        <f>'SERIES_DB-MetaData'!BR26</f>
        <v>0</v>
      </c>
      <c r="BS26" s="31">
        <f>IF('SERIES_DB-MetaData'!$F26="US",'SERIES_DB-MetaData'!BS26,'SERIES_DB-MetaData'!BS26/25.4)</f>
        <v>0</v>
      </c>
      <c r="BT26" s="108">
        <f>'SERIES_DB-MetaData'!BT26</f>
        <v>0</v>
      </c>
      <c r="BU26" s="108">
        <f t="shared" si="3"/>
        <v>0</v>
      </c>
      <c r="BV26" s="31">
        <f>IF('SERIES_DB-MetaData'!$F26="US",'SERIES_DB-MetaData'!BV26,'SERIES_DB-MetaData'!BV26/6.89476)</f>
        <v>0</v>
      </c>
      <c r="BW26" s="108">
        <f>'SERIES_DB-MetaData'!BW26</f>
        <v>0</v>
      </c>
      <c r="BX26" s="108">
        <f>'SERIES_DB-MetaData'!BX26</f>
        <v>1</v>
      </c>
    </row>
    <row r="27" spans="1:76">
      <c r="A27" s="85">
        <f>'SERIES_DB-MetaData'!A27</f>
        <v>22</v>
      </c>
      <c r="B27" s="85">
        <f>'SERIES_DB-MetaData'!B27</f>
        <v>0</v>
      </c>
      <c r="C27" s="85">
        <f>'SERIES_DB-MetaData'!C27</f>
        <v>2</v>
      </c>
      <c r="D27" s="85" t="str">
        <f>'SERIES_DB-MetaData'!D27</f>
        <v>WSH2</v>
      </c>
      <c r="E27" s="85" t="str">
        <f>'SERIES_DB-MetaData'!E27</f>
        <v>Dazio, Wenk and Bachmann (1999)</v>
      </c>
      <c r="F27" s="20" t="s">
        <v>193</v>
      </c>
      <c r="G27" s="85" t="str">
        <f>'SERIES_DB-MetaData'!G27</f>
        <v>C</v>
      </c>
      <c r="H27" s="85" t="str">
        <f>'SERIES_DB-MetaData'!H27</f>
        <v>R</v>
      </c>
      <c r="I27" s="31">
        <f>IF('SERIES_DB-MetaData'!$F27="US",'SERIES_DB-MetaData'!I27,'SERIES_DB-MetaData'!I27/6.89476)</f>
        <v>5.8740260719734989</v>
      </c>
      <c r="J27" s="31">
        <f>IF('SERIES_DB-MetaData'!$F27="US",'SERIES_DB-MetaData'!J27,'SERIES_DB-MetaData'!J27/6.89476)</f>
        <v>0</v>
      </c>
      <c r="K27" s="31">
        <f>IF('SERIES_DB-MetaData'!$F27="US",'SERIES_DB-MetaData'!K27,'SERIES_DB-MetaData'!K27/6.89476)</f>
        <v>0</v>
      </c>
      <c r="L27" s="31">
        <f>IF('SERIES_DB-MetaData'!$F27="US",'SERIES_DB-MetaData'!L27,'SERIES_DB-MetaData'!L27/4.448)</f>
        <v>155.699190647482</v>
      </c>
      <c r="M27" s="20" t="str">
        <f>'SERIES_DB-MetaData'!M27</f>
        <v>IV</v>
      </c>
      <c r="N27" s="31">
        <f>IF('SERIES_DB-MetaData'!$F27="US",'SERIES_DB-MetaData'!N27,'SERIES_DB-MetaData'!N27/25.4)</f>
        <v>5.9055118110236222</v>
      </c>
      <c r="O27" s="31">
        <f>IF('SERIES_DB-MetaData'!$F27="US",'SERIES_DB-MetaData'!O27,'SERIES_DB-MetaData'!O27/25.4)</f>
        <v>6.8897637795275593</v>
      </c>
      <c r="P27" s="31">
        <f>IF('SERIES_DB-MetaData'!$F27="US",'SERIES_DB-MetaData'!P27,'SERIES_DB-MetaData'!P27/25.4)</f>
        <v>78.740157480314963</v>
      </c>
      <c r="Q27" s="31">
        <f>IF('SERIES_DB-MetaData'!$F27="US",'SERIES_DB-MetaData'!Q27,'SERIES_DB-MetaData'!Q27/25.4)</f>
        <v>5.9055118110236222</v>
      </c>
      <c r="R27" s="31">
        <f>IF('SERIES_DB-MetaData'!$F27="US",'SERIES_DB-MetaData'!R27,'SERIES_DB-MetaData'!R27/25.4)</f>
        <v>179.52755905511813</v>
      </c>
      <c r="S27" s="31">
        <f>IF('SERIES_DB-MetaData'!$F27="US",'SERIES_DB-MetaData'!S27,'SERIES_DB-MetaData'!S27/25.4)</f>
        <v>179.52755905511813</v>
      </c>
      <c r="T27" s="24" t="str">
        <f>'SERIES_DB-MetaData'!T27</f>
        <v>C</v>
      </c>
      <c r="U27" s="31">
        <f>IF('SERIES_DB-MetaData'!$F27="US",'SERIES_DB-MetaData'!U27,'SERIES_DB-MetaData'!U27/(25.4^2))</f>
        <v>465.00093000186001</v>
      </c>
      <c r="V27" s="31">
        <f>IF('SERIES_DB-MetaData'!$F27="US",'SERIES_DB-MetaData'!V27,'SERIES_DB-MetaData'!V27/25.4)</f>
        <v>0.39370078740157483</v>
      </c>
      <c r="W27" s="31">
        <f>IF('SERIES_DB-MetaData'!$F27="US",'SERIES_DB-MetaData'!W27,'SERIES_DB-MetaData'!W27/25.4)</f>
        <v>0.39370078740157483</v>
      </c>
      <c r="X27" s="31">
        <f>IF('SERIES_DB-MetaData'!$F27="US",'SERIES_DB-MetaData'!X27,'SERIES_DB-MetaData'!X27/25.4)</f>
        <v>0</v>
      </c>
      <c r="Y27" s="108">
        <f>'SERIES_DB-MetaData'!Y27</f>
        <v>5</v>
      </c>
      <c r="Z27" s="31">
        <f>IF('SERIES_DB-MetaData'!$F27="US",'SERIES_DB-MetaData'!Z27,'SERIES_DB-MetaData'!Z27/25.4)</f>
        <v>0</v>
      </c>
      <c r="AA27" s="108">
        <f>'SERIES_DB-MetaData'!AA27</f>
        <v>0</v>
      </c>
      <c r="AB27" s="31">
        <f>IF('SERIES_DB-MetaData'!$F27="US",'SERIES_DB-MetaData'!AB27,'SERIES_DB-MetaData'!AB27/25.4)</f>
        <v>0.98425196850393704</v>
      </c>
      <c r="AC27" s="108">
        <f>'SERIES_DB-MetaData'!AC27</f>
        <v>1</v>
      </c>
      <c r="AD27" s="108" t="str">
        <f>'SERIES_DB-MetaData'!AD27</f>
        <v>STRAIGHT</v>
      </c>
      <c r="AE27" s="31">
        <f>IF('SERIES_DB-MetaData'!$F27="US",'SERIES_DB-MetaData'!AE27,'SERIES_DB-MetaData'!AE27/25.4)</f>
        <v>23.622047244094489</v>
      </c>
      <c r="AF27" s="108" t="str">
        <f>'SERIES_DB-MetaData'!AF27</f>
        <v>Ribbed</v>
      </c>
      <c r="AG27" s="23">
        <f t="shared" si="0"/>
        <v>0.13089969389957473</v>
      </c>
      <c r="AH27" s="31">
        <f>IF('SERIES_DB-MetaData'!$F27="US",'SERIES_DB-MetaData'!AH27,'SERIES_DB-MetaData'!AH27/25.4)</f>
        <v>0</v>
      </c>
      <c r="AI27" s="31">
        <f>IF('SERIES_DB-MetaData'!$F27="US",'SERIES_DB-MetaData'!AI27,'SERIES_DB-MetaData'!AI27/6.89476)</f>
        <v>84.571471668339441</v>
      </c>
      <c r="AJ27" s="31">
        <f>IF('SERIES_DB-MetaData'!$F27="US",'SERIES_DB-MetaData'!AJ27,'SERIES_DB-MetaData'!AJ27/6.89476)</f>
        <v>108.40116262204921</v>
      </c>
      <c r="AK27" s="31">
        <f>IF('SERIES_DB-MetaData'!$F27="US",'SERIES_DB-MetaData'!AK27,'SERIES_DB-MetaData'!AK27/6.89476)</f>
        <v>84.571471668339441</v>
      </c>
      <c r="AL27" s="31">
        <f>IF('SERIES_DB-MetaData'!$F27="US",'SERIES_DB-MetaData'!AM27,'SERIES_DB-MetaData'!AM27/6.89476)</f>
        <v>108.40116262204921</v>
      </c>
      <c r="AM27" s="31" t="e">
        <f>IF('SERIES_DB-MetaData'!$F27="US",'SERIES_DB-MetaData'!#REF!,'SERIES_DB-MetaData'!#REF!/6.89476)</f>
        <v>#REF!</v>
      </c>
      <c r="AN27" s="31">
        <f>IF('SERIES_DB-MetaData'!$F27="US",'SERIES_DB-MetaData'!AN27,'SERIES_DB-MetaData'!AN27/6.89476)</f>
        <v>108.40116262204921</v>
      </c>
      <c r="AO27" s="108">
        <f>'SERIES_DB-MetaData'!AO27</f>
        <v>0</v>
      </c>
      <c r="AP27" s="108" t="str">
        <f>'SERIES_DB-MetaData'!AP27</f>
        <v>R</v>
      </c>
      <c r="AQ27" s="108">
        <f>'SERIES_DB-MetaData'!AQ27</f>
        <v>2</v>
      </c>
      <c r="AR27" s="108" t="str">
        <f>'SERIES_DB-MetaData'!AR27</f>
        <v>Ribbed</v>
      </c>
      <c r="AS27" s="31">
        <f>IF('SERIES_DB-MetaData'!$F27="US",'SERIES_DB-MetaData'!AS27,'SERIES_DB-MetaData'!AS27/25.4)</f>
        <v>0.23622047244094491</v>
      </c>
      <c r="AT27" s="108">
        <f>'SERIES_DB-MetaData'!AT27</f>
        <v>53</v>
      </c>
      <c r="AU27" s="31">
        <f>IF('SERIES_DB-MetaData'!$F27="US",'SERIES_DB-MetaData'!AU27,'SERIES_DB-MetaData'!AU27/25.4)</f>
        <v>2.9527559055118111</v>
      </c>
      <c r="AV27" s="31">
        <f>IF('SERIES_DB-MetaData'!$F27="US",'SERIES_DB-MetaData'!AV27,'SERIES_DB-MetaData'!AV27/25.4)</f>
        <v>0</v>
      </c>
      <c r="AW27" s="108">
        <f>'SERIES_DB-MetaData'!AW27</f>
        <v>0</v>
      </c>
      <c r="AX27" s="31">
        <f>IF('SERIES_DB-MetaData'!$F27="US",'SERIES_DB-MetaData'!AX27,'SERIES_DB-MetaData'!AX27/25.4)</f>
        <v>0</v>
      </c>
      <c r="AY27" s="23">
        <f t="shared" si="1"/>
        <v>0.50265482457436694</v>
      </c>
      <c r="AZ27" s="23"/>
      <c r="BA27" s="31">
        <f>IF('SERIES_DB-MetaData'!$F27="US",'SERIES_DB-MetaData'!BA27,'SERIES_DB-MetaData'!BA27/6.89476)</f>
        <v>70.328771414813573</v>
      </c>
      <c r="BB27" s="31">
        <f>IF('SERIES_DB-MetaData'!$F27="US",'SERIES_DB-MetaData'!BB27,'SERIES_DB-MetaData'!BB27/6.89476)</f>
        <v>77.522640381971243</v>
      </c>
      <c r="BC27" s="108">
        <f>'SERIES_DB-MetaData'!BC27</f>
        <v>0</v>
      </c>
      <c r="BD27" s="31">
        <f>IF('SERIES_DB-MetaData'!$F27="US",'SERIES_DB-MetaData'!BD27,'SERIES_DB-MetaData'!BD27/25.4)</f>
        <v>0.23622047244094491</v>
      </c>
      <c r="BE27" s="31">
        <f>IF('SERIES_DB-MetaData'!$F27="US",'SERIES_DB-MetaData'!BE27,'SERIES_DB-MetaData'!BE27/25.4)</f>
        <v>4.9212598425196852</v>
      </c>
      <c r="BF27" s="108">
        <f>'SERIES_DB-MetaData'!BF27</f>
        <v>2</v>
      </c>
      <c r="BG27" s="23">
        <f t="shared" si="2"/>
        <v>0.30159289474462014</v>
      </c>
      <c r="BH27" s="31">
        <f>IF('SERIES_DB-MetaData'!$F27="US",'SERIES_DB-MetaData'!BH27,'SERIES_DB-MetaData'!BH27/25.4)</f>
        <v>0</v>
      </c>
      <c r="BI27" s="31">
        <f>IF('SERIES_DB-MetaData'!$F27="US",'SERIES_DB-MetaData'!BI27,'SERIES_DB-MetaData'!BI27/6.89476)</f>
        <v>70.328771414813573</v>
      </c>
      <c r="BJ27" s="31">
        <f>IF('SERIES_DB-MetaData'!$F27="US",'SERIES_DB-MetaData'!BJ27,'SERIES_DB-MetaData'!BJ27/6.89476)</f>
        <v>77.522640381971243</v>
      </c>
      <c r="BK27" s="108">
        <f>'SERIES_DB-MetaData'!BK27</f>
        <v>0</v>
      </c>
      <c r="BL27" s="31">
        <f>IF('SERIES_DB-MetaData'!$F27="US",'SERIES_DB-MetaData'!BL27,'SERIES_DB-MetaData'!BL27/25.4)</f>
        <v>0.23622047244094491</v>
      </c>
      <c r="BM27" s="31">
        <f>IF('SERIES_DB-MetaData'!$F27="US",'SERIES_DB-MetaData'!BM27,'SERIES_DB-MetaData'!BM27/25.4)</f>
        <v>5.9055118110236222</v>
      </c>
      <c r="BN27" s="31">
        <f>'SERIES_DB-MetaData'!$BO$6</f>
        <v>0.52359877559829893</v>
      </c>
      <c r="BO27" s="22">
        <f>'SERIES_DB-MetaData'!$BO$6</f>
        <v>0.52359877559829893</v>
      </c>
      <c r="BP27" s="31">
        <f>IF('SERIES_DB-MetaData'!$F27="US",'SERIES_DB-MetaData'!BP27,'SERIES_DB-MetaData'!BP27/6.89476)</f>
        <v>70.328771414813573</v>
      </c>
      <c r="BQ27" s="31">
        <f>IF('SERIES_DB-MetaData'!$F27="US",'SERIES_DB-MetaData'!BQ27,'SERIES_DB-MetaData'!BQ27/6.89476)</f>
        <v>77.522640381971243</v>
      </c>
      <c r="BR27" s="108">
        <f>'SERIES_DB-MetaData'!BR27</f>
        <v>0</v>
      </c>
      <c r="BS27" s="31">
        <f>IF('SERIES_DB-MetaData'!$F27="US",'SERIES_DB-MetaData'!BS27,'SERIES_DB-MetaData'!BS27/25.4)</f>
        <v>0</v>
      </c>
      <c r="BT27" s="108">
        <f>'SERIES_DB-MetaData'!BT27</f>
        <v>0</v>
      </c>
      <c r="BU27" s="108">
        <f t="shared" si="3"/>
        <v>0</v>
      </c>
      <c r="BV27" s="31">
        <f>IF('SERIES_DB-MetaData'!$F27="US",'SERIES_DB-MetaData'!BV27,'SERIES_DB-MetaData'!BV27/6.89476)</f>
        <v>0</v>
      </c>
      <c r="BW27" s="108">
        <f>'SERIES_DB-MetaData'!BW27</f>
        <v>0</v>
      </c>
      <c r="BX27" s="108">
        <f>'SERIES_DB-MetaData'!BX27</f>
        <v>1</v>
      </c>
    </row>
    <row r="28" spans="1:76">
      <c r="A28" s="85">
        <f>'SERIES_DB-MetaData'!A28</f>
        <v>23</v>
      </c>
      <c r="B28" s="85">
        <f>'SERIES_DB-MetaData'!B28</f>
        <v>0</v>
      </c>
      <c r="C28" s="85">
        <f>'SERIES_DB-MetaData'!C28</f>
        <v>3</v>
      </c>
      <c r="D28" s="85" t="str">
        <f>'SERIES_DB-MetaData'!D28</f>
        <v>WSH3</v>
      </c>
      <c r="E28" s="85" t="str">
        <f>'SERIES_DB-MetaData'!E28</f>
        <v>Dazio, Wenk and Bachmann (1999)</v>
      </c>
      <c r="F28" s="20" t="s">
        <v>193</v>
      </c>
      <c r="G28" s="85" t="str">
        <f>'SERIES_DB-MetaData'!G28</f>
        <v>C</v>
      </c>
      <c r="H28" s="85" t="str">
        <f>'SERIES_DB-MetaData'!H28</f>
        <v>R</v>
      </c>
      <c r="I28" s="31">
        <f>IF('SERIES_DB-MetaData'!$F28="US",'SERIES_DB-MetaData'!I28,'SERIES_DB-MetaData'!I28/6.89476)</f>
        <v>5.6854770869471896</v>
      </c>
      <c r="J28" s="31">
        <f>IF('SERIES_DB-MetaData'!$F28="US",'SERIES_DB-MetaData'!J28,'SERIES_DB-MetaData'!J28/6.89476)</f>
        <v>0</v>
      </c>
      <c r="K28" s="31">
        <f>IF('SERIES_DB-MetaData'!$F28="US",'SERIES_DB-MetaData'!K28,'SERIES_DB-MetaData'!K28/6.89476)</f>
        <v>0</v>
      </c>
      <c r="L28" s="31">
        <f>IF('SERIES_DB-MetaData'!$F28="US",'SERIES_DB-MetaData'!L28,'SERIES_DB-MetaData'!L28/4.448)</f>
        <v>153.34532374100718</v>
      </c>
      <c r="M28" s="20" t="str">
        <f>'SERIES_DB-MetaData'!M28</f>
        <v>IV</v>
      </c>
      <c r="N28" s="31">
        <f>IF('SERIES_DB-MetaData'!$F28="US",'SERIES_DB-MetaData'!N28,'SERIES_DB-MetaData'!N28/25.4)</f>
        <v>5.9055118110236222</v>
      </c>
      <c r="O28" s="31">
        <f>IF('SERIES_DB-MetaData'!$F28="US",'SERIES_DB-MetaData'!O28,'SERIES_DB-MetaData'!O28/25.4)</f>
        <v>9.0551181102362204</v>
      </c>
      <c r="P28" s="31">
        <f>IF('SERIES_DB-MetaData'!$F28="US",'SERIES_DB-MetaData'!P28,'SERIES_DB-MetaData'!P28/25.4)</f>
        <v>78.740157480314963</v>
      </c>
      <c r="Q28" s="31">
        <f>IF('SERIES_DB-MetaData'!$F28="US",'SERIES_DB-MetaData'!Q28,'SERIES_DB-MetaData'!Q28/25.4)</f>
        <v>5.9055118110236222</v>
      </c>
      <c r="R28" s="31">
        <f>IF('SERIES_DB-MetaData'!$F28="US",'SERIES_DB-MetaData'!R28,'SERIES_DB-MetaData'!R28/25.4)</f>
        <v>179.52755905511813</v>
      </c>
      <c r="S28" s="31">
        <f>IF('SERIES_DB-MetaData'!$F28="US",'SERIES_DB-MetaData'!S28,'SERIES_DB-MetaData'!S28/25.4)</f>
        <v>179.52755905511813</v>
      </c>
      <c r="T28" s="24" t="str">
        <f>'SERIES_DB-MetaData'!T28</f>
        <v>C</v>
      </c>
      <c r="U28" s="31">
        <f>IF('SERIES_DB-MetaData'!$F28="US",'SERIES_DB-MetaData'!U28,'SERIES_DB-MetaData'!U28/(25.4^2))</f>
        <v>465.00093000186001</v>
      </c>
      <c r="V28" s="31">
        <f>IF('SERIES_DB-MetaData'!$F28="US",'SERIES_DB-MetaData'!V28,'SERIES_DB-MetaData'!V28/25.4)</f>
        <v>0.47244094488188981</v>
      </c>
      <c r="W28" s="31">
        <f>IF('SERIES_DB-MetaData'!$F28="US",'SERIES_DB-MetaData'!W28,'SERIES_DB-MetaData'!W28/25.4)</f>
        <v>0.47244094488188981</v>
      </c>
      <c r="X28" s="31">
        <f>IF('SERIES_DB-MetaData'!$F28="US",'SERIES_DB-MetaData'!X28,'SERIES_DB-MetaData'!X28/25.4)</f>
        <v>0</v>
      </c>
      <c r="Y28" s="108">
        <f>'SERIES_DB-MetaData'!Y28</f>
        <v>5</v>
      </c>
      <c r="Z28" s="31">
        <f>IF('SERIES_DB-MetaData'!$F28="US",'SERIES_DB-MetaData'!Z28,'SERIES_DB-MetaData'!Z28/25.4)</f>
        <v>0</v>
      </c>
      <c r="AA28" s="108">
        <f>'SERIES_DB-MetaData'!AA28</f>
        <v>0</v>
      </c>
      <c r="AB28" s="31">
        <f>IF('SERIES_DB-MetaData'!$F28="US",'SERIES_DB-MetaData'!AB28,'SERIES_DB-MetaData'!AB28/25.4)</f>
        <v>1.1811023622047245</v>
      </c>
      <c r="AC28" s="108">
        <f>'SERIES_DB-MetaData'!AC28</f>
        <v>1</v>
      </c>
      <c r="AD28" s="108" t="str">
        <f>'SERIES_DB-MetaData'!AD28</f>
        <v>STRAIGHT</v>
      </c>
      <c r="AE28" s="31">
        <f>IF('SERIES_DB-MetaData'!$F28="US",'SERIES_DB-MetaData'!AE28,'SERIES_DB-MetaData'!AE28/25.4)</f>
        <v>23.622047244094489</v>
      </c>
      <c r="AF28" s="108" t="str">
        <f>'SERIES_DB-MetaData'!AF28</f>
        <v>Ribbed</v>
      </c>
      <c r="AG28" s="23">
        <f t="shared" si="0"/>
        <v>0.1884955592153876</v>
      </c>
      <c r="AH28" s="31">
        <f>IF('SERIES_DB-MetaData'!$F28="US",'SERIES_DB-MetaData'!AH28,'SERIES_DB-MetaData'!AH28/25.4)</f>
        <v>0</v>
      </c>
      <c r="AI28" s="31">
        <f>IF('SERIES_DB-MetaData'!$F28="US",'SERIES_DB-MetaData'!AI28,'SERIES_DB-MetaData'!AI28/6.89476)</f>
        <v>87.16764615447093</v>
      </c>
      <c r="AJ28" s="31">
        <f>IF('SERIES_DB-MetaData'!$F28="US",'SERIES_DB-MetaData'!AJ28,'SERIES_DB-MetaData'!AJ28/6.89476)</f>
        <v>105.22483741275984</v>
      </c>
      <c r="AK28" s="31">
        <f>IF('SERIES_DB-MetaData'!$F28="US",'SERIES_DB-MetaData'!AK28,'SERIES_DB-MetaData'!AK28/6.89476)</f>
        <v>87.16764615447093</v>
      </c>
      <c r="AL28" s="31">
        <f>IF('SERIES_DB-MetaData'!$F28="US",'SERIES_DB-MetaData'!AM28,'SERIES_DB-MetaData'!AM28/6.89476)</f>
        <v>105.22483741275984</v>
      </c>
      <c r="AM28" s="31" t="e">
        <f>IF('SERIES_DB-MetaData'!$F28="US",'SERIES_DB-MetaData'!#REF!,'SERIES_DB-MetaData'!#REF!/6.89476)</f>
        <v>#REF!</v>
      </c>
      <c r="AN28" s="31">
        <f>IF('SERIES_DB-MetaData'!$F28="US",'SERIES_DB-MetaData'!AN28,'SERIES_DB-MetaData'!AN28/6.89476)</f>
        <v>105.22483741275984</v>
      </c>
      <c r="AO28" s="108">
        <f>'SERIES_DB-MetaData'!AO28</f>
        <v>0</v>
      </c>
      <c r="AP28" s="108" t="str">
        <f>'SERIES_DB-MetaData'!AP28</f>
        <v>R</v>
      </c>
      <c r="AQ28" s="108">
        <f>'SERIES_DB-MetaData'!AQ28</f>
        <v>2</v>
      </c>
      <c r="AR28" s="108" t="str">
        <f>'SERIES_DB-MetaData'!AR28</f>
        <v>Ribbed</v>
      </c>
      <c r="AS28" s="31">
        <f>IF('SERIES_DB-MetaData'!$F28="US",'SERIES_DB-MetaData'!AS28,'SERIES_DB-MetaData'!AS28/25.4)</f>
        <v>0.23622047244094491</v>
      </c>
      <c r="AT28" s="108">
        <f>'SERIES_DB-MetaData'!AT28</f>
        <v>53</v>
      </c>
      <c r="AU28" s="31">
        <f>IF('SERIES_DB-MetaData'!$F28="US",'SERIES_DB-MetaData'!AU28,'SERIES_DB-MetaData'!AU28/25.4)</f>
        <v>2.9527559055118111</v>
      </c>
      <c r="AV28" s="31">
        <f>IF('SERIES_DB-MetaData'!$F28="US",'SERIES_DB-MetaData'!AV28,'SERIES_DB-MetaData'!AV28/25.4)</f>
        <v>0</v>
      </c>
      <c r="AW28" s="108">
        <f>'SERIES_DB-MetaData'!AW28</f>
        <v>0</v>
      </c>
      <c r="AX28" s="31">
        <f>IF('SERIES_DB-MetaData'!$F28="US",'SERIES_DB-MetaData'!AX28,'SERIES_DB-MetaData'!AX28/25.4)</f>
        <v>0</v>
      </c>
      <c r="AY28" s="23">
        <f t="shared" si="1"/>
        <v>0.50265482457436694</v>
      </c>
      <c r="AZ28" s="23"/>
      <c r="BA28" s="31">
        <f>IF('SERIES_DB-MetaData'!$F28="US",'SERIES_DB-MetaData'!BA28,'SERIES_DB-MetaData'!BA28/6.89476)</f>
        <v>70.923425906050397</v>
      </c>
      <c r="BB28" s="31">
        <f>IF('SERIES_DB-MetaData'!$F28="US",'SERIES_DB-MetaData'!BB28,'SERIES_DB-MetaData'!BB28/6.89476)</f>
        <v>80.089807331944854</v>
      </c>
      <c r="BC28" s="108">
        <f>'SERIES_DB-MetaData'!BC28</f>
        <v>0</v>
      </c>
      <c r="BD28" s="31">
        <f>IF('SERIES_DB-MetaData'!$F28="US",'SERIES_DB-MetaData'!BD28,'SERIES_DB-MetaData'!BD28/25.4)</f>
        <v>0.31496062992125984</v>
      </c>
      <c r="BE28" s="31">
        <f>IF('SERIES_DB-MetaData'!$F28="US",'SERIES_DB-MetaData'!BE28,'SERIES_DB-MetaData'!BE28/25.4)</f>
        <v>4.9212598425196852</v>
      </c>
      <c r="BF28" s="108">
        <f>'SERIES_DB-MetaData'!BF28</f>
        <v>2</v>
      </c>
      <c r="BG28" s="23">
        <f t="shared" si="2"/>
        <v>0.53616514621265798</v>
      </c>
      <c r="BH28" s="31">
        <f>IF('SERIES_DB-MetaData'!$F28="US",'SERIES_DB-MetaData'!BH28,'SERIES_DB-MetaData'!BH28/25.4)</f>
        <v>0</v>
      </c>
      <c r="BI28" s="31">
        <f>IF('SERIES_DB-MetaData'!$F28="US",'SERIES_DB-MetaData'!BI28,'SERIES_DB-MetaData'!BI28/6.89476)</f>
        <v>70.923425906050397</v>
      </c>
      <c r="BJ28" s="31">
        <f>IF('SERIES_DB-MetaData'!$F28="US",'SERIES_DB-MetaData'!BJ28,'SERIES_DB-MetaData'!BJ28/6.89476)</f>
        <v>80.089807331944854</v>
      </c>
      <c r="BK28" s="108">
        <f>'SERIES_DB-MetaData'!BK28</f>
        <v>0</v>
      </c>
      <c r="BL28" s="31">
        <f>IF('SERIES_DB-MetaData'!$F28="US",'SERIES_DB-MetaData'!BL28,'SERIES_DB-MetaData'!BL28/25.4)</f>
        <v>0.23622047244094491</v>
      </c>
      <c r="BM28" s="31">
        <f>IF('SERIES_DB-MetaData'!$F28="US",'SERIES_DB-MetaData'!BM28,'SERIES_DB-MetaData'!BM28/25.4)</f>
        <v>5.9055118110236222</v>
      </c>
      <c r="BN28" s="31">
        <f>'SERIES_DB-MetaData'!$BO$6</f>
        <v>0.52359877559829893</v>
      </c>
      <c r="BO28" s="22">
        <f>'SERIES_DB-MetaData'!$BO$6</f>
        <v>0.52359877559829893</v>
      </c>
      <c r="BP28" s="31">
        <f>IF('SERIES_DB-MetaData'!$F28="US",'SERIES_DB-MetaData'!BP28,'SERIES_DB-MetaData'!BP28/6.89476)</f>
        <v>70.923425906050397</v>
      </c>
      <c r="BQ28" s="31">
        <f>IF('SERIES_DB-MetaData'!$F28="US",'SERIES_DB-MetaData'!BQ28,'SERIES_DB-MetaData'!BQ28/6.89476)</f>
        <v>80.089807331944854</v>
      </c>
      <c r="BR28" s="108">
        <f>'SERIES_DB-MetaData'!BR28</f>
        <v>0</v>
      </c>
      <c r="BS28" s="31">
        <f>IF('SERIES_DB-MetaData'!$F28="US",'SERIES_DB-MetaData'!BS28,'SERIES_DB-MetaData'!BS28/25.4)</f>
        <v>0</v>
      </c>
      <c r="BT28" s="108">
        <f>'SERIES_DB-MetaData'!BT28</f>
        <v>0</v>
      </c>
      <c r="BU28" s="108">
        <f t="shared" si="3"/>
        <v>0</v>
      </c>
      <c r="BV28" s="31">
        <f>IF('SERIES_DB-MetaData'!$F28="US",'SERIES_DB-MetaData'!BV28,'SERIES_DB-MetaData'!BV28/6.89476)</f>
        <v>0</v>
      </c>
      <c r="BW28" s="108">
        <f>'SERIES_DB-MetaData'!BW28</f>
        <v>0</v>
      </c>
      <c r="BX28" s="108">
        <f>'SERIES_DB-MetaData'!BX28</f>
        <v>1</v>
      </c>
    </row>
    <row r="29" spans="1:76">
      <c r="A29" s="85">
        <f>'SERIES_DB-MetaData'!A29</f>
        <v>24</v>
      </c>
      <c r="B29" s="85">
        <f>'SERIES_DB-MetaData'!B29</f>
        <v>0</v>
      </c>
      <c r="C29" s="85">
        <f>'SERIES_DB-MetaData'!C29</f>
        <v>4</v>
      </c>
      <c r="D29" s="85" t="str">
        <f>'SERIES_DB-MetaData'!D29</f>
        <v>WSH4</v>
      </c>
      <c r="E29" s="85" t="str">
        <f>'SERIES_DB-MetaData'!E29</f>
        <v>Dazio, Wenk and Bachmann (1999)</v>
      </c>
      <c r="F29" s="20" t="s">
        <v>193</v>
      </c>
      <c r="G29" s="85" t="str">
        <f>'SERIES_DB-MetaData'!G29</f>
        <v>C</v>
      </c>
      <c r="H29" s="85" t="str">
        <f>'SERIES_DB-MetaData'!H29</f>
        <v>R</v>
      </c>
      <c r="I29" s="31">
        <f>IF('SERIES_DB-MetaData'!$F29="US",'SERIES_DB-MetaData'!I29,'SERIES_DB-MetaData'!I29/6.89476)</f>
        <v>5.9320411442892862</v>
      </c>
      <c r="J29" s="31">
        <f>IF('SERIES_DB-MetaData'!$F29="US",'SERIES_DB-MetaData'!J29,'SERIES_DB-MetaData'!J29/6.89476)</f>
        <v>0</v>
      </c>
      <c r="K29" s="31">
        <f>IF('SERIES_DB-MetaData'!$F29="US",'SERIES_DB-MetaData'!K29,'SERIES_DB-MetaData'!K29/6.89476)</f>
        <v>0</v>
      </c>
      <c r="L29" s="31">
        <f>IF('SERIES_DB-MetaData'!$F29="US",'SERIES_DB-MetaData'!L29,'SERIES_DB-MetaData'!L29/4.448)</f>
        <v>157.23696043165469</v>
      </c>
      <c r="M29" s="20" t="str">
        <f>'SERIES_DB-MetaData'!M29</f>
        <v>IV</v>
      </c>
      <c r="N29" s="31">
        <f>IF('SERIES_DB-MetaData'!$F29="US",'SERIES_DB-MetaData'!N29,'SERIES_DB-MetaData'!N29/25.4)</f>
        <v>5.9055118110236222</v>
      </c>
      <c r="O29" s="31">
        <f>IF('SERIES_DB-MetaData'!$F29="US",'SERIES_DB-MetaData'!O29,'SERIES_DB-MetaData'!O29/25.4)</f>
        <v>9.0551181102362204</v>
      </c>
      <c r="P29" s="31">
        <f>IF('SERIES_DB-MetaData'!$F29="US",'SERIES_DB-MetaData'!P29,'SERIES_DB-MetaData'!P29/25.4)</f>
        <v>78.740157480314963</v>
      </c>
      <c r="Q29" s="31">
        <f>IF('SERIES_DB-MetaData'!$F29="US",'SERIES_DB-MetaData'!Q29,'SERIES_DB-MetaData'!Q29/25.4)</f>
        <v>5.9055118110236222</v>
      </c>
      <c r="R29" s="31">
        <f>IF('SERIES_DB-MetaData'!$F29="US",'SERIES_DB-MetaData'!R29,'SERIES_DB-MetaData'!R29/25.4)</f>
        <v>179.52755905511813</v>
      </c>
      <c r="S29" s="31">
        <f>IF('SERIES_DB-MetaData'!$F29="US",'SERIES_DB-MetaData'!S29,'SERIES_DB-MetaData'!S29/25.4)</f>
        <v>179.52755905511813</v>
      </c>
      <c r="T29" s="24" t="str">
        <f>'SERIES_DB-MetaData'!T29</f>
        <v>C</v>
      </c>
      <c r="U29" s="31">
        <f>IF('SERIES_DB-MetaData'!$F29="US",'SERIES_DB-MetaData'!U29,'SERIES_DB-MetaData'!U29/(25.4^2))</f>
        <v>465.00093000186001</v>
      </c>
      <c r="V29" s="31">
        <f>IF('SERIES_DB-MetaData'!$F29="US",'SERIES_DB-MetaData'!V29,'SERIES_DB-MetaData'!V29/25.4)</f>
        <v>0.47244094488188981</v>
      </c>
      <c r="W29" s="31">
        <f>IF('SERIES_DB-MetaData'!$F29="US",'SERIES_DB-MetaData'!W29,'SERIES_DB-MetaData'!W29/25.4)</f>
        <v>0</v>
      </c>
      <c r="X29" s="31">
        <f>IF('SERIES_DB-MetaData'!$F29="US",'SERIES_DB-MetaData'!X29,'SERIES_DB-MetaData'!X29/25.4)</f>
        <v>0</v>
      </c>
      <c r="Y29" s="108">
        <f>'SERIES_DB-MetaData'!Y29</f>
        <v>5</v>
      </c>
      <c r="Z29" s="31">
        <f>IF('SERIES_DB-MetaData'!$F29="US",'SERIES_DB-MetaData'!Z29,'SERIES_DB-MetaData'!Z29/25.4)</f>
        <v>0</v>
      </c>
      <c r="AA29" s="108">
        <f>'SERIES_DB-MetaData'!AA29</f>
        <v>0</v>
      </c>
      <c r="AB29" s="31">
        <f>IF('SERIES_DB-MetaData'!$F29="US",'SERIES_DB-MetaData'!AB29,'SERIES_DB-MetaData'!AB29/25.4)</f>
        <v>1.1811023622047245</v>
      </c>
      <c r="AC29" s="108">
        <f>'SERIES_DB-MetaData'!AC29</f>
        <v>0</v>
      </c>
      <c r="AD29" s="108" t="str">
        <f>'SERIES_DB-MetaData'!AD29</f>
        <v>STRAIGHT</v>
      </c>
      <c r="AE29" s="31">
        <f>IF('SERIES_DB-MetaData'!$F29="US",'SERIES_DB-MetaData'!AE29,'SERIES_DB-MetaData'!AE29/25.4)</f>
        <v>23.622047244094489</v>
      </c>
      <c r="AF29" s="108" t="str">
        <f>'SERIES_DB-MetaData'!AF29</f>
        <v>Ribbed</v>
      </c>
      <c r="AG29" s="23">
        <f t="shared" si="0"/>
        <v>0.18849555921538763</v>
      </c>
      <c r="AH29" s="31">
        <f>IF('SERIES_DB-MetaData'!$F29="US",'SERIES_DB-MetaData'!AH29,'SERIES_DB-MetaData'!AH29/25.4)</f>
        <v>0</v>
      </c>
      <c r="AI29" s="31">
        <f>IF('SERIES_DB-MetaData'!$F29="US",'SERIES_DB-MetaData'!AI29,'SERIES_DB-MetaData'!AI29/6.89476)</f>
        <v>83.541704134734204</v>
      </c>
      <c r="AJ29" s="31">
        <f>IF('SERIES_DB-MetaData'!$F29="US",'SERIES_DB-MetaData'!AJ29,'SERIES_DB-MetaData'!AJ29/6.89476)</f>
        <v>97.885930764812699</v>
      </c>
      <c r="AK29" s="31">
        <f>IF('SERIES_DB-MetaData'!$F29="US",'SERIES_DB-MetaData'!AK29,'SERIES_DB-MetaData'!AK29/6.89476)</f>
        <v>0</v>
      </c>
      <c r="AL29" s="31">
        <f>IF('SERIES_DB-MetaData'!$F29="US",'SERIES_DB-MetaData'!AM29,'SERIES_DB-MetaData'!AM29/6.89476)</f>
        <v>0</v>
      </c>
      <c r="AM29" s="31" t="e">
        <f>IF('SERIES_DB-MetaData'!$F29="US",'SERIES_DB-MetaData'!#REF!,'SERIES_DB-MetaData'!#REF!/6.89476)</f>
        <v>#REF!</v>
      </c>
      <c r="AN29" s="31">
        <f>IF('SERIES_DB-MetaData'!$F29="US",'SERIES_DB-MetaData'!AN29,'SERIES_DB-MetaData'!AN29/6.89476)</f>
        <v>0</v>
      </c>
      <c r="AO29" s="108">
        <f>'SERIES_DB-MetaData'!AO29</f>
        <v>0</v>
      </c>
      <c r="AP29" s="108" t="str">
        <f>'SERIES_DB-MetaData'!AP29</f>
        <v>R</v>
      </c>
      <c r="AQ29" s="108">
        <f>'SERIES_DB-MetaData'!AQ29</f>
        <v>2</v>
      </c>
      <c r="AR29" s="108" t="str">
        <f>'SERIES_DB-MetaData'!AR29</f>
        <v>Ribbed</v>
      </c>
      <c r="AS29" s="31">
        <f>IF('SERIES_DB-MetaData'!$F29="US",'SERIES_DB-MetaData'!AS29,'SERIES_DB-MetaData'!AS29/25.4)</f>
        <v>0.23622047244094491</v>
      </c>
      <c r="AT29" s="108">
        <f>'SERIES_DB-MetaData'!AT29</f>
        <v>26</v>
      </c>
      <c r="AU29" s="31">
        <f>IF('SERIES_DB-MetaData'!$F29="US",'SERIES_DB-MetaData'!AU29,'SERIES_DB-MetaData'!AU29/25.4)</f>
        <v>5.9055118110236222</v>
      </c>
      <c r="AV29" s="31">
        <f>IF('SERIES_DB-MetaData'!$F29="US",'SERIES_DB-MetaData'!AV29,'SERIES_DB-MetaData'!AV29/25.4)</f>
        <v>0</v>
      </c>
      <c r="AW29" s="108">
        <f>'SERIES_DB-MetaData'!AW29</f>
        <v>0</v>
      </c>
      <c r="AX29" s="31">
        <f>IF('SERIES_DB-MetaData'!$F29="US",'SERIES_DB-MetaData'!AX29,'SERIES_DB-MetaData'!AX29/25.4)</f>
        <v>0</v>
      </c>
      <c r="AY29" s="23">
        <f t="shared" si="1"/>
        <v>0.25132741228718347</v>
      </c>
      <c r="AZ29" s="23"/>
      <c r="BA29" s="31">
        <f>IF('SERIES_DB-MetaData'!$F29="US",'SERIES_DB-MetaData'!BA29,'SERIES_DB-MetaData'!BA29/6.89476)</f>
        <v>75.260052561655513</v>
      </c>
      <c r="BB29" s="31">
        <f>IF('SERIES_DB-MetaData'!$F29="US",'SERIES_DB-MetaData'!BB29,'SERIES_DB-MetaData'!BB29/6.89476)</f>
        <v>81.032552257076404</v>
      </c>
      <c r="BC29" s="108">
        <f>'SERIES_DB-MetaData'!BC29</f>
        <v>0</v>
      </c>
      <c r="BD29" s="31">
        <f>IF('SERIES_DB-MetaData'!$F29="US",'SERIES_DB-MetaData'!BD29,'SERIES_DB-MetaData'!BD29/25.4)</f>
        <v>0.31496062992125984</v>
      </c>
      <c r="BE29" s="31">
        <f>IF('SERIES_DB-MetaData'!$F29="US",'SERIES_DB-MetaData'!BE29,'SERIES_DB-MetaData'!BE29/25.4)</f>
        <v>4.9212598425196852</v>
      </c>
      <c r="BF29" s="108">
        <f>'SERIES_DB-MetaData'!BF29</f>
        <v>2</v>
      </c>
      <c r="BG29" s="23">
        <f t="shared" si="2"/>
        <v>0.53616514621265798</v>
      </c>
      <c r="BH29" s="31">
        <f>IF('SERIES_DB-MetaData'!$F29="US",'SERIES_DB-MetaData'!BH29,'SERIES_DB-MetaData'!BH29/25.4)</f>
        <v>0</v>
      </c>
      <c r="BI29" s="31">
        <f>IF('SERIES_DB-MetaData'!$F29="US",'SERIES_DB-MetaData'!BI29,'SERIES_DB-MetaData'!BI29/6.89476)</f>
        <v>84.65849427681313</v>
      </c>
      <c r="BJ29" s="31">
        <f>IF('SERIES_DB-MetaData'!$F29="US",'SERIES_DB-MetaData'!BJ29,'SERIES_DB-MetaData'!BJ29/6.89476)</f>
        <v>103.61491915599673</v>
      </c>
      <c r="BK29" s="108">
        <f>'SERIES_DB-MetaData'!BK29</f>
        <v>0</v>
      </c>
      <c r="BL29" s="31">
        <f>IF('SERIES_DB-MetaData'!$F29="US",'SERIES_DB-MetaData'!BL29,'SERIES_DB-MetaData'!BL29/25.4)</f>
        <v>0.23622047244094491</v>
      </c>
      <c r="BM29" s="31">
        <f>IF('SERIES_DB-MetaData'!$F29="US",'SERIES_DB-MetaData'!BM29,'SERIES_DB-MetaData'!BM29/25.4)</f>
        <v>5.9055118110236222</v>
      </c>
      <c r="BN29" s="31">
        <f>'SERIES_DB-MetaData'!$BO$6</f>
        <v>0.52359877559829893</v>
      </c>
      <c r="BO29" s="22">
        <f>'SERIES_DB-MetaData'!$BO$6</f>
        <v>0.52359877559829893</v>
      </c>
      <c r="BP29" s="31">
        <f>IF('SERIES_DB-MetaData'!$F29="US",'SERIES_DB-MetaData'!BP29,'SERIES_DB-MetaData'!BP29/6.89476)</f>
        <v>75.260052561655513</v>
      </c>
      <c r="BQ29" s="31">
        <f>IF('SERIES_DB-MetaData'!$F29="US",'SERIES_DB-MetaData'!BQ29,'SERIES_DB-MetaData'!BQ29/6.89476)</f>
        <v>81.032552257076404</v>
      </c>
      <c r="BR29" s="108">
        <f>'SERIES_DB-MetaData'!BR29</f>
        <v>0</v>
      </c>
      <c r="BS29" s="31">
        <f>IF('SERIES_DB-MetaData'!$F29="US",'SERIES_DB-MetaData'!BS29,'SERIES_DB-MetaData'!BS29/25.4)</f>
        <v>0</v>
      </c>
      <c r="BT29" s="108">
        <f>'SERIES_DB-MetaData'!BT29</f>
        <v>0</v>
      </c>
      <c r="BU29" s="108">
        <f t="shared" si="3"/>
        <v>0</v>
      </c>
      <c r="BV29" s="31">
        <f>IF('SERIES_DB-MetaData'!$F29="US",'SERIES_DB-MetaData'!BV29,'SERIES_DB-MetaData'!BV29/6.89476)</f>
        <v>0</v>
      </c>
      <c r="BW29" s="108">
        <f>'SERIES_DB-MetaData'!BW29</f>
        <v>0</v>
      </c>
      <c r="BX29" s="108">
        <f>'SERIES_DB-MetaData'!BX29</f>
        <v>1</v>
      </c>
    </row>
    <row r="30" spans="1:76">
      <c r="A30" s="85">
        <f>'SERIES_DB-MetaData'!A30</f>
        <v>25</v>
      </c>
      <c r="B30" s="85">
        <f>'SERIES_DB-MetaData'!B30</f>
        <v>0</v>
      </c>
      <c r="C30" s="85">
        <f>'SERIES_DB-MetaData'!C30</f>
        <v>5</v>
      </c>
      <c r="D30" s="85" t="str">
        <f>'SERIES_DB-MetaData'!D30</f>
        <v>WSH5</v>
      </c>
      <c r="E30" s="85" t="str">
        <f>'SERIES_DB-MetaData'!E30</f>
        <v>Dazio, Wenk and Bachmann (1999)</v>
      </c>
      <c r="F30" s="20" t="s">
        <v>193</v>
      </c>
      <c r="G30" s="85" t="str">
        <f>'SERIES_DB-MetaData'!G30</f>
        <v>C</v>
      </c>
      <c r="H30" s="85" t="str">
        <f>'SERIES_DB-MetaData'!H30</f>
        <v>R</v>
      </c>
      <c r="I30" s="31">
        <f>IF('SERIES_DB-MetaData'!$F30="US",'SERIES_DB-MetaData'!I30,'SERIES_DB-MetaData'!I30/6.89476)</f>
        <v>5.5549431742366666</v>
      </c>
      <c r="J30" s="31">
        <f>IF('SERIES_DB-MetaData'!$F30="US",'SERIES_DB-MetaData'!J30,'SERIES_DB-MetaData'!J30/6.89476)</f>
        <v>0</v>
      </c>
      <c r="K30" s="31">
        <f>IF('SERIES_DB-MetaData'!$F30="US",'SERIES_DB-MetaData'!K30,'SERIES_DB-MetaData'!K30/6.89476)</f>
        <v>0</v>
      </c>
      <c r="L30" s="31">
        <f>IF('SERIES_DB-MetaData'!$F30="US",'SERIES_DB-MetaData'!L30,'SERIES_DB-MetaData'!L30/4.448)</f>
        <v>330.64748201438846</v>
      </c>
      <c r="M30" s="20" t="str">
        <f>'SERIES_DB-MetaData'!M30</f>
        <v>IV</v>
      </c>
      <c r="N30" s="31">
        <f>IF('SERIES_DB-MetaData'!$F30="US",'SERIES_DB-MetaData'!N30,'SERIES_DB-MetaData'!N30/25.4)</f>
        <v>5.9055118110236222</v>
      </c>
      <c r="O30" s="31">
        <f>IF('SERIES_DB-MetaData'!$F30="US",'SERIES_DB-MetaData'!O30,'SERIES_DB-MetaData'!O30/25.4)</f>
        <v>9.0551181102362204</v>
      </c>
      <c r="P30" s="31">
        <f>IF('SERIES_DB-MetaData'!$F30="US",'SERIES_DB-MetaData'!P30,'SERIES_DB-MetaData'!P30/25.4)</f>
        <v>78.740157480314963</v>
      </c>
      <c r="Q30" s="31">
        <f>IF('SERIES_DB-MetaData'!$F30="US",'SERIES_DB-MetaData'!Q30,'SERIES_DB-MetaData'!Q30/25.4)</f>
        <v>5.9055118110236222</v>
      </c>
      <c r="R30" s="31">
        <f>IF('SERIES_DB-MetaData'!$F30="US",'SERIES_DB-MetaData'!R30,'SERIES_DB-MetaData'!R30/25.4)</f>
        <v>179.52755905511813</v>
      </c>
      <c r="S30" s="31">
        <f>IF('SERIES_DB-MetaData'!$F30="US",'SERIES_DB-MetaData'!S30,'SERIES_DB-MetaData'!S30/25.4)</f>
        <v>179.52755905511813</v>
      </c>
      <c r="T30" s="24" t="str">
        <f>'SERIES_DB-MetaData'!T30</f>
        <v>C</v>
      </c>
      <c r="U30" s="31">
        <f>IF('SERIES_DB-MetaData'!$F30="US",'SERIES_DB-MetaData'!U30,'SERIES_DB-MetaData'!U30/(25.4^2))</f>
        <v>465.00093000186001</v>
      </c>
      <c r="V30" s="31">
        <f>IF('SERIES_DB-MetaData'!$F30="US",'SERIES_DB-MetaData'!V30,'SERIES_DB-MetaData'!V30/25.4)</f>
        <v>0.31496062992125984</v>
      </c>
      <c r="W30" s="31">
        <f>IF('SERIES_DB-MetaData'!$F30="US",'SERIES_DB-MetaData'!W30,'SERIES_DB-MetaData'!W30/25.4)</f>
        <v>0.31496062992125984</v>
      </c>
      <c r="X30" s="31">
        <f>IF('SERIES_DB-MetaData'!$F30="US",'SERIES_DB-MetaData'!X30,'SERIES_DB-MetaData'!X30/25.4)</f>
        <v>0</v>
      </c>
      <c r="Y30" s="108">
        <f>'SERIES_DB-MetaData'!Y30</f>
        <v>6</v>
      </c>
      <c r="Z30" s="31">
        <f>IF('SERIES_DB-MetaData'!$F30="US",'SERIES_DB-MetaData'!Z30,'SERIES_DB-MetaData'!Z30/25.4)</f>
        <v>0</v>
      </c>
      <c r="AA30" s="108">
        <f>'SERIES_DB-MetaData'!AA30</f>
        <v>0</v>
      </c>
      <c r="AB30" s="31">
        <f>IF('SERIES_DB-MetaData'!$F30="US",'SERIES_DB-MetaData'!AB30,'SERIES_DB-MetaData'!AB30/25.4)</f>
        <v>1.1811023622047245</v>
      </c>
      <c r="AC30" s="108">
        <f>'SERIES_DB-MetaData'!AC30</f>
        <v>1</v>
      </c>
      <c r="AD30" s="108" t="str">
        <f>'SERIES_DB-MetaData'!AD30</f>
        <v>STRAIGHT</v>
      </c>
      <c r="AE30" s="31">
        <f>IF('SERIES_DB-MetaData'!$F30="US",'SERIES_DB-MetaData'!AE30,'SERIES_DB-MetaData'!AE30/25.4)</f>
        <v>23.622047244094489</v>
      </c>
      <c r="AF30" s="108" t="str">
        <f>'SERIES_DB-MetaData'!AF30</f>
        <v>Ribbed</v>
      </c>
      <c r="AG30" s="23">
        <f t="shared" si="0"/>
        <v>0.10053096491487337</v>
      </c>
      <c r="AH30" s="31">
        <f>IF('SERIES_DB-MetaData'!$F30="US",'SERIES_DB-MetaData'!AH30,'SERIES_DB-MetaData'!AH30/25.4)</f>
        <v>0</v>
      </c>
      <c r="AI30" s="31">
        <f>IF('SERIES_DB-MetaData'!$F30="US",'SERIES_DB-MetaData'!AI30,'SERIES_DB-MetaData'!AI30/6.89476)</f>
        <v>84.65849427681313</v>
      </c>
      <c r="AJ30" s="31">
        <f>IF('SERIES_DB-MetaData'!$F30="US",'SERIES_DB-MetaData'!AJ30,'SERIES_DB-MetaData'!AJ30/6.89476)</f>
        <v>101.55538408878628</v>
      </c>
      <c r="AK30" s="31">
        <f>IF('SERIES_DB-MetaData'!$F30="US",'SERIES_DB-MetaData'!AK30,'SERIES_DB-MetaData'!AK30/6.89476)</f>
        <v>84.65849427681313</v>
      </c>
      <c r="AL30" s="31">
        <f>IF('SERIES_DB-MetaData'!$F30="US",'SERIES_DB-MetaData'!AM30,'SERIES_DB-MetaData'!AM30/6.89476)</f>
        <v>101.55538408878628</v>
      </c>
      <c r="AM30" s="31" t="e">
        <f>IF('SERIES_DB-MetaData'!$F30="US",'SERIES_DB-MetaData'!#REF!,'SERIES_DB-MetaData'!#REF!/6.89476)</f>
        <v>#REF!</v>
      </c>
      <c r="AN30" s="31">
        <f>IF('SERIES_DB-MetaData'!$F30="US",'SERIES_DB-MetaData'!AN30,'SERIES_DB-MetaData'!AN30/6.89476)</f>
        <v>101.55538408878628</v>
      </c>
      <c r="AO30" s="108">
        <f>'SERIES_DB-MetaData'!AO30</f>
        <v>0</v>
      </c>
      <c r="AP30" s="108" t="str">
        <f>'SERIES_DB-MetaData'!AP30</f>
        <v>R</v>
      </c>
      <c r="AQ30" s="108">
        <f>'SERIES_DB-MetaData'!AQ30</f>
        <v>2</v>
      </c>
      <c r="AR30" s="108" t="str">
        <f>'SERIES_DB-MetaData'!AR30</f>
        <v>Ribbed</v>
      </c>
      <c r="AS30" s="31">
        <f>IF('SERIES_DB-MetaData'!$F30="US",'SERIES_DB-MetaData'!AS30,'SERIES_DB-MetaData'!AS30/25.4)</f>
        <v>0.16535433070866143</v>
      </c>
      <c r="AT30" s="108">
        <f>'SERIES_DB-MetaData'!AT30</f>
        <v>80</v>
      </c>
      <c r="AU30" s="31">
        <f>IF('SERIES_DB-MetaData'!$F30="US",'SERIES_DB-MetaData'!AU30,'SERIES_DB-MetaData'!AU30/25.4)</f>
        <v>1.9685039370078741</v>
      </c>
      <c r="AV30" s="31">
        <f>IF('SERIES_DB-MetaData'!$F30="US",'SERIES_DB-MetaData'!AV30,'SERIES_DB-MetaData'!AV30/25.4)</f>
        <v>0</v>
      </c>
      <c r="AW30" s="108">
        <f>'SERIES_DB-MetaData'!AW30</f>
        <v>0</v>
      </c>
      <c r="AX30" s="31">
        <f>IF('SERIES_DB-MetaData'!$F30="US",'SERIES_DB-MetaData'!AX30,'SERIES_DB-MetaData'!AX30/25.4)</f>
        <v>0</v>
      </c>
      <c r="AY30" s="23">
        <f t="shared" si="1"/>
        <v>0.36945129606215965</v>
      </c>
      <c r="AZ30" s="23"/>
      <c r="BA30" s="31">
        <f>IF('SERIES_DB-MetaData'!$F30="US",'SERIES_DB-MetaData'!BA30,'SERIES_DB-MetaData'!BA30/6.89476)</f>
        <v>81.540184139839539</v>
      </c>
      <c r="BB30" s="31">
        <f>IF('SERIES_DB-MetaData'!$F30="US",'SERIES_DB-MetaData'!BB30,'SERIES_DB-MetaData'!BB30/6.89476)</f>
        <v>89.1981736855235</v>
      </c>
      <c r="BC30" s="108">
        <f>'SERIES_DB-MetaData'!BC30</f>
        <v>0</v>
      </c>
      <c r="BD30" s="31">
        <f>IF('SERIES_DB-MetaData'!$F30="US",'SERIES_DB-MetaData'!BD30,'SERIES_DB-MetaData'!BD30/25.4)</f>
        <v>0.23622047244094491</v>
      </c>
      <c r="BE30" s="31">
        <f>IF('SERIES_DB-MetaData'!$F30="US",'SERIES_DB-MetaData'!BE30,'SERIES_DB-MetaData'!BE30/25.4)</f>
        <v>5.5118110236220472</v>
      </c>
      <c r="BF30" s="108">
        <f>'SERIES_DB-MetaData'!BF30</f>
        <v>2</v>
      </c>
      <c r="BG30" s="23">
        <f t="shared" si="2"/>
        <v>0.26927937030769655</v>
      </c>
      <c r="BH30" s="31">
        <f>IF('SERIES_DB-MetaData'!$F30="US",'SERIES_DB-MetaData'!BH30,'SERIES_DB-MetaData'!BH30/25.4)</f>
        <v>0</v>
      </c>
      <c r="BI30" s="31">
        <f>IF('SERIES_DB-MetaData'!$F30="US",'SERIES_DB-MetaData'!BI30,'SERIES_DB-MetaData'!BI30/6.89476)</f>
        <v>75.260052561655513</v>
      </c>
      <c r="BJ30" s="31">
        <f>IF('SERIES_DB-MetaData'!$F30="US",'SERIES_DB-MetaData'!BJ30,'SERIES_DB-MetaData'!BJ30/6.89476)</f>
        <v>81.032552257076404</v>
      </c>
      <c r="BK30" s="108">
        <f>'SERIES_DB-MetaData'!BK30</f>
        <v>0</v>
      </c>
      <c r="BL30" s="31">
        <f>IF('SERIES_DB-MetaData'!$F30="US",'SERIES_DB-MetaData'!BL30,'SERIES_DB-MetaData'!BL30/25.4)</f>
        <v>0.23622047244094491</v>
      </c>
      <c r="BM30" s="31">
        <f>IF('SERIES_DB-MetaData'!$F30="US",'SERIES_DB-MetaData'!BM30,'SERIES_DB-MetaData'!BM30/25.4)</f>
        <v>5.9055118110236222</v>
      </c>
      <c r="BN30" s="31">
        <f>'SERIES_DB-MetaData'!$BO$6</f>
        <v>0.52359877559829893</v>
      </c>
      <c r="BO30" s="22">
        <f>'SERIES_DB-MetaData'!$BO$6</f>
        <v>0.52359877559829893</v>
      </c>
      <c r="BP30" s="31">
        <f>IF('SERIES_DB-MetaData'!$F30="US",'SERIES_DB-MetaData'!BP30,'SERIES_DB-MetaData'!BP30/6.89476)</f>
        <v>75.260052561655513</v>
      </c>
      <c r="BQ30" s="31">
        <f>IF('SERIES_DB-MetaData'!$F30="US",'SERIES_DB-MetaData'!BQ30,'SERIES_DB-MetaData'!BQ30/6.89476)</f>
        <v>81.032552257076404</v>
      </c>
      <c r="BR30" s="108">
        <f>'SERIES_DB-MetaData'!BR30</f>
        <v>0</v>
      </c>
      <c r="BS30" s="31">
        <f>IF('SERIES_DB-MetaData'!$F30="US",'SERIES_DB-MetaData'!BS30,'SERIES_DB-MetaData'!BS30/25.4)</f>
        <v>0</v>
      </c>
      <c r="BT30" s="108">
        <f>'SERIES_DB-MetaData'!BT30</f>
        <v>0</v>
      </c>
      <c r="BU30" s="108">
        <f t="shared" si="3"/>
        <v>0</v>
      </c>
      <c r="BV30" s="31">
        <f>IF('SERIES_DB-MetaData'!$F30="US",'SERIES_DB-MetaData'!BV30,'SERIES_DB-MetaData'!BV30/6.89476)</f>
        <v>0</v>
      </c>
      <c r="BW30" s="108">
        <f>'SERIES_DB-MetaData'!BW30</f>
        <v>0</v>
      </c>
      <c r="BX30" s="108">
        <f>'SERIES_DB-MetaData'!BX30</f>
        <v>1</v>
      </c>
    </row>
    <row r="31" spans="1:76">
      <c r="A31" s="85">
        <f>'SERIES_DB-MetaData'!A31</f>
        <v>26</v>
      </c>
      <c r="B31" s="85">
        <f>'SERIES_DB-MetaData'!B31</f>
        <v>0</v>
      </c>
      <c r="C31" s="85">
        <f>'SERIES_DB-MetaData'!C31</f>
        <v>6</v>
      </c>
      <c r="D31" s="85" t="str">
        <f>'SERIES_DB-MetaData'!D31</f>
        <v>WSH6</v>
      </c>
      <c r="E31" s="85" t="str">
        <f>'SERIES_DB-MetaData'!E31</f>
        <v>Dazio, Wenk and Bachmann (1999)</v>
      </c>
      <c r="F31" s="20" t="s">
        <v>193</v>
      </c>
      <c r="G31" s="85" t="str">
        <f>'SERIES_DB-MetaData'!G31</f>
        <v>C</v>
      </c>
      <c r="H31" s="85" t="str">
        <f>'SERIES_DB-MetaData'!H31</f>
        <v>R</v>
      </c>
      <c r="I31" s="31">
        <f>IF('SERIES_DB-MetaData'!$F31="US",'SERIES_DB-MetaData'!I31,'SERIES_DB-MetaData'!I31/6.89476)</f>
        <v>6.6137182439997915</v>
      </c>
      <c r="J31" s="31">
        <f>IF('SERIES_DB-MetaData'!$F31="US",'SERIES_DB-MetaData'!J31,'SERIES_DB-MetaData'!J31/6.89476)</f>
        <v>0</v>
      </c>
      <c r="K31" s="31">
        <f>IF('SERIES_DB-MetaData'!$F31="US",'SERIES_DB-MetaData'!K31,'SERIES_DB-MetaData'!K31/6.89476)</f>
        <v>0</v>
      </c>
      <c r="L31" s="31">
        <f>IF('SERIES_DB-MetaData'!$F31="US",'SERIES_DB-MetaData'!L31,'SERIES_DB-MetaData'!L31/4.448)</f>
        <v>332.15827338129492</v>
      </c>
      <c r="M31" s="20" t="str">
        <f>'SERIES_DB-MetaData'!M31</f>
        <v>IV</v>
      </c>
      <c r="N31" s="31">
        <f>IF('SERIES_DB-MetaData'!$F31="US",'SERIES_DB-MetaData'!N31,'SERIES_DB-MetaData'!N31/25.4)</f>
        <v>5.9055118110236222</v>
      </c>
      <c r="O31" s="31">
        <f>IF('SERIES_DB-MetaData'!$F31="US",'SERIES_DB-MetaData'!O31,'SERIES_DB-MetaData'!O31/25.4)</f>
        <v>9.0551181102362204</v>
      </c>
      <c r="P31" s="31">
        <f>IF('SERIES_DB-MetaData'!$F31="US",'SERIES_DB-MetaData'!P31,'SERIES_DB-MetaData'!P31/25.4)</f>
        <v>78.740157480314963</v>
      </c>
      <c r="Q31" s="31">
        <f>IF('SERIES_DB-MetaData'!$F31="US",'SERIES_DB-MetaData'!Q31,'SERIES_DB-MetaData'!Q31/25.4)</f>
        <v>5.9055118110236222</v>
      </c>
      <c r="R31" s="31">
        <f>IF('SERIES_DB-MetaData'!$F31="US",'SERIES_DB-MetaData'!R31,'SERIES_DB-MetaData'!R31/25.4)</f>
        <v>177.95275590551182</v>
      </c>
      <c r="S31" s="31">
        <f>IF('SERIES_DB-MetaData'!$F31="US",'SERIES_DB-MetaData'!S31,'SERIES_DB-MetaData'!S31/25.4)</f>
        <v>177.95275590551182</v>
      </c>
      <c r="T31" s="24" t="str">
        <f>'SERIES_DB-MetaData'!T31</f>
        <v>C</v>
      </c>
      <c r="U31" s="31">
        <f>IF('SERIES_DB-MetaData'!$F31="US",'SERIES_DB-MetaData'!U31,'SERIES_DB-MetaData'!U31/(25.4^2))</f>
        <v>465.00093000186001</v>
      </c>
      <c r="V31" s="31">
        <f>IF('SERIES_DB-MetaData'!$F31="US",'SERIES_DB-MetaData'!V31,'SERIES_DB-MetaData'!V31/25.4)</f>
        <v>0.47244094488188981</v>
      </c>
      <c r="W31" s="31">
        <f>IF('SERIES_DB-MetaData'!$F31="US",'SERIES_DB-MetaData'!W31,'SERIES_DB-MetaData'!W31/25.4)</f>
        <v>0.47244094488188981</v>
      </c>
      <c r="X31" s="31">
        <f>IF('SERIES_DB-MetaData'!$F31="US",'SERIES_DB-MetaData'!X31,'SERIES_DB-MetaData'!X31/25.4)</f>
        <v>0</v>
      </c>
      <c r="Y31" s="108">
        <f>'SERIES_DB-MetaData'!Y31</f>
        <v>6</v>
      </c>
      <c r="Z31" s="31">
        <f>IF('SERIES_DB-MetaData'!$F31="US",'SERIES_DB-MetaData'!Z31,'SERIES_DB-MetaData'!Z31/25.4)</f>
        <v>0</v>
      </c>
      <c r="AA31" s="108">
        <f>'SERIES_DB-MetaData'!AA31</f>
        <v>0</v>
      </c>
      <c r="AB31" s="31">
        <f>IF('SERIES_DB-MetaData'!$F31="US",'SERIES_DB-MetaData'!AB31,'SERIES_DB-MetaData'!AB31/25.4)</f>
        <v>1.1811023622047245</v>
      </c>
      <c r="AC31" s="108">
        <f>'SERIES_DB-MetaData'!AC31</f>
        <v>2</v>
      </c>
      <c r="AD31" s="108" t="str">
        <f>'SERIES_DB-MetaData'!AD31</f>
        <v>STRAIGHT</v>
      </c>
      <c r="AE31" s="31">
        <f>IF('SERIES_DB-MetaData'!$F31="US",'SERIES_DB-MetaData'!AE31,'SERIES_DB-MetaData'!AE31/25.4)</f>
        <v>23.622047244094489</v>
      </c>
      <c r="AF31" s="108" t="str">
        <f>'SERIES_DB-MetaData'!AF31</f>
        <v>Ribbed</v>
      </c>
      <c r="AG31" s="23">
        <f t="shared" si="0"/>
        <v>0.22619467105846519</v>
      </c>
      <c r="AH31" s="31">
        <f>IF('SERIES_DB-MetaData'!$F31="US",'SERIES_DB-MetaData'!AH31,'SERIES_DB-MetaData'!AH31/25.4)</f>
        <v>0</v>
      </c>
      <c r="AI31" s="31">
        <f>IF('SERIES_DB-MetaData'!$F31="US",'SERIES_DB-MetaData'!AI31,'SERIES_DB-MetaData'!AI31/6.89476)</f>
        <v>83.541704134734204</v>
      </c>
      <c r="AJ31" s="31">
        <f>IF('SERIES_DB-MetaData'!$F31="US",'SERIES_DB-MetaData'!AJ31,'SERIES_DB-MetaData'!AJ31/6.89476)</f>
        <v>97.885930764812699</v>
      </c>
      <c r="AK31" s="31">
        <f>IF('SERIES_DB-MetaData'!$F31="US",'SERIES_DB-MetaData'!AK31,'SERIES_DB-MetaData'!AK31/6.89476)</f>
        <v>83.541704134734204</v>
      </c>
      <c r="AL31" s="31">
        <f>IF('SERIES_DB-MetaData'!$F31="US",'SERIES_DB-MetaData'!AM31,'SERIES_DB-MetaData'!AM31/6.89476)</f>
        <v>97.885930764812699</v>
      </c>
      <c r="AM31" s="31" t="e">
        <f>IF('SERIES_DB-MetaData'!$F31="US",'SERIES_DB-MetaData'!#REF!,'SERIES_DB-MetaData'!#REF!/6.89476)</f>
        <v>#REF!</v>
      </c>
      <c r="AN31" s="31">
        <f>IF('SERIES_DB-MetaData'!$F31="US",'SERIES_DB-MetaData'!AN31,'SERIES_DB-MetaData'!AN31/6.89476)</f>
        <v>97.885930764812699</v>
      </c>
      <c r="AO31" s="108">
        <f>'SERIES_DB-MetaData'!AO31</f>
        <v>0</v>
      </c>
      <c r="AP31" s="108" t="str">
        <f>'SERIES_DB-MetaData'!AP31</f>
        <v>R</v>
      </c>
      <c r="AQ31" s="108">
        <f>'SERIES_DB-MetaData'!AQ31</f>
        <v>2</v>
      </c>
      <c r="AR31" s="108" t="str">
        <f>'SERIES_DB-MetaData'!AR31</f>
        <v>Ribbed</v>
      </c>
      <c r="AS31" s="31">
        <f>IF('SERIES_DB-MetaData'!$F31="US",'SERIES_DB-MetaData'!AS31,'SERIES_DB-MetaData'!AS31/25.4)</f>
        <v>0.23622047244094491</v>
      </c>
      <c r="AT31" s="108">
        <f>'SERIES_DB-MetaData'!AT31</f>
        <v>80</v>
      </c>
      <c r="AU31" s="31">
        <f>IF('SERIES_DB-MetaData'!$F31="US",'SERIES_DB-MetaData'!AU31,'SERIES_DB-MetaData'!AU31/25.4)</f>
        <v>1.9685039370078741</v>
      </c>
      <c r="AV31" s="31">
        <f>IF('SERIES_DB-MetaData'!$F31="US",'SERIES_DB-MetaData'!AV31,'SERIES_DB-MetaData'!AV31/25.4)</f>
        <v>0</v>
      </c>
      <c r="AW31" s="108">
        <f>'SERIES_DB-MetaData'!AW31</f>
        <v>0</v>
      </c>
      <c r="AX31" s="31">
        <f>IF('SERIES_DB-MetaData'!$F31="US",'SERIES_DB-MetaData'!AX31,'SERIES_DB-MetaData'!AX31/25.4)</f>
        <v>0</v>
      </c>
      <c r="AY31" s="23">
        <f t="shared" si="1"/>
        <v>0.75398223686155041</v>
      </c>
      <c r="AZ31" s="23"/>
      <c r="BA31" s="31">
        <f>IF('SERIES_DB-MetaData'!$F31="US",'SERIES_DB-MetaData'!BA31,'SERIES_DB-MetaData'!BA31/6.89476)</f>
        <v>75.260052561655513</v>
      </c>
      <c r="BB31" s="31">
        <f>IF('SERIES_DB-MetaData'!$F31="US",'SERIES_DB-MetaData'!BB31,'SERIES_DB-MetaData'!BB31/6.89476)</f>
        <v>81.032552257076404</v>
      </c>
      <c r="BC31" s="108">
        <f>'SERIES_DB-MetaData'!BC31</f>
        <v>0</v>
      </c>
      <c r="BD31" s="31">
        <f>IF('SERIES_DB-MetaData'!$F31="US",'SERIES_DB-MetaData'!BD31,'SERIES_DB-MetaData'!BD31/25.4)</f>
        <v>0.31496062992125984</v>
      </c>
      <c r="BE31" s="31">
        <f>IF('SERIES_DB-MetaData'!$F31="US",'SERIES_DB-MetaData'!BE31,'SERIES_DB-MetaData'!BE31/25.4)</f>
        <v>4.9212598425196852</v>
      </c>
      <c r="BF31" s="108">
        <f>'SERIES_DB-MetaData'!BF31</f>
        <v>2</v>
      </c>
      <c r="BG31" s="23">
        <f t="shared" si="2"/>
        <v>0.53616514621265798</v>
      </c>
      <c r="BH31" s="31">
        <f>IF('SERIES_DB-MetaData'!$F31="US",'SERIES_DB-MetaData'!BH31,'SERIES_DB-MetaData'!BH31/25.4)</f>
        <v>0</v>
      </c>
      <c r="BI31" s="31">
        <f>IF('SERIES_DB-MetaData'!$F31="US",'SERIES_DB-MetaData'!BI31,'SERIES_DB-MetaData'!BI31/6.89476)</f>
        <v>84.65849427681313</v>
      </c>
      <c r="BJ31" s="31">
        <f>IF('SERIES_DB-MetaData'!$F31="US",'SERIES_DB-MetaData'!BJ31,'SERIES_DB-MetaData'!BJ31/6.89476)</f>
        <v>103.61491915599673</v>
      </c>
      <c r="BK31" s="108">
        <f>'SERIES_DB-MetaData'!BK31</f>
        <v>0</v>
      </c>
      <c r="BL31" s="31">
        <f>IF('SERIES_DB-MetaData'!$F31="US",'SERIES_DB-MetaData'!BL31,'SERIES_DB-MetaData'!BL31/25.4)</f>
        <v>0.23622047244094491</v>
      </c>
      <c r="BM31" s="31">
        <f>IF('SERIES_DB-MetaData'!$F31="US",'SERIES_DB-MetaData'!BM31,'SERIES_DB-MetaData'!BM31/25.4)</f>
        <v>5.9055118110236222</v>
      </c>
      <c r="BN31" s="31">
        <f>'SERIES_DB-MetaData'!$BO$6</f>
        <v>0.52359877559829893</v>
      </c>
      <c r="BO31" s="22">
        <f>'SERIES_DB-MetaData'!$BO$6</f>
        <v>0.52359877559829893</v>
      </c>
      <c r="BP31" s="31">
        <f>IF('SERIES_DB-MetaData'!$F31="US",'SERIES_DB-MetaData'!BP31,'SERIES_DB-MetaData'!BP31/6.89476)</f>
        <v>75.260052561655513</v>
      </c>
      <c r="BQ31" s="31">
        <f>IF('SERIES_DB-MetaData'!$F31="US",'SERIES_DB-MetaData'!BQ31,'SERIES_DB-MetaData'!BQ31/6.89476)</f>
        <v>81.032552257076404</v>
      </c>
      <c r="BR31" s="108">
        <f>'SERIES_DB-MetaData'!BR31</f>
        <v>0</v>
      </c>
      <c r="BS31" s="31">
        <f>IF('SERIES_DB-MetaData'!$F31="US",'SERIES_DB-MetaData'!BS31,'SERIES_DB-MetaData'!BS31/25.4)</f>
        <v>0</v>
      </c>
      <c r="BT31" s="108">
        <f>'SERIES_DB-MetaData'!BT31</f>
        <v>0</v>
      </c>
      <c r="BU31" s="108">
        <f t="shared" si="3"/>
        <v>0</v>
      </c>
      <c r="BV31" s="31">
        <f>IF('SERIES_DB-MetaData'!$F31="US",'SERIES_DB-MetaData'!BV31,'SERIES_DB-MetaData'!BV31/6.89476)</f>
        <v>0</v>
      </c>
      <c r="BW31" s="108">
        <f>'SERIES_DB-MetaData'!BW31</f>
        <v>0</v>
      </c>
      <c r="BX31" s="108">
        <f>'SERIES_DB-MetaData'!BX31</f>
        <v>4</v>
      </c>
    </row>
    <row r="32" spans="1:76">
      <c r="A32" s="85">
        <f>'SERIES_DB-MetaData'!A32</f>
        <v>27</v>
      </c>
      <c r="B32" s="85">
        <f>'SERIES_DB-MetaData'!B32</f>
        <v>0</v>
      </c>
      <c r="C32" s="85">
        <f>'SERIES_DB-MetaData'!C32</f>
        <v>1</v>
      </c>
      <c r="D32" s="85" t="str">
        <f>'SERIES_DB-MetaData'!D32</f>
        <v>HPCW-01</v>
      </c>
      <c r="E32" s="85" t="str">
        <f>'SERIES_DB-MetaData'!E32</f>
        <v>Deng, Liang, Yang (2008)</v>
      </c>
      <c r="F32" s="20" t="s">
        <v>193</v>
      </c>
      <c r="G32" s="85" t="str">
        <f>'SERIES_DB-MetaData'!G32</f>
        <v>C</v>
      </c>
      <c r="H32" s="85" t="str">
        <f>'SERIES_DB-MetaData'!H32</f>
        <v>R</v>
      </c>
      <c r="I32" s="31">
        <f>IF('SERIES_DB-MetaData'!$F32="US",'SERIES_DB-MetaData'!I32,'SERIES_DB-MetaData'!I32/6.89476)</f>
        <v>8.909664730897088</v>
      </c>
      <c r="J32" s="31">
        <f>IF('SERIES_DB-MetaData'!$F32="US",'SERIES_DB-MetaData'!J32,'SERIES_DB-MetaData'!J32/6.89476)</f>
        <v>0</v>
      </c>
      <c r="K32" s="31">
        <f>IF('SERIES_DB-MetaData'!$F32="US",'SERIES_DB-MetaData'!K32,'SERIES_DB-MetaData'!K32/6.89476)</f>
        <v>0</v>
      </c>
      <c r="L32" s="31">
        <f>IF('SERIES_DB-MetaData'!$F32="US",'SERIES_DB-MetaData'!L32,'SERIES_DB-MetaData'!L32/4.448)</f>
        <v>225.71942446043161</v>
      </c>
      <c r="M32" s="20" t="str">
        <f>'SERIES_DB-MetaData'!M32</f>
        <v>III</v>
      </c>
      <c r="N32" s="31">
        <f>IF('SERIES_DB-MetaData'!$F32="US",'SERIES_DB-MetaData'!N32,'SERIES_DB-MetaData'!N32/25.4)</f>
        <v>3.9370078740157481</v>
      </c>
      <c r="O32" s="31">
        <f>IF('SERIES_DB-MetaData'!$F32="US",'SERIES_DB-MetaData'!O32,'SERIES_DB-MetaData'!O32/25.4)</f>
        <v>6.6929133858267722</v>
      </c>
      <c r="P32" s="31">
        <f>IF('SERIES_DB-MetaData'!$F32="US",'SERIES_DB-MetaData'!P32,'SERIES_DB-MetaData'!P32/25.4)</f>
        <v>39.370078740157481</v>
      </c>
      <c r="Q32" s="31">
        <f>IF('SERIES_DB-MetaData'!$F32="US",'SERIES_DB-MetaData'!Q32,'SERIES_DB-MetaData'!Q32/25.4)</f>
        <v>3.9370078740157481</v>
      </c>
      <c r="R32" s="31">
        <f>IF('SERIES_DB-MetaData'!$F32="US",'SERIES_DB-MetaData'!R32,'SERIES_DB-MetaData'!R32/25.4)</f>
        <v>82.677165354330711</v>
      </c>
      <c r="S32" s="31">
        <f>IF('SERIES_DB-MetaData'!$F32="US",'SERIES_DB-MetaData'!S32,'SERIES_DB-MetaData'!S32/25.4)</f>
        <v>82.677165354330711</v>
      </c>
      <c r="T32" s="24" t="str">
        <f>'SERIES_DB-MetaData'!T32</f>
        <v>C</v>
      </c>
      <c r="U32" s="31">
        <f>IF('SERIES_DB-MetaData'!$F32="US",'SERIES_DB-MetaData'!U32,'SERIES_DB-MetaData'!U32/(25.4^2))</f>
        <v>155.00031000062</v>
      </c>
      <c r="V32" s="31">
        <f>IF('SERIES_DB-MetaData'!$F32="US",'SERIES_DB-MetaData'!V32,'SERIES_DB-MetaData'!V32/25.4)</f>
        <v>0.41307324765189352</v>
      </c>
      <c r="W32" s="31">
        <f>IF('SERIES_DB-MetaData'!$F32="US",'SERIES_DB-MetaData'!W32,'SERIES_DB-MetaData'!W32/25.4)</f>
        <v>0.25590551181102361</v>
      </c>
      <c r="X32" s="31">
        <f>IF('SERIES_DB-MetaData'!$F32="US",'SERIES_DB-MetaData'!X32,'SERIES_DB-MetaData'!X32/25.4)</f>
        <v>0</v>
      </c>
      <c r="Y32" s="108">
        <f>'SERIES_DB-MetaData'!Y32</f>
        <v>8</v>
      </c>
      <c r="Z32" s="31">
        <f>IF('SERIES_DB-MetaData'!$F32="US",'SERIES_DB-MetaData'!Z32,'SERIES_DB-MetaData'!Z32/25.4)</f>
        <v>0.39370078740157483</v>
      </c>
      <c r="AA32" s="108">
        <f>'SERIES_DB-MetaData'!AA32</f>
        <v>0</v>
      </c>
      <c r="AB32" s="31">
        <f>IF('SERIES_DB-MetaData'!$F32="US",'SERIES_DB-MetaData'!AB32,'SERIES_DB-MetaData'!AB32/25.4)</f>
        <v>0.39370078740157483</v>
      </c>
      <c r="AC32" s="108">
        <f>'SERIES_DB-MetaData'!AC32</f>
        <v>1</v>
      </c>
      <c r="AD32" s="108" t="str">
        <f>'SERIES_DB-MetaData'!AD32</f>
        <v xml:space="preserve">STRAIGHT </v>
      </c>
      <c r="AE32" s="31">
        <f>IF('SERIES_DB-MetaData'!$F32="US",'SERIES_DB-MetaData'!AE32,'SERIES_DB-MetaData'!AE32/25.4)</f>
        <v>19.685039370078741</v>
      </c>
      <c r="AF32" s="108" t="str">
        <f>'SERIES_DB-MetaData'!AF32</f>
        <v>Ribbed</v>
      </c>
      <c r="AG32" s="23">
        <f t="shared" si="0"/>
        <v>0.63839780714822592</v>
      </c>
      <c r="AH32" s="31">
        <f>IF('SERIES_DB-MetaData'!$F32="US",'SERIES_DB-MetaData'!AH32,'SERIES_DB-MetaData'!AH32/25.4)</f>
        <v>0</v>
      </c>
      <c r="AI32" s="31">
        <f>IF('SERIES_DB-MetaData'!$F32="US",'SERIES_DB-MetaData'!AI32,'SERIES_DB-MetaData'!AI32/6.89476)</f>
        <v>63.236428824208531</v>
      </c>
      <c r="AJ32" s="31">
        <f>IF('SERIES_DB-MetaData'!$F32="US",'SERIES_DB-MetaData'!AJ32,'SERIES_DB-MetaData'!AJ32/6.89476)</f>
        <v>92.330987590576044</v>
      </c>
      <c r="AK32" s="31">
        <f>IF('SERIES_DB-MetaData'!$F32="US",'SERIES_DB-MetaData'!AK32,'SERIES_DB-MetaData'!AK32/6.89476)</f>
        <v>62.844827086076968</v>
      </c>
      <c r="AL32" s="31">
        <f>IF('SERIES_DB-MetaData'!$F32="US",'SERIES_DB-MetaData'!AL32,'SERIES_DB-MetaData'!AL32/6.89476)</f>
        <v>0</v>
      </c>
      <c r="AM32" s="31">
        <f>IF('SERIES_DB-MetaData'!$F32="US",'SERIES_DB-MetaData'!AM32,'SERIES_DB-MetaData'!AM32/6.89476)</f>
        <v>92.330987590576044</v>
      </c>
      <c r="AN32" s="31">
        <f>IF('SERIES_DB-MetaData'!$F32="US",'SERIES_DB-MetaData'!AN32,'SERIES_DB-MetaData'!AN32/6.89476)</f>
        <v>0</v>
      </c>
      <c r="AO32" s="108">
        <f>'SERIES_DB-MetaData'!AO32</f>
        <v>0</v>
      </c>
      <c r="AP32" s="108" t="str">
        <f>'SERIES_DB-MetaData'!AP32</f>
        <v>R</v>
      </c>
      <c r="AQ32" s="108">
        <f>'SERIES_DB-MetaData'!AQ32</f>
        <v>2</v>
      </c>
      <c r="AR32" s="108" t="str">
        <f>'SERIES_DB-MetaData'!AR32</f>
        <v>Ribbed</v>
      </c>
      <c r="AS32" s="31">
        <f>IF('SERIES_DB-MetaData'!$F32="US",'SERIES_DB-MetaData'!AS32,'SERIES_DB-MetaData'!AS32/25.4)</f>
        <v>0.15748031496062992</v>
      </c>
      <c r="AT32" s="108">
        <f>'SERIES_DB-MetaData'!AT32</f>
        <v>35</v>
      </c>
      <c r="AU32" s="31">
        <f>IF('SERIES_DB-MetaData'!$F32="US",'SERIES_DB-MetaData'!AU32,'SERIES_DB-MetaData'!AU32/25.4)</f>
        <v>2.3622047244094491</v>
      </c>
      <c r="AV32" s="31">
        <f>IF('SERIES_DB-MetaData'!$F32="US",'SERIES_DB-MetaData'!AV32,'SERIES_DB-MetaData'!AV32/25.4)</f>
        <v>0</v>
      </c>
      <c r="AW32" s="108">
        <f>'SERIES_DB-MetaData'!AW32</f>
        <v>0</v>
      </c>
      <c r="AX32" s="31">
        <f>IF('SERIES_DB-MetaData'!$F32="US",'SERIES_DB-MetaData'!AX32,'SERIES_DB-MetaData'!AX32/25.4)</f>
        <v>0</v>
      </c>
      <c r="AY32" s="23">
        <f t="shared" si="1"/>
        <v>0.41887902047863906</v>
      </c>
      <c r="AZ32" s="23"/>
      <c r="BA32" s="31">
        <f>IF('SERIES_DB-MetaData'!$F32="US",'SERIES_DB-MetaData'!BA32,'SERIES_DB-MetaData'!BA32/6.89476)</f>
        <v>121.25150113999618</v>
      </c>
      <c r="BB32" s="31">
        <f>IF('SERIES_DB-MetaData'!$F32="US",'SERIES_DB-MetaData'!BB32,'SERIES_DB-MetaData'!BB32/6.89476)</f>
        <v>121.25150113999618</v>
      </c>
      <c r="BC32" s="108">
        <f>'SERIES_DB-MetaData'!BC32</f>
        <v>0</v>
      </c>
      <c r="BD32" s="31">
        <f>IF('SERIES_DB-MetaData'!$F32="US",'SERIES_DB-MetaData'!BD32,'SERIES_DB-MetaData'!BD32/25.4)</f>
        <v>0.15748031496062992</v>
      </c>
      <c r="BE32" s="31">
        <f>IF('SERIES_DB-MetaData'!$F32="US",'SERIES_DB-MetaData'!BE32,'SERIES_DB-MetaData'!BE32/25.4)</f>
        <v>3.9370078740157481</v>
      </c>
      <c r="BF32" s="108">
        <f>'SERIES_DB-MetaData'!BF32</f>
        <v>2</v>
      </c>
      <c r="BG32" s="23">
        <f t="shared" si="2"/>
        <v>0.25132741228718347</v>
      </c>
      <c r="BH32" s="31">
        <f>IF('SERIES_DB-MetaData'!$F32="US",'SERIES_DB-MetaData'!BH32,'SERIES_DB-MetaData'!BH32/25.4)</f>
        <v>0</v>
      </c>
      <c r="BI32" s="31">
        <f>IF('SERIES_DB-MetaData'!$F32="US",'SERIES_DB-MetaData'!BI32,'SERIES_DB-MetaData'!BI32/6.89476)</f>
        <v>52.445625373472033</v>
      </c>
      <c r="BJ32" s="31">
        <f>IF('SERIES_DB-MetaData'!$F32="US",'SERIES_DB-MetaData'!BJ32,'SERIES_DB-MetaData'!BJ32/6.89476)</f>
        <v>73.432577783708211</v>
      </c>
      <c r="BK32" s="108">
        <f>'SERIES_DB-MetaData'!BK32</f>
        <v>0</v>
      </c>
      <c r="BL32" s="31">
        <f>IF('SERIES_DB-MetaData'!$F32="US",'SERIES_DB-MetaData'!BL32,'SERIES_DB-MetaData'!BL32/25.4)</f>
        <v>0.25590551181102361</v>
      </c>
      <c r="BM32" s="31">
        <f>IF('SERIES_DB-MetaData'!$F32="US",'SERIES_DB-MetaData'!BM32,'SERIES_DB-MetaData'!BM32/25.4)</f>
        <v>3.9370078740157481</v>
      </c>
      <c r="BN32" s="31">
        <f>'SERIES_DB-MetaData'!$BO$6</f>
        <v>0.52359877559829893</v>
      </c>
      <c r="BO32" s="22">
        <f>'SERIES_DB-MetaData'!$BO$6</f>
        <v>0.52359877559829893</v>
      </c>
      <c r="BP32" s="31">
        <f>IF('SERIES_DB-MetaData'!$F32="US",'SERIES_DB-MetaData'!BP32,'SERIES_DB-MetaData'!BP32/6.89476)</f>
        <v>52.445625373472033</v>
      </c>
      <c r="BQ32" s="31">
        <f>IF('SERIES_DB-MetaData'!$F32="US",'SERIES_DB-MetaData'!BQ32,'SERIES_DB-MetaData'!BQ32/6.89476)</f>
        <v>73.432577783708211</v>
      </c>
      <c r="BR32" s="108">
        <f>'SERIES_DB-MetaData'!BR32</f>
        <v>0</v>
      </c>
      <c r="BS32" s="31">
        <f>IF('SERIES_DB-MetaData'!$F32="US",'SERIES_DB-MetaData'!BS32,'SERIES_DB-MetaData'!BS32/25.4)</f>
        <v>0</v>
      </c>
      <c r="BT32" s="108">
        <f>'SERIES_DB-MetaData'!BT32</f>
        <v>0</v>
      </c>
      <c r="BU32" s="108">
        <f t="shared" si="3"/>
        <v>0</v>
      </c>
      <c r="BV32" s="31">
        <f>IF('SERIES_DB-MetaData'!$F32="US",'SERIES_DB-MetaData'!BV32,'SERIES_DB-MetaData'!BV32/6.89476)</f>
        <v>0</v>
      </c>
      <c r="BW32" s="108">
        <f>'SERIES_DB-MetaData'!BW32</f>
        <v>0</v>
      </c>
      <c r="BX32" s="108">
        <f>'SERIES_DB-MetaData'!BX32</f>
        <v>1</v>
      </c>
    </row>
    <row r="33" spans="1:76">
      <c r="A33" s="85">
        <f>'SERIES_DB-MetaData'!A33</f>
        <v>28</v>
      </c>
      <c r="B33" s="85">
        <f>'SERIES_DB-MetaData'!B33</f>
        <v>0</v>
      </c>
      <c r="C33" s="85">
        <f>'SERIES_DB-MetaData'!C33</f>
        <v>2</v>
      </c>
      <c r="D33" s="85" t="str">
        <f>'SERIES_DB-MetaData'!D33</f>
        <v>HPCW-02</v>
      </c>
      <c r="E33" s="85" t="str">
        <f>'SERIES_DB-MetaData'!E33</f>
        <v>Deng, Liang, Yang (2008)</v>
      </c>
      <c r="F33" s="20" t="s">
        <v>193</v>
      </c>
      <c r="G33" s="85" t="str">
        <f>'SERIES_DB-MetaData'!G33</f>
        <v>C</v>
      </c>
      <c r="H33" s="85" t="str">
        <f>'SERIES_DB-MetaData'!H33</f>
        <v>R</v>
      </c>
      <c r="I33" s="31">
        <f>IF('SERIES_DB-MetaData'!$F33="US",'SERIES_DB-MetaData'!I33,'SERIES_DB-MetaData'!I33/6.89476)</f>
        <v>10.668971798873349</v>
      </c>
      <c r="J33" s="31">
        <f>IF('SERIES_DB-MetaData'!$F33="US",'SERIES_DB-MetaData'!J33,'SERIES_DB-MetaData'!J33/6.89476)</f>
        <v>0</v>
      </c>
      <c r="K33" s="31">
        <f>IF('SERIES_DB-MetaData'!$F33="US",'SERIES_DB-MetaData'!K33,'SERIES_DB-MetaData'!K33/6.89476)</f>
        <v>0</v>
      </c>
      <c r="L33" s="31">
        <f>IF('SERIES_DB-MetaData'!$F33="US",'SERIES_DB-MetaData'!L33,'SERIES_DB-MetaData'!L33/4.448)</f>
        <v>225.71942446043161</v>
      </c>
      <c r="M33" s="20" t="str">
        <f>'SERIES_DB-MetaData'!M33</f>
        <v>III</v>
      </c>
      <c r="N33" s="31">
        <f>IF('SERIES_DB-MetaData'!$F33="US",'SERIES_DB-MetaData'!N33,'SERIES_DB-MetaData'!N33/25.4)</f>
        <v>3.9370078740157481</v>
      </c>
      <c r="O33" s="31">
        <f>IF('SERIES_DB-MetaData'!$F33="US",'SERIES_DB-MetaData'!O33,'SERIES_DB-MetaData'!O33/25.4)</f>
        <v>9.8425196850393704</v>
      </c>
      <c r="P33" s="31">
        <f>IF('SERIES_DB-MetaData'!$F33="US",'SERIES_DB-MetaData'!P33,'SERIES_DB-MetaData'!P33/25.4)</f>
        <v>39.370078740157481</v>
      </c>
      <c r="Q33" s="31">
        <f>IF('SERIES_DB-MetaData'!$F33="US",'SERIES_DB-MetaData'!Q33,'SERIES_DB-MetaData'!Q33/25.4)</f>
        <v>3.9370078740157481</v>
      </c>
      <c r="R33" s="31">
        <f>IF('SERIES_DB-MetaData'!$F33="US",'SERIES_DB-MetaData'!R33,'SERIES_DB-MetaData'!R33/25.4)</f>
        <v>82.677165354330711</v>
      </c>
      <c r="S33" s="31">
        <f>IF('SERIES_DB-MetaData'!$F33="US",'SERIES_DB-MetaData'!S33,'SERIES_DB-MetaData'!S33/25.4)</f>
        <v>82.677165354330711</v>
      </c>
      <c r="T33" s="24" t="str">
        <f>'SERIES_DB-MetaData'!T33</f>
        <v>C</v>
      </c>
      <c r="U33" s="31">
        <f>IF('SERIES_DB-MetaData'!$F33="US",'SERIES_DB-MetaData'!U33,'SERIES_DB-MetaData'!U33/(25.4^2))</f>
        <v>155.00031000062</v>
      </c>
      <c r="V33" s="31">
        <f>IF('SERIES_DB-MetaData'!$F33="US",'SERIES_DB-MetaData'!V33,'SERIES_DB-MetaData'!V33/25.4)</f>
        <v>0.37992635955942489</v>
      </c>
      <c r="W33" s="31">
        <f>IF('SERIES_DB-MetaData'!$F33="US",'SERIES_DB-MetaData'!W33,'SERIES_DB-MetaData'!W33/25.4)</f>
        <v>0.25590551181102361</v>
      </c>
      <c r="X33" s="31">
        <f>IF('SERIES_DB-MetaData'!$F33="US",'SERIES_DB-MetaData'!X33,'SERIES_DB-MetaData'!X33/25.4)</f>
        <v>0</v>
      </c>
      <c r="Y33" s="108">
        <f>'SERIES_DB-MetaData'!Y33</f>
        <v>8</v>
      </c>
      <c r="Z33" s="31">
        <f>IF('SERIES_DB-MetaData'!$F33="US",'SERIES_DB-MetaData'!Z33,'SERIES_DB-MetaData'!Z33/25.4)</f>
        <v>0.39370078740157483</v>
      </c>
      <c r="AA33" s="108">
        <f>'SERIES_DB-MetaData'!AA33</f>
        <v>0</v>
      </c>
      <c r="AB33" s="31">
        <f>IF('SERIES_DB-MetaData'!$F33="US",'SERIES_DB-MetaData'!AB33,'SERIES_DB-MetaData'!AB33/25.4)</f>
        <v>0.39370078740157483</v>
      </c>
      <c r="AC33" s="108">
        <f>'SERIES_DB-MetaData'!AC33</f>
        <v>2</v>
      </c>
      <c r="AD33" s="108" t="str">
        <f>'SERIES_DB-MetaData'!AD33</f>
        <v xml:space="preserve">STRAIGHT </v>
      </c>
      <c r="AE33" s="31">
        <f>IF('SERIES_DB-MetaData'!$F33="US",'SERIES_DB-MetaData'!AE33,'SERIES_DB-MetaData'!AE33/25.4)</f>
        <v>19.685039370078741</v>
      </c>
      <c r="AF33" s="108" t="str">
        <f>'SERIES_DB-MetaData'!AF33</f>
        <v>Ribbed</v>
      </c>
      <c r="AG33" s="23">
        <f t="shared" si="0"/>
        <v>0.50520736860540871</v>
      </c>
      <c r="AH33" s="31">
        <f>IF('SERIES_DB-MetaData'!$F33="US",'SERIES_DB-MetaData'!AH33,'SERIES_DB-MetaData'!AH33/25.4)</f>
        <v>0</v>
      </c>
      <c r="AI33" s="31">
        <f>IF('SERIES_DB-MetaData'!$F33="US",'SERIES_DB-MetaData'!AI33,'SERIES_DB-MetaData'!AI33/6.89476)</f>
        <v>63.236428824208531</v>
      </c>
      <c r="AJ33" s="31">
        <f>IF('SERIES_DB-MetaData'!$F33="US",'SERIES_DB-MetaData'!AJ33,'SERIES_DB-MetaData'!AJ33/6.89476)</f>
        <v>92.330987590576044</v>
      </c>
      <c r="AK33" s="31">
        <f>IF('SERIES_DB-MetaData'!$F33="US",'SERIES_DB-MetaData'!AK33,'SERIES_DB-MetaData'!AK33/6.89476)</f>
        <v>62.844827086076968</v>
      </c>
      <c r="AL33" s="31">
        <f>IF('SERIES_DB-MetaData'!$F33="US",'SERIES_DB-MetaData'!AL33,'SERIES_DB-MetaData'!AL33/6.89476)</f>
        <v>0</v>
      </c>
      <c r="AM33" s="31">
        <f>IF('SERIES_DB-MetaData'!$F33="US",'SERIES_DB-MetaData'!AM33,'SERIES_DB-MetaData'!AM33/6.89476)</f>
        <v>92.330987590576044</v>
      </c>
      <c r="AN33" s="31">
        <f>IF('SERIES_DB-MetaData'!$F33="US",'SERIES_DB-MetaData'!AN33,'SERIES_DB-MetaData'!AN33/6.89476)</f>
        <v>0</v>
      </c>
      <c r="AO33" s="108">
        <f>'SERIES_DB-MetaData'!AO33</f>
        <v>0</v>
      </c>
      <c r="AP33" s="108" t="str">
        <f>'SERIES_DB-MetaData'!AP33</f>
        <v>R</v>
      </c>
      <c r="AQ33" s="108">
        <f>'SERIES_DB-MetaData'!AQ33</f>
        <v>2</v>
      </c>
      <c r="AR33" s="108" t="str">
        <f>'SERIES_DB-MetaData'!AR33</f>
        <v>Ribbed</v>
      </c>
      <c r="AS33" s="31">
        <f>IF('SERIES_DB-MetaData'!$F33="US",'SERIES_DB-MetaData'!AS33,'SERIES_DB-MetaData'!AS33/25.4)</f>
        <v>0.19685039370078741</v>
      </c>
      <c r="AT33" s="108">
        <f>'SERIES_DB-MetaData'!AT33</f>
        <v>35</v>
      </c>
      <c r="AU33" s="31">
        <f>IF('SERIES_DB-MetaData'!$F33="US",'SERIES_DB-MetaData'!AU33,'SERIES_DB-MetaData'!AU33/25.4)</f>
        <v>2.3622047244094491</v>
      </c>
      <c r="AV33" s="31">
        <f>IF('SERIES_DB-MetaData'!$F33="US",'SERIES_DB-MetaData'!AV33,'SERIES_DB-MetaData'!AV33/25.4)</f>
        <v>0</v>
      </c>
      <c r="AW33" s="108">
        <f>'SERIES_DB-MetaData'!AW33</f>
        <v>0</v>
      </c>
      <c r="AX33" s="31">
        <f>IF('SERIES_DB-MetaData'!$F33="US",'SERIES_DB-MetaData'!AX33,'SERIES_DB-MetaData'!AX33/25.4)</f>
        <v>0</v>
      </c>
      <c r="AY33" s="23">
        <f t="shared" si="1"/>
        <v>0.65449846949787349</v>
      </c>
      <c r="AZ33" s="23"/>
      <c r="BA33" s="31">
        <f>IF('SERIES_DB-MetaData'!$F33="US",'SERIES_DB-MetaData'!BA33,'SERIES_DB-MetaData'!BA33/6.89476)</f>
        <v>103.41186640289148</v>
      </c>
      <c r="BB33" s="31">
        <f>IF('SERIES_DB-MetaData'!$F33="US",'SERIES_DB-MetaData'!BB33,'SERIES_DB-MetaData'!BB33/6.89476)</f>
        <v>103.41186640289148</v>
      </c>
      <c r="BC33" s="108">
        <f>'SERIES_DB-MetaData'!BC33</f>
        <v>0</v>
      </c>
      <c r="BD33" s="31">
        <f>IF('SERIES_DB-MetaData'!$F33="US",'SERIES_DB-MetaData'!BD33,'SERIES_DB-MetaData'!BD33/25.4)</f>
        <v>0.15748031496062992</v>
      </c>
      <c r="BE33" s="31">
        <f>IF('SERIES_DB-MetaData'!$F33="US",'SERIES_DB-MetaData'!BE33,'SERIES_DB-MetaData'!BE33/25.4)</f>
        <v>3.9370078740157481</v>
      </c>
      <c r="BF33" s="108">
        <f>'SERIES_DB-MetaData'!BF33</f>
        <v>2</v>
      </c>
      <c r="BG33" s="23">
        <f t="shared" si="2"/>
        <v>0.25132741228718347</v>
      </c>
      <c r="BH33" s="31">
        <f>IF('SERIES_DB-MetaData'!$F33="US",'SERIES_DB-MetaData'!BH33,'SERIES_DB-MetaData'!BH33/25.4)</f>
        <v>0</v>
      </c>
      <c r="BI33" s="31">
        <f>IF('SERIES_DB-MetaData'!$F33="US",'SERIES_DB-MetaData'!BI33,'SERIES_DB-MetaData'!BI33/6.89476)</f>
        <v>52.445625373472033</v>
      </c>
      <c r="BJ33" s="31">
        <f>IF('SERIES_DB-MetaData'!$F33="US",'SERIES_DB-MetaData'!BJ33,'SERIES_DB-MetaData'!BJ33/6.89476)</f>
        <v>73.432577783708211</v>
      </c>
      <c r="BK33" s="108">
        <f>'SERIES_DB-MetaData'!BK33</f>
        <v>0</v>
      </c>
      <c r="BL33" s="31">
        <f>IF('SERIES_DB-MetaData'!$F33="US",'SERIES_DB-MetaData'!BL33,'SERIES_DB-MetaData'!BL33/25.4)</f>
        <v>0.25590551181102361</v>
      </c>
      <c r="BM33" s="31">
        <f>IF('SERIES_DB-MetaData'!$F33="US",'SERIES_DB-MetaData'!BM33,'SERIES_DB-MetaData'!BM33/25.4)</f>
        <v>3.9370078740157481</v>
      </c>
      <c r="BN33" s="31">
        <f>'SERIES_DB-MetaData'!$BO$6</f>
        <v>0.52359877559829893</v>
      </c>
      <c r="BO33" s="22">
        <f>'SERIES_DB-MetaData'!$BO$6</f>
        <v>0.52359877559829893</v>
      </c>
      <c r="BP33" s="31">
        <f>IF('SERIES_DB-MetaData'!$F33="US",'SERIES_DB-MetaData'!BP33,'SERIES_DB-MetaData'!BP33/6.89476)</f>
        <v>52.445625373472033</v>
      </c>
      <c r="BQ33" s="31">
        <f>IF('SERIES_DB-MetaData'!$F33="US",'SERIES_DB-MetaData'!BQ33,'SERIES_DB-MetaData'!BQ33/6.89476)</f>
        <v>73.432577783708211</v>
      </c>
      <c r="BR33" s="108">
        <f>'SERIES_DB-MetaData'!BR33</f>
        <v>0</v>
      </c>
      <c r="BS33" s="31">
        <f>IF('SERIES_DB-MetaData'!$F33="US",'SERIES_DB-MetaData'!BS33,'SERIES_DB-MetaData'!BS33/25.4)</f>
        <v>0</v>
      </c>
      <c r="BT33" s="108">
        <f>'SERIES_DB-MetaData'!BT33</f>
        <v>0</v>
      </c>
      <c r="BU33" s="108">
        <f t="shared" si="3"/>
        <v>0</v>
      </c>
      <c r="BV33" s="31">
        <f>IF('SERIES_DB-MetaData'!$F33="US",'SERIES_DB-MetaData'!BV33,'SERIES_DB-MetaData'!BV33/6.89476)</f>
        <v>0</v>
      </c>
      <c r="BW33" s="108">
        <f>'SERIES_DB-MetaData'!BW33</f>
        <v>0</v>
      </c>
      <c r="BX33" s="108">
        <f>'SERIES_DB-MetaData'!BX33</f>
        <v>1</v>
      </c>
    </row>
    <row r="34" spans="1:76">
      <c r="A34" s="85">
        <f>'SERIES_DB-MetaData'!A34</f>
        <v>29</v>
      </c>
      <c r="B34" s="85">
        <f>'SERIES_DB-MetaData'!B34</f>
        <v>0</v>
      </c>
      <c r="C34" s="85">
        <f>'SERIES_DB-MetaData'!C34</f>
        <v>3</v>
      </c>
      <c r="D34" s="85" t="str">
        <f>'SERIES_DB-MetaData'!D34</f>
        <v>HPCW-03</v>
      </c>
      <c r="E34" s="85" t="str">
        <f>'SERIES_DB-MetaData'!E34</f>
        <v>Deng, Liang, Yang (2008)</v>
      </c>
      <c r="F34" s="20" t="s">
        <v>193</v>
      </c>
      <c r="G34" s="85" t="str">
        <f>'SERIES_DB-MetaData'!G34</f>
        <v>C</v>
      </c>
      <c r="H34" s="85" t="str">
        <f>'SERIES_DB-MetaData'!H34</f>
        <v>R</v>
      </c>
      <c r="I34" s="31">
        <f>IF('SERIES_DB-MetaData'!$F34="US",'SERIES_DB-MetaData'!I34,'SERIES_DB-MetaData'!I34/6.89476)</f>
        <v>10.924238117062812</v>
      </c>
      <c r="J34" s="31">
        <f>IF('SERIES_DB-MetaData'!$F34="US",'SERIES_DB-MetaData'!J34,'SERIES_DB-MetaData'!J34/6.89476)</f>
        <v>0</v>
      </c>
      <c r="K34" s="31">
        <f>IF('SERIES_DB-MetaData'!$F34="US",'SERIES_DB-MetaData'!K34,'SERIES_DB-MetaData'!K34/6.89476)</f>
        <v>0</v>
      </c>
      <c r="L34" s="31">
        <f>IF('SERIES_DB-MetaData'!$F34="US",'SERIES_DB-MetaData'!L34,'SERIES_DB-MetaData'!L34/4.448)</f>
        <v>225.71942446043161</v>
      </c>
      <c r="M34" s="20" t="str">
        <f>'SERIES_DB-MetaData'!M34</f>
        <v>III</v>
      </c>
      <c r="N34" s="31">
        <f>IF('SERIES_DB-MetaData'!$F34="US",'SERIES_DB-MetaData'!N34,'SERIES_DB-MetaData'!N34/25.4)</f>
        <v>3.9370078740157481</v>
      </c>
      <c r="O34" s="31">
        <f>IF('SERIES_DB-MetaData'!$F34="US",'SERIES_DB-MetaData'!O34,'SERIES_DB-MetaData'!O34/25.4)</f>
        <v>9.8425196850393704</v>
      </c>
      <c r="P34" s="31">
        <f>IF('SERIES_DB-MetaData'!$F34="US",'SERIES_DB-MetaData'!P34,'SERIES_DB-MetaData'!P34/25.4)</f>
        <v>39.370078740157481</v>
      </c>
      <c r="Q34" s="31">
        <f>IF('SERIES_DB-MetaData'!$F34="US",'SERIES_DB-MetaData'!Q34,'SERIES_DB-MetaData'!Q34/25.4)</f>
        <v>3.9370078740157481</v>
      </c>
      <c r="R34" s="31">
        <f>IF('SERIES_DB-MetaData'!$F34="US",'SERIES_DB-MetaData'!R34,'SERIES_DB-MetaData'!R34/25.4)</f>
        <v>82.677165354330711</v>
      </c>
      <c r="S34" s="31">
        <f>IF('SERIES_DB-MetaData'!$F34="US",'SERIES_DB-MetaData'!S34,'SERIES_DB-MetaData'!S34/25.4)</f>
        <v>82.677165354330711</v>
      </c>
      <c r="T34" s="24" t="str">
        <f>'SERIES_DB-MetaData'!T34</f>
        <v>C</v>
      </c>
      <c r="U34" s="31">
        <f>IF('SERIES_DB-MetaData'!$F34="US",'SERIES_DB-MetaData'!U34,'SERIES_DB-MetaData'!U34/(25.4^2))</f>
        <v>155.00031000062</v>
      </c>
      <c r="V34" s="31">
        <f>IF('SERIES_DB-MetaData'!$F34="US",'SERIES_DB-MetaData'!V34,'SERIES_DB-MetaData'!V34/25.4)</f>
        <v>0.42868664843272769</v>
      </c>
      <c r="W34" s="31">
        <f>IF('SERIES_DB-MetaData'!$F34="US",'SERIES_DB-MetaData'!W34,'SERIES_DB-MetaData'!W34/25.4)</f>
        <v>0.25590551181102361</v>
      </c>
      <c r="X34" s="31">
        <f>IF('SERIES_DB-MetaData'!$F34="US",'SERIES_DB-MetaData'!X34,'SERIES_DB-MetaData'!X34/25.4)</f>
        <v>0</v>
      </c>
      <c r="Y34" s="108">
        <f>'SERIES_DB-MetaData'!Y34</f>
        <v>11</v>
      </c>
      <c r="Z34" s="31">
        <f>IF('SERIES_DB-MetaData'!$F34="US",'SERIES_DB-MetaData'!Z34,'SERIES_DB-MetaData'!Z34/25.4)</f>
        <v>0.39370078740157483</v>
      </c>
      <c r="AA34" s="108">
        <f>'SERIES_DB-MetaData'!AA34</f>
        <v>0</v>
      </c>
      <c r="AB34" s="31">
        <f>IF('SERIES_DB-MetaData'!$F34="US",'SERIES_DB-MetaData'!AB34,'SERIES_DB-MetaData'!AB34/25.4)</f>
        <v>0.39370078740157483</v>
      </c>
      <c r="AC34" s="108">
        <f>'SERIES_DB-MetaData'!AC34</f>
        <v>1</v>
      </c>
      <c r="AD34" s="108" t="str">
        <f>'SERIES_DB-MetaData'!AD34</f>
        <v xml:space="preserve">STRAIGHT </v>
      </c>
      <c r="AE34" s="31">
        <f>IF('SERIES_DB-MetaData'!$F34="US",'SERIES_DB-MetaData'!AE34,'SERIES_DB-MetaData'!AE34/25.4)</f>
        <v>19.685039370078741</v>
      </c>
      <c r="AF34" s="108" t="str">
        <f>'SERIES_DB-MetaData'!AF34</f>
        <v>Ribbed</v>
      </c>
      <c r="AG34" s="23">
        <f t="shared" si="0"/>
        <v>0.96437076988164172</v>
      </c>
      <c r="AH34" s="31">
        <f>IF('SERIES_DB-MetaData'!$F34="US",'SERIES_DB-MetaData'!AH34,'SERIES_DB-MetaData'!AH34/25.4)</f>
        <v>0</v>
      </c>
      <c r="AI34" s="31">
        <f>IF('SERIES_DB-MetaData'!$F34="US",'SERIES_DB-MetaData'!AI34,'SERIES_DB-MetaData'!AI34/6.89476)</f>
        <v>61.918382653061556</v>
      </c>
      <c r="AJ34" s="31">
        <f>IF('SERIES_DB-MetaData'!$F34="US",'SERIES_DB-MetaData'!AJ34,'SERIES_DB-MetaData'!AJ34/6.89476)</f>
        <v>92.330987590576044</v>
      </c>
      <c r="AK34" s="31">
        <f>IF('SERIES_DB-MetaData'!$F34="US",'SERIES_DB-MetaData'!AK34,'SERIES_DB-MetaData'!AK34/6.89476)</f>
        <v>62.844827086076968</v>
      </c>
      <c r="AL34" s="31">
        <f>IF('SERIES_DB-MetaData'!$F34="US",'SERIES_DB-MetaData'!AL34,'SERIES_DB-MetaData'!AL34/6.89476)</f>
        <v>0</v>
      </c>
      <c r="AM34" s="31">
        <f>IF('SERIES_DB-MetaData'!$F34="US",'SERIES_DB-MetaData'!AM34,'SERIES_DB-MetaData'!AM34/6.89476)</f>
        <v>92.330987590576044</v>
      </c>
      <c r="AN34" s="31">
        <f>IF('SERIES_DB-MetaData'!$F34="US",'SERIES_DB-MetaData'!AN34,'SERIES_DB-MetaData'!AN34/6.89476)</f>
        <v>0</v>
      </c>
      <c r="AO34" s="108">
        <f>'SERIES_DB-MetaData'!AO34</f>
        <v>0</v>
      </c>
      <c r="AP34" s="108" t="str">
        <f>'SERIES_DB-MetaData'!AP34</f>
        <v>R</v>
      </c>
      <c r="AQ34" s="108">
        <f>'SERIES_DB-MetaData'!AQ34</f>
        <v>2</v>
      </c>
      <c r="AR34" s="108" t="str">
        <f>'SERIES_DB-MetaData'!AR34</f>
        <v>Ribbed</v>
      </c>
      <c r="AS34" s="31">
        <f>IF('SERIES_DB-MetaData'!$F34="US",'SERIES_DB-MetaData'!AS34,'SERIES_DB-MetaData'!AS34/25.4)</f>
        <v>0.19685039370078741</v>
      </c>
      <c r="AT34" s="108">
        <f>'SERIES_DB-MetaData'!AT34</f>
        <v>53</v>
      </c>
      <c r="AU34" s="31">
        <f>IF('SERIES_DB-MetaData'!$F34="US",'SERIES_DB-MetaData'!AU34,'SERIES_DB-MetaData'!AU34/25.4)</f>
        <v>1.5748031496062993</v>
      </c>
      <c r="AV34" s="31">
        <f>IF('SERIES_DB-MetaData'!$F34="US",'SERIES_DB-MetaData'!AV34,'SERIES_DB-MetaData'!AV34/25.4)</f>
        <v>0</v>
      </c>
      <c r="AW34" s="108">
        <f>'SERIES_DB-MetaData'!AW34</f>
        <v>0</v>
      </c>
      <c r="AX34" s="31">
        <f>IF('SERIES_DB-MetaData'!$F34="US",'SERIES_DB-MetaData'!AX34,'SERIES_DB-MetaData'!AX34/25.4)</f>
        <v>0</v>
      </c>
      <c r="AY34" s="23">
        <f t="shared" si="1"/>
        <v>0.98174770424681013</v>
      </c>
      <c r="AZ34" s="23"/>
      <c r="BA34" s="31">
        <f>IF('SERIES_DB-MetaData'!$F34="US",'SERIES_DB-MetaData'!BA34,'SERIES_DB-MetaData'!BA34/6.89476)</f>
        <v>103.41186640289148</v>
      </c>
      <c r="BB34" s="31">
        <f>IF('SERIES_DB-MetaData'!$F34="US",'SERIES_DB-MetaData'!BB34,'SERIES_DB-MetaData'!BB34/6.89476)</f>
        <v>103.41186640289148</v>
      </c>
      <c r="BC34" s="108">
        <f>'SERIES_DB-MetaData'!BC34</f>
        <v>0</v>
      </c>
      <c r="BD34" s="31">
        <f>IF('SERIES_DB-MetaData'!$F34="US",'SERIES_DB-MetaData'!BD34,'SERIES_DB-MetaData'!BD34/25.4)</f>
        <v>0.15748031496062992</v>
      </c>
      <c r="BE34" s="31">
        <f>IF('SERIES_DB-MetaData'!$F34="US",'SERIES_DB-MetaData'!BE34,'SERIES_DB-MetaData'!BE34/25.4)</f>
        <v>3.9370078740157481</v>
      </c>
      <c r="BF34" s="108">
        <f>'SERIES_DB-MetaData'!BF34</f>
        <v>2</v>
      </c>
      <c r="BG34" s="23">
        <f t="shared" si="2"/>
        <v>0.25132741228718347</v>
      </c>
      <c r="BH34" s="31">
        <f>IF('SERIES_DB-MetaData'!$F34="US",'SERIES_DB-MetaData'!BH34,'SERIES_DB-MetaData'!BH34/25.4)</f>
        <v>0</v>
      </c>
      <c r="BI34" s="31">
        <f>IF('SERIES_DB-MetaData'!$F34="US",'SERIES_DB-MetaData'!BI34,'SERIES_DB-MetaData'!BI34/6.89476)</f>
        <v>52.445625373472033</v>
      </c>
      <c r="BJ34" s="31">
        <f>IF('SERIES_DB-MetaData'!$F34="US",'SERIES_DB-MetaData'!BJ34,'SERIES_DB-MetaData'!BJ34/6.89476)</f>
        <v>73.432577783708211</v>
      </c>
      <c r="BK34" s="108">
        <f>'SERIES_DB-MetaData'!BK34</f>
        <v>0</v>
      </c>
      <c r="BL34" s="31">
        <f>IF('SERIES_DB-MetaData'!$F34="US",'SERIES_DB-MetaData'!BL34,'SERIES_DB-MetaData'!BL34/25.4)</f>
        <v>0.31496062992125984</v>
      </c>
      <c r="BM34" s="31">
        <f>IF('SERIES_DB-MetaData'!$F34="US",'SERIES_DB-MetaData'!BM34,'SERIES_DB-MetaData'!BM34/25.4)</f>
        <v>3.9370078740157481</v>
      </c>
      <c r="BN34" s="31">
        <f>'SERIES_DB-MetaData'!$BO$6</f>
        <v>0.52359877559829893</v>
      </c>
      <c r="BO34" s="22">
        <f>'SERIES_DB-MetaData'!$BO$6</f>
        <v>0.52359877559829893</v>
      </c>
      <c r="BP34" s="31">
        <f>IF('SERIES_DB-MetaData'!$F34="US",'SERIES_DB-MetaData'!BP34,'SERIES_DB-MetaData'!BP34/6.89476)</f>
        <v>52.445625373472033</v>
      </c>
      <c r="BQ34" s="31">
        <f>IF('SERIES_DB-MetaData'!$F34="US",'SERIES_DB-MetaData'!BQ34,'SERIES_DB-MetaData'!BQ34/6.89476)</f>
        <v>73.432577783708211</v>
      </c>
      <c r="BR34" s="108">
        <f>'SERIES_DB-MetaData'!BR34</f>
        <v>0</v>
      </c>
      <c r="BS34" s="31">
        <f>IF('SERIES_DB-MetaData'!$F34="US",'SERIES_DB-MetaData'!BS34,'SERIES_DB-MetaData'!BS34/25.4)</f>
        <v>0</v>
      </c>
      <c r="BT34" s="108">
        <f>'SERIES_DB-MetaData'!BT34</f>
        <v>0</v>
      </c>
      <c r="BU34" s="108">
        <f t="shared" si="3"/>
        <v>0</v>
      </c>
      <c r="BV34" s="31">
        <f>IF('SERIES_DB-MetaData'!$F34="US",'SERIES_DB-MetaData'!BV34,'SERIES_DB-MetaData'!BV34/6.89476)</f>
        <v>0</v>
      </c>
      <c r="BW34" s="108">
        <f>'SERIES_DB-MetaData'!BW34</f>
        <v>0</v>
      </c>
      <c r="BX34" s="108">
        <f>'SERIES_DB-MetaData'!BX34</f>
        <v>1</v>
      </c>
    </row>
    <row r="35" spans="1:76">
      <c r="A35" s="85">
        <f>'SERIES_DB-MetaData'!A35</f>
        <v>30</v>
      </c>
      <c r="B35" s="85">
        <f>'SERIES_DB-MetaData'!B35</f>
        <v>0</v>
      </c>
      <c r="C35" s="85">
        <f>'SERIES_DB-MetaData'!C35</f>
        <v>4</v>
      </c>
      <c r="D35" s="85" t="str">
        <f>'SERIES_DB-MetaData'!D35</f>
        <v>HPCW-04</v>
      </c>
      <c r="E35" s="85" t="str">
        <f>'SERIES_DB-MetaData'!E35</f>
        <v>Deng, Liang, Yang (2008)</v>
      </c>
      <c r="F35" s="20" t="s">
        <v>193</v>
      </c>
      <c r="G35" s="85" t="str">
        <f>'SERIES_DB-MetaData'!G35</f>
        <v>C</v>
      </c>
      <c r="H35" s="85" t="str">
        <f>'SERIES_DB-MetaData'!H35</f>
        <v>R</v>
      </c>
      <c r="I35" s="31">
        <f>IF('SERIES_DB-MetaData'!$F35="US",'SERIES_DB-MetaData'!I35,'SERIES_DB-MetaData'!I35/6.89476)</f>
        <v>12.476141301510133</v>
      </c>
      <c r="J35" s="31">
        <f>IF('SERIES_DB-MetaData'!$F35="US",'SERIES_DB-MetaData'!J35,'SERIES_DB-MetaData'!J35/6.89476)</f>
        <v>0</v>
      </c>
      <c r="K35" s="31">
        <f>IF('SERIES_DB-MetaData'!$F35="US",'SERIES_DB-MetaData'!K35,'SERIES_DB-MetaData'!K35/6.89476)</f>
        <v>0</v>
      </c>
      <c r="L35" s="31">
        <f>IF('SERIES_DB-MetaData'!$F35="US",'SERIES_DB-MetaData'!L35,'SERIES_DB-MetaData'!L35/4.448)</f>
        <v>225.71942446043161</v>
      </c>
      <c r="M35" s="20" t="str">
        <f>'SERIES_DB-MetaData'!M35</f>
        <v>III</v>
      </c>
      <c r="N35" s="31">
        <f>IF('SERIES_DB-MetaData'!$F35="US",'SERIES_DB-MetaData'!N35,'SERIES_DB-MetaData'!N35/25.4)</f>
        <v>3.9370078740157481</v>
      </c>
      <c r="O35" s="31">
        <f>IF('SERIES_DB-MetaData'!$F35="US",'SERIES_DB-MetaData'!O35,'SERIES_DB-MetaData'!O35/25.4)</f>
        <v>12.992125984251969</v>
      </c>
      <c r="P35" s="31">
        <f>IF('SERIES_DB-MetaData'!$F35="US",'SERIES_DB-MetaData'!P35,'SERIES_DB-MetaData'!P35/25.4)</f>
        <v>39.370078740157481</v>
      </c>
      <c r="Q35" s="31">
        <f>IF('SERIES_DB-MetaData'!$F35="US",'SERIES_DB-MetaData'!Q35,'SERIES_DB-MetaData'!Q35/25.4)</f>
        <v>3.9370078740157481</v>
      </c>
      <c r="R35" s="31">
        <f>IF('SERIES_DB-MetaData'!$F35="US",'SERIES_DB-MetaData'!R35,'SERIES_DB-MetaData'!R35/25.4)</f>
        <v>82.677165354330711</v>
      </c>
      <c r="S35" s="31">
        <f>IF('SERIES_DB-MetaData'!$F35="US",'SERIES_DB-MetaData'!S35,'SERIES_DB-MetaData'!S35/25.4)</f>
        <v>82.677165354330711</v>
      </c>
      <c r="T35" s="24" t="str">
        <f>'SERIES_DB-MetaData'!T35</f>
        <v>C</v>
      </c>
      <c r="U35" s="31">
        <f>IF('SERIES_DB-MetaData'!$F35="US",'SERIES_DB-MetaData'!U35,'SERIES_DB-MetaData'!U35/(25.4^2))</f>
        <v>155.00031000062</v>
      </c>
      <c r="V35" s="31">
        <f>IF('SERIES_DB-MetaData'!$F35="US",'SERIES_DB-MetaData'!V35,'SERIES_DB-MetaData'!V35/25.4)</f>
        <v>0.37037180555564525</v>
      </c>
      <c r="W35" s="31">
        <f>IF('SERIES_DB-MetaData'!$F35="US",'SERIES_DB-MetaData'!W35,'SERIES_DB-MetaData'!W35/25.4)</f>
        <v>0.25590551181102361</v>
      </c>
      <c r="X35" s="31">
        <f>IF('SERIES_DB-MetaData'!$F35="US",'SERIES_DB-MetaData'!X35,'SERIES_DB-MetaData'!X35/25.4)</f>
        <v>0</v>
      </c>
      <c r="Y35" s="108">
        <f>'SERIES_DB-MetaData'!Y35</f>
        <v>4</v>
      </c>
      <c r="Z35" s="31">
        <f>IF('SERIES_DB-MetaData'!$F35="US",'SERIES_DB-MetaData'!Z35,'SERIES_DB-MetaData'!Z35/25.4)</f>
        <v>0.39370078740157483</v>
      </c>
      <c r="AA35" s="108">
        <f>'SERIES_DB-MetaData'!AA35</f>
        <v>0</v>
      </c>
      <c r="AB35" s="31">
        <f>IF('SERIES_DB-MetaData'!$F35="US",'SERIES_DB-MetaData'!AB35,'SERIES_DB-MetaData'!AB35/25.4)</f>
        <v>0.39370078740157483</v>
      </c>
      <c r="AC35" s="108">
        <f>'SERIES_DB-MetaData'!AC35</f>
        <v>3</v>
      </c>
      <c r="AD35" s="108" t="str">
        <f>'SERIES_DB-MetaData'!AD35</f>
        <v xml:space="preserve">STRAIGHT </v>
      </c>
      <c r="AE35" s="31">
        <f>IF('SERIES_DB-MetaData'!$F35="US",'SERIES_DB-MetaData'!AE35,'SERIES_DB-MetaData'!AE35/25.4)</f>
        <v>19.685039370078741</v>
      </c>
      <c r="AF35" s="108" t="str">
        <f>'SERIES_DB-MetaData'!AF35</f>
        <v>Ribbed</v>
      </c>
      <c r="AG35" s="23">
        <f t="shared" si="0"/>
        <v>0.16905695467130075</v>
      </c>
      <c r="AH35" s="31">
        <f>IF('SERIES_DB-MetaData'!$F35="US",'SERIES_DB-MetaData'!AH35,'SERIES_DB-MetaData'!AH35/25.4)</f>
        <v>0</v>
      </c>
      <c r="AI35" s="31">
        <f>IF('SERIES_DB-MetaData'!$F35="US",'SERIES_DB-MetaData'!AI35,'SERIES_DB-MetaData'!AI35/6.89476)</f>
        <v>60.136868550745326</v>
      </c>
      <c r="AJ35" s="31">
        <f>IF('SERIES_DB-MetaData'!$F35="US",'SERIES_DB-MetaData'!AJ35,'SERIES_DB-MetaData'!AJ35/6.89476)</f>
        <v>92.330987590576044</v>
      </c>
      <c r="AK35" s="31">
        <f>IF('SERIES_DB-MetaData'!$F35="US",'SERIES_DB-MetaData'!AK35,'SERIES_DB-MetaData'!AK35/6.89476)</f>
        <v>62.844827086076968</v>
      </c>
      <c r="AL35" s="31">
        <f>IF('SERIES_DB-MetaData'!$F35="US",'SERIES_DB-MetaData'!AL35,'SERIES_DB-MetaData'!AL35/6.89476)</f>
        <v>0</v>
      </c>
      <c r="AM35" s="31">
        <f>IF('SERIES_DB-MetaData'!$F35="US",'SERIES_DB-MetaData'!AM35,'SERIES_DB-MetaData'!AM35/6.89476)</f>
        <v>92.330987590576044</v>
      </c>
      <c r="AN35" s="31">
        <f>IF('SERIES_DB-MetaData'!$F35="US",'SERIES_DB-MetaData'!AN35,'SERIES_DB-MetaData'!AN35/6.89476)</f>
        <v>0</v>
      </c>
      <c r="AO35" s="108">
        <f>'SERIES_DB-MetaData'!AO35</f>
        <v>0</v>
      </c>
      <c r="AP35" s="108" t="str">
        <f>'SERIES_DB-MetaData'!AP35</f>
        <v>R</v>
      </c>
      <c r="AQ35" s="108">
        <f>'SERIES_DB-MetaData'!AQ35</f>
        <v>2</v>
      </c>
      <c r="AR35" s="108" t="str">
        <f>'SERIES_DB-MetaData'!AR35</f>
        <v>Ribbed</v>
      </c>
      <c r="AS35" s="31">
        <f>IF('SERIES_DB-MetaData'!$F35="US",'SERIES_DB-MetaData'!AS35,'SERIES_DB-MetaData'!AS35/25.4)</f>
        <v>0.23622047244094491</v>
      </c>
      <c r="AT35" s="108">
        <f>'SERIES_DB-MetaData'!AT35</f>
        <v>53</v>
      </c>
      <c r="AU35" s="31">
        <f>IF('SERIES_DB-MetaData'!$F35="US",'SERIES_DB-MetaData'!AU35,'SERIES_DB-MetaData'!AU35/25.4)</f>
        <v>1.5748031496062993</v>
      </c>
      <c r="AV35" s="31">
        <f>IF('SERIES_DB-MetaData'!$F35="US",'SERIES_DB-MetaData'!AV35,'SERIES_DB-MetaData'!AV35/25.4)</f>
        <v>0</v>
      </c>
      <c r="AW35" s="108">
        <f>'SERIES_DB-MetaData'!AW35</f>
        <v>0</v>
      </c>
      <c r="AX35" s="31">
        <f>IF('SERIES_DB-MetaData'!$F35="US",'SERIES_DB-MetaData'!AX35,'SERIES_DB-MetaData'!AX35/25.4)</f>
        <v>0</v>
      </c>
      <c r="AY35" s="23">
        <f t="shared" si="1"/>
        <v>1.4137166941154071</v>
      </c>
      <c r="AZ35" s="23"/>
      <c r="BA35" s="31">
        <f>IF('SERIES_DB-MetaData'!$F35="US",'SERIES_DB-MetaData'!BA35,'SERIES_DB-MetaData'!BA35/6.89476)</f>
        <v>87.16764615447093</v>
      </c>
      <c r="BB35" s="31">
        <f>IF('SERIES_DB-MetaData'!$F35="US",'SERIES_DB-MetaData'!BB35,'SERIES_DB-MetaData'!BB35/6.89476)</f>
        <v>87.16764615447093</v>
      </c>
      <c r="BC35" s="108">
        <f>'SERIES_DB-MetaData'!BC35</f>
        <v>0</v>
      </c>
      <c r="BD35" s="31">
        <f>IF('SERIES_DB-MetaData'!$F35="US",'SERIES_DB-MetaData'!BD35,'SERIES_DB-MetaData'!BD35/25.4)</f>
        <v>0.15748031496062992</v>
      </c>
      <c r="BE35" s="31">
        <f>IF('SERIES_DB-MetaData'!$F35="US",'SERIES_DB-MetaData'!BE35,'SERIES_DB-MetaData'!BE35/25.4)</f>
        <v>3.9370078740157481</v>
      </c>
      <c r="BF35" s="108">
        <f>'SERIES_DB-MetaData'!BF35</f>
        <v>2</v>
      </c>
      <c r="BG35" s="23">
        <f t="shared" si="2"/>
        <v>0.25132741228718347</v>
      </c>
      <c r="BH35" s="31">
        <f>IF('SERIES_DB-MetaData'!$F35="US",'SERIES_DB-MetaData'!BH35,'SERIES_DB-MetaData'!BH35/25.4)</f>
        <v>0</v>
      </c>
      <c r="BI35" s="31">
        <f>IF('SERIES_DB-MetaData'!$F35="US",'SERIES_DB-MetaData'!BI35,'SERIES_DB-MetaData'!BI35/6.89476)</f>
        <v>52.445625373472033</v>
      </c>
      <c r="BJ35" s="31">
        <f>IF('SERIES_DB-MetaData'!$F35="US",'SERIES_DB-MetaData'!BJ35,'SERIES_DB-MetaData'!BJ35/6.89476)</f>
        <v>73.432577783708211</v>
      </c>
      <c r="BK35" s="108">
        <f>'SERIES_DB-MetaData'!BK35</f>
        <v>0</v>
      </c>
      <c r="BL35" s="31">
        <f>IF('SERIES_DB-MetaData'!$F35="US",'SERIES_DB-MetaData'!BL35,'SERIES_DB-MetaData'!BL35/25.4)</f>
        <v>0.31496062992125984</v>
      </c>
      <c r="BM35" s="31">
        <f>IF('SERIES_DB-MetaData'!$F35="US",'SERIES_DB-MetaData'!BM35,'SERIES_DB-MetaData'!BM35/25.4)</f>
        <v>3.9370078740157481</v>
      </c>
      <c r="BN35" s="31">
        <f>'SERIES_DB-MetaData'!$BO$6</f>
        <v>0.52359877559829893</v>
      </c>
      <c r="BO35" s="22">
        <f>'SERIES_DB-MetaData'!$BO$6</f>
        <v>0.52359877559829893</v>
      </c>
      <c r="BP35" s="31">
        <f>IF('SERIES_DB-MetaData'!$F35="US",'SERIES_DB-MetaData'!BP35,'SERIES_DB-MetaData'!BP35/6.89476)</f>
        <v>52.445625373472033</v>
      </c>
      <c r="BQ35" s="31">
        <f>IF('SERIES_DB-MetaData'!$F35="US",'SERIES_DB-MetaData'!BQ35,'SERIES_DB-MetaData'!BQ35/6.89476)</f>
        <v>73.432577783708211</v>
      </c>
      <c r="BR35" s="108">
        <f>'SERIES_DB-MetaData'!BR35</f>
        <v>0</v>
      </c>
      <c r="BS35" s="31">
        <f>IF('SERIES_DB-MetaData'!$F35="US",'SERIES_DB-MetaData'!BS35,'SERIES_DB-MetaData'!BS35/25.4)</f>
        <v>0</v>
      </c>
      <c r="BT35" s="108">
        <f>'SERIES_DB-MetaData'!BT35</f>
        <v>0</v>
      </c>
      <c r="BU35" s="108">
        <f t="shared" si="3"/>
        <v>0</v>
      </c>
      <c r="BV35" s="31">
        <f>IF('SERIES_DB-MetaData'!$F35="US",'SERIES_DB-MetaData'!BV35,'SERIES_DB-MetaData'!BV35/6.89476)</f>
        <v>0</v>
      </c>
      <c r="BW35" s="108">
        <f>'SERIES_DB-MetaData'!BW35</f>
        <v>0</v>
      </c>
      <c r="BX35" s="108">
        <f>'SERIES_DB-MetaData'!BX35</f>
        <v>1</v>
      </c>
    </row>
    <row r="36" spans="1:76">
      <c r="A36" s="85">
        <f>'SERIES_DB-MetaData'!A36</f>
        <v>31</v>
      </c>
      <c r="B36" s="85">
        <f>'SERIES_DB-MetaData'!B36</f>
        <v>0</v>
      </c>
      <c r="C36" s="85">
        <f>'SERIES_DB-MetaData'!C36</f>
        <v>1</v>
      </c>
      <c r="D36" s="85" t="str">
        <f>'SERIES_DB-MetaData'!D36</f>
        <v>original</v>
      </c>
      <c r="E36" s="85" t="str">
        <f>'SERIES_DB-MetaData'!E36</f>
        <v>Elnashai&amp;Pinho 1998</v>
      </c>
      <c r="F36" s="20" t="s">
        <v>193</v>
      </c>
      <c r="G36" s="85" t="str">
        <f>'SERIES_DB-MetaData'!G36</f>
        <v>C</v>
      </c>
      <c r="H36" s="85">
        <f>'SERIES_DB-MetaData'!H36</f>
        <v>0</v>
      </c>
      <c r="I36" s="31">
        <f>IF('SERIES_DB-MetaData'!$F36="US",'SERIES_DB-MetaData'!I36,'SERIES_DB-MetaData'!I36/6.89476)</f>
        <v>7.0198237502103042</v>
      </c>
      <c r="J36" s="31">
        <f>IF('SERIES_DB-MetaData'!$F36="US",'SERIES_DB-MetaData'!J36,'SERIES_DB-MetaData'!J36/6.89476)</f>
        <v>0</v>
      </c>
      <c r="K36" s="31">
        <f>IF('SERIES_DB-MetaData'!$F36="US",'SERIES_DB-MetaData'!K36,'SERIES_DB-MetaData'!K36/6.89476)</f>
        <v>0</v>
      </c>
      <c r="L36" s="31">
        <f>IF('SERIES_DB-MetaData'!$F36="US",'SERIES_DB-MetaData'!L36,'SERIES_DB-MetaData'!L36/4.448)</f>
        <v>0</v>
      </c>
      <c r="M36" s="20">
        <f>'SERIES_DB-MetaData'!M36</f>
        <v>0</v>
      </c>
      <c r="N36" s="31">
        <f>IF('SERIES_DB-MetaData'!$F36="US",'SERIES_DB-MetaData'!N36,'SERIES_DB-MetaData'!N36/25.4)</f>
        <v>2.3622047244094491</v>
      </c>
      <c r="O36" s="31">
        <f>IF('SERIES_DB-MetaData'!$F36="US",'SERIES_DB-MetaData'!O36,'SERIES_DB-MetaData'!O36/25.4)</f>
        <v>0</v>
      </c>
      <c r="P36" s="31">
        <f>IF('SERIES_DB-MetaData'!$F36="US",'SERIES_DB-MetaData'!P36,'SERIES_DB-MetaData'!P36/25.4)</f>
        <v>23.622047244094489</v>
      </c>
      <c r="Q36" s="31">
        <f>IF('SERIES_DB-MetaData'!$F36="US",'SERIES_DB-MetaData'!Q36,'SERIES_DB-MetaData'!Q36/25.4)</f>
        <v>2.3622047244094491</v>
      </c>
      <c r="R36" s="31">
        <f>IF('SERIES_DB-MetaData'!$F36="US",'SERIES_DB-MetaData'!R36,'SERIES_DB-MetaData'!R36/25.4)</f>
        <v>47.244094488188978</v>
      </c>
      <c r="S36" s="31">
        <f>IF('SERIES_DB-MetaData'!$F36="US",'SERIES_DB-MetaData'!S36,'SERIES_DB-MetaData'!S36/25.4)</f>
        <v>47.244094488188978</v>
      </c>
      <c r="T36" s="24">
        <f>'SERIES_DB-MetaData'!T36</f>
        <v>0</v>
      </c>
      <c r="U36" s="31">
        <f>IF('SERIES_DB-MetaData'!$F36="US",'SERIES_DB-MetaData'!U36,'SERIES_DB-MetaData'!U36/(25.4^2))</f>
        <v>55.800111600223204</v>
      </c>
      <c r="V36" s="31">
        <f>IF('SERIES_DB-MetaData'!$F36="US",'SERIES_DB-MetaData'!V36,'SERIES_DB-MetaData'!V36/25.4)</f>
        <v>0.31496062992125984</v>
      </c>
      <c r="W36" s="31">
        <f>IF('SERIES_DB-MetaData'!$F36="US",'SERIES_DB-MetaData'!W36,'SERIES_DB-MetaData'!W36/25.4)</f>
        <v>0</v>
      </c>
      <c r="X36" s="31">
        <f>IF('SERIES_DB-MetaData'!$F36="US",'SERIES_DB-MetaData'!X36,'SERIES_DB-MetaData'!X36/25.4)</f>
        <v>0</v>
      </c>
      <c r="Y36" s="108">
        <f>'SERIES_DB-MetaData'!Y36</f>
        <v>4</v>
      </c>
      <c r="Z36" s="31">
        <f>IF('SERIES_DB-MetaData'!$F36="US",'SERIES_DB-MetaData'!Z36,'SERIES_DB-MetaData'!Z36/25.4)</f>
        <v>0</v>
      </c>
      <c r="AA36" s="108">
        <f>'SERIES_DB-MetaData'!AA36</f>
        <v>0</v>
      </c>
      <c r="AB36" s="31">
        <f>IF('SERIES_DB-MetaData'!$F36="US",'SERIES_DB-MetaData'!AB36,'SERIES_DB-MetaData'!AB36/25.4)</f>
        <v>0</v>
      </c>
      <c r="AC36" s="108">
        <f>'SERIES_DB-MetaData'!AC36</f>
        <v>0</v>
      </c>
      <c r="AD36" s="108">
        <f>'SERIES_DB-MetaData'!AD36</f>
        <v>0</v>
      </c>
      <c r="AE36" s="31">
        <f>IF('SERIES_DB-MetaData'!$F36="US",'SERIES_DB-MetaData'!AE36,'SERIES_DB-MetaData'!AE36/25.4)</f>
        <v>0</v>
      </c>
      <c r="AF36" s="108">
        <f>'SERIES_DB-MetaData'!AF36</f>
        <v>0</v>
      </c>
      <c r="AG36" s="23">
        <f t="shared" si="0"/>
        <v>0.55850536063818546</v>
      </c>
      <c r="AH36" s="31">
        <f>IF('SERIES_DB-MetaData'!$F36="US",'SERIES_DB-MetaData'!AH36,'SERIES_DB-MetaData'!AH36/25.4)</f>
        <v>0</v>
      </c>
      <c r="AI36" s="31">
        <f>IF('SERIES_DB-MetaData'!$F36="US",'SERIES_DB-MetaData'!AI36,'SERIES_DB-MetaData'!AI36/6.89476)</f>
        <v>65.266956355261101</v>
      </c>
      <c r="AJ36" s="31">
        <f>IF('SERIES_DB-MetaData'!$F36="US",'SERIES_DB-MetaData'!AJ36,'SERIES_DB-MetaData'!AJ36/6.89476)</f>
        <v>0</v>
      </c>
      <c r="AK36" s="31">
        <f>IF('SERIES_DB-MetaData'!$F36="US",'SERIES_DB-MetaData'!AK36,'SERIES_DB-MetaData'!AK36/6.89476)</f>
        <v>0</v>
      </c>
      <c r="AL36" s="31">
        <f>IF('SERIES_DB-MetaData'!$F36="US",'SERIES_DB-MetaData'!AL36,'SERIES_DB-MetaData'!AL36/6.89476)</f>
        <v>0</v>
      </c>
      <c r="AM36" s="31">
        <f>IF('SERIES_DB-MetaData'!$F36="US",'SERIES_DB-MetaData'!AM36,'SERIES_DB-MetaData'!AM36/6.89476)</f>
        <v>0</v>
      </c>
      <c r="AN36" s="31">
        <f>IF('SERIES_DB-MetaData'!$F36="US",'SERIES_DB-MetaData'!AN36,'SERIES_DB-MetaData'!AN36/6.89476)</f>
        <v>0</v>
      </c>
      <c r="AO36" s="108">
        <f>'SERIES_DB-MetaData'!AO36</f>
        <v>0</v>
      </c>
      <c r="AP36" s="108">
        <f>'SERIES_DB-MetaData'!AP36</f>
        <v>0</v>
      </c>
      <c r="AQ36" s="108">
        <f>'SERIES_DB-MetaData'!AQ36</f>
        <v>5</v>
      </c>
      <c r="AR36" s="108">
        <f>'SERIES_DB-MetaData'!AR36</f>
        <v>0</v>
      </c>
      <c r="AS36" s="31">
        <f>IF('SERIES_DB-MetaData'!$F36="US",'SERIES_DB-MetaData'!AS36,'SERIES_DB-MetaData'!AS36/25.4)</f>
        <v>0.19685039370078741</v>
      </c>
      <c r="AT36" s="108">
        <f>'SERIES_DB-MetaData'!AT36</f>
        <v>0</v>
      </c>
      <c r="AU36" s="31">
        <f>IF('SERIES_DB-MetaData'!$F36="US",'SERIES_DB-MetaData'!AU36,'SERIES_DB-MetaData'!AU36/25.4)</f>
        <v>2.3622047244094491</v>
      </c>
      <c r="AV36" s="31">
        <f>IF('SERIES_DB-MetaData'!$F36="US",'SERIES_DB-MetaData'!AV36,'SERIES_DB-MetaData'!AV36/25.4)</f>
        <v>0</v>
      </c>
      <c r="AW36" s="108">
        <f>'SERIES_DB-MetaData'!AW36</f>
        <v>0</v>
      </c>
      <c r="AX36" s="31">
        <f>IF('SERIES_DB-MetaData'!$F36="US",'SERIES_DB-MetaData'!AX36,'SERIES_DB-MetaData'!AX36/25.4)</f>
        <v>0</v>
      </c>
      <c r="AY36" s="23">
        <f t="shared" si="1"/>
        <v>2.7270769562411394</v>
      </c>
      <c r="AZ36" s="23"/>
      <c r="BA36" s="31">
        <f>IF('SERIES_DB-MetaData'!$F36="US",'SERIES_DB-MetaData'!BA36,'SERIES_DB-MetaData'!BA36/6.89476)</f>
        <v>65.266956355261101</v>
      </c>
      <c r="BB36" s="31">
        <f>IF('SERIES_DB-MetaData'!$F36="US",'SERIES_DB-MetaData'!BB36,'SERIES_DB-MetaData'!BB36/6.89476)</f>
        <v>0</v>
      </c>
      <c r="BC36" s="108">
        <f>'SERIES_DB-MetaData'!BC36</f>
        <v>0</v>
      </c>
      <c r="BD36" s="31">
        <f>IF('SERIES_DB-MetaData'!$F36="US",'SERIES_DB-MetaData'!BD36,'SERIES_DB-MetaData'!BD36/25.4)</f>
        <v>0.23622047244094491</v>
      </c>
      <c r="BE36" s="31">
        <f>IF('SERIES_DB-MetaData'!$F36="US",'SERIES_DB-MetaData'!BE36,'SERIES_DB-MetaData'!BE36/25.4)</f>
        <v>0</v>
      </c>
      <c r="BF36" s="108">
        <f>'SERIES_DB-MetaData'!BF36</f>
        <v>0</v>
      </c>
      <c r="BG36" s="23" t="e">
        <f t="shared" si="2"/>
        <v>#DIV/0!</v>
      </c>
      <c r="BH36" s="31">
        <f>IF('SERIES_DB-MetaData'!$F36="US",'SERIES_DB-MetaData'!BH36,'SERIES_DB-MetaData'!BH36/25.4)</f>
        <v>0</v>
      </c>
      <c r="BI36" s="31">
        <f>IF('SERIES_DB-MetaData'!$F36="US",'SERIES_DB-MetaData'!BI36,'SERIES_DB-MetaData'!BI36/6.89476)</f>
        <v>65.266956355261101</v>
      </c>
      <c r="BJ36" s="31">
        <f>IF('SERIES_DB-MetaData'!$F36="US",'SERIES_DB-MetaData'!BJ36,'SERIES_DB-MetaData'!BJ36/6.89476)</f>
        <v>0</v>
      </c>
      <c r="BK36" s="108">
        <f>'SERIES_DB-MetaData'!BK36</f>
        <v>0</v>
      </c>
      <c r="BL36" s="31">
        <f>IF('SERIES_DB-MetaData'!$F36="US",'SERIES_DB-MetaData'!BL36,'SERIES_DB-MetaData'!BL36/25.4)</f>
        <v>0</v>
      </c>
      <c r="BM36" s="31">
        <f>IF('SERIES_DB-MetaData'!$F36="US",'SERIES_DB-MetaData'!BM36,'SERIES_DB-MetaData'!BM36/25.4)</f>
        <v>0</v>
      </c>
      <c r="BN36" s="31">
        <f>'SERIES_DB-MetaData'!$BO$6</f>
        <v>0.52359877559829893</v>
      </c>
      <c r="BO36" s="22">
        <f>'SERIES_DB-MetaData'!$BO$6</f>
        <v>0.52359877559829893</v>
      </c>
      <c r="BP36" s="31">
        <f>IF('SERIES_DB-MetaData'!$F36="US",'SERIES_DB-MetaData'!BP36,'SERIES_DB-MetaData'!BP36/6.89476)</f>
        <v>0</v>
      </c>
      <c r="BQ36" s="31">
        <f>IF('SERIES_DB-MetaData'!$F36="US",'SERIES_DB-MetaData'!BQ36,'SERIES_DB-MetaData'!BQ36/6.89476)</f>
        <v>0</v>
      </c>
      <c r="BR36" s="108">
        <f>'SERIES_DB-MetaData'!BR36</f>
        <v>0</v>
      </c>
      <c r="BS36" s="31">
        <f>IF('SERIES_DB-MetaData'!$F36="US",'SERIES_DB-MetaData'!BS36,'SERIES_DB-MetaData'!BS36/25.4)</f>
        <v>0</v>
      </c>
      <c r="BT36" s="108">
        <f>'SERIES_DB-MetaData'!BT36</f>
        <v>0</v>
      </c>
      <c r="BU36" s="108">
        <f t="shared" si="3"/>
        <v>0</v>
      </c>
      <c r="BV36" s="31">
        <f>IF('SERIES_DB-MetaData'!$F36="US",'SERIES_DB-MetaData'!BV36,'SERIES_DB-MetaData'!BV36/6.89476)</f>
        <v>0</v>
      </c>
      <c r="BW36" s="108">
        <f>'SERIES_DB-MetaData'!BW36</f>
        <v>0</v>
      </c>
      <c r="BX36" s="108">
        <f>'SERIES_DB-MetaData'!BX36</f>
        <v>9</v>
      </c>
    </row>
    <row r="37" spans="1:76">
      <c r="A37" s="85">
        <f>'SERIES_DB-MetaData'!A37</f>
        <v>32</v>
      </c>
      <c r="B37" s="85">
        <f>'SERIES_DB-MetaData'!B37</f>
        <v>0</v>
      </c>
      <c r="C37" s="85">
        <f>'SERIES_DB-MetaData'!C37</f>
        <v>1</v>
      </c>
      <c r="D37" s="85" t="str">
        <f>'SERIES_DB-MetaData'!D37</f>
        <v>W7101</v>
      </c>
      <c r="E37" s="85" t="str">
        <f>'SERIES_DB-MetaData'!E37</f>
        <v>Endo (from Lu et al., 2010, NEES Database)</v>
      </c>
      <c r="F37" s="20" t="s">
        <v>193</v>
      </c>
      <c r="G37" s="85" t="str">
        <f>'SERIES_DB-MetaData'!G37</f>
        <v>C</v>
      </c>
      <c r="H37" s="85" t="str">
        <f>'SERIES_DB-MetaData'!H37</f>
        <v>B</v>
      </c>
      <c r="I37" s="31">
        <f>IF('SERIES_DB-MetaData'!$F37="US",'SERIES_DB-MetaData'!I37,'SERIES_DB-MetaData'!I37/6.89476)</f>
        <v>3.7709797005261967</v>
      </c>
      <c r="J37" s="31">
        <f>IF('SERIES_DB-MetaData'!$F37="US",'SERIES_DB-MetaData'!J37,'SERIES_DB-MetaData'!J37/6.89476)</f>
        <v>0</v>
      </c>
      <c r="K37" s="31">
        <f>IF('SERIES_DB-MetaData'!$F37="US",'SERIES_DB-MetaData'!K37,'SERIES_DB-MetaData'!K37/6.89476)</f>
        <v>0</v>
      </c>
      <c r="L37" s="31">
        <f>IF('SERIES_DB-MetaData'!$F37="US",'SERIES_DB-MetaData'!L37,'SERIES_DB-MetaData'!L37/4.448)</f>
        <v>84.304181654676256</v>
      </c>
      <c r="M37" s="20">
        <f>'SERIES_DB-MetaData'!M37</f>
        <v>0</v>
      </c>
      <c r="N37" s="31">
        <f>IF('SERIES_DB-MetaData'!$F37="US",'SERIES_DB-MetaData'!N37,'SERIES_DB-MetaData'!N37/25.4)</f>
        <v>9.8425196850393704</v>
      </c>
      <c r="O37" s="31">
        <f>IF('SERIES_DB-MetaData'!$F37="US",'SERIES_DB-MetaData'!O37,'SERIES_DB-MetaData'!O37/25.4)</f>
        <v>9.8425196850393704</v>
      </c>
      <c r="P37" s="31">
        <f>IF('SERIES_DB-MetaData'!$F37="US",'SERIES_DB-MetaData'!P37,'SERIES_DB-MetaData'!P37/25.4)</f>
        <v>88.58267716535434</v>
      </c>
      <c r="Q37" s="31">
        <f>IF('SERIES_DB-MetaData'!$F37="US",'SERIES_DB-MetaData'!Q37,'SERIES_DB-MetaData'!Q37/25.4)</f>
        <v>3.1496062992125986</v>
      </c>
      <c r="R37" s="31">
        <f>IF('SERIES_DB-MetaData'!$F37="US",'SERIES_DB-MetaData'!R37,'SERIES_DB-MetaData'!R37/25.4)</f>
        <v>73.818897637795274</v>
      </c>
      <c r="S37" s="31">
        <f>IF('SERIES_DB-MetaData'!$F37="US",'SERIES_DB-MetaData'!S37,'SERIES_DB-MetaData'!S37/25.4)</f>
        <v>73.818897637795274</v>
      </c>
      <c r="T37" s="24" t="str">
        <f>'SERIES_DB-MetaData'!T37</f>
        <v>2-point loading</v>
      </c>
      <c r="U37" s="31">
        <f>IF('SERIES_DB-MetaData'!$F37="US",'SERIES_DB-MetaData'!U37,'SERIES_DB-MetaData'!U37/(25.4^2))</f>
        <v>313.87562775125554</v>
      </c>
      <c r="V37" s="31">
        <f>IF('SERIES_DB-MetaData'!$F37="US",'SERIES_DB-MetaData'!V37,'SERIES_DB-MetaData'!V37/25.4)</f>
        <v>0.5</v>
      </c>
      <c r="W37" s="31">
        <f>IF('SERIES_DB-MetaData'!$F37="US",'SERIES_DB-MetaData'!W37,'SERIES_DB-MetaData'!W37/25.4)</f>
        <v>0</v>
      </c>
      <c r="X37" s="31">
        <f>IF('SERIES_DB-MetaData'!$F37="US",'SERIES_DB-MetaData'!X37,'SERIES_DB-MetaData'!X37/25.4)</f>
        <v>0</v>
      </c>
      <c r="Y37" s="108">
        <f>'SERIES_DB-MetaData'!Y37</f>
        <v>4</v>
      </c>
      <c r="Z37" s="31">
        <f>IF('SERIES_DB-MetaData'!$F37="US",'SERIES_DB-MetaData'!Z37,'SERIES_DB-MetaData'!Z37/25.4)</f>
        <v>0</v>
      </c>
      <c r="AA37" s="108">
        <f>'SERIES_DB-MetaData'!AA37</f>
        <v>0</v>
      </c>
      <c r="AB37" s="31">
        <f>IF('SERIES_DB-MetaData'!$F37="US",'SERIES_DB-MetaData'!AB37,'SERIES_DB-MetaData'!AB37/25.4)</f>
        <v>0</v>
      </c>
      <c r="AC37" s="108">
        <f>'SERIES_DB-MetaData'!AC37</f>
        <v>0</v>
      </c>
      <c r="AD37" s="108">
        <f>'SERIES_DB-MetaData'!AD37</f>
        <v>0</v>
      </c>
      <c r="AE37" s="31">
        <f>IF('SERIES_DB-MetaData'!$F37="US",'SERIES_DB-MetaData'!AE37,'SERIES_DB-MetaData'!AE37/25.4)</f>
        <v>0</v>
      </c>
      <c r="AF37" s="108" t="str">
        <f>'SERIES_DB-MetaData'!AF37</f>
        <v>Ribbed</v>
      </c>
      <c r="AG37" s="23">
        <f t="shared" si="0"/>
        <v>0.25022591560370255</v>
      </c>
      <c r="AH37" s="31">
        <f>IF('SERIES_DB-MetaData'!$F37="US",'SERIES_DB-MetaData'!AH37,'SERIES_DB-MetaData'!AH37/25.4)</f>
        <v>0</v>
      </c>
      <c r="AI37" s="31">
        <f>IF('SERIES_DB-MetaData'!$F37="US",'SERIES_DB-MetaData'!AI37,'SERIES_DB-MetaData'!AI37/6.89476)</f>
        <v>52.025016099182565</v>
      </c>
      <c r="AJ37" s="31">
        <f>IF('SERIES_DB-MetaData'!$F37="US",'SERIES_DB-MetaData'!AJ37,'SERIES_DB-MetaData'!AJ37/6.89476)</f>
        <v>0</v>
      </c>
      <c r="AK37" s="31">
        <f>IF('SERIES_DB-MetaData'!$F37="US",'SERIES_DB-MetaData'!AK37,'SERIES_DB-MetaData'!AK37/6.89476)</f>
        <v>0</v>
      </c>
      <c r="AL37" s="31">
        <f>IF('SERIES_DB-MetaData'!$F37="US",'SERIES_DB-MetaData'!AL37,'SERIES_DB-MetaData'!AL37/6.89476)</f>
        <v>0</v>
      </c>
      <c r="AM37" s="31">
        <f>IF('SERIES_DB-MetaData'!$F37="US",'SERIES_DB-MetaData'!AM37,'SERIES_DB-MetaData'!AM37/6.89476)</f>
        <v>0</v>
      </c>
      <c r="AN37" s="31">
        <f>IF('SERIES_DB-MetaData'!$F37="US",'SERIES_DB-MetaData'!AN37,'SERIES_DB-MetaData'!AN37/6.89476)</f>
        <v>0</v>
      </c>
      <c r="AO37" s="108">
        <f>'SERIES_DB-MetaData'!AO37</f>
        <v>0</v>
      </c>
      <c r="AP37" s="108">
        <f>'SERIES_DB-MetaData'!AP37</f>
        <v>0</v>
      </c>
      <c r="AQ37" s="108">
        <f>'SERIES_DB-MetaData'!AQ37</f>
        <v>2</v>
      </c>
      <c r="AR37" s="108" t="str">
        <f>'SERIES_DB-MetaData'!AR37</f>
        <v>Ribbed</v>
      </c>
      <c r="AS37" s="31">
        <f>IF('SERIES_DB-MetaData'!$F37="US",'SERIES_DB-MetaData'!AS37,'SERIES_DB-MetaData'!AS37/25.4)</f>
        <v>0.35433070866141736</v>
      </c>
      <c r="AT37" s="108">
        <f>'SERIES_DB-MetaData'!AT37</f>
        <v>38</v>
      </c>
      <c r="AU37" s="31">
        <f>IF('SERIES_DB-MetaData'!$F37="US",'SERIES_DB-MetaData'!AU37,'SERIES_DB-MetaData'!AU37/25.4)</f>
        <v>1.9685039370078741</v>
      </c>
      <c r="AV37" s="31">
        <f>IF('SERIES_DB-MetaData'!$F37="US",'SERIES_DB-MetaData'!AV37,'SERIES_DB-MetaData'!AV37/25.4)</f>
        <v>0</v>
      </c>
      <c r="AW37" s="108">
        <f>'SERIES_DB-MetaData'!AW37</f>
        <v>0</v>
      </c>
      <c r="AX37" s="31">
        <f>IF('SERIES_DB-MetaData'!$F37="US",'SERIES_DB-MetaData'!AX37,'SERIES_DB-MetaData'!AX37/25.4)</f>
        <v>0</v>
      </c>
      <c r="AY37" s="23">
        <f t="shared" si="1"/>
        <v>1.0178760197630932</v>
      </c>
      <c r="AZ37" s="23"/>
      <c r="BA37" s="31">
        <f>IF('SERIES_DB-MetaData'!$F37="US",'SERIES_DB-MetaData'!BA37,'SERIES_DB-MetaData'!BA37/6.89476)</f>
        <v>51.73494073760363</v>
      </c>
      <c r="BB37" s="31">
        <f>IF('SERIES_DB-MetaData'!$F37="US",'SERIES_DB-MetaData'!BB37,'SERIES_DB-MetaData'!BB37/6.89476)</f>
        <v>0</v>
      </c>
      <c r="BC37" s="108">
        <f>'SERIES_DB-MetaData'!BC37</f>
        <v>0</v>
      </c>
      <c r="BD37" s="31">
        <f>IF('SERIES_DB-MetaData'!$F37="US",'SERIES_DB-MetaData'!BD37,'SERIES_DB-MetaData'!BD37/25.4)</f>
        <v>0.23622047244094491</v>
      </c>
      <c r="BE37" s="31">
        <f>IF('SERIES_DB-MetaData'!$F37="US",'SERIES_DB-MetaData'!BE37,'SERIES_DB-MetaData'!BE37/25.4)</f>
        <v>1.9685039370078741</v>
      </c>
      <c r="BF37" s="108">
        <f>'SERIES_DB-MetaData'!BF37</f>
        <v>1</v>
      </c>
      <c r="BG37" s="23">
        <f t="shared" si="2"/>
        <v>0.70685834705770356</v>
      </c>
      <c r="BH37" s="31">
        <f>IF('SERIES_DB-MetaData'!$F37="US",'SERIES_DB-MetaData'!BH37,'SERIES_DB-MetaData'!BH37/25.4)</f>
        <v>0</v>
      </c>
      <c r="BI37" s="31">
        <f>IF('SERIES_DB-MetaData'!$F37="US",'SERIES_DB-MetaData'!BI37,'SERIES_DB-MetaData'!BI37/6.89476)</f>
        <v>90.401986436076086</v>
      </c>
      <c r="BJ37" s="31">
        <f>IF('SERIES_DB-MetaData'!$F37="US",'SERIES_DB-MetaData'!BJ37,'SERIES_DB-MetaData'!BJ37/6.89476)</f>
        <v>0</v>
      </c>
      <c r="BK37" s="108">
        <f>'SERIES_DB-MetaData'!BK37</f>
        <v>0</v>
      </c>
      <c r="BL37" s="31">
        <f>IF('SERIES_DB-MetaData'!$F37="US",'SERIES_DB-MetaData'!BL37,'SERIES_DB-MetaData'!BL37/25.4)</f>
        <v>0.23622047244094491</v>
      </c>
      <c r="BM37" s="31">
        <f>IF('SERIES_DB-MetaData'!$F37="US",'SERIES_DB-MetaData'!BM37,'SERIES_DB-MetaData'!BM37/25.4)</f>
        <v>1.9685039370078741</v>
      </c>
      <c r="BN37" s="31">
        <f>'SERIES_DB-MetaData'!$BO$6</f>
        <v>0.52359877559829893</v>
      </c>
      <c r="BO37" s="22">
        <f>'SERIES_DB-MetaData'!$BO$6</f>
        <v>0.52359877559829893</v>
      </c>
      <c r="BP37" s="31">
        <f>IF('SERIES_DB-MetaData'!$F37="US",'SERIES_DB-MetaData'!BP37,'SERIES_DB-MetaData'!BP37/6.89476)</f>
        <v>90.399085682460296</v>
      </c>
      <c r="BQ37" s="31">
        <f>IF('SERIES_DB-MetaData'!$F37="US",'SERIES_DB-MetaData'!BQ37,'SERIES_DB-MetaData'!BQ37/6.89476)</f>
        <v>0</v>
      </c>
      <c r="BR37" s="108">
        <f>'SERIES_DB-MetaData'!BR37</f>
        <v>0</v>
      </c>
      <c r="BS37" s="31">
        <f>IF('SERIES_DB-MetaData'!$F37="US",'SERIES_DB-MetaData'!BS37,'SERIES_DB-MetaData'!BS37/25.4)</f>
        <v>0</v>
      </c>
      <c r="BT37" s="108">
        <f>'SERIES_DB-MetaData'!BT37</f>
        <v>0</v>
      </c>
      <c r="BU37" s="108">
        <f t="shared" si="3"/>
        <v>0</v>
      </c>
      <c r="BV37" s="31">
        <f>IF('SERIES_DB-MetaData'!$F37="US",'SERIES_DB-MetaData'!BV37,'SERIES_DB-MetaData'!BV37/6.89476)</f>
        <v>0</v>
      </c>
      <c r="BW37" s="108">
        <f>'SERIES_DB-MetaData'!BW37</f>
        <v>0</v>
      </c>
      <c r="BX37" s="108">
        <f>'SERIES_DB-MetaData'!BX37</f>
        <v>4</v>
      </c>
    </row>
    <row r="38" spans="1:76">
      <c r="A38" s="85">
        <f>'SERIES_DB-MetaData'!A38</f>
        <v>33</v>
      </c>
      <c r="B38" s="85">
        <f>'SERIES_DB-MetaData'!B38</f>
        <v>0</v>
      </c>
      <c r="C38" s="85">
        <f>'SERIES_DB-MetaData'!C38</f>
        <v>2</v>
      </c>
      <c r="D38" s="85" t="str">
        <f>'SERIES_DB-MetaData'!D38</f>
        <v>W7102</v>
      </c>
      <c r="E38" s="85" t="str">
        <f>'SERIES_DB-MetaData'!E38</f>
        <v>Endo (from Lu et al., 2010, NEES Database)</v>
      </c>
      <c r="F38" s="20" t="s">
        <v>193</v>
      </c>
      <c r="G38" s="85" t="str">
        <f>'SERIES_DB-MetaData'!G38</f>
        <v>C</v>
      </c>
      <c r="H38" s="85" t="str">
        <f>'SERIES_DB-MetaData'!H38</f>
        <v>B</v>
      </c>
      <c r="I38" s="31">
        <f>IF('SERIES_DB-MetaData'!$F38="US",'SERIES_DB-MetaData'!I38,'SERIES_DB-MetaData'!I38/6.89476)</f>
        <v>3.5679269474209403</v>
      </c>
      <c r="J38" s="31">
        <f>IF('SERIES_DB-MetaData'!$F38="US",'SERIES_DB-MetaData'!J38,'SERIES_DB-MetaData'!J38/6.89476)</f>
        <v>0</v>
      </c>
      <c r="K38" s="31">
        <f>IF('SERIES_DB-MetaData'!$F38="US",'SERIES_DB-MetaData'!K38,'SERIES_DB-MetaData'!K38/6.89476)</f>
        <v>0</v>
      </c>
      <c r="L38" s="31">
        <f>IF('SERIES_DB-MetaData'!$F38="US",'SERIES_DB-MetaData'!L38,'SERIES_DB-MetaData'!L38/4.448)</f>
        <v>84.306710881294961</v>
      </c>
      <c r="M38" s="20">
        <f>'SERIES_DB-MetaData'!M38</f>
        <v>0</v>
      </c>
      <c r="N38" s="31">
        <f>IF('SERIES_DB-MetaData'!$F38="US",'SERIES_DB-MetaData'!N38,'SERIES_DB-MetaData'!N38/25.4)</f>
        <v>9.8425196850393704</v>
      </c>
      <c r="O38" s="31">
        <f>IF('SERIES_DB-MetaData'!$F38="US",'SERIES_DB-MetaData'!O38,'SERIES_DB-MetaData'!O38/25.4)</f>
        <v>9.8425196850393704</v>
      </c>
      <c r="P38" s="31">
        <f>IF('SERIES_DB-MetaData'!$F38="US",'SERIES_DB-MetaData'!P38,'SERIES_DB-MetaData'!P38/25.4)</f>
        <v>88.58267716535434</v>
      </c>
      <c r="Q38" s="31">
        <f>IF('SERIES_DB-MetaData'!$F38="US",'SERIES_DB-MetaData'!Q38,'SERIES_DB-MetaData'!Q38/25.4)</f>
        <v>3.1496062992125986</v>
      </c>
      <c r="R38" s="31">
        <f>IF('SERIES_DB-MetaData'!$F38="US",'SERIES_DB-MetaData'!R38,'SERIES_DB-MetaData'!R38/25.4)</f>
        <v>73.818897637795274</v>
      </c>
      <c r="S38" s="31">
        <f>IF('SERIES_DB-MetaData'!$F38="US",'SERIES_DB-MetaData'!S38,'SERIES_DB-MetaData'!S38/25.4)</f>
        <v>73.818897637795274</v>
      </c>
      <c r="T38" s="24" t="str">
        <f>'SERIES_DB-MetaData'!T38</f>
        <v>2-point loading</v>
      </c>
      <c r="U38" s="31">
        <f>IF('SERIES_DB-MetaData'!$F38="US",'SERIES_DB-MetaData'!U38,'SERIES_DB-MetaData'!U38/(25.4^2))</f>
        <v>313.87562775125554</v>
      </c>
      <c r="V38" s="31">
        <f>IF('SERIES_DB-MetaData'!$F38="US",'SERIES_DB-MetaData'!V38,'SERIES_DB-MetaData'!V38/25.4)</f>
        <v>0.5</v>
      </c>
      <c r="W38" s="31">
        <f>IF('SERIES_DB-MetaData'!$F38="US",'SERIES_DB-MetaData'!W38,'SERIES_DB-MetaData'!W38/25.4)</f>
        <v>0</v>
      </c>
      <c r="X38" s="31">
        <f>IF('SERIES_DB-MetaData'!$F38="US",'SERIES_DB-MetaData'!X38,'SERIES_DB-MetaData'!X38/25.4)</f>
        <v>0</v>
      </c>
      <c r="Y38" s="108">
        <f>'SERIES_DB-MetaData'!Y38</f>
        <v>4</v>
      </c>
      <c r="Z38" s="31">
        <f>IF('SERIES_DB-MetaData'!$F38="US",'SERIES_DB-MetaData'!Z38,'SERIES_DB-MetaData'!Z38/25.4)</f>
        <v>0</v>
      </c>
      <c r="AA38" s="108">
        <f>'SERIES_DB-MetaData'!AA38</f>
        <v>0</v>
      </c>
      <c r="AB38" s="31">
        <f>IF('SERIES_DB-MetaData'!$F38="US",'SERIES_DB-MetaData'!AB38,'SERIES_DB-MetaData'!AB38/25.4)</f>
        <v>0</v>
      </c>
      <c r="AC38" s="108">
        <f>'SERIES_DB-MetaData'!AC38</f>
        <v>0</v>
      </c>
      <c r="AD38" s="108">
        <f>'SERIES_DB-MetaData'!AD38</f>
        <v>0</v>
      </c>
      <c r="AE38" s="31">
        <f>IF('SERIES_DB-MetaData'!$F38="US",'SERIES_DB-MetaData'!AE38,'SERIES_DB-MetaData'!AE38/25.4)</f>
        <v>0</v>
      </c>
      <c r="AF38" s="108" t="str">
        <f>'SERIES_DB-MetaData'!AF38</f>
        <v>Ribbed</v>
      </c>
      <c r="AG38" s="23">
        <f t="shared" si="0"/>
        <v>0.25022591560370255</v>
      </c>
      <c r="AH38" s="31">
        <f>IF('SERIES_DB-MetaData'!$F38="US",'SERIES_DB-MetaData'!AH38,'SERIES_DB-MetaData'!AH38/25.4)</f>
        <v>0</v>
      </c>
      <c r="AI38" s="31">
        <f>IF('SERIES_DB-MetaData'!$F38="US",'SERIES_DB-MetaData'!AI38,'SERIES_DB-MetaData'!AI38/6.89476)</f>
        <v>52.025016099182565</v>
      </c>
      <c r="AJ38" s="31">
        <f>IF('SERIES_DB-MetaData'!$F38="US",'SERIES_DB-MetaData'!AJ38,'SERIES_DB-MetaData'!AJ38/6.89476)</f>
        <v>0</v>
      </c>
      <c r="AK38" s="31">
        <f>IF('SERIES_DB-MetaData'!$F38="US",'SERIES_DB-MetaData'!AK38,'SERIES_DB-MetaData'!AK38/6.89476)</f>
        <v>0</v>
      </c>
      <c r="AL38" s="31">
        <f>IF('SERIES_DB-MetaData'!$F38="US",'SERIES_DB-MetaData'!AL38,'SERIES_DB-MetaData'!AL38/6.89476)</f>
        <v>0</v>
      </c>
      <c r="AM38" s="31">
        <f>IF('SERIES_DB-MetaData'!$F38="US",'SERIES_DB-MetaData'!AM38,'SERIES_DB-MetaData'!AM38/6.89476)</f>
        <v>0</v>
      </c>
      <c r="AN38" s="31">
        <f>IF('SERIES_DB-MetaData'!$F38="US",'SERIES_DB-MetaData'!AN38,'SERIES_DB-MetaData'!AN38/6.89476)</f>
        <v>0</v>
      </c>
      <c r="AO38" s="108">
        <f>'SERIES_DB-MetaData'!AO38</f>
        <v>0</v>
      </c>
      <c r="AP38" s="108">
        <f>'SERIES_DB-MetaData'!AP38</f>
        <v>0</v>
      </c>
      <c r="AQ38" s="108">
        <f>'SERIES_DB-MetaData'!AQ38</f>
        <v>2</v>
      </c>
      <c r="AR38" s="108" t="str">
        <f>'SERIES_DB-MetaData'!AR38</f>
        <v>Ribbed</v>
      </c>
      <c r="AS38" s="31">
        <f>IF('SERIES_DB-MetaData'!$F38="US",'SERIES_DB-MetaData'!AS38,'SERIES_DB-MetaData'!AS38/25.4)</f>
        <v>0.23622047244094491</v>
      </c>
      <c r="AT38" s="108">
        <f>'SERIES_DB-MetaData'!AT38</f>
        <v>19</v>
      </c>
      <c r="AU38" s="31">
        <f>IF('SERIES_DB-MetaData'!$F38="US",'SERIES_DB-MetaData'!AU38,'SERIES_DB-MetaData'!AU38/25.4)</f>
        <v>3.9370078740157481</v>
      </c>
      <c r="AV38" s="31">
        <f>IF('SERIES_DB-MetaData'!$F38="US",'SERIES_DB-MetaData'!AV38,'SERIES_DB-MetaData'!AV38/25.4)</f>
        <v>0</v>
      </c>
      <c r="AW38" s="108">
        <f>'SERIES_DB-MetaData'!AW38</f>
        <v>0</v>
      </c>
      <c r="AX38" s="31">
        <f>IF('SERIES_DB-MetaData'!$F38="US",'SERIES_DB-MetaData'!AX38,'SERIES_DB-MetaData'!AX38/25.4)</f>
        <v>0</v>
      </c>
      <c r="AY38" s="23">
        <f t="shared" si="1"/>
        <v>0.22619467105846514</v>
      </c>
      <c r="AZ38" s="23"/>
      <c r="BA38" s="31">
        <f>IF('SERIES_DB-MetaData'!$F38="US",'SERIES_DB-MetaData'!BA38,'SERIES_DB-MetaData'!BA38/6.89476)</f>
        <v>90.401986436076086</v>
      </c>
      <c r="BB38" s="31">
        <f>IF('SERIES_DB-MetaData'!$F38="US",'SERIES_DB-MetaData'!BB38,'SERIES_DB-MetaData'!BB38/6.89476)</f>
        <v>0</v>
      </c>
      <c r="BC38" s="108">
        <f>'SERIES_DB-MetaData'!BC38</f>
        <v>0</v>
      </c>
      <c r="BD38" s="31">
        <f>IF('SERIES_DB-MetaData'!$F38="US",'SERIES_DB-MetaData'!BD38,'SERIES_DB-MetaData'!BD38/25.4)</f>
        <v>0.23622047244094491</v>
      </c>
      <c r="BE38" s="31">
        <f>IF('SERIES_DB-MetaData'!$F38="US",'SERIES_DB-MetaData'!BE38,'SERIES_DB-MetaData'!BE38/25.4)</f>
        <v>5.9055118110236222</v>
      </c>
      <c r="BF38" s="108">
        <f>'SERIES_DB-MetaData'!BF38</f>
        <v>1</v>
      </c>
      <c r="BG38" s="23">
        <f t="shared" si="2"/>
        <v>0.23561944901923454</v>
      </c>
      <c r="BH38" s="31">
        <f>IF('SERIES_DB-MetaData'!$F38="US",'SERIES_DB-MetaData'!BH38,'SERIES_DB-MetaData'!BH38/25.4)</f>
        <v>0</v>
      </c>
      <c r="BI38" s="31">
        <f>IF('SERIES_DB-MetaData'!$F38="US",'SERIES_DB-MetaData'!BI38,'SERIES_DB-MetaData'!BI38/6.89476)</f>
        <v>90.401986436076086</v>
      </c>
      <c r="BJ38" s="31">
        <f>IF('SERIES_DB-MetaData'!$F38="US",'SERIES_DB-MetaData'!BJ38,'SERIES_DB-MetaData'!BJ38/6.89476)</f>
        <v>0</v>
      </c>
      <c r="BK38" s="108">
        <f>'SERIES_DB-MetaData'!BK38</f>
        <v>0</v>
      </c>
      <c r="BL38" s="31">
        <f>IF('SERIES_DB-MetaData'!$F38="US",'SERIES_DB-MetaData'!BL38,'SERIES_DB-MetaData'!BL38/25.4)</f>
        <v>0.23622047244094491</v>
      </c>
      <c r="BM38" s="31">
        <f>IF('SERIES_DB-MetaData'!$F38="US",'SERIES_DB-MetaData'!BM38,'SERIES_DB-MetaData'!BM38/25.4)</f>
        <v>5.9055118110236222</v>
      </c>
      <c r="BN38" s="31">
        <f>'SERIES_DB-MetaData'!$BO$6</f>
        <v>0.52359877559829893</v>
      </c>
      <c r="BO38" s="22">
        <f>'SERIES_DB-MetaData'!$BO$6</f>
        <v>0.52359877559829893</v>
      </c>
      <c r="BP38" s="31">
        <f>IF('SERIES_DB-MetaData'!$F38="US",'SERIES_DB-MetaData'!BP38,'SERIES_DB-MetaData'!BP38/6.89476)</f>
        <v>90.399085682460296</v>
      </c>
      <c r="BQ38" s="31">
        <f>IF('SERIES_DB-MetaData'!$F38="US",'SERIES_DB-MetaData'!BQ38,'SERIES_DB-MetaData'!BQ38/6.89476)</f>
        <v>0</v>
      </c>
      <c r="BR38" s="108">
        <f>'SERIES_DB-MetaData'!BR38</f>
        <v>0</v>
      </c>
      <c r="BS38" s="31">
        <f>IF('SERIES_DB-MetaData'!$F38="US",'SERIES_DB-MetaData'!BS38,'SERIES_DB-MetaData'!BS38/25.4)</f>
        <v>0</v>
      </c>
      <c r="BT38" s="108">
        <f>'SERIES_DB-MetaData'!BT38</f>
        <v>0</v>
      </c>
      <c r="BU38" s="108">
        <f t="shared" si="3"/>
        <v>0</v>
      </c>
      <c r="BV38" s="31">
        <f>IF('SERIES_DB-MetaData'!$F38="US",'SERIES_DB-MetaData'!BV38,'SERIES_DB-MetaData'!BV38/6.89476)</f>
        <v>0</v>
      </c>
      <c r="BW38" s="108">
        <f>'SERIES_DB-MetaData'!BW38</f>
        <v>0</v>
      </c>
      <c r="BX38" s="108">
        <f>'SERIES_DB-MetaData'!BX38</f>
        <v>4</v>
      </c>
    </row>
    <row r="39" spans="1:76">
      <c r="A39" s="85">
        <f>'SERIES_DB-MetaData'!A39</f>
        <v>34</v>
      </c>
      <c r="B39" s="85">
        <f>'SERIES_DB-MetaData'!B39</f>
        <v>0</v>
      </c>
      <c r="C39" s="85">
        <f>'SERIES_DB-MetaData'!C39</f>
        <v>3</v>
      </c>
      <c r="D39" s="85" t="str">
        <f>'SERIES_DB-MetaData'!D39</f>
        <v>W7103</v>
      </c>
      <c r="E39" s="85" t="str">
        <f>'SERIES_DB-MetaData'!E39</f>
        <v>Endo (from Lu et al., 2010, NEES Database)</v>
      </c>
      <c r="F39" s="20" t="s">
        <v>193</v>
      </c>
      <c r="G39" s="85" t="str">
        <f>'SERIES_DB-MetaData'!G39</f>
        <v>C</v>
      </c>
      <c r="H39" s="85" t="str">
        <f>'SERIES_DB-MetaData'!H39</f>
        <v>B</v>
      </c>
      <c r="I39" s="31">
        <f>IF('SERIES_DB-MetaData'!$F39="US",'SERIES_DB-MetaData'!I39,'SERIES_DB-MetaData'!I39/6.89476)</f>
        <v>3.7709797005261967</v>
      </c>
      <c r="J39" s="31">
        <f>IF('SERIES_DB-MetaData'!$F39="US",'SERIES_DB-MetaData'!J39,'SERIES_DB-MetaData'!J39/6.89476)</f>
        <v>0</v>
      </c>
      <c r="K39" s="31">
        <f>IF('SERIES_DB-MetaData'!$F39="US",'SERIES_DB-MetaData'!K39,'SERIES_DB-MetaData'!K39/6.89476)</f>
        <v>0</v>
      </c>
      <c r="L39" s="31">
        <f>IF('SERIES_DB-MetaData'!$F39="US",'SERIES_DB-MetaData'!L39,'SERIES_DB-MetaData'!L39/4.448)</f>
        <v>84.304181654676256</v>
      </c>
      <c r="M39" s="20">
        <f>'SERIES_DB-MetaData'!M39</f>
        <v>0</v>
      </c>
      <c r="N39" s="31">
        <f>IF('SERIES_DB-MetaData'!$F39="US",'SERIES_DB-MetaData'!N39,'SERIES_DB-MetaData'!N39/25.4)</f>
        <v>9.8425196850393704</v>
      </c>
      <c r="O39" s="31">
        <f>IF('SERIES_DB-MetaData'!$F39="US",'SERIES_DB-MetaData'!O39,'SERIES_DB-MetaData'!O39/25.4)</f>
        <v>9.8425196850393704</v>
      </c>
      <c r="P39" s="31">
        <f>IF('SERIES_DB-MetaData'!$F39="US",'SERIES_DB-MetaData'!P39,'SERIES_DB-MetaData'!P39/25.4)</f>
        <v>88.58267716535434</v>
      </c>
      <c r="Q39" s="31">
        <f>IF('SERIES_DB-MetaData'!$F39="US",'SERIES_DB-MetaData'!Q39,'SERIES_DB-MetaData'!Q39/25.4)</f>
        <v>3.1496062992125986</v>
      </c>
      <c r="R39" s="31">
        <f>IF('SERIES_DB-MetaData'!$F39="US",'SERIES_DB-MetaData'!R39,'SERIES_DB-MetaData'!R39/25.4)</f>
        <v>73.818897637795274</v>
      </c>
      <c r="S39" s="31">
        <f>IF('SERIES_DB-MetaData'!$F39="US",'SERIES_DB-MetaData'!S39,'SERIES_DB-MetaData'!S39/25.4)</f>
        <v>73.818897637795274</v>
      </c>
      <c r="T39" s="24" t="str">
        <f>'SERIES_DB-MetaData'!T39</f>
        <v>2-point loading</v>
      </c>
      <c r="U39" s="31">
        <f>IF('SERIES_DB-MetaData'!$F39="US",'SERIES_DB-MetaData'!U39,'SERIES_DB-MetaData'!U39/(25.4^2))</f>
        <v>313.87562775125554</v>
      </c>
      <c r="V39" s="31">
        <f>IF('SERIES_DB-MetaData'!$F39="US",'SERIES_DB-MetaData'!V39,'SERIES_DB-MetaData'!V39/25.4)</f>
        <v>0.5</v>
      </c>
      <c r="W39" s="31">
        <f>IF('SERIES_DB-MetaData'!$F39="US",'SERIES_DB-MetaData'!W39,'SERIES_DB-MetaData'!W39/25.4)</f>
        <v>0</v>
      </c>
      <c r="X39" s="31">
        <f>IF('SERIES_DB-MetaData'!$F39="US",'SERIES_DB-MetaData'!X39,'SERIES_DB-MetaData'!X39/25.4)</f>
        <v>0</v>
      </c>
      <c r="Y39" s="108">
        <f>'SERIES_DB-MetaData'!Y39</f>
        <v>4</v>
      </c>
      <c r="Z39" s="31">
        <f>IF('SERIES_DB-MetaData'!$F39="US",'SERIES_DB-MetaData'!Z39,'SERIES_DB-MetaData'!Z39/25.4)</f>
        <v>0</v>
      </c>
      <c r="AA39" s="108">
        <f>'SERIES_DB-MetaData'!AA39</f>
        <v>0</v>
      </c>
      <c r="AB39" s="31">
        <f>IF('SERIES_DB-MetaData'!$F39="US",'SERIES_DB-MetaData'!AB39,'SERIES_DB-MetaData'!AB39/25.4)</f>
        <v>0</v>
      </c>
      <c r="AC39" s="108">
        <f>'SERIES_DB-MetaData'!AC39</f>
        <v>0</v>
      </c>
      <c r="AD39" s="108">
        <f>'SERIES_DB-MetaData'!AD39</f>
        <v>0</v>
      </c>
      <c r="AE39" s="31">
        <f>IF('SERIES_DB-MetaData'!$F39="US",'SERIES_DB-MetaData'!AE39,'SERIES_DB-MetaData'!AE39/25.4)</f>
        <v>0</v>
      </c>
      <c r="AF39" s="108" t="str">
        <f>'SERIES_DB-MetaData'!AF39</f>
        <v>Ribbed</v>
      </c>
      <c r="AG39" s="23">
        <f t="shared" si="0"/>
        <v>0.25022591560370255</v>
      </c>
      <c r="AH39" s="31">
        <f>IF('SERIES_DB-MetaData'!$F39="US",'SERIES_DB-MetaData'!AH39,'SERIES_DB-MetaData'!AH39/25.4)</f>
        <v>0</v>
      </c>
      <c r="AI39" s="31">
        <f>IF('SERIES_DB-MetaData'!$F39="US",'SERIES_DB-MetaData'!AI39,'SERIES_DB-MetaData'!AI39/6.89476)</f>
        <v>52.025016099182565</v>
      </c>
      <c r="AJ39" s="31">
        <f>IF('SERIES_DB-MetaData'!$F39="US",'SERIES_DB-MetaData'!AJ39,'SERIES_DB-MetaData'!AJ39/6.89476)</f>
        <v>0</v>
      </c>
      <c r="AK39" s="31">
        <f>IF('SERIES_DB-MetaData'!$F39="US",'SERIES_DB-MetaData'!AK39,'SERIES_DB-MetaData'!AK39/6.89476)</f>
        <v>0</v>
      </c>
      <c r="AL39" s="31">
        <f>IF('SERIES_DB-MetaData'!$F39="US",'SERIES_DB-MetaData'!AL39,'SERIES_DB-MetaData'!AL39/6.89476)</f>
        <v>0</v>
      </c>
      <c r="AM39" s="31">
        <f>IF('SERIES_DB-MetaData'!$F39="US",'SERIES_DB-MetaData'!AM39,'SERIES_DB-MetaData'!AM39/6.89476)</f>
        <v>0</v>
      </c>
      <c r="AN39" s="31">
        <f>IF('SERIES_DB-MetaData'!$F39="US",'SERIES_DB-MetaData'!AN39,'SERIES_DB-MetaData'!AN39/6.89476)</f>
        <v>0</v>
      </c>
      <c r="AO39" s="108">
        <f>'SERIES_DB-MetaData'!AO39</f>
        <v>0</v>
      </c>
      <c r="AP39" s="108">
        <f>'SERIES_DB-MetaData'!AP39</f>
        <v>0</v>
      </c>
      <c r="AQ39" s="108">
        <f>'SERIES_DB-MetaData'!AQ39</f>
        <v>2</v>
      </c>
      <c r="AR39" s="108" t="str">
        <f>'SERIES_DB-MetaData'!AR39</f>
        <v>Ribbed</v>
      </c>
      <c r="AS39" s="31">
        <f>IF('SERIES_DB-MetaData'!$F39="US",'SERIES_DB-MetaData'!AS39,'SERIES_DB-MetaData'!AS39/25.4)</f>
        <v>0.23622047244094491</v>
      </c>
      <c r="AT39" s="108">
        <f>'SERIES_DB-MetaData'!AT39</f>
        <v>19</v>
      </c>
      <c r="AU39" s="31">
        <f>IF('SERIES_DB-MetaData'!$F39="US",'SERIES_DB-MetaData'!AU39,'SERIES_DB-MetaData'!AU39/25.4)</f>
        <v>3.9370078740157481</v>
      </c>
      <c r="AV39" s="31">
        <f>IF('SERIES_DB-MetaData'!$F39="US",'SERIES_DB-MetaData'!AV39,'SERIES_DB-MetaData'!AV39/25.4)</f>
        <v>0</v>
      </c>
      <c r="AW39" s="108">
        <f>'SERIES_DB-MetaData'!AW39</f>
        <v>0</v>
      </c>
      <c r="AX39" s="31">
        <f>IF('SERIES_DB-MetaData'!$F39="US",'SERIES_DB-MetaData'!AX39,'SERIES_DB-MetaData'!AX39/25.4)</f>
        <v>0</v>
      </c>
      <c r="AY39" s="23">
        <f t="shared" si="1"/>
        <v>0.22619467105846514</v>
      </c>
      <c r="AZ39" s="23"/>
      <c r="BA39" s="31">
        <f>IF('SERIES_DB-MetaData'!$F39="US",'SERIES_DB-MetaData'!BA39,'SERIES_DB-MetaData'!BA39/6.89476)</f>
        <v>90.401986436076086</v>
      </c>
      <c r="BB39" s="31">
        <f>IF('SERIES_DB-MetaData'!$F39="US",'SERIES_DB-MetaData'!BB39,'SERIES_DB-MetaData'!BB39/6.89476)</f>
        <v>0</v>
      </c>
      <c r="BC39" s="108">
        <f>'SERIES_DB-MetaData'!BC39</f>
        <v>0</v>
      </c>
      <c r="BD39" s="31">
        <f>IF('SERIES_DB-MetaData'!$F39="US",'SERIES_DB-MetaData'!BD39,'SERIES_DB-MetaData'!BD39/25.4)</f>
        <v>0.23622047244094491</v>
      </c>
      <c r="BE39" s="31">
        <f>IF('SERIES_DB-MetaData'!$F39="US",'SERIES_DB-MetaData'!BE39,'SERIES_DB-MetaData'!BE39/25.4)</f>
        <v>5.9055118110236222</v>
      </c>
      <c r="BF39" s="108">
        <f>'SERIES_DB-MetaData'!BF39</f>
        <v>1</v>
      </c>
      <c r="BG39" s="23">
        <f t="shared" si="2"/>
        <v>0.23561944901923454</v>
      </c>
      <c r="BH39" s="31">
        <f>IF('SERIES_DB-MetaData'!$F39="US",'SERIES_DB-MetaData'!BH39,'SERIES_DB-MetaData'!BH39/25.4)</f>
        <v>0</v>
      </c>
      <c r="BI39" s="31">
        <f>IF('SERIES_DB-MetaData'!$F39="US",'SERIES_DB-MetaData'!BI39,'SERIES_DB-MetaData'!BI39/6.89476)</f>
        <v>90.401986436076086</v>
      </c>
      <c r="BJ39" s="31">
        <f>IF('SERIES_DB-MetaData'!$F39="US",'SERIES_DB-MetaData'!BJ39,'SERIES_DB-MetaData'!BJ39/6.89476)</f>
        <v>0</v>
      </c>
      <c r="BK39" s="108">
        <f>'SERIES_DB-MetaData'!BK39</f>
        <v>0</v>
      </c>
      <c r="BL39" s="31">
        <f>IF('SERIES_DB-MetaData'!$F39="US",'SERIES_DB-MetaData'!BL39,'SERIES_DB-MetaData'!BL39/25.4)</f>
        <v>0.23622047244094491</v>
      </c>
      <c r="BM39" s="31">
        <f>IF('SERIES_DB-MetaData'!$F39="US",'SERIES_DB-MetaData'!BM39,'SERIES_DB-MetaData'!BM39/25.4)</f>
        <v>5.9055118110236222</v>
      </c>
      <c r="BN39" s="31">
        <f>'SERIES_DB-MetaData'!$BO$6</f>
        <v>0.52359877559829893</v>
      </c>
      <c r="BO39" s="22">
        <f>'SERIES_DB-MetaData'!$BO$6</f>
        <v>0.52359877559829893</v>
      </c>
      <c r="BP39" s="31">
        <f>IF('SERIES_DB-MetaData'!$F39="US",'SERIES_DB-MetaData'!BP39,'SERIES_DB-MetaData'!BP39/6.89476)</f>
        <v>90.399085682460296</v>
      </c>
      <c r="BQ39" s="31">
        <f>IF('SERIES_DB-MetaData'!$F39="US",'SERIES_DB-MetaData'!BQ39,'SERIES_DB-MetaData'!BQ39/6.89476)</f>
        <v>0</v>
      </c>
      <c r="BR39" s="108">
        <f>'SERIES_DB-MetaData'!BR39</f>
        <v>0</v>
      </c>
      <c r="BS39" s="31">
        <f>IF('SERIES_DB-MetaData'!$F39="US",'SERIES_DB-MetaData'!BS39,'SERIES_DB-MetaData'!BS39/25.4)</f>
        <v>0</v>
      </c>
      <c r="BT39" s="108">
        <f>'SERIES_DB-MetaData'!BT39</f>
        <v>0</v>
      </c>
      <c r="BU39" s="108">
        <f t="shared" si="3"/>
        <v>0</v>
      </c>
      <c r="BV39" s="31">
        <f>IF('SERIES_DB-MetaData'!$F39="US",'SERIES_DB-MetaData'!BV39,'SERIES_DB-MetaData'!BV39/6.89476)</f>
        <v>0</v>
      </c>
      <c r="BW39" s="108">
        <f>'SERIES_DB-MetaData'!BW39</f>
        <v>0</v>
      </c>
      <c r="BX39" s="108">
        <f>'SERIES_DB-MetaData'!BX39</f>
        <v>4</v>
      </c>
    </row>
    <row r="40" spans="1:76">
      <c r="A40" s="85">
        <f>'SERIES_DB-MetaData'!A40</f>
        <v>35</v>
      </c>
      <c r="B40" s="85">
        <f>'SERIES_DB-MetaData'!B40</f>
        <v>0</v>
      </c>
      <c r="C40" s="85">
        <f>'SERIES_DB-MetaData'!C40</f>
        <v>4</v>
      </c>
      <c r="D40" s="85" t="str">
        <f>'SERIES_DB-MetaData'!D40</f>
        <v>W7104</v>
      </c>
      <c r="E40" s="85" t="str">
        <f>'SERIES_DB-MetaData'!E40</f>
        <v>Endo (from Lu et al., 2010, NEES Database)</v>
      </c>
      <c r="F40" s="20" t="s">
        <v>193</v>
      </c>
      <c r="G40" s="85" t="str">
        <f>'SERIES_DB-MetaData'!G40</f>
        <v>C</v>
      </c>
      <c r="H40" s="85" t="str">
        <f>'SERIES_DB-MetaData'!H40</f>
        <v>B</v>
      </c>
      <c r="I40" s="31">
        <f>IF('SERIES_DB-MetaData'!$F40="US",'SERIES_DB-MetaData'!I40,'SERIES_DB-MetaData'!I40/6.89476)</f>
        <v>3.5679269474209403</v>
      </c>
      <c r="J40" s="31">
        <f>IF('SERIES_DB-MetaData'!$F40="US",'SERIES_DB-MetaData'!J40,'SERIES_DB-MetaData'!J40/6.89476)</f>
        <v>0</v>
      </c>
      <c r="K40" s="31">
        <f>IF('SERIES_DB-MetaData'!$F40="US",'SERIES_DB-MetaData'!K40,'SERIES_DB-MetaData'!K40/6.89476)</f>
        <v>0</v>
      </c>
      <c r="L40" s="31">
        <f>IF('SERIES_DB-MetaData'!$F40="US",'SERIES_DB-MetaData'!L40,'SERIES_DB-MetaData'!L40/4.448)</f>
        <v>84.306710881294961</v>
      </c>
      <c r="M40" s="20">
        <f>'SERIES_DB-MetaData'!M40</f>
        <v>0</v>
      </c>
      <c r="N40" s="31">
        <f>IF('SERIES_DB-MetaData'!$F40="US",'SERIES_DB-MetaData'!N40,'SERIES_DB-MetaData'!N40/25.4)</f>
        <v>9.8425196850393704</v>
      </c>
      <c r="O40" s="31">
        <f>IF('SERIES_DB-MetaData'!$F40="US",'SERIES_DB-MetaData'!O40,'SERIES_DB-MetaData'!O40/25.4)</f>
        <v>9.8425196850393704</v>
      </c>
      <c r="P40" s="31">
        <f>IF('SERIES_DB-MetaData'!$F40="US",'SERIES_DB-MetaData'!P40,'SERIES_DB-MetaData'!P40/25.4)</f>
        <v>88.58267716535434</v>
      </c>
      <c r="Q40" s="31">
        <f>IF('SERIES_DB-MetaData'!$F40="US",'SERIES_DB-MetaData'!Q40,'SERIES_DB-MetaData'!Q40/25.4)</f>
        <v>1.9685039370078741</v>
      </c>
      <c r="R40" s="31">
        <f>IF('SERIES_DB-MetaData'!$F40="US",'SERIES_DB-MetaData'!R40,'SERIES_DB-MetaData'!R40/25.4)</f>
        <v>73.818897637795274</v>
      </c>
      <c r="S40" s="31">
        <f>IF('SERIES_DB-MetaData'!$F40="US",'SERIES_DB-MetaData'!S40,'SERIES_DB-MetaData'!S40/25.4)</f>
        <v>73.818897637795274</v>
      </c>
      <c r="T40" s="24" t="str">
        <f>'SERIES_DB-MetaData'!T40</f>
        <v>2-point loading</v>
      </c>
      <c r="U40" s="31">
        <f>IF('SERIES_DB-MetaData'!$F40="US",'SERIES_DB-MetaData'!U40,'SERIES_DB-MetaData'!U40/(25.4^2))</f>
        <v>232.50046500093001</v>
      </c>
      <c r="V40" s="31">
        <f>IF('SERIES_DB-MetaData'!$F40="US",'SERIES_DB-MetaData'!V40,'SERIES_DB-MetaData'!V40/25.4)</f>
        <v>0.5</v>
      </c>
      <c r="W40" s="31">
        <f>IF('SERIES_DB-MetaData'!$F40="US",'SERIES_DB-MetaData'!W40,'SERIES_DB-MetaData'!W40/25.4)</f>
        <v>0</v>
      </c>
      <c r="X40" s="31">
        <f>IF('SERIES_DB-MetaData'!$F40="US",'SERIES_DB-MetaData'!X40,'SERIES_DB-MetaData'!X40/25.4)</f>
        <v>0</v>
      </c>
      <c r="Y40" s="108">
        <f>'SERIES_DB-MetaData'!Y40</f>
        <v>4</v>
      </c>
      <c r="Z40" s="31">
        <f>IF('SERIES_DB-MetaData'!$F40="US",'SERIES_DB-MetaData'!Z40,'SERIES_DB-MetaData'!Z40/25.4)</f>
        <v>0</v>
      </c>
      <c r="AA40" s="108">
        <f>'SERIES_DB-MetaData'!AA40</f>
        <v>0</v>
      </c>
      <c r="AB40" s="31">
        <f>IF('SERIES_DB-MetaData'!$F40="US",'SERIES_DB-MetaData'!AB40,'SERIES_DB-MetaData'!AB40/25.4)</f>
        <v>0</v>
      </c>
      <c r="AC40" s="108">
        <f>'SERIES_DB-MetaData'!AC40</f>
        <v>0</v>
      </c>
      <c r="AD40" s="108">
        <f>'SERIES_DB-MetaData'!AD40</f>
        <v>0</v>
      </c>
      <c r="AE40" s="31">
        <f>IF('SERIES_DB-MetaData'!$F40="US",'SERIES_DB-MetaData'!AE40,'SERIES_DB-MetaData'!AE40/25.4)</f>
        <v>0</v>
      </c>
      <c r="AF40" s="108" t="str">
        <f>'SERIES_DB-MetaData'!AF40</f>
        <v>Ribbed</v>
      </c>
      <c r="AG40" s="23">
        <f t="shared" si="0"/>
        <v>0.33780498606499848</v>
      </c>
      <c r="AH40" s="31">
        <f>IF('SERIES_DB-MetaData'!$F40="US",'SERIES_DB-MetaData'!AH40,'SERIES_DB-MetaData'!AH40/25.4)</f>
        <v>0</v>
      </c>
      <c r="AI40" s="31">
        <f>IF('SERIES_DB-MetaData'!$F40="US",'SERIES_DB-MetaData'!AI40,'SERIES_DB-MetaData'!AI40/6.89476)</f>
        <v>52.025016099182565</v>
      </c>
      <c r="AJ40" s="31">
        <f>IF('SERIES_DB-MetaData'!$F40="US",'SERIES_DB-MetaData'!AJ40,'SERIES_DB-MetaData'!AJ40/6.89476)</f>
        <v>0</v>
      </c>
      <c r="AK40" s="31">
        <f>IF('SERIES_DB-MetaData'!$F40="US",'SERIES_DB-MetaData'!AK40,'SERIES_DB-MetaData'!AK40/6.89476)</f>
        <v>0</v>
      </c>
      <c r="AL40" s="31">
        <f>IF('SERIES_DB-MetaData'!$F40="US",'SERIES_DB-MetaData'!AL40,'SERIES_DB-MetaData'!AL40/6.89476)</f>
        <v>0</v>
      </c>
      <c r="AM40" s="31">
        <f>IF('SERIES_DB-MetaData'!$F40="US",'SERIES_DB-MetaData'!AM40,'SERIES_DB-MetaData'!AM40/6.89476)</f>
        <v>0</v>
      </c>
      <c r="AN40" s="31">
        <f>IF('SERIES_DB-MetaData'!$F40="US",'SERIES_DB-MetaData'!AN40,'SERIES_DB-MetaData'!AN40/6.89476)</f>
        <v>0</v>
      </c>
      <c r="AO40" s="108">
        <f>'SERIES_DB-MetaData'!AO40</f>
        <v>0</v>
      </c>
      <c r="AP40" s="108">
        <f>'SERIES_DB-MetaData'!AP40</f>
        <v>0</v>
      </c>
      <c r="AQ40" s="108">
        <f>'SERIES_DB-MetaData'!AQ40</f>
        <v>2</v>
      </c>
      <c r="AR40" s="108" t="str">
        <f>'SERIES_DB-MetaData'!AR40</f>
        <v>Ribbed</v>
      </c>
      <c r="AS40" s="31">
        <f>IF('SERIES_DB-MetaData'!$F40="US",'SERIES_DB-MetaData'!AS40,'SERIES_DB-MetaData'!AS40/25.4)</f>
        <v>0.23622047244094491</v>
      </c>
      <c r="AT40" s="108">
        <f>'SERIES_DB-MetaData'!AT40</f>
        <v>19</v>
      </c>
      <c r="AU40" s="31">
        <f>IF('SERIES_DB-MetaData'!$F40="US",'SERIES_DB-MetaData'!AU40,'SERIES_DB-MetaData'!AU40/25.4)</f>
        <v>3.9370078740157481</v>
      </c>
      <c r="AV40" s="31">
        <f>IF('SERIES_DB-MetaData'!$F40="US",'SERIES_DB-MetaData'!AV40,'SERIES_DB-MetaData'!AV40/25.4)</f>
        <v>0</v>
      </c>
      <c r="AW40" s="108">
        <f>'SERIES_DB-MetaData'!AW40</f>
        <v>0</v>
      </c>
      <c r="AX40" s="31">
        <f>IF('SERIES_DB-MetaData'!$F40="US",'SERIES_DB-MetaData'!AX40,'SERIES_DB-MetaData'!AX40/25.4)</f>
        <v>0</v>
      </c>
      <c r="AY40" s="23">
        <f t="shared" si="1"/>
        <v>0.22619467105846514</v>
      </c>
      <c r="AZ40" s="23"/>
      <c r="BA40" s="31">
        <f>IF('SERIES_DB-MetaData'!$F40="US",'SERIES_DB-MetaData'!BA40,'SERIES_DB-MetaData'!BA40/6.89476)</f>
        <v>90.401986436076086</v>
      </c>
      <c r="BB40" s="31">
        <f>IF('SERIES_DB-MetaData'!$F40="US",'SERIES_DB-MetaData'!BB40,'SERIES_DB-MetaData'!BB40/6.89476)</f>
        <v>0</v>
      </c>
      <c r="BC40" s="108">
        <f>'SERIES_DB-MetaData'!BC40</f>
        <v>0</v>
      </c>
      <c r="BD40" s="31">
        <f>IF('SERIES_DB-MetaData'!$F40="US",'SERIES_DB-MetaData'!BD40,'SERIES_DB-MetaData'!BD40/25.4)</f>
        <v>0.23622047244094491</v>
      </c>
      <c r="BE40" s="31">
        <f>IF('SERIES_DB-MetaData'!$F40="US",'SERIES_DB-MetaData'!BE40,'SERIES_DB-MetaData'!BE40/25.4)</f>
        <v>5.9055118110236222</v>
      </c>
      <c r="BF40" s="108">
        <f>'SERIES_DB-MetaData'!BF40</f>
        <v>1</v>
      </c>
      <c r="BG40" s="23">
        <f t="shared" si="2"/>
        <v>0.37699111843077521</v>
      </c>
      <c r="BH40" s="31">
        <f>IF('SERIES_DB-MetaData'!$F40="US",'SERIES_DB-MetaData'!BH40,'SERIES_DB-MetaData'!BH40/25.4)</f>
        <v>0</v>
      </c>
      <c r="BI40" s="31">
        <f>IF('SERIES_DB-MetaData'!$F40="US",'SERIES_DB-MetaData'!BI40,'SERIES_DB-MetaData'!BI40/6.89476)</f>
        <v>90.401986436076086</v>
      </c>
      <c r="BJ40" s="31">
        <f>IF('SERIES_DB-MetaData'!$F40="US",'SERIES_DB-MetaData'!BJ40,'SERIES_DB-MetaData'!BJ40/6.89476)</f>
        <v>0</v>
      </c>
      <c r="BK40" s="108">
        <f>'SERIES_DB-MetaData'!BK40</f>
        <v>0</v>
      </c>
      <c r="BL40" s="31">
        <f>IF('SERIES_DB-MetaData'!$F40="US",'SERIES_DB-MetaData'!BL40,'SERIES_DB-MetaData'!BL40/25.4)</f>
        <v>0.23622047244094491</v>
      </c>
      <c r="BM40" s="31">
        <f>IF('SERIES_DB-MetaData'!$F40="US",'SERIES_DB-MetaData'!BM40,'SERIES_DB-MetaData'!BM40/25.4)</f>
        <v>5.9055118110236222</v>
      </c>
      <c r="BN40" s="31">
        <f>'SERIES_DB-MetaData'!$BO$6</f>
        <v>0.52359877559829893</v>
      </c>
      <c r="BO40" s="22">
        <f>'SERIES_DB-MetaData'!$BO$6</f>
        <v>0.52359877559829893</v>
      </c>
      <c r="BP40" s="31">
        <f>IF('SERIES_DB-MetaData'!$F40="US",'SERIES_DB-MetaData'!BP40,'SERIES_DB-MetaData'!BP40/6.89476)</f>
        <v>90.399085682460296</v>
      </c>
      <c r="BQ40" s="31">
        <f>IF('SERIES_DB-MetaData'!$F40="US",'SERIES_DB-MetaData'!BQ40,'SERIES_DB-MetaData'!BQ40/6.89476)</f>
        <v>0</v>
      </c>
      <c r="BR40" s="108">
        <f>'SERIES_DB-MetaData'!BR40</f>
        <v>0</v>
      </c>
      <c r="BS40" s="31">
        <f>IF('SERIES_DB-MetaData'!$F40="US",'SERIES_DB-MetaData'!BS40,'SERIES_DB-MetaData'!BS40/25.4)</f>
        <v>0</v>
      </c>
      <c r="BT40" s="108">
        <f>'SERIES_DB-MetaData'!BT40</f>
        <v>0</v>
      </c>
      <c r="BU40" s="108">
        <f t="shared" si="3"/>
        <v>0</v>
      </c>
      <c r="BV40" s="31">
        <f>IF('SERIES_DB-MetaData'!$F40="US",'SERIES_DB-MetaData'!BV40,'SERIES_DB-MetaData'!BV40/6.89476)</f>
        <v>0</v>
      </c>
      <c r="BW40" s="108">
        <f>'SERIES_DB-MetaData'!BW40</f>
        <v>0</v>
      </c>
      <c r="BX40" s="108">
        <f>'SERIES_DB-MetaData'!BX40</f>
        <v>1</v>
      </c>
    </row>
    <row r="41" spans="1:76">
      <c r="A41" s="85">
        <f>'SERIES_DB-MetaData'!A41</f>
        <v>36</v>
      </c>
      <c r="B41" s="85">
        <f>'SERIES_DB-MetaData'!B41</f>
        <v>0</v>
      </c>
      <c r="C41" s="85">
        <f>'SERIES_DB-MetaData'!C41</f>
        <v>5</v>
      </c>
      <c r="D41" s="85" t="str">
        <f>'SERIES_DB-MetaData'!D41</f>
        <v>W7105</v>
      </c>
      <c r="E41" s="85" t="str">
        <f>'SERIES_DB-MetaData'!E41</f>
        <v>Endo (from Lu et al., 2010, NEES Database)</v>
      </c>
      <c r="F41" s="20" t="s">
        <v>193</v>
      </c>
      <c r="G41" s="85" t="str">
        <f>'SERIES_DB-MetaData'!G41</f>
        <v>C</v>
      </c>
      <c r="H41" s="85" t="str">
        <f>'SERIES_DB-MetaData'!H41</f>
        <v>B</v>
      </c>
      <c r="I41" s="31">
        <f>IF('SERIES_DB-MetaData'!$F41="US",'SERIES_DB-MetaData'!I41,'SERIES_DB-MetaData'!I41/6.89476)</f>
        <v>3.7709797005261967</v>
      </c>
      <c r="J41" s="31">
        <f>IF('SERIES_DB-MetaData'!$F41="US",'SERIES_DB-MetaData'!J41,'SERIES_DB-MetaData'!J41/6.89476)</f>
        <v>0</v>
      </c>
      <c r="K41" s="31">
        <f>IF('SERIES_DB-MetaData'!$F41="US",'SERIES_DB-MetaData'!K41,'SERIES_DB-MetaData'!K41/6.89476)</f>
        <v>0</v>
      </c>
      <c r="L41" s="31">
        <f>IF('SERIES_DB-MetaData'!$F41="US",'SERIES_DB-MetaData'!L41,'SERIES_DB-MetaData'!L41/4.448)</f>
        <v>84.304181654676256</v>
      </c>
      <c r="M41" s="20">
        <f>'SERIES_DB-MetaData'!M41</f>
        <v>0</v>
      </c>
      <c r="N41" s="31">
        <f>IF('SERIES_DB-MetaData'!$F41="US",'SERIES_DB-MetaData'!N41,'SERIES_DB-MetaData'!N41/25.4)</f>
        <v>9.8425196850393704</v>
      </c>
      <c r="O41" s="31">
        <f>IF('SERIES_DB-MetaData'!$F41="US",'SERIES_DB-MetaData'!O41,'SERIES_DB-MetaData'!O41/25.4)</f>
        <v>9.8425196850393704</v>
      </c>
      <c r="P41" s="31">
        <f>IF('SERIES_DB-MetaData'!$F41="US",'SERIES_DB-MetaData'!P41,'SERIES_DB-MetaData'!P41/25.4)</f>
        <v>88.58267716535434</v>
      </c>
      <c r="Q41" s="31">
        <f>IF('SERIES_DB-MetaData'!$F41="US",'SERIES_DB-MetaData'!Q41,'SERIES_DB-MetaData'!Q41/25.4)</f>
        <v>1.9685039370078741</v>
      </c>
      <c r="R41" s="31">
        <f>IF('SERIES_DB-MetaData'!$F41="US",'SERIES_DB-MetaData'!R41,'SERIES_DB-MetaData'!R41/25.4)</f>
        <v>34.4488188976378</v>
      </c>
      <c r="S41" s="31">
        <f>IF('SERIES_DB-MetaData'!$F41="US",'SERIES_DB-MetaData'!S41,'SERIES_DB-MetaData'!S41/25.4)</f>
        <v>34.4488188976378</v>
      </c>
      <c r="T41" s="24" t="str">
        <f>'SERIES_DB-MetaData'!T41</f>
        <v>2-point loading</v>
      </c>
      <c r="U41" s="31">
        <f>IF('SERIES_DB-MetaData'!$F41="US",'SERIES_DB-MetaData'!U41,'SERIES_DB-MetaData'!U41/(25.4^2))</f>
        <v>232.50046500093001</v>
      </c>
      <c r="V41" s="31">
        <f>IF('SERIES_DB-MetaData'!$F41="US",'SERIES_DB-MetaData'!V41,'SERIES_DB-MetaData'!V41/25.4)</f>
        <v>0.5</v>
      </c>
      <c r="W41" s="31">
        <f>IF('SERIES_DB-MetaData'!$F41="US",'SERIES_DB-MetaData'!W41,'SERIES_DB-MetaData'!W41/25.4)</f>
        <v>0</v>
      </c>
      <c r="X41" s="31">
        <f>IF('SERIES_DB-MetaData'!$F41="US",'SERIES_DB-MetaData'!X41,'SERIES_DB-MetaData'!X41/25.4)</f>
        <v>0</v>
      </c>
      <c r="Y41" s="108">
        <f>'SERIES_DB-MetaData'!Y41</f>
        <v>4</v>
      </c>
      <c r="Z41" s="31">
        <f>IF('SERIES_DB-MetaData'!$F41="US",'SERIES_DB-MetaData'!Z41,'SERIES_DB-MetaData'!Z41/25.4)</f>
        <v>0</v>
      </c>
      <c r="AA41" s="108">
        <f>'SERIES_DB-MetaData'!AA41</f>
        <v>0</v>
      </c>
      <c r="AB41" s="31">
        <f>IF('SERIES_DB-MetaData'!$F41="US",'SERIES_DB-MetaData'!AB41,'SERIES_DB-MetaData'!AB41/25.4)</f>
        <v>0</v>
      </c>
      <c r="AC41" s="108">
        <f>'SERIES_DB-MetaData'!AC41</f>
        <v>0</v>
      </c>
      <c r="AD41" s="108">
        <f>'SERIES_DB-MetaData'!AD41</f>
        <v>0</v>
      </c>
      <c r="AE41" s="31">
        <f>IF('SERIES_DB-MetaData'!$F41="US",'SERIES_DB-MetaData'!AE41,'SERIES_DB-MetaData'!AE41/25.4)</f>
        <v>0</v>
      </c>
      <c r="AF41" s="108" t="str">
        <f>'SERIES_DB-MetaData'!AF41</f>
        <v>Ribbed</v>
      </c>
      <c r="AG41" s="23">
        <f t="shared" si="0"/>
        <v>0.33780498606499848</v>
      </c>
      <c r="AH41" s="31">
        <f>IF('SERIES_DB-MetaData'!$F41="US",'SERIES_DB-MetaData'!AH41,'SERIES_DB-MetaData'!AH41/25.4)</f>
        <v>0</v>
      </c>
      <c r="AI41" s="31">
        <f>IF('SERIES_DB-MetaData'!$F41="US",'SERIES_DB-MetaData'!AI41,'SERIES_DB-MetaData'!AI41/6.89476)</f>
        <v>52.025016099182565</v>
      </c>
      <c r="AJ41" s="31">
        <f>IF('SERIES_DB-MetaData'!$F41="US",'SERIES_DB-MetaData'!AJ41,'SERIES_DB-MetaData'!AJ41/6.89476)</f>
        <v>0</v>
      </c>
      <c r="AK41" s="31">
        <f>IF('SERIES_DB-MetaData'!$F41="US",'SERIES_DB-MetaData'!AK41,'SERIES_DB-MetaData'!AK41/6.89476)</f>
        <v>0</v>
      </c>
      <c r="AL41" s="31">
        <f>IF('SERIES_DB-MetaData'!$F41="US",'SERIES_DB-MetaData'!AL41,'SERIES_DB-MetaData'!AL41/6.89476)</f>
        <v>0</v>
      </c>
      <c r="AM41" s="31">
        <f>IF('SERIES_DB-MetaData'!$F41="US",'SERIES_DB-MetaData'!AM41,'SERIES_DB-MetaData'!AM41/6.89476)</f>
        <v>0</v>
      </c>
      <c r="AN41" s="31">
        <f>IF('SERIES_DB-MetaData'!$F41="US",'SERIES_DB-MetaData'!AN41,'SERIES_DB-MetaData'!AN41/6.89476)</f>
        <v>0</v>
      </c>
      <c r="AO41" s="108">
        <f>'SERIES_DB-MetaData'!AO41</f>
        <v>0</v>
      </c>
      <c r="AP41" s="108">
        <f>'SERIES_DB-MetaData'!AP41</f>
        <v>0</v>
      </c>
      <c r="AQ41" s="108">
        <f>'SERIES_DB-MetaData'!AQ41</f>
        <v>2</v>
      </c>
      <c r="AR41" s="108" t="str">
        <f>'SERIES_DB-MetaData'!AR41</f>
        <v>Ribbed</v>
      </c>
      <c r="AS41" s="31">
        <f>IF('SERIES_DB-MetaData'!$F41="US",'SERIES_DB-MetaData'!AS41,'SERIES_DB-MetaData'!AS41/25.4)</f>
        <v>0.35433070866141736</v>
      </c>
      <c r="AT41" s="108">
        <f>'SERIES_DB-MetaData'!AT41</f>
        <v>18</v>
      </c>
      <c r="AU41" s="31">
        <f>IF('SERIES_DB-MetaData'!$F41="US",'SERIES_DB-MetaData'!AU41,'SERIES_DB-MetaData'!AU41/25.4)</f>
        <v>1.9685039370078741</v>
      </c>
      <c r="AV41" s="31">
        <f>IF('SERIES_DB-MetaData'!$F41="US",'SERIES_DB-MetaData'!AV41,'SERIES_DB-MetaData'!AV41/25.4)</f>
        <v>0</v>
      </c>
      <c r="AW41" s="108">
        <f>'SERIES_DB-MetaData'!AW41</f>
        <v>0</v>
      </c>
      <c r="AX41" s="31">
        <f>IF('SERIES_DB-MetaData'!$F41="US",'SERIES_DB-MetaData'!AX41,'SERIES_DB-MetaData'!AX41/25.4)</f>
        <v>0</v>
      </c>
      <c r="AY41" s="23">
        <f t="shared" si="1"/>
        <v>1.0178760197630932</v>
      </c>
      <c r="AZ41" s="23"/>
      <c r="BA41" s="31">
        <f>IF('SERIES_DB-MetaData'!$F41="US",'SERIES_DB-MetaData'!BA41,'SERIES_DB-MetaData'!BA41/6.89476)</f>
        <v>51.73494073760363</v>
      </c>
      <c r="BB41" s="31">
        <f>IF('SERIES_DB-MetaData'!$F41="US",'SERIES_DB-MetaData'!BB41,'SERIES_DB-MetaData'!BB41/6.89476)</f>
        <v>0</v>
      </c>
      <c r="BC41" s="108">
        <f>'SERIES_DB-MetaData'!BC41</f>
        <v>0</v>
      </c>
      <c r="BD41" s="31">
        <f>IF('SERIES_DB-MetaData'!$F41="US",'SERIES_DB-MetaData'!BD41,'SERIES_DB-MetaData'!BD41/25.4)</f>
        <v>0.23622047244094491</v>
      </c>
      <c r="BE41" s="31">
        <f>IF('SERIES_DB-MetaData'!$F41="US",'SERIES_DB-MetaData'!BE41,'SERIES_DB-MetaData'!BE41/25.4)</f>
        <v>1.9685039370078741</v>
      </c>
      <c r="BF41" s="108">
        <f>'SERIES_DB-MetaData'!BF41</f>
        <v>1</v>
      </c>
      <c r="BG41" s="23">
        <f t="shared" si="2"/>
        <v>1.1309733552923256</v>
      </c>
      <c r="BH41" s="31">
        <f>IF('SERIES_DB-MetaData'!$F41="US",'SERIES_DB-MetaData'!BH41,'SERIES_DB-MetaData'!BH41/25.4)</f>
        <v>0</v>
      </c>
      <c r="BI41" s="31">
        <f>IF('SERIES_DB-MetaData'!$F41="US",'SERIES_DB-MetaData'!BI41,'SERIES_DB-MetaData'!BI41/6.89476)</f>
        <v>90.401986436076086</v>
      </c>
      <c r="BJ41" s="31">
        <f>IF('SERIES_DB-MetaData'!$F41="US",'SERIES_DB-MetaData'!BJ41,'SERIES_DB-MetaData'!BJ41/6.89476)</f>
        <v>0</v>
      </c>
      <c r="BK41" s="108">
        <f>'SERIES_DB-MetaData'!BK41</f>
        <v>0</v>
      </c>
      <c r="BL41" s="31">
        <f>IF('SERIES_DB-MetaData'!$F41="US",'SERIES_DB-MetaData'!BL41,'SERIES_DB-MetaData'!BL41/25.4)</f>
        <v>0.23622047244094491</v>
      </c>
      <c r="BM41" s="31">
        <f>IF('SERIES_DB-MetaData'!$F41="US",'SERIES_DB-MetaData'!BM41,'SERIES_DB-MetaData'!BM41/25.4)</f>
        <v>1.9685039370078741</v>
      </c>
      <c r="BN41" s="31">
        <f>'SERIES_DB-MetaData'!$BO$6</f>
        <v>0.52359877559829893</v>
      </c>
      <c r="BO41" s="22">
        <f>'SERIES_DB-MetaData'!$BO$6</f>
        <v>0.52359877559829893</v>
      </c>
      <c r="BP41" s="31">
        <f>IF('SERIES_DB-MetaData'!$F41="US",'SERIES_DB-MetaData'!BP41,'SERIES_DB-MetaData'!BP41/6.89476)</f>
        <v>90.399085682460296</v>
      </c>
      <c r="BQ41" s="31">
        <f>IF('SERIES_DB-MetaData'!$F41="US",'SERIES_DB-MetaData'!BQ41,'SERIES_DB-MetaData'!BQ41/6.89476)</f>
        <v>0</v>
      </c>
      <c r="BR41" s="108">
        <f>'SERIES_DB-MetaData'!BR41</f>
        <v>0</v>
      </c>
      <c r="BS41" s="31">
        <f>IF('SERIES_DB-MetaData'!$F41="US",'SERIES_DB-MetaData'!BS41,'SERIES_DB-MetaData'!BS41/25.4)</f>
        <v>0</v>
      </c>
      <c r="BT41" s="108">
        <f>'SERIES_DB-MetaData'!BT41</f>
        <v>0</v>
      </c>
      <c r="BU41" s="108">
        <f t="shared" si="3"/>
        <v>0</v>
      </c>
      <c r="BV41" s="31">
        <f>IF('SERIES_DB-MetaData'!$F41="US",'SERIES_DB-MetaData'!BV41,'SERIES_DB-MetaData'!BV41/6.89476)</f>
        <v>0</v>
      </c>
      <c r="BW41" s="108">
        <f>'SERIES_DB-MetaData'!BW41</f>
        <v>0</v>
      </c>
      <c r="BX41" s="108">
        <f>'SERIES_DB-MetaData'!BX41</f>
        <v>1</v>
      </c>
    </row>
    <row r="42" spans="1:76">
      <c r="A42" s="85">
        <f>'SERIES_DB-MetaData'!A42</f>
        <v>37</v>
      </c>
      <c r="B42" s="85">
        <f>'SERIES_DB-MetaData'!B42</f>
        <v>0</v>
      </c>
      <c r="C42" s="85">
        <f>'SERIES_DB-MetaData'!C42</f>
        <v>1</v>
      </c>
      <c r="D42" s="85" t="str">
        <f>'SERIES_DB-MetaData'!D42</f>
        <v>H-1.4-N0.25</v>
      </c>
      <c r="E42" s="85" t="str">
        <f>'SERIES_DB-MetaData'!E42</f>
        <v>Esaki et al. 1994</v>
      </c>
      <c r="F42" s="20" t="s">
        <v>193</v>
      </c>
      <c r="G42" s="85" t="str">
        <f>'SERIES_DB-MetaData'!G42</f>
        <v>C</v>
      </c>
      <c r="H42" s="85" t="str">
        <f>'SERIES_DB-MetaData'!H42</f>
        <v>B</v>
      </c>
      <c r="I42" s="31">
        <f>IF('SERIES_DB-MetaData'!$F42="US",'SERIES_DB-MetaData'!I42,'SERIES_DB-MetaData'!I42/6.89476)</f>
        <v>3.1473176731314796</v>
      </c>
      <c r="J42" s="31">
        <f>IF('SERIES_DB-MetaData'!$F42="US",'SERIES_DB-MetaData'!J42,'SERIES_DB-MetaData'!J42/6.89476)</f>
        <v>0</v>
      </c>
      <c r="K42" s="31">
        <f>IF('SERIES_DB-MetaData'!$F42="US",'SERIES_DB-MetaData'!K42,'SERIES_DB-MetaData'!K42/6.89476)</f>
        <v>0</v>
      </c>
      <c r="L42" s="31">
        <f>IF('SERIES_DB-MetaData'!$F42="US",'SERIES_DB-MetaData'!L42,'SERIES_DB-MetaData'!L42/4.448)</f>
        <v>35.662544964028768</v>
      </c>
      <c r="M42" s="20" t="str">
        <f>'SERIES_DB-MetaData'!M42</f>
        <v>I</v>
      </c>
      <c r="N42" s="31">
        <f>IF('SERIES_DB-MetaData'!$F42="US",'SERIES_DB-MetaData'!N42,'SERIES_DB-MetaData'!N42/25.4)</f>
        <v>3.9370078740157481</v>
      </c>
      <c r="O42" s="31">
        <f>IF('SERIES_DB-MetaData'!$F42="US",'SERIES_DB-MetaData'!O42,'SERIES_DB-MetaData'!O42/25.4)</f>
        <v>3.9370078740157481</v>
      </c>
      <c r="P42" s="31">
        <f>IF('SERIES_DB-MetaData'!$F42="US",'SERIES_DB-MetaData'!P42,'SERIES_DB-MetaData'!P42/25.4)</f>
        <v>33.464566929133859</v>
      </c>
      <c r="Q42" s="31">
        <f>IF('SERIES_DB-MetaData'!$F42="US",'SERIES_DB-MetaData'!Q42,'SERIES_DB-MetaData'!Q42/25.4)</f>
        <v>1.9685039370078741</v>
      </c>
      <c r="R42" s="31">
        <f>IF('SERIES_DB-MetaData'!$F42="US",'SERIES_DB-MetaData'!R42,'SERIES_DB-MetaData'!R42/25.4)</f>
        <v>35.433070866141733</v>
      </c>
      <c r="S42" s="31">
        <f>IF('SERIES_DB-MetaData'!$F42="US",'SERIES_DB-MetaData'!S42,'SERIES_DB-MetaData'!S42/25.4)</f>
        <v>46.850393700787407</v>
      </c>
      <c r="T42" s="24" t="str">
        <f>'SERIES_DB-MetaData'!T42</f>
        <v>C</v>
      </c>
      <c r="U42" s="31">
        <f>IF('SERIES_DB-MetaData'!$F42="US",'SERIES_DB-MetaData'!U42,'SERIES_DB-MetaData'!U42/(25.4^2))</f>
        <v>65.875131750263506</v>
      </c>
      <c r="V42" s="31">
        <f>IF('SERIES_DB-MetaData'!$F42="US",'SERIES_DB-MetaData'!V42,'SERIES_DB-MetaData'!V42/25.4)</f>
        <v>0.37401574803149606</v>
      </c>
      <c r="W42" s="31">
        <f>IF('SERIES_DB-MetaData'!$F42="US",'SERIES_DB-MetaData'!W42,'SERIES_DB-MetaData'!W42/25.4)</f>
        <v>0</v>
      </c>
      <c r="X42" s="31">
        <f>IF('SERIES_DB-MetaData'!$F42="US",'SERIES_DB-MetaData'!X42,'SERIES_DB-MetaData'!X42/25.4)</f>
        <v>0</v>
      </c>
      <c r="Y42" s="108">
        <f>'SERIES_DB-MetaData'!Y42</f>
        <v>4</v>
      </c>
      <c r="Z42" s="31">
        <f>IF('SERIES_DB-MetaData'!$F42="US",'SERIES_DB-MetaData'!Z42,'SERIES_DB-MetaData'!Z42/25.4)</f>
        <v>0</v>
      </c>
      <c r="AA42" s="108">
        <f>'SERIES_DB-MetaData'!AA42</f>
        <v>0</v>
      </c>
      <c r="AB42" s="31">
        <f>IF('SERIES_DB-MetaData'!$F42="US",'SERIES_DB-MetaData'!AB42,'SERIES_DB-MetaData'!AB42/25.4)</f>
        <v>0</v>
      </c>
      <c r="AC42" s="108">
        <f>'SERIES_DB-MetaData'!AC42</f>
        <v>0</v>
      </c>
      <c r="AD42" s="108" t="str">
        <f>'SERIES_DB-MetaData'!AD42</f>
        <v>H</v>
      </c>
      <c r="AE42" s="31">
        <f>IF('SERIES_DB-MetaData'!$F42="US",'SERIES_DB-MetaData'!AE42,'SERIES_DB-MetaData'!AE42/25.4)</f>
        <v>0</v>
      </c>
      <c r="AF42" s="108" t="str">
        <f>'SERIES_DB-MetaData'!AF42</f>
        <v>Ribbed</v>
      </c>
      <c r="AG42" s="23">
        <f t="shared" si="0"/>
        <v>0.66712643996818544</v>
      </c>
      <c r="AH42" s="31">
        <f>IF('SERIES_DB-MetaData'!$F42="US",'SERIES_DB-MetaData'!AH42,'SERIES_DB-MetaData'!AH42/25.4)</f>
        <v>0</v>
      </c>
      <c r="AI42" s="31">
        <f>IF('SERIES_DB-MetaData'!$F42="US",'SERIES_DB-MetaData'!AI42,'SERIES_DB-MetaData'!AI42/6.89476)</f>
        <v>52.068527403419409</v>
      </c>
      <c r="AJ42" s="31">
        <f>IF('SERIES_DB-MetaData'!$F42="US",'SERIES_DB-MetaData'!AJ42,'SERIES_DB-MetaData'!AJ42/6.89476)</f>
        <v>73.374809275449763</v>
      </c>
      <c r="AK42" s="31">
        <f>IF('SERIES_DB-MetaData'!$F42="US",'SERIES_DB-MetaData'!AK42,'SERIES_DB-MetaData'!AK42/6.89476)</f>
        <v>0</v>
      </c>
      <c r="AL42" s="31">
        <f>IF('SERIES_DB-MetaData'!$F42="US",'SERIES_DB-MetaData'!AL42,'SERIES_DB-MetaData'!AL42/6.89476)</f>
        <v>0</v>
      </c>
      <c r="AM42" s="31">
        <f>IF('SERIES_DB-MetaData'!$F42="US",'SERIES_DB-MetaData'!AM42,'SERIES_DB-MetaData'!AM42/6.89476)</f>
        <v>0</v>
      </c>
      <c r="AN42" s="31">
        <f>IF('SERIES_DB-MetaData'!$F42="US",'SERIES_DB-MetaData'!AN42,'SERIES_DB-MetaData'!AN42/6.89476)</f>
        <v>0</v>
      </c>
      <c r="AO42" s="108">
        <f>'SERIES_DB-MetaData'!AO42</f>
        <v>0</v>
      </c>
      <c r="AP42" s="108" t="str">
        <f>'SERIES_DB-MetaData'!AP42</f>
        <v>R</v>
      </c>
      <c r="AQ42" s="108">
        <f>'SERIES_DB-MetaData'!AQ42</f>
        <v>2</v>
      </c>
      <c r="AR42" s="108" t="str">
        <f>'SERIES_DB-MetaData'!AR42</f>
        <v>Ribbed</v>
      </c>
      <c r="AS42" s="31">
        <f>IF('SERIES_DB-MetaData'!$F42="US",'SERIES_DB-MetaData'!AS42,'SERIES_DB-MetaData'!AS42/25.4)</f>
        <v>0.12598425196850396</v>
      </c>
      <c r="AT42" s="108">
        <f>'SERIES_DB-MetaData'!AT42</f>
        <v>15</v>
      </c>
      <c r="AU42" s="31">
        <f>IF('SERIES_DB-MetaData'!$F42="US",'SERIES_DB-MetaData'!AU42,'SERIES_DB-MetaData'!AU42/25.4)</f>
        <v>0.59055118110236227</v>
      </c>
      <c r="AV42" s="31">
        <f>IF('SERIES_DB-MetaData'!$F42="US",'SERIES_DB-MetaData'!AV42,'SERIES_DB-MetaData'!AV42/25.4)</f>
        <v>0.12598425196850396</v>
      </c>
      <c r="AW42" s="108">
        <f>'SERIES_DB-MetaData'!AW42</f>
        <v>20</v>
      </c>
      <c r="AX42" s="31">
        <f>IF('SERIES_DB-MetaData'!$F42="US",'SERIES_DB-MetaData'!AX42,'SERIES_DB-MetaData'!AX42/25.4)</f>
        <v>0.98425196850393704</v>
      </c>
      <c r="AY42" s="23">
        <f t="shared" si="1"/>
        <v>1.0723302924253162</v>
      </c>
      <c r="AZ42" s="23">
        <f t="shared" si="4"/>
        <v>0.64339817545518985</v>
      </c>
      <c r="BA42" s="31">
        <f>IF('SERIES_DB-MetaData'!$F42="US",'SERIES_DB-MetaData'!BA42,'SERIES_DB-MetaData'!BA42/6.89476)</f>
        <v>42.205965109735509</v>
      </c>
      <c r="BB42" s="31">
        <f>IF('SERIES_DB-MetaData'!$F42="US",'SERIES_DB-MetaData'!BB42,'SERIES_DB-MetaData'!BB42/6.89476)</f>
        <v>73.374809275449763</v>
      </c>
      <c r="BC42" s="108">
        <f>'SERIES_DB-MetaData'!BC42</f>
        <v>0</v>
      </c>
      <c r="BD42" s="31">
        <f>IF('SERIES_DB-MetaData'!$F42="US",'SERIES_DB-MetaData'!BD42,'SERIES_DB-MetaData'!BD42/25.4)</f>
        <v>7.874015748031496E-2</v>
      </c>
      <c r="BE42" s="31">
        <f>IF('SERIES_DB-MetaData'!$F42="US",'SERIES_DB-MetaData'!BE42,'SERIES_DB-MetaData'!BE42/25.4)</f>
        <v>0.98425196850393704</v>
      </c>
      <c r="BF42" s="108">
        <f>'SERIES_DB-MetaData'!BF42</f>
        <v>1</v>
      </c>
      <c r="BG42" s="23">
        <f t="shared" si="2"/>
        <v>0.25132741228718347</v>
      </c>
      <c r="BH42" s="31">
        <f>IF('SERIES_DB-MetaData'!$F42="US",'SERIES_DB-MetaData'!BH42,'SERIES_DB-MetaData'!BH42/25.4)</f>
        <v>0</v>
      </c>
      <c r="BI42" s="31">
        <f>IF('SERIES_DB-MetaData'!$F42="US",'SERIES_DB-MetaData'!BI42,'SERIES_DB-MetaData'!BI42/6.89476)</f>
        <v>42.205965109735509</v>
      </c>
      <c r="BJ42" s="31">
        <f>IF('SERIES_DB-MetaData'!$F42="US",'SERIES_DB-MetaData'!BJ42,'SERIES_DB-MetaData'!BJ42/6.89476)</f>
        <v>48.432780836461312</v>
      </c>
      <c r="BK42" s="108">
        <f>'SERIES_DB-MetaData'!BK42</f>
        <v>0</v>
      </c>
      <c r="BL42" s="31">
        <f>IF('SERIES_DB-MetaData'!$F42="US",'SERIES_DB-MetaData'!BL42,'SERIES_DB-MetaData'!BL42/25.4)</f>
        <v>7.874015748031496E-2</v>
      </c>
      <c r="BM42" s="31">
        <f>IF('SERIES_DB-MetaData'!$F42="US",'SERIES_DB-MetaData'!BM42,'SERIES_DB-MetaData'!BM42/25.4)</f>
        <v>0.98425196850393704</v>
      </c>
      <c r="BN42" s="31">
        <f>'SERIES_DB-MetaData'!$BO$6</f>
        <v>0.52359877559829893</v>
      </c>
      <c r="BO42" s="22">
        <f>'SERIES_DB-MetaData'!$BO$6</f>
        <v>0.52359877559829893</v>
      </c>
      <c r="BP42" s="31">
        <f>IF('SERIES_DB-MetaData'!$F42="US",'SERIES_DB-MetaData'!BP42,'SERIES_DB-MetaData'!BP42/6.89476)</f>
        <v>42.205965109735509</v>
      </c>
      <c r="BQ42" s="31">
        <f>IF('SERIES_DB-MetaData'!$F42="US",'SERIES_DB-MetaData'!BQ42,'SERIES_DB-MetaData'!BQ42/6.89476)</f>
        <v>48.432780836461312</v>
      </c>
      <c r="BR42" s="108">
        <f>'SERIES_DB-MetaData'!BR42</f>
        <v>0</v>
      </c>
      <c r="BS42" s="31">
        <f>IF('SERIES_DB-MetaData'!$F42="US",'SERIES_DB-MetaData'!BS42,'SERIES_DB-MetaData'!BS42/25.4)</f>
        <v>0</v>
      </c>
      <c r="BT42" s="108">
        <f>'SERIES_DB-MetaData'!BT42</f>
        <v>0</v>
      </c>
      <c r="BU42" s="108">
        <f t="shared" si="3"/>
        <v>0</v>
      </c>
      <c r="BV42" s="31">
        <f>IF('SERIES_DB-MetaData'!$F42="US",'SERIES_DB-MetaData'!BV42,'SERIES_DB-MetaData'!BV42/6.89476)</f>
        <v>0</v>
      </c>
      <c r="BW42" s="108">
        <f>'SERIES_DB-MetaData'!BW42</f>
        <v>0</v>
      </c>
      <c r="BX42" s="108">
        <f>'SERIES_DB-MetaData'!BX42</f>
        <v>2</v>
      </c>
    </row>
    <row r="43" spans="1:76">
      <c r="A43" s="85">
        <f>'SERIES_DB-MetaData'!A43</f>
        <v>38</v>
      </c>
      <c r="B43" s="85">
        <f>'SERIES_DB-MetaData'!B43</f>
        <v>0</v>
      </c>
      <c r="C43" s="85">
        <f>'SERIES_DB-MetaData'!C43</f>
        <v>2</v>
      </c>
      <c r="D43" s="85" t="str">
        <f>'SERIES_DB-MetaData'!D43</f>
        <v>H-1.4-N0.33</v>
      </c>
      <c r="E43" s="85" t="str">
        <f>'SERIES_DB-MetaData'!E43</f>
        <v>Esaki et al. 1994</v>
      </c>
      <c r="F43" s="20" t="s">
        <v>193</v>
      </c>
      <c r="G43" s="85" t="str">
        <f>'SERIES_DB-MetaData'!G43</f>
        <v>C</v>
      </c>
      <c r="H43" s="85" t="str">
        <f>'SERIES_DB-MetaData'!H43</f>
        <v>B</v>
      </c>
      <c r="I43" s="31">
        <f>IF('SERIES_DB-MetaData'!$F43="US",'SERIES_DB-MetaData'!I43,'SERIES_DB-MetaData'!I43/6.89476)</f>
        <v>3.5099118751051521</v>
      </c>
      <c r="J43" s="31">
        <f>IF('SERIES_DB-MetaData'!$F43="US",'SERIES_DB-MetaData'!J43,'SERIES_DB-MetaData'!J43/6.89476)</f>
        <v>0</v>
      </c>
      <c r="K43" s="31">
        <f>IF('SERIES_DB-MetaData'!$F43="US",'SERIES_DB-MetaData'!K43,'SERIES_DB-MetaData'!K43/6.89476)</f>
        <v>0</v>
      </c>
      <c r="L43" s="31">
        <f>IF('SERIES_DB-MetaData'!$F43="US",'SERIES_DB-MetaData'!L43,'SERIES_DB-MetaData'!L43/4.448)</f>
        <v>51.794964028776967</v>
      </c>
      <c r="M43" s="20" t="str">
        <f>'SERIES_DB-MetaData'!M43</f>
        <v>I</v>
      </c>
      <c r="N43" s="31">
        <f>IF('SERIES_DB-MetaData'!$F43="US",'SERIES_DB-MetaData'!N43,'SERIES_DB-MetaData'!N43/25.4)</f>
        <v>3.9370078740157481</v>
      </c>
      <c r="O43" s="31">
        <f>IF('SERIES_DB-MetaData'!$F43="US",'SERIES_DB-MetaData'!O43,'SERIES_DB-MetaData'!O43/25.4)</f>
        <v>3.9370078740157481</v>
      </c>
      <c r="P43" s="31">
        <f>IF('SERIES_DB-MetaData'!$F43="US",'SERIES_DB-MetaData'!P43,'SERIES_DB-MetaData'!P43/25.4)</f>
        <v>33.464566929133859</v>
      </c>
      <c r="Q43" s="31">
        <f>IF('SERIES_DB-MetaData'!$F43="US",'SERIES_DB-MetaData'!Q43,'SERIES_DB-MetaData'!Q43/25.4)</f>
        <v>1.9685039370078741</v>
      </c>
      <c r="R43" s="31">
        <f>IF('SERIES_DB-MetaData'!$F43="US",'SERIES_DB-MetaData'!R43,'SERIES_DB-MetaData'!R43/25.4)</f>
        <v>35.433070866141733</v>
      </c>
      <c r="S43" s="31">
        <f>IF('SERIES_DB-MetaData'!$F43="US",'SERIES_DB-MetaData'!S43,'SERIES_DB-MetaData'!S43/25.4)</f>
        <v>46.850393700787407</v>
      </c>
      <c r="T43" s="24" t="str">
        <f>'SERIES_DB-MetaData'!T43</f>
        <v>C</v>
      </c>
      <c r="U43" s="31">
        <f>IF('SERIES_DB-MetaData'!$F43="US",'SERIES_DB-MetaData'!U43,'SERIES_DB-MetaData'!U43/(25.4^2))</f>
        <v>65.875131750263506</v>
      </c>
      <c r="V43" s="31">
        <f>IF('SERIES_DB-MetaData'!$F43="US",'SERIES_DB-MetaData'!V43,'SERIES_DB-MetaData'!V43/25.4)</f>
        <v>0.37401574803149606</v>
      </c>
      <c r="W43" s="31">
        <f>IF('SERIES_DB-MetaData'!$F43="US",'SERIES_DB-MetaData'!W43,'SERIES_DB-MetaData'!W43/25.4)</f>
        <v>0</v>
      </c>
      <c r="X43" s="31">
        <f>IF('SERIES_DB-MetaData'!$F43="US",'SERIES_DB-MetaData'!X43,'SERIES_DB-MetaData'!X43/25.4)</f>
        <v>0</v>
      </c>
      <c r="Y43" s="108">
        <f>'SERIES_DB-MetaData'!Y43</f>
        <v>4</v>
      </c>
      <c r="Z43" s="31">
        <f>IF('SERIES_DB-MetaData'!$F43="US",'SERIES_DB-MetaData'!Z43,'SERIES_DB-MetaData'!Z43/25.4)</f>
        <v>0</v>
      </c>
      <c r="AA43" s="108">
        <f>'SERIES_DB-MetaData'!AA43</f>
        <v>0</v>
      </c>
      <c r="AB43" s="31">
        <f>IF('SERIES_DB-MetaData'!$F43="US",'SERIES_DB-MetaData'!AB43,'SERIES_DB-MetaData'!AB43/25.4)</f>
        <v>0</v>
      </c>
      <c r="AC43" s="108">
        <f>'SERIES_DB-MetaData'!AC43</f>
        <v>0</v>
      </c>
      <c r="AD43" s="108" t="str">
        <f>'SERIES_DB-MetaData'!AD43</f>
        <v>H</v>
      </c>
      <c r="AE43" s="31">
        <f>IF('SERIES_DB-MetaData'!$F43="US",'SERIES_DB-MetaData'!AE43,'SERIES_DB-MetaData'!AE43/25.4)</f>
        <v>0</v>
      </c>
      <c r="AF43" s="108" t="str">
        <f>'SERIES_DB-MetaData'!AF43</f>
        <v>Ribbed</v>
      </c>
      <c r="AG43" s="23">
        <f t="shared" si="0"/>
        <v>0.66712643996818544</v>
      </c>
      <c r="AH43" s="31">
        <f>IF('SERIES_DB-MetaData'!$F43="US",'SERIES_DB-MetaData'!AH43,'SERIES_DB-MetaData'!AH43/25.4)</f>
        <v>0</v>
      </c>
      <c r="AI43" s="31">
        <f>IF('SERIES_DB-MetaData'!$F43="US",'SERIES_DB-MetaData'!AI43,'SERIES_DB-MetaData'!AI43/6.89476)</f>
        <v>52.068527403419409</v>
      </c>
      <c r="AJ43" s="31">
        <f>IF('SERIES_DB-MetaData'!$F43="US",'SERIES_DB-MetaData'!AJ43,'SERIES_DB-MetaData'!AJ43/6.89476)</f>
        <v>73.374809275449763</v>
      </c>
      <c r="AK43" s="31">
        <f>IF('SERIES_DB-MetaData'!$F43="US",'SERIES_DB-MetaData'!AK43,'SERIES_DB-MetaData'!AK43/6.89476)</f>
        <v>0</v>
      </c>
      <c r="AL43" s="31">
        <f>IF('SERIES_DB-MetaData'!$F43="US",'SERIES_DB-MetaData'!AL43,'SERIES_DB-MetaData'!AL43/6.89476)</f>
        <v>0</v>
      </c>
      <c r="AM43" s="31">
        <f>IF('SERIES_DB-MetaData'!$F43="US",'SERIES_DB-MetaData'!AM43,'SERIES_DB-MetaData'!AM43/6.89476)</f>
        <v>0</v>
      </c>
      <c r="AN43" s="31">
        <f>IF('SERIES_DB-MetaData'!$F43="US",'SERIES_DB-MetaData'!AN43,'SERIES_DB-MetaData'!AN43/6.89476)</f>
        <v>0</v>
      </c>
      <c r="AO43" s="108">
        <f>'SERIES_DB-MetaData'!AO43</f>
        <v>0</v>
      </c>
      <c r="AP43" s="108" t="str">
        <f>'SERIES_DB-MetaData'!AP43</f>
        <v>R</v>
      </c>
      <c r="AQ43" s="108">
        <f>'SERIES_DB-MetaData'!AQ43</f>
        <v>2</v>
      </c>
      <c r="AR43" s="108" t="str">
        <f>'SERIES_DB-MetaData'!AR43</f>
        <v>Ribbed</v>
      </c>
      <c r="AS43" s="31">
        <f>IF('SERIES_DB-MetaData'!$F43="US",'SERIES_DB-MetaData'!AS43,'SERIES_DB-MetaData'!AS43/25.4)</f>
        <v>0.12598425196850396</v>
      </c>
      <c r="AT43" s="108">
        <f>'SERIES_DB-MetaData'!AT43</f>
        <v>15</v>
      </c>
      <c r="AU43" s="31">
        <f>IF('SERIES_DB-MetaData'!$F43="US",'SERIES_DB-MetaData'!AU43,'SERIES_DB-MetaData'!AU43/25.4)</f>
        <v>0.59055118110236227</v>
      </c>
      <c r="AV43" s="31">
        <f>IF('SERIES_DB-MetaData'!$F43="US",'SERIES_DB-MetaData'!AV43,'SERIES_DB-MetaData'!AV43/25.4)</f>
        <v>0.12598425196850396</v>
      </c>
      <c r="AW43" s="108">
        <f>'SERIES_DB-MetaData'!AW43</f>
        <v>20</v>
      </c>
      <c r="AX43" s="31">
        <f>IF('SERIES_DB-MetaData'!$F43="US",'SERIES_DB-MetaData'!AX43,'SERIES_DB-MetaData'!AX43/25.4)</f>
        <v>0.98425196850393704</v>
      </c>
      <c r="AY43" s="23">
        <f t="shared" si="1"/>
        <v>1.0723302924253162</v>
      </c>
      <c r="AZ43" s="23">
        <f t="shared" si="4"/>
        <v>0.64339817545518985</v>
      </c>
      <c r="BA43" s="31">
        <f>IF('SERIES_DB-MetaData'!$F43="US",'SERIES_DB-MetaData'!BA43,'SERIES_DB-MetaData'!BA43/6.89476)</f>
        <v>42.205965109735509</v>
      </c>
      <c r="BB43" s="31">
        <f>IF('SERIES_DB-MetaData'!$F43="US",'SERIES_DB-MetaData'!BB43,'SERIES_DB-MetaData'!BB43/6.89476)</f>
        <v>73.374809275449763</v>
      </c>
      <c r="BC43" s="108">
        <f>'SERIES_DB-MetaData'!BC43</f>
        <v>0</v>
      </c>
      <c r="BD43" s="31">
        <f>IF('SERIES_DB-MetaData'!$F43="US",'SERIES_DB-MetaData'!BD43,'SERIES_DB-MetaData'!BD43/25.4)</f>
        <v>7.874015748031496E-2</v>
      </c>
      <c r="BE43" s="31">
        <f>IF('SERIES_DB-MetaData'!$F43="US",'SERIES_DB-MetaData'!BE43,'SERIES_DB-MetaData'!BE43/25.4)</f>
        <v>0.98425196850393704</v>
      </c>
      <c r="BF43" s="108">
        <f>'SERIES_DB-MetaData'!BF43</f>
        <v>1</v>
      </c>
      <c r="BG43" s="23">
        <f t="shared" si="2"/>
        <v>0.25132741228718347</v>
      </c>
      <c r="BH43" s="31">
        <f>IF('SERIES_DB-MetaData'!$F43="US",'SERIES_DB-MetaData'!BH43,'SERIES_DB-MetaData'!BH43/25.4)</f>
        <v>0</v>
      </c>
      <c r="BI43" s="31">
        <f>IF('SERIES_DB-MetaData'!$F43="US",'SERIES_DB-MetaData'!BI43,'SERIES_DB-MetaData'!BI43/6.89476)</f>
        <v>42.205965109735509</v>
      </c>
      <c r="BJ43" s="31">
        <f>IF('SERIES_DB-MetaData'!$F43="US",'SERIES_DB-MetaData'!BJ43,'SERIES_DB-MetaData'!BJ43/6.89476)</f>
        <v>48.432780836461312</v>
      </c>
      <c r="BK43" s="108">
        <f>'SERIES_DB-MetaData'!BK43</f>
        <v>0</v>
      </c>
      <c r="BL43" s="31">
        <f>IF('SERIES_DB-MetaData'!$F43="US",'SERIES_DB-MetaData'!BL43,'SERIES_DB-MetaData'!BL43/25.4)</f>
        <v>7.874015748031496E-2</v>
      </c>
      <c r="BM43" s="31">
        <f>IF('SERIES_DB-MetaData'!$F43="US",'SERIES_DB-MetaData'!BM43,'SERIES_DB-MetaData'!BM43/25.4)</f>
        <v>0.98425196850393704</v>
      </c>
      <c r="BN43" s="31">
        <f>'SERIES_DB-MetaData'!$BO$6</f>
        <v>0.52359877559829893</v>
      </c>
      <c r="BO43" s="22">
        <f>'SERIES_DB-MetaData'!$BO$6</f>
        <v>0.52359877559829893</v>
      </c>
      <c r="BP43" s="31">
        <f>IF('SERIES_DB-MetaData'!$F43="US",'SERIES_DB-MetaData'!BP43,'SERIES_DB-MetaData'!BP43/6.89476)</f>
        <v>42.205965109735509</v>
      </c>
      <c r="BQ43" s="31">
        <f>IF('SERIES_DB-MetaData'!$F43="US",'SERIES_DB-MetaData'!BQ43,'SERIES_DB-MetaData'!BQ43/6.89476)</f>
        <v>48.432780836461312</v>
      </c>
      <c r="BR43" s="108">
        <f>'SERIES_DB-MetaData'!BR43</f>
        <v>0</v>
      </c>
      <c r="BS43" s="31">
        <f>IF('SERIES_DB-MetaData'!$F43="US",'SERIES_DB-MetaData'!BS43,'SERIES_DB-MetaData'!BS43/25.4)</f>
        <v>0</v>
      </c>
      <c r="BT43" s="108">
        <f>'SERIES_DB-MetaData'!BT43</f>
        <v>0</v>
      </c>
      <c r="BU43" s="108">
        <f t="shared" si="3"/>
        <v>0</v>
      </c>
      <c r="BV43" s="31">
        <f>IF('SERIES_DB-MetaData'!$F43="US",'SERIES_DB-MetaData'!BV43,'SERIES_DB-MetaData'!BV43/6.89476)</f>
        <v>0</v>
      </c>
      <c r="BW43" s="108">
        <f>'SERIES_DB-MetaData'!BW43</f>
        <v>0</v>
      </c>
      <c r="BX43" s="108">
        <f>'SERIES_DB-MetaData'!BX43</f>
        <v>4</v>
      </c>
    </row>
    <row r="44" spans="1:76">
      <c r="A44" s="85">
        <f>'SERIES_DB-MetaData'!A44</f>
        <v>39</v>
      </c>
      <c r="B44" s="85">
        <f>'SERIES_DB-MetaData'!B44</f>
        <v>0</v>
      </c>
      <c r="C44" s="85">
        <f>'SERIES_DB-MetaData'!C44</f>
        <v>3</v>
      </c>
      <c r="D44" s="85" t="str">
        <f>'SERIES_DB-MetaData'!D44</f>
        <v>H-2-N0.33</v>
      </c>
      <c r="E44" s="85" t="str">
        <f>'SERIES_DB-MetaData'!E44</f>
        <v>Esaki et al. 1994</v>
      </c>
      <c r="F44" s="20" t="s">
        <v>193</v>
      </c>
      <c r="G44" s="85" t="str">
        <f>'SERIES_DB-MetaData'!G44</f>
        <v>C</v>
      </c>
      <c r="H44" s="85" t="str">
        <f>'SERIES_DB-MetaData'!H44</f>
        <v>B</v>
      </c>
      <c r="I44" s="31">
        <f>IF('SERIES_DB-MetaData'!$F44="US",'SERIES_DB-MetaData'!I44,'SERIES_DB-MetaData'!I44/6.89476)</f>
        <v>2.7122046307630723</v>
      </c>
      <c r="J44" s="31">
        <f>IF('SERIES_DB-MetaData'!$F44="US",'SERIES_DB-MetaData'!J44,'SERIES_DB-MetaData'!J44/6.89476)</f>
        <v>0</v>
      </c>
      <c r="K44" s="31">
        <f>IF('SERIES_DB-MetaData'!$F44="US",'SERIES_DB-MetaData'!K44,'SERIES_DB-MetaData'!K44/6.89476)</f>
        <v>0</v>
      </c>
      <c r="L44" s="31">
        <f>IF('SERIES_DB-MetaData'!$F44="US",'SERIES_DB-MetaData'!L44,'SERIES_DB-MetaData'!L44/4.448)</f>
        <v>40.023381294964018</v>
      </c>
      <c r="M44" s="20" t="str">
        <f>'SERIES_DB-MetaData'!M44</f>
        <v>I</v>
      </c>
      <c r="N44" s="31">
        <f>IF('SERIES_DB-MetaData'!$F44="US",'SERIES_DB-MetaData'!N44,'SERIES_DB-MetaData'!N44/25.4)</f>
        <v>3.9370078740157481</v>
      </c>
      <c r="O44" s="31">
        <f>IF('SERIES_DB-MetaData'!$F44="US",'SERIES_DB-MetaData'!O44,'SERIES_DB-MetaData'!O44/25.4)</f>
        <v>3.9370078740157481</v>
      </c>
      <c r="P44" s="31">
        <f>IF('SERIES_DB-MetaData'!$F44="US",'SERIES_DB-MetaData'!P44,'SERIES_DB-MetaData'!P44/25.4)</f>
        <v>33.464566929133859</v>
      </c>
      <c r="Q44" s="31">
        <f>IF('SERIES_DB-MetaData'!$F44="US",'SERIES_DB-MetaData'!Q44,'SERIES_DB-MetaData'!Q44/25.4)</f>
        <v>1.9685039370078741</v>
      </c>
      <c r="R44" s="31">
        <f>IF('SERIES_DB-MetaData'!$F44="US",'SERIES_DB-MetaData'!R44,'SERIES_DB-MetaData'!R44/25.4)</f>
        <v>35.433070866141733</v>
      </c>
      <c r="S44" s="31">
        <f>IF('SERIES_DB-MetaData'!$F44="US",'SERIES_DB-MetaData'!S44,'SERIES_DB-MetaData'!S44/25.4)</f>
        <v>66.929133858267718</v>
      </c>
      <c r="T44" s="24" t="str">
        <f>'SERIES_DB-MetaData'!T44</f>
        <v>C</v>
      </c>
      <c r="U44" s="31">
        <f>IF('SERIES_DB-MetaData'!$F44="US",'SERIES_DB-MetaData'!U44,'SERIES_DB-MetaData'!U44/(25.4^2))</f>
        <v>65.875131750263506</v>
      </c>
      <c r="V44" s="31">
        <f>IF('SERIES_DB-MetaData'!$F44="US",'SERIES_DB-MetaData'!V44,'SERIES_DB-MetaData'!V44/25.4)</f>
        <v>0.37401574803149606</v>
      </c>
      <c r="W44" s="31">
        <f>IF('SERIES_DB-MetaData'!$F44="US",'SERIES_DB-MetaData'!W44,'SERIES_DB-MetaData'!W44/25.4)</f>
        <v>0</v>
      </c>
      <c r="X44" s="31">
        <f>IF('SERIES_DB-MetaData'!$F44="US",'SERIES_DB-MetaData'!X44,'SERIES_DB-MetaData'!X44/25.4)</f>
        <v>0</v>
      </c>
      <c r="Y44" s="108">
        <f>'SERIES_DB-MetaData'!Y44</f>
        <v>4</v>
      </c>
      <c r="Z44" s="31">
        <f>IF('SERIES_DB-MetaData'!$F44="US",'SERIES_DB-MetaData'!Z44,'SERIES_DB-MetaData'!Z44/25.4)</f>
        <v>0</v>
      </c>
      <c r="AA44" s="108">
        <f>'SERIES_DB-MetaData'!AA44</f>
        <v>0</v>
      </c>
      <c r="AB44" s="31">
        <f>IF('SERIES_DB-MetaData'!$F44="US",'SERIES_DB-MetaData'!AB44,'SERIES_DB-MetaData'!AB44/25.4)</f>
        <v>0</v>
      </c>
      <c r="AC44" s="108">
        <f>'SERIES_DB-MetaData'!AC44</f>
        <v>0</v>
      </c>
      <c r="AD44" s="108" t="str">
        <f>'SERIES_DB-MetaData'!AD44</f>
        <v>H</v>
      </c>
      <c r="AE44" s="31">
        <f>IF('SERIES_DB-MetaData'!$F44="US",'SERIES_DB-MetaData'!AE44,'SERIES_DB-MetaData'!AE44/25.4)</f>
        <v>0</v>
      </c>
      <c r="AF44" s="108" t="str">
        <f>'SERIES_DB-MetaData'!AF44</f>
        <v>Ribbed</v>
      </c>
      <c r="AG44" s="23">
        <f t="shared" si="0"/>
        <v>0.66712643996818544</v>
      </c>
      <c r="AH44" s="31">
        <f>IF('SERIES_DB-MetaData'!$F44="US",'SERIES_DB-MetaData'!AH44,'SERIES_DB-MetaData'!AH44/25.4)</f>
        <v>0</v>
      </c>
      <c r="AI44" s="31">
        <f>IF('SERIES_DB-MetaData'!$F44="US",'SERIES_DB-MetaData'!AI44,'SERIES_DB-MetaData'!AI44/6.89476)</f>
        <v>52.068527403419409</v>
      </c>
      <c r="AJ44" s="31">
        <f>IF('SERIES_DB-MetaData'!$F44="US",'SERIES_DB-MetaData'!AJ44,'SERIES_DB-MetaData'!AJ44/6.89476)</f>
        <v>73.374809275449763</v>
      </c>
      <c r="AK44" s="31">
        <f>IF('SERIES_DB-MetaData'!$F44="US",'SERIES_DB-MetaData'!AK44,'SERIES_DB-MetaData'!AK44/6.89476)</f>
        <v>0</v>
      </c>
      <c r="AL44" s="31">
        <f>IF('SERIES_DB-MetaData'!$F44="US",'SERIES_DB-MetaData'!AL44,'SERIES_DB-MetaData'!AL44/6.89476)</f>
        <v>0</v>
      </c>
      <c r="AM44" s="31">
        <f>IF('SERIES_DB-MetaData'!$F44="US",'SERIES_DB-MetaData'!AM44,'SERIES_DB-MetaData'!AM44/6.89476)</f>
        <v>0</v>
      </c>
      <c r="AN44" s="31">
        <f>IF('SERIES_DB-MetaData'!$F44="US",'SERIES_DB-MetaData'!AN44,'SERIES_DB-MetaData'!AN44/6.89476)</f>
        <v>0</v>
      </c>
      <c r="AO44" s="108">
        <f>'SERIES_DB-MetaData'!AO44</f>
        <v>0</v>
      </c>
      <c r="AP44" s="108" t="str">
        <f>'SERIES_DB-MetaData'!AP44</f>
        <v>R</v>
      </c>
      <c r="AQ44" s="108">
        <f>'SERIES_DB-MetaData'!AQ44</f>
        <v>2</v>
      </c>
      <c r="AR44" s="108" t="str">
        <f>'SERIES_DB-MetaData'!AR44</f>
        <v>Ribbed</v>
      </c>
      <c r="AS44" s="31">
        <f>IF('SERIES_DB-MetaData'!$F44="US",'SERIES_DB-MetaData'!AS44,'SERIES_DB-MetaData'!AS44/25.4)</f>
        <v>0.12598425196850396</v>
      </c>
      <c r="AT44" s="108">
        <f>'SERIES_DB-MetaData'!AT44</f>
        <v>15</v>
      </c>
      <c r="AU44" s="31">
        <f>IF('SERIES_DB-MetaData'!$F44="US",'SERIES_DB-MetaData'!AU44,'SERIES_DB-MetaData'!AU44/25.4)</f>
        <v>0.59055118110236227</v>
      </c>
      <c r="AV44" s="31">
        <f>IF('SERIES_DB-MetaData'!$F44="US",'SERIES_DB-MetaData'!AV44,'SERIES_DB-MetaData'!AV44/25.4)</f>
        <v>0.12598425196850396</v>
      </c>
      <c r="AW44" s="108">
        <f>'SERIES_DB-MetaData'!AW44</f>
        <v>20</v>
      </c>
      <c r="AX44" s="31">
        <f>IF('SERIES_DB-MetaData'!$F44="US",'SERIES_DB-MetaData'!AX44,'SERIES_DB-MetaData'!AX44/25.4)</f>
        <v>0.98425196850393704</v>
      </c>
      <c r="AY44" s="23">
        <f t="shared" si="1"/>
        <v>1.0723302924253162</v>
      </c>
      <c r="AZ44" s="23">
        <f t="shared" si="4"/>
        <v>0.64339817545518985</v>
      </c>
      <c r="BA44" s="31">
        <f>IF('SERIES_DB-MetaData'!$F44="US",'SERIES_DB-MetaData'!BA44,'SERIES_DB-MetaData'!BA44/6.89476)</f>
        <v>42.205965109735509</v>
      </c>
      <c r="BB44" s="31"/>
      <c r="BC44" s="108">
        <f>'SERIES_DB-MetaData'!BC44</f>
        <v>0</v>
      </c>
      <c r="BD44" s="31">
        <f>IF('SERIES_DB-MetaData'!$F44="US",'SERIES_DB-MetaData'!BD44,'SERIES_DB-MetaData'!BD44/25.4)</f>
        <v>7.874015748031496E-2</v>
      </c>
      <c r="BE44" s="31" t="e">
        <f>IF('SERIES_DB-MetaData'!$F44="US",'SERIES_DB-MetaData'!#REF!,'SERIES_DB-MetaData'!#REF!/25.4)</f>
        <v>#REF!</v>
      </c>
      <c r="BF44" s="108" t="e">
        <f>'SERIES_DB-MetaData'!#REF!</f>
        <v>#REF!</v>
      </c>
      <c r="BG44" s="23" t="e">
        <f t="shared" si="2"/>
        <v>#REF!</v>
      </c>
      <c r="BH44" s="31">
        <f>IF('SERIES_DB-MetaData'!$F44="US",'SERIES_DB-MetaData'!BH44,'SERIES_DB-MetaData'!BH44/25.4)</f>
        <v>0</v>
      </c>
      <c r="BI44" s="31">
        <f>IF('SERIES_DB-MetaData'!$F44="US",'SERIES_DB-MetaData'!BI44,'SERIES_DB-MetaData'!BI44/6.89476)</f>
        <v>42.205965109735509</v>
      </c>
      <c r="BJ44" s="31">
        <f>IF('SERIES_DB-MetaData'!$F44="US",'SERIES_DB-MetaData'!BJ44,'SERIES_DB-MetaData'!BJ44/6.89476)</f>
        <v>48.432780836461312</v>
      </c>
      <c r="BK44" s="108">
        <f>'SERIES_DB-MetaData'!BK44</f>
        <v>0</v>
      </c>
      <c r="BL44" s="31">
        <f>IF('SERIES_DB-MetaData'!$F44="US",'SERIES_DB-MetaData'!BL44,'SERIES_DB-MetaData'!BL44/25.4)</f>
        <v>7.874015748031496E-2</v>
      </c>
      <c r="BM44" s="31">
        <f>IF('SERIES_DB-MetaData'!$F44="US",'SERIES_DB-MetaData'!BM44,'SERIES_DB-MetaData'!BM44/25.4)</f>
        <v>0.98425196850393704</v>
      </c>
      <c r="BN44" s="31">
        <f>'SERIES_DB-MetaData'!$BO$6</f>
        <v>0.52359877559829893</v>
      </c>
      <c r="BO44" s="22">
        <f>'SERIES_DB-MetaData'!$BO$6</f>
        <v>0.52359877559829893</v>
      </c>
      <c r="BP44" s="31">
        <f>IF('SERIES_DB-MetaData'!$F44="US",'SERIES_DB-MetaData'!BP44,'SERIES_DB-MetaData'!BP44/6.89476)</f>
        <v>42.205965109735509</v>
      </c>
      <c r="BQ44" s="31">
        <f>IF('SERIES_DB-MetaData'!$F44="US",'SERIES_DB-MetaData'!BQ44,'SERIES_DB-MetaData'!BQ44/6.89476)</f>
        <v>48.432780836461312</v>
      </c>
      <c r="BR44" s="108">
        <f>'SERIES_DB-MetaData'!BR44</f>
        <v>0</v>
      </c>
      <c r="BS44" s="31">
        <f>IF('SERIES_DB-MetaData'!$F44="US",'SERIES_DB-MetaData'!BS44,'SERIES_DB-MetaData'!BS44/25.4)</f>
        <v>0</v>
      </c>
      <c r="BT44" s="108">
        <f>'SERIES_DB-MetaData'!BT44</f>
        <v>0</v>
      </c>
      <c r="BU44" s="108">
        <f t="shared" si="3"/>
        <v>0</v>
      </c>
      <c r="BV44" s="31">
        <f>IF('SERIES_DB-MetaData'!$F44="US",'SERIES_DB-MetaData'!BV44,'SERIES_DB-MetaData'!BV44/6.89476)</f>
        <v>0</v>
      </c>
      <c r="BW44" s="108">
        <f>'SERIES_DB-MetaData'!BW44</f>
        <v>0</v>
      </c>
      <c r="BX44" s="108">
        <f>'SERIES_DB-MetaData'!BX44</f>
        <v>1</v>
      </c>
    </row>
    <row r="45" spans="1:76">
      <c r="A45" s="85">
        <f>'SERIES_DB-MetaData'!A45</f>
        <v>40</v>
      </c>
      <c r="B45" s="85">
        <f>'SERIES_DB-MetaData'!B45</f>
        <v>0</v>
      </c>
      <c r="C45" s="85">
        <f>'SERIES_DB-MetaData'!C45</f>
        <v>1</v>
      </c>
      <c r="D45" s="85" t="str">
        <f>'SERIES_DB-MetaData'!D45</f>
        <v>A1M_end-A</v>
      </c>
      <c r="E45" s="85" t="str">
        <f>'SERIES_DB-MetaData'!E45</f>
        <v>Ghorbani-Renani et al 2009</v>
      </c>
      <c r="F45" s="20" t="s">
        <v>193</v>
      </c>
      <c r="G45" s="85" t="str">
        <f>'SERIES_DB-MetaData'!G45</f>
        <v>M</v>
      </c>
      <c r="H45" s="85" t="str">
        <f>'SERIES_DB-MetaData'!H45</f>
        <v>R</v>
      </c>
      <c r="I45" s="31">
        <f>IF('SERIES_DB-MetaData'!$F45="US",'SERIES_DB-MetaData'!I45,'SERIES_DB-MetaData'!I45/6.89476)</f>
        <v>4.3511304236840731</v>
      </c>
      <c r="J45" s="31">
        <f>IF('SERIES_DB-MetaData'!$F45="US",'SERIES_DB-MetaData'!J45,'SERIES_DB-MetaData'!J45/6.89476)</f>
        <v>0</v>
      </c>
      <c r="K45" s="31">
        <f>IF('SERIES_DB-MetaData'!$F45="US",'SERIES_DB-MetaData'!K45,'SERIES_DB-MetaData'!K45/6.89476)</f>
        <v>0</v>
      </c>
      <c r="L45" s="31">
        <f>IF('SERIES_DB-MetaData'!$F45="US",'SERIES_DB-MetaData'!L45,'SERIES_DB-MetaData'!L45/4.448)</f>
        <v>0</v>
      </c>
      <c r="M45" s="20">
        <f>'SERIES_DB-MetaData'!M45</f>
        <v>0</v>
      </c>
      <c r="N45" s="31">
        <f>IF('SERIES_DB-MetaData'!$F45="US",'SERIES_DB-MetaData'!N45,'SERIES_DB-MetaData'!N45/25.4)</f>
        <v>7.8740157480314963</v>
      </c>
      <c r="O45" s="31">
        <f>IF('SERIES_DB-MetaData'!$F45="US",'SERIES_DB-MetaData'!O45,'SERIES_DB-MetaData'!O45/25.4)</f>
        <v>6.4960629921259843</v>
      </c>
      <c r="P45" s="31">
        <f>IF('SERIES_DB-MetaData'!$F45="US",'SERIES_DB-MetaData'!P45,'SERIES_DB-MetaData'!P45/25.4)</f>
        <v>51.181102362204726</v>
      </c>
      <c r="Q45" s="31">
        <f>IF('SERIES_DB-MetaData'!$F45="US",'SERIES_DB-MetaData'!Q45,'SERIES_DB-MetaData'!Q45/25.4)</f>
        <v>7.8740157480314963</v>
      </c>
      <c r="R45" s="31">
        <f>IF('SERIES_DB-MetaData'!$F45="US",'SERIES_DB-MetaData'!R45,'SERIES_DB-MetaData'!R45/25.4)</f>
        <v>106.2992125984252</v>
      </c>
      <c r="S45" s="31">
        <f>IF('SERIES_DB-MetaData'!$F45="US",'SERIES_DB-MetaData'!S45,'SERIES_DB-MetaData'!S45/25.4)</f>
        <v>106.2992125984252</v>
      </c>
      <c r="T45" s="24" t="str">
        <f>'SERIES_DB-MetaData'!T45</f>
        <v>C</v>
      </c>
      <c r="U45" s="31">
        <f>IF('SERIES_DB-MetaData'!$F45="US",'SERIES_DB-MetaData'!U45,'SERIES_DB-MetaData'!U45/(25.4^2))</f>
        <v>403.00080600161203</v>
      </c>
      <c r="V45" s="31">
        <f>IF('SERIES_DB-MetaData'!$F45="US",'SERIES_DB-MetaData'!V45,'SERIES_DB-MetaData'!V45/25.4)</f>
        <v>0.98425196850393704</v>
      </c>
      <c r="W45" s="31">
        <f>IF('SERIES_DB-MetaData'!$F45="US",'SERIES_DB-MetaData'!W45,'SERIES_DB-MetaData'!W45/25.4)</f>
        <v>0</v>
      </c>
      <c r="X45" s="31">
        <f>IF('SERIES_DB-MetaData'!$F45="US",'SERIES_DB-MetaData'!X45,'SERIES_DB-MetaData'!X45/25.4)</f>
        <v>0</v>
      </c>
      <c r="Y45" s="108">
        <f>'SERIES_DB-MetaData'!Y45</f>
        <v>4</v>
      </c>
      <c r="Z45" s="31">
        <f>IF('SERIES_DB-MetaData'!$F45="US",'SERIES_DB-MetaData'!Z45,'SERIES_DB-MetaData'!Z45/25.4)</f>
        <v>1.1811023622047245</v>
      </c>
      <c r="AA45" s="108">
        <f>'SERIES_DB-MetaData'!AA45</f>
        <v>0</v>
      </c>
      <c r="AB45" s="31">
        <f>IF('SERIES_DB-MetaData'!$F45="US",'SERIES_DB-MetaData'!AB45,'SERIES_DB-MetaData'!AB45/25.4)</f>
        <v>1.1811023622047245</v>
      </c>
      <c r="AC45" s="108">
        <f>'SERIES_DB-MetaData'!AC45</f>
        <v>0</v>
      </c>
      <c r="AD45" s="108" t="str">
        <f>'SERIES_DB-MetaData'!AD45</f>
        <v>STRAIGHT</v>
      </c>
      <c r="AE45" s="31">
        <f>IF('SERIES_DB-MetaData'!$F45="US",'SERIES_DB-MetaData'!AE45,'SERIES_DB-MetaData'!AE45/25.4)</f>
        <v>118.11023622047244</v>
      </c>
      <c r="AF45" s="108" t="str">
        <f>'SERIES_DB-MetaData'!AF45</f>
        <v>Ribbed</v>
      </c>
      <c r="AG45" s="23">
        <f t="shared" si="0"/>
        <v>0.75519054172831557</v>
      </c>
      <c r="AH45" s="31">
        <f>IF('SERIES_DB-MetaData'!$F45="US",'SERIES_DB-MetaData'!AH45,'SERIES_DB-MetaData'!AH45/25.4)</f>
        <v>0</v>
      </c>
      <c r="AI45" s="31">
        <f>IF('SERIES_DB-MetaData'!$F45="US",'SERIES_DB-MetaData'!AI45,'SERIES_DB-MetaData'!AI45/6.89476)</f>
        <v>59.90056216605074</v>
      </c>
      <c r="AJ45" s="31">
        <f>IF('SERIES_DB-MetaData'!$F45="US",'SERIES_DB-MetaData'!AJ45,'SERIES_DB-MetaData'!AJ45/6.89476)</f>
        <v>80.060799795786949</v>
      </c>
      <c r="AK45" s="31">
        <f>IF('SERIES_DB-MetaData'!$F45="US",'SERIES_DB-MetaData'!AK45,'SERIES_DB-MetaData'!AK45/6.89476)</f>
        <v>0</v>
      </c>
      <c r="AL45" s="31">
        <f>IF('SERIES_DB-MetaData'!$F45="US",'SERIES_DB-MetaData'!AL45,'SERIES_DB-MetaData'!AL45/6.89476)</f>
        <v>0</v>
      </c>
      <c r="AM45" s="31">
        <f>IF('SERIES_DB-MetaData'!$F45="US",'SERIES_DB-MetaData'!AM45,'SERIES_DB-MetaData'!AM45/6.89476)</f>
        <v>0</v>
      </c>
      <c r="AN45" s="31">
        <f>IF('SERIES_DB-MetaData'!$F45="US",'SERIES_DB-MetaData'!AN45,'SERIES_DB-MetaData'!AN45/6.89476)</f>
        <v>0</v>
      </c>
      <c r="AO45" s="108">
        <f>'SERIES_DB-MetaData'!AO45</f>
        <v>60</v>
      </c>
      <c r="AP45" s="108" t="str">
        <f>'SERIES_DB-MetaData'!AP45</f>
        <v>R</v>
      </c>
      <c r="AQ45" s="108">
        <f>'SERIES_DB-MetaData'!AQ45</f>
        <v>2</v>
      </c>
      <c r="AR45" s="108" t="str">
        <f>'SERIES_DB-MetaData'!AR45</f>
        <v>Ribbed</v>
      </c>
      <c r="AS45" s="31">
        <f>IF('SERIES_DB-MetaData'!$F45="US",'SERIES_DB-MetaData'!AS45,'SERIES_DB-MetaData'!AS45/25.4)</f>
        <v>0.44488188976377957</v>
      </c>
      <c r="AT45" s="108">
        <f>'SERIES_DB-MetaData'!AT45</f>
        <v>27</v>
      </c>
      <c r="AU45" s="31">
        <f>IF('SERIES_DB-MetaData'!$F45="US",'SERIES_DB-MetaData'!AU45,'SERIES_DB-MetaData'!AU45/25.4)</f>
        <v>3.9370078740157481</v>
      </c>
      <c r="AV45" s="31">
        <f>IF('SERIES_DB-MetaData'!$F45="US",'SERIES_DB-MetaData'!AV45,'SERIES_DB-MetaData'!AV45/25.4)</f>
        <v>0</v>
      </c>
      <c r="AW45" s="108">
        <f>'SERIES_DB-MetaData'!AW45</f>
        <v>0</v>
      </c>
      <c r="AX45" s="31">
        <f>IF('SERIES_DB-MetaData'!$F45="US",'SERIES_DB-MetaData'!AX45,'SERIES_DB-MetaData'!AX45/25.4)</f>
        <v>0</v>
      </c>
      <c r="AY45" s="23">
        <f t="shared" si="1"/>
        <v>1.002874914842202</v>
      </c>
      <c r="AZ45" s="23"/>
      <c r="BA45" s="31">
        <f>IF('SERIES_DB-MetaData'!$F45="US",'SERIES_DB-MetaData'!BA45,'SERIES_DB-MetaData'!BA45/6.89476)</f>
        <v>59.90056216605074</v>
      </c>
      <c r="BB45" s="31"/>
      <c r="BC45" s="108">
        <f>'SERIES_DB-MetaData'!BC45</f>
        <v>60</v>
      </c>
      <c r="BD45" s="31">
        <f>IF('SERIES_DB-MetaData'!$F45="US",'SERIES_DB-MetaData'!BD45,'SERIES_DB-MetaData'!BD45/25.4)</f>
        <v>0.62992125984251968</v>
      </c>
      <c r="BE45" s="31" t="e">
        <f>IF('SERIES_DB-MetaData'!$F45="US",'SERIES_DB-MetaData'!#REF!,'SERIES_DB-MetaData'!#REF!/25.4)</f>
        <v>#REF!</v>
      </c>
      <c r="BF45" s="108" t="e">
        <f>'SERIES_DB-MetaData'!#REF!</f>
        <v>#REF!</v>
      </c>
      <c r="BG45" s="23" t="e">
        <f t="shared" si="2"/>
        <v>#REF!</v>
      </c>
      <c r="BH45" s="31">
        <f>IF('SERIES_DB-MetaData'!$F45="US",'SERIES_DB-MetaData'!BH45,'SERIES_DB-MetaData'!BH45/25.4)</f>
        <v>0</v>
      </c>
      <c r="BI45" s="31">
        <f>IF('SERIES_DB-MetaData'!$F45="US",'SERIES_DB-MetaData'!BI45,'SERIES_DB-MetaData'!BI45/6.89476)</f>
        <v>59.90056216605074</v>
      </c>
      <c r="BJ45" s="31">
        <f>IF('SERIES_DB-MetaData'!$F45="US",'SERIES_DB-MetaData'!BJ45,'SERIES_DB-MetaData'!BJ45/6.89476)</f>
        <v>80.060799795786949</v>
      </c>
      <c r="BK45" s="108">
        <f>'SERIES_DB-MetaData'!BK45</f>
        <v>60</v>
      </c>
      <c r="BL45" s="31">
        <f>IF('SERIES_DB-MetaData'!$F45="US",'SERIES_DB-MetaData'!BL45,'SERIES_DB-MetaData'!BL45/25.4)</f>
        <v>0.62992125984251968</v>
      </c>
      <c r="BM45" s="31">
        <f>IF('SERIES_DB-MetaData'!$F45="US",'SERIES_DB-MetaData'!BM45,'SERIES_DB-MetaData'!BM45/25.4)</f>
        <v>11.811023622047244</v>
      </c>
      <c r="BN45" s="31">
        <f>'SERIES_DB-MetaData'!$BO$6</f>
        <v>0.52359877559829893</v>
      </c>
      <c r="BO45" s="22">
        <f>'SERIES_DB-MetaData'!$BO$6</f>
        <v>0.52359877559829893</v>
      </c>
      <c r="BP45" s="31">
        <f>IF('SERIES_DB-MetaData'!$F45="US",'SERIES_DB-MetaData'!BP45,'SERIES_DB-MetaData'!BP45/6.89476)</f>
        <v>59.90056216605074</v>
      </c>
      <c r="BQ45" s="31">
        <f>IF('SERIES_DB-MetaData'!$F45="US",'SERIES_DB-MetaData'!BQ45,'SERIES_DB-MetaData'!BQ45/6.89476)</f>
        <v>80.060799795786949</v>
      </c>
      <c r="BR45" s="108">
        <f>'SERIES_DB-MetaData'!BR45</f>
        <v>60</v>
      </c>
      <c r="BS45" s="31">
        <f>IF('SERIES_DB-MetaData'!$F45="US",'SERIES_DB-MetaData'!BS45,'SERIES_DB-MetaData'!BS45/25.4)</f>
        <v>0</v>
      </c>
      <c r="BT45" s="108">
        <f>'SERIES_DB-MetaData'!BT45</f>
        <v>0</v>
      </c>
      <c r="BU45" s="108">
        <f t="shared" si="3"/>
        <v>0</v>
      </c>
      <c r="BV45" s="31">
        <f>IF('SERIES_DB-MetaData'!$F45="US",'SERIES_DB-MetaData'!BV45,'SERIES_DB-MetaData'!BV45/6.89476)</f>
        <v>0</v>
      </c>
      <c r="BW45" s="108">
        <f>'SERIES_DB-MetaData'!BW45</f>
        <v>0</v>
      </c>
      <c r="BX45" s="108">
        <f>'SERIES_DB-MetaData'!BX45</f>
        <v>1</v>
      </c>
    </row>
    <row r="46" spans="1:76">
      <c r="A46" s="85">
        <f>'SERIES_DB-MetaData'!A46</f>
        <v>41</v>
      </c>
      <c r="B46" s="85">
        <f>'SERIES_DB-MetaData'!B46</f>
        <v>0</v>
      </c>
      <c r="C46" s="85">
        <f>'SERIES_DB-MetaData'!C46</f>
        <v>2</v>
      </c>
      <c r="D46" s="85" t="str">
        <f>'SERIES_DB-MetaData'!D46</f>
        <v>A2C_end-A</v>
      </c>
      <c r="E46" s="85" t="str">
        <f>'SERIES_DB-MetaData'!E46</f>
        <v>Ghorbani-Renani et al 2009</v>
      </c>
      <c r="F46" s="20" t="s">
        <v>193</v>
      </c>
      <c r="G46" s="85" t="str">
        <f>'SERIES_DB-MetaData'!G46</f>
        <v>C</v>
      </c>
      <c r="H46" s="85" t="str">
        <f>'SERIES_DB-MetaData'!H46</f>
        <v>R</v>
      </c>
      <c r="I46" s="31">
        <f>IF('SERIES_DB-MetaData'!$F46="US",'SERIES_DB-MetaData'!I46,'SERIES_DB-MetaData'!I46/6.89476)</f>
        <v>4.3511304236840731</v>
      </c>
      <c r="J46" s="31">
        <f>IF('SERIES_DB-MetaData'!$F46="US",'SERIES_DB-MetaData'!J46,'SERIES_DB-MetaData'!J46/6.89476)</f>
        <v>0</v>
      </c>
      <c r="K46" s="31">
        <f>IF('SERIES_DB-MetaData'!$F46="US",'SERIES_DB-MetaData'!K46,'SERIES_DB-MetaData'!K46/6.89476)</f>
        <v>0</v>
      </c>
      <c r="L46" s="31">
        <f>IF('SERIES_DB-MetaData'!$F46="US",'SERIES_DB-MetaData'!L46,'SERIES_DB-MetaData'!L46/4.448)</f>
        <v>0</v>
      </c>
      <c r="M46" s="20">
        <f>'SERIES_DB-MetaData'!M46</f>
        <v>0</v>
      </c>
      <c r="N46" s="31">
        <f>IF('SERIES_DB-MetaData'!$F46="US",'SERIES_DB-MetaData'!N46,'SERIES_DB-MetaData'!N46/25.4)</f>
        <v>7.8740157480314963</v>
      </c>
      <c r="O46" s="31">
        <f>IF('SERIES_DB-MetaData'!$F46="US",'SERIES_DB-MetaData'!O46,'SERIES_DB-MetaData'!O46/25.4)</f>
        <v>6.8897637795275593</v>
      </c>
      <c r="P46" s="31">
        <f>IF('SERIES_DB-MetaData'!$F46="US",'SERIES_DB-MetaData'!P46,'SERIES_DB-MetaData'!P46/25.4)</f>
        <v>51.181102362204726</v>
      </c>
      <c r="Q46" s="31">
        <f>IF('SERIES_DB-MetaData'!$F46="US",'SERIES_DB-MetaData'!Q46,'SERIES_DB-MetaData'!Q46/25.4)</f>
        <v>7.8740157480314963</v>
      </c>
      <c r="R46" s="31">
        <f>IF('SERIES_DB-MetaData'!$F46="US",'SERIES_DB-MetaData'!R46,'SERIES_DB-MetaData'!R46/25.4)</f>
        <v>106.2992125984252</v>
      </c>
      <c r="S46" s="31">
        <f>IF('SERIES_DB-MetaData'!$F46="US",'SERIES_DB-MetaData'!S46,'SERIES_DB-MetaData'!S46/25.4)</f>
        <v>106.2992125984252</v>
      </c>
      <c r="T46" s="24" t="str">
        <f>'SERIES_DB-MetaData'!T46</f>
        <v>C</v>
      </c>
      <c r="U46" s="31">
        <f>IF('SERIES_DB-MetaData'!$F46="US",'SERIES_DB-MetaData'!U46,'SERIES_DB-MetaData'!U46/(25.4^2))</f>
        <v>403.00080600161203</v>
      </c>
      <c r="V46" s="31">
        <f>IF('SERIES_DB-MetaData'!$F46="US",'SERIES_DB-MetaData'!V46,'SERIES_DB-MetaData'!V46/25.4)</f>
        <v>0.98425196850393704</v>
      </c>
      <c r="W46" s="31">
        <f>IF('SERIES_DB-MetaData'!$F46="US",'SERIES_DB-MetaData'!W46,'SERIES_DB-MetaData'!W46/25.4)</f>
        <v>0</v>
      </c>
      <c r="X46" s="31">
        <f>IF('SERIES_DB-MetaData'!$F46="US",'SERIES_DB-MetaData'!X46,'SERIES_DB-MetaData'!X46/25.4)</f>
        <v>0</v>
      </c>
      <c r="Y46" s="108">
        <f>'SERIES_DB-MetaData'!Y46</f>
        <v>4</v>
      </c>
      <c r="Z46" s="31">
        <f>IF('SERIES_DB-MetaData'!$F46="US",'SERIES_DB-MetaData'!Z46,'SERIES_DB-MetaData'!Z46/25.4)</f>
        <v>1.1811023622047245</v>
      </c>
      <c r="AA46" s="108">
        <f>'SERIES_DB-MetaData'!AA46</f>
        <v>0</v>
      </c>
      <c r="AB46" s="31">
        <f>IF('SERIES_DB-MetaData'!$F46="US",'SERIES_DB-MetaData'!AB46,'SERIES_DB-MetaData'!AB46/25.4)</f>
        <v>1.1811023622047245</v>
      </c>
      <c r="AC46" s="108">
        <f>'SERIES_DB-MetaData'!AC46</f>
        <v>0</v>
      </c>
      <c r="AD46" s="108" t="str">
        <f>'SERIES_DB-MetaData'!AD46</f>
        <v>STRAIGHT</v>
      </c>
      <c r="AE46" s="31">
        <f>IF('SERIES_DB-MetaData'!$F46="US",'SERIES_DB-MetaData'!AE46,'SERIES_DB-MetaData'!AE46/25.4)</f>
        <v>118.11023622047244</v>
      </c>
      <c r="AF46" s="108" t="str">
        <f>'SERIES_DB-MetaData'!AF46</f>
        <v>Ribbed</v>
      </c>
      <c r="AG46" s="23">
        <f t="shared" si="0"/>
        <v>0.75519054172831557</v>
      </c>
      <c r="AH46" s="31">
        <f>IF('SERIES_DB-MetaData'!$F46="US",'SERIES_DB-MetaData'!AH46,'SERIES_DB-MetaData'!AH46/25.4)</f>
        <v>0</v>
      </c>
      <c r="AI46" s="31">
        <f>IF('SERIES_DB-MetaData'!$F46="US",'SERIES_DB-MetaData'!AI46,'SERIES_DB-MetaData'!AI46/6.89476)</f>
        <v>59.90056216605074</v>
      </c>
      <c r="AJ46" s="31">
        <f>IF('SERIES_DB-MetaData'!$F46="US",'SERIES_DB-MetaData'!AJ46,'SERIES_DB-MetaData'!AJ46/6.89476)</f>
        <v>80.060799795786949</v>
      </c>
      <c r="AK46" s="31">
        <f>IF('SERIES_DB-MetaData'!$F46="US",'SERIES_DB-MetaData'!AK46,'SERIES_DB-MetaData'!AK46/6.89476)</f>
        <v>0</v>
      </c>
      <c r="AL46" s="31">
        <f>IF('SERIES_DB-MetaData'!$F46="US",'SERIES_DB-MetaData'!AL46,'SERIES_DB-MetaData'!AL46/6.89476)</f>
        <v>0</v>
      </c>
      <c r="AM46" s="31">
        <f>IF('SERIES_DB-MetaData'!$F46="US",'SERIES_DB-MetaData'!AM46,'SERIES_DB-MetaData'!AM46/6.89476)</f>
        <v>0</v>
      </c>
      <c r="AN46" s="31">
        <f>IF('SERIES_DB-MetaData'!$F46="US",'SERIES_DB-MetaData'!AN46,'SERIES_DB-MetaData'!AN46/6.89476)</f>
        <v>0</v>
      </c>
      <c r="AO46" s="108">
        <f>'SERIES_DB-MetaData'!AO46</f>
        <v>60</v>
      </c>
      <c r="AP46" s="108" t="str">
        <f>'SERIES_DB-MetaData'!AP46</f>
        <v>R</v>
      </c>
      <c r="AQ46" s="108">
        <f>'SERIES_DB-MetaData'!AQ46</f>
        <v>2</v>
      </c>
      <c r="AR46" s="108" t="str">
        <f>'SERIES_DB-MetaData'!AR46</f>
        <v>Ribbed</v>
      </c>
      <c r="AS46" s="31">
        <f>IF('SERIES_DB-MetaData'!$F46="US",'SERIES_DB-MetaData'!AS46,'SERIES_DB-MetaData'!AS46/25.4)</f>
        <v>0.44488188976377957</v>
      </c>
      <c r="AT46" s="108">
        <f>'SERIES_DB-MetaData'!AT46</f>
        <v>27</v>
      </c>
      <c r="AU46" s="31">
        <f>IF('SERIES_DB-MetaData'!$F46="US",'SERIES_DB-MetaData'!AU46,'SERIES_DB-MetaData'!AU46/25.4)</f>
        <v>3.9370078740157481</v>
      </c>
      <c r="AV46" s="31">
        <f>IF('SERIES_DB-MetaData'!$F46="US",'SERIES_DB-MetaData'!AV46,'SERIES_DB-MetaData'!AV46/25.4)</f>
        <v>0</v>
      </c>
      <c r="AW46" s="108">
        <f>'SERIES_DB-MetaData'!AW46</f>
        <v>0</v>
      </c>
      <c r="AX46" s="31">
        <f>IF('SERIES_DB-MetaData'!$F46="US",'SERIES_DB-MetaData'!AX46,'SERIES_DB-MetaData'!AX46/25.4)</f>
        <v>0</v>
      </c>
      <c r="AY46" s="23">
        <f t="shared" si="1"/>
        <v>1.002874914842202</v>
      </c>
      <c r="AZ46" s="23"/>
      <c r="BA46" s="31">
        <f>IF('SERIES_DB-MetaData'!$F46="US",'SERIES_DB-MetaData'!BA46,'SERIES_DB-MetaData'!BA46/6.89476)</f>
        <v>59.90056216605074</v>
      </c>
      <c r="BB46" s="31"/>
      <c r="BC46" s="108">
        <f>'SERIES_DB-MetaData'!BC46</f>
        <v>60</v>
      </c>
      <c r="BD46" s="31">
        <f>IF('SERIES_DB-MetaData'!$F46="US",'SERIES_DB-MetaData'!BD46,'SERIES_DB-MetaData'!BD46/25.4)</f>
        <v>0.62992125984251968</v>
      </c>
      <c r="BE46" s="31">
        <f>IF('SERIES_DB-MetaData'!$F46="US",'SERIES_DB-MetaData'!BE46,'SERIES_DB-MetaData'!BE46/25.4)</f>
        <v>6.2322834645669296</v>
      </c>
      <c r="BF46" s="108">
        <f>'SERIES_DB-MetaData'!BF46</f>
        <v>2</v>
      </c>
      <c r="BG46" s="23">
        <f t="shared" si="2"/>
        <v>1.270132216233397</v>
      </c>
      <c r="BH46" s="31">
        <f>IF('SERIES_DB-MetaData'!$F46="US",'SERIES_DB-MetaData'!BH46,'SERIES_DB-MetaData'!BH46/25.4)</f>
        <v>0</v>
      </c>
      <c r="BI46" s="31">
        <f>IF('SERIES_DB-MetaData'!$F46="US",'SERIES_DB-MetaData'!BI46,'SERIES_DB-MetaData'!BI46/6.89476)</f>
        <v>59.90056216605074</v>
      </c>
      <c r="BJ46" s="31">
        <f>IF('SERIES_DB-MetaData'!$F46="US",'SERIES_DB-MetaData'!BJ46,'SERIES_DB-MetaData'!BJ46/6.89476)</f>
        <v>80.060799795786949</v>
      </c>
      <c r="BK46" s="108">
        <f>'SERIES_DB-MetaData'!BK46</f>
        <v>60</v>
      </c>
      <c r="BL46" s="31">
        <f>IF('SERIES_DB-MetaData'!$F46="US",'SERIES_DB-MetaData'!BL46,'SERIES_DB-MetaData'!BL46/25.4)</f>
        <v>0.62992125984251968</v>
      </c>
      <c r="BM46" s="31">
        <f>IF('SERIES_DB-MetaData'!$F46="US",'SERIES_DB-MetaData'!BM46,'SERIES_DB-MetaData'!BM46/25.4)</f>
        <v>11.811023622047244</v>
      </c>
      <c r="BN46" s="31">
        <f>'SERIES_DB-MetaData'!$BO$6</f>
        <v>0.52359877559829893</v>
      </c>
      <c r="BO46" s="22">
        <f>'SERIES_DB-MetaData'!$BO$6</f>
        <v>0.52359877559829893</v>
      </c>
      <c r="BP46" s="31">
        <f>IF('SERIES_DB-MetaData'!$F46="US",'SERIES_DB-MetaData'!BP46,'SERIES_DB-MetaData'!BP46/6.89476)</f>
        <v>59.90056216605074</v>
      </c>
      <c r="BQ46" s="31">
        <f>IF('SERIES_DB-MetaData'!$F46="US",'SERIES_DB-MetaData'!BQ46,'SERIES_DB-MetaData'!BQ46/6.89476)</f>
        <v>80.060799795786949</v>
      </c>
      <c r="BR46" s="108">
        <f>'SERIES_DB-MetaData'!BR46</f>
        <v>60</v>
      </c>
      <c r="BS46" s="31">
        <f>IF('SERIES_DB-MetaData'!$F46="US",'SERIES_DB-MetaData'!BS46,'SERIES_DB-MetaData'!BS46/25.4)</f>
        <v>0</v>
      </c>
      <c r="BT46" s="108">
        <f>'SERIES_DB-MetaData'!BT46</f>
        <v>0</v>
      </c>
      <c r="BU46" s="108">
        <f t="shared" si="3"/>
        <v>0</v>
      </c>
      <c r="BV46" s="31">
        <f>IF('SERIES_DB-MetaData'!$F46="US",'SERIES_DB-MetaData'!BV46,'SERIES_DB-MetaData'!BV46/6.89476)</f>
        <v>0</v>
      </c>
      <c r="BW46" s="108">
        <f>'SERIES_DB-MetaData'!BW46</f>
        <v>0</v>
      </c>
      <c r="BX46" s="108">
        <f>'SERIES_DB-MetaData'!BX46</f>
        <v>8</v>
      </c>
    </row>
    <row r="47" spans="1:76">
      <c r="A47" s="85">
        <f>'SERIES_DB-MetaData'!A47</f>
        <v>42</v>
      </c>
      <c r="B47" s="85">
        <f>'SERIES_DB-MetaData'!B47</f>
        <v>0</v>
      </c>
      <c r="C47" s="85">
        <f>'SERIES_DB-MetaData'!C47</f>
        <v>4</v>
      </c>
      <c r="D47" s="85" t="str">
        <f>'SERIES_DB-MetaData'!D47</f>
        <v>B1M_end-A</v>
      </c>
      <c r="E47" s="85" t="str">
        <f>'SERIES_DB-MetaData'!E47</f>
        <v>Ghorbani-Renani et al 2009</v>
      </c>
      <c r="F47" s="20" t="s">
        <v>193</v>
      </c>
      <c r="G47" s="85" t="str">
        <f>'SERIES_DB-MetaData'!G47</f>
        <v>M</v>
      </c>
      <c r="H47" s="85" t="str">
        <f>'SERIES_DB-MetaData'!H47</f>
        <v>R</v>
      </c>
      <c r="I47" s="31">
        <f>IF('SERIES_DB-MetaData'!$F47="US",'SERIES_DB-MetaData'!I47,'SERIES_DB-MetaData'!I47/6.89476)</f>
        <v>4.3511304236840731</v>
      </c>
      <c r="J47" s="31">
        <f>IF('SERIES_DB-MetaData'!$F47="US",'SERIES_DB-MetaData'!J47,'SERIES_DB-MetaData'!J47/6.89476)</f>
        <v>0</v>
      </c>
      <c r="K47" s="31">
        <f>IF('SERIES_DB-MetaData'!$F47="US",'SERIES_DB-MetaData'!K47,'SERIES_DB-MetaData'!K47/6.89476)</f>
        <v>0</v>
      </c>
      <c r="L47" s="31">
        <f>IF('SERIES_DB-MetaData'!$F47="US",'SERIES_DB-MetaData'!L47,'SERIES_DB-MetaData'!L47/4.448)</f>
        <v>0</v>
      </c>
      <c r="M47" s="20">
        <f>'SERIES_DB-MetaData'!M47</f>
        <v>0</v>
      </c>
      <c r="N47" s="31">
        <f>IF('SERIES_DB-MetaData'!$F47="US",'SERIES_DB-MetaData'!N47,'SERIES_DB-MetaData'!N47/25.4)</f>
        <v>3.3070866141732287</v>
      </c>
      <c r="O47" s="31">
        <f>IF('SERIES_DB-MetaData'!$F47="US",'SERIES_DB-MetaData'!O47,'SERIES_DB-MetaData'!O47/25.4)</f>
        <v>3.5433070866141736</v>
      </c>
      <c r="P47" s="31">
        <f>IF('SERIES_DB-MetaData'!$F47="US",'SERIES_DB-MetaData'!P47,'SERIES_DB-MetaData'!P47/25.4)</f>
        <v>21.5748031496063</v>
      </c>
      <c r="Q47" s="31">
        <f>IF('SERIES_DB-MetaData'!$F47="US",'SERIES_DB-MetaData'!Q47,'SERIES_DB-MetaData'!Q47/25.4)</f>
        <v>3.3070866141732287</v>
      </c>
      <c r="R47" s="31">
        <f>IF('SERIES_DB-MetaData'!$F47="US",'SERIES_DB-MetaData'!R47,'SERIES_DB-MetaData'!R47/25.4)</f>
        <v>44.881889763779533</v>
      </c>
      <c r="S47" s="31">
        <f>IF('SERIES_DB-MetaData'!$F47="US",'SERIES_DB-MetaData'!S47,'SERIES_DB-MetaData'!S47/25.4)</f>
        <v>44.881889763779533</v>
      </c>
      <c r="T47" s="24" t="str">
        <f>'SERIES_DB-MetaData'!T47</f>
        <v>C</v>
      </c>
      <c r="U47" s="31">
        <f>IF('SERIES_DB-MetaData'!$F47="US",'SERIES_DB-MetaData'!U47,'SERIES_DB-MetaData'!U47/(25.4^2))</f>
        <v>71.349742699485404</v>
      </c>
      <c r="V47" s="31">
        <f>IF('SERIES_DB-MetaData'!$F47="US",'SERIES_DB-MetaData'!V47,'SERIES_DB-MetaData'!V47/25.4)</f>
        <v>0.37401574803149606</v>
      </c>
      <c r="W47" s="31">
        <f>IF('SERIES_DB-MetaData'!$F47="US",'SERIES_DB-MetaData'!W47,'SERIES_DB-MetaData'!W47/25.4)</f>
        <v>0</v>
      </c>
      <c r="X47" s="31">
        <f>IF('SERIES_DB-MetaData'!$F47="US",'SERIES_DB-MetaData'!X47,'SERIES_DB-MetaData'!X47/25.4)</f>
        <v>0</v>
      </c>
      <c r="Y47" s="108">
        <f>'SERIES_DB-MetaData'!Y47</f>
        <v>4</v>
      </c>
      <c r="Z47" s="31">
        <f>IF('SERIES_DB-MetaData'!$F47="US",'SERIES_DB-MetaData'!Z47,'SERIES_DB-MetaData'!Z47/25.4)</f>
        <v>0.47244094488188981</v>
      </c>
      <c r="AA47" s="108">
        <f>'SERIES_DB-MetaData'!AA47</f>
        <v>0</v>
      </c>
      <c r="AB47" s="31">
        <f>IF('SERIES_DB-MetaData'!$F47="US",'SERIES_DB-MetaData'!AB47,'SERIES_DB-MetaData'!AB47/25.4)</f>
        <v>0.47244094488188981</v>
      </c>
      <c r="AC47" s="108">
        <f>'SERIES_DB-MetaData'!AC47</f>
        <v>0</v>
      </c>
      <c r="AD47" s="108" t="str">
        <f>'SERIES_DB-MetaData'!AD47</f>
        <v>STRAIGHT</v>
      </c>
      <c r="AE47" s="31">
        <f>IF('SERIES_DB-MetaData'!$F47="US",'SERIES_DB-MetaData'!AE47,'SERIES_DB-MetaData'!AE47/25.4)</f>
        <v>118.11023622047244</v>
      </c>
      <c r="AF47" s="108" t="str">
        <f>'SERIES_DB-MetaData'!AF47</f>
        <v>Ribbed</v>
      </c>
      <c r="AG47" s="23">
        <f t="shared" si="0"/>
        <v>0.61593834069012598</v>
      </c>
      <c r="AH47" s="31">
        <f>IF('SERIES_DB-MetaData'!$F47="US",'SERIES_DB-MetaData'!AH47,'SERIES_DB-MetaData'!AH47/25.4)</f>
        <v>0</v>
      </c>
      <c r="AI47" s="31">
        <f>IF('SERIES_DB-MetaData'!$F47="US",'SERIES_DB-MetaData'!AI47,'SERIES_DB-MetaData'!AI47/6.89476)</f>
        <v>59.90056216605074</v>
      </c>
      <c r="AJ47" s="31">
        <f>IF('SERIES_DB-MetaData'!$F47="US",'SERIES_DB-MetaData'!AJ47,'SERIES_DB-MetaData'!AJ47/6.89476)</f>
        <v>80.060799795786949</v>
      </c>
      <c r="AK47" s="31">
        <f>IF('SERIES_DB-MetaData'!$F47="US",'SERIES_DB-MetaData'!AK47,'SERIES_DB-MetaData'!AK47/6.89476)</f>
        <v>0</v>
      </c>
      <c r="AL47" s="31">
        <f>IF('SERIES_DB-MetaData'!$F47="US",'SERIES_DB-MetaData'!AL47,'SERIES_DB-MetaData'!AL47/6.89476)</f>
        <v>0</v>
      </c>
      <c r="AM47" s="31">
        <f>IF('SERIES_DB-MetaData'!$F47="US",'SERIES_DB-MetaData'!AM47,'SERIES_DB-MetaData'!AM47/6.89476)</f>
        <v>0</v>
      </c>
      <c r="AN47" s="31">
        <f>IF('SERIES_DB-MetaData'!$F47="US",'SERIES_DB-MetaData'!AN47,'SERIES_DB-MetaData'!AN47/6.89476)</f>
        <v>0</v>
      </c>
      <c r="AO47" s="108">
        <f>'SERIES_DB-MetaData'!AO47</f>
        <v>60</v>
      </c>
      <c r="AP47" s="108" t="str">
        <f>'SERIES_DB-MetaData'!AP47</f>
        <v>R</v>
      </c>
      <c r="AQ47" s="108">
        <f>'SERIES_DB-MetaData'!AQ47</f>
        <v>2</v>
      </c>
      <c r="AR47" s="108" t="str">
        <f>'SERIES_DB-MetaData'!AR47</f>
        <v>Ribbed</v>
      </c>
      <c r="AS47" s="31">
        <f>IF('SERIES_DB-MetaData'!$F47="US",'SERIES_DB-MetaData'!AS47,'SERIES_DB-MetaData'!AS47/25.4)</f>
        <v>0.1889763779527559</v>
      </c>
      <c r="AT47" s="108">
        <f>'SERIES_DB-MetaData'!AT47</f>
        <v>27</v>
      </c>
      <c r="AU47" s="31">
        <f>IF('SERIES_DB-MetaData'!$F47="US",'SERIES_DB-MetaData'!AU47,'SERIES_DB-MetaData'!AU47/25.4)</f>
        <v>1.6535433070866143</v>
      </c>
      <c r="AV47" s="31">
        <f>IF('SERIES_DB-MetaData'!$F47="US",'SERIES_DB-MetaData'!AV47,'SERIES_DB-MetaData'!AV47/25.4)</f>
        <v>0</v>
      </c>
      <c r="AW47" s="108">
        <f>'SERIES_DB-MetaData'!AW47</f>
        <v>0</v>
      </c>
      <c r="AX47" s="31">
        <f>IF('SERIES_DB-MetaData'!$F47="US",'SERIES_DB-MetaData'!AX47,'SERIES_DB-MetaData'!AX47/25.4)</f>
        <v>0</v>
      </c>
      <c r="AY47" s="23">
        <f t="shared" si="1"/>
        <v>1.0258261726007485</v>
      </c>
      <c r="AZ47" s="23"/>
      <c r="BA47" s="31">
        <f>IF('SERIES_DB-MetaData'!$F47="US",'SERIES_DB-MetaData'!BA47,'SERIES_DB-MetaData'!BA47/6.89476)</f>
        <v>31.908289773683205</v>
      </c>
      <c r="BB47" s="31">
        <f>IF('SERIES_DB-MetaData'!$F47="US",'SERIES_DB-MetaData'!BB47,'SERIES_DB-MetaData'!BB47/6.89476)</f>
        <v>58.015072315787641</v>
      </c>
      <c r="BC47" s="108">
        <f>'SERIES_DB-MetaData'!BC47</f>
        <v>0</v>
      </c>
      <c r="BD47" s="31">
        <f>IF('SERIES_DB-MetaData'!$F47="US",'SERIES_DB-MetaData'!BD47,'SERIES_DB-MetaData'!BD47/25.4)</f>
        <v>0.37401574803149606</v>
      </c>
      <c r="BE47" s="31">
        <f>IF('SERIES_DB-MetaData'!$F47="US",'SERIES_DB-MetaData'!BE47,'SERIES_DB-MetaData'!BE47/25.4)</f>
        <v>5</v>
      </c>
      <c r="BF47" s="108">
        <f>'SERIES_DB-MetaData'!BF47</f>
        <v>1</v>
      </c>
      <c r="BG47" s="23">
        <f t="shared" si="2"/>
        <v>0.66443742263423045</v>
      </c>
      <c r="BH47" s="31">
        <f>IF('SERIES_DB-MetaData'!$F47="US",'SERIES_DB-MetaData'!BH47,'SERIES_DB-MetaData'!BH47/25.4)</f>
        <v>0</v>
      </c>
      <c r="BI47" s="31">
        <f>IF('SERIES_DB-MetaData'!$F47="US",'SERIES_DB-MetaData'!BI47,'SERIES_DB-MetaData'!BI47/6.89476)</f>
        <v>59.90056216605074</v>
      </c>
      <c r="BJ47" s="31">
        <f>IF('SERIES_DB-MetaData'!$F47="US",'SERIES_DB-MetaData'!BJ47,'SERIES_DB-MetaData'!BJ47/6.89476)</f>
        <v>80.060799795786949</v>
      </c>
      <c r="BK47" s="108">
        <f>'SERIES_DB-MetaData'!BL47</f>
        <v>9.5</v>
      </c>
      <c r="BL47" s="31" t="e">
        <f>IF('SERIES_DB-MetaData'!$F47="US",'SERIES_DB-MetaData'!#REF!,'SERIES_DB-MetaData'!#REF!/25.4)</f>
        <v>#REF!</v>
      </c>
      <c r="BM47" s="31">
        <f>IF('SERIES_DB-MetaData'!$F47="US",'SERIES_DB-MetaData'!BM47,'SERIES_DB-MetaData'!BM47/25.4)</f>
        <v>5</v>
      </c>
      <c r="BN47" s="31">
        <f>'SERIES_DB-MetaData'!$BO$6</f>
        <v>0.52359877559829893</v>
      </c>
      <c r="BO47" s="22">
        <f>'SERIES_DB-MetaData'!$BO$6</f>
        <v>0.52359877559829893</v>
      </c>
      <c r="BP47" s="31">
        <f>IF('SERIES_DB-MetaData'!$F47="US",'SERIES_DB-MetaData'!BP47,'SERIES_DB-MetaData'!BP47/6.89476)</f>
        <v>59.90056216605074</v>
      </c>
      <c r="BQ47" s="31">
        <f>IF('SERIES_DB-MetaData'!$F47="US",'SERIES_DB-MetaData'!BQ47,'SERIES_DB-MetaData'!BQ47/6.89476)</f>
        <v>80.060799795786949</v>
      </c>
      <c r="BR47" s="108">
        <f>'SERIES_DB-MetaData'!BR47</f>
        <v>60</v>
      </c>
      <c r="BS47" s="31">
        <f>IF('SERIES_DB-MetaData'!$F47="US",'SERIES_DB-MetaData'!BS47,'SERIES_DB-MetaData'!BS47/25.4)</f>
        <v>0</v>
      </c>
      <c r="BT47" s="108">
        <f>'SERIES_DB-MetaData'!BT47</f>
        <v>0</v>
      </c>
      <c r="BU47" s="108">
        <f t="shared" si="3"/>
        <v>0</v>
      </c>
      <c r="BV47" s="31">
        <f>IF('SERIES_DB-MetaData'!$F47="US",'SERIES_DB-MetaData'!BV47,'SERIES_DB-MetaData'!BV47/6.89476)</f>
        <v>0</v>
      </c>
      <c r="BW47" s="108">
        <f>'SERIES_DB-MetaData'!BW47</f>
        <v>0</v>
      </c>
      <c r="BX47" s="108">
        <f>'SERIES_DB-MetaData'!BX47</f>
        <v>1</v>
      </c>
    </row>
    <row r="48" spans="1:76">
      <c r="A48" s="85">
        <f>'SERIES_DB-MetaData'!A48</f>
        <v>43</v>
      </c>
      <c r="B48" s="85">
        <f>'SERIES_DB-MetaData'!B48</f>
        <v>0</v>
      </c>
      <c r="C48" s="85">
        <f>'SERIES_DB-MetaData'!C48</f>
        <v>5</v>
      </c>
      <c r="D48" s="85" t="str">
        <f>'SERIES_DB-MetaData'!D48</f>
        <v>B2C_end-A</v>
      </c>
      <c r="E48" s="85" t="str">
        <f>'SERIES_DB-MetaData'!E48</f>
        <v>Ghorbani-Renani et al 2009</v>
      </c>
      <c r="F48" s="20" t="s">
        <v>193</v>
      </c>
      <c r="G48" s="85" t="str">
        <f>'SERIES_DB-MetaData'!G48</f>
        <v>C</v>
      </c>
      <c r="H48" s="85" t="str">
        <f>'SERIES_DB-MetaData'!H48</f>
        <v>R</v>
      </c>
      <c r="I48" s="31">
        <f>IF('SERIES_DB-MetaData'!$F48="US",'SERIES_DB-MetaData'!I48,'SERIES_DB-MetaData'!I48/6.89476)</f>
        <v>4.3511304236840731</v>
      </c>
      <c r="J48" s="31">
        <f>IF('SERIES_DB-MetaData'!$F48="US",'SERIES_DB-MetaData'!J48,'SERIES_DB-MetaData'!J48/6.89476)</f>
        <v>0</v>
      </c>
      <c r="K48" s="31">
        <f>IF('SERIES_DB-MetaData'!$F48="US",'SERIES_DB-MetaData'!K48,'SERIES_DB-MetaData'!K48/6.89476)</f>
        <v>0</v>
      </c>
      <c r="L48" s="31">
        <f>IF('SERIES_DB-MetaData'!$F48="US",'SERIES_DB-MetaData'!L48,'SERIES_DB-MetaData'!L48/4.448)</f>
        <v>0</v>
      </c>
      <c r="M48" s="20">
        <f>'SERIES_DB-MetaData'!M48</f>
        <v>0</v>
      </c>
      <c r="N48" s="31">
        <f>IF('SERIES_DB-MetaData'!$F48="US",'SERIES_DB-MetaData'!N48,'SERIES_DB-MetaData'!N48/25.4)</f>
        <v>3.3070866141732287</v>
      </c>
      <c r="O48" s="31">
        <f>IF('SERIES_DB-MetaData'!$F48="US",'SERIES_DB-MetaData'!O48,'SERIES_DB-MetaData'!O48/25.4)</f>
        <v>2.5590551181102366</v>
      </c>
      <c r="P48" s="31">
        <f>IF('SERIES_DB-MetaData'!$F48="US",'SERIES_DB-MetaData'!P48,'SERIES_DB-MetaData'!P48/25.4)</f>
        <v>21.5748031496063</v>
      </c>
      <c r="Q48" s="31">
        <f>IF('SERIES_DB-MetaData'!$F48="US",'SERIES_DB-MetaData'!Q48,'SERIES_DB-MetaData'!Q48/25.4)</f>
        <v>3.3070866141732287</v>
      </c>
      <c r="R48" s="31">
        <f>IF('SERIES_DB-MetaData'!$F48="US",'SERIES_DB-MetaData'!R48,'SERIES_DB-MetaData'!R48/25.4)</f>
        <v>44.881889763779533</v>
      </c>
      <c r="S48" s="31">
        <f>IF('SERIES_DB-MetaData'!$F48="US",'SERIES_DB-MetaData'!S48,'SERIES_DB-MetaData'!S48/25.4)</f>
        <v>44.881889763779533</v>
      </c>
      <c r="T48" s="24" t="str">
        <f>'SERIES_DB-MetaData'!T48</f>
        <v>C</v>
      </c>
      <c r="U48" s="31">
        <f>IF('SERIES_DB-MetaData'!$F48="US",'SERIES_DB-MetaData'!U48,'SERIES_DB-MetaData'!U48/(25.4^2))</f>
        <v>71.349742699485404</v>
      </c>
      <c r="V48" s="31">
        <f>IF('SERIES_DB-MetaData'!$F48="US",'SERIES_DB-MetaData'!V48,'SERIES_DB-MetaData'!V48/25.4)</f>
        <v>0.37401574803149606</v>
      </c>
      <c r="W48" s="31">
        <f>IF('SERIES_DB-MetaData'!$F48="US",'SERIES_DB-MetaData'!W48,'SERIES_DB-MetaData'!W48/25.4)</f>
        <v>0</v>
      </c>
      <c r="X48" s="31">
        <f>IF('SERIES_DB-MetaData'!$F48="US",'SERIES_DB-MetaData'!X48,'SERIES_DB-MetaData'!X48/25.4)</f>
        <v>0</v>
      </c>
      <c r="Y48" s="108">
        <f>'SERIES_DB-MetaData'!Y48</f>
        <v>4</v>
      </c>
      <c r="Z48" s="31">
        <f>IF('SERIES_DB-MetaData'!$F48="US",'SERIES_DB-MetaData'!Z48,'SERIES_DB-MetaData'!Z48/25.4)</f>
        <v>0.47244094488188981</v>
      </c>
      <c r="AA48" s="108">
        <f>'SERIES_DB-MetaData'!AA48</f>
        <v>0</v>
      </c>
      <c r="AB48" s="31">
        <f>IF('SERIES_DB-MetaData'!$F48="US",'SERIES_DB-MetaData'!AB48,'SERIES_DB-MetaData'!AB48/25.4)</f>
        <v>0.47244094488188981</v>
      </c>
      <c r="AC48" s="108">
        <f>'SERIES_DB-MetaData'!AC48</f>
        <v>0</v>
      </c>
      <c r="AD48" s="108" t="str">
        <f>'SERIES_DB-MetaData'!AD48</f>
        <v>STRAIGHT</v>
      </c>
      <c r="AE48" s="31">
        <f>IF('SERIES_DB-MetaData'!$F48="US",'SERIES_DB-MetaData'!AE48,'SERIES_DB-MetaData'!AE48/25.4)</f>
        <v>118.11023622047244</v>
      </c>
      <c r="AF48" s="108" t="str">
        <f>'SERIES_DB-MetaData'!AF48</f>
        <v>Ribbed</v>
      </c>
      <c r="AG48" s="23">
        <f t="shared" si="0"/>
        <v>0.61593834069012598</v>
      </c>
      <c r="AH48" s="31">
        <f>IF('SERIES_DB-MetaData'!$F48="US",'SERIES_DB-MetaData'!AH48,'SERIES_DB-MetaData'!AH48/25.4)</f>
        <v>0</v>
      </c>
      <c r="AI48" s="31">
        <f>IF('SERIES_DB-MetaData'!$F48="US",'SERIES_DB-MetaData'!AI48,'SERIES_DB-MetaData'!AI48/6.89476)</f>
        <v>59.90056216605074</v>
      </c>
      <c r="AJ48" s="31">
        <f>IF('SERIES_DB-MetaData'!$F48="US",'SERIES_DB-MetaData'!AJ48,'SERIES_DB-MetaData'!AJ48/6.89476)</f>
        <v>80.060799795786949</v>
      </c>
      <c r="AK48" s="31">
        <f>IF('SERIES_DB-MetaData'!$F48="US",'SERIES_DB-MetaData'!AK48,'SERIES_DB-MetaData'!AK48/6.89476)</f>
        <v>0</v>
      </c>
      <c r="AL48" s="31">
        <f>IF('SERIES_DB-MetaData'!$F48="US",'SERIES_DB-MetaData'!AL48,'SERIES_DB-MetaData'!AL48/6.89476)</f>
        <v>0</v>
      </c>
      <c r="AM48" s="31">
        <f>IF('SERIES_DB-MetaData'!$F48="US",'SERIES_DB-MetaData'!AM48,'SERIES_DB-MetaData'!AM48/6.89476)</f>
        <v>0</v>
      </c>
      <c r="AN48" s="31">
        <f>IF('SERIES_DB-MetaData'!$F48="US",'SERIES_DB-MetaData'!AN48,'SERIES_DB-MetaData'!AN48/6.89476)</f>
        <v>0</v>
      </c>
      <c r="AO48" s="108">
        <f>'SERIES_DB-MetaData'!AO48</f>
        <v>60</v>
      </c>
      <c r="AP48" s="108" t="str">
        <f>'SERIES_DB-MetaData'!AP48</f>
        <v>R</v>
      </c>
      <c r="AQ48" s="108">
        <f>'SERIES_DB-MetaData'!AQ48</f>
        <v>2</v>
      </c>
      <c r="AR48" s="108" t="str">
        <f>'SERIES_DB-MetaData'!AR48</f>
        <v>Ribbed</v>
      </c>
      <c r="AS48" s="31">
        <f>IF('SERIES_DB-MetaData'!$F48="US",'SERIES_DB-MetaData'!AS48,'SERIES_DB-MetaData'!AS48/25.4)</f>
        <v>0.1889763779527559</v>
      </c>
      <c r="AT48" s="108">
        <f>'SERIES_DB-MetaData'!AT48</f>
        <v>27</v>
      </c>
      <c r="AU48" s="31">
        <f>IF('SERIES_DB-MetaData'!$F48="US",'SERIES_DB-MetaData'!AU48,'SERIES_DB-MetaData'!AU48/25.4)</f>
        <v>1.6535433070866143</v>
      </c>
      <c r="AV48" s="31">
        <f>IF('SERIES_DB-MetaData'!$F48="US",'SERIES_DB-MetaData'!AV48,'SERIES_DB-MetaData'!AV48/25.4)</f>
        <v>0</v>
      </c>
      <c r="AW48" s="108">
        <f>'SERIES_DB-MetaData'!AW48</f>
        <v>0</v>
      </c>
      <c r="AX48" s="31">
        <f>IF('SERIES_DB-MetaData'!$F48="US",'SERIES_DB-MetaData'!AX48,'SERIES_DB-MetaData'!AX48/25.4)</f>
        <v>0</v>
      </c>
      <c r="AY48" s="23">
        <f t="shared" si="1"/>
        <v>1.0258261726007485</v>
      </c>
      <c r="AZ48" s="23"/>
      <c r="BA48" s="31">
        <f>IF('SERIES_DB-MetaData'!$F48="US",'SERIES_DB-MetaData'!BA48,'SERIES_DB-MetaData'!BA48/6.89476)</f>
        <v>31.908289773683205</v>
      </c>
      <c r="BB48" s="31">
        <f>IF('SERIES_DB-MetaData'!$F48="US",'SERIES_DB-MetaData'!BB48,'SERIES_DB-MetaData'!BB48/6.89476)</f>
        <v>58.015072315787641</v>
      </c>
      <c r="BC48" s="108">
        <f>'SERIES_DB-MetaData'!BC48</f>
        <v>0</v>
      </c>
      <c r="BD48" s="31">
        <f>IF('SERIES_DB-MetaData'!$F48="US",'SERIES_DB-MetaData'!BD48,'SERIES_DB-MetaData'!BD48/25.4)</f>
        <v>0.37401574803149606</v>
      </c>
      <c r="BE48" s="31">
        <f>IF('SERIES_DB-MetaData'!$F48="US",'SERIES_DB-MetaData'!BE48,'SERIES_DB-MetaData'!BE48/25.4)</f>
        <v>5</v>
      </c>
      <c r="BF48" s="108">
        <f>'SERIES_DB-MetaData'!BF48</f>
        <v>1</v>
      </c>
      <c r="BG48" s="23">
        <f t="shared" si="2"/>
        <v>0.66443742263423045</v>
      </c>
      <c r="BH48" s="31">
        <f>IF('SERIES_DB-MetaData'!$F48="US",'SERIES_DB-MetaData'!BH48,'SERIES_DB-MetaData'!BH48/25.4)</f>
        <v>0</v>
      </c>
      <c r="BI48" s="31">
        <f>IF('SERIES_DB-MetaData'!$F48="US",'SERIES_DB-MetaData'!BI48,'SERIES_DB-MetaData'!BI48/6.89476)</f>
        <v>59.90056216605074</v>
      </c>
      <c r="BJ48" s="31">
        <f>IF('SERIES_DB-MetaData'!$F48="US",'SERIES_DB-MetaData'!BJ48,'SERIES_DB-MetaData'!BJ48/6.89476)</f>
        <v>80.060799795786949</v>
      </c>
      <c r="BK48" s="108">
        <f>'SERIES_DB-MetaData'!BL48</f>
        <v>9.5</v>
      </c>
      <c r="BL48" s="31" t="e">
        <f>IF('SERIES_DB-MetaData'!$F48="US",'SERIES_DB-MetaData'!#REF!,'SERIES_DB-MetaData'!#REF!/25.4)</f>
        <v>#REF!</v>
      </c>
      <c r="BM48" s="31">
        <f>IF('SERIES_DB-MetaData'!$F48="US",'SERIES_DB-MetaData'!BM48,'SERIES_DB-MetaData'!BM48/25.4)</f>
        <v>5</v>
      </c>
      <c r="BN48" s="31">
        <f>'SERIES_DB-MetaData'!$BO$6</f>
        <v>0.52359877559829893</v>
      </c>
      <c r="BO48" s="22">
        <f>'SERIES_DB-MetaData'!$BO$6</f>
        <v>0.52359877559829893</v>
      </c>
      <c r="BP48" s="31">
        <f>IF('SERIES_DB-MetaData'!$F48="US",'SERIES_DB-MetaData'!BP48,'SERIES_DB-MetaData'!BP48/6.89476)</f>
        <v>59.90056216605074</v>
      </c>
      <c r="BQ48" s="31">
        <f>IF('SERIES_DB-MetaData'!$F48="US",'SERIES_DB-MetaData'!BQ48,'SERIES_DB-MetaData'!BQ48/6.89476)</f>
        <v>80.060799795786949</v>
      </c>
      <c r="BR48" s="108">
        <f>'SERIES_DB-MetaData'!BR48</f>
        <v>60</v>
      </c>
      <c r="BS48" s="31">
        <f>IF('SERIES_DB-MetaData'!$F48="US",'SERIES_DB-MetaData'!BS48,'SERIES_DB-MetaData'!BS48/25.4)</f>
        <v>0</v>
      </c>
      <c r="BT48" s="108">
        <f>'SERIES_DB-MetaData'!BT48</f>
        <v>0</v>
      </c>
      <c r="BU48" s="108">
        <f t="shared" si="3"/>
        <v>0</v>
      </c>
      <c r="BV48" s="31">
        <f>IF('SERIES_DB-MetaData'!$F48="US",'SERIES_DB-MetaData'!BV48,'SERIES_DB-MetaData'!BV48/6.89476)</f>
        <v>0</v>
      </c>
      <c r="BW48" s="108">
        <f>'SERIES_DB-MetaData'!BW48</f>
        <v>0</v>
      </c>
      <c r="BX48" s="108">
        <f>'SERIES_DB-MetaData'!BX48</f>
        <v>1</v>
      </c>
    </row>
    <row r="49" spans="1:76">
      <c r="A49" s="85">
        <f>'SERIES_DB-MetaData'!A49</f>
        <v>44</v>
      </c>
      <c r="B49" s="85">
        <f>'SERIES_DB-MetaData'!B49</f>
        <v>0</v>
      </c>
      <c r="C49" s="85">
        <f>'SERIES_DB-MetaData'!C49</f>
        <v>1</v>
      </c>
      <c r="D49" s="85" t="str">
        <f>'SERIES_DB-MetaData'!D49</f>
        <v>M1</v>
      </c>
      <c r="E49" s="85" t="str">
        <f>'SERIES_DB-MetaData'!E49</f>
        <v>Greifenhagen&amp;Lestuzzi 2006</v>
      </c>
      <c r="F49" s="20" t="s">
        <v>193</v>
      </c>
      <c r="G49" s="85" t="str">
        <f>'SERIES_DB-MetaData'!G49</f>
        <v>C</v>
      </c>
      <c r="H49" s="85" t="str">
        <f>'SERIES_DB-MetaData'!H49</f>
        <v>R</v>
      </c>
      <c r="I49" s="31">
        <f>IF('SERIES_DB-MetaData'!$F49="US",'SERIES_DB-MetaData'!I49,'SERIES_DB-MetaData'!I49/6.89476)</f>
        <v>7.353410416026084</v>
      </c>
      <c r="J49" s="31">
        <f>IF('SERIES_DB-MetaData'!$F49="US",'SERIES_DB-MetaData'!J49,'SERIES_DB-MetaData'!J49/6.89476)</f>
        <v>0</v>
      </c>
      <c r="K49" s="31">
        <f>IF('SERIES_DB-MetaData'!$F49="US",'SERIES_DB-MetaData'!K49,'SERIES_DB-MetaData'!K49/6.89476)</f>
        <v>0</v>
      </c>
      <c r="L49" s="31">
        <f>IF('SERIES_DB-MetaData'!$F49="US",'SERIES_DB-MetaData'!L49,'SERIES_DB-MetaData'!L49/4.448)</f>
        <v>30.57553956834532</v>
      </c>
      <c r="M49" s="20">
        <f>'SERIES_DB-MetaData'!M49</f>
        <v>0</v>
      </c>
      <c r="N49" s="31">
        <f>IF('SERIES_DB-MetaData'!$F49="US",'SERIES_DB-MetaData'!N49,'SERIES_DB-MetaData'!N49/25.4)</f>
        <v>3.9370078740157481</v>
      </c>
      <c r="O49" s="31">
        <f>IF('SERIES_DB-MetaData'!$F49="US",'SERIES_DB-MetaData'!O49,'SERIES_DB-MetaData'!O49/25.4)</f>
        <v>0.98425196850393704</v>
      </c>
      <c r="P49" s="31">
        <f>IF('SERIES_DB-MetaData'!$F49="US",'SERIES_DB-MetaData'!P49,'SERIES_DB-MetaData'!P49/25.4)</f>
        <v>39.370078740157481</v>
      </c>
      <c r="Q49" s="31">
        <f>IF('SERIES_DB-MetaData'!$F49="US",'SERIES_DB-MetaData'!Q49,'SERIES_DB-MetaData'!Q49/25.4)</f>
        <v>3.9370078740157481</v>
      </c>
      <c r="R49" s="31">
        <f>IF('SERIES_DB-MetaData'!$F49="US",'SERIES_DB-MetaData'!R49,'SERIES_DB-MetaData'!R49/25.4)</f>
        <v>27.165354330708663</v>
      </c>
      <c r="S49" s="31">
        <f>IF('SERIES_DB-MetaData'!$F49="US",'SERIES_DB-MetaData'!S49,'SERIES_DB-MetaData'!S49/25.4)</f>
        <v>27.165354330708663</v>
      </c>
      <c r="T49" s="24" t="str">
        <f>'SERIES_DB-MetaData'!T49</f>
        <v>C</v>
      </c>
      <c r="U49" s="31">
        <f>IF('SERIES_DB-MetaData'!$F49="US",'SERIES_DB-MetaData'!U49,'SERIES_DB-MetaData'!U49/(25.4^2))</f>
        <v>155.00031000062</v>
      </c>
      <c r="V49" s="31">
        <f>IF('SERIES_DB-MetaData'!$F49="US",'SERIES_DB-MetaData'!V49,'SERIES_DB-MetaData'!V49/25.4)</f>
        <v>0.23622047244094491</v>
      </c>
      <c r="W49" s="31">
        <f>IF('SERIES_DB-MetaData'!$F49="US",'SERIES_DB-MetaData'!W49,'SERIES_DB-MetaData'!W49/25.4)</f>
        <v>0</v>
      </c>
      <c r="X49" s="31">
        <f>IF('SERIES_DB-MetaData'!$F49="US",'SERIES_DB-MetaData'!X49,'SERIES_DB-MetaData'!X49/25.4)</f>
        <v>0</v>
      </c>
      <c r="Y49" s="108">
        <f>'SERIES_DB-MetaData'!Y49</f>
        <v>2</v>
      </c>
      <c r="Z49" s="31">
        <f>IF('SERIES_DB-MetaData'!$F49="US",'SERIES_DB-MetaData'!Z49,'SERIES_DB-MetaData'!Z49/25.4)</f>
        <v>0</v>
      </c>
      <c r="AA49" s="108">
        <f>'SERIES_DB-MetaData'!AA49</f>
        <v>0</v>
      </c>
      <c r="AB49" s="31">
        <f>IF('SERIES_DB-MetaData'!$F49="US",'SERIES_DB-MetaData'!AB49,'SERIES_DB-MetaData'!AB49/25.4)</f>
        <v>0</v>
      </c>
      <c r="AC49" s="108">
        <f>'SERIES_DB-MetaData'!AC49</f>
        <v>0</v>
      </c>
      <c r="AD49" s="108" t="str">
        <f>'SERIES_DB-MetaData'!AD49</f>
        <v>STRAIGHT</v>
      </c>
      <c r="AE49" s="31">
        <f>IF('SERIES_DB-MetaData'!$F49="US",'SERIES_DB-MetaData'!AE49,'SERIES_DB-MetaData'!AE49/25.4)</f>
        <v>0</v>
      </c>
      <c r="AF49" s="108" t="str">
        <f>'SERIES_DB-MetaData'!AF49</f>
        <v>Ribbed</v>
      </c>
      <c r="AG49" s="23">
        <f t="shared" si="0"/>
        <v>5.6548667764616284E-2</v>
      </c>
      <c r="AH49" s="31">
        <f>IF('SERIES_DB-MetaData'!$F49="US",'SERIES_DB-MetaData'!AH49,'SERIES_DB-MetaData'!AH49/25.4)</f>
        <v>0</v>
      </c>
      <c r="AI49" s="31">
        <f>IF('SERIES_DB-MetaData'!$F49="US",'SERIES_DB-MetaData'!AI49,'SERIES_DB-MetaData'!AI49/6.89476)</f>
        <v>73.098991117892425</v>
      </c>
      <c r="AJ49" s="31">
        <f>IF('SERIES_DB-MetaData'!$F49="US",'SERIES_DB-MetaData'!AJ49,'SERIES_DB-MetaData'!AJ49/6.89476)</f>
        <v>91.953889620523412</v>
      </c>
      <c r="AK49" s="31">
        <f>IF('SERIES_DB-MetaData'!$F49="US",'SERIES_DB-MetaData'!AK49,'SERIES_DB-MetaData'!AK49/6.89476)</f>
        <v>0</v>
      </c>
      <c r="AL49" s="31">
        <f>IF('SERIES_DB-MetaData'!$F49="US",'SERIES_DB-MetaData'!AL49,'SERIES_DB-MetaData'!AL49/6.89476)</f>
        <v>0</v>
      </c>
      <c r="AM49" s="31">
        <f>IF('SERIES_DB-MetaData'!$F49="US",'SERIES_DB-MetaData'!AM49,'SERIES_DB-MetaData'!AM49/6.89476)</f>
        <v>0</v>
      </c>
      <c r="AN49" s="31">
        <f>IF('SERIES_DB-MetaData'!$F49="US",'SERIES_DB-MetaData'!AN49,'SERIES_DB-MetaData'!AN49/6.89476)</f>
        <v>0</v>
      </c>
      <c r="AO49" s="108">
        <f>'SERIES_DB-MetaData'!AO49</f>
        <v>0</v>
      </c>
      <c r="AP49" s="108" t="str">
        <f>'SERIES_DB-MetaData'!AP49</f>
        <v>R</v>
      </c>
      <c r="AQ49" s="108">
        <f>'SERIES_DB-MetaData'!AQ49</f>
        <v>2</v>
      </c>
      <c r="AR49" s="108" t="str">
        <f>'SERIES_DB-MetaData'!AR49</f>
        <v>Ribbed</v>
      </c>
      <c r="AS49" s="31">
        <f>IF('SERIES_DB-MetaData'!$F49="US",'SERIES_DB-MetaData'!AS49,'SERIES_DB-MetaData'!AS49/25.4)</f>
        <v>0.23622047244094491</v>
      </c>
      <c r="AT49" s="108">
        <f>'SERIES_DB-MetaData'!AT49</f>
        <v>4</v>
      </c>
      <c r="AU49" s="31">
        <f>IF('SERIES_DB-MetaData'!$F49="US",'SERIES_DB-MetaData'!AU49,'SERIES_DB-MetaData'!AU49/25.4)</f>
        <v>6.8240157480314974</v>
      </c>
      <c r="AV49" s="31">
        <f>IF('SERIES_DB-MetaData'!$F49="US",'SERIES_DB-MetaData'!AV49,'SERIES_DB-MetaData'!AV49/25.4)</f>
        <v>0</v>
      </c>
      <c r="AW49" s="108">
        <f>'SERIES_DB-MetaData'!AW49</f>
        <v>0</v>
      </c>
      <c r="AX49" s="31">
        <f>IF('SERIES_DB-MetaData'!$F49="US",'SERIES_DB-MetaData'!AX49,'SERIES_DB-MetaData'!AX49/25.4)</f>
        <v>0</v>
      </c>
      <c r="AY49" s="23">
        <f t="shared" si="1"/>
        <v>0.32624858803794077</v>
      </c>
      <c r="AZ49" s="23"/>
      <c r="BA49" s="31">
        <f>IF('SERIES_DB-MetaData'!$F49="US",'SERIES_DB-MetaData'!BA49,'SERIES_DB-MetaData'!BA49/6.89476)</f>
        <v>73.098991117892425</v>
      </c>
      <c r="BB49" s="31">
        <f>IF('SERIES_DB-MetaData'!$F49="US",'SERIES_DB-MetaData'!BB49,'SERIES_DB-MetaData'!BB49/6.89476)</f>
        <v>91.953889620523412</v>
      </c>
      <c r="BC49" s="108">
        <f>'SERIES_DB-MetaData'!BC49</f>
        <v>0</v>
      </c>
      <c r="BD49" s="31">
        <f>IF('SERIES_DB-MetaData'!$F49="US",'SERIES_DB-MetaData'!BD49,'SERIES_DB-MetaData'!BD49/25.4)</f>
        <v>0.23622047244094491</v>
      </c>
      <c r="BE49" s="31">
        <f>IF('SERIES_DB-MetaData'!$F49="US",'SERIES_DB-MetaData'!BE49,'SERIES_DB-MetaData'!BE49/25.4)</f>
        <v>7.4803149606299213</v>
      </c>
      <c r="BF49" s="108">
        <f>'SERIES_DB-MetaData'!BF49</f>
        <v>2</v>
      </c>
      <c r="BG49" s="23">
        <f t="shared" si="2"/>
        <v>0.29762456718219099</v>
      </c>
      <c r="BH49" s="31">
        <f>IF('SERIES_DB-MetaData'!$F49="US",'SERIES_DB-MetaData'!BH49,'SERIES_DB-MetaData'!BH49/25.4)</f>
        <v>0</v>
      </c>
      <c r="BI49" s="31">
        <f>IF('SERIES_DB-MetaData'!$F49="US",'SERIES_DB-MetaData'!BI49,'SERIES_DB-MetaData'!BI49/6.89476)</f>
        <v>73.098991117892425</v>
      </c>
      <c r="BJ49" s="31">
        <f>IF('SERIES_DB-MetaData'!$F49="US",'SERIES_DB-MetaData'!BJ49,'SERIES_DB-MetaData'!BJ49/6.89476)</f>
        <v>91.953889620523412</v>
      </c>
      <c r="BK49" s="108">
        <f>'SERIES_DB-MetaData'!BK49</f>
        <v>0</v>
      </c>
      <c r="BL49" s="31">
        <f>IF('SERIES_DB-MetaData'!$F49="US",'SERIES_DB-MetaData'!BL49,'SERIES_DB-MetaData'!BL49/25.4)</f>
        <v>0.23622047244094491</v>
      </c>
      <c r="BM49" s="31">
        <f>IF('SERIES_DB-MetaData'!$F49="US",'SERIES_DB-MetaData'!BM49,'SERIES_DB-MetaData'!BM49/25.4)</f>
        <v>6.8897637795275593</v>
      </c>
      <c r="BN49" s="31">
        <f>'SERIES_DB-MetaData'!$BO$6</f>
        <v>0.52359877559829893</v>
      </c>
      <c r="BO49" s="22">
        <f>'SERIES_DB-MetaData'!$BO$6</f>
        <v>0.52359877559829893</v>
      </c>
      <c r="BP49" s="31">
        <f>IF('SERIES_DB-MetaData'!$F49="US",'SERIES_DB-MetaData'!BP49,'SERIES_DB-MetaData'!BP49/6.89476)</f>
        <v>73.098991117892425</v>
      </c>
      <c r="BQ49" s="31">
        <f>IF('SERIES_DB-MetaData'!$F49="US",'SERIES_DB-MetaData'!BQ49,'SERIES_DB-MetaData'!BQ49/6.89476)</f>
        <v>91.953889620523412</v>
      </c>
      <c r="BR49" s="108">
        <f>'SERIES_DB-MetaData'!BR49</f>
        <v>0</v>
      </c>
      <c r="BS49" s="31">
        <f>IF('SERIES_DB-MetaData'!$F49="US",'SERIES_DB-MetaData'!BS49,'SERIES_DB-MetaData'!BS49/25.4)</f>
        <v>0</v>
      </c>
      <c r="BT49" s="108">
        <f>'SERIES_DB-MetaData'!BT49</f>
        <v>0</v>
      </c>
      <c r="BU49" s="108">
        <f t="shared" si="3"/>
        <v>0</v>
      </c>
      <c r="BV49" s="31">
        <f>IF('SERIES_DB-MetaData'!$F49="US",'SERIES_DB-MetaData'!BV49,'SERIES_DB-MetaData'!BV49/6.89476)</f>
        <v>0</v>
      </c>
      <c r="BW49" s="108">
        <f>'SERIES_DB-MetaData'!BW49</f>
        <v>0</v>
      </c>
      <c r="BX49" s="108">
        <f>'SERIES_DB-MetaData'!BX49</f>
        <v>1</v>
      </c>
    </row>
    <row r="50" spans="1:76">
      <c r="A50" s="85">
        <f>'SERIES_DB-MetaData'!A50</f>
        <v>45</v>
      </c>
      <c r="B50" s="85">
        <f>'SERIES_DB-MetaData'!B50</f>
        <v>0</v>
      </c>
      <c r="C50" s="85">
        <f>'SERIES_DB-MetaData'!C50</f>
        <v>2</v>
      </c>
      <c r="D50" s="85" t="str">
        <f>'SERIES_DB-MetaData'!D50</f>
        <v>M2</v>
      </c>
      <c r="E50" s="85" t="str">
        <f>'SERIES_DB-MetaData'!E50</f>
        <v>Greifenhagen&amp;Lestuzzi 2006</v>
      </c>
      <c r="F50" s="20" t="s">
        <v>193</v>
      </c>
      <c r="G50" s="85" t="str">
        <f>'SERIES_DB-MetaData'!G50</f>
        <v>C</v>
      </c>
      <c r="H50" s="85" t="str">
        <f>'SERIES_DB-MetaData'!H50</f>
        <v>R</v>
      </c>
      <c r="I50" s="31">
        <f>IF('SERIES_DB-MetaData'!$F50="US",'SERIES_DB-MetaData'!I50,'SERIES_DB-MetaData'!I50/6.89476)</f>
        <v>7.3969217202629247</v>
      </c>
      <c r="J50" s="31">
        <f>IF('SERIES_DB-MetaData'!$F50="US",'SERIES_DB-MetaData'!J50,'SERIES_DB-MetaData'!J50/6.89476)</f>
        <v>0</v>
      </c>
      <c r="K50" s="31">
        <f>IF('SERIES_DB-MetaData'!$F50="US",'SERIES_DB-MetaData'!K50,'SERIES_DB-MetaData'!K50/6.89476)</f>
        <v>0</v>
      </c>
      <c r="L50" s="31">
        <f>IF('SERIES_DB-MetaData'!$F50="US",'SERIES_DB-MetaData'!L50,'SERIES_DB-MetaData'!L50/4.448)</f>
        <v>30.57553956834532</v>
      </c>
      <c r="M50" s="20">
        <f>'SERIES_DB-MetaData'!M50</f>
        <v>0</v>
      </c>
      <c r="N50" s="31">
        <f>IF('SERIES_DB-MetaData'!$F50="US",'SERIES_DB-MetaData'!N50,'SERIES_DB-MetaData'!N50/25.4)</f>
        <v>3.9370078740157481</v>
      </c>
      <c r="O50" s="31">
        <f>IF('SERIES_DB-MetaData'!$F50="US",'SERIES_DB-MetaData'!O50,'SERIES_DB-MetaData'!O50/25.4)</f>
        <v>0.98425196850393704</v>
      </c>
      <c r="P50" s="31">
        <f>IF('SERIES_DB-MetaData'!$F50="US",'SERIES_DB-MetaData'!P50,'SERIES_DB-MetaData'!P50/25.4)</f>
        <v>39.370078740157481</v>
      </c>
      <c r="Q50" s="31">
        <f>IF('SERIES_DB-MetaData'!$F50="US",'SERIES_DB-MetaData'!Q50,'SERIES_DB-MetaData'!Q50/25.4)</f>
        <v>3.9370078740157481</v>
      </c>
      <c r="R50" s="31">
        <f>IF('SERIES_DB-MetaData'!$F50="US",'SERIES_DB-MetaData'!R50,'SERIES_DB-MetaData'!R50/25.4)</f>
        <v>27.165354330708663</v>
      </c>
      <c r="S50" s="31">
        <f>IF('SERIES_DB-MetaData'!$F50="US",'SERIES_DB-MetaData'!S50,'SERIES_DB-MetaData'!S50/25.4)</f>
        <v>27.165354330708663</v>
      </c>
      <c r="T50" s="24" t="str">
        <f>'SERIES_DB-MetaData'!T50</f>
        <v>C</v>
      </c>
      <c r="U50" s="31">
        <f>IF('SERIES_DB-MetaData'!$F50="US",'SERIES_DB-MetaData'!U50,'SERIES_DB-MetaData'!U50/(25.4^2))</f>
        <v>155.00031000062</v>
      </c>
      <c r="V50" s="31">
        <f>IF('SERIES_DB-MetaData'!$F50="US",'SERIES_DB-MetaData'!V50,'SERIES_DB-MetaData'!V50/25.4)</f>
        <v>0.23622047244094491</v>
      </c>
      <c r="W50" s="31">
        <f>IF('SERIES_DB-MetaData'!$F50="US",'SERIES_DB-MetaData'!W50,'SERIES_DB-MetaData'!W50/25.4)</f>
        <v>0</v>
      </c>
      <c r="X50" s="31">
        <f>IF('SERIES_DB-MetaData'!$F50="US",'SERIES_DB-MetaData'!X50,'SERIES_DB-MetaData'!X50/25.4)</f>
        <v>0</v>
      </c>
      <c r="Y50" s="108">
        <f>'SERIES_DB-MetaData'!Y50</f>
        <v>2</v>
      </c>
      <c r="Z50" s="31">
        <f>IF('SERIES_DB-MetaData'!$F50="US",'SERIES_DB-MetaData'!Z50,'SERIES_DB-MetaData'!Z50/25.4)</f>
        <v>0</v>
      </c>
      <c r="AA50" s="108">
        <f>'SERIES_DB-MetaData'!AA50</f>
        <v>0</v>
      </c>
      <c r="AB50" s="31">
        <f>IF('SERIES_DB-MetaData'!$F50="US",'SERIES_DB-MetaData'!AB50,'SERIES_DB-MetaData'!AB50/25.4)</f>
        <v>0</v>
      </c>
      <c r="AC50" s="108">
        <f>'SERIES_DB-MetaData'!AC50</f>
        <v>0</v>
      </c>
      <c r="AD50" s="108" t="str">
        <f>'SERIES_DB-MetaData'!AD50</f>
        <v>STRAIGHT</v>
      </c>
      <c r="AE50" s="31">
        <f>IF('SERIES_DB-MetaData'!$F50="US",'SERIES_DB-MetaData'!AE50,'SERIES_DB-MetaData'!AE50/25.4)</f>
        <v>0</v>
      </c>
      <c r="AF50" s="108" t="str">
        <f>'SERIES_DB-MetaData'!AF50</f>
        <v>Ribbed</v>
      </c>
      <c r="AG50" s="23">
        <f t="shared" si="0"/>
        <v>5.6548667764616284E-2</v>
      </c>
      <c r="AH50" s="31">
        <f>IF('SERIES_DB-MetaData'!$F50="US",'SERIES_DB-MetaData'!AH50,'SERIES_DB-MetaData'!AH50/25.4)</f>
        <v>0</v>
      </c>
      <c r="AI50" s="31">
        <f>IF('SERIES_DB-MetaData'!$F50="US",'SERIES_DB-MetaData'!AI50,'SERIES_DB-MetaData'!AI50/6.89476)</f>
        <v>73.098991117892425</v>
      </c>
      <c r="AJ50" s="31">
        <f>IF('SERIES_DB-MetaData'!$F50="US",'SERIES_DB-MetaData'!AJ50,'SERIES_DB-MetaData'!AJ50/6.89476)</f>
        <v>91.953889620523412</v>
      </c>
      <c r="AK50" s="31">
        <f>IF('SERIES_DB-MetaData'!$F50="US",'SERIES_DB-MetaData'!AK50,'SERIES_DB-MetaData'!AK50/6.89476)</f>
        <v>0</v>
      </c>
      <c r="AL50" s="31">
        <f>IF('SERIES_DB-MetaData'!$F50="US",'SERIES_DB-MetaData'!AL50,'SERIES_DB-MetaData'!AL50/6.89476)</f>
        <v>0</v>
      </c>
      <c r="AM50" s="31">
        <f>IF('SERIES_DB-MetaData'!$F50="US",'SERIES_DB-MetaData'!AM50,'SERIES_DB-MetaData'!AM50/6.89476)</f>
        <v>0</v>
      </c>
      <c r="AN50" s="31">
        <f>IF('SERIES_DB-MetaData'!$F50="US",'SERIES_DB-MetaData'!AN50,'SERIES_DB-MetaData'!AN50/6.89476)</f>
        <v>0</v>
      </c>
      <c r="AO50" s="108">
        <f>'SERIES_DB-MetaData'!AO50</f>
        <v>0</v>
      </c>
      <c r="AP50" s="108" t="str">
        <f>'SERIES_DB-MetaData'!AP50</f>
        <v>R</v>
      </c>
      <c r="AQ50" s="108">
        <f>'SERIES_DB-MetaData'!AQ50</f>
        <v>2</v>
      </c>
      <c r="AR50" s="108" t="str">
        <f>'SERIES_DB-MetaData'!AR50</f>
        <v>Ribbed</v>
      </c>
      <c r="AS50" s="31">
        <f>IF('SERIES_DB-MetaData'!$F50="US",'SERIES_DB-MetaData'!AS50,'SERIES_DB-MetaData'!AS50/25.4)</f>
        <v>0.23622047244094491</v>
      </c>
      <c r="AT50" s="108">
        <f>'SERIES_DB-MetaData'!AT50</f>
        <v>4</v>
      </c>
      <c r="AU50" s="31">
        <f>IF('SERIES_DB-MetaData'!$F50="US",'SERIES_DB-MetaData'!AU50,'SERIES_DB-MetaData'!AU50/25.4)</f>
        <v>6.8240157480314974</v>
      </c>
      <c r="AV50" s="31">
        <f>IF('SERIES_DB-MetaData'!$F50="US",'SERIES_DB-MetaData'!AV50,'SERIES_DB-MetaData'!AV50/25.4)</f>
        <v>0</v>
      </c>
      <c r="AW50" s="108">
        <f>'SERIES_DB-MetaData'!AW50</f>
        <v>0</v>
      </c>
      <c r="AX50" s="31">
        <f>IF('SERIES_DB-MetaData'!$F50="US",'SERIES_DB-MetaData'!AX50,'SERIES_DB-MetaData'!AX50/25.4)</f>
        <v>0</v>
      </c>
      <c r="AY50" s="23">
        <f t="shared" si="1"/>
        <v>0.32624858803794077</v>
      </c>
      <c r="AZ50" s="23"/>
      <c r="BA50" s="31">
        <f>IF('SERIES_DB-MetaData'!$F50="US",'SERIES_DB-MetaData'!BA50,'SERIES_DB-MetaData'!BA50/6.89476)</f>
        <v>73.098991117892425</v>
      </c>
      <c r="BB50" s="31">
        <f>IF('SERIES_DB-MetaData'!$F50="US",'SERIES_DB-MetaData'!BB50,'SERIES_DB-MetaData'!BB50/6.89476)</f>
        <v>116.03014463157528</v>
      </c>
      <c r="BC50" s="108">
        <f>'SERIES_DB-MetaData'!BC50</f>
        <v>0</v>
      </c>
      <c r="BD50" s="31">
        <f>IF('SERIES_DB-MetaData'!$F50="US",'SERIES_DB-MetaData'!BD50,'SERIES_DB-MetaData'!BD50/25.4)</f>
        <v>0.23622047244094491</v>
      </c>
      <c r="BE50" s="31">
        <f>IF('SERIES_DB-MetaData'!$F50="US",'SERIES_DB-MetaData'!BE50,'SERIES_DB-MetaData'!BE50/25.4)</f>
        <v>7.4803149606299213</v>
      </c>
      <c r="BF50" s="108">
        <f>'SERIES_DB-MetaData'!BF50</f>
        <v>2</v>
      </c>
      <c r="BG50" s="23">
        <f t="shared" si="2"/>
        <v>0.29762456718219099</v>
      </c>
      <c r="BH50" s="31">
        <f>IF('SERIES_DB-MetaData'!$F50="US",'SERIES_DB-MetaData'!BH50,'SERIES_DB-MetaData'!BH50/25.4)</f>
        <v>0</v>
      </c>
      <c r="BI50" s="31">
        <f>IF('SERIES_DB-MetaData'!$F50="US",'SERIES_DB-MetaData'!BI50,'SERIES_DB-MetaData'!BI50/6.89476)</f>
        <v>73.098991117892425</v>
      </c>
      <c r="BJ50" s="31">
        <f>IF('SERIES_DB-MetaData'!$F50="US",'SERIES_DB-MetaData'!BJ50,'SERIES_DB-MetaData'!BJ50/6.89476)</f>
        <v>91.953889620523412</v>
      </c>
      <c r="BK50" s="108">
        <f>'SERIES_DB-MetaData'!BK50</f>
        <v>0</v>
      </c>
      <c r="BL50" s="31">
        <f>IF('SERIES_DB-MetaData'!$F50="US",'SERIES_DB-MetaData'!BL50,'SERIES_DB-MetaData'!BL50/25.4)</f>
        <v>0.15748031496062992</v>
      </c>
      <c r="BM50" s="31">
        <f>IF('SERIES_DB-MetaData'!$F50="US",'SERIES_DB-MetaData'!BM50,'SERIES_DB-MetaData'!BM50/25.4)</f>
        <v>6.8897637795275593</v>
      </c>
      <c r="BN50" s="31">
        <f>'SERIES_DB-MetaData'!$BO$6</f>
        <v>0.52359877559829893</v>
      </c>
      <c r="BO50" s="22">
        <f>'SERIES_DB-MetaData'!$BO$6</f>
        <v>0.52359877559829893</v>
      </c>
      <c r="BP50" s="31">
        <f>IF('SERIES_DB-MetaData'!$F50="US",'SERIES_DB-MetaData'!BP50,'SERIES_DB-MetaData'!BP50/6.89476)</f>
        <v>108.05307218815449</v>
      </c>
      <c r="BQ50" s="31">
        <f>IF('SERIES_DB-MetaData'!$F50="US",'SERIES_DB-MetaData'!BQ50,'SERIES_DB-MetaData'!BQ50/6.89476)</f>
        <v>116.03014463157528</v>
      </c>
      <c r="BR50" s="108">
        <f>'SERIES_DB-MetaData'!BR50</f>
        <v>0</v>
      </c>
      <c r="BS50" s="31">
        <f>IF('SERIES_DB-MetaData'!$F50="US",'SERIES_DB-MetaData'!BS50,'SERIES_DB-MetaData'!BS50/25.4)</f>
        <v>0</v>
      </c>
      <c r="BT50" s="108">
        <f>'SERIES_DB-MetaData'!BT50</f>
        <v>0</v>
      </c>
      <c r="BU50" s="108">
        <f t="shared" si="3"/>
        <v>0</v>
      </c>
      <c r="BV50" s="31">
        <f>IF('SERIES_DB-MetaData'!$F50="US",'SERIES_DB-MetaData'!BV50,'SERIES_DB-MetaData'!BV50/6.89476)</f>
        <v>0</v>
      </c>
      <c r="BW50" s="108">
        <f>'SERIES_DB-MetaData'!BW50</f>
        <v>0</v>
      </c>
      <c r="BX50" s="108">
        <f>'SERIES_DB-MetaData'!BX50</f>
        <v>1</v>
      </c>
    </row>
    <row r="51" spans="1:76">
      <c r="A51" s="85">
        <f>'SERIES_DB-MetaData'!A51</f>
        <v>46</v>
      </c>
      <c r="B51" s="85">
        <f>'SERIES_DB-MetaData'!B51</f>
        <v>0</v>
      </c>
      <c r="C51" s="85">
        <f>'SERIES_DB-MetaData'!C51</f>
        <v>3</v>
      </c>
      <c r="D51" s="85" t="str">
        <f>'SERIES_DB-MetaData'!D51</f>
        <v>M3</v>
      </c>
      <c r="E51" s="85" t="str">
        <f>'SERIES_DB-MetaData'!E51</f>
        <v>Greifenhagen&amp;Lestuzzi 2006</v>
      </c>
      <c r="F51" s="20" t="s">
        <v>193</v>
      </c>
      <c r="G51" s="85" t="str">
        <f>'SERIES_DB-MetaData'!G51</f>
        <v>C</v>
      </c>
      <c r="H51" s="85" t="str">
        <f>'SERIES_DB-MetaData'!H51</f>
        <v>R</v>
      </c>
      <c r="I51" s="31">
        <f>IF('SERIES_DB-MetaData'!$F51="US",'SERIES_DB-MetaData'!I51,'SERIES_DB-MetaData'!I51/6.89476)</f>
        <v>2.9152573838683291</v>
      </c>
      <c r="J51" s="31">
        <f>IF('SERIES_DB-MetaData'!$F51="US",'SERIES_DB-MetaData'!J51,'SERIES_DB-MetaData'!J51/6.89476)</f>
        <v>0</v>
      </c>
      <c r="K51" s="31">
        <f>IF('SERIES_DB-MetaData'!$F51="US",'SERIES_DB-MetaData'!K51,'SERIES_DB-MetaData'!K51/6.89476)</f>
        <v>0</v>
      </c>
      <c r="L51" s="31">
        <f>IF('SERIES_DB-MetaData'!$F51="US",'SERIES_DB-MetaData'!L51,'SERIES_DB-MetaData'!L51/4.448)</f>
        <v>30.575539568345313</v>
      </c>
      <c r="M51" s="20">
        <f>'SERIES_DB-MetaData'!M51</f>
        <v>0</v>
      </c>
      <c r="N51" s="31">
        <f>IF('SERIES_DB-MetaData'!$F51="US",'SERIES_DB-MetaData'!N51,'SERIES_DB-MetaData'!N51/25.4)</f>
        <v>3.1496062992125986</v>
      </c>
      <c r="O51" s="31">
        <f>IF('SERIES_DB-MetaData'!$F51="US",'SERIES_DB-MetaData'!O51,'SERIES_DB-MetaData'!O51/25.4)</f>
        <v>0.47244094488188981</v>
      </c>
      <c r="P51" s="31">
        <f>IF('SERIES_DB-MetaData'!$F51="US",'SERIES_DB-MetaData'!P51,'SERIES_DB-MetaData'!P51/25.4)</f>
        <v>35.433070866141733</v>
      </c>
      <c r="Q51" s="31">
        <f>IF('SERIES_DB-MetaData'!$F51="US",'SERIES_DB-MetaData'!Q51,'SERIES_DB-MetaData'!Q51/25.4)</f>
        <v>3.1496062992125986</v>
      </c>
      <c r="R51" s="31">
        <f>IF('SERIES_DB-MetaData'!$F51="US",'SERIES_DB-MetaData'!R51,'SERIES_DB-MetaData'!R51/25.4)</f>
        <v>27.165354330708663</v>
      </c>
      <c r="S51" s="31">
        <f>IF('SERIES_DB-MetaData'!$F51="US",'SERIES_DB-MetaData'!S51,'SERIES_DB-MetaData'!S51/25.4)</f>
        <v>27.165354330708663</v>
      </c>
      <c r="T51" s="24" t="str">
        <f>'SERIES_DB-MetaData'!T51</f>
        <v>C</v>
      </c>
      <c r="U51" s="31">
        <f>IF('SERIES_DB-MetaData'!$F51="US",'SERIES_DB-MetaData'!U51,'SERIES_DB-MetaData'!U51/(25.4^2))</f>
        <v>111.60022320044641</v>
      </c>
      <c r="V51" s="31">
        <f>IF('SERIES_DB-MetaData'!$F51="US",'SERIES_DB-MetaData'!V51,'SERIES_DB-MetaData'!V51/25.4)</f>
        <v>0.23622047244094491</v>
      </c>
      <c r="W51" s="31">
        <f>IF('SERIES_DB-MetaData'!$F51="US",'SERIES_DB-MetaData'!W51,'SERIES_DB-MetaData'!W51/25.4)</f>
        <v>0</v>
      </c>
      <c r="X51" s="31">
        <f>IF('SERIES_DB-MetaData'!$F51="US",'SERIES_DB-MetaData'!X51,'SERIES_DB-MetaData'!X51/25.4)</f>
        <v>0</v>
      </c>
      <c r="Y51" s="108">
        <f>'SERIES_DB-MetaData'!Y51</f>
        <v>2</v>
      </c>
      <c r="Z51" s="31">
        <f>IF('SERIES_DB-MetaData'!$F51="US",'SERIES_DB-MetaData'!Z51,'SERIES_DB-MetaData'!Z51/25.4)</f>
        <v>0</v>
      </c>
      <c r="AA51" s="108">
        <f>'SERIES_DB-MetaData'!AA51</f>
        <v>0</v>
      </c>
      <c r="AB51" s="31">
        <f>IF('SERIES_DB-MetaData'!$F51="US",'SERIES_DB-MetaData'!AB51,'SERIES_DB-MetaData'!AB51/25.4)</f>
        <v>0</v>
      </c>
      <c r="AC51" s="108">
        <f>'SERIES_DB-MetaData'!AC51</f>
        <v>0</v>
      </c>
      <c r="AD51" s="108" t="str">
        <f>'SERIES_DB-MetaData'!AD51</f>
        <v>STRAIGHT</v>
      </c>
      <c r="AE51" s="31">
        <f>IF('SERIES_DB-MetaData'!$F51="US",'SERIES_DB-MetaData'!AE51,'SERIES_DB-MetaData'!AE51/25.4)</f>
        <v>0</v>
      </c>
      <c r="AF51" s="108" t="str">
        <f>'SERIES_DB-MetaData'!AF51</f>
        <v>Ribbed</v>
      </c>
      <c r="AG51" s="23">
        <f t="shared" ref="AG51:AG96" si="5">((Y51-AA51-AC51)*PI()*V51^2/4+AA51*PI()*X51^2/4+AC51*PI()*W51^2/4)/U51*100</f>
        <v>7.8539816339744828E-2</v>
      </c>
      <c r="AH51" s="31">
        <f>IF('SERIES_DB-MetaData'!$F51="US",'SERIES_DB-MetaData'!AH51,'SERIES_DB-MetaData'!AH51/25.4)</f>
        <v>0</v>
      </c>
      <c r="AI51" s="31">
        <f>IF('SERIES_DB-MetaData'!$F51="US",'SERIES_DB-MetaData'!AI51,'SERIES_DB-MetaData'!AI51/6.89476)</f>
        <v>73.098991117892425</v>
      </c>
      <c r="AJ51" s="31">
        <f>IF('SERIES_DB-MetaData'!$F51="US",'SERIES_DB-MetaData'!AJ51,'SERIES_DB-MetaData'!AJ51/6.89476)</f>
        <v>91.953889620523412</v>
      </c>
      <c r="AK51" s="31">
        <f>IF('SERIES_DB-MetaData'!$F51="US",'SERIES_DB-MetaData'!AK51,'SERIES_DB-MetaData'!AK51/6.89476)</f>
        <v>0</v>
      </c>
      <c r="AL51" s="31">
        <f>IF('SERIES_DB-MetaData'!$F51="US",'SERIES_DB-MetaData'!AL51,'SERIES_DB-MetaData'!AL51/6.89476)</f>
        <v>0</v>
      </c>
      <c r="AM51" s="31">
        <f>IF('SERIES_DB-MetaData'!$F51="US",'SERIES_DB-MetaData'!AM51,'SERIES_DB-MetaData'!AM51/6.89476)</f>
        <v>0</v>
      </c>
      <c r="AN51" s="31">
        <f>IF('SERIES_DB-MetaData'!$F51="US",'SERIES_DB-MetaData'!AN51,'SERIES_DB-MetaData'!AN51/6.89476)</f>
        <v>0</v>
      </c>
      <c r="AO51" s="108">
        <f>'SERIES_DB-MetaData'!AO51</f>
        <v>0</v>
      </c>
      <c r="AP51" s="108" t="str">
        <f>'SERIES_DB-MetaData'!AP51</f>
        <v>R</v>
      </c>
      <c r="AQ51" s="108">
        <f>'SERIES_DB-MetaData'!AQ51</f>
        <v>2</v>
      </c>
      <c r="AR51" s="108" t="str">
        <f>'SERIES_DB-MetaData'!AR51</f>
        <v>Ribbed</v>
      </c>
      <c r="AS51" s="31">
        <f>IF('SERIES_DB-MetaData'!$F51="US",'SERIES_DB-MetaData'!AS51,'SERIES_DB-MetaData'!AS51/25.4)</f>
        <v>0.15748031496062992</v>
      </c>
      <c r="AT51" s="108">
        <f>'SERIES_DB-MetaData'!AT51</f>
        <v>5</v>
      </c>
      <c r="AU51" s="31">
        <f>IF('SERIES_DB-MetaData'!$F51="US",'SERIES_DB-MetaData'!AU51,'SERIES_DB-MetaData'!AU51/25.4)</f>
        <v>4.8031496062992129</v>
      </c>
      <c r="AV51" s="31">
        <f>IF('SERIES_DB-MetaData'!$F51="US",'SERIES_DB-MetaData'!AV51,'SERIES_DB-MetaData'!AV51/25.4)</f>
        <v>0</v>
      </c>
      <c r="AW51" s="108">
        <f>'SERIES_DB-MetaData'!AW51</f>
        <v>0</v>
      </c>
      <c r="AX51" s="31">
        <f>IF('SERIES_DB-MetaData'!$F51="US",'SERIES_DB-MetaData'!AX51,'SERIES_DB-MetaData'!AX51/25.4)</f>
        <v>0</v>
      </c>
      <c r="AY51" s="23">
        <f t="shared" ref="AY51:AY96" si="6">AQ51*PI()*AS51^2/4/N51/AU51*100</f>
        <v>0.25750759455654043</v>
      </c>
      <c r="AZ51" s="23"/>
      <c r="BA51" s="31">
        <f>IF('SERIES_DB-MetaData'!$F51="US",'SERIES_DB-MetaData'!BA51,'SERIES_DB-MetaData'!BA51/6.89476)</f>
        <v>108.05307218815449</v>
      </c>
      <c r="BB51" s="31">
        <f>IF('SERIES_DB-MetaData'!$F51="US",'SERIES_DB-MetaData'!BB51,'SERIES_DB-MetaData'!BB51/6.89476)</f>
        <v>116.03014463157528</v>
      </c>
      <c r="BC51" s="108">
        <f>'SERIES_DB-MetaData'!BC51</f>
        <v>0</v>
      </c>
      <c r="BD51" s="31">
        <f>IF('SERIES_DB-MetaData'!$F51="US",'SERIES_DB-MetaData'!BD51,'SERIES_DB-MetaData'!BD51/25.4)</f>
        <v>0.23622047244094491</v>
      </c>
      <c r="BE51" s="31">
        <f>IF('SERIES_DB-MetaData'!$F51="US",'SERIES_DB-MetaData'!BE51,'SERIES_DB-MetaData'!BE51/25.4)</f>
        <v>8.6220472440944889</v>
      </c>
      <c r="BF51" s="108">
        <f>'SERIES_DB-MetaData'!BF51</f>
        <v>2</v>
      </c>
      <c r="BG51" s="23">
        <f t="shared" ref="BG51:BG96" si="7">BF51*PI()*BD51^2/4/Q51/BE51*100</f>
        <v>0.3227663685194993</v>
      </c>
      <c r="BH51" s="31">
        <f>IF('SERIES_DB-MetaData'!$F51="US",'SERIES_DB-MetaData'!BH51,'SERIES_DB-MetaData'!BH51/25.4)</f>
        <v>0</v>
      </c>
      <c r="BI51" s="31">
        <f>IF('SERIES_DB-MetaData'!$F51="US",'SERIES_DB-MetaData'!BI51,'SERIES_DB-MetaData'!BI51/6.89476)</f>
        <v>73.098991117892425</v>
      </c>
      <c r="BJ51" s="31">
        <f>IF('SERIES_DB-MetaData'!$F51="US",'SERIES_DB-MetaData'!BJ51,'SERIES_DB-MetaData'!BJ51/6.89476)</f>
        <v>91.953889620523412</v>
      </c>
      <c r="BK51" s="108">
        <f>'SERIES_DB-MetaData'!BK51</f>
        <v>0</v>
      </c>
      <c r="BL51" s="31">
        <f>IF('SERIES_DB-MetaData'!$F51="US",'SERIES_DB-MetaData'!BL51,'SERIES_DB-MetaData'!BL51/25.4)</f>
        <v>0.15748031496062992</v>
      </c>
      <c r="BM51" s="31">
        <f>IF('SERIES_DB-MetaData'!$F51="US",'SERIES_DB-MetaData'!BM51,'SERIES_DB-MetaData'!BM51/25.4)</f>
        <v>4.8031496062992129</v>
      </c>
      <c r="BN51" s="31">
        <f>'SERIES_DB-MetaData'!$BO$6</f>
        <v>0.52359877559829893</v>
      </c>
      <c r="BO51" s="22">
        <f>'SERIES_DB-MetaData'!$BO$6</f>
        <v>0.52359877559829893</v>
      </c>
      <c r="BP51" s="31">
        <f>IF('SERIES_DB-MetaData'!$F51="US",'SERIES_DB-MetaData'!BP51,'SERIES_DB-MetaData'!BP51/6.89476)</f>
        <v>108.05307218815449</v>
      </c>
      <c r="BQ51" s="31">
        <f>IF('SERIES_DB-MetaData'!$F51="US",'SERIES_DB-MetaData'!BQ51,'SERIES_DB-MetaData'!BQ51/6.89476)</f>
        <v>116.03014463157528</v>
      </c>
      <c r="BR51" s="108">
        <f>'SERIES_DB-MetaData'!BR51</f>
        <v>0</v>
      </c>
      <c r="BS51" s="31">
        <f>IF('SERIES_DB-MetaData'!$F51="US",'SERIES_DB-MetaData'!BS51,'SERIES_DB-MetaData'!BS51/25.4)</f>
        <v>0</v>
      </c>
      <c r="BT51" s="108">
        <f>'SERIES_DB-MetaData'!BT51</f>
        <v>0</v>
      </c>
      <c r="BU51" s="108">
        <f t="shared" ref="BU51:BU96" si="8">BT51*PI()*BS51^2/4/U51*100</f>
        <v>0</v>
      </c>
      <c r="BV51" s="31">
        <f>IF('SERIES_DB-MetaData'!$F51="US",'SERIES_DB-MetaData'!BV51,'SERIES_DB-MetaData'!BV51/6.89476)</f>
        <v>0</v>
      </c>
      <c r="BW51" s="108">
        <f>'SERIES_DB-MetaData'!BW51</f>
        <v>0</v>
      </c>
      <c r="BX51" s="108">
        <f>'SERIES_DB-MetaData'!BX51</f>
        <v>5</v>
      </c>
    </row>
    <row r="52" spans="1:76">
      <c r="A52" s="85">
        <f>'SERIES_DB-MetaData'!A52</f>
        <v>47</v>
      </c>
      <c r="B52" s="85">
        <f>'SERIES_DB-MetaData'!B52</f>
        <v>0</v>
      </c>
      <c r="C52" s="85">
        <f>'SERIES_DB-MetaData'!C52</f>
        <v>4</v>
      </c>
      <c r="D52" s="85" t="str">
        <f>'SERIES_DB-MetaData'!D52</f>
        <v>M4</v>
      </c>
      <c r="E52" s="85" t="str">
        <f>'SERIES_DB-MetaData'!E52</f>
        <v>Greifenhagen&amp;Lestuzzi 2006</v>
      </c>
      <c r="F52" s="20" t="s">
        <v>193</v>
      </c>
      <c r="G52" s="85" t="str">
        <f>'SERIES_DB-MetaData'!G52</f>
        <v>C</v>
      </c>
      <c r="H52" s="85" t="str">
        <f>'SERIES_DB-MetaData'!H52</f>
        <v>R</v>
      </c>
      <c r="I52" s="31">
        <f>IF('SERIES_DB-MetaData'!$F52="US",'SERIES_DB-MetaData'!I52,'SERIES_DB-MetaData'!I52/6.89476)</f>
        <v>3.5389194112630462</v>
      </c>
      <c r="J52" s="31">
        <f>IF('SERIES_DB-MetaData'!$F52="US",'SERIES_DB-MetaData'!J52,'SERIES_DB-MetaData'!J52/6.89476)</f>
        <v>0</v>
      </c>
      <c r="K52" s="31">
        <f>IF('SERIES_DB-MetaData'!$F52="US",'SERIES_DB-MetaData'!K52,'SERIES_DB-MetaData'!K52/6.89476)</f>
        <v>0</v>
      </c>
      <c r="L52" s="31">
        <f>IF('SERIES_DB-MetaData'!$F52="US",'SERIES_DB-MetaData'!L52,'SERIES_DB-MetaData'!L52/4.448)</f>
        <v>30.575539568345313</v>
      </c>
      <c r="M52" s="20">
        <f>'SERIES_DB-MetaData'!M52</f>
        <v>0</v>
      </c>
      <c r="N52" s="31">
        <f>IF('SERIES_DB-MetaData'!$F52="US",'SERIES_DB-MetaData'!N52,'SERIES_DB-MetaData'!N52/25.4)</f>
        <v>3.1496062992125986</v>
      </c>
      <c r="O52" s="31" t="e">
        <f>IF('SERIES_DB-MetaData'!$F52="US",'SERIES_DB-MetaData'!#REF!,'SERIES_DB-MetaData'!#REF!/25.4)</f>
        <v>#REF!</v>
      </c>
      <c r="P52" s="31">
        <f>IF('SERIES_DB-MetaData'!$F52="US",'SERIES_DB-MetaData'!P52,'SERIES_DB-MetaData'!P52/25.4)</f>
        <v>35.433070866141733</v>
      </c>
      <c r="Q52" s="31">
        <f>IF('SERIES_DB-MetaData'!$F52="US",'SERIES_DB-MetaData'!Q52,'SERIES_DB-MetaData'!Q52/25.4)</f>
        <v>3.1496062992125986</v>
      </c>
      <c r="R52" s="31">
        <f>IF('SERIES_DB-MetaData'!$F52="US",'SERIES_DB-MetaData'!R52,'SERIES_DB-MetaData'!R52/25.4)</f>
        <v>27.165354330708663</v>
      </c>
      <c r="S52" s="31">
        <f>IF('SERIES_DB-MetaData'!$F52="US",'SERIES_DB-MetaData'!S52,'SERIES_DB-MetaData'!S52/25.4)</f>
        <v>27.165354330708663</v>
      </c>
      <c r="T52" s="24" t="str">
        <f>'SERIES_DB-MetaData'!T52</f>
        <v>C</v>
      </c>
      <c r="U52" s="31">
        <f>IF('SERIES_DB-MetaData'!$F52="US",'SERIES_DB-MetaData'!U52,'SERIES_DB-MetaData'!U52/(25.4^2))</f>
        <v>111.60022320044641</v>
      </c>
      <c r="V52" s="31">
        <f>IF('SERIES_DB-MetaData'!$F52="US",'SERIES_DB-MetaData'!V52,'SERIES_DB-MetaData'!V52/25.4)</f>
        <v>0.23622047244094491</v>
      </c>
      <c r="W52" s="31">
        <f>IF('SERIES_DB-MetaData'!$F52="US",'SERIES_DB-MetaData'!W52,'SERIES_DB-MetaData'!W52/25.4)</f>
        <v>0</v>
      </c>
      <c r="X52" s="31">
        <f>IF('SERIES_DB-MetaData'!$F52="US",'SERIES_DB-MetaData'!X52,'SERIES_DB-MetaData'!X52/25.4)</f>
        <v>0</v>
      </c>
      <c r="Y52" s="108">
        <f>'SERIES_DB-MetaData'!Y52</f>
        <v>2</v>
      </c>
      <c r="Z52" s="31">
        <f>IF('SERIES_DB-MetaData'!$F52="US",'SERIES_DB-MetaData'!Z52,'SERIES_DB-MetaData'!Z52/25.4)</f>
        <v>0</v>
      </c>
      <c r="AA52" s="108">
        <f>'SERIES_DB-MetaData'!AA52</f>
        <v>0</v>
      </c>
      <c r="AB52" s="31">
        <f>IF('SERIES_DB-MetaData'!$F52="US",'SERIES_DB-MetaData'!AB52,'SERIES_DB-MetaData'!AB52/25.4)</f>
        <v>0</v>
      </c>
      <c r="AC52" s="108">
        <f>'SERIES_DB-MetaData'!AC52</f>
        <v>0</v>
      </c>
      <c r="AD52" s="108" t="str">
        <f>'SERIES_DB-MetaData'!AD52</f>
        <v>STRAIGHT</v>
      </c>
      <c r="AE52" s="31">
        <f>IF('SERIES_DB-MetaData'!$F52="US",'SERIES_DB-MetaData'!AE52,'SERIES_DB-MetaData'!AE52/25.4)</f>
        <v>0</v>
      </c>
      <c r="AF52" s="108" t="str">
        <f>'SERIES_DB-MetaData'!AF52</f>
        <v>Ribbed</v>
      </c>
      <c r="AG52" s="23">
        <f t="shared" si="5"/>
        <v>7.8539816339744828E-2</v>
      </c>
      <c r="AH52" s="31">
        <f>IF('SERIES_DB-MetaData'!$F52="US",'SERIES_DB-MetaData'!AH52,'SERIES_DB-MetaData'!AH52/25.4)</f>
        <v>0</v>
      </c>
      <c r="AI52" s="31">
        <f>IF('SERIES_DB-MetaData'!$F52="US",'SERIES_DB-MetaData'!AI52,'SERIES_DB-MetaData'!AI52/6.89476)</f>
        <v>73.098991117892425</v>
      </c>
      <c r="AJ52" s="31">
        <f>IF('SERIES_DB-MetaData'!$F52="US",'SERIES_DB-MetaData'!AJ52,'SERIES_DB-MetaData'!AJ52/6.89476)</f>
        <v>91.953889620523412</v>
      </c>
      <c r="AK52" s="31">
        <f>IF('SERIES_DB-MetaData'!$F52="US",'SERIES_DB-MetaData'!AK52,'SERIES_DB-MetaData'!AK52/6.89476)</f>
        <v>0</v>
      </c>
      <c r="AL52" s="31">
        <f>IF('SERIES_DB-MetaData'!$F52="US",'SERIES_DB-MetaData'!AL52,'SERIES_DB-MetaData'!AL52/6.89476)</f>
        <v>0</v>
      </c>
      <c r="AM52" s="31">
        <f>IF('SERIES_DB-MetaData'!$F52="US",'SERIES_DB-MetaData'!AM52,'SERIES_DB-MetaData'!AM52/6.89476)</f>
        <v>0</v>
      </c>
      <c r="AN52" s="31">
        <f>IF('SERIES_DB-MetaData'!$F52="US",'SERIES_DB-MetaData'!AN52,'SERIES_DB-MetaData'!AN52/6.89476)</f>
        <v>0</v>
      </c>
      <c r="AO52" s="108">
        <f>'SERIES_DB-MetaData'!AO52</f>
        <v>0</v>
      </c>
      <c r="AP52" s="108" t="str">
        <f>'SERIES_DB-MetaData'!AP52</f>
        <v>R</v>
      </c>
      <c r="AQ52" s="108">
        <f>'SERIES_DB-MetaData'!AQ52</f>
        <v>2</v>
      </c>
      <c r="AR52" s="108" t="str">
        <f>'SERIES_DB-MetaData'!AR52</f>
        <v>Ribbed</v>
      </c>
      <c r="AS52" s="31">
        <f>IF('SERIES_DB-MetaData'!$F52="US",'SERIES_DB-MetaData'!AS52,'SERIES_DB-MetaData'!AS52/25.4)</f>
        <v>0.15748031496062992</v>
      </c>
      <c r="AT52" s="108">
        <f>'SERIES_DB-MetaData'!AT52</f>
        <v>5</v>
      </c>
      <c r="AU52" s="31">
        <f>IF('SERIES_DB-MetaData'!$F52="US",'SERIES_DB-MetaData'!AU52,'SERIES_DB-MetaData'!AU52/25.4)</f>
        <v>4.8031496062992129</v>
      </c>
      <c r="AV52" s="31">
        <f>IF('SERIES_DB-MetaData'!$F52="US",'SERIES_DB-MetaData'!AV52,'SERIES_DB-MetaData'!AV52/25.4)</f>
        <v>0</v>
      </c>
      <c r="AW52" s="108">
        <f>'SERIES_DB-MetaData'!AW52</f>
        <v>0</v>
      </c>
      <c r="AX52" s="31">
        <f>IF('SERIES_DB-MetaData'!$F52="US",'SERIES_DB-MetaData'!AX52,'SERIES_DB-MetaData'!AX52/25.4)</f>
        <v>0</v>
      </c>
      <c r="AY52" s="23">
        <f t="shared" si="6"/>
        <v>0.25750759455654043</v>
      </c>
      <c r="AZ52" s="23"/>
      <c r="BA52" s="31">
        <f>IF('SERIES_DB-MetaData'!$F52="US",'SERIES_DB-MetaData'!BA52,'SERIES_DB-MetaData'!BA52/6.89476)</f>
        <v>108.05307218815449</v>
      </c>
      <c r="BB52" s="31">
        <f>IF('SERIES_DB-MetaData'!$F52="US",'SERIES_DB-MetaData'!BB52,'SERIES_DB-MetaData'!BB52/6.89476)</f>
        <v>116.03014463157528</v>
      </c>
      <c r="BC52" s="108">
        <f>'SERIES_DB-MetaData'!BC52</f>
        <v>0</v>
      </c>
      <c r="BD52" s="31">
        <f>IF('SERIES_DB-MetaData'!$F52="US",'SERIES_DB-MetaData'!BD52,'SERIES_DB-MetaData'!BD52/25.4)</f>
        <v>0.23622047244094491</v>
      </c>
      <c r="BE52" s="31">
        <f>IF('SERIES_DB-MetaData'!$F52="US",'SERIES_DB-MetaData'!BE52,'SERIES_DB-MetaData'!BE52/25.4)</f>
        <v>8.6220472440944889</v>
      </c>
      <c r="BF52" s="108">
        <f>'SERIES_DB-MetaData'!BF52</f>
        <v>2</v>
      </c>
      <c r="BG52" s="23">
        <f t="shared" si="7"/>
        <v>0.3227663685194993</v>
      </c>
      <c r="BH52" s="31">
        <f>IF('SERIES_DB-MetaData'!$F52="US",'SERIES_DB-MetaData'!BH52,'SERIES_DB-MetaData'!BH52/25.4)</f>
        <v>0</v>
      </c>
      <c r="BI52" s="31">
        <f>IF('SERIES_DB-MetaData'!$F52="US",'SERIES_DB-MetaData'!BI52,'SERIES_DB-MetaData'!BI52/6.89476)</f>
        <v>73.098991117892425</v>
      </c>
      <c r="BJ52" s="31">
        <f>IF('SERIES_DB-MetaData'!$F52="US",'SERIES_DB-MetaData'!BJ52,'SERIES_DB-MetaData'!BJ52/6.89476)</f>
        <v>91.953889620523412</v>
      </c>
      <c r="BK52" s="108">
        <f>'SERIES_DB-MetaData'!BK52</f>
        <v>0</v>
      </c>
      <c r="BL52" s="31">
        <f>IF('SERIES_DB-MetaData'!$F52="US",'SERIES_DB-MetaData'!BL52,'SERIES_DB-MetaData'!BL52/25.4)</f>
        <v>0.15748031496062992</v>
      </c>
      <c r="BM52" s="31">
        <f>IF('SERIES_DB-MetaData'!$F52="US",'SERIES_DB-MetaData'!BM52,'SERIES_DB-MetaData'!BM52/25.4)</f>
        <v>4.8031496062992129</v>
      </c>
      <c r="BN52" s="31">
        <f>'SERIES_DB-MetaData'!$BO$6</f>
        <v>0.52359877559829893</v>
      </c>
      <c r="BO52" s="22">
        <f>'SERIES_DB-MetaData'!$BO$6</f>
        <v>0.52359877559829893</v>
      </c>
      <c r="BP52" s="31">
        <f>IF('SERIES_DB-MetaData'!$F52="US",'SERIES_DB-MetaData'!BP52,'SERIES_DB-MetaData'!BP52/6.89476)</f>
        <v>108.05307218815449</v>
      </c>
      <c r="BQ52" s="31">
        <f>IF('SERIES_DB-MetaData'!$F52="US",'SERIES_DB-MetaData'!BQ52,'SERIES_DB-MetaData'!BQ52/6.89476)</f>
        <v>116.03014463157528</v>
      </c>
      <c r="BR52" s="108">
        <f>'SERIES_DB-MetaData'!BR52</f>
        <v>0</v>
      </c>
      <c r="BS52" s="31">
        <f>IF('SERIES_DB-MetaData'!$F52="US",'SERIES_DB-MetaData'!BS52,'SERIES_DB-MetaData'!BS52/25.4)</f>
        <v>0</v>
      </c>
      <c r="BT52" s="108">
        <f>'SERIES_DB-MetaData'!BT52</f>
        <v>0</v>
      </c>
      <c r="BU52" s="108">
        <f t="shared" si="8"/>
        <v>0</v>
      </c>
      <c r="BV52" s="31">
        <f>IF('SERIES_DB-MetaData'!$F52="US",'SERIES_DB-MetaData'!BV52,'SERIES_DB-MetaData'!BV52/6.89476)</f>
        <v>0</v>
      </c>
      <c r="BW52" s="108">
        <f>'SERIES_DB-MetaData'!BW52</f>
        <v>0</v>
      </c>
      <c r="BX52" s="108">
        <f>'SERIES_DB-MetaData'!BX52</f>
        <v>1</v>
      </c>
    </row>
    <row r="53" spans="1:76">
      <c r="A53" s="85">
        <f>'SERIES_DB-MetaData'!A53</f>
        <v>48</v>
      </c>
      <c r="B53" s="85">
        <f>'SERIES_DB-MetaData'!B53</f>
        <v>0</v>
      </c>
      <c r="C53" s="85">
        <f>'SERIES_DB-MetaData'!C53</f>
        <v>1</v>
      </c>
      <c r="D53" s="85" t="str">
        <f>'SERIES_DB-MetaData'!D53</f>
        <v>1A</v>
      </c>
      <c r="E53" s="85" t="str">
        <f>'SERIES_DB-MetaData'!E53</f>
        <v>Hines et al. 2004</v>
      </c>
      <c r="F53" s="20" t="s">
        <v>193</v>
      </c>
      <c r="G53" s="85" t="str">
        <f>'SERIES_DB-MetaData'!G53</f>
        <v>C</v>
      </c>
      <c r="H53" s="85" t="str">
        <f>'SERIES_DB-MetaData'!H53</f>
        <v>O</v>
      </c>
      <c r="I53" s="31">
        <f>IF('SERIES_DB-MetaData'!$F53="US",'SERIES_DB-MetaData'!I53,'SERIES_DB-MetaData'!I53/6.89476)</f>
        <v>5.5259356380787734</v>
      </c>
      <c r="J53" s="31">
        <f>IF('SERIES_DB-MetaData'!$F53="US",'SERIES_DB-MetaData'!J53,'SERIES_DB-MetaData'!J53/6.89476)</f>
        <v>0</v>
      </c>
      <c r="K53" s="31">
        <f>IF('SERIES_DB-MetaData'!$F53="US",'SERIES_DB-MetaData'!K53,'SERIES_DB-MetaData'!K53/6.89476)</f>
        <v>0</v>
      </c>
      <c r="L53" s="31">
        <f>IF('SERIES_DB-MetaData'!$F53="US",'SERIES_DB-MetaData'!L53,'SERIES_DB-MetaData'!L53/4.448)</f>
        <v>197.44922414568344</v>
      </c>
      <c r="M53" s="20" t="str">
        <f>'SERIES_DB-MetaData'!M53</f>
        <v>II</v>
      </c>
      <c r="N53" s="31">
        <f>IF('SERIES_DB-MetaData'!$F53="US",'SERIES_DB-MetaData'!N53,'SERIES_DB-MetaData'!N53/25.4)</f>
        <v>12.007874015748031</v>
      </c>
      <c r="O53" s="31">
        <f>IF('SERIES_DB-MetaData'!$F53="US",'SERIES_DB-MetaData'!O53,'SERIES_DB-MetaData'!O53/25.4)</f>
        <v>12.007874015748031</v>
      </c>
      <c r="P53" s="31">
        <f>IF('SERIES_DB-MetaData'!$F53="US",'SERIES_DB-MetaData'!P53,'SERIES_DB-MetaData'!P53/25.4)</f>
        <v>47.99212598425197</v>
      </c>
      <c r="Q53" s="31">
        <f>IF('SERIES_DB-MetaData'!$F53="US",'SERIES_DB-MetaData'!Q53,'SERIES_DB-MetaData'!Q53/25.4)</f>
        <v>5.984251968503937</v>
      </c>
      <c r="R53" s="31">
        <f>IF('SERIES_DB-MetaData'!$F53="US",'SERIES_DB-MetaData'!R53,'SERIES_DB-MetaData'!R53/25.4)</f>
        <v>194.01574803149609</v>
      </c>
      <c r="S53" s="31">
        <f>IF('SERIES_DB-MetaData'!$F53="US",'SERIES_DB-MetaData'!S53,'SERIES_DB-MetaData'!S53/25.4)</f>
        <v>194.01574803149609</v>
      </c>
      <c r="T53" s="24" t="str">
        <f>'SERIES_DB-MetaData'!T53</f>
        <v>C</v>
      </c>
      <c r="U53" s="31">
        <f>IF('SERIES_DB-MetaData'!$F53="US",'SERIES_DB-MetaData'!U53,'SERIES_DB-MetaData'!U53/(25.4^2))</f>
        <v>287.66972533945068</v>
      </c>
      <c r="V53" s="31">
        <f>IF('SERIES_DB-MetaData'!$F53="US",'SERIES_DB-MetaData'!V53,'SERIES_DB-MetaData'!V53/25.4)</f>
        <v>0.35433070866141736</v>
      </c>
      <c r="W53" s="31">
        <f>IF('SERIES_DB-MetaData'!$F53="US",'SERIES_DB-MetaData'!W53,'SERIES_DB-MetaData'!W53/25.4)</f>
        <v>0.51181102362204722</v>
      </c>
      <c r="X53" s="31">
        <f>IF('SERIES_DB-MetaData'!$F53="US",'SERIES_DB-MetaData'!X53,'SERIES_DB-MetaData'!X53/25.4)</f>
        <v>0.51181102362204722</v>
      </c>
      <c r="Y53" s="108">
        <f>'SERIES_DB-MetaData'!Y53</f>
        <v>9</v>
      </c>
      <c r="Z53" s="31">
        <f>IF('SERIES_DB-MetaData'!$F53="US",'SERIES_DB-MetaData'!Z53,'SERIES_DB-MetaData'!Z53/25.4)</f>
        <v>0.51181102362204722</v>
      </c>
      <c r="AA53" s="108">
        <f>'SERIES_DB-MetaData'!AA53</f>
        <v>2</v>
      </c>
      <c r="AB53" s="31">
        <f>IF('SERIES_DB-MetaData'!$F53="US",'SERIES_DB-MetaData'!AB53,'SERIES_DB-MetaData'!AB53/25.4)</f>
        <v>0.51181102362204722</v>
      </c>
      <c r="AC53" s="108">
        <f>'SERIES_DB-MetaData'!AC53</f>
        <v>3</v>
      </c>
      <c r="AD53" s="108">
        <f>'SERIES_DB-MetaData'!AD53</f>
        <v>0</v>
      </c>
      <c r="AE53" s="31">
        <f>IF('SERIES_DB-MetaData'!$F53="US",'SERIES_DB-MetaData'!AE53,'SERIES_DB-MetaData'!AE53/25.4)</f>
        <v>0</v>
      </c>
      <c r="AF53" s="108" t="str">
        <f>'SERIES_DB-MetaData'!AF53</f>
        <v>Ribbed</v>
      </c>
      <c r="AG53" s="23">
        <f t="shared" si="5"/>
        <v>0.49470101405312539</v>
      </c>
      <c r="AH53" s="31">
        <f>IF('SERIES_DB-MetaData'!$F53="US",'SERIES_DB-MetaData'!AH53,'SERIES_DB-MetaData'!AH53/25.4)</f>
        <v>0</v>
      </c>
      <c r="AI53" s="31">
        <f>IF('SERIES_DB-MetaData'!$F53="US",'SERIES_DB-MetaData'!AI53,'SERIES_DB-MetaData'!AI53/6.89476)</f>
        <v>67.007408524734728</v>
      </c>
      <c r="AJ53" s="31">
        <f>IF('SERIES_DB-MetaData'!$F53="US",'SERIES_DB-MetaData'!AJ53,'SERIES_DB-MetaData'!AJ53/6.89476)</f>
        <v>0</v>
      </c>
      <c r="AK53" s="31">
        <f>IF('SERIES_DB-MetaData'!$F53="US",'SERIES_DB-MetaData'!AK53,'SERIES_DB-MetaData'!AK53/6.89476)</f>
        <v>67.007408524734728</v>
      </c>
      <c r="AL53" s="31">
        <f>IF('SERIES_DB-MetaData'!$F53="US",'SERIES_DB-MetaData'!AL53,'SERIES_DB-MetaData'!AL53/6.89476)</f>
        <v>67.007408524734728</v>
      </c>
      <c r="AM53" s="31">
        <f>IF('SERIES_DB-MetaData'!$F53="US",'SERIES_DB-MetaData'!AM53,'SERIES_DB-MetaData'!AM53/6.89476)</f>
        <v>100.07599974473368</v>
      </c>
      <c r="AN53" s="31">
        <f>IF('SERIES_DB-MetaData'!$F53="US",'SERIES_DB-MetaData'!AN53,'SERIES_DB-MetaData'!AN53/6.89476)</f>
        <v>100.07599974473368</v>
      </c>
      <c r="AO53" s="108">
        <f>'SERIES_DB-MetaData'!AO53</f>
        <v>0</v>
      </c>
      <c r="AP53" s="108" t="str">
        <f>'SERIES_DB-MetaData'!AP53</f>
        <v>R</v>
      </c>
      <c r="AQ53" s="108">
        <f>'SERIES_DB-MetaData'!AQ53</f>
        <v>2</v>
      </c>
      <c r="AR53" s="108" t="str">
        <f>'SERIES_DB-MetaData'!AR53</f>
        <v>Ribbed</v>
      </c>
      <c r="AS53" s="31">
        <f>IF('SERIES_DB-MetaData'!$F53="US",'SERIES_DB-MetaData'!AS53,'SERIES_DB-MetaData'!AS53/25.4)</f>
        <v>0.39370078740157483</v>
      </c>
      <c r="AT53" s="108">
        <f>'SERIES_DB-MetaData'!AT53</f>
        <v>65</v>
      </c>
      <c r="AU53" s="31">
        <f>IF('SERIES_DB-MetaData'!$F53="US",'SERIES_DB-MetaData'!AU53,'SERIES_DB-MetaData'!AU53/25.4)</f>
        <v>2.9921259842519685</v>
      </c>
      <c r="AV53" s="31">
        <f>IF('SERIES_DB-MetaData'!$F53="US",'SERIES_DB-MetaData'!AV53,'SERIES_DB-MetaData'!AV53/25.4)</f>
        <v>0</v>
      </c>
      <c r="AW53" s="108">
        <f>'SERIES_DB-MetaData'!AW53</f>
        <v>0</v>
      </c>
      <c r="AX53" s="31">
        <f>IF('SERIES_DB-MetaData'!$F53="US",'SERIES_DB-MetaData'!AX53,'SERIES_DB-MetaData'!AX53/25.4)</f>
        <v>0</v>
      </c>
      <c r="AY53" s="23">
        <f t="shared" si="6"/>
        <v>0.67765156462247478</v>
      </c>
      <c r="AZ53" s="23"/>
      <c r="BA53" s="31">
        <f>IF('SERIES_DB-MetaData'!$F53="US",'SERIES_DB-MetaData'!BA53,'SERIES_DB-MetaData'!BA53/6.89476)</f>
        <v>67.007408524734728</v>
      </c>
      <c r="BB53" s="31">
        <f>IF('SERIES_DB-MetaData'!$F53="US",'SERIES_DB-MetaData'!BB53,'SERIES_DB-MetaData'!BB53/6.89476)</f>
        <v>107.0378084226282</v>
      </c>
      <c r="BC53" s="108">
        <f>'SERIES_DB-MetaData'!BC53</f>
        <v>0</v>
      </c>
      <c r="BD53" s="31">
        <f>IF('SERIES_DB-MetaData'!$F53="US",'SERIES_DB-MetaData'!BD53,'SERIES_DB-MetaData'!BD53/25.4)</f>
        <v>0.51181102362204722</v>
      </c>
      <c r="BE53" s="31">
        <f>IF('SERIES_DB-MetaData'!$F53="US",'SERIES_DB-MetaData'!BE53,'SERIES_DB-MetaData'!BE53/25.4)</f>
        <v>5</v>
      </c>
      <c r="BF53" s="108">
        <f>'SERIES_DB-MetaData'!BF53</f>
        <v>2</v>
      </c>
      <c r="BG53" s="23">
        <f t="shared" si="7"/>
        <v>1.3751791298608449</v>
      </c>
      <c r="BH53" s="31">
        <f>IF('SERIES_DB-MetaData'!$F53="US",'SERIES_DB-MetaData'!BH53,'SERIES_DB-MetaData'!BH53/25.4)</f>
        <v>0</v>
      </c>
      <c r="BI53" s="31">
        <f>IF('SERIES_DB-MetaData'!$F53="US",'SERIES_DB-MetaData'!BI53,'SERIES_DB-MetaData'!BI53/6.89476)</f>
        <v>67.007408524734728</v>
      </c>
      <c r="BJ53" s="31">
        <f>IF('SERIES_DB-MetaData'!$F53="US",'SERIES_DB-MetaData'!BJ53,'SERIES_DB-MetaData'!BJ53/6.89476)</f>
        <v>100.07599974473368</v>
      </c>
      <c r="BK53" s="108">
        <f>'SERIES_DB-MetaData'!BK53</f>
        <v>0</v>
      </c>
      <c r="BL53" s="31">
        <f>IF('SERIES_DB-MetaData'!$F53="US",'SERIES_DB-MetaData'!BL53,'SERIES_DB-MetaData'!BL53/25.4)</f>
        <v>0.39370078740157483</v>
      </c>
      <c r="BM53" s="31">
        <f>IF('SERIES_DB-MetaData'!$F53="US",'SERIES_DB-MetaData'!BM53,'SERIES_DB-MetaData'!BM53/25.4)</f>
        <v>5.984251968503937</v>
      </c>
      <c r="BN53" s="31">
        <f>'SERIES_DB-MetaData'!$BO$6</f>
        <v>0.52359877559829893</v>
      </c>
      <c r="BO53" s="22">
        <f>'SERIES_DB-MetaData'!$BO$6</f>
        <v>0.52359877559829893</v>
      </c>
      <c r="BP53" s="31">
        <f>IF('SERIES_DB-MetaData'!$F53="US",'SERIES_DB-MetaData'!BP53,'SERIES_DB-MetaData'!BP53/6.89476)</f>
        <v>67.007408524734728</v>
      </c>
      <c r="BQ53" s="31">
        <f>IF('SERIES_DB-MetaData'!$F53="US",'SERIES_DB-MetaData'!BQ53,'SERIES_DB-MetaData'!BQ53/6.89476)</f>
        <v>108.05307218815449</v>
      </c>
      <c r="BR53" s="108">
        <f>'SERIES_DB-MetaData'!BR53</f>
        <v>0</v>
      </c>
      <c r="BS53" s="31">
        <f>IF('SERIES_DB-MetaData'!$F53="US",'SERIES_DB-MetaData'!BS53,'SERIES_DB-MetaData'!BS53/25.4)</f>
        <v>0</v>
      </c>
      <c r="BT53" s="108">
        <f>'SERIES_DB-MetaData'!BT53</f>
        <v>0</v>
      </c>
      <c r="BU53" s="108">
        <f t="shared" si="8"/>
        <v>0</v>
      </c>
      <c r="BV53" s="31">
        <f>IF('SERIES_DB-MetaData'!$F53="US",'SERIES_DB-MetaData'!BV53,'SERIES_DB-MetaData'!BV53/6.89476)</f>
        <v>0</v>
      </c>
      <c r="BW53" s="108">
        <f>'SERIES_DB-MetaData'!BW53</f>
        <v>0</v>
      </c>
      <c r="BX53" s="108">
        <f>'SERIES_DB-MetaData'!BX53</f>
        <v>1</v>
      </c>
    </row>
    <row r="54" spans="1:76">
      <c r="A54" s="85">
        <f>'SERIES_DB-MetaData'!A54</f>
        <v>49</v>
      </c>
      <c r="B54" s="85">
        <f>'SERIES_DB-MetaData'!B54</f>
        <v>0</v>
      </c>
      <c r="C54" s="85">
        <f>'SERIES_DB-MetaData'!C54</f>
        <v>2</v>
      </c>
      <c r="D54" s="85" t="str">
        <f>'SERIES_DB-MetaData'!D54</f>
        <v>2A</v>
      </c>
      <c r="E54" s="85" t="str">
        <f>'SERIES_DB-MetaData'!E54</f>
        <v>Hines et al. 2004</v>
      </c>
      <c r="F54" s="20" t="s">
        <v>193</v>
      </c>
      <c r="G54" s="85" t="str">
        <f>'SERIES_DB-MetaData'!G54</f>
        <v>C</v>
      </c>
      <c r="H54" s="85" t="str">
        <f>'SERIES_DB-MetaData'!H54</f>
        <v>O</v>
      </c>
      <c r="I54" s="31">
        <f>IF('SERIES_DB-MetaData'!$F54="US",'SERIES_DB-MetaData'!I54,'SERIES_DB-MetaData'!I54/6.89476)</f>
        <v>5.30837911689457</v>
      </c>
      <c r="J54" s="31">
        <f>IF('SERIES_DB-MetaData'!$F54="US",'SERIES_DB-MetaData'!J54,'SERIES_DB-MetaData'!J54/6.89476)</f>
        <v>0</v>
      </c>
      <c r="K54" s="31">
        <f>IF('SERIES_DB-MetaData'!$F54="US",'SERIES_DB-MetaData'!K54,'SERIES_DB-MetaData'!K54/6.89476)</f>
        <v>0</v>
      </c>
      <c r="L54" s="31">
        <f>IF('SERIES_DB-MetaData'!$F54="US",'SERIES_DB-MetaData'!L54,'SERIES_DB-MetaData'!L54/4.448)</f>
        <v>198.85348583633092</v>
      </c>
      <c r="M54" s="20" t="str">
        <f>'SERIES_DB-MetaData'!M54</f>
        <v>II</v>
      </c>
      <c r="N54" s="31">
        <f>IF('SERIES_DB-MetaData'!$F54="US",'SERIES_DB-MetaData'!N54,'SERIES_DB-MetaData'!N54/25.4)</f>
        <v>12.007874015748031</v>
      </c>
      <c r="O54" s="31">
        <f>IF('SERIES_DB-MetaData'!$F54="US",'SERIES_DB-MetaData'!O54,'SERIES_DB-MetaData'!O54/25.4)</f>
        <v>12.007874015748031</v>
      </c>
      <c r="P54" s="31">
        <f>IF('SERIES_DB-MetaData'!$F54="US",'SERIES_DB-MetaData'!P54,'SERIES_DB-MetaData'!P54/25.4)</f>
        <v>47.99212598425197</v>
      </c>
      <c r="Q54" s="31">
        <f>IF('SERIES_DB-MetaData'!$F54="US",'SERIES_DB-MetaData'!Q54,'SERIES_DB-MetaData'!Q54/25.4)</f>
        <v>5.984251968503937</v>
      </c>
      <c r="R54" s="31">
        <f>IF('SERIES_DB-MetaData'!$F54="US",'SERIES_DB-MetaData'!R54,'SERIES_DB-MetaData'!R54/25.4)</f>
        <v>95.984251968503941</v>
      </c>
      <c r="S54" s="31">
        <f>IF('SERIES_DB-MetaData'!$F54="US",'SERIES_DB-MetaData'!S54,'SERIES_DB-MetaData'!S54/25.4)</f>
        <v>95.984251968503941</v>
      </c>
      <c r="T54" s="24" t="str">
        <f>'SERIES_DB-MetaData'!T54</f>
        <v>C</v>
      </c>
      <c r="U54" s="31">
        <f>IF('SERIES_DB-MetaData'!$F54="US",'SERIES_DB-MetaData'!U54,'SERIES_DB-MetaData'!U54/(25.4^2))</f>
        <v>287.66972533945068</v>
      </c>
      <c r="V54" s="31">
        <f>IF('SERIES_DB-MetaData'!$F54="US",'SERIES_DB-MetaData'!V54,'SERIES_DB-MetaData'!V54/25.4)</f>
        <v>0.51181102362204722</v>
      </c>
      <c r="W54" s="31">
        <f>IF('SERIES_DB-MetaData'!$F54="US",'SERIES_DB-MetaData'!W54,'SERIES_DB-MetaData'!W54/25.4)</f>
        <v>0.51181102362204722</v>
      </c>
      <c r="X54" s="31">
        <f>IF('SERIES_DB-MetaData'!$F54="US",'SERIES_DB-MetaData'!X54,'SERIES_DB-MetaData'!X54/25.4)</f>
        <v>0.51181102362204722</v>
      </c>
      <c r="Y54" s="108">
        <f>'SERIES_DB-MetaData'!Y54</f>
        <v>9</v>
      </c>
      <c r="Z54" s="31">
        <f>IF('SERIES_DB-MetaData'!$F54="US",'SERIES_DB-MetaData'!Z54,'SERIES_DB-MetaData'!Z54/25.4)</f>
        <v>0.51181102362204722</v>
      </c>
      <c r="AA54" s="108">
        <f>'SERIES_DB-MetaData'!AA54</f>
        <v>2</v>
      </c>
      <c r="AB54" s="31">
        <f>IF('SERIES_DB-MetaData'!$F54="US",'SERIES_DB-MetaData'!AB54,'SERIES_DB-MetaData'!AB54/25.4)</f>
        <v>0.51181102362204722</v>
      </c>
      <c r="AC54" s="108">
        <f>'SERIES_DB-MetaData'!AC54</f>
        <v>3</v>
      </c>
      <c r="AD54" s="108">
        <f>'SERIES_DB-MetaData'!AD54</f>
        <v>0</v>
      </c>
      <c r="AE54" s="31">
        <f>IF('SERIES_DB-MetaData'!$F54="US",'SERIES_DB-MetaData'!AE54,'SERIES_DB-MetaData'!AE54/25.4)</f>
        <v>0</v>
      </c>
      <c r="AF54" s="108" t="str">
        <f>'SERIES_DB-MetaData'!AF54</f>
        <v>Ribbed</v>
      </c>
      <c r="AG54" s="23">
        <f t="shared" si="5"/>
        <v>0.64366145626587146</v>
      </c>
      <c r="AH54" s="31">
        <f>IF('SERIES_DB-MetaData'!$F54="US",'SERIES_DB-MetaData'!AH54,'SERIES_DB-MetaData'!AH54/25.4)</f>
        <v>0</v>
      </c>
      <c r="AI54" s="31">
        <f>IF('SERIES_DB-MetaData'!$F54="US",'SERIES_DB-MetaData'!AI54,'SERIES_DB-MetaData'!AI54/6.89476)</f>
        <v>65.992144759208443</v>
      </c>
      <c r="AJ54" s="31">
        <f>IF('SERIES_DB-MetaData'!$F54="US",'SERIES_DB-MetaData'!AJ54,'SERIES_DB-MetaData'!AJ54/6.89476)</f>
        <v>0</v>
      </c>
      <c r="AK54" s="31">
        <f>IF('SERIES_DB-MetaData'!$F54="US",'SERIES_DB-MetaData'!AK54,'SERIES_DB-MetaData'!AK54/6.89476)</f>
        <v>65.992144759208443</v>
      </c>
      <c r="AL54" s="31">
        <f>IF('SERIES_DB-MetaData'!$F54="US",'SERIES_DB-MetaData'!AL54,'SERIES_DB-MetaData'!AL54/6.89476)</f>
        <v>65.992144759208443</v>
      </c>
      <c r="AM54" s="31">
        <f>IF('SERIES_DB-MetaData'!$F54="US",'SERIES_DB-MetaData'!AM54,'SERIES_DB-MetaData'!AM54/6.89476)</f>
        <v>96.014944682628553</v>
      </c>
      <c r="AN54" s="31">
        <f>IF('SERIES_DB-MetaData'!$F54="US",'SERIES_DB-MetaData'!AN54,'SERIES_DB-MetaData'!AN54/6.89476)</f>
        <v>96.014944682628553</v>
      </c>
      <c r="AO54" s="108">
        <f>'SERIES_DB-MetaData'!AO54</f>
        <v>0</v>
      </c>
      <c r="AP54" s="108" t="str">
        <f>'SERIES_DB-MetaData'!AP54</f>
        <v>R</v>
      </c>
      <c r="AQ54" s="108">
        <f>'SERIES_DB-MetaData'!AQ54</f>
        <v>2</v>
      </c>
      <c r="AR54" s="108" t="str">
        <f>'SERIES_DB-MetaData'!AR54</f>
        <v>Ribbed</v>
      </c>
      <c r="AS54" s="31">
        <f>IF('SERIES_DB-MetaData'!$F54="US",'SERIES_DB-MetaData'!AS54,'SERIES_DB-MetaData'!AS54/25.4)</f>
        <v>0.39370078740157483</v>
      </c>
      <c r="AT54" s="108">
        <f>'SERIES_DB-MetaData'!AT54</f>
        <v>32</v>
      </c>
      <c r="AU54" s="31">
        <f>IF('SERIES_DB-MetaData'!$F54="US",'SERIES_DB-MetaData'!AU54,'SERIES_DB-MetaData'!AU54/25.4)</f>
        <v>2.9921259842519685</v>
      </c>
      <c r="AV54" s="31">
        <f>IF('SERIES_DB-MetaData'!$F54="US",'SERIES_DB-MetaData'!AV54,'SERIES_DB-MetaData'!AV54/25.4)</f>
        <v>0</v>
      </c>
      <c r="AW54" s="108">
        <f>'SERIES_DB-MetaData'!AW54</f>
        <v>0</v>
      </c>
      <c r="AX54" s="31">
        <f>IF('SERIES_DB-MetaData'!$F54="US",'SERIES_DB-MetaData'!AX54,'SERIES_DB-MetaData'!AX54/25.4)</f>
        <v>0</v>
      </c>
      <c r="AY54" s="23">
        <f t="shared" si="6"/>
        <v>0.67765156462247478</v>
      </c>
      <c r="AZ54" s="23"/>
      <c r="BA54" s="31">
        <f>IF('SERIES_DB-MetaData'!$F54="US",'SERIES_DB-MetaData'!BA54,'SERIES_DB-MetaData'!BA54/6.89476)</f>
        <v>72.953953437102967</v>
      </c>
      <c r="BB54" s="31">
        <f>IF('SERIES_DB-MetaData'!$F54="US",'SERIES_DB-MetaData'!BB54,'SERIES_DB-MetaData'!BB54/6.89476)</f>
        <v>108.05307218815449</v>
      </c>
      <c r="BC54" s="108">
        <f>'SERIES_DB-MetaData'!BC54</f>
        <v>0</v>
      </c>
      <c r="BD54" s="31">
        <f>IF('SERIES_DB-MetaData'!$F54="US",'SERIES_DB-MetaData'!BD54,'SERIES_DB-MetaData'!BD54/25.4)</f>
        <v>0.51181102362204722</v>
      </c>
      <c r="BE54" s="31">
        <f>IF('SERIES_DB-MetaData'!$F54="US",'SERIES_DB-MetaData'!BE54,'SERIES_DB-MetaData'!BE54/25.4)</f>
        <v>5</v>
      </c>
      <c r="BF54" s="108">
        <f>'SERIES_DB-MetaData'!BF54</f>
        <v>2</v>
      </c>
      <c r="BG54" s="23">
        <f t="shared" si="7"/>
        <v>1.3751791298608449</v>
      </c>
      <c r="BH54" s="31">
        <f>IF('SERIES_DB-MetaData'!$F54="US",'SERIES_DB-MetaData'!BH54,'SERIES_DB-MetaData'!BH54/25.4)</f>
        <v>0</v>
      </c>
      <c r="BI54" s="31">
        <f>IF('SERIES_DB-MetaData'!$F54="US",'SERIES_DB-MetaData'!BI54,'SERIES_DB-MetaData'!BI54/6.89476)</f>
        <v>65.992144759208443</v>
      </c>
      <c r="BJ54" s="31">
        <f>IF('SERIES_DB-MetaData'!$F54="US",'SERIES_DB-MetaData'!BJ54,'SERIES_DB-MetaData'!BJ54/6.89476)</f>
        <v>96.014944682628553</v>
      </c>
      <c r="BK54" s="108">
        <f>'SERIES_DB-MetaData'!BK54</f>
        <v>0</v>
      </c>
      <c r="BL54" s="31">
        <f>IF('SERIES_DB-MetaData'!$F54="US",'SERIES_DB-MetaData'!BL54,'SERIES_DB-MetaData'!BL54/25.4)</f>
        <v>0.39370078740157483</v>
      </c>
      <c r="BM54" s="31">
        <f>IF('SERIES_DB-MetaData'!$F54="US",'SERIES_DB-MetaData'!BM54,'SERIES_DB-MetaData'!BM54/25.4)</f>
        <v>5.984251968503937</v>
      </c>
      <c r="BN54" s="31">
        <f>'SERIES_DB-MetaData'!$BO$6</f>
        <v>0.52359877559829893</v>
      </c>
      <c r="BO54" s="22">
        <f>'SERIES_DB-MetaData'!$BO$6</f>
        <v>0.52359877559829893</v>
      </c>
      <c r="BP54" s="31">
        <f>IF('SERIES_DB-MetaData'!$F54="US",'SERIES_DB-MetaData'!BP54,'SERIES_DB-MetaData'!BP54/6.89476)</f>
        <v>65.992144759208443</v>
      </c>
      <c r="BQ54" s="31">
        <f>IF('SERIES_DB-MetaData'!$F54="US",'SERIES_DB-MetaData'!BQ54,'SERIES_DB-MetaData'!BQ54/6.89476)</f>
        <v>96.014944682628553</v>
      </c>
      <c r="BR54" s="108">
        <f>'SERIES_DB-MetaData'!BR54</f>
        <v>0</v>
      </c>
      <c r="BS54" s="31">
        <f>IF('SERIES_DB-MetaData'!$F54="US",'SERIES_DB-MetaData'!BS54,'SERIES_DB-MetaData'!BS54/25.4)</f>
        <v>0</v>
      </c>
      <c r="BT54" s="108">
        <f>'SERIES_DB-MetaData'!BT54</f>
        <v>0</v>
      </c>
      <c r="BU54" s="108">
        <f t="shared" si="8"/>
        <v>0</v>
      </c>
      <c r="BV54" s="31">
        <f>IF('SERIES_DB-MetaData'!$F54="US",'SERIES_DB-MetaData'!BV54,'SERIES_DB-MetaData'!BV54/6.89476)</f>
        <v>0</v>
      </c>
      <c r="BW54" s="108">
        <f>'SERIES_DB-MetaData'!BW54</f>
        <v>0</v>
      </c>
      <c r="BX54" s="108">
        <f>'SERIES_DB-MetaData'!BX54</f>
        <v>1</v>
      </c>
    </row>
    <row r="55" spans="1:76">
      <c r="A55" s="85">
        <f>'SERIES_DB-MetaData'!A55</f>
        <v>50</v>
      </c>
      <c r="B55" s="85">
        <f>'SERIES_DB-MetaData'!B55</f>
        <v>0</v>
      </c>
      <c r="C55" s="85">
        <f>'SERIES_DB-MetaData'!C55</f>
        <v>3</v>
      </c>
      <c r="D55" s="85" t="str">
        <f>'SERIES_DB-MetaData'!D55</f>
        <v>2C</v>
      </c>
      <c r="E55" s="85" t="str">
        <f>'SERIES_DB-MetaData'!E55</f>
        <v>Hines et al. 2004</v>
      </c>
      <c r="F55" s="20" t="s">
        <v>193</v>
      </c>
      <c r="G55" s="85" t="str">
        <f>'SERIES_DB-MetaData'!G55</f>
        <v>C</v>
      </c>
      <c r="H55" s="85" t="str">
        <f>'SERIES_DB-MetaData'!H55</f>
        <v>O</v>
      </c>
      <c r="I55" s="31">
        <f>IF('SERIES_DB-MetaData'!$F55="US",'SERIES_DB-MetaData'!I55,'SERIES_DB-MetaData'!I55/6.89476)</f>
        <v>4.5106718725524892</v>
      </c>
      <c r="J55" s="31">
        <f>IF('SERIES_DB-MetaData'!$F55="US",'SERIES_DB-MetaData'!J55,'SERIES_DB-MetaData'!J55/6.89476)</f>
        <v>0</v>
      </c>
      <c r="K55" s="31">
        <f>IF('SERIES_DB-MetaData'!$F55="US",'SERIES_DB-MetaData'!K55,'SERIES_DB-MetaData'!K55/6.89476)</f>
        <v>0</v>
      </c>
      <c r="L55" s="31">
        <f>IF('SERIES_DB-MetaData'!$F55="US",'SERIES_DB-MetaData'!L55,'SERIES_DB-MetaData'!L55/4.448)</f>
        <v>171.0881294964029</v>
      </c>
      <c r="M55" s="20" t="str">
        <f>'SERIES_DB-MetaData'!M55</f>
        <v>II</v>
      </c>
      <c r="N55" s="31">
        <f>IF('SERIES_DB-MetaData'!$F55="US",'SERIES_DB-MetaData'!N55,'SERIES_DB-MetaData'!N55/25.4)</f>
        <v>11.968503937007874</v>
      </c>
      <c r="O55" s="31">
        <f>IF('SERIES_DB-MetaData'!$F55="US",'SERIES_DB-MetaData'!O55,'SERIES_DB-MetaData'!O55/25.4)</f>
        <v>12.007874015748031</v>
      </c>
      <c r="P55" s="31">
        <f>IF('SERIES_DB-MetaData'!$F55="US",'SERIES_DB-MetaData'!P55,'SERIES_DB-MetaData'!P55/25.4)</f>
        <v>47.99212598425197</v>
      </c>
      <c r="Q55" s="31">
        <f>IF('SERIES_DB-MetaData'!$F55="US",'SERIES_DB-MetaData'!Q55,'SERIES_DB-MetaData'!Q55/25.4)</f>
        <v>4.015748031496063</v>
      </c>
      <c r="R55" s="31">
        <f>IF('SERIES_DB-MetaData'!$F55="US",'SERIES_DB-MetaData'!R55,'SERIES_DB-MetaData'!R55/25.4)</f>
        <v>95.984251968503941</v>
      </c>
      <c r="S55" s="31">
        <f>IF('SERIES_DB-MetaData'!$F55="US",'SERIES_DB-MetaData'!S55,'SERIES_DB-MetaData'!S55/25.4)</f>
        <v>95.984251968503941</v>
      </c>
      <c r="T55" s="24" t="str">
        <f>'SERIES_DB-MetaData'!T55</f>
        <v>C</v>
      </c>
      <c r="U55" s="31">
        <f>IF('SERIES_DB-MetaData'!$F55="US",'SERIES_DB-MetaData'!U55,'SERIES_DB-MetaData'!U55/(25.4^2))</f>
        <v>239.99937999876002</v>
      </c>
      <c r="V55" s="31">
        <f>IF('SERIES_DB-MetaData'!$F55="US",'SERIES_DB-MetaData'!V55,'SERIES_DB-MetaData'!V55/25.4)</f>
        <v>0.51181102362204722</v>
      </c>
      <c r="W55" s="31">
        <f>IF('SERIES_DB-MetaData'!$F55="US",'SERIES_DB-MetaData'!W55,'SERIES_DB-MetaData'!W55/25.4)</f>
        <v>0.51181102362204722</v>
      </c>
      <c r="X55" s="31">
        <f>IF('SERIES_DB-MetaData'!$F55="US",'SERIES_DB-MetaData'!X55,'SERIES_DB-MetaData'!X55/25.4)</f>
        <v>0.51181102362204722</v>
      </c>
      <c r="Y55" s="108">
        <f>'SERIES_DB-MetaData'!Y55</f>
        <v>12</v>
      </c>
      <c r="Z55" s="31">
        <f>IF('SERIES_DB-MetaData'!$F55="US",'SERIES_DB-MetaData'!Z55,'SERIES_DB-MetaData'!Z55/25.4)</f>
        <v>0.51181102362204722</v>
      </c>
      <c r="AA55" s="108">
        <f>'SERIES_DB-MetaData'!AA55</f>
        <v>3</v>
      </c>
      <c r="AB55" s="31">
        <f>IF('SERIES_DB-MetaData'!$F55="US",'SERIES_DB-MetaData'!AB55,'SERIES_DB-MetaData'!AB55/25.4)</f>
        <v>0.51181102362204722</v>
      </c>
      <c r="AC55" s="108">
        <f>'SERIES_DB-MetaData'!AC55</f>
        <v>3</v>
      </c>
      <c r="AD55" s="108">
        <f>'SERIES_DB-MetaData'!AD55</f>
        <v>0</v>
      </c>
      <c r="AE55" s="31">
        <f>IF('SERIES_DB-MetaData'!$F55="US",'SERIES_DB-MetaData'!AE55,'SERIES_DB-MetaData'!AE55/25.4)</f>
        <v>0</v>
      </c>
      <c r="AF55" s="108" t="str">
        <f>'SERIES_DB-MetaData'!AF55</f>
        <v>Ribbed</v>
      </c>
      <c r="AG55" s="23">
        <f t="shared" si="5"/>
        <v>1.0286799592929545</v>
      </c>
      <c r="AH55" s="31">
        <f>IF('SERIES_DB-MetaData'!$F55="US",'SERIES_DB-MetaData'!AH55,'SERIES_DB-MetaData'!AH55/25.4)</f>
        <v>0</v>
      </c>
      <c r="AI55" s="31">
        <f>IF('SERIES_DB-MetaData'!$F55="US",'SERIES_DB-MetaData'!AI55,'SERIES_DB-MetaData'!AI55/6.89476)</f>
        <v>71.938689671576682</v>
      </c>
      <c r="AJ55" s="31">
        <f>IF('SERIES_DB-MetaData'!$F55="US",'SERIES_DB-MetaData'!AJ55,'SERIES_DB-MetaData'!AJ55/6.89476)</f>
        <v>0</v>
      </c>
      <c r="AK55" s="31">
        <f>IF('SERIES_DB-MetaData'!$F55="US",'SERIES_DB-MetaData'!AK55,'SERIES_DB-MetaData'!AK55/6.89476)</f>
        <v>71.938689671576682</v>
      </c>
      <c r="AL55" s="31">
        <f>IF('SERIES_DB-MetaData'!$F55="US",'SERIES_DB-MetaData'!AL55,'SERIES_DB-MetaData'!AL55/6.89476)</f>
        <v>71.938689671576682</v>
      </c>
      <c r="AM55" s="31">
        <f>IF('SERIES_DB-MetaData'!$F55="US",'SERIES_DB-MetaData'!AM55,'SERIES_DB-MetaData'!AM55/6.89476)</f>
        <v>105.00728089157563</v>
      </c>
      <c r="AN55" s="31">
        <f>IF('SERIES_DB-MetaData'!$F55="US",'SERIES_DB-MetaData'!AN55,'SERIES_DB-MetaData'!AN55/6.89476)</f>
        <v>105.00728089157563</v>
      </c>
      <c r="AO55" s="108">
        <f>'SERIES_DB-MetaData'!AO55</f>
        <v>0</v>
      </c>
      <c r="AP55" s="108" t="str">
        <f>'SERIES_DB-MetaData'!AP55</f>
        <v>R</v>
      </c>
      <c r="AQ55" s="108">
        <f>'SERIES_DB-MetaData'!AQ55</f>
        <v>2</v>
      </c>
      <c r="AR55" s="108" t="str">
        <f>'SERIES_DB-MetaData'!AR55</f>
        <v>Ribbed</v>
      </c>
      <c r="AS55" s="31">
        <f>IF('SERIES_DB-MetaData'!$F55="US",'SERIES_DB-MetaData'!AS55,'SERIES_DB-MetaData'!AS55/25.4)</f>
        <v>0.23622047244094491</v>
      </c>
      <c r="AT55" s="108">
        <f>'SERIES_DB-MetaData'!AT55</f>
        <v>32</v>
      </c>
      <c r="AU55" s="31">
        <f>IF('SERIES_DB-MetaData'!$F55="US",'SERIES_DB-MetaData'!AU55,'SERIES_DB-MetaData'!AU55/25.4)</f>
        <v>2.9921259842519685</v>
      </c>
      <c r="AV55" s="31">
        <f>IF('SERIES_DB-MetaData'!$F55="US",'SERIES_DB-MetaData'!AV55,'SERIES_DB-MetaData'!AV55/25.4)</f>
        <v>0</v>
      </c>
      <c r="AW55" s="108">
        <f>'SERIES_DB-MetaData'!AW55</f>
        <v>0</v>
      </c>
      <c r="AX55" s="31">
        <f>IF('SERIES_DB-MetaData'!$F55="US",'SERIES_DB-MetaData'!AX55,'SERIES_DB-MetaData'!AX55/25.4)</f>
        <v>0</v>
      </c>
      <c r="AY55" s="23">
        <f t="shared" si="6"/>
        <v>0.24475704538009127</v>
      </c>
      <c r="AZ55" s="23"/>
      <c r="BA55" s="31">
        <f>IF('SERIES_DB-MetaData'!$F55="US",'SERIES_DB-MetaData'!BA55,'SERIES_DB-MetaData'!BA55/6.89476)</f>
        <v>71.938689671576682</v>
      </c>
      <c r="BB55" s="31">
        <f>IF('SERIES_DB-MetaData'!$F55="US",'SERIES_DB-MetaData'!BB55,'SERIES_DB-MetaData'!BB55/6.89476)</f>
        <v>101.96148959499678</v>
      </c>
      <c r="BC55" s="108">
        <f>'SERIES_DB-MetaData'!BC55</f>
        <v>0</v>
      </c>
      <c r="BD55" s="31">
        <f>IF('SERIES_DB-MetaData'!$F55="US",'SERIES_DB-MetaData'!BD55,'SERIES_DB-MetaData'!BD55/25.4)</f>
        <v>0.51181102362204722</v>
      </c>
      <c r="BE55" s="31">
        <f>IF('SERIES_DB-MetaData'!$F55="US",'SERIES_DB-MetaData'!BE55,'SERIES_DB-MetaData'!BE55/25.4)</f>
        <v>5</v>
      </c>
      <c r="BF55" s="108">
        <f>'SERIES_DB-MetaData'!BF55</f>
        <v>2</v>
      </c>
      <c r="BG55" s="23">
        <f t="shared" si="7"/>
        <v>2.0492865464592982</v>
      </c>
      <c r="BH55" s="31">
        <f>IF('SERIES_DB-MetaData'!$F55="US",'SERIES_DB-MetaData'!BH55,'SERIES_DB-MetaData'!BH55/25.4)</f>
        <v>0</v>
      </c>
      <c r="BI55" s="31">
        <f>IF('SERIES_DB-MetaData'!$F55="US",'SERIES_DB-MetaData'!BI55,'SERIES_DB-MetaData'!BI55/6.89476)</f>
        <v>71.938689671576682</v>
      </c>
      <c r="BJ55" s="31">
        <f>IF('SERIES_DB-MetaData'!$F55="US",'SERIES_DB-MetaData'!BJ55,'SERIES_DB-MetaData'!BJ55/6.89476)</f>
        <v>105.00728089157563</v>
      </c>
      <c r="BK55" s="108">
        <f>'SERIES_DB-MetaData'!BK55</f>
        <v>0</v>
      </c>
      <c r="BL55" s="31">
        <f>IF('SERIES_DB-MetaData'!$F55="US",'SERIES_DB-MetaData'!BL55,'SERIES_DB-MetaData'!BL55/25.4)</f>
        <v>0.23622047244094491</v>
      </c>
      <c r="BM55" s="31">
        <f>IF('SERIES_DB-MetaData'!$F55="US",'SERIES_DB-MetaData'!BM55,'SERIES_DB-MetaData'!BM55/25.4)</f>
        <v>9.015748031496063</v>
      </c>
      <c r="BN55" s="31">
        <f>'SERIES_DB-MetaData'!$BO$6</f>
        <v>0.52359877559829893</v>
      </c>
      <c r="BO55" s="22">
        <f>'SERIES_DB-MetaData'!$BO$6</f>
        <v>0.52359877559829893</v>
      </c>
      <c r="BP55" s="31">
        <f>IF('SERIES_DB-MetaData'!$F55="US",'SERIES_DB-MetaData'!BP55,'SERIES_DB-MetaData'!BP55/6.89476)</f>
        <v>70.053199821313584</v>
      </c>
      <c r="BQ55" s="31">
        <f>IF('SERIES_DB-MetaData'!$F55="US",'SERIES_DB-MetaData'!BQ55,'SERIES_DB-MetaData'!BQ55/6.89476)</f>
        <v>105.00728089157563</v>
      </c>
      <c r="BR55" s="108">
        <f>'SERIES_DB-MetaData'!BR55</f>
        <v>0</v>
      </c>
      <c r="BS55" s="31">
        <f>IF('SERIES_DB-MetaData'!$F55="US",'SERIES_DB-MetaData'!BS55,'SERIES_DB-MetaData'!BS55/25.4)</f>
        <v>0</v>
      </c>
      <c r="BT55" s="108">
        <f>'SERIES_DB-MetaData'!BT55</f>
        <v>0</v>
      </c>
      <c r="BU55" s="108">
        <f t="shared" si="8"/>
        <v>0</v>
      </c>
      <c r="BV55" s="31">
        <f>IF('SERIES_DB-MetaData'!$F55="US",'SERIES_DB-MetaData'!BV55,'SERIES_DB-MetaData'!BV55/6.89476)</f>
        <v>0</v>
      </c>
      <c r="BW55" s="108">
        <f>'SERIES_DB-MetaData'!BW55</f>
        <v>0</v>
      </c>
      <c r="BX55" s="108">
        <f>'SERIES_DB-MetaData'!BX55</f>
        <v>1</v>
      </c>
    </row>
    <row r="56" spans="1:76">
      <c r="A56" s="85">
        <f>'SERIES_DB-MetaData'!A56</f>
        <v>51</v>
      </c>
      <c r="B56" s="85">
        <f>'SERIES_DB-MetaData'!B56</f>
        <v>0</v>
      </c>
      <c r="C56" s="85">
        <f>'SERIES_DB-MetaData'!C56</f>
        <v>4</v>
      </c>
      <c r="D56" s="85" t="str">
        <f>'SERIES_DB-MetaData'!D56</f>
        <v>3B</v>
      </c>
      <c r="E56" s="85" t="str">
        <f>'SERIES_DB-MetaData'!E56</f>
        <v>Hines et al. 2004</v>
      </c>
      <c r="F56" s="20" t="s">
        <v>193</v>
      </c>
      <c r="G56" s="85" t="str">
        <f>'SERIES_DB-MetaData'!G56</f>
        <v>C</v>
      </c>
      <c r="H56" s="85" t="str">
        <f>'SERIES_DB-MetaData'!H56</f>
        <v>O</v>
      </c>
      <c r="I56" s="31">
        <f>IF('SERIES_DB-MetaData'!$F56="US",'SERIES_DB-MetaData'!I56,'SERIES_DB-MetaData'!I56/6.89476)</f>
        <v>5.9320411442892862</v>
      </c>
      <c r="J56" s="31">
        <f>IF('SERIES_DB-MetaData'!$F56="US",'SERIES_DB-MetaData'!J56,'SERIES_DB-MetaData'!J56/6.89476)</f>
        <v>0</v>
      </c>
      <c r="K56" s="31">
        <f>IF('SERIES_DB-MetaData'!$F56="US",'SERIES_DB-MetaData'!K56,'SERIES_DB-MetaData'!K56/6.89476)</f>
        <v>0</v>
      </c>
      <c r="L56" s="31">
        <f>IF('SERIES_DB-MetaData'!$F56="US",'SERIES_DB-MetaData'!L56,'SERIES_DB-MetaData'!L56/4.448)</f>
        <v>135.11690647482013</v>
      </c>
      <c r="M56" s="20" t="str">
        <f>'SERIES_DB-MetaData'!M56</f>
        <v>II</v>
      </c>
      <c r="N56" s="31">
        <f>IF('SERIES_DB-MetaData'!$F56="US",'SERIES_DB-MetaData'!N56,'SERIES_DB-MetaData'!N56/25.4)</f>
        <v>11.968503937007874</v>
      </c>
      <c r="O56" s="31">
        <f>IF('SERIES_DB-MetaData'!$F56="US",'SERIES_DB-MetaData'!O56,'SERIES_DB-MetaData'!O56/25.4)</f>
        <v>12.007874015748031</v>
      </c>
      <c r="P56" s="31">
        <f>IF('SERIES_DB-MetaData'!$F56="US",'SERIES_DB-MetaData'!P56,'SERIES_DB-MetaData'!P56/25.4)</f>
        <v>30</v>
      </c>
      <c r="Q56" s="31">
        <f>IF('SERIES_DB-MetaData'!$F56="US",'SERIES_DB-MetaData'!Q56,'SERIES_DB-MetaData'!Q56/25.4)</f>
        <v>4.015748031496063</v>
      </c>
      <c r="R56" s="31">
        <f>IF('SERIES_DB-MetaData'!$F56="US",'SERIES_DB-MetaData'!R56,'SERIES_DB-MetaData'!R56/25.4)</f>
        <v>75</v>
      </c>
      <c r="S56" s="31">
        <f>IF('SERIES_DB-MetaData'!$F56="US",'SERIES_DB-MetaData'!S56,'SERIES_DB-MetaData'!S56/25.4)</f>
        <v>75</v>
      </c>
      <c r="T56" s="24" t="str">
        <f>'SERIES_DB-MetaData'!T56</f>
        <v>C</v>
      </c>
      <c r="U56" s="31">
        <f>IF('SERIES_DB-MetaData'!$F56="US",'SERIES_DB-MetaData'!U56,'SERIES_DB-MetaData'!U56/(25.4^2))</f>
        <v>167.74753549507099</v>
      </c>
      <c r="V56" s="31">
        <f>IF('SERIES_DB-MetaData'!$F56="US",'SERIES_DB-MetaData'!V56,'SERIES_DB-MetaData'!V56/25.4)</f>
        <v>0.74803149606299213</v>
      </c>
      <c r="W56" s="31">
        <f>IF('SERIES_DB-MetaData'!$F56="US",'SERIES_DB-MetaData'!W56,'SERIES_DB-MetaData'!W56/25.4)</f>
        <v>0.74803149606299213</v>
      </c>
      <c r="X56" s="31">
        <f>IF('SERIES_DB-MetaData'!$F56="US",'SERIES_DB-MetaData'!X56,'SERIES_DB-MetaData'!X56/25.4)</f>
        <v>0.74803149606299213</v>
      </c>
      <c r="Y56" s="108">
        <f>'SERIES_DB-MetaData'!Y56</f>
        <v>12</v>
      </c>
      <c r="Z56" s="31">
        <f>IF('SERIES_DB-MetaData'!$F56="US",'SERIES_DB-MetaData'!Z56,'SERIES_DB-MetaData'!Z56/25.4)</f>
        <v>0.51181102362204722</v>
      </c>
      <c r="AA56" s="108">
        <f>'SERIES_DB-MetaData'!AA56</f>
        <v>3</v>
      </c>
      <c r="AB56" s="31">
        <f>IF('SERIES_DB-MetaData'!$F56="US",'SERIES_DB-MetaData'!AB56,'SERIES_DB-MetaData'!AB56/25.4)</f>
        <v>0.51181102362204722</v>
      </c>
      <c r="AC56" s="108">
        <f>'SERIES_DB-MetaData'!AC56</f>
        <v>3</v>
      </c>
      <c r="AD56" s="108">
        <f>'SERIES_DB-MetaData'!AD56</f>
        <v>0</v>
      </c>
      <c r="AE56" s="31">
        <f>IF('SERIES_DB-MetaData'!$F56="US",'SERIES_DB-MetaData'!AE56,'SERIES_DB-MetaData'!AE56/25.4)</f>
        <v>0</v>
      </c>
      <c r="AF56" s="108" t="str">
        <f>'SERIES_DB-MetaData'!AF56</f>
        <v>Ribbed</v>
      </c>
      <c r="AG56" s="23">
        <f t="shared" si="5"/>
        <v>3.1437988282060778</v>
      </c>
      <c r="AH56" s="31">
        <f>IF('SERIES_DB-MetaData'!$F56="US",'SERIES_DB-MetaData'!AH56,'SERIES_DB-MetaData'!AH56/25.4)</f>
        <v>0</v>
      </c>
      <c r="AI56" s="31">
        <f>IF('SERIES_DB-MetaData'!$F56="US",'SERIES_DB-MetaData'!AI56,'SERIES_DB-MetaData'!AI56/6.89476)</f>
        <v>61.93108969710331</v>
      </c>
      <c r="AJ56" s="31">
        <f>IF('SERIES_DB-MetaData'!$F56="US",'SERIES_DB-MetaData'!AJ56,'SERIES_DB-MetaData'!AJ56/6.89476)</f>
        <v>0</v>
      </c>
      <c r="AK56" s="31">
        <f>IF('SERIES_DB-MetaData'!$F56="US",'SERIES_DB-MetaData'!AK56,'SERIES_DB-MetaData'!AK56/6.89476)</f>
        <v>61.93108969710331</v>
      </c>
      <c r="AL56" s="31">
        <f>IF('SERIES_DB-MetaData'!$F56="US",'SERIES_DB-MetaData'!AL56,'SERIES_DB-MetaData'!AL56/6.89476)</f>
        <v>61.93108969710331</v>
      </c>
      <c r="AM56" s="31">
        <f>IF('SERIES_DB-MetaData'!$F56="US",'SERIES_DB-MetaData'!AM56,'SERIES_DB-MetaData'!AM56/6.89476)</f>
        <v>90.503512812628728</v>
      </c>
      <c r="AN56" s="31">
        <f>IF('SERIES_DB-MetaData'!$F56="US",'SERIES_DB-MetaData'!AN56,'SERIES_DB-MetaData'!AN56/6.89476)</f>
        <v>90.503512812628728</v>
      </c>
      <c r="AO56" s="108">
        <f>'SERIES_DB-MetaData'!AO56</f>
        <v>0</v>
      </c>
      <c r="AP56" s="108" t="str">
        <f>'SERIES_DB-MetaData'!AP56</f>
        <v>R</v>
      </c>
      <c r="AQ56" s="108">
        <f>'SERIES_DB-MetaData'!AQ56</f>
        <v>2</v>
      </c>
      <c r="AR56" s="108" t="str">
        <f>'SERIES_DB-MetaData'!AR56</f>
        <v>Ribbed</v>
      </c>
      <c r="AS56" s="31">
        <f>IF('SERIES_DB-MetaData'!$F56="US",'SERIES_DB-MetaData'!AS56,'SERIES_DB-MetaData'!AS56/25.4)</f>
        <v>0.23622047244094491</v>
      </c>
      <c r="AT56" s="108">
        <f>'SERIES_DB-MetaData'!AT56</f>
        <v>37</v>
      </c>
      <c r="AU56" s="31">
        <f>IF('SERIES_DB-MetaData'!$F56="US",'SERIES_DB-MetaData'!AU56,'SERIES_DB-MetaData'!AU56/25.4)</f>
        <v>2.0078740157480315</v>
      </c>
      <c r="AV56" s="31">
        <f>IF('SERIES_DB-MetaData'!$F56="US",'SERIES_DB-MetaData'!AV56,'SERIES_DB-MetaData'!AV56/25.4)</f>
        <v>0</v>
      </c>
      <c r="AW56" s="108">
        <f>'SERIES_DB-MetaData'!AW56</f>
        <v>0</v>
      </c>
      <c r="AX56" s="31">
        <f>IF('SERIES_DB-MetaData'!$F56="US",'SERIES_DB-MetaData'!AX56,'SERIES_DB-MetaData'!AX56/25.4)</f>
        <v>0</v>
      </c>
      <c r="AY56" s="23">
        <f t="shared" si="6"/>
        <v>0.36473598919386152</v>
      </c>
      <c r="AZ56" s="23"/>
      <c r="BA56" s="31">
        <f>IF('SERIES_DB-MetaData'!$F56="US",'SERIES_DB-MetaData'!BA56,'SERIES_DB-MetaData'!BA56/6.89476)</f>
        <v>62.946353462629595</v>
      </c>
      <c r="BB56" s="31">
        <f>IF('SERIES_DB-MetaData'!$F56="US",'SERIES_DB-MetaData'!BB56,'SERIES_DB-MetaData'!BB56/6.89476)</f>
        <v>99.060735979207408</v>
      </c>
      <c r="BC56" s="108">
        <f>'SERIES_DB-MetaData'!BC56</f>
        <v>0</v>
      </c>
      <c r="BD56" s="31">
        <f>IF('SERIES_DB-MetaData'!$F56="US",'SERIES_DB-MetaData'!BD56,'SERIES_DB-MetaData'!BD56/25.4)</f>
        <v>0.23622047244094491</v>
      </c>
      <c r="BE56" s="31">
        <f>IF('SERIES_DB-MetaData'!$F56="US",'SERIES_DB-MetaData'!BE56,'SERIES_DB-MetaData'!BE56/25.4)</f>
        <v>5</v>
      </c>
      <c r="BF56" s="108">
        <f>'SERIES_DB-MetaData'!BF56</f>
        <v>2</v>
      </c>
      <c r="BG56" s="23">
        <f t="shared" si="7"/>
        <v>0.43653441226351919</v>
      </c>
      <c r="BH56" s="31">
        <f>IF('SERIES_DB-MetaData'!$F56="US",'SERIES_DB-MetaData'!BH56,'SERIES_DB-MetaData'!BH56/25.4)</f>
        <v>0</v>
      </c>
      <c r="BI56" s="31">
        <f>IF('SERIES_DB-MetaData'!$F56="US",'SERIES_DB-MetaData'!BI56,'SERIES_DB-MetaData'!BI56/6.89476)</f>
        <v>62.946353462629595</v>
      </c>
      <c r="BJ56" s="31">
        <f>IF('SERIES_DB-MetaData'!$F56="US",'SERIES_DB-MetaData'!BJ56,'SERIES_DB-MetaData'!BJ56/6.89476)</f>
        <v>99.495849021575808</v>
      </c>
      <c r="BK56" s="108">
        <f>'SERIES_DB-MetaData'!BK56</f>
        <v>0</v>
      </c>
      <c r="BL56" s="31">
        <f>IF('SERIES_DB-MetaData'!$F56="US",'SERIES_DB-MetaData'!BL56,'SERIES_DB-MetaData'!BL56/25.4)</f>
        <v>0.23622047244094491</v>
      </c>
      <c r="BM56" s="31">
        <f>IF('SERIES_DB-MetaData'!$F56="US",'SERIES_DB-MetaData'!BM56,'SERIES_DB-MetaData'!BM56/25.4)</f>
        <v>4.015748031496063</v>
      </c>
      <c r="BN56" s="31">
        <f>'SERIES_DB-MetaData'!$BO$6</f>
        <v>0.52359877559829893</v>
      </c>
      <c r="BO56" s="22">
        <f>'SERIES_DB-MetaData'!$BO$6</f>
        <v>0.52359877559829893</v>
      </c>
      <c r="BP56" s="31">
        <f>IF('SERIES_DB-MetaData'!$F56="US",'SERIES_DB-MetaData'!BP56,'SERIES_DB-MetaData'!BP56/6.89476)</f>
        <v>62.946353462629595</v>
      </c>
      <c r="BQ56" s="31">
        <f>IF('SERIES_DB-MetaData'!$F56="US",'SERIES_DB-MetaData'!BQ56,'SERIES_DB-MetaData'!BQ56/6.89476)</f>
        <v>99.495849021575808</v>
      </c>
      <c r="BR56" s="108">
        <f>'SERIES_DB-MetaData'!BR56</f>
        <v>0</v>
      </c>
      <c r="BS56" s="31">
        <f>IF('SERIES_DB-MetaData'!$F56="US",'SERIES_DB-MetaData'!BS56,'SERIES_DB-MetaData'!BS56/25.4)</f>
        <v>0</v>
      </c>
      <c r="BT56" s="108">
        <f>'SERIES_DB-MetaData'!BT56</f>
        <v>0</v>
      </c>
      <c r="BU56" s="108">
        <f t="shared" si="8"/>
        <v>0</v>
      </c>
      <c r="BV56" s="31">
        <f>IF('SERIES_DB-MetaData'!$F56="US",'SERIES_DB-MetaData'!BV56,'SERIES_DB-MetaData'!BV56/6.89476)</f>
        <v>0</v>
      </c>
      <c r="BW56" s="108">
        <f>'SERIES_DB-MetaData'!BW56</f>
        <v>0</v>
      </c>
      <c r="BX56" s="108">
        <f>'SERIES_DB-MetaData'!BX56</f>
        <v>1</v>
      </c>
    </row>
    <row r="57" spans="1:76">
      <c r="A57" s="85">
        <f>'SERIES_DB-MetaData'!A57</f>
        <v>52</v>
      </c>
      <c r="B57" s="85">
        <f>'SERIES_DB-MetaData'!B57</f>
        <v>0</v>
      </c>
      <c r="C57" s="85">
        <f>'SERIES_DB-MetaData'!C57</f>
        <v>5</v>
      </c>
      <c r="D57" s="85" t="str">
        <f>'SERIES_DB-MetaData'!D57</f>
        <v>3C</v>
      </c>
      <c r="E57" s="85" t="str">
        <f>'SERIES_DB-MetaData'!E57</f>
        <v>Hines et al. 2004</v>
      </c>
      <c r="F57" s="20" t="s">
        <v>193</v>
      </c>
      <c r="G57" s="85" t="str">
        <f>'SERIES_DB-MetaData'!G57</f>
        <v>C</v>
      </c>
      <c r="H57" s="85" t="str">
        <f>'SERIES_DB-MetaData'!H57</f>
        <v>O</v>
      </c>
      <c r="I57" s="31">
        <f>IF('SERIES_DB-MetaData'!$F57="US",'SERIES_DB-MetaData'!I57,'SERIES_DB-MetaData'!I57/6.89476)</f>
        <v>5.9320411442892862</v>
      </c>
      <c r="J57" s="31">
        <f>IF('SERIES_DB-MetaData'!$F57="US",'SERIES_DB-MetaData'!J57,'SERIES_DB-MetaData'!J57/6.89476)</f>
        <v>0</v>
      </c>
      <c r="K57" s="31">
        <f>IF('SERIES_DB-MetaData'!$F57="US",'SERIES_DB-MetaData'!K57,'SERIES_DB-MetaData'!K57/6.89476)</f>
        <v>0</v>
      </c>
      <c r="L57" s="31">
        <f>IF('SERIES_DB-MetaData'!$F57="US",'SERIES_DB-MetaData'!L57,'SERIES_DB-MetaData'!L57/4.448)</f>
        <v>220.56699674010784</v>
      </c>
      <c r="M57" s="20" t="str">
        <f>'SERIES_DB-MetaData'!M57</f>
        <v>II</v>
      </c>
      <c r="N57" s="31">
        <f>IF('SERIES_DB-MetaData'!$F57="US",'SERIES_DB-MetaData'!N57,'SERIES_DB-MetaData'!N57/25.4)</f>
        <v>12.007874015748031</v>
      </c>
      <c r="O57" s="31">
        <f>IF('SERIES_DB-MetaData'!$F57="US",'SERIES_DB-MetaData'!O57,'SERIES_DB-MetaData'!O57/25.4)</f>
        <v>12.007874015748031</v>
      </c>
      <c r="P57" s="31">
        <f>IF('SERIES_DB-MetaData'!$F57="US",'SERIES_DB-MetaData'!P57,'SERIES_DB-MetaData'!P57/25.4)</f>
        <v>72.00787401574803</v>
      </c>
      <c r="Q57" s="31">
        <f>IF('SERIES_DB-MetaData'!$F57="US",'SERIES_DB-MetaData'!Q57,'SERIES_DB-MetaData'!Q57/25.4)</f>
        <v>4.015748031496063</v>
      </c>
      <c r="R57" s="31">
        <f>IF('SERIES_DB-MetaData'!$F57="US",'SERIES_DB-MetaData'!R57,'SERIES_DB-MetaData'!R57/25.4)</f>
        <v>180</v>
      </c>
      <c r="S57" s="31">
        <f>IF('SERIES_DB-MetaData'!$F57="US",'SERIES_DB-MetaData'!S57,'SERIES_DB-MetaData'!S57/25.4)</f>
        <v>180</v>
      </c>
      <c r="T57" s="24" t="str">
        <f>'SERIES_DB-MetaData'!T57</f>
        <v>C</v>
      </c>
      <c r="U57" s="31">
        <f>IF('SERIES_DB-MetaData'!$F57="US",'SERIES_DB-MetaData'!U57,'SERIES_DB-MetaData'!U57/(25.4^2))</f>
        <v>336.91332382664768</v>
      </c>
      <c r="V57" s="31">
        <f>IF('SERIES_DB-MetaData'!$F57="US",'SERIES_DB-MetaData'!V57,'SERIES_DB-MetaData'!V57/25.4)</f>
        <v>0.74803149606299213</v>
      </c>
      <c r="W57" s="31">
        <f>IF('SERIES_DB-MetaData'!$F57="US",'SERIES_DB-MetaData'!W57,'SERIES_DB-MetaData'!W57/25.4)</f>
        <v>0.74803149606299213</v>
      </c>
      <c r="X57" s="31">
        <f>IF('SERIES_DB-MetaData'!$F57="US",'SERIES_DB-MetaData'!X57,'SERIES_DB-MetaData'!X57/25.4)</f>
        <v>0.74803149606299213</v>
      </c>
      <c r="Y57" s="108">
        <f>'SERIES_DB-MetaData'!Y57</f>
        <v>12</v>
      </c>
      <c r="Z57" s="31">
        <f>IF('SERIES_DB-MetaData'!$F57="US",'SERIES_DB-MetaData'!Z57,'SERIES_DB-MetaData'!Z57/25.4)</f>
        <v>0.51181102362204722</v>
      </c>
      <c r="AA57" s="108">
        <f>'SERIES_DB-MetaData'!AA57</f>
        <v>3</v>
      </c>
      <c r="AB57" s="31">
        <f>IF('SERIES_DB-MetaData'!$F57="US",'SERIES_DB-MetaData'!AB57,'SERIES_DB-MetaData'!AB57/25.4)</f>
        <v>0.51181102362204722</v>
      </c>
      <c r="AC57" s="108">
        <f>'SERIES_DB-MetaData'!AC57</f>
        <v>3</v>
      </c>
      <c r="AD57" s="108">
        <f>'SERIES_DB-MetaData'!AD57</f>
        <v>0</v>
      </c>
      <c r="AE57" s="31">
        <f>IF('SERIES_DB-MetaData'!$F57="US",'SERIES_DB-MetaData'!AE57,'SERIES_DB-MetaData'!AE57/25.4)</f>
        <v>0</v>
      </c>
      <c r="AF57" s="108" t="str">
        <f>'SERIES_DB-MetaData'!AF57</f>
        <v>Ribbed</v>
      </c>
      <c r="AG57" s="23">
        <f t="shared" si="5"/>
        <v>1.5652824279374804</v>
      </c>
      <c r="AH57" s="31">
        <f>IF('SERIES_DB-MetaData'!$F57="US",'SERIES_DB-MetaData'!AH57,'SERIES_DB-MetaData'!AH57/25.4)</f>
        <v>0</v>
      </c>
      <c r="AI57" s="31">
        <f>IF('SERIES_DB-MetaData'!$F57="US",'SERIES_DB-MetaData'!AI57,'SERIES_DB-MetaData'!AI57/6.89476)</f>
        <v>61.93108969710331</v>
      </c>
      <c r="AJ57" s="31">
        <f>IF('SERIES_DB-MetaData'!$F57="US",'SERIES_DB-MetaData'!AJ57,'SERIES_DB-MetaData'!AJ57/6.89476)</f>
        <v>0</v>
      </c>
      <c r="AK57" s="31">
        <f>IF('SERIES_DB-MetaData'!$F57="US",'SERIES_DB-MetaData'!AK57,'SERIES_DB-MetaData'!AK57/6.89476)</f>
        <v>61.93108969710331</v>
      </c>
      <c r="AL57" s="31">
        <f>IF('SERIES_DB-MetaData'!$F57="US",'SERIES_DB-MetaData'!AL57,'SERIES_DB-MetaData'!AL57/6.89476)</f>
        <v>61.93108969710331</v>
      </c>
      <c r="AM57" s="31">
        <f>IF('SERIES_DB-MetaData'!$F57="US",'SERIES_DB-MetaData'!AM57,'SERIES_DB-MetaData'!AM57/6.89476)</f>
        <v>90.648550493418199</v>
      </c>
      <c r="AN57" s="31">
        <f>IF('SERIES_DB-MetaData'!$F57="US",'SERIES_DB-MetaData'!AN57,'SERIES_DB-MetaData'!AN57/6.89476)</f>
        <v>90.503512812628728</v>
      </c>
      <c r="AO57" s="108">
        <f>'SERIES_DB-MetaData'!AO57</f>
        <v>0</v>
      </c>
      <c r="AP57" s="108" t="str">
        <f>'SERIES_DB-MetaData'!AP57</f>
        <v>R</v>
      </c>
      <c r="AQ57" s="108">
        <f>'SERIES_DB-MetaData'!AQ57</f>
        <v>2</v>
      </c>
      <c r="AR57" s="108" t="str">
        <f>'SERIES_DB-MetaData'!AR57</f>
        <v>Ribbed</v>
      </c>
      <c r="AS57" s="31">
        <f>IF('SERIES_DB-MetaData'!$F57="US",'SERIES_DB-MetaData'!AS57,'SERIES_DB-MetaData'!AS57/25.4)</f>
        <v>0.23622047244094491</v>
      </c>
      <c r="AT57" s="108">
        <f>'SERIES_DB-MetaData'!AT57</f>
        <v>90</v>
      </c>
      <c r="AU57" s="31">
        <f>IF('SERIES_DB-MetaData'!$F57="US",'SERIES_DB-MetaData'!AU57,'SERIES_DB-MetaData'!AU57/25.4)</f>
        <v>2.0078740157480315</v>
      </c>
      <c r="AV57" s="31">
        <f>IF('SERIES_DB-MetaData'!$F57="US",'SERIES_DB-MetaData'!AV57,'SERIES_DB-MetaData'!AV57/25.4)</f>
        <v>0</v>
      </c>
      <c r="AW57" s="108">
        <f>'SERIES_DB-MetaData'!AW57</f>
        <v>0</v>
      </c>
      <c r="AX57" s="31">
        <f>IF('SERIES_DB-MetaData'!$F57="US",'SERIES_DB-MetaData'!AX57,'SERIES_DB-MetaData'!AX57/25.4)</f>
        <v>0</v>
      </c>
      <c r="AY57" s="23">
        <f t="shared" si="6"/>
        <v>0.36354013349158654</v>
      </c>
      <c r="AZ57" s="23"/>
      <c r="BA57" s="31">
        <f>IF('SERIES_DB-MetaData'!$F57="US",'SERIES_DB-MetaData'!BA57,'SERIES_DB-MetaData'!BA57/6.89476)</f>
        <v>62.946353462629595</v>
      </c>
      <c r="BB57" s="31">
        <f>IF('SERIES_DB-MetaData'!$F57="US",'SERIES_DB-MetaData'!BB57,'SERIES_DB-MetaData'!BB57/6.89476)</f>
        <v>99.060735979207408</v>
      </c>
      <c r="BC57" s="108">
        <f>'SERIES_DB-MetaData'!BC57</f>
        <v>0</v>
      </c>
      <c r="BD57" s="31">
        <f>IF('SERIES_DB-MetaData'!$F57="US",'SERIES_DB-MetaData'!BD57,'SERIES_DB-MetaData'!BD57/25.4)</f>
        <v>0.23622047244094491</v>
      </c>
      <c r="BE57" s="31">
        <f>IF('SERIES_DB-MetaData'!$F57="US",'SERIES_DB-MetaData'!BE57,'SERIES_DB-MetaData'!BE57/25.4)</f>
        <v>5</v>
      </c>
      <c r="BF57" s="108">
        <f>'SERIES_DB-MetaData'!BF57</f>
        <v>2</v>
      </c>
      <c r="BG57" s="23">
        <f t="shared" si="7"/>
        <v>0.43653441226351919</v>
      </c>
      <c r="BH57" s="31">
        <f>IF('SERIES_DB-MetaData'!$F57="US",'SERIES_DB-MetaData'!BH57,'SERIES_DB-MetaData'!BH57/25.4)</f>
        <v>0</v>
      </c>
      <c r="BI57" s="31">
        <f>IF('SERIES_DB-MetaData'!$F57="US",'SERIES_DB-MetaData'!BI57,'SERIES_DB-MetaData'!BI57/6.89476)</f>
        <v>62.946353462629595</v>
      </c>
      <c r="BJ57" s="31">
        <f>IF('SERIES_DB-MetaData'!$F57="US",'SERIES_DB-MetaData'!BJ57,'SERIES_DB-MetaData'!BJ57/6.89476)</f>
        <v>99.495849021575808</v>
      </c>
      <c r="BK57" s="108">
        <f>'SERIES_DB-MetaData'!BK57</f>
        <v>0</v>
      </c>
      <c r="BL57" s="31">
        <f>IF('SERIES_DB-MetaData'!$F57="US",'SERIES_DB-MetaData'!BL57,'SERIES_DB-MetaData'!BL57/25.4)</f>
        <v>0.23622047244094491</v>
      </c>
      <c r="BM57" s="31">
        <f>IF('SERIES_DB-MetaData'!$F57="US",'SERIES_DB-MetaData'!BM57,'SERIES_DB-MetaData'!BM57/25.4)</f>
        <v>4.015748031496063</v>
      </c>
      <c r="BN57" s="31">
        <f>'SERIES_DB-MetaData'!$BO$6</f>
        <v>0.52359877559829893</v>
      </c>
      <c r="BO57" s="22">
        <f>'SERIES_DB-MetaData'!$BO$6</f>
        <v>0.52359877559829893</v>
      </c>
      <c r="BP57" s="31">
        <f>IF('SERIES_DB-MetaData'!$F57="US",'SERIES_DB-MetaData'!BP57,'SERIES_DB-MetaData'!BP57/6.89476)</f>
        <v>62.946353462629595</v>
      </c>
      <c r="BQ57" s="31">
        <f>IF('SERIES_DB-MetaData'!$F57="US",'SERIES_DB-MetaData'!BQ57,'SERIES_DB-MetaData'!BQ57/6.89476)</f>
        <v>99.495849021575808</v>
      </c>
      <c r="BR57" s="108">
        <f>'SERIES_DB-MetaData'!BR57</f>
        <v>0</v>
      </c>
      <c r="BS57" s="31">
        <f>IF('SERIES_DB-MetaData'!$F57="US",'SERIES_DB-MetaData'!BS57,'SERIES_DB-MetaData'!BS57/25.4)</f>
        <v>0</v>
      </c>
      <c r="BT57" s="108">
        <f>'SERIES_DB-MetaData'!BT57</f>
        <v>0</v>
      </c>
      <c r="BU57" s="108">
        <f t="shared" si="8"/>
        <v>0</v>
      </c>
      <c r="BV57" s="31">
        <f>IF('SERIES_DB-MetaData'!$F57="US",'SERIES_DB-MetaData'!BV57,'SERIES_DB-MetaData'!BV57/6.89476)</f>
        <v>0</v>
      </c>
      <c r="BW57" s="108">
        <f>'SERIES_DB-MetaData'!BW57</f>
        <v>0</v>
      </c>
      <c r="BX57" s="108">
        <f>'SERIES_DB-MetaData'!BX57</f>
        <v>1</v>
      </c>
    </row>
    <row r="58" spans="1:76">
      <c r="A58" s="85">
        <f>'SERIES_DB-MetaData'!A58</f>
        <v>53</v>
      </c>
      <c r="B58" s="85">
        <f>'SERIES_DB-MetaData'!B58</f>
        <v>0</v>
      </c>
      <c r="C58" s="85">
        <f>'SERIES_DB-MetaData'!C58</f>
        <v>1</v>
      </c>
      <c r="D58" s="85" t="str">
        <f>'SERIES_DB-MetaData'!D58</f>
        <v>Hirosawa_7-1</v>
      </c>
      <c r="E58" s="85" t="str">
        <f>'SERIES_DB-MetaData'!E58</f>
        <v>Hirosawa, 1975 (from Lu et al., 2010, NEES Database)</v>
      </c>
      <c r="F58" s="20" t="s">
        <v>193</v>
      </c>
      <c r="G58" s="85" t="str">
        <f>'SERIES_DB-MetaData'!G58</f>
        <v>C</v>
      </c>
      <c r="H58" s="85" t="str">
        <f>'SERIES_DB-MetaData'!H58</f>
        <v>R</v>
      </c>
      <c r="I58" s="31">
        <f>IF('SERIES_DB-MetaData'!$F58="US",'SERIES_DB-MetaData'!I58,'SERIES_DB-MetaData'!I58/6.89476)</f>
        <v>2.4946481095788684</v>
      </c>
      <c r="J58" s="31">
        <f>IF('SERIES_DB-MetaData'!$F58="US",'SERIES_DB-MetaData'!J58,'SERIES_DB-MetaData'!J58/6.89476)</f>
        <v>0</v>
      </c>
      <c r="K58" s="31">
        <f>IF('SERIES_DB-MetaData'!$F58="US",'SERIES_DB-MetaData'!K58,'SERIES_DB-MetaData'!K58/6.89476)</f>
        <v>0</v>
      </c>
      <c r="L58" s="31">
        <f>IF('SERIES_DB-MetaData'!$F58="US",'SERIES_DB-MetaData'!L58,'SERIES_DB-MetaData'!L58/4.448)</f>
        <v>122.30215827338128</v>
      </c>
      <c r="M58" s="20">
        <f>'SERIES_DB-MetaData'!M58</f>
        <v>0</v>
      </c>
      <c r="N58" s="31">
        <f>IF('SERIES_DB-MetaData'!$F58="US",'SERIES_DB-MetaData'!N58,'SERIES_DB-MetaData'!N58/25.4)</f>
        <v>6.2992125984251972</v>
      </c>
      <c r="O58" s="31">
        <f>IF('SERIES_DB-MetaData'!$F58="US",'SERIES_DB-MetaData'!O58,'SERIES_DB-MetaData'!O58/25.4)</f>
        <v>6.2992125984251972</v>
      </c>
      <c r="P58" s="31">
        <f>IF('SERIES_DB-MetaData'!$F58="US",'SERIES_DB-MetaData'!P58,'SERIES_DB-MetaData'!P58/25.4)</f>
        <v>66.929133858267718</v>
      </c>
      <c r="Q58" s="31">
        <f>IF('SERIES_DB-MetaData'!$F58="US",'SERIES_DB-MetaData'!Q58,'SERIES_DB-MetaData'!Q58/25.4)</f>
        <v>6.2992125984251972</v>
      </c>
      <c r="R58" s="31">
        <f>IF('SERIES_DB-MetaData'!$F58="US",'SERIES_DB-MetaData'!R58,'SERIES_DB-MetaData'!R58/25.4)</f>
        <v>66.929133858267718</v>
      </c>
      <c r="S58" s="31">
        <f>IF('SERIES_DB-MetaData'!$F58="US",'SERIES_DB-MetaData'!S58,'SERIES_DB-MetaData'!S58/25.4)</f>
        <v>66.929133858267718</v>
      </c>
      <c r="T58" s="24" t="str">
        <f>'SERIES_DB-MetaData'!T58</f>
        <v>C</v>
      </c>
      <c r="U58" s="31">
        <f>IF('SERIES_DB-MetaData'!$F58="US",'SERIES_DB-MetaData'!U58,'SERIES_DB-MetaData'!U58/(25.4^2))</f>
        <v>421.60084320168642</v>
      </c>
      <c r="V58" s="31">
        <f>IF('SERIES_DB-MetaData'!$F58="US",'SERIES_DB-MetaData'!V58,'SERIES_DB-MetaData'!V58/25.4)</f>
        <v>0.75196850393700798</v>
      </c>
      <c r="W58" s="31">
        <f>IF('SERIES_DB-MetaData'!$F58="US",'SERIES_DB-MetaData'!W58,'SERIES_DB-MetaData'!W58/25.4)</f>
        <v>0</v>
      </c>
      <c r="X58" s="31">
        <f>IF('SERIES_DB-MetaData'!$F58="US",'SERIES_DB-MetaData'!X58,'SERIES_DB-MetaData'!X58/25.4)</f>
        <v>0</v>
      </c>
      <c r="Y58" s="108">
        <f>'SERIES_DB-MetaData'!Y58</f>
        <v>5</v>
      </c>
      <c r="Z58" s="31">
        <f>IF('SERIES_DB-MetaData'!$F58="US",'SERIES_DB-MetaData'!Z58,'SERIES_DB-MetaData'!Z58/25.4)</f>
        <v>0</v>
      </c>
      <c r="AA58" s="108">
        <f>'SERIES_DB-MetaData'!AA58</f>
        <v>0</v>
      </c>
      <c r="AB58" s="31">
        <f>IF('SERIES_DB-MetaData'!$F58="US",'SERIES_DB-MetaData'!AB58,'SERIES_DB-MetaData'!AB58/25.4)</f>
        <v>0</v>
      </c>
      <c r="AC58" s="108">
        <f>'SERIES_DB-MetaData'!AC58</f>
        <v>0</v>
      </c>
      <c r="AD58" s="108">
        <f>'SERIES_DB-MetaData'!AD58</f>
        <v>0</v>
      </c>
      <c r="AE58" s="31">
        <f>IF('SERIES_DB-MetaData'!$F58="US",'SERIES_DB-MetaData'!AE58,'SERIES_DB-MetaData'!AE58/25.4)</f>
        <v>0</v>
      </c>
      <c r="AF58" s="108">
        <f>'SERIES_DB-MetaData'!AF58</f>
        <v>0</v>
      </c>
      <c r="AG58" s="23">
        <f t="shared" si="5"/>
        <v>0.52669320586217505</v>
      </c>
      <c r="AH58" s="31">
        <f>IF('SERIES_DB-MetaData'!$F58="US",'SERIES_DB-MetaData'!AH58,'SERIES_DB-MetaData'!AH58/25.4)</f>
        <v>0</v>
      </c>
      <c r="AI58" s="31">
        <f>IF('SERIES_DB-MetaData'!$F58="US",'SERIES_DB-MetaData'!AI58,'SERIES_DB-MetaData'!AI58/6.89476)</f>
        <v>54.580580034693014</v>
      </c>
      <c r="AJ58" s="31">
        <f>IF('SERIES_DB-MetaData'!$F58="US",'SERIES_DB-MetaData'!AJ58,'SERIES_DB-MetaData'!AJ58/6.89476)</f>
        <v>0</v>
      </c>
      <c r="AK58" s="31">
        <f>IF('SERIES_DB-MetaData'!$F58="US",'SERIES_DB-MetaData'!AK58,'SERIES_DB-MetaData'!AK58/6.89476)</f>
        <v>0</v>
      </c>
      <c r="AL58" s="31">
        <f>IF('SERIES_DB-MetaData'!$F58="US",'SERIES_DB-MetaData'!AL58,'SERIES_DB-MetaData'!AL58/6.89476)</f>
        <v>0</v>
      </c>
      <c r="AM58" s="31">
        <f>IF('SERIES_DB-MetaData'!$F58="US",'SERIES_DB-MetaData'!AM58,'SERIES_DB-MetaData'!AM58/6.89476)</f>
        <v>0</v>
      </c>
      <c r="AN58" s="31">
        <f>IF('SERIES_DB-MetaData'!$F58="US",'SERIES_DB-MetaData'!AN58,'SERIES_DB-MetaData'!AN58/6.89476)</f>
        <v>0</v>
      </c>
      <c r="AO58" s="108">
        <f>'SERIES_DB-MetaData'!AO58</f>
        <v>0</v>
      </c>
      <c r="AP58" s="108">
        <f>'SERIES_DB-MetaData'!AP58</f>
        <v>0</v>
      </c>
      <c r="AQ58" s="108">
        <f>'SERIES_DB-MetaData'!AQ58</f>
        <v>2</v>
      </c>
      <c r="AR58" s="108" t="str">
        <f>'SERIES_DB-MetaData'!AR58</f>
        <v>Ribbed</v>
      </c>
      <c r="AS58" s="31">
        <f>IF('SERIES_DB-MetaData'!$F58="US",'SERIES_DB-MetaData'!AS58,'SERIES_DB-MetaData'!AS58/25.4)</f>
        <v>0.51181102362204722</v>
      </c>
      <c r="AT58" s="108">
        <f>'SERIES_DB-MetaData'!AT58</f>
        <v>6</v>
      </c>
      <c r="AU58" s="31">
        <f>IF('SERIES_DB-MetaData'!$F58="US",'SERIES_DB-MetaData'!AU58,'SERIES_DB-MetaData'!AU58/25.4)</f>
        <v>10.393700787401576</v>
      </c>
      <c r="AV58" s="31">
        <f>IF('SERIES_DB-MetaData'!$F58="US",'SERIES_DB-MetaData'!AV58,'SERIES_DB-MetaData'!AV58/25.4)</f>
        <v>0</v>
      </c>
      <c r="AW58" s="108">
        <f>'SERIES_DB-MetaData'!AW58</f>
        <v>0</v>
      </c>
      <c r="AX58" s="31">
        <f>IF('SERIES_DB-MetaData'!$F58="US",'SERIES_DB-MetaData'!AX58,'SERIES_DB-MetaData'!AX58/25.4)</f>
        <v>0</v>
      </c>
      <c r="AY58" s="23">
        <f t="shared" si="6"/>
        <v>0.62846728037011712</v>
      </c>
      <c r="AZ58" s="23"/>
      <c r="BA58" s="31">
        <f>IF('SERIES_DB-MetaData'!$F58="US",'SERIES_DB-MetaData'!BA58,'SERIES_DB-MetaData'!BA58/6.89476)</f>
        <v>60.763536366748085</v>
      </c>
      <c r="BB58" s="31"/>
      <c r="BC58" s="108">
        <f>'SERIES_DB-MetaData'!BC58</f>
        <v>0</v>
      </c>
      <c r="BD58" s="31">
        <f>IF('SERIES_DB-MetaData'!$F58="US",'SERIES_DB-MetaData'!BD58,'SERIES_DB-MetaData'!BD58/25.4)</f>
        <v>0.35433070866141736</v>
      </c>
      <c r="BE58" s="31">
        <f>IF('SERIES_DB-MetaData'!$F58="US",'SERIES_DB-MetaData'!BE58,'SERIES_DB-MetaData'!BE58/25.4)</f>
        <v>5.1574803149606305</v>
      </c>
      <c r="BF58" s="108">
        <f>'SERIES_DB-MetaData'!BF58</f>
        <v>2</v>
      </c>
      <c r="BG58" s="23">
        <f t="shared" si="7"/>
        <v>0.60703484003047059</v>
      </c>
      <c r="BH58" s="31">
        <f>IF('SERIES_DB-MetaData'!$F58="US",'SERIES_DB-MetaData'!BH58,'SERIES_DB-MetaData'!BH58/25.4)</f>
        <v>0</v>
      </c>
      <c r="BI58" s="31">
        <f>IF('SERIES_DB-MetaData'!$F58="US",'SERIES_DB-MetaData'!BI58,'SERIES_DB-MetaData'!BI58/6.89476)</f>
        <v>58.986824777077082</v>
      </c>
      <c r="BJ58" s="31">
        <f>IF('SERIES_DB-MetaData'!$F58="US",'SERIES_DB-MetaData'!BJ58,'SERIES_DB-MetaData'!BJ58/6.89476)</f>
        <v>0</v>
      </c>
      <c r="BK58" s="108">
        <f>'SERIES_DB-MetaData'!BK58</f>
        <v>0</v>
      </c>
      <c r="BL58" s="31">
        <f>IF('SERIES_DB-MetaData'!$F58="US",'SERIES_DB-MetaData'!BL58,'SERIES_DB-MetaData'!BL58/25.4)</f>
        <v>0.51181102362204722</v>
      </c>
      <c r="BM58" s="31">
        <f>IF('SERIES_DB-MetaData'!$F58="US",'SERIES_DB-MetaData'!BM58,'SERIES_DB-MetaData'!BM58/25.4)</f>
        <v>10.393700787401576</v>
      </c>
      <c r="BN58" s="31">
        <f>'SERIES_DB-MetaData'!$BO$6</f>
        <v>0.52359877559829893</v>
      </c>
      <c r="BO58" s="22">
        <f>'SERIES_DB-MetaData'!$BO$6</f>
        <v>0.52359877559829893</v>
      </c>
      <c r="BP58" s="31">
        <f>IF('SERIES_DB-MetaData'!$F58="US",'SERIES_DB-MetaData'!BP58,'SERIES_DB-MetaData'!BP58/6.89476)</f>
        <v>60.763536366748085</v>
      </c>
      <c r="BQ58" s="31">
        <f>IF('SERIES_DB-MetaData'!$F58="US",'SERIES_DB-MetaData'!BQ58,'SERIES_DB-MetaData'!BQ58/6.89476)</f>
        <v>0</v>
      </c>
      <c r="BR58" s="108">
        <f>'SERIES_DB-MetaData'!BR58</f>
        <v>0</v>
      </c>
      <c r="BS58" s="31">
        <f>IF('SERIES_DB-MetaData'!$F58="US",'SERIES_DB-MetaData'!BS58,'SERIES_DB-MetaData'!BS58/25.4)</f>
        <v>0</v>
      </c>
      <c r="BT58" s="108">
        <f>'SERIES_DB-MetaData'!BT58</f>
        <v>0</v>
      </c>
      <c r="BU58" s="108">
        <f t="shared" si="8"/>
        <v>0</v>
      </c>
      <c r="BV58" s="31">
        <f>IF('SERIES_DB-MetaData'!$F58="US",'SERIES_DB-MetaData'!BV58,'SERIES_DB-MetaData'!BV58/6.89476)</f>
        <v>0</v>
      </c>
      <c r="BW58" s="108">
        <f>'SERIES_DB-MetaData'!BW58</f>
        <v>0</v>
      </c>
      <c r="BX58" s="108">
        <f>'SERIES_DB-MetaData'!BX58</f>
        <v>5</v>
      </c>
    </row>
    <row r="59" spans="1:76">
      <c r="A59" s="85">
        <f>'SERIES_DB-MetaData'!A59</f>
        <v>54</v>
      </c>
      <c r="B59" s="85">
        <f>'SERIES_DB-MetaData'!B59</f>
        <v>0</v>
      </c>
      <c r="C59" s="85">
        <f>'SERIES_DB-MetaData'!C59</f>
        <v>2</v>
      </c>
      <c r="D59" s="85" t="str">
        <f>'SERIES_DB-MetaData'!D59</f>
        <v>Hirosawa_7-2</v>
      </c>
      <c r="E59" s="85" t="str">
        <f>'SERIES_DB-MetaData'!E59</f>
        <v>Hirosawa, 1975 (from Lu et al., 2010, NEES Database)</v>
      </c>
      <c r="F59" s="20" t="s">
        <v>193</v>
      </c>
      <c r="G59" s="85" t="str">
        <f>'SERIES_DB-MetaData'!G59</f>
        <v>C</v>
      </c>
      <c r="H59" s="85" t="str">
        <f>'SERIES_DB-MetaData'!H59</f>
        <v>R</v>
      </c>
      <c r="I59" s="31">
        <f>IF('SERIES_DB-MetaData'!$F59="US",'SERIES_DB-MetaData'!I59,'SERIES_DB-MetaData'!I59/6.89476)</f>
        <v>3.0167837604209575</v>
      </c>
      <c r="J59" s="31">
        <f>IF('SERIES_DB-MetaData'!$F59="US",'SERIES_DB-MetaData'!J59,'SERIES_DB-MetaData'!J59/6.89476)</f>
        <v>0</v>
      </c>
      <c r="K59" s="31">
        <f>IF('SERIES_DB-MetaData'!$F59="US",'SERIES_DB-MetaData'!K59,'SERIES_DB-MetaData'!K59/6.89476)</f>
        <v>0</v>
      </c>
      <c r="L59" s="31">
        <f>IF('SERIES_DB-MetaData'!$F59="US",'SERIES_DB-MetaData'!L59,'SERIES_DB-MetaData'!L59/4.448)</f>
        <v>122.30215827338128</v>
      </c>
      <c r="M59" s="20">
        <f>'SERIES_DB-MetaData'!M59</f>
        <v>0</v>
      </c>
      <c r="N59" s="31">
        <f>IF('SERIES_DB-MetaData'!$F59="US",'SERIES_DB-MetaData'!N59,'SERIES_DB-MetaData'!N59/25.4)</f>
        <v>6.2992125984251972</v>
      </c>
      <c r="O59" s="31">
        <f>IF('SERIES_DB-MetaData'!$F59="US",'SERIES_DB-MetaData'!O59,'SERIES_DB-MetaData'!O59/25.4)</f>
        <v>6.2992125984251972</v>
      </c>
      <c r="P59" s="31">
        <f>IF('SERIES_DB-MetaData'!$F59="US",'SERIES_DB-MetaData'!P59,'SERIES_DB-MetaData'!P59/25.4)</f>
        <v>66.929133858267718</v>
      </c>
      <c r="Q59" s="31">
        <f>IF('SERIES_DB-MetaData'!$F59="US",'SERIES_DB-MetaData'!Q59,'SERIES_DB-MetaData'!Q59/25.4)</f>
        <v>6.2992125984251972</v>
      </c>
      <c r="R59" s="31">
        <f>IF('SERIES_DB-MetaData'!$F59="US",'SERIES_DB-MetaData'!R59,'SERIES_DB-MetaData'!R59/25.4)</f>
        <v>66.929133858267718</v>
      </c>
      <c r="S59" s="31">
        <f>IF('SERIES_DB-MetaData'!$F59="US",'SERIES_DB-MetaData'!S59,'SERIES_DB-MetaData'!S59/25.4)</f>
        <v>66.929133858267718</v>
      </c>
      <c r="T59" s="24" t="str">
        <f>'SERIES_DB-MetaData'!T59</f>
        <v>C</v>
      </c>
      <c r="U59" s="31">
        <f>IF('SERIES_DB-MetaData'!$F59="US",'SERIES_DB-MetaData'!U59,'SERIES_DB-MetaData'!U59/(25.4^2))</f>
        <v>421.60084320168642</v>
      </c>
      <c r="V59" s="31">
        <f>IF('SERIES_DB-MetaData'!$F59="US",'SERIES_DB-MetaData'!V59,'SERIES_DB-MetaData'!V59/25.4)</f>
        <v>0.75196850393700798</v>
      </c>
      <c r="W59" s="31">
        <f>IF('SERIES_DB-MetaData'!$F59="US",'SERIES_DB-MetaData'!W59,'SERIES_DB-MetaData'!W59/25.4)</f>
        <v>0</v>
      </c>
      <c r="X59" s="31">
        <f>IF('SERIES_DB-MetaData'!$F59="US",'SERIES_DB-MetaData'!X59,'SERIES_DB-MetaData'!X59/25.4)</f>
        <v>0</v>
      </c>
      <c r="Y59" s="108">
        <f>'SERIES_DB-MetaData'!Y59</f>
        <v>5</v>
      </c>
      <c r="Z59" s="31">
        <f>IF('SERIES_DB-MetaData'!$F59="US",'SERIES_DB-MetaData'!Z59,'SERIES_DB-MetaData'!Z59/25.4)</f>
        <v>0</v>
      </c>
      <c r="AA59" s="108">
        <f>'SERIES_DB-MetaData'!AA59</f>
        <v>0</v>
      </c>
      <c r="AB59" s="31">
        <f>IF('SERIES_DB-MetaData'!$F59="US",'SERIES_DB-MetaData'!AB59,'SERIES_DB-MetaData'!AB59/25.4)</f>
        <v>0</v>
      </c>
      <c r="AC59" s="108">
        <f>'SERIES_DB-MetaData'!AC59</f>
        <v>0</v>
      </c>
      <c r="AD59" s="108">
        <f>'SERIES_DB-MetaData'!AD59</f>
        <v>0</v>
      </c>
      <c r="AE59" s="31">
        <f>IF('SERIES_DB-MetaData'!$F59="US",'SERIES_DB-MetaData'!AE59,'SERIES_DB-MetaData'!AE59/25.4)</f>
        <v>0</v>
      </c>
      <c r="AF59" s="108">
        <f>'SERIES_DB-MetaData'!AF59</f>
        <v>0</v>
      </c>
      <c r="AG59" s="23">
        <f t="shared" si="5"/>
        <v>0.52669320586217505</v>
      </c>
      <c r="AH59" s="31">
        <f>IF('SERIES_DB-MetaData'!$F59="US",'SERIES_DB-MetaData'!AH59,'SERIES_DB-MetaData'!AH59/25.4)</f>
        <v>0</v>
      </c>
      <c r="AI59" s="31">
        <f>IF('SERIES_DB-MetaData'!$F59="US",'SERIES_DB-MetaData'!AI59,'SERIES_DB-MetaData'!AI59/6.89476)</f>
        <v>54.580580034693014</v>
      </c>
      <c r="AJ59" s="31">
        <f>IF('SERIES_DB-MetaData'!$F59="US",'SERIES_DB-MetaData'!AJ59,'SERIES_DB-MetaData'!AJ59/6.89476)</f>
        <v>0</v>
      </c>
      <c r="AK59" s="31">
        <f>IF('SERIES_DB-MetaData'!$F59="US",'SERIES_DB-MetaData'!AK59,'SERIES_DB-MetaData'!AK59/6.89476)</f>
        <v>0</v>
      </c>
      <c r="AL59" s="31">
        <f>IF('SERIES_DB-MetaData'!$F59="US",'SERIES_DB-MetaData'!AL59,'SERIES_DB-MetaData'!AL59/6.89476)</f>
        <v>0</v>
      </c>
      <c r="AM59" s="31">
        <f>IF('SERIES_DB-MetaData'!$F59="US",'SERIES_DB-MetaData'!AM59,'SERIES_DB-MetaData'!AM59/6.89476)</f>
        <v>0</v>
      </c>
      <c r="AN59" s="31">
        <f>IF('SERIES_DB-MetaData'!$F59="US",'SERIES_DB-MetaData'!AN59,'SERIES_DB-MetaData'!AN59/6.89476)</f>
        <v>0</v>
      </c>
      <c r="AO59" s="108">
        <f>'SERIES_DB-MetaData'!AO59</f>
        <v>0</v>
      </c>
      <c r="AP59" s="108">
        <f>'SERIES_DB-MetaData'!AP59</f>
        <v>0</v>
      </c>
      <c r="AQ59" s="108">
        <f>'SERIES_DB-MetaData'!AQ59</f>
        <v>2</v>
      </c>
      <c r="AR59" s="108" t="str">
        <f>'SERIES_DB-MetaData'!AR59</f>
        <v>Ribbed</v>
      </c>
      <c r="AS59" s="31">
        <f>IF('SERIES_DB-MetaData'!$F59="US",'SERIES_DB-MetaData'!AS59,'SERIES_DB-MetaData'!AS59/25.4)</f>
        <v>0.51181102362204722</v>
      </c>
      <c r="AT59" s="108">
        <f>'SERIES_DB-MetaData'!AT59</f>
        <v>6</v>
      </c>
      <c r="AU59" s="31">
        <f>IF('SERIES_DB-MetaData'!$F59="US",'SERIES_DB-MetaData'!AU59,'SERIES_DB-MetaData'!AU59/25.4)</f>
        <v>10.393700787401576</v>
      </c>
      <c r="AV59" s="31">
        <f>IF('SERIES_DB-MetaData'!$F59="US",'SERIES_DB-MetaData'!AV59,'SERIES_DB-MetaData'!AV59/25.4)</f>
        <v>0</v>
      </c>
      <c r="AW59" s="108">
        <f>'SERIES_DB-MetaData'!AW59</f>
        <v>0</v>
      </c>
      <c r="AX59" s="31">
        <f>IF('SERIES_DB-MetaData'!$F59="US",'SERIES_DB-MetaData'!AX59,'SERIES_DB-MetaData'!AX59/25.4)</f>
        <v>0</v>
      </c>
      <c r="AY59" s="23">
        <f t="shared" si="6"/>
        <v>0.62846728037011712</v>
      </c>
      <c r="AZ59" s="23"/>
      <c r="BA59" s="31">
        <f>IF('SERIES_DB-MetaData'!$F59="US",'SERIES_DB-MetaData'!BA59,'SERIES_DB-MetaData'!BA59/6.89476)</f>
        <v>60.763536366748085</v>
      </c>
      <c r="BB59" s="31"/>
      <c r="BC59" s="108">
        <f>'SERIES_DB-MetaData'!BC59</f>
        <v>0</v>
      </c>
      <c r="BD59" s="31">
        <f>IF('SERIES_DB-MetaData'!$F59="US",'SERIES_DB-MetaData'!BD59,'SERIES_DB-MetaData'!BD59/25.4)</f>
        <v>0.35433070866141736</v>
      </c>
      <c r="BE59" s="31">
        <f>IF('SERIES_DB-MetaData'!$F59="US",'SERIES_DB-MetaData'!BE59,'SERIES_DB-MetaData'!BE59/25.4)</f>
        <v>5.1574803149606305</v>
      </c>
      <c r="BF59" s="108">
        <f>'SERIES_DB-MetaData'!BF59</f>
        <v>2</v>
      </c>
      <c r="BG59" s="23">
        <f t="shared" si="7"/>
        <v>0.60703484003047059</v>
      </c>
      <c r="BH59" s="31">
        <f>IF('SERIES_DB-MetaData'!$F59="US",'SERIES_DB-MetaData'!BH59,'SERIES_DB-MetaData'!BH59/25.4)</f>
        <v>0</v>
      </c>
      <c r="BI59" s="31">
        <f>IF('SERIES_DB-MetaData'!$F59="US",'SERIES_DB-MetaData'!BI59,'SERIES_DB-MetaData'!BI59/6.89476)</f>
        <v>58.986824777077082</v>
      </c>
      <c r="BJ59" s="31">
        <f>IF('SERIES_DB-MetaData'!$F59="US",'SERIES_DB-MetaData'!BJ59,'SERIES_DB-MetaData'!BJ59/6.89476)</f>
        <v>0</v>
      </c>
      <c r="BK59" s="108">
        <f>'SERIES_DB-MetaData'!BK59</f>
        <v>0</v>
      </c>
      <c r="BL59" s="31">
        <f>IF('SERIES_DB-MetaData'!$F59="US",'SERIES_DB-MetaData'!BL59,'SERIES_DB-MetaData'!BL59/25.4)</f>
        <v>0.51181102362204722</v>
      </c>
      <c r="BM59" s="31">
        <f>IF('SERIES_DB-MetaData'!$F59="US",'SERIES_DB-MetaData'!BM59,'SERIES_DB-MetaData'!BM59/25.4)</f>
        <v>10.393700787401576</v>
      </c>
      <c r="BN59" s="31">
        <f>'SERIES_DB-MetaData'!$BO$6</f>
        <v>0.52359877559829893</v>
      </c>
      <c r="BO59" s="22">
        <f>'SERIES_DB-MetaData'!$BO$6</f>
        <v>0.52359877559829893</v>
      </c>
      <c r="BP59" s="31">
        <f>IF('SERIES_DB-MetaData'!$F59="US",'SERIES_DB-MetaData'!BP59,'SERIES_DB-MetaData'!BP59/6.89476)</f>
        <v>60.763536366748085</v>
      </c>
      <c r="BQ59" s="31">
        <f>IF('SERIES_DB-MetaData'!$F59="US",'SERIES_DB-MetaData'!BQ59,'SERIES_DB-MetaData'!BQ59/6.89476)</f>
        <v>0</v>
      </c>
      <c r="BR59" s="108">
        <f>'SERIES_DB-MetaData'!BR59</f>
        <v>0</v>
      </c>
      <c r="BS59" s="31">
        <f>IF('SERIES_DB-MetaData'!$F59="US",'SERIES_DB-MetaData'!BS59,'SERIES_DB-MetaData'!BS59/25.4)</f>
        <v>0</v>
      </c>
      <c r="BT59" s="108">
        <f>'SERIES_DB-MetaData'!BT59</f>
        <v>0</v>
      </c>
      <c r="BU59" s="108">
        <f t="shared" si="8"/>
        <v>0</v>
      </c>
      <c r="BV59" s="31">
        <f>IF('SERIES_DB-MetaData'!$F59="US",'SERIES_DB-MetaData'!BV59,'SERIES_DB-MetaData'!BV59/6.89476)</f>
        <v>0</v>
      </c>
      <c r="BW59" s="108">
        <f>'SERIES_DB-MetaData'!BW59</f>
        <v>0</v>
      </c>
      <c r="BX59" s="108">
        <f>'SERIES_DB-MetaData'!BX59</f>
        <v>2</v>
      </c>
    </row>
    <row r="60" spans="1:76">
      <c r="A60" s="85">
        <f>'SERIES_DB-MetaData'!A60</f>
        <v>55</v>
      </c>
      <c r="B60" s="85">
        <f>'SERIES_DB-MetaData'!B60</f>
        <v>0</v>
      </c>
      <c r="C60" s="85">
        <f>'SERIES_DB-MetaData'!C60</f>
        <v>3</v>
      </c>
      <c r="D60" s="85" t="str">
        <f>'SERIES_DB-MetaData'!D60</f>
        <v>Hirosawa_7-3</v>
      </c>
      <c r="E60" s="85" t="str">
        <f>'SERIES_DB-MetaData'!E60</f>
        <v>Hirosawa, 1975 (from Lu et al., 2010, NEES Database)</v>
      </c>
      <c r="F60" s="20" t="s">
        <v>193</v>
      </c>
      <c r="G60" s="85" t="str">
        <f>'SERIES_DB-MetaData'!G60</f>
        <v>C</v>
      </c>
      <c r="H60" s="85" t="str">
        <f>'SERIES_DB-MetaData'!H60</f>
        <v>R</v>
      </c>
      <c r="I60" s="31">
        <f>IF('SERIES_DB-MetaData'!$F60="US",'SERIES_DB-MetaData'!I60,'SERIES_DB-MetaData'!I60/6.89476)</f>
        <v>3.0167837604209575</v>
      </c>
      <c r="J60" s="31">
        <f>IF('SERIES_DB-MetaData'!$F60="US",'SERIES_DB-MetaData'!J60,'SERIES_DB-MetaData'!J60/6.89476)</f>
        <v>0</v>
      </c>
      <c r="K60" s="31">
        <f>IF('SERIES_DB-MetaData'!$F60="US",'SERIES_DB-MetaData'!K60,'SERIES_DB-MetaData'!K60/6.89476)</f>
        <v>0</v>
      </c>
      <c r="L60" s="31">
        <f>IF('SERIES_DB-MetaData'!$F60="US",'SERIES_DB-MetaData'!L60,'SERIES_DB-MetaData'!L60/4.448)</f>
        <v>122.30215827338128</v>
      </c>
      <c r="M60" s="20">
        <f>'SERIES_DB-MetaData'!M60</f>
        <v>0</v>
      </c>
      <c r="N60" s="31">
        <f>IF('SERIES_DB-MetaData'!$F60="US",'SERIES_DB-MetaData'!N60,'SERIES_DB-MetaData'!N60/25.4)</f>
        <v>6.2992125984251972</v>
      </c>
      <c r="O60" s="31">
        <f>IF('SERIES_DB-MetaData'!$F60="US",'SERIES_DB-MetaData'!O60,'SERIES_DB-MetaData'!O60/25.4)</f>
        <v>6.2992125984251972</v>
      </c>
      <c r="P60" s="31">
        <f>IF('SERIES_DB-MetaData'!$F60="US",'SERIES_DB-MetaData'!P60,'SERIES_DB-MetaData'!P60/25.4)</f>
        <v>66.929133858267718</v>
      </c>
      <c r="Q60" s="31">
        <f>IF('SERIES_DB-MetaData'!$F60="US",'SERIES_DB-MetaData'!Q60,'SERIES_DB-MetaData'!Q60/25.4)</f>
        <v>6.2992125984251972</v>
      </c>
      <c r="R60" s="31">
        <f>IF('SERIES_DB-MetaData'!$F60="US",'SERIES_DB-MetaData'!R60,'SERIES_DB-MetaData'!R60/25.4)</f>
        <v>66.929133858267718</v>
      </c>
      <c r="S60" s="31">
        <f>IF('SERIES_DB-MetaData'!$F60="US",'SERIES_DB-MetaData'!S60,'SERIES_DB-MetaData'!S60/25.4)</f>
        <v>66.929133858267718</v>
      </c>
      <c r="T60" s="24" t="str">
        <f>'SERIES_DB-MetaData'!T60</f>
        <v>C</v>
      </c>
      <c r="U60" s="31">
        <f>IF('SERIES_DB-MetaData'!$F60="US",'SERIES_DB-MetaData'!U60,'SERIES_DB-MetaData'!U60/(25.4^2))</f>
        <v>421.60084320168642</v>
      </c>
      <c r="V60" s="31">
        <f>IF('SERIES_DB-MetaData'!$F60="US",'SERIES_DB-MetaData'!V60,'SERIES_DB-MetaData'!V60/25.4)</f>
        <v>0.75196850393700798</v>
      </c>
      <c r="W60" s="31">
        <f>IF('SERIES_DB-MetaData'!$F60="US",'SERIES_DB-MetaData'!W60,'SERIES_DB-MetaData'!W60/25.4)</f>
        <v>0</v>
      </c>
      <c r="X60" s="31">
        <f>IF('SERIES_DB-MetaData'!$F60="US",'SERIES_DB-MetaData'!X60,'SERIES_DB-MetaData'!X60/25.4)</f>
        <v>0</v>
      </c>
      <c r="Y60" s="108">
        <f>'SERIES_DB-MetaData'!Y60</f>
        <v>5</v>
      </c>
      <c r="Z60" s="31">
        <f>IF('SERIES_DB-MetaData'!$F60="US",'SERIES_DB-MetaData'!Z60,'SERIES_DB-MetaData'!Z60/25.4)</f>
        <v>0</v>
      </c>
      <c r="AA60" s="108">
        <f>'SERIES_DB-MetaData'!AA60</f>
        <v>0</v>
      </c>
      <c r="AB60" s="31">
        <f>IF('SERIES_DB-MetaData'!$F60="US",'SERIES_DB-MetaData'!AB60,'SERIES_DB-MetaData'!AB60/25.4)</f>
        <v>0</v>
      </c>
      <c r="AC60" s="108">
        <f>'SERIES_DB-MetaData'!AC60</f>
        <v>0</v>
      </c>
      <c r="AD60" s="108">
        <f>'SERIES_DB-MetaData'!AD60</f>
        <v>0</v>
      </c>
      <c r="AE60" s="31">
        <f>IF('SERIES_DB-MetaData'!$F60="US",'SERIES_DB-MetaData'!AE60,'SERIES_DB-MetaData'!AE60/25.4)</f>
        <v>0</v>
      </c>
      <c r="AF60" s="108">
        <f>'SERIES_DB-MetaData'!AF60</f>
        <v>0</v>
      </c>
      <c r="AG60" s="23">
        <f t="shared" si="5"/>
        <v>0.52669320586217505</v>
      </c>
      <c r="AH60" s="31">
        <f>IF('SERIES_DB-MetaData'!$F60="US",'SERIES_DB-MetaData'!AH60,'SERIES_DB-MetaData'!AH60/25.4)</f>
        <v>0</v>
      </c>
      <c r="AI60" s="31">
        <f>IF('SERIES_DB-MetaData'!$F60="US",'SERIES_DB-MetaData'!AI60,'SERIES_DB-MetaData'!AI60/6.89476)</f>
        <v>54.580580034693014</v>
      </c>
      <c r="AJ60" s="31">
        <f>IF('SERIES_DB-MetaData'!$F60="US",'SERIES_DB-MetaData'!AJ60,'SERIES_DB-MetaData'!AJ60/6.89476)</f>
        <v>0</v>
      </c>
      <c r="AK60" s="31">
        <f>IF('SERIES_DB-MetaData'!$F60="US",'SERIES_DB-MetaData'!AK60,'SERIES_DB-MetaData'!AK60/6.89476)</f>
        <v>0</v>
      </c>
      <c r="AL60" s="31">
        <f>IF('SERIES_DB-MetaData'!$F60="US",'SERIES_DB-MetaData'!AL60,'SERIES_DB-MetaData'!AL60/6.89476)</f>
        <v>0</v>
      </c>
      <c r="AM60" s="31">
        <f>IF('SERIES_DB-MetaData'!$F60="US",'SERIES_DB-MetaData'!AM60,'SERIES_DB-MetaData'!AM60/6.89476)</f>
        <v>0</v>
      </c>
      <c r="AN60" s="31">
        <f>IF('SERIES_DB-MetaData'!$F60="US",'SERIES_DB-MetaData'!AN60,'SERIES_DB-MetaData'!AN60/6.89476)</f>
        <v>0</v>
      </c>
      <c r="AO60" s="108">
        <f>'SERIES_DB-MetaData'!AO60</f>
        <v>0</v>
      </c>
      <c r="AP60" s="108">
        <f>'SERIES_DB-MetaData'!AP60</f>
        <v>0</v>
      </c>
      <c r="AQ60" s="108">
        <f>'SERIES_DB-MetaData'!AQ60</f>
        <v>2</v>
      </c>
      <c r="AR60" s="108" t="str">
        <f>'SERIES_DB-MetaData'!AR60</f>
        <v>Ribbed</v>
      </c>
      <c r="AS60" s="31">
        <f>IF('SERIES_DB-MetaData'!$F60="US",'SERIES_DB-MetaData'!AS60,'SERIES_DB-MetaData'!AS60/25.4)</f>
        <v>0.51181102362204722</v>
      </c>
      <c r="AT60" s="108">
        <f>'SERIES_DB-MetaData'!AT60</f>
        <v>6</v>
      </c>
      <c r="AU60" s="31">
        <f>IF('SERIES_DB-MetaData'!$F60="US",'SERIES_DB-MetaData'!AU60,'SERIES_DB-MetaData'!AU60/25.4)</f>
        <v>10.393700787401576</v>
      </c>
      <c r="AV60" s="31">
        <f>IF('SERIES_DB-MetaData'!$F60="US",'SERIES_DB-MetaData'!AV60,'SERIES_DB-MetaData'!AV60/25.4)</f>
        <v>0</v>
      </c>
      <c r="AW60" s="108">
        <f>'SERIES_DB-MetaData'!AW60</f>
        <v>0</v>
      </c>
      <c r="AX60" s="31">
        <f>IF('SERIES_DB-MetaData'!$F60="US",'SERIES_DB-MetaData'!AX60,'SERIES_DB-MetaData'!AX60/25.4)</f>
        <v>0</v>
      </c>
      <c r="AY60" s="23">
        <f t="shared" si="6"/>
        <v>0.62846728037011712</v>
      </c>
      <c r="AZ60" s="23"/>
      <c r="BA60" s="31">
        <f>IF('SERIES_DB-MetaData'!$F60="US",'SERIES_DB-MetaData'!BA60,'SERIES_DB-MetaData'!BA60/6.89476)</f>
        <v>61.104664991964917</v>
      </c>
      <c r="BB60" s="31"/>
      <c r="BC60" s="108">
        <f>'SERIES_DB-MetaData'!BC60</f>
        <v>0</v>
      </c>
      <c r="BD60" s="31">
        <f>IF('SERIES_DB-MetaData'!$F60="US",'SERIES_DB-MetaData'!BD60,'SERIES_DB-MetaData'!BD60/25.4)</f>
        <v>0.35433070866141736</v>
      </c>
      <c r="BE60" s="31">
        <f>IF('SERIES_DB-MetaData'!$F60="US",'SERIES_DB-MetaData'!BE60,'SERIES_DB-MetaData'!BE60/25.4)</f>
        <v>5.1574803149606305</v>
      </c>
      <c r="BF60" s="108">
        <f>'SERIES_DB-MetaData'!BF60</f>
        <v>2</v>
      </c>
      <c r="BG60" s="23">
        <f t="shared" si="7"/>
        <v>0.60703484003047059</v>
      </c>
      <c r="BH60" s="31">
        <f>IF('SERIES_DB-MetaData'!$F60="US",'SERIES_DB-MetaData'!BH60,'SERIES_DB-MetaData'!BH60/25.4)</f>
        <v>0</v>
      </c>
      <c r="BI60" s="31">
        <f>IF('SERIES_DB-MetaData'!$F60="US",'SERIES_DB-MetaData'!BI60,'SERIES_DB-MetaData'!BI60/6.89476)</f>
        <v>58.986824777077082</v>
      </c>
      <c r="BJ60" s="31">
        <f>IF('SERIES_DB-MetaData'!$F60="US",'SERIES_DB-MetaData'!BJ60,'SERIES_DB-MetaData'!BJ60/6.89476)</f>
        <v>0</v>
      </c>
      <c r="BK60" s="108">
        <f>'SERIES_DB-MetaData'!BK60</f>
        <v>0</v>
      </c>
      <c r="BL60" s="31">
        <f>IF('SERIES_DB-MetaData'!$F60="US",'SERIES_DB-MetaData'!BL60,'SERIES_DB-MetaData'!BL60/25.4)</f>
        <v>0.51181102362204722</v>
      </c>
      <c r="BM60" s="31">
        <f>IF('SERIES_DB-MetaData'!$F60="US",'SERIES_DB-MetaData'!BM60,'SERIES_DB-MetaData'!BM60/25.4)</f>
        <v>5.1968503937007879</v>
      </c>
      <c r="BN60" s="31">
        <f>'SERIES_DB-MetaData'!$BO$6</f>
        <v>0.52359877559829893</v>
      </c>
      <c r="BO60" s="22">
        <f>'SERIES_DB-MetaData'!$BO$6</f>
        <v>0.52359877559829893</v>
      </c>
      <c r="BP60" s="31">
        <f>IF('SERIES_DB-MetaData'!$F60="US",'SERIES_DB-MetaData'!BP60,'SERIES_DB-MetaData'!BP60/6.89476)</f>
        <v>61.104664991964917</v>
      </c>
      <c r="BQ60" s="31">
        <f>IF('SERIES_DB-MetaData'!$F60="US",'SERIES_DB-MetaData'!BQ60,'SERIES_DB-MetaData'!BQ60/6.89476)</f>
        <v>0</v>
      </c>
      <c r="BR60" s="108">
        <f>'SERIES_DB-MetaData'!BR60</f>
        <v>0</v>
      </c>
      <c r="BS60" s="31">
        <f>IF('SERIES_DB-MetaData'!$F60="US",'SERIES_DB-MetaData'!BS60,'SERIES_DB-MetaData'!BS60/25.4)</f>
        <v>0</v>
      </c>
      <c r="BT60" s="108">
        <f>'SERIES_DB-MetaData'!BT60</f>
        <v>0</v>
      </c>
      <c r="BU60" s="108">
        <f t="shared" si="8"/>
        <v>0</v>
      </c>
      <c r="BV60" s="31">
        <f>IF('SERIES_DB-MetaData'!$F60="US",'SERIES_DB-MetaData'!BV60,'SERIES_DB-MetaData'!BV60/6.89476)</f>
        <v>0</v>
      </c>
      <c r="BW60" s="108">
        <f>'SERIES_DB-MetaData'!BW60</f>
        <v>0</v>
      </c>
      <c r="BX60" s="108">
        <f>'SERIES_DB-MetaData'!BX60</f>
        <v>4</v>
      </c>
    </row>
    <row r="61" spans="1:76">
      <c r="A61" s="85">
        <f>'SERIES_DB-MetaData'!A61</f>
        <v>56</v>
      </c>
      <c r="B61" s="85">
        <f>'SERIES_DB-MetaData'!B61</f>
        <v>0</v>
      </c>
      <c r="C61" s="85">
        <f>'SERIES_DB-MetaData'!C61</f>
        <v>4</v>
      </c>
      <c r="D61" s="85" t="str">
        <f>'SERIES_DB-MetaData'!D61</f>
        <v>Hirosawa_7-4</v>
      </c>
      <c r="E61" s="85" t="str">
        <f>'SERIES_DB-MetaData'!E61</f>
        <v>Hirosawa, 1975 (from Lu et al., 2010, NEES Database)</v>
      </c>
      <c r="F61" s="20" t="s">
        <v>193</v>
      </c>
      <c r="G61" s="85" t="str">
        <f>'SERIES_DB-MetaData'!G61</f>
        <v>C</v>
      </c>
      <c r="H61" s="85" t="str">
        <f>'SERIES_DB-MetaData'!H61</f>
        <v>R</v>
      </c>
      <c r="I61" s="31">
        <f>IF('SERIES_DB-MetaData'!$F61="US",'SERIES_DB-MetaData'!I61,'SERIES_DB-MetaData'!I61/6.89476)</f>
        <v>1.9870162268157268</v>
      </c>
      <c r="J61" s="31">
        <f>IF('SERIES_DB-MetaData'!$F61="US",'SERIES_DB-MetaData'!J61,'SERIES_DB-MetaData'!J61/6.89476)</f>
        <v>0</v>
      </c>
      <c r="K61" s="31">
        <f>IF('SERIES_DB-MetaData'!$F61="US",'SERIES_DB-MetaData'!K61,'SERIES_DB-MetaData'!K61/6.89476)</f>
        <v>0</v>
      </c>
      <c r="L61" s="31">
        <f>IF('SERIES_DB-MetaData'!$F61="US",'SERIES_DB-MetaData'!L61,'SERIES_DB-MetaData'!L61/4.448)</f>
        <v>122.30215827338128</v>
      </c>
      <c r="M61" s="20">
        <f>'SERIES_DB-MetaData'!M61</f>
        <v>0</v>
      </c>
      <c r="N61" s="31">
        <f>IF('SERIES_DB-MetaData'!$F61="US",'SERIES_DB-MetaData'!N61,'SERIES_DB-MetaData'!N61/25.4)</f>
        <v>6.2992125984251972</v>
      </c>
      <c r="O61" s="31">
        <f>IF('SERIES_DB-MetaData'!$F61="US",'SERIES_DB-MetaData'!O61,'SERIES_DB-MetaData'!O61/25.4)</f>
        <v>6.2992125984251972</v>
      </c>
      <c r="P61" s="31">
        <f>IF('SERIES_DB-MetaData'!$F61="US",'SERIES_DB-MetaData'!P61,'SERIES_DB-MetaData'!P61/25.4)</f>
        <v>66.929133858267718</v>
      </c>
      <c r="Q61" s="31">
        <f>IF('SERIES_DB-MetaData'!$F61="US",'SERIES_DB-MetaData'!Q61,'SERIES_DB-MetaData'!Q61/25.4)</f>
        <v>6.2992125984251972</v>
      </c>
      <c r="R61" s="31">
        <f>IF('SERIES_DB-MetaData'!$F61="US",'SERIES_DB-MetaData'!R61,'SERIES_DB-MetaData'!R61/25.4)</f>
        <v>66.929133858267718</v>
      </c>
      <c r="S61" s="31">
        <f>IF('SERIES_DB-MetaData'!$F61="US",'SERIES_DB-MetaData'!S61,'SERIES_DB-MetaData'!S61/25.4)</f>
        <v>66.929133858267718</v>
      </c>
      <c r="T61" s="24" t="str">
        <f>'SERIES_DB-MetaData'!T61</f>
        <v>C</v>
      </c>
      <c r="U61" s="31">
        <f>IF('SERIES_DB-MetaData'!$F61="US",'SERIES_DB-MetaData'!U61,'SERIES_DB-MetaData'!U61/(25.4^2))</f>
        <v>421.60084320168642</v>
      </c>
      <c r="V61" s="31">
        <f>IF('SERIES_DB-MetaData'!$F61="US",'SERIES_DB-MetaData'!V61,'SERIES_DB-MetaData'!V61/25.4)</f>
        <v>0.75196850393700798</v>
      </c>
      <c r="W61" s="31">
        <f>IF('SERIES_DB-MetaData'!$F61="US",'SERIES_DB-MetaData'!W61,'SERIES_DB-MetaData'!W61/25.4)</f>
        <v>0</v>
      </c>
      <c r="X61" s="31">
        <f>IF('SERIES_DB-MetaData'!$F61="US",'SERIES_DB-MetaData'!X61,'SERIES_DB-MetaData'!X61/25.4)</f>
        <v>0</v>
      </c>
      <c r="Y61" s="108">
        <f>'SERIES_DB-MetaData'!Y61</f>
        <v>5</v>
      </c>
      <c r="Z61" s="31">
        <f>IF('SERIES_DB-MetaData'!$F61="US",'SERIES_DB-MetaData'!Z61,'SERIES_DB-MetaData'!Z61/25.4)</f>
        <v>0</v>
      </c>
      <c r="AA61" s="108">
        <f>'SERIES_DB-MetaData'!AA61</f>
        <v>0</v>
      </c>
      <c r="AB61" s="31">
        <f>IF('SERIES_DB-MetaData'!$F61="US",'SERIES_DB-MetaData'!AB61,'SERIES_DB-MetaData'!AB61/25.4)</f>
        <v>0</v>
      </c>
      <c r="AC61" s="108">
        <f>'SERIES_DB-MetaData'!AC61</f>
        <v>0</v>
      </c>
      <c r="AD61" s="108">
        <f>'SERIES_DB-MetaData'!AD61</f>
        <v>0</v>
      </c>
      <c r="AE61" s="31">
        <f>IF('SERIES_DB-MetaData'!$F61="US",'SERIES_DB-MetaData'!AE61,'SERIES_DB-MetaData'!AE61/25.4)</f>
        <v>0</v>
      </c>
      <c r="AF61" s="108">
        <f>'SERIES_DB-MetaData'!AF61</f>
        <v>0</v>
      </c>
      <c r="AG61" s="23">
        <f t="shared" si="5"/>
        <v>0.52669320586217505</v>
      </c>
      <c r="AH61" s="31">
        <f>IF('SERIES_DB-MetaData'!$F61="US",'SERIES_DB-MetaData'!AH61,'SERIES_DB-MetaData'!AH61/25.4)</f>
        <v>0</v>
      </c>
      <c r="AI61" s="31">
        <f>IF('SERIES_DB-MetaData'!$F61="US",'SERIES_DB-MetaData'!AI61,'SERIES_DB-MetaData'!AI61/6.89476)</f>
        <v>54.580580034693014</v>
      </c>
      <c r="AJ61" s="31">
        <f>IF('SERIES_DB-MetaData'!$F61="US",'SERIES_DB-MetaData'!AJ61,'SERIES_DB-MetaData'!AJ61/6.89476)</f>
        <v>0</v>
      </c>
      <c r="AK61" s="31">
        <f>IF('SERIES_DB-MetaData'!$F61="US",'SERIES_DB-MetaData'!AK61,'SERIES_DB-MetaData'!AK61/6.89476)</f>
        <v>0</v>
      </c>
      <c r="AL61" s="31">
        <f>IF('SERIES_DB-MetaData'!$F61="US",'SERIES_DB-MetaData'!AL61,'SERIES_DB-MetaData'!AL61/6.89476)</f>
        <v>0</v>
      </c>
      <c r="AM61" s="31">
        <f>IF('SERIES_DB-MetaData'!$F61="US",'SERIES_DB-MetaData'!AM61,'SERIES_DB-MetaData'!AM61/6.89476)</f>
        <v>0</v>
      </c>
      <c r="AN61" s="31">
        <f>IF('SERIES_DB-MetaData'!$F61="US",'SERIES_DB-MetaData'!AN61,'SERIES_DB-MetaData'!AN61/6.89476)</f>
        <v>0</v>
      </c>
      <c r="AO61" s="108">
        <f>'SERIES_DB-MetaData'!AO61</f>
        <v>0</v>
      </c>
      <c r="AP61" s="108">
        <f>'SERIES_DB-MetaData'!AP61</f>
        <v>0</v>
      </c>
      <c r="AQ61" s="108">
        <f>'SERIES_DB-MetaData'!AQ61</f>
        <v>2</v>
      </c>
      <c r="AR61" s="108" t="str">
        <f>'SERIES_DB-MetaData'!AR61</f>
        <v>Ribbed</v>
      </c>
      <c r="AS61" s="31">
        <f>IF('SERIES_DB-MetaData'!$F61="US",'SERIES_DB-MetaData'!AS61,'SERIES_DB-MetaData'!AS61/25.4)</f>
        <v>0.51181102362204722</v>
      </c>
      <c r="AT61" s="108">
        <f>'SERIES_DB-MetaData'!AT61</f>
        <v>6</v>
      </c>
      <c r="AU61" s="31">
        <f>IF('SERIES_DB-MetaData'!$F61="US",'SERIES_DB-MetaData'!AU61,'SERIES_DB-MetaData'!AU61/25.4)</f>
        <v>10.393700787401576</v>
      </c>
      <c r="AV61" s="31">
        <f>IF('SERIES_DB-MetaData'!$F61="US",'SERIES_DB-MetaData'!AV61,'SERIES_DB-MetaData'!AV61/25.4)</f>
        <v>0</v>
      </c>
      <c r="AW61" s="108">
        <f>'SERIES_DB-MetaData'!AW61</f>
        <v>0</v>
      </c>
      <c r="AX61" s="31">
        <f>IF('SERIES_DB-MetaData'!$F61="US",'SERIES_DB-MetaData'!AX61,'SERIES_DB-MetaData'!AX61/25.4)</f>
        <v>0</v>
      </c>
      <c r="AY61" s="23">
        <f t="shared" si="6"/>
        <v>0.62846728037011712</v>
      </c>
      <c r="AZ61" s="23"/>
      <c r="BA61" s="31">
        <f>IF('SERIES_DB-MetaData'!$F61="US",'SERIES_DB-MetaData'!BA61,'SERIES_DB-MetaData'!BA61/6.89476)</f>
        <v>61.104664991964917</v>
      </c>
      <c r="BB61" s="31"/>
      <c r="BC61" s="108">
        <f>'SERIES_DB-MetaData'!BC61</f>
        <v>0</v>
      </c>
      <c r="BD61" s="31">
        <f>IF('SERIES_DB-MetaData'!$F61="US",'SERIES_DB-MetaData'!BD61,'SERIES_DB-MetaData'!BD61/25.4)</f>
        <v>0.35433070866141736</v>
      </c>
      <c r="BE61" s="31">
        <f>IF('SERIES_DB-MetaData'!$F61="US",'SERIES_DB-MetaData'!BE61,'SERIES_DB-MetaData'!BE61/25.4)</f>
        <v>5.1574803149606305</v>
      </c>
      <c r="BF61" s="108">
        <f>'SERIES_DB-MetaData'!BF61</f>
        <v>2</v>
      </c>
      <c r="BG61" s="23">
        <f t="shared" si="7"/>
        <v>0.60703484003047059</v>
      </c>
      <c r="BH61" s="31">
        <f>IF('SERIES_DB-MetaData'!$F61="US",'SERIES_DB-MetaData'!BH61,'SERIES_DB-MetaData'!BH61/25.4)</f>
        <v>0</v>
      </c>
      <c r="BI61" s="31">
        <f>IF('SERIES_DB-MetaData'!$F61="US",'SERIES_DB-MetaData'!BI61,'SERIES_DB-MetaData'!BI61/6.89476)</f>
        <v>58.986824777077082</v>
      </c>
      <c r="BJ61" s="31">
        <f>IF('SERIES_DB-MetaData'!$F61="US",'SERIES_DB-MetaData'!BJ61,'SERIES_DB-MetaData'!BJ61/6.89476)</f>
        <v>0</v>
      </c>
      <c r="BK61" s="108">
        <f>'SERIES_DB-MetaData'!BK61</f>
        <v>0</v>
      </c>
      <c r="BL61" s="31">
        <f>IF('SERIES_DB-MetaData'!$F61="US",'SERIES_DB-MetaData'!BL61,'SERIES_DB-MetaData'!BL61/25.4)</f>
        <v>0.51181102362204722</v>
      </c>
      <c r="BM61" s="31">
        <f>IF('SERIES_DB-MetaData'!$F61="US",'SERIES_DB-MetaData'!BM61,'SERIES_DB-MetaData'!BM61/25.4)</f>
        <v>5.1968503937007879</v>
      </c>
      <c r="BN61" s="31">
        <f>'SERIES_DB-MetaData'!$BO$6</f>
        <v>0.52359877559829893</v>
      </c>
      <c r="BO61" s="22">
        <f>'SERIES_DB-MetaData'!$BO$6</f>
        <v>0.52359877559829893</v>
      </c>
      <c r="BP61" s="31">
        <f>IF('SERIES_DB-MetaData'!$F61="US",'SERIES_DB-MetaData'!BP61,'SERIES_DB-MetaData'!BP61/6.89476)</f>
        <v>61.104664991964917</v>
      </c>
      <c r="BQ61" s="31">
        <f>IF('SERIES_DB-MetaData'!$F61="US",'SERIES_DB-MetaData'!BQ61,'SERIES_DB-MetaData'!BQ61/6.89476)</f>
        <v>0</v>
      </c>
      <c r="BR61" s="108">
        <f>'SERIES_DB-MetaData'!BR61</f>
        <v>0</v>
      </c>
      <c r="BS61" s="31">
        <f>IF('SERIES_DB-MetaData'!$F61="US",'SERIES_DB-MetaData'!BS61,'SERIES_DB-MetaData'!BS61/25.4)</f>
        <v>0</v>
      </c>
      <c r="BT61" s="108">
        <f>'SERIES_DB-MetaData'!BT61</f>
        <v>0</v>
      </c>
      <c r="BU61" s="108">
        <f t="shared" si="8"/>
        <v>0</v>
      </c>
      <c r="BV61" s="31">
        <f>IF('SERIES_DB-MetaData'!$F61="US",'SERIES_DB-MetaData'!BV61,'SERIES_DB-MetaData'!BV61/6.89476)</f>
        <v>0</v>
      </c>
      <c r="BW61" s="108">
        <f>'SERIES_DB-MetaData'!BW61</f>
        <v>0</v>
      </c>
      <c r="BX61" s="108">
        <f>'SERIES_DB-MetaData'!BX61</f>
        <v>9</v>
      </c>
    </row>
    <row r="62" spans="1:76">
      <c r="A62" s="85">
        <f>'SERIES_DB-MetaData'!A62</f>
        <v>57</v>
      </c>
      <c r="B62" s="85">
        <f>'SERIES_DB-MetaData'!B62</f>
        <v>0</v>
      </c>
      <c r="C62" s="85">
        <f>'SERIES_DB-MetaData'!C62</f>
        <v>5</v>
      </c>
      <c r="D62" s="85" t="str">
        <f>'SERIES_DB-MetaData'!D62</f>
        <v>Hirosawa_7-5</v>
      </c>
      <c r="E62" s="85" t="str">
        <f>'SERIES_DB-MetaData'!E62</f>
        <v>Hirosawa, 1975 (from Lu et al., 2010, NEES Database)</v>
      </c>
      <c r="F62" s="20" t="s">
        <v>193</v>
      </c>
      <c r="G62" s="85" t="str">
        <f>'SERIES_DB-MetaData'!G62</f>
        <v>C</v>
      </c>
      <c r="H62" s="85" t="str">
        <f>'SERIES_DB-MetaData'!H62</f>
        <v>R</v>
      </c>
      <c r="I62" s="31">
        <f>IF('SERIES_DB-MetaData'!$F62="US",'SERIES_DB-MetaData'!I62,'SERIES_DB-MetaData'!I62/6.89476)</f>
        <v>2.1320539076051959</v>
      </c>
      <c r="J62" s="31">
        <f>IF('SERIES_DB-MetaData'!$F62="US",'SERIES_DB-MetaData'!J62,'SERIES_DB-MetaData'!J62/6.89476)</f>
        <v>0</v>
      </c>
      <c r="K62" s="31">
        <f>IF('SERIES_DB-MetaData'!$F62="US",'SERIES_DB-MetaData'!K62,'SERIES_DB-MetaData'!K62/6.89476)</f>
        <v>0</v>
      </c>
      <c r="L62" s="31">
        <f>IF('SERIES_DB-MetaData'!$F62="US",'SERIES_DB-MetaData'!L62,'SERIES_DB-MetaData'!L62/4.448)</f>
        <v>122.30215827338125</v>
      </c>
      <c r="M62" s="20">
        <f>'SERIES_DB-MetaData'!M62</f>
        <v>0</v>
      </c>
      <c r="N62" s="31">
        <f>IF('SERIES_DB-MetaData'!$F62="US",'SERIES_DB-MetaData'!N62,'SERIES_DB-MetaData'!N62/25.4)</f>
        <v>6.2992125984251972</v>
      </c>
      <c r="O62" s="31">
        <f>IF('SERIES_DB-MetaData'!$F62="US",'SERIES_DB-MetaData'!O62,'SERIES_DB-MetaData'!O62/25.4)</f>
        <v>6.2992125984251972</v>
      </c>
      <c r="P62" s="31">
        <f>IF('SERIES_DB-MetaData'!$F62="US",'SERIES_DB-MetaData'!P62,'SERIES_DB-MetaData'!P62/25.4)</f>
        <v>66.929133858267718</v>
      </c>
      <c r="Q62" s="31">
        <f>IF('SERIES_DB-MetaData'!$F62="US",'SERIES_DB-MetaData'!Q62,'SERIES_DB-MetaData'!Q62/25.4)</f>
        <v>6.2992125984251972</v>
      </c>
      <c r="R62" s="31">
        <f>IF('SERIES_DB-MetaData'!$F62="US",'SERIES_DB-MetaData'!R62,'SERIES_DB-MetaData'!R62/25.4)</f>
        <v>66.929133858267718</v>
      </c>
      <c r="S62" s="31">
        <f>IF('SERIES_DB-MetaData'!$F62="US",'SERIES_DB-MetaData'!S62,'SERIES_DB-MetaData'!S62/25.4)</f>
        <v>66.929133858267718</v>
      </c>
      <c r="T62" s="24" t="str">
        <f>'SERIES_DB-MetaData'!T62</f>
        <v>C</v>
      </c>
      <c r="U62" s="31">
        <f>IF('SERIES_DB-MetaData'!$F62="US",'SERIES_DB-MetaData'!U62,'SERIES_DB-MetaData'!U62/(25.4^2))</f>
        <v>421.60084320168642</v>
      </c>
      <c r="V62" s="31">
        <f>IF('SERIES_DB-MetaData'!$F62="US",'SERIES_DB-MetaData'!V62,'SERIES_DB-MetaData'!V62/25.4)</f>
        <v>0.75196850393700798</v>
      </c>
      <c r="W62" s="31">
        <f>IF('SERIES_DB-MetaData'!$F62="US",'SERIES_DB-MetaData'!W62,'SERIES_DB-MetaData'!W62/25.4)</f>
        <v>0</v>
      </c>
      <c r="X62" s="31">
        <f>IF('SERIES_DB-MetaData'!$F62="US",'SERIES_DB-MetaData'!X62,'SERIES_DB-MetaData'!X62/25.4)</f>
        <v>0</v>
      </c>
      <c r="Y62" s="108">
        <f>'SERIES_DB-MetaData'!Y62</f>
        <v>5</v>
      </c>
      <c r="Z62" s="31">
        <f>IF('SERIES_DB-MetaData'!$F62="US",'SERIES_DB-MetaData'!Z62,'SERIES_DB-MetaData'!Z62/25.4)</f>
        <v>0</v>
      </c>
      <c r="AA62" s="108">
        <f>'SERIES_DB-MetaData'!AA62</f>
        <v>0</v>
      </c>
      <c r="AB62" s="31">
        <f>IF('SERIES_DB-MetaData'!$F62="US",'SERIES_DB-MetaData'!AB62,'SERIES_DB-MetaData'!AB62/25.4)</f>
        <v>0</v>
      </c>
      <c r="AC62" s="108">
        <f>'SERIES_DB-MetaData'!AC62</f>
        <v>0</v>
      </c>
      <c r="AD62" s="108">
        <f>'SERIES_DB-MetaData'!AD62</f>
        <v>0</v>
      </c>
      <c r="AE62" s="31">
        <f>IF('SERIES_DB-MetaData'!$F62="US",'SERIES_DB-MetaData'!AE62,'SERIES_DB-MetaData'!AE62/25.4)</f>
        <v>0</v>
      </c>
      <c r="AF62" s="108">
        <f>'SERIES_DB-MetaData'!AF62</f>
        <v>0</v>
      </c>
      <c r="AG62" s="23">
        <f t="shared" si="5"/>
        <v>0.52669320586217505</v>
      </c>
      <c r="AH62" s="31">
        <f>IF('SERIES_DB-MetaData'!$F62="US",'SERIES_DB-MetaData'!AH62,'SERIES_DB-MetaData'!AH62/25.4)</f>
        <v>0</v>
      </c>
      <c r="AI62" s="31">
        <f>IF('SERIES_DB-MetaData'!$F62="US",'SERIES_DB-MetaData'!AI62,'SERIES_DB-MetaData'!AI62/6.89476)</f>
        <v>54.580580034693014</v>
      </c>
      <c r="AJ62" s="31">
        <f>IF('SERIES_DB-MetaData'!$F62="US",'SERIES_DB-MetaData'!AJ62,'SERIES_DB-MetaData'!AJ62/6.89476)</f>
        <v>0</v>
      </c>
      <c r="AK62" s="31">
        <f>IF('SERIES_DB-MetaData'!$F62="US",'SERIES_DB-MetaData'!AK62,'SERIES_DB-MetaData'!AK62/6.89476)</f>
        <v>0</v>
      </c>
      <c r="AL62" s="31">
        <f>IF('SERIES_DB-MetaData'!$F62="US",'SERIES_DB-MetaData'!AL62,'SERIES_DB-MetaData'!AL62/6.89476)</f>
        <v>0</v>
      </c>
      <c r="AM62" s="31">
        <f>IF('SERIES_DB-MetaData'!$F62="US",'SERIES_DB-MetaData'!AM62,'SERIES_DB-MetaData'!AM62/6.89476)</f>
        <v>0</v>
      </c>
      <c r="AN62" s="31">
        <f>IF('SERIES_DB-MetaData'!$F62="US",'SERIES_DB-MetaData'!AN62,'SERIES_DB-MetaData'!AN62/6.89476)</f>
        <v>0</v>
      </c>
      <c r="AO62" s="108">
        <f>'SERIES_DB-MetaData'!AO62</f>
        <v>0</v>
      </c>
      <c r="AP62" s="108">
        <f>'SERIES_DB-MetaData'!AP62</f>
        <v>0</v>
      </c>
      <c r="AQ62" s="108">
        <f>'SERIES_DB-MetaData'!AQ62</f>
        <v>2</v>
      </c>
      <c r="AR62" s="108" t="str">
        <f>'SERIES_DB-MetaData'!AR62</f>
        <v>Ribbed</v>
      </c>
      <c r="AS62" s="31">
        <f>IF('SERIES_DB-MetaData'!$F62="US",'SERIES_DB-MetaData'!AS62,'SERIES_DB-MetaData'!AS62/25.4)</f>
        <v>0.51181102362204722</v>
      </c>
      <c r="AT62" s="108">
        <f>'SERIES_DB-MetaData'!AT62</f>
        <v>6</v>
      </c>
      <c r="AU62" s="31">
        <f>IF('SERIES_DB-MetaData'!$F62="US",'SERIES_DB-MetaData'!AU62,'SERIES_DB-MetaData'!AU62/25.4)</f>
        <v>10.393700787401576</v>
      </c>
      <c r="AV62" s="31">
        <f>IF('SERIES_DB-MetaData'!$F62="US",'SERIES_DB-MetaData'!AV62,'SERIES_DB-MetaData'!AV62/25.4)</f>
        <v>0</v>
      </c>
      <c r="AW62" s="108">
        <f>'SERIES_DB-MetaData'!AW62</f>
        <v>0</v>
      </c>
      <c r="AX62" s="31">
        <f>IF('SERIES_DB-MetaData'!$F62="US",'SERIES_DB-MetaData'!AX62,'SERIES_DB-MetaData'!AX62/25.4)</f>
        <v>0</v>
      </c>
      <c r="AY62" s="23">
        <f t="shared" si="6"/>
        <v>0.62846728037011712</v>
      </c>
      <c r="AZ62" s="23"/>
      <c r="BA62" s="31">
        <f>IF('SERIES_DB-MetaData'!$F62="US",'SERIES_DB-MetaData'!BA62,'SERIES_DB-MetaData'!BA62/6.89476)</f>
        <v>60.180774965335999</v>
      </c>
      <c r="BB62" s="31"/>
      <c r="BC62" s="108">
        <f>'SERIES_DB-MetaData'!BC62</f>
        <v>0</v>
      </c>
      <c r="BD62" s="31">
        <f>IF('SERIES_DB-MetaData'!$F62="US",'SERIES_DB-MetaData'!BD62,'SERIES_DB-MetaData'!BD62/25.4)</f>
        <v>0.35433070866141736</v>
      </c>
      <c r="BE62" s="31">
        <f>IF('SERIES_DB-MetaData'!$F62="US",'SERIES_DB-MetaData'!BE62,'SERIES_DB-MetaData'!BE62/25.4)</f>
        <v>5.2362204724409454</v>
      </c>
      <c r="BF62" s="108">
        <f>'SERIES_DB-MetaData'!BF62</f>
        <v>2</v>
      </c>
      <c r="BG62" s="23">
        <f t="shared" si="7"/>
        <v>0.59790649657136574</v>
      </c>
      <c r="BH62" s="31">
        <f>IF('SERIES_DB-MetaData'!$F62="US",'SERIES_DB-MetaData'!BH62,'SERIES_DB-MetaData'!BH62/25.4)</f>
        <v>0</v>
      </c>
      <c r="BI62" s="31">
        <f>IF('SERIES_DB-MetaData'!$F62="US",'SERIES_DB-MetaData'!BI62,'SERIES_DB-MetaData'!BI62/6.89476)</f>
        <v>58.986824777077082</v>
      </c>
      <c r="BJ62" s="31">
        <f>IF('SERIES_DB-MetaData'!$F62="US",'SERIES_DB-MetaData'!BJ62,'SERIES_DB-MetaData'!BJ62/6.89476)</f>
        <v>0</v>
      </c>
      <c r="BK62" s="108">
        <f>'SERIES_DB-MetaData'!BK62</f>
        <v>0</v>
      </c>
      <c r="BL62" s="31">
        <f>IF('SERIES_DB-MetaData'!$F62="US",'SERIES_DB-MetaData'!BL62,'SERIES_DB-MetaData'!BL62/25.4)</f>
        <v>0.51181102362204722</v>
      </c>
      <c r="BM62" s="31">
        <f>IF('SERIES_DB-MetaData'!$F62="US",'SERIES_DB-MetaData'!BM62,'SERIES_DB-MetaData'!BM62/25.4)</f>
        <v>2.598425196850394</v>
      </c>
      <c r="BN62" s="31">
        <f>'SERIES_DB-MetaData'!$BO$6</f>
        <v>0.52359877559829893</v>
      </c>
      <c r="BO62" s="22">
        <f>'SERIES_DB-MetaData'!$BO$6</f>
        <v>0.52359877559829893</v>
      </c>
      <c r="BP62" s="31">
        <f>IF('SERIES_DB-MetaData'!$F62="US",'SERIES_DB-MetaData'!BP62,'SERIES_DB-MetaData'!BP62/6.89476)</f>
        <v>60.180774965335999</v>
      </c>
      <c r="BQ62" s="31">
        <f>IF('SERIES_DB-MetaData'!$F62="US",'SERIES_DB-MetaData'!BQ62,'SERIES_DB-MetaData'!BQ62/6.89476)</f>
        <v>0</v>
      </c>
      <c r="BR62" s="108">
        <f>'SERIES_DB-MetaData'!BR62</f>
        <v>0</v>
      </c>
      <c r="BS62" s="31">
        <f>IF('SERIES_DB-MetaData'!$F62="US",'SERIES_DB-MetaData'!BS62,'SERIES_DB-MetaData'!BS62/25.4)</f>
        <v>0</v>
      </c>
      <c r="BT62" s="108">
        <f>'SERIES_DB-MetaData'!BT62</f>
        <v>0</v>
      </c>
      <c r="BU62" s="108">
        <f t="shared" si="8"/>
        <v>0</v>
      </c>
      <c r="BV62" s="31">
        <f>IF('SERIES_DB-MetaData'!$F62="US",'SERIES_DB-MetaData'!BV62,'SERIES_DB-MetaData'!BV62/6.89476)</f>
        <v>0</v>
      </c>
      <c r="BW62" s="108">
        <f>'SERIES_DB-MetaData'!BW62</f>
        <v>0</v>
      </c>
      <c r="BX62" s="108">
        <f>'SERIES_DB-MetaData'!BX62</f>
        <v>4</v>
      </c>
    </row>
    <row r="63" spans="1:76">
      <c r="A63" s="85">
        <f>'SERIES_DB-MetaData'!A63</f>
        <v>58</v>
      </c>
      <c r="B63" s="85">
        <f>'SERIES_DB-MetaData'!B63</f>
        <v>0</v>
      </c>
      <c r="C63" s="85">
        <f>'SERIES_DB-MetaData'!C63</f>
        <v>9</v>
      </c>
      <c r="D63" s="85" t="str">
        <f>'SERIES_DB-MetaData'!D63</f>
        <v>Hirosawa_8-3</v>
      </c>
      <c r="E63" s="85" t="str">
        <f>'SERIES_DB-MetaData'!E63</f>
        <v>Hirosawa, 1975 (from Lu et al., 2010, NEES Database)</v>
      </c>
      <c r="F63" s="20" t="s">
        <v>193</v>
      </c>
      <c r="G63" s="85" t="str">
        <f>'SERIES_DB-MetaData'!G63</f>
        <v>C</v>
      </c>
      <c r="H63" s="85" t="str">
        <f>'SERIES_DB-MetaData'!H63</f>
        <v>R</v>
      </c>
      <c r="I63" s="31">
        <f>IF('SERIES_DB-MetaData'!$F63="US",'SERIES_DB-MetaData'!I63,'SERIES_DB-MetaData'!I63/6.89476)</f>
        <v>2.1320539076051959</v>
      </c>
      <c r="J63" s="31">
        <f>IF('SERIES_DB-MetaData'!$F63="US",'SERIES_DB-MetaData'!J63,'SERIES_DB-MetaData'!J63/6.89476)</f>
        <v>0</v>
      </c>
      <c r="K63" s="31">
        <f>IF('SERIES_DB-MetaData'!$F63="US",'SERIES_DB-MetaData'!K63,'SERIES_DB-MetaData'!K63/6.89476)</f>
        <v>0</v>
      </c>
      <c r="L63" s="31">
        <f>IF('SERIES_DB-MetaData'!$F63="US",'SERIES_DB-MetaData'!L63,'SERIES_DB-MetaData'!L63/4.448)</f>
        <v>122.30215827338125</v>
      </c>
      <c r="M63" s="20">
        <f>'SERIES_DB-MetaData'!M63</f>
        <v>0</v>
      </c>
      <c r="N63" s="31">
        <f>IF('SERIES_DB-MetaData'!$F63="US",'SERIES_DB-MetaData'!N63,'SERIES_DB-MetaData'!N63/25.4)</f>
        <v>6.2992125984251972</v>
      </c>
      <c r="O63" s="31">
        <f>IF('SERIES_DB-MetaData'!$F63="US",'SERIES_DB-MetaData'!O63,'SERIES_DB-MetaData'!O63/25.4)</f>
        <v>6.2992125984251972</v>
      </c>
      <c r="P63" s="31">
        <f>IF('SERIES_DB-MetaData'!$F63="US",'SERIES_DB-MetaData'!P63,'SERIES_DB-MetaData'!P63/25.4)</f>
        <v>66.929133858267718</v>
      </c>
      <c r="Q63" s="31">
        <f>IF('SERIES_DB-MetaData'!$F63="US",'SERIES_DB-MetaData'!Q63,'SERIES_DB-MetaData'!Q63/25.4)</f>
        <v>6.2992125984251972</v>
      </c>
      <c r="R63" s="31">
        <f>IF('SERIES_DB-MetaData'!$F63="US",'SERIES_DB-MetaData'!R63,'SERIES_DB-MetaData'!R63/25.4)</f>
        <v>66.929133858267718</v>
      </c>
      <c r="S63" s="31">
        <f>IF('SERIES_DB-MetaData'!$F63="US",'SERIES_DB-MetaData'!S63,'SERIES_DB-MetaData'!S63/25.4)</f>
        <v>66.929133858267718</v>
      </c>
      <c r="T63" s="24" t="str">
        <f>'SERIES_DB-MetaData'!T63</f>
        <v>C</v>
      </c>
      <c r="U63" s="31">
        <f>IF('SERIES_DB-MetaData'!$F63="US",'SERIES_DB-MetaData'!U63,'SERIES_DB-MetaData'!U63/(25.4^2))</f>
        <v>421.60084320168642</v>
      </c>
      <c r="V63" s="31">
        <f>IF('SERIES_DB-MetaData'!$F63="US",'SERIES_DB-MetaData'!V63,'SERIES_DB-MetaData'!V63/25.4)</f>
        <v>0.75196850393700798</v>
      </c>
      <c r="W63" s="31">
        <f>IF('SERIES_DB-MetaData'!$F63="US",'SERIES_DB-MetaData'!W63,'SERIES_DB-MetaData'!W63/25.4)</f>
        <v>0</v>
      </c>
      <c r="X63" s="31">
        <f>IF('SERIES_DB-MetaData'!$F63="US",'SERIES_DB-MetaData'!X63,'SERIES_DB-MetaData'!X63/25.4)</f>
        <v>0</v>
      </c>
      <c r="Y63" s="108">
        <f>'SERIES_DB-MetaData'!Y63</f>
        <v>2</v>
      </c>
      <c r="Z63" s="31">
        <f>IF('SERIES_DB-MetaData'!$F63="US",'SERIES_DB-MetaData'!Z63,'SERIES_DB-MetaData'!Z63/25.4)</f>
        <v>0</v>
      </c>
      <c r="AA63" s="108">
        <f>'SERIES_DB-MetaData'!AA63</f>
        <v>0</v>
      </c>
      <c r="AB63" s="31">
        <f>IF('SERIES_DB-MetaData'!$F63="US",'SERIES_DB-MetaData'!AB63,'SERIES_DB-MetaData'!AB63/25.4)</f>
        <v>0</v>
      </c>
      <c r="AC63" s="108">
        <f>'SERIES_DB-MetaData'!AC63</f>
        <v>0</v>
      </c>
      <c r="AD63" s="108">
        <f>'SERIES_DB-MetaData'!AD63</f>
        <v>0</v>
      </c>
      <c r="AE63" s="31">
        <f>IF('SERIES_DB-MetaData'!$F63="US",'SERIES_DB-MetaData'!AE63,'SERIES_DB-MetaData'!AE63/25.4)</f>
        <v>0</v>
      </c>
      <c r="AF63" s="108">
        <f>'SERIES_DB-MetaData'!AF63</f>
        <v>0</v>
      </c>
      <c r="AG63" s="23">
        <f t="shared" si="5"/>
        <v>0.21067728234487001</v>
      </c>
      <c r="AH63" s="31">
        <f>IF('SERIES_DB-MetaData'!$F63="US",'SERIES_DB-MetaData'!AH63,'SERIES_DB-MetaData'!AH63/25.4)</f>
        <v>0</v>
      </c>
      <c r="AI63" s="31">
        <f>IF('SERIES_DB-MetaData'!$F63="US",'SERIES_DB-MetaData'!AI63,'SERIES_DB-MetaData'!AI63/6.89476)</f>
        <v>55.40497421230036</v>
      </c>
      <c r="AJ63" s="31">
        <f>IF('SERIES_DB-MetaData'!$F63="US",'SERIES_DB-MetaData'!AJ63,'SERIES_DB-MetaData'!AJ63/6.89476)</f>
        <v>0</v>
      </c>
      <c r="AK63" s="31">
        <f>IF('SERIES_DB-MetaData'!$F63="US",'SERIES_DB-MetaData'!AK63,'SERIES_DB-MetaData'!AK63/6.89476)</f>
        <v>0</v>
      </c>
      <c r="AL63" s="31">
        <f>IF('SERIES_DB-MetaData'!$F63="US",'SERIES_DB-MetaData'!AL63,'SERIES_DB-MetaData'!AL63/6.89476)</f>
        <v>0</v>
      </c>
      <c r="AM63" s="31">
        <f>IF('SERIES_DB-MetaData'!$F63="US",'SERIES_DB-MetaData'!AM63,'SERIES_DB-MetaData'!AM63/6.89476)</f>
        <v>0</v>
      </c>
      <c r="AN63" s="31">
        <f>IF('SERIES_DB-MetaData'!$F63="US",'SERIES_DB-MetaData'!AN63,'SERIES_DB-MetaData'!AN63/6.89476)</f>
        <v>0</v>
      </c>
      <c r="AO63" s="108">
        <f>'SERIES_DB-MetaData'!AO63</f>
        <v>0</v>
      </c>
      <c r="AP63" s="108">
        <f>'SERIES_DB-MetaData'!AP63</f>
        <v>0</v>
      </c>
      <c r="AQ63" s="108">
        <f>'SERIES_DB-MetaData'!AQ63</f>
        <v>2</v>
      </c>
      <c r="AR63" s="108" t="str">
        <f>'SERIES_DB-MetaData'!AR63</f>
        <v>Ribbed</v>
      </c>
      <c r="AS63" s="31">
        <f>IF('SERIES_DB-MetaData'!$F63="US",'SERIES_DB-MetaData'!AS63,'SERIES_DB-MetaData'!AS63/25.4)</f>
        <v>0.51181102362204722</v>
      </c>
      <c r="AT63" s="108">
        <f>'SERIES_DB-MetaData'!AT63</f>
        <v>6</v>
      </c>
      <c r="AU63" s="31">
        <f>IF('SERIES_DB-MetaData'!$F63="US",'SERIES_DB-MetaData'!AU63,'SERIES_DB-MetaData'!AU63/25.4)</f>
        <v>10.393700787401576</v>
      </c>
      <c r="AV63" s="31">
        <f>IF('SERIES_DB-MetaData'!$F63="US",'SERIES_DB-MetaData'!AV63,'SERIES_DB-MetaData'!AV63/25.4)</f>
        <v>0</v>
      </c>
      <c r="AW63" s="108">
        <f>'SERIES_DB-MetaData'!AW63</f>
        <v>0</v>
      </c>
      <c r="AX63" s="31">
        <f>IF('SERIES_DB-MetaData'!$F63="US",'SERIES_DB-MetaData'!AX63,'SERIES_DB-MetaData'!AX63/25.4)</f>
        <v>0</v>
      </c>
      <c r="AY63" s="23">
        <f t="shared" si="6"/>
        <v>0.62846728037011712</v>
      </c>
      <c r="AZ63" s="23"/>
      <c r="BA63" s="31">
        <f>IF('SERIES_DB-MetaData'!$F63="US",'SERIES_DB-MetaData'!BA63,'SERIES_DB-MetaData'!BA63/6.89476)</f>
        <v>60.180774965335999</v>
      </c>
      <c r="BB63" s="31"/>
      <c r="BC63" s="108">
        <f>'SERIES_DB-MetaData'!BC63</f>
        <v>0</v>
      </c>
      <c r="BD63" s="31">
        <f>IF('SERIES_DB-MetaData'!$F63="US",'SERIES_DB-MetaData'!BD63,'SERIES_DB-MetaData'!BD63/25.4)</f>
        <v>0.35433070866141736</v>
      </c>
      <c r="BE63" s="31">
        <f>IF('SERIES_DB-MetaData'!$F63="US",'SERIES_DB-MetaData'!BE63,'SERIES_DB-MetaData'!BE63/25.4)</f>
        <v>5.2362204724409454</v>
      </c>
      <c r="BF63" s="108">
        <f>'SERIES_DB-MetaData'!BF63</f>
        <v>2</v>
      </c>
      <c r="BG63" s="23">
        <f t="shared" si="7"/>
        <v>0.59790649657136574</v>
      </c>
      <c r="BH63" s="31">
        <f>IF('SERIES_DB-MetaData'!$F63="US",'SERIES_DB-MetaData'!BH63,'SERIES_DB-MetaData'!BH63/25.4)</f>
        <v>0</v>
      </c>
      <c r="BI63" s="31">
        <f>IF('SERIES_DB-MetaData'!$F63="US",'SERIES_DB-MetaData'!BI63,'SERIES_DB-MetaData'!BI63/6.89476)</f>
        <v>58.986824777077082</v>
      </c>
      <c r="BJ63" s="31">
        <f>IF('SERIES_DB-MetaData'!$F63="US",'SERIES_DB-MetaData'!BJ63,'SERIES_DB-MetaData'!BJ63/6.89476)</f>
        <v>0</v>
      </c>
      <c r="BK63" s="108">
        <f>'SERIES_DB-MetaData'!BK63</f>
        <v>0</v>
      </c>
      <c r="BL63" s="31">
        <f>IF('SERIES_DB-MetaData'!$F63="US",'SERIES_DB-MetaData'!BL63,'SERIES_DB-MetaData'!BL63/25.4)</f>
        <v>0.51181102362204722</v>
      </c>
      <c r="BM63" s="31">
        <f>IF('SERIES_DB-MetaData'!$F63="US",'SERIES_DB-MetaData'!BM63,'SERIES_DB-MetaData'!BM63/25.4)</f>
        <v>2.598425196850394</v>
      </c>
      <c r="BN63" s="31">
        <f>'SERIES_DB-MetaData'!$BO$6</f>
        <v>0.52359877559829893</v>
      </c>
      <c r="BO63" s="22">
        <f>'SERIES_DB-MetaData'!$BO$6</f>
        <v>0.52359877559829893</v>
      </c>
      <c r="BP63" s="31">
        <f>IF('SERIES_DB-MetaData'!$F63="US",'SERIES_DB-MetaData'!BP63,'SERIES_DB-MetaData'!BP63/6.89476)</f>
        <v>60.180774965335999</v>
      </c>
      <c r="BQ63" s="31">
        <f>IF('SERIES_DB-MetaData'!$F63="US",'SERIES_DB-MetaData'!BQ63,'SERIES_DB-MetaData'!BQ63/6.89476)</f>
        <v>0</v>
      </c>
      <c r="BR63" s="108">
        <f>'SERIES_DB-MetaData'!BR63</f>
        <v>0</v>
      </c>
      <c r="BS63" s="31">
        <f>IF('SERIES_DB-MetaData'!$F63="US",'SERIES_DB-MetaData'!BS63,'SERIES_DB-MetaData'!BS63/25.4)</f>
        <v>0</v>
      </c>
      <c r="BT63" s="108">
        <f>'SERIES_DB-MetaData'!BT63</f>
        <v>0</v>
      </c>
      <c r="BU63" s="108">
        <f t="shared" si="8"/>
        <v>0</v>
      </c>
      <c r="BV63" s="31">
        <f>IF('SERIES_DB-MetaData'!$F63="US",'SERIES_DB-MetaData'!BV63,'SERIES_DB-MetaData'!BV63/6.89476)</f>
        <v>0</v>
      </c>
      <c r="BW63" s="108">
        <f>'SERIES_DB-MetaData'!BW63</f>
        <v>0</v>
      </c>
      <c r="BX63" s="108">
        <f>'SERIES_DB-MetaData'!BX63</f>
        <v>9</v>
      </c>
    </row>
    <row r="64" spans="1:76">
      <c r="A64" s="85">
        <f>'SERIES_DB-MetaData'!A64</f>
        <v>59</v>
      </c>
      <c r="B64" s="85">
        <f>'SERIES_DB-MetaData'!B64</f>
        <v>0</v>
      </c>
      <c r="C64" s="85">
        <f>'SERIES_DB-MetaData'!C64</f>
        <v>10</v>
      </c>
      <c r="D64" s="85" t="str">
        <f>'SERIES_DB-MetaData'!D64</f>
        <v>Hirosawa_8-4</v>
      </c>
      <c r="E64" s="85" t="str">
        <f>'SERIES_DB-MetaData'!E64</f>
        <v>Hirosawa, 1975 (from Lu et al., 2010, NEES Database)</v>
      </c>
      <c r="F64" s="20" t="s">
        <v>193</v>
      </c>
      <c r="G64" s="85" t="str">
        <f>'SERIES_DB-MetaData'!G64</f>
        <v>C</v>
      </c>
      <c r="H64" s="85" t="str">
        <f>'SERIES_DB-MetaData'!H64</f>
        <v>R</v>
      </c>
      <c r="I64" s="31">
        <f>IF('SERIES_DB-MetaData'!$F64="US",'SERIES_DB-MetaData'!I64,'SERIES_DB-MetaData'!I64/6.89476)</f>
        <v>2.654189558447285</v>
      </c>
      <c r="J64" s="31">
        <f>IF('SERIES_DB-MetaData'!$F64="US",'SERIES_DB-MetaData'!J64,'SERIES_DB-MetaData'!J64/6.89476)</f>
        <v>0</v>
      </c>
      <c r="K64" s="31">
        <f>IF('SERIES_DB-MetaData'!$F64="US",'SERIES_DB-MetaData'!K64,'SERIES_DB-MetaData'!K64/6.89476)</f>
        <v>0</v>
      </c>
      <c r="L64" s="31">
        <f>IF('SERIES_DB-MetaData'!$F64="US",'SERIES_DB-MetaData'!L64,'SERIES_DB-MetaData'!L64/4.448)</f>
        <v>122.30215827338128</v>
      </c>
      <c r="M64" s="20">
        <f>'SERIES_DB-MetaData'!M64</f>
        <v>0</v>
      </c>
      <c r="N64" s="31">
        <f>IF('SERIES_DB-MetaData'!$F64="US",'SERIES_DB-MetaData'!N64,'SERIES_DB-MetaData'!N64/25.4)</f>
        <v>6.2992125984251972</v>
      </c>
      <c r="O64" s="31">
        <f>IF('SERIES_DB-MetaData'!$F64="US",'SERIES_DB-MetaData'!O64,'SERIES_DB-MetaData'!O64/25.4)</f>
        <v>6.2992125984251972</v>
      </c>
      <c r="P64" s="31">
        <f>IF('SERIES_DB-MetaData'!$F64="US",'SERIES_DB-MetaData'!P64,'SERIES_DB-MetaData'!P64/25.4)</f>
        <v>66.929133858267718</v>
      </c>
      <c r="Q64" s="31">
        <f>IF('SERIES_DB-MetaData'!$F64="US",'SERIES_DB-MetaData'!Q64,'SERIES_DB-MetaData'!Q64/25.4)</f>
        <v>6.2992125984251972</v>
      </c>
      <c r="R64" s="31">
        <f>IF('SERIES_DB-MetaData'!$F64="US",'SERIES_DB-MetaData'!R64,'SERIES_DB-MetaData'!R64/25.4)</f>
        <v>66.929133858267718</v>
      </c>
      <c r="S64" s="31">
        <f>IF('SERIES_DB-MetaData'!$F64="US",'SERIES_DB-MetaData'!S64,'SERIES_DB-MetaData'!S64/25.4)</f>
        <v>66.929133858267718</v>
      </c>
      <c r="T64" s="24" t="str">
        <f>'SERIES_DB-MetaData'!T64</f>
        <v>C</v>
      </c>
      <c r="U64" s="31">
        <f>IF('SERIES_DB-MetaData'!$F64="US",'SERIES_DB-MetaData'!U64,'SERIES_DB-MetaData'!U64/(25.4^2))</f>
        <v>421.60084320168642</v>
      </c>
      <c r="V64" s="31">
        <f>IF('SERIES_DB-MetaData'!$F64="US",'SERIES_DB-MetaData'!V64,'SERIES_DB-MetaData'!V64/25.4)</f>
        <v>0.75196850393700798</v>
      </c>
      <c r="W64" s="31">
        <f>IF('SERIES_DB-MetaData'!$F64="US",'SERIES_DB-MetaData'!W64,'SERIES_DB-MetaData'!W64/25.4)</f>
        <v>0</v>
      </c>
      <c r="X64" s="31">
        <f>IF('SERIES_DB-MetaData'!$F64="US",'SERIES_DB-MetaData'!X64,'SERIES_DB-MetaData'!X64/25.4)</f>
        <v>0</v>
      </c>
      <c r="Y64" s="108">
        <f>'SERIES_DB-MetaData'!Y64</f>
        <v>2</v>
      </c>
      <c r="Z64" s="31">
        <f>IF('SERIES_DB-MetaData'!$F64="US",'SERIES_DB-MetaData'!Z64,'SERIES_DB-MetaData'!Z64/25.4)</f>
        <v>0</v>
      </c>
      <c r="AA64" s="108">
        <f>'SERIES_DB-MetaData'!AA64</f>
        <v>0</v>
      </c>
      <c r="AB64" s="31">
        <f>IF('SERIES_DB-MetaData'!$F64="US",'SERIES_DB-MetaData'!AB64,'SERIES_DB-MetaData'!AB64/25.4)</f>
        <v>0</v>
      </c>
      <c r="AC64" s="108">
        <f>'SERIES_DB-MetaData'!AC64</f>
        <v>0</v>
      </c>
      <c r="AD64" s="108">
        <f>'SERIES_DB-MetaData'!AD64</f>
        <v>0</v>
      </c>
      <c r="AE64" s="31">
        <f>IF('SERIES_DB-MetaData'!$F64="US",'SERIES_DB-MetaData'!AE64,'SERIES_DB-MetaData'!AE64/25.4)</f>
        <v>0</v>
      </c>
      <c r="AF64" s="108">
        <f>'SERIES_DB-MetaData'!AF64</f>
        <v>0</v>
      </c>
      <c r="AG64" s="23">
        <f t="shared" si="5"/>
        <v>0.21067728234487001</v>
      </c>
      <c r="AH64" s="31">
        <f>IF('SERIES_DB-MetaData'!$F64="US",'SERIES_DB-MetaData'!AH64,'SERIES_DB-MetaData'!AH64/25.4)</f>
        <v>0</v>
      </c>
      <c r="AI64" s="31">
        <f>IF('SERIES_DB-MetaData'!$F64="US",'SERIES_DB-MetaData'!AI64,'SERIES_DB-MetaData'!AI64/6.89476)</f>
        <v>55.40497421230036</v>
      </c>
      <c r="AJ64" s="31">
        <f>IF('SERIES_DB-MetaData'!$F64="US",'SERIES_DB-MetaData'!AJ64,'SERIES_DB-MetaData'!AJ64/6.89476)</f>
        <v>0</v>
      </c>
      <c r="AK64" s="31">
        <f>IF('SERIES_DB-MetaData'!$F64="US",'SERIES_DB-MetaData'!AK64,'SERIES_DB-MetaData'!AK64/6.89476)</f>
        <v>0</v>
      </c>
      <c r="AL64" s="31">
        <f>IF('SERIES_DB-MetaData'!$F64="US",'SERIES_DB-MetaData'!AL64,'SERIES_DB-MetaData'!AL64/6.89476)</f>
        <v>0</v>
      </c>
      <c r="AM64" s="31">
        <f>IF('SERIES_DB-MetaData'!$F64="US",'SERIES_DB-MetaData'!AM64,'SERIES_DB-MetaData'!AM64/6.89476)</f>
        <v>0</v>
      </c>
      <c r="AN64" s="31">
        <f>IF('SERIES_DB-MetaData'!$F64="US",'SERIES_DB-MetaData'!AN64,'SERIES_DB-MetaData'!AN64/6.89476)</f>
        <v>0</v>
      </c>
      <c r="AO64" s="108">
        <f>'SERIES_DB-MetaData'!AO64</f>
        <v>0</v>
      </c>
      <c r="AP64" s="108">
        <f>'SERIES_DB-MetaData'!AP64</f>
        <v>0</v>
      </c>
      <c r="AQ64" s="108">
        <f>'SERIES_DB-MetaData'!AQ64</f>
        <v>2</v>
      </c>
      <c r="AR64" s="108" t="str">
        <f>'SERIES_DB-MetaData'!AR64</f>
        <v>Ribbed</v>
      </c>
      <c r="AS64" s="31">
        <f>IF('SERIES_DB-MetaData'!$F64="US",'SERIES_DB-MetaData'!AS64,'SERIES_DB-MetaData'!AS64/25.4)</f>
        <v>0.51181102362204722</v>
      </c>
      <c r="AT64" s="108">
        <f>'SERIES_DB-MetaData'!AT64</f>
        <v>6</v>
      </c>
      <c r="AU64" s="31">
        <f>IF('SERIES_DB-MetaData'!$F64="US",'SERIES_DB-MetaData'!AU64,'SERIES_DB-MetaData'!AU64/25.4)</f>
        <v>10.393700787401576</v>
      </c>
      <c r="AV64" s="31">
        <f>IF('SERIES_DB-MetaData'!$F64="US",'SERIES_DB-MetaData'!AV64,'SERIES_DB-MetaData'!AV64/25.4)</f>
        <v>0</v>
      </c>
      <c r="AW64" s="108">
        <f>'SERIES_DB-MetaData'!AW64</f>
        <v>0</v>
      </c>
      <c r="AX64" s="31">
        <f>IF('SERIES_DB-MetaData'!$F64="US",'SERIES_DB-MetaData'!AX64,'SERIES_DB-MetaData'!AX64/25.4)</f>
        <v>0</v>
      </c>
      <c r="AY64" s="23">
        <f t="shared" si="6"/>
        <v>0.62846728037011712</v>
      </c>
      <c r="AZ64" s="23"/>
      <c r="BA64" s="31">
        <f>IF('SERIES_DB-MetaData'!$F64="US",'SERIES_DB-MetaData'!BA64,'SERIES_DB-MetaData'!BA64/6.89476)</f>
        <v>60.180774965335999</v>
      </c>
      <c r="BB64" s="31">
        <f>IF('SERIES_DB-MetaData'!$F64="US",'SERIES_DB-MetaData'!BB64,'SERIES_DB-MetaData'!BB64/6.89476)</f>
        <v>0</v>
      </c>
      <c r="BC64" s="108">
        <f>'SERIES_DB-MetaData'!BC64</f>
        <v>0</v>
      </c>
      <c r="BD64" s="31">
        <f>IF('SERIES_DB-MetaData'!$F64="US",'SERIES_DB-MetaData'!BD64,'SERIES_DB-MetaData'!BD64/25.4)</f>
        <v>0.35433070866141736</v>
      </c>
      <c r="BE64" s="31">
        <f>IF('SERIES_DB-MetaData'!$F64="US",'SERIES_DB-MetaData'!BE64,'SERIES_DB-MetaData'!BE64/25.4)</f>
        <v>5.2362204724409454</v>
      </c>
      <c r="BF64" s="108">
        <f>'SERIES_DB-MetaData'!BF64</f>
        <v>2</v>
      </c>
      <c r="BG64" s="23">
        <f t="shared" si="7"/>
        <v>0.59790649657136574</v>
      </c>
      <c r="BH64" s="31">
        <f>IF('SERIES_DB-MetaData'!$F64="US",'SERIES_DB-MetaData'!BH64,'SERIES_DB-MetaData'!BH64/25.4)</f>
        <v>0</v>
      </c>
      <c r="BI64" s="31">
        <f>IF('SERIES_DB-MetaData'!$F64="US",'SERIES_DB-MetaData'!BI64,'SERIES_DB-MetaData'!BI64/6.89476)</f>
        <v>58.986824777077082</v>
      </c>
      <c r="BJ64" s="31">
        <f>IF('SERIES_DB-MetaData'!$F64="US",'SERIES_DB-MetaData'!BJ64,'SERIES_DB-MetaData'!BJ64/6.89476)</f>
        <v>0</v>
      </c>
      <c r="BK64" s="108">
        <f>'SERIES_DB-MetaData'!BK64</f>
        <v>0</v>
      </c>
      <c r="BL64" s="31">
        <f>IF('SERIES_DB-MetaData'!$F64="US",'SERIES_DB-MetaData'!BL64,'SERIES_DB-MetaData'!BL64/25.4)</f>
        <v>0.51181102362204722</v>
      </c>
      <c r="BM64" s="31">
        <f>IF('SERIES_DB-MetaData'!$F64="US",'SERIES_DB-MetaData'!BM64,'SERIES_DB-MetaData'!BM64/25.4)</f>
        <v>2.598425196850394</v>
      </c>
      <c r="BN64" s="31">
        <f>'SERIES_DB-MetaData'!$BO$6</f>
        <v>0.52359877559829893</v>
      </c>
      <c r="BO64" s="22">
        <f>'SERIES_DB-MetaData'!$BO$6</f>
        <v>0.52359877559829893</v>
      </c>
      <c r="BP64" s="31">
        <f>IF('SERIES_DB-MetaData'!$F64="US",'SERIES_DB-MetaData'!BP64,'SERIES_DB-MetaData'!BP64/6.89476)</f>
        <v>60.180774965335999</v>
      </c>
      <c r="BQ64" s="31">
        <f>IF('SERIES_DB-MetaData'!$F64="US",'SERIES_DB-MetaData'!BQ64,'SERIES_DB-MetaData'!BQ64/6.89476)</f>
        <v>0</v>
      </c>
      <c r="BR64" s="108">
        <f>'SERIES_DB-MetaData'!BR64</f>
        <v>0</v>
      </c>
      <c r="BS64" s="31">
        <f>IF('SERIES_DB-MetaData'!$F64="US",'SERIES_DB-MetaData'!BS64,'SERIES_DB-MetaData'!BS64/25.4)</f>
        <v>0</v>
      </c>
      <c r="BT64" s="108">
        <f>'SERIES_DB-MetaData'!BT64</f>
        <v>0</v>
      </c>
      <c r="BU64" s="108">
        <f t="shared" si="8"/>
        <v>0</v>
      </c>
      <c r="BV64" s="31">
        <f>IF('SERIES_DB-MetaData'!$F64="US",'SERIES_DB-MetaData'!BV64,'SERIES_DB-MetaData'!BV64/6.89476)</f>
        <v>0</v>
      </c>
      <c r="BW64" s="108">
        <f>'SERIES_DB-MetaData'!BW64</f>
        <v>0</v>
      </c>
      <c r="BX64" s="108">
        <f>'SERIES_DB-MetaData'!BX64</f>
        <v>9</v>
      </c>
    </row>
    <row r="65" spans="1:76">
      <c r="A65" s="85">
        <f>'SERIES_DB-MetaData'!A65</f>
        <v>60</v>
      </c>
      <c r="B65" s="85">
        <f>'SERIES_DB-MetaData'!B65</f>
        <v>0</v>
      </c>
      <c r="C65" s="85">
        <f>'SERIES_DB-MetaData'!C65</f>
        <v>11</v>
      </c>
      <c r="D65" s="85" t="str">
        <f>'SERIES_DB-MetaData'!D65</f>
        <v>Hirosawa_9-1</v>
      </c>
      <c r="E65" s="85" t="str">
        <f>'SERIES_DB-MetaData'!E65</f>
        <v>Hirosawa, 1975 (from Lu et al., 2010, NEES Database)</v>
      </c>
      <c r="F65" s="20" t="s">
        <v>193</v>
      </c>
      <c r="G65" s="85" t="str">
        <f>'SERIES_DB-MetaData'!G65</f>
        <v>C</v>
      </c>
      <c r="H65" s="85" t="str">
        <f>'SERIES_DB-MetaData'!H65</f>
        <v>R</v>
      </c>
      <c r="I65" s="31">
        <f>IF('SERIES_DB-MetaData'!$F65="US",'SERIES_DB-MetaData'!I65,'SERIES_DB-MetaData'!I65/6.89476)</f>
        <v>3.0167837604209575</v>
      </c>
      <c r="J65" s="31">
        <f>IF('SERIES_DB-MetaData'!$F65="US",'SERIES_DB-MetaData'!J65,'SERIES_DB-MetaData'!J65/6.89476)</f>
        <v>0</v>
      </c>
      <c r="K65" s="31">
        <f>IF('SERIES_DB-MetaData'!$F65="US",'SERIES_DB-MetaData'!K65,'SERIES_DB-MetaData'!K65/6.89476)</f>
        <v>0</v>
      </c>
      <c r="L65" s="31">
        <f>IF('SERIES_DB-MetaData'!$F65="US",'SERIES_DB-MetaData'!L65,'SERIES_DB-MetaData'!L65/4.448)</f>
        <v>61.15107913669064</v>
      </c>
      <c r="M65" s="20">
        <f>'SERIES_DB-MetaData'!M65</f>
        <v>0</v>
      </c>
      <c r="N65" s="31">
        <f>IF('SERIES_DB-MetaData'!$F65="US",'SERIES_DB-MetaData'!N65,'SERIES_DB-MetaData'!N65/25.4)</f>
        <v>6.2992125984251972</v>
      </c>
      <c r="O65" s="31">
        <f>IF('SERIES_DB-MetaData'!$F65="US",'SERIES_DB-MetaData'!O65,'SERIES_DB-MetaData'!O65/25.4)</f>
        <v>6.2992125984251972</v>
      </c>
      <c r="P65" s="31">
        <f>IF('SERIES_DB-MetaData'!$F65="US",'SERIES_DB-MetaData'!P65,'SERIES_DB-MetaData'!P65/25.4)</f>
        <v>33.464566929133859</v>
      </c>
      <c r="Q65" s="31">
        <f>IF('SERIES_DB-MetaData'!$F65="US",'SERIES_DB-MetaData'!Q65,'SERIES_DB-MetaData'!Q65/25.4)</f>
        <v>6.2992125984251972</v>
      </c>
      <c r="R65" s="31">
        <f>IF('SERIES_DB-MetaData'!$F65="US",'SERIES_DB-MetaData'!R65,'SERIES_DB-MetaData'!R65/25.4)</f>
        <v>66.929133858267718</v>
      </c>
      <c r="S65" s="31">
        <f>IF('SERIES_DB-MetaData'!$F65="US",'SERIES_DB-MetaData'!S65,'SERIES_DB-MetaData'!S65/25.4)</f>
        <v>66.929133858267718</v>
      </c>
      <c r="T65" s="24" t="str">
        <f>'SERIES_DB-MetaData'!T65</f>
        <v>C</v>
      </c>
      <c r="U65" s="31">
        <f>IF('SERIES_DB-MetaData'!$F65="US",'SERIES_DB-MetaData'!U65,'SERIES_DB-MetaData'!U65/(25.4^2))</f>
        <v>210.80042160084321</v>
      </c>
      <c r="V65" s="31">
        <f>IF('SERIES_DB-MetaData'!$F65="US",'SERIES_DB-MetaData'!V65,'SERIES_DB-MetaData'!V65/25.4)</f>
        <v>0.87401574803149606</v>
      </c>
      <c r="W65" s="31">
        <f>IF('SERIES_DB-MetaData'!$F65="US",'SERIES_DB-MetaData'!W65,'SERIES_DB-MetaData'!W65/25.4)</f>
        <v>0</v>
      </c>
      <c r="X65" s="31">
        <f>IF('SERIES_DB-MetaData'!$F65="US",'SERIES_DB-MetaData'!X65,'SERIES_DB-MetaData'!X65/25.4)</f>
        <v>0</v>
      </c>
      <c r="Y65" s="108">
        <f>'SERIES_DB-MetaData'!Y65</f>
        <v>3</v>
      </c>
      <c r="Z65" s="31">
        <f>IF('SERIES_DB-MetaData'!$F65="US",'SERIES_DB-MetaData'!Z65,'SERIES_DB-MetaData'!Z65/25.4)</f>
        <v>0</v>
      </c>
      <c r="AA65" s="108">
        <f>'SERIES_DB-MetaData'!AA65</f>
        <v>0</v>
      </c>
      <c r="AB65" s="31">
        <f>IF('SERIES_DB-MetaData'!$F65="US",'SERIES_DB-MetaData'!AB65,'SERIES_DB-MetaData'!AB65/25.4)</f>
        <v>0</v>
      </c>
      <c r="AC65" s="108">
        <f>'SERIES_DB-MetaData'!AC65</f>
        <v>0</v>
      </c>
      <c r="AD65" s="108">
        <f>'SERIES_DB-MetaData'!AD65</f>
        <v>0</v>
      </c>
      <c r="AE65" s="31">
        <f>IF('SERIES_DB-MetaData'!$F65="US",'SERIES_DB-MetaData'!AE65,'SERIES_DB-MetaData'!AE65/25.4)</f>
        <v>0</v>
      </c>
      <c r="AF65" s="108">
        <f>'SERIES_DB-MetaData'!AF65</f>
        <v>0</v>
      </c>
      <c r="AG65" s="23">
        <f t="shared" si="5"/>
        <v>0.85384330334293768</v>
      </c>
      <c r="AH65" s="31">
        <f>IF('SERIES_DB-MetaData'!$F65="US",'SERIES_DB-MetaData'!AH65,'SERIES_DB-MetaData'!AH65/25.4)</f>
        <v>0</v>
      </c>
      <c r="AI65" s="31">
        <f>IF('SERIES_DB-MetaData'!$F65="US",'SERIES_DB-MetaData'!AI65,'SERIES_DB-MetaData'!AI65/6.89476)</f>
        <v>55.134914050670368</v>
      </c>
      <c r="AJ65" s="31">
        <f>IF('SERIES_DB-MetaData'!$F65="US",'SERIES_DB-MetaData'!AJ65,'SERIES_DB-MetaData'!AJ65/6.89476)</f>
        <v>0</v>
      </c>
      <c r="AK65" s="31">
        <f>IF('SERIES_DB-MetaData'!$F65="US",'SERIES_DB-MetaData'!AK65,'SERIES_DB-MetaData'!AK65/6.89476)</f>
        <v>0</v>
      </c>
      <c r="AL65" s="31">
        <f>IF('SERIES_DB-MetaData'!$F65="US",'SERIES_DB-MetaData'!AL65,'SERIES_DB-MetaData'!AL65/6.89476)</f>
        <v>0</v>
      </c>
      <c r="AM65" s="31">
        <f>IF('SERIES_DB-MetaData'!$F65="US",'SERIES_DB-MetaData'!AM65,'SERIES_DB-MetaData'!AM65/6.89476)</f>
        <v>0</v>
      </c>
      <c r="AN65" s="31">
        <f>IF('SERIES_DB-MetaData'!$F65="US",'SERIES_DB-MetaData'!AN65,'SERIES_DB-MetaData'!AN65/6.89476)</f>
        <v>0</v>
      </c>
      <c r="AO65" s="108">
        <f>'SERIES_DB-MetaData'!AO65</f>
        <v>0</v>
      </c>
      <c r="AP65" s="108">
        <f>'SERIES_DB-MetaData'!AP65</f>
        <v>0</v>
      </c>
      <c r="AQ65" s="108">
        <f>'SERIES_DB-MetaData'!AQ65</f>
        <v>2</v>
      </c>
      <c r="AR65" s="108" t="str">
        <f>'SERIES_DB-MetaData'!AR65</f>
        <v>Ribbed</v>
      </c>
      <c r="AS65" s="31">
        <f>IF('SERIES_DB-MetaData'!$F65="US",'SERIES_DB-MetaData'!AS65,'SERIES_DB-MetaData'!AS65/25.4)</f>
        <v>0.51181102362204722</v>
      </c>
      <c r="AT65" s="108">
        <f>'SERIES_DB-MetaData'!AT65</f>
        <v>6</v>
      </c>
      <c r="AU65" s="31">
        <f>IF('SERIES_DB-MetaData'!$F65="US",'SERIES_DB-MetaData'!AU65,'SERIES_DB-MetaData'!AU65/25.4)</f>
        <v>10.393700787401576</v>
      </c>
      <c r="AV65" s="31">
        <f>IF('SERIES_DB-MetaData'!$F65="US",'SERIES_DB-MetaData'!AV65,'SERIES_DB-MetaData'!AV65/25.4)</f>
        <v>0</v>
      </c>
      <c r="AW65" s="108">
        <f>'SERIES_DB-MetaData'!AW65</f>
        <v>0</v>
      </c>
      <c r="AX65" s="31">
        <f>IF('SERIES_DB-MetaData'!$F65="US",'SERIES_DB-MetaData'!AX65,'SERIES_DB-MetaData'!AX65/25.4)</f>
        <v>0</v>
      </c>
      <c r="AY65" s="23">
        <f t="shared" si="6"/>
        <v>0.62846728037011712</v>
      </c>
      <c r="AZ65" s="23"/>
      <c r="BA65" s="31">
        <f>IF('SERIES_DB-MetaData'!$F65="US",'SERIES_DB-MetaData'!BA65,'SERIES_DB-MetaData'!BA65/6.89476)</f>
        <v>61.104664991964917</v>
      </c>
      <c r="BB65" s="31">
        <f>IF('SERIES_DB-MetaData'!$F65="US",'SERIES_DB-MetaData'!BB65,'SERIES_DB-MetaData'!BB65/6.89476)</f>
        <v>0</v>
      </c>
      <c r="BC65" s="108">
        <f>'SERIES_DB-MetaData'!BC65</f>
        <v>0</v>
      </c>
      <c r="BD65" s="31">
        <f>IF('SERIES_DB-MetaData'!$F65="US",'SERIES_DB-MetaData'!BD65,'SERIES_DB-MetaData'!BD65/25.4)</f>
        <v>0.35433070866141736</v>
      </c>
      <c r="BE65" s="31">
        <f>IF('SERIES_DB-MetaData'!$F65="US",'SERIES_DB-MetaData'!BE65,'SERIES_DB-MetaData'!BE65/25.4)</f>
        <v>5.2362204724409454</v>
      </c>
      <c r="BF65" s="108">
        <f>'SERIES_DB-MetaData'!BF65</f>
        <v>1</v>
      </c>
      <c r="BG65" s="23">
        <f t="shared" si="7"/>
        <v>0.29895324828568287</v>
      </c>
      <c r="BH65" s="31">
        <f>IF('SERIES_DB-MetaData'!$F65="US",'SERIES_DB-MetaData'!BH65,'SERIES_DB-MetaData'!BH65/25.4)</f>
        <v>0</v>
      </c>
      <c r="BI65" s="31">
        <f>IF('SERIES_DB-MetaData'!$F65="US",'SERIES_DB-MetaData'!BI65,'SERIES_DB-MetaData'!BI65/6.89476)</f>
        <v>58.986824777077082</v>
      </c>
      <c r="BJ65" s="31">
        <f>IF('SERIES_DB-MetaData'!$F65="US",'SERIES_DB-MetaData'!BJ65,'SERIES_DB-MetaData'!BJ65/6.89476)</f>
        <v>0</v>
      </c>
      <c r="BK65" s="108">
        <f>'SERIES_DB-MetaData'!BK65</f>
        <v>0</v>
      </c>
      <c r="BL65" s="31">
        <f>IF('SERIES_DB-MetaData'!$F65="US",'SERIES_DB-MetaData'!BL65,'SERIES_DB-MetaData'!BL65/25.4)</f>
        <v>0.51181102362204722</v>
      </c>
      <c r="BM65" s="31">
        <f>IF('SERIES_DB-MetaData'!$F65="US",'SERIES_DB-MetaData'!BM65,'SERIES_DB-MetaData'!BM65/25.4)</f>
        <v>5.1968503937007879</v>
      </c>
      <c r="BN65" s="31">
        <f>'SERIES_DB-MetaData'!$BO$6</f>
        <v>0.52359877559829893</v>
      </c>
      <c r="BO65" s="22">
        <f>'SERIES_DB-MetaData'!$BO$6</f>
        <v>0.52359877559829893</v>
      </c>
      <c r="BP65" s="31">
        <f>IF('SERIES_DB-MetaData'!$F65="US",'SERIES_DB-MetaData'!BP65,'SERIES_DB-MetaData'!BP65/6.89476)</f>
        <v>61.104664991964917</v>
      </c>
      <c r="BQ65" s="31">
        <f>IF('SERIES_DB-MetaData'!$F65="US",'SERIES_DB-MetaData'!BQ65,'SERIES_DB-MetaData'!BQ65/6.89476)</f>
        <v>0</v>
      </c>
      <c r="BR65" s="108">
        <f>'SERIES_DB-MetaData'!BR65</f>
        <v>0</v>
      </c>
      <c r="BS65" s="31">
        <f>IF('SERIES_DB-MetaData'!$F65="US",'SERIES_DB-MetaData'!BS65,'SERIES_DB-MetaData'!BS65/25.4)</f>
        <v>0</v>
      </c>
      <c r="BT65" s="108">
        <f>'SERIES_DB-MetaData'!BT65</f>
        <v>0</v>
      </c>
      <c r="BU65" s="108">
        <f t="shared" si="8"/>
        <v>0</v>
      </c>
      <c r="BV65" s="31">
        <f>IF('SERIES_DB-MetaData'!$F65="US",'SERIES_DB-MetaData'!BV65,'SERIES_DB-MetaData'!BV65/6.89476)</f>
        <v>0</v>
      </c>
      <c r="BW65" s="108">
        <f>'SERIES_DB-MetaData'!BW65</f>
        <v>0</v>
      </c>
      <c r="BX65" s="108">
        <f>'SERIES_DB-MetaData'!BX65</f>
        <v>9</v>
      </c>
    </row>
    <row r="66" spans="1:76">
      <c r="A66" s="85">
        <f>'SERIES_DB-MetaData'!A66</f>
        <v>61</v>
      </c>
      <c r="B66" s="85">
        <f>'SERIES_DB-MetaData'!B66</f>
        <v>0</v>
      </c>
      <c r="C66" s="85">
        <f>'SERIES_DB-MetaData'!C66</f>
        <v>12</v>
      </c>
      <c r="D66" s="85" t="str">
        <f>'SERIES_DB-MetaData'!D66</f>
        <v>Hirosawa_9-2</v>
      </c>
      <c r="E66" s="85" t="str">
        <f>'SERIES_DB-MetaData'!E66</f>
        <v>Hirosawa, 1975 (from Lu et al., 2010, NEES Database)</v>
      </c>
      <c r="F66" s="20" t="s">
        <v>193</v>
      </c>
      <c r="G66" s="85" t="str">
        <f>'SERIES_DB-MetaData'!G66</f>
        <v>C</v>
      </c>
      <c r="H66" s="85" t="str">
        <f>'SERIES_DB-MetaData'!H66</f>
        <v>R</v>
      </c>
      <c r="I66" s="31">
        <f>IF('SERIES_DB-MetaData'!$F66="US",'SERIES_DB-MetaData'!I66,'SERIES_DB-MetaData'!I66/6.89476)</f>
        <v>2.5816707180525502</v>
      </c>
      <c r="J66" s="31">
        <f>IF('SERIES_DB-MetaData'!$F66="US",'SERIES_DB-MetaData'!J66,'SERIES_DB-MetaData'!J66/6.89476)</f>
        <v>0</v>
      </c>
      <c r="K66" s="31">
        <f>IF('SERIES_DB-MetaData'!$F66="US",'SERIES_DB-MetaData'!K66,'SERIES_DB-MetaData'!K66/6.89476)</f>
        <v>0</v>
      </c>
      <c r="L66" s="31">
        <f>IF('SERIES_DB-MetaData'!$F66="US",'SERIES_DB-MetaData'!L66,'SERIES_DB-MetaData'!L66/4.448)</f>
        <v>61.151079136690655</v>
      </c>
      <c r="M66" s="20">
        <f>'SERIES_DB-MetaData'!M66</f>
        <v>0</v>
      </c>
      <c r="N66" s="31">
        <f>IF('SERIES_DB-MetaData'!$F66="US",'SERIES_DB-MetaData'!N66,'SERIES_DB-MetaData'!N66/25.4)</f>
        <v>6.2992125984251972</v>
      </c>
      <c r="O66" s="31">
        <f>IF('SERIES_DB-MetaData'!$F66="US",'SERIES_DB-MetaData'!O66,'SERIES_DB-MetaData'!O66/25.4)</f>
        <v>6.2992125984251972</v>
      </c>
      <c r="P66" s="31">
        <f>IF('SERIES_DB-MetaData'!$F66="US",'SERIES_DB-MetaData'!P66,'SERIES_DB-MetaData'!P66/25.4)</f>
        <v>33.464566929133859</v>
      </c>
      <c r="Q66" s="31">
        <f>IF('SERIES_DB-MetaData'!$F66="US",'SERIES_DB-MetaData'!Q66,'SERIES_DB-MetaData'!Q66/25.4)</f>
        <v>6.2992125984251972</v>
      </c>
      <c r="R66" s="31">
        <f>IF('SERIES_DB-MetaData'!$F66="US",'SERIES_DB-MetaData'!R66,'SERIES_DB-MetaData'!R66/25.4)</f>
        <v>66.929133858267718</v>
      </c>
      <c r="S66" s="31">
        <f>IF('SERIES_DB-MetaData'!$F66="US",'SERIES_DB-MetaData'!S66,'SERIES_DB-MetaData'!S66/25.4)</f>
        <v>66.929133858267718</v>
      </c>
      <c r="T66" s="24" t="str">
        <f>'SERIES_DB-MetaData'!T66</f>
        <v>C</v>
      </c>
      <c r="U66" s="31">
        <f>IF('SERIES_DB-MetaData'!$F66="US",'SERIES_DB-MetaData'!U66,'SERIES_DB-MetaData'!U66/(25.4^2))</f>
        <v>210.80042160084321</v>
      </c>
      <c r="V66" s="31">
        <f>IF('SERIES_DB-MetaData'!$F66="US",'SERIES_DB-MetaData'!V66,'SERIES_DB-MetaData'!V66/25.4)</f>
        <v>0.87401574803149606</v>
      </c>
      <c r="W66" s="31">
        <f>IF('SERIES_DB-MetaData'!$F66="US",'SERIES_DB-MetaData'!W66,'SERIES_DB-MetaData'!W66/25.4)</f>
        <v>0</v>
      </c>
      <c r="X66" s="31">
        <f>IF('SERIES_DB-MetaData'!$F66="US",'SERIES_DB-MetaData'!X66,'SERIES_DB-MetaData'!X66/25.4)</f>
        <v>0</v>
      </c>
      <c r="Y66" s="108">
        <f>'SERIES_DB-MetaData'!Y66</f>
        <v>3</v>
      </c>
      <c r="Z66" s="31">
        <f>IF('SERIES_DB-MetaData'!$F66="US",'SERIES_DB-MetaData'!Z66,'SERIES_DB-MetaData'!Z66/25.4)</f>
        <v>0</v>
      </c>
      <c r="AA66" s="108">
        <f>'SERIES_DB-MetaData'!AA66</f>
        <v>0</v>
      </c>
      <c r="AB66" s="31">
        <f>IF('SERIES_DB-MetaData'!$F66="US",'SERIES_DB-MetaData'!AB66,'SERIES_DB-MetaData'!AB66/25.4)</f>
        <v>0</v>
      </c>
      <c r="AC66" s="108">
        <f>'SERIES_DB-MetaData'!AC66</f>
        <v>0</v>
      </c>
      <c r="AD66" s="108">
        <f>'SERIES_DB-MetaData'!AD66</f>
        <v>0</v>
      </c>
      <c r="AE66" s="31">
        <f>IF('SERIES_DB-MetaData'!$F66="US",'SERIES_DB-MetaData'!AE66,'SERIES_DB-MetaData'!AE66/25.4)</f>
        <v>0</v>
      </c>
      <c r="AF66" s="108">
        <f>'SERIES_DB-MetaData'!AF66</f>
        <v>0</v>
      </c>
      <c r="AG66" s="23">
        <f t="shared" si="5"/>
        <v>0.85384330334293768</v>
      </c>
      <c r="AH66" s="31">
        <f>IF('SERIES_DB-MetaData'!$F66="US",'SERIES_DB-MetaData'!AH66,'SERIES_DB-MetaData'!AH66/25.4)</f>
        <v>0</v>
      </c>
      <c r="AI66" s="31">
        <f>IF('SERIES_DB-MetaData'!$F66="US",'SERIES_DB-MetaData'!AI66,'SERIES_DB-MetaData'!AI66/6.89476)</f>
        <v>55.134914050670368</v>
      </c>
      <c r="AJ66" s="31">
        <f>IF('SERIES_DB-MetaData'!$F66="US",'SERIES_DB-MetaData'!AJ66,'SERIES_DB-MetaData'!AJ66/6.89476)</f>
        <v>0</v>
      </c>
      <c r="AK66" s="31">
        <f>IF('SERIES_DB-MetaData'!$F66="US",'SERIES_DB-MetaData'!AK66,'SERIES_DB-MetaData'!AK66/6.89476)</f>
        <v>0</v>
      </c>
      <c r="AL66" s="31">
        <f>IF('SERIES_DB-MetaData'!$F66="US",'SERIES_DB-MetaData'!AL66,'SERIES_DB-MetaData'!AL66/6.89476)</f>
        <v>0</v>
      </c>
      <c r="AM66" s="31">
        <f>IF('SERIES_DB-MetaData'!$F66="US",'SERIES_DB-MetaData'!AM66,'SERIES_DB-MetaData'!AM66/6.89476)</f>
        <v>0</v>
      </c>
      <c r="AN66" s="31">
        <f>IF('SERIES_DB-MetaData'!$F66="US",'SERIES_DB-MetaData'!AN66,'SERIES_DB-MetaData'!AN66/6.89476)</f>
        <v>0</v>
      </c>
      <c r="AO66" s="108">
        <f>'SERIES_DB-MetaData'!AO66</f>
        <v>0</v>
      </c>
      <c r="AP66" s="108">
        <f>'SERIES_DB-MetaData'!AP66</f>
        <v>0</v>
      </c>
      <c r="AQ66" s="108">
        <f>'SERIES_DB-MetaData'!AQ66</f>
        <v>2</v>
      </c>
      <c r="AR66" s="108" t="str">
        <f>'SERIES_DB-MetaData'!AR66</f>
        <v>Ribbed</v>
      </c>
      <c r="AS66" s="31">
        <f>IF('SERIES_DB-MetaData'!$F66="US",'SERIES_DB-MetaData'!AS66,'SERIES_DB-MetaData'!AS66/25.4)</f>
        <v>0.51181102362204722</v>
      </c>
      <c r="AT66" s="108">
        <f>'SERIES_DB-MetaData'!AT66</f>
        <v>6</v>
      </c>
      <c r="AU66" s="31">
        <f>IF('SERIES_DB-MetaData'!$F66="US",'SERIES_DB-MetaData'!AU66,'SERIES_DB-MetaData'!AU66/25.4)</f>
        <v>10.393700787401576</v>
      </c>
      <c r="AV66" s="31">
        <f>IF('SERIES_DB-MetaData'!$F66="US",'SERIES_DB-MetaData'!AV66,'SERIES_DB-MetaData'!AV66/25.4)</f>
        <v>0</v>
      </c>
      <c r="AW66" s="108">
        <f>'SERIES_DB-MetaData'!AW66</f>
        <v>0</v>
      </c>
      <c r="AX66" s="31">
        <f>IF('SERIES_DB-MetaData'!$F66="US",'SERIES_DB-MetaData'!AX66,'SERIES_DB-MetaData'!AX66/25.4)</f>
        <v>0</v>
      </c>
      <c r="AY66" s="23">
        <f t="shared" si="6"/>
        <v>0.62846728037011712</v>
      </c>
      <c r="AZ66" s="23"/>
      <c r="BA66" s="31">
        <f>IF('SERIES_DB-MetaData'!$F66="US",'SERIES_DB-MetaData'!BA66,'SERIES_DB-MetaData'!BA66/6.89476)</f>
        <v>61.104664991964917</v>
      </c>
      <c r="BB66" s="31">
        <f>IF('SERIES_DB-MetaData'!$F66="US",'SERIES_DB-MetaData'!BB66,'SERIES_DB-MetaData'!BB66/6.89476)</f>
        <v>0</v>
      </c>
      <c r="BC66" s="108">
        <f>'SERIES_DB-MetaData'!BC66</f>
        <v>0</v>
      </c>
      <c r="BD66" s="31">
        <f>IF('SERIES_DB-MetaData'!$F66="US",'SERIES_DB-MetaData'!BD66,'SERIES_DB-MetaData'!BD66/25.4)</f>
        <v>0.35433070866141736</v>
      </c>
      <c r="BE66" s="31">
        <f>IF('SERIES_DB-MetaData'!$F66="US",'SERIES_DB-MetaData'!BE66,'SERIES_DB-MetaData'!BE66/25.4)</f>
        <v>5.2362204724409454</v>
      </c>
      <c r="BF66" s="108">
        <f>'SERIES_DB-MetaData'!BF66</f>
        <v>1</v>
      </c>
      <c r="BG66" s="23">
        <f t="shared" si="7"/>
        <v>0.29895324828568287</v>
      </c>
      <c r="BH66" s="31">
        <f>IF('SERIES_DB-MetaData'!$F66="US",'SERIES_DB-MetaData'!BH66,'SERIES_DB-MetaData'!BH66/25.4)</f>
        <v>0</v>
      </c>
      <c r="BI66" s="31">
        <f>IF('SERIES_DB-MetaData'!$F66="US",'SERIES_DB-MetaData'!BI66,'SERIES_DB-MetaData'!BI66/6.89476)</f>
        <v>58.986824777077082</v>
      </c>
      <c r="BJ66" s="31">
        <f>IF('SERIES_DB-MetaData'!$F66="US",'SERIES_DB-MetaData'!BJ66,'SERIES_DB-MetaData'!BJ66/6.89476)</f>
        <v>0</v>
      </c>
      <c r="BK66" s="108">
        <f>'SERIES_DB-MetaData'!BK66</f>
        <v>0</v>
      </c>
      <c r="BL66" s="31">
        <f>IF('SERIES_DB-MetaData'!$F66="US",'SERIES_DB-MetaData'!BL66,'SERIES_DB-MetaData'!BL66/25.4)</f>
        <v>0.51181102362204722</v>
      </c>
      <c r="BM66" s="31">
        <f>IF('SERIES_DB-MetaData'!$F66="US",'SERIES_DB-MetaData'!BM66,'SERIES_DB-MetaData'!BM66/25.4)</f>
        <v>5.1968503937007879</v>
      </c>
      <c r="BN66" s="31">
        <f>'SERIES_DB-MetaData'!$BO$6</f>
        <v>0.52359877559829893</v>
      </c>
      <c r="BO66" s="22">
        <f>'SERIES_DB-MetaData'!$BO$6</f>
        <v>0.52359877559829893</v>
      </c>
      <c r="BP66" s="31">
        <f>IF('SERIES_DB-MetaData'!$F66="US",'SERIES_DB-MetaData'!BP66,'SERIES_DB-MetaData'!BP66/6.89476)</f>
        <v>61.104664991964917</v>
      </c>
      <c r="BQ66" s="31">
        <f>IF('SERIES_DB-MetaData'!$F66="US",'SERIES_DB-MetaData'!BQ66,'SERIES_DB-MetaData'!BQ66/6.89476)</f>
        <v>0</v>
      </c>
      <c r="BR66" s="108">
        <f>'SERIES_DB-MetaData'!BR66</f>
        <v>0</v>
      </c>
      <c r="BS66" s="31">
        <f>IF('SERIES_DB-MetaData'!$F66="US",'SERIES_DB-MetaData'!BS66,'SERIES_DB-MetaData'!BS66/25.4)</f>
        <v>0</v>
      </c>
      <c r="BT66" s="108">
        <f>'SERIES_DB-MetaData'!BT66</f>
        <v>0</v>
      </c>
      <c r="BU66" s="108">
        <f t="shared" si="8"/>
        <v>0</v>
      </c>
      <c r="BV66" s="31">
        <f>IF('SERIES_DB-MetaData'!$F66="US",'SERIES_DB-MetaData'!BV66,'SERIES_DB-MetaData'!BV66/6.89476)</f>
        <v>0</v>
      </c>
      <c r="BW66" s="108">
        <f>'SERIES_DB-MetaData'!BW66</f>
        <v>0</v>
      </c>
      <c r="BX66" s="108">
        <f>'SERIES_DB-MetaData'!BX66</f>
        <v>9</v>
      </c>
    </row>
    <row r="67" spans="1:76">
      <c r="A67" s="85">
        <f>'SERIES_DB-MetaData'!A67</f>
        <v>62</v>
      </c>
      <c r="B67" s="85">
        <f>'SERIES_DB-MetaData'!B67</f>
        <v>0</v>
      </c>
      <c r="C67" s="85">
        <f>'SERIES_DB-MetaData'!C67</f>
        <v>13</v>
      </c>
      <c r="D67" s="85" t="str">
        <f>'SERIES_DB-MetaData'!D67</f>
        <v>Hirosawa_9-3</v>
      </c>
      <c r="E67" s="85" t="str">
        <f>'SERIES_DB-MetaData'!E67</f>
        <v>Hirosawa, 1975 (from Lu et al., 2010, NEES Database)</v>
      </c>
      <c r="F67" s="20" t="s">
        <v>193</v>
      </c>
      <c r="G67" s="85" t="str">
        <f>'SERIES_DB-MetaData'!G67</f>
        <v>C</v>
      </c>
      <c r="H67" s="85" t="str">
        <f>'SERIES_DB-MetaData'!H67</f>
        <v>R</v>
      </c>
      <c r="I67" s="31">
        <f>IF('SERIES_DB-MetaData'!$F67="US",'SERIES_DB-MetaData'!I67,'SERIES_DB-MetaData'!I67/6.89476)</f>
        <v>2.5816707180525502</v>
      </c>
      <c r="J67" s="31">
        <f>IF('SERIES_DB-MetaData'!$F67="US",'SERIES_DB-MetaData'!J67,'SERIES_DB-MetaData'!J67/6.89476)</f>
        <v>0</v>
      </c>
      <c r="K67" s="31">
        <f>IF('SERIES_DB-MetaData'!$F67="US",'SERIES_DB-MetaData'!K67,'SERIES_DB-MetaData'!K67/6.89476)</f>
        <v>0</v>
      </c>
      <c r="L67" s="31">
        <f>IF('SERIES_DB-MetaData'!$F67="US",'SERIES_DB-MetaData'!L67,'SERIES_DB-MetaData'!L67/4.448)</f>
        <v>61.151079136690655</v>
      </c>
      <c r="M67" s="20">
        <f>'SERIES_DB-MetaData'!M67</f>
        <v>0</v>
      </c>
      <c r="N67" s="31">
        <f>IF('SERIES_DB-MetaData'!$F67="US",'SERIES_DB-MetaData'!N67,'SERIES_DB-MetaData'!N67/25.4)</f>
        <v>6.2992125984251972</v>
      </c>
      <c r="O67" s="31">
        <f>IF('SERIES_DB-MetaData'!$F67="US",'SERIES_DB-MetaData'!O67,'SERIES_DB-MetaData'!O67/25.4)</f>
        <v>6.2992125984251972</v>
      </c>
      <c r="P67" s="31">
        <f>IF('SERIES_DB-MetaData'!$F67="US",'SERIES_DB-MetaData'!P67,'SERIES_DB-MetaData'!P67/25.4)</f>
        <v>33.464566929133859</v>
      </c>
      <c r="Q67" s="31">
        <f>IF('SERIES_DB-MetaData'!$F67="US",'SERIES_DB-MetaData'!Q67,'SERIES_DB-MetaData'!Q67/25.4)</f>
        <v>6.2992125984251972</v>
      </c>
      <c r="R67" s="31">
        <f>IF('SERIES_DB-MetaData'!$F67="US",'SERIES_DB-MetaData'!R67,'SERIES_DB-MetaData'!R67/25.4)</f>
        <v>66.929133858267718</v>
      </c>
      <c r="S67" s="31">
        <f>IF('SERIES_DB-MetaData'!$F67="US",'SERIES_DB-MetaData'!S67,'SERIES_DB-MetaData'!S67/25.4)</f>
        <v>66.929133858267718</v>
      </c>
      <c r="T67" s="24" t="str">
        <f>'SERIES_DB-MetaData'!T67</f>
        <v>C</v>
      </c>
      <c r="U67" s="31">
        <f>IF('SERIES_DB-MetaData'!$F67="US",'SERIES_DB-MetaData'!U67,'SERIES_DB-MetaData'!U67/(25.4^2))</f>
        <v>210.80042160084321</v>
      </c>
      <c r="V67" s="31">
        <f>IF('SERIES_DB-MetaData'!$F67="US",'SERIES_DB-MetaData'!V67,'SERIES_DB-MetaData'!V67/25.4)</f>
        <v>0.75196850393700798</v>
      </c>
      <c r="W67" s="31">
        <f>IF('SERIES_DB-MetaData'!$F67="US",'SERIES_DB-MetaData'!W67,'SERIES_DB-MetaData'!W67/25.4)</f>
        <v>0</v>
      </c>
      <c r="X67" s="31">
        <f>IF('SERIES_DB-MetaData'!$F67="US",'SERIES_DB-MetaData'!X67,'SERIES_DB-MetaData'!X67/25.4)</f>
        <v>0</v>
      </c>
      <c r="Y67" s="108">
        <f>'SERIES_DB-MetaData'!Y67</f>
        <v>4</v>
      </c>
      <c r="Z67" s="31">
        <f>IF('SERIES_DB-MetaData'!$F67="US",'SERIES_DB-MetaData'!Z67,'SERIES_DB-MetaData'!Z67/25.4)</f>
        <v>0</v>
      </c>
      <c r="AA67" s="108">
        <f>'SERIES_DB-MetaData'!AA67</f>
        <v>0</v>
      </c>
      <c r="AB67" s="31">
        <f>IF('SERIES_DB-MetaData'!$F67="US",'SERIES_DB-MetaData'!AB67,'SERIES_DB-MetaData'!AB67/25.4)</f>
        <v>0</v>
      </c>
      <c r="AC67" s="108">
        <f>'SERIES_DB-MetaData'!AC67</f>
        <v>0</v>
      </c>
      <c r="AD67" s="108">
        <f>'SERIES_DB-MetaData'!AD67</f>
        <v>0</v>
      </c>
      <c r="AE67" s="31">
        <f>IF('SERIES_DB-MetaData'!$F67="US",'SERIES_DB-MetaData'!AE67,'SERIES_DB-MetaData'!AE67/25.4)</f>
        <v>0</v>
      </c>
      <c r="AF67" s="108">
        <f>'SERIES_DB-MetaData'!AF67</f>
        <v>0</v>
      </c>
      <c r="AG67" s="23">
        <f t="shared" si="5"/>
        <v>0.84270912937948006</v>
      </c>
      <c r="AH67" s="31">
        <f>IF('SERIES_DB-MetaData'!$F67="US",'SERIES_DB-MetaData'!AH67,'SERIES_DB-MetaData'!AH67/25.4)</f>
        <v>0</v>
      </c>
      <c r="AI67" s="31">
        <f>IF('SERIES_DB-MetaData'!$F67="US",'SERIES_DB-MetaData'!AI67,'SERIES_DB-MetaData'!AI67/6.89476)</f>
        <v>54.722716961866695</v>
      </c>
      <c r="AJ67" s="31">
        <f>IF('SERIES_DB-MetaData'!$F67="US",'SERIES_DB-MetaData'!AJ67,'SERIES_DB-MetaData'!AJ67/6.89476)</f>
        <v>0</v>
      </c>
      <c r="AK67" s="31">
        <f>IF('SERIES_DB-MetaData'!$F67="US",'SERIES_DB-MetaData'!AK67,'SERIES_DB-MetaData'!AK67/6.89476)</f>
        <v>0</v>
      </c>
      <c r="AL67" s="31">
        <f>IF('SERIES_DB-MetaData'!$F67="US",'SERIES_DB-MetaData'!AL67,'SERIES_DB-MetaData'!AL67/6.89476)</f>
        <v>0</v>
      </c>
      <c r="AM67" s="31">
        <f>IF('SERIES_DB-MetaData'!$F67="US",'SERIES_DB-MetaData'!AM67,'SERIES_DB-MetaData'!AM67/6.89476)</f>
        <v>0</v>
      </c>
      <c r="AN67" s="31">
        <f>IF('SERIES_DB-MetaData'!$F67="US",'SERIES_DB-MetaData'!AN67,'SERIES_DB-MetaData'!AN67/6.89476)</f>
        <v>0</v>
      </c>
      <c r="AO67" s="108">
        <f>'SERIES_DB-MetaData'!AO67</f>
        <v>0</v>
      </c>
      <c r="AP67" s="108">
        <f>'SERIES_DB-MetaData'!AP67</f>
        <v>0</v>
      </c>
      <c r="AQ67" s="108">
        <f>'SERIES_DB-MetaData'!AQ67</f>
        <v>2</v>
      </c>
      <c r="AR67" s="108" t="str">
        <f>'SERIES_DB-MetaData'!AR67</f>
        <v>Ribbed</v>
      </c>
      <c r="AS67" s="31">
        <f>IF('SERIES_DB-MetaData'!$F67="US",'SERIES_DB-MetaData'!AS67,'SERIES_DB-MetaData'!AS67/25.4)</f>
        <v>0.51181102362204722</v>
      </c>
      <c r="AT67" s="108">
        <f>'SERIES_DB-MetaData'!AT67</f>
        <v>6</v>
      </c>
      <c r="AU67" s="31">
        <f>IF('SERIES_DB-MetaData'!$F67="US",'SERIES_DB-MetaData'!AU67,'SERIES_DB-MetaData'!AU67/25.4)</f>
        <v>10.393700787401576</v>
      </c>
      <c r="AV67" s="31">
        <f>IF('SERIES_DB-MetaData'!$F67="US",'SERIES_DB-MetaData'!AV67,'SERIES_DB-MetaData'!AV67/25.4)</f>
        <v>0</v>
      </c>
      <c r="AW67" s="108">
        <f>'SERIES_DB-MetaData'!AW67</f>
        <v>0</v>
      </c>
      <c r="AX67" s="31">
        <f>IF('SERIES_DB-MetaData'!$F67="US",'SERIES_DB-MetaData'!AX67,'SERIES_DB-MetaData'!AX67/25.4)</f>
        <v>0</v>
      </c>
      <c r="AY67" s="23">
        <f t="shared" si="6"/>
        <v>0.62846728037011712</v>
      </c>
      <c r="AZ67" s="23"/>
      <c r="BA67" s="31">
        <f>IF('SERIES_DB-MetaData'!$F67="US",'SERIES_DB-MetaData'!BA67,'SERIES_DB-MetaData'!BA67/6.89476)</f>
        <v>60.180774965335999</v>
      </c>
      <c r="BB67" s="31">
        <f>IF('SERIES_DB-MetaData'!$F67="US",'SERIES_DB-MetaData'!BB67,'SERIES_DB-MetaData'!BB67/6.89476)</f>
        <v>0</v>
      </c>
      <c r="BC67" s="108">
        <f>'SERIES_DB-MetaData'!BC67</f>
        <v>0</v>
      </c>
      <c r="BD67" s="31">
        <f>IF('SERIES_DB-MetaData'!$F67="US",'SERIES_DB-MetaData'!BD67,'SERIES_DB-MetaData'!BD67/25.4)</f>
        <v>0.35433070866141736</v>
      </c>
      <c r="BE67" s="31">
        <f>IF('SERIES_DB-MetaData'!$F67="US",'SERIES_DB-MetaData'!BE67,'SERIES_DB-MetaData'!BE67/25.4)</f>
        <v>5.2362204724409454</v>
      </c>
      <c r="BF67" s="108">
        <f>'SERIES_DB-MetaData'!BF67</f>
        <v>1</v>
      </c>
      <c r="BG67" s="23">
        <f t="shared" si="7"/>
        <v>0.29895324828568287</v>
      </c>
      <c r="BH67" s="31">
        <f>IF('SERIES_DB-MetaData'!$F67="US",'SERIES_DB-MetaData'!BH67,'SERIES_DB-MetaData'!BH67/25.4)</f>
        <v>0</v>
      </c>
      <c r="BI67" s="31">
        <f>IF('SERIES_DB-MetaData'!$F67="US",'SERIES_DB-MetaData'!BI67,'SERIES_DB-MetaData'!BI67/6.89476)</f>
        <v>58.986824777077082</v>
      </c>
      <c r="BJ67" s="31">
        <f>IF('SERIES_DB-MetaData'!$F67="US",'SERIES_DB-MetaData'!BJ67,'SERIES_DB-MetaData'!BJ67/6.89476)</f>
        <v>0</v>
      </c>
      <c r="BK67" s="108">
        <f>'SERIES_DB-MetaData'!BK67</f>
        <v>0</v>
      </c>
      <c r="BL67" s="31">
        <f>IF('SERIES_DB-MetaData'!$F67="US",'SERIES_DB-MetaData'!BL67,'SERIES_DB-MetaData'!BL67/25.4)</f>
        <v>0.51181102362204722</v>
      </c>
      <c r="BM67" s="31">
        <f>IF('SERIES_DB-MetaData'!$F67="US",'SERIES_DB-MetaData'!BM67,'SERIES_DB-MetaData'!BM67/25.4)</f>
        <v>2.598425196850394</v>
      </c>
      <c r="BN67" s="31">
        <f>'SERIES_DB-MetaData'!$BO$6</f>
        <v>0.52359877559829893</v>
      </c>
      <c r="BO67" s="22">
        <f>'SERIES_DB-MetaData'!$BO$6</f>
        <v>0.52359877559829893</v>
      </c>
      <c r="BP67" s="31">
        <f>IF('SERIES_DB-MetaData'!$F67="US",'SERIES_DB-MetaData'!BP67,'SERIES_DB-MetaData'!BP67/6.89476)</f>
        <v>60.180774965335999</v>
      </c>
      <c r="BQ67" s="31">
        <f>IF('SERIES_DB-MetaData'!$F67="US",'SERIES_DB-MetaData'!BQ67,'SERIES_DB-MetaData'!BQ67/6.89476)</f>
        <v>0</v>
      </c>
      <c r="BR67" s="108">
        <f>'SERIES_DB-MetaData'!BR67</f>
        <v>0</v>
      </c>
      <c r="BS67" s="31">
        <f>IF('SERIES_DB-MetaData'!$F67="US",'SERIES_DB-MetaData'!BS67,'SERIES_DB-MetaData'!BS67/25.4)</f>
        <v>0</v>
      </c>
      <c r="BT67" s="108">
        <f>'SERIES_DB-MetaData'!BT67</f>
        <v>0</v>
      </c>
      <c r="BU67" s="108">
        <f t="shared" si="8"/>
        <v>0</v>
      </c>
      <c r="BV67" s="31">
        <f>IF('SERIES_DB-MetaData'!$F67="US",'SERIES_DB-MetaData'!BV67,'SERIES_DB-MetaData'!BV67/6.89476)</f>
        <v>0</v>
      </c>
      <c r="BW67" s="108">
        <f>'SERIES_DB-MetaData'!BW67</f>
        <v>0</v>
      </c>
      <c r="BX67" s="108">
        <f>'SERIES_DB-MetaData'!BX67</f>
        <v>9</v>
      </c>
    </row>
    <row r="68" spans="1:76">
      <c r="A68" s="85">
        <f>'SERIES_DB-MetaData'!A68</f>
        <v>63</v>
      </c>
      <c r="B68" s="85">
        <f>'SERIES_DB-MetaData'!B68</f>
        <v>0</v>
      </c>
      <c r="C68" s="85">
        <f>'SERIES_DB-MetaData'!C68</f>
        <v>14</v>
      </c>
      <c r="D68" s="85" t="str">
        <f>'SERIES_DB-MetaData'!D68</f>
        <v>Hirosawa_9-4</v>
      </c>
      <c r="E68" s="85" t="str">
        <f>'SERIES_DB-MetaData'!E68</f>
        <v>Hirosawa, 1975 (from Lu et al., 2010, NEES Database)</v>
      </c>
      <c r="F68" s="20" t="s">
        <v>193</v>
      </c>
      <c r="G68" s="85" t="str">
        <f>'SERIES_DB-MetaData'!G68</f>
        <v>C</v>
      </c>
      <c r="H68" s="85" t="str">
        <f>'SERIES_DB-MetaData'!H68</f>
        <v>R</v>
      </c>
      <c r="I68" s="31">
        <f>IF('SERIES_DB-MetaData'!$F68="US",'SERIES_DB-MetaData'!I68,'SERIES_DB-MetaData'!I68/6.89476)</f>
        <v>3.0167837604209575</v>
      </c>
      <c r="J68" s="31">
        <f>IF('SERIES_DB-MetaData'!$F68="US",'SERIES_DB-MetaData'!J68,'SERIES_DB-MetaData'!J68/6.89476)</f>
        <v>0</v>
      </c>
      <c r="K68" s="31">
        <f>IF('SERIES_DB-MetaData'!$F68="US",'SERIES_DB-MetaData'!K68,'SERIES_DB-MetaData'!K68/6.89476)</f>
        <v>0</v>
      </c>
      <c r="L68" s="31">
        <f>IF('SERIES_DB-MetaData'!$F68="US",'SERIES_DB-MetaData'!L68,'SERIES_DB-MetaData'!L68/4.448)</f>
        <v>61.15107913669064</v>
      </c>
      <c r="M68" s="20">
        <f>'SERIES_DB-MetaData'!M68</f>
        <v>0</v>
      </c>
      <c r="N68" s="31">
        <f>IF('SERIES_DB-MetaData'!$F68="US",'SERIES_DB-MetaData'!N68,'SERIES_DB-MetaData'!N68/25.4)</f>
        <v>6.2992125984251972</v>
      </c>
      <c r="O68" s="31">
        <f>IF('SERIES_DB-MetaData'!$F68="US",'SERIES_DB-MetaData'!O68,'SERIES_DB-MetaData'!O68/25.4)</f>
        <v>6.2992125984251972</v>
      </c>
      <c r="P68" s="31">
        <f>IF('SERIES_DB-MetaData'!$F68="US",'SERIES_DB-MetaData'!P68,'SERIES_DB-MetaData'!P68/25.4)</f>
        <v>33.464566929133859</v>
      </c>
      <c r="Q68" s="31">
        <f>IF('SERIES_DB-MetaData'!$F68="US",'SERIES_DB-MetaData'!Q68,'SERIES_DB-MetaData'!Q68/25.4)</f>
        <v>6.2992125984251972</v>
      </c>
      <c r="R68" s="31">
        <f>IF('SERIES_DB-MetaData'!$F68="US",'SERIES_DB-MetaData'!R68,'SERIES_DB-MetaData'!R68/25.4)</f>
        <v>66.929133858267718</v>
      </c>
      <c r="S68" s="31">
        <f>IF('SERIES_DB-MetaData'!$F68="US",'SERIES_DB-MetaData'!S68,'SERIES_DB-MetaData'!S68/25.4)</f>
        <v>66.929133858267718</v>
      </c>
      <c r="T68" s="24" t="str">
        <f>'SERIES_DB-MetaData'!T68</f>
        <v>C</v>
      </c>
      <c r="U68" s="31">
        <f>IF('SERIES_DB-MetaData'!$F68="US",'SERIES_DB-MetaData'!U68,'SERIES_DB-MetaData'!U68/(25.4^2))</f>
        <v>210.80042160084321</v>
      </c>
      <c r="V68" s="31">
        <f>IF('SERIES_DB-MetaData'!$F68="US",'SERIES_DB-MetaData'!V68,'SERIES_DB-MetaData'!V68/25.4)</f>
        <v>0.75196850393700798</v>
      </c>
      <c r="W68" s="31">
        <f>IF('SERIES_DB-MetaData'!$F68="US",'SERIES_DB-MetaData'!W68,'SERIES_DB-MetaData'!W68/25.4)</f>
        <v>0</v>
      </c>
      <c r="X68" s="31">
        <f>IF('SERIES_DB-MetaData'!$F68="US",'SERIES_DB-MetaData'!X68,'SERIES_DB-MetaData'!X68/25.4)</f>
        <v>0</v>
      </c>
      <c r="Y68" s="108">
        <f>'SERIES_DB-MetaData'!Y68</f>
        <v>4</v>
      </c>
      <c r="Z68" s="31">
        <f>IF('SERIES_DB-MetaData'!$F68="US",'SERIES_DB-MetaData'!Z68,'SERIES_DB-MetaData'!Z68/25.4)</f>
        <v>0</v>
      </c>
      <c r="AA68" s="108">
        <f>'SERIES_DB-MetaData'!AA68</f>
        <v>0</v>
      </c>
      <c r="AB68" s="31">
        <f>IF('SERIES_DB-MetaData'!$F68="US",'SERIES_DB-MetaData'!AB68,'SERIES_DB-MetaData'!AB68/25.4)</f>
        <v>0</v>
      </c>
      <c r="AC68" s="108">
        <f>'SERIES_DB-MetaData'!AC68</f>
        <v>0</v>
      </c>
      <c r="AD68" s="108">
        <f>'SERIES_DB-MetaData'!AD68</f>
        <v>0</v>
      </c>
      <c r="AE68" s="31">
        <f>IF('SERIES_DB-MetaData'!$F68="US",'SERIES_DB-MetaData'!AE68,'SERIES_DB-MetaData'!AE68/25.4)</f>
        <v>0</v>
      </c>
      <c r="AF68" s="108">
        <f>'SERIES_DB-MetaData'!AF68</f>
        <v>0</v>
      </c>
      <c r="AG68" s="23">
        <f t="shared" si="5"/>
        <v>0.84270912937948006</v>
      </c>
      <c r="AH68" s="31">
        <f>IF('SERIES_DB-MetaData'!$F68="US",'SERIES_DB-MetaData'!AH68,'SERIES_DB-MetaData'!AH68/25.4)</f>
        <v>0</v>
      </c>
      <c r="AI68" s="31">
        <f>IF('SERIES_DB-MetaData'!$F68="US",'SERIES_DB-MetaData'!AI68,'SERIES_DB-MetaData'!AI68/6.89476)</f>
        <v>54.722716961866695</v>
      </c>
      <c r="AJ68" s="31">
        <f>IF('SERIES_DB-MetaData'!$F68="US",'SERIES_DB-MetaData'!AJ68,'SERIES_DB-MetaData'!AJ68/6.89476)</f>
        <v>0</v>
      </c>
      <c r="AK68" s="31">
        <f>IF('SERIES_DB-MetaData'!$F68="US",'SERIES_DB-MetaData'!AK68,'SERIES_DB-MetaData'!AK68/6.89476)</f>
        <v>0</v>
      </c>
      <c r="AL68" s="31">
        <f>IF('SERIES_DB-MetaData'!$F68="US",'SERIES_DB-MetaData'!AL68,'SERIES_DB-MetaData'!AL68/6.89476)</f>
        <v>0</v>
      </c>
      <c r="AM68" s="31">
        <f>IF('SERIES_DB-MetaData'!$F68="US",'SERIES_DB-MetaData'!AM68,'SERIES_DB-MetaData'!AM68/6.89476)</f>
        <v>0</v>
      </c>
      <c r="AN68" s="31">
        <f>IF('SERIES_DB-MetaData'!$F68="US",'SERIES_DB-MetaData'!AN68,'SERIES_DB-MetaData'!AN68/6.89476)</f>
        <v>0</v>
      </c>
      <c r="AO68" s="108">
        <f>'SERIES_DB-MetaData'!AO68</f>
        <v>0</v>
      </c>
      <c r="AP68" s="108">
        <f>'SERIES_DB-MetaData'!AP68</f>
        <v>0</v>
      </c>
      <c r="AQ68" s="108">
        <f>'SERIES_DB-MetaData'!AQ68</f>
        <v>2</v>
      </c>
      <c r="AR68" s="108" t="str">
        <f>'SERIES_DB-MetaData'!AR68</f>
        <v>Ribbed</v>
      </c>
      <c r="AS68" s="31">
        <f>IF('SERIES_DB-MetaData'!$F68="US",'SERIES_DB-MetaData'!AS68,'SERIES_DB-MetaData'!AS68/25.4)</f>
        <v>0.51181102362204722</v>
      </c>
      <c r="AT68" s="108">
        <f>'SERIES_DB-MetaData'!AT68</f>
        <v>6</v>
      </c>
      <c r="AU68" s="31">
        <f>IF('SERIES_DB-MetaData'!$F68="US",'SERIES_DB-MetaData'!AU68,'SERIES_DB-MetaData'!AU68/25.4)</f>
        <v>10.393700787401576</v>
      </c>
      <c r="AV68" s="31">
        <f>IF('SERIES_DB-MetaData'!$F68="US",'SERIES_DB-MetaData'!AV68,'SERIES_DB-MetaData'!AV68/25.4)</f>
        <v>0</v>
      </c>
      <c r="AW68" s="108">
        <f>'SERIES_DB-MetaData'!AW68</f>
        <v>0</v>
      </c>
      <c r="AX68" s="31">
        <f>IF('SERIES_DB-MetaData'!$F68="US",'SERIES_DB-MetaData'!AX68,'SERIES_DB-MetaData'!AX68/25.4)</f>
        <v>0</v>
      </c>
      <c r="AY68" s="23">
        <f t="shared" si="6"/>
        <v>0.62846728037011712</v>
      </c>
      <c r="AZ68" s="23"/>
      <c r="BA68" s="31">
        <f>IF('SERIES_DB-MetaData'!$F68="US",'SERIES_DB-MetaData'!BA68,'SERIES_DB-MetaData'!BA68/6.89476)</f>
        <v>60.180774965335999</v>
      </c>
      <c r="BB68" s="31">
        <f>IF('SERIES_DB-MetaData'!$F68="US",'SERIES_DB-MetaData'!BB68,'SERIES_DB-MetaData'!BB68/6.89476)</f>
        <v>0</v>
      </c>
      <c r="BC68" s="108">
        <f>'SERIES_DB-MetaData'!BC68</f>
        <v>0</v>
      </c>
      <c r="BD68" s="31">
        <f>IF('SERIES_DB-MetaData'!$F68="US",'SERIES_DB-MetaData'!BD68,'SERIES_DB-MetaData'!BD68/25.4)</f>
        <v>0.35433070866141736</v>
      </c>
      <c r="BE68" s="31">
        <f>IF('SERIES_DB-MetaData'!$F68="US",'SERIES_DB-MetaData'!BE68,'SERIES_DB-MetaData'!BE68/25.4)</f>
        <v>5.2362204724409454</v>
      </c>
      <c r="BF68" s="108">
        <f>'SERIES_DB-MetaData'!BF68</f>
        <v>1</v>
      </c>
      <c r="BG68" s="23">
        <f t="shared" si="7"/>
        <v>0.29895324828568287</v>
      </c>
      <c r="BH68" s="31">
        <f>IF('SERIES_DB-MetaData'!$F68="US",'SERIES_DB-MetaData'!BH68,'SERIES_DB-MetaData'!BH68/25.4)</f>
        <v>0</v>
      </c>
      <c r="BI68" s="31">
        <f>IF('SERIES_DB-MetaData'!$F68="US",'SERIES_DB-MetaData'!BI68,'SERIES_DB-MetaData'!BI68/6.89476)</f>
        <v>58.986824777077082</v>
      </c>
      <c r="BJ68" s="31">
        <f>IF('SERIES_DB-MetaData'!$F68="US",'SERIES_DB-MetaData'!BJ68,'SERIES_DB-MetaData'!BJ68/6.89476)</f>
        <v>0</v>
      </c>
      <c r="BK68" s="108">
        <f>'SERIES_DB-MetaData'!BK68</f>
        <v>0</v>
      </c>
      <c r="BL68" s="31">
        <f>IF('SERIES_DB-MetaData'!$F68="US",'SERIES_DB-MetaData'!BL68,'SERIES_DB-MetaData'!BL68/25.4)</f>
        <v>0.51181102362204722</v>
      </c>
      <c r="BM68" s="31">
        <f>IF('SERIES_DB-MetaData'!$F68="US",'SERIES_DB-MetaData'!BM68,'SERIES_DB-MetaData'!BM68/25.4)</f>
        <v>2.598425196850394</v>
      </c>
      <c r="BN68" s="31">
        <f>'SERIES_DB-MetaData'!$BO$6</f>
        <v>0.52359877559829893</v>
      </c>
      <c r="BO68" s="22">
        <f>'SERIES_DB-MetaData'!$BO$6</f>
        <v>0.52359877559829893</v>
      </c>
      <c r="BP68" s="31">
        <f>IF('SERIES_DB-MetaData'!$F68="US",'SERIES_DB-MetaData'!BP68,'SERIES_DB-MetaData'!BP68/6.89476)</f>
        <v>60.180774965335999</v>
      </c>
      <c r="BQ68" s="31">
        <f>IF('SERIES_DB-MetaData'!$F68="US",'SERIES_DB-MetaData'!BQ68,'SERIES_DB-MetaData'!BQ68/6.89476)</f>
        <v>0</v>
      </c>
      <c r="BR68" s="108">
        <f>'SERIES_DB-MetaData'!BR68</f>
        <v>0</v>
      </c>
      <c r="BS68" s="31">
        <f>IF('SERIES_DB-MetaData'!$F68="US",'SERIES_DB-MetaData'!BS68,'SERIES_DB-MetaData'!BS68/25.4)</f>
        <v>0</v>
      </c>
      <c r="BT68" s="108">
        <f>'SERIES_DB-MetaData'!BT68</f>
        <v>0</v>
      </c>
      <c r="BU68" s="108">
        <f t="shared" si="8"/>
        <v>0</v>
      </c>
      <c r="BV68" s="31">
        <f>IF('SERIES_DB-MetaData'!$F68="US",'SERIES_DB-MetaData'!BV68,'SERIES_DB-MetaData'!BV68/6.89476)</f>
        <v>0</v>
      </c>
      <c r="BW68" s="108">
        <f>'SERIES_DB-MetaData'!BW68</f>
        <v>0</v>
      </c>
      <c r="BX68" s="108">
        <f>'SERIES_DB-MetaData'!BX68</f>
        <v>9</v>
      </c>
    </row>
    <row r="69" spans="1:76">
      <c r="A69" s="85">
        <f>'SERIES_DB-MetaData'!A69</f>
        <v>64</v>
      </c>
      <c r="B69" s="85">
        <f>'SERIES_DB-MetaData'!B69</f>
        <v>0</v>
      </c>
      <c r="C69" s="85">
        <f>'SERIES_DB-MetaData'!C69</f>
        <v>15</v>
      </c>
      <c r="D69" s="85" t="str">
        <f>'SERIES_DB-MetaData'!D69</f>
        <v>Hirosawa _1-1</v>
      </c>
      <c r="E69" s="85" t="str">
        <f>'SERIES_DB-MetaData'!E69</f>
        <v>Hirosawa, 1975 (from Lu et al., 2010, NEES Database)</v>
      </c>
      <c r="F69" s="20" t="s">
        <v>193</v>
      </c>
      <c r="G69" s="85" t="str">
        <f>'SERIES_DB-MetaData'!G69</f>
        <v>C</v>
      </c>
      <c r="H69" s="85" t="str">
        <f>'SERIES_DB-MetaData'!H69</f>
        <v>B</v>
      </c>
      <c r="I69" s="31">
        <f>IF('SERIES_DB-MetaData'!$F69="US",'SERIES_DB-MetaData'!I69,'SERIES_DB-MetaData'!I69/6.89476)</f>
        <v>3.4083854985525242</v>
      </c>
      <c r="J69" s="31">
        <f>IF('SERIES_DB-MetaData'!$F69="US",'SERIES_DB-MetaData'!J69,'SERIES_DB-MetaData'!J69/6.89476)</f>
        <v>0</v>
      </c>
      <c r="K69" s="31">
        <f>IF('SERIES_DB-MetaData'!$F69="US",'SERIES_DB-MetaData'!K69,'SERIES_DB-MetaData'!K69/6.89476)</f>
        <v>0</v>
      </c>
      <c r="L69" s="31">
        <f>IF('SERIES_DB-MetaData'!$F69="US",'SERIES_DB-MetaData'!L69,'SERIES_DB-MetaData'!L69/4.448)</f>
        <v>0</v>
      </c>
      <c r="M69" s="20" t="str">
        <f>'SERIES_DB-MetaData'!M69</f>
        <v>-</v>
      </c>
      <c r="N69" s="31">
        <f>IF('SERIES_DB-MetaData'!$F69="US",'SERIES_DB-MetaData'!N69,'SERIES_DB-MetaData'!N69/25.4)</f>
        <v>3.9370078740157481</v>
      </c>
      <c r="O69" s="31">
        <f>IF('SERIES_DB-MetaData'!$F69="US",'SERIES_DB-MetaData'!O69,'SERIES_DB-MetaData'!O69/25.4)</f>
        <v>3.9370078740157481</v>
      </c>
      <c r="P69" s="31">
        <f>IF('SERIES_DB-MetaData'!$F69="US",'SERIES_DB-MetaData'!P69,'SERIES_DB-MetaData'!P69/25.4)</f>
        <v>23.622047244094489</v>
      </c>
      <c r="Q69" s="31">
        <f>IF('SERIES_DB-MetaData'!$F69="US",'SERIES_DB-MetaData'!Q69,'SERIES_DB-MetaData'!Q69/25.4)</f>
        <v>1.1811023622047245</v>
      </c>
      <c r="R69" s="31">
        <f>IF('SERIES_DB-MetaData'!$F69="US",'SERIES_DB-MetaData'!R69,'SERIES_DB-MetaData'!R69/25.4)</f>
        <v>27.559055118110237</v>
      </c>
      <c r="S69" s="31">
        <f>IF('SERIES_DB-MetaData'!$F69="US",'SERIES_DB-MetaData'!S69,'SERIES_DB-MetaData'!S69/25.4)</f>
        <v>27.559055118110237</v>
      </c>
      <c r="T69" s="24" t="str">
        <f>'SERIES_DB-MetaData'!T69</f>
        <v>C</v>
      </c>
      <c r="U69" s="31">
        <f>IF('SERIES_DB-MetaData'!$F69="US",'SERIES_DB-MetaData'!U69,'SERIES_DB-MetaData'!U69/(25.4^2))</f>
        <v>34.100068200136405</v>
      </c>
      <c r="V69" s="31">
        <f>IF('SERIES_DB-MetaData'!$F69="US",'SERIES_DB-MetaData'!V69,'SERIES_DB-MetaData'!V69/25.4)</f>
        <v>0.15748031496062992</v>
      </c>
      <c r="W69" s="31">
        <f>IF('SERIES_DB-MetaData'!$F69="US",'SERIES_DB-MetaData'!W69,'SERIES_DB-MetaData'!W69/25.4)</f>
        <v>0</v>
      </c>
      <c r="X69" s="31">
        <f>IF('SERIES_DB-MetaData'!$F69="US",'SERIES_DB-MetaData'!X69,'SERIES_DB-MetaData'!X69/25.4)</f>
        <v>0</v>
      </c>
      <c r="Y69" s="108">
        <f>'SERIES_DB-MetaData'!Y69</f>
        <v>20</v>
      </c>
      <c r="Z69" s="31">
        <f>IF('SERIES_DB-MetaData'!$F69="US",'SERIES_DB-MetaData'!Z69,'SERIES_DB-MetaData'!Z69/25.4)</f>
        <v>0</v>
      </c>
      <c r="AA69" s="108">
        <f>'SERIES_DB-MetaData'!AA69</f>
        <v>0</v>
      </c>
      <c r="AB69" s="31">
        <f>IF('SERIES_DB-MetaData'!$F69="US",'SERIES_DB-MetaData'!AB69,'SERIES_DB-MetaData'!AB69/25.4)</f>
        <v>0</v>
      </c>
      <c r="AC69" s="108">
        <f>'SERIES_DB-MetaData'!AC69</f>
        <v>0</v>
      </c>
      <c r="AD69" s="108">
        <f>'SERIES_DB-MetaData'!AD69</f>
        <v>0</v>
      </c>
      <c r="AE69" s="31">
        <f>IF('SERIES_DB-MetaData'!$F69="US",'SERIES_DB-MetaData'!AE69,'SERIES_DB-MetaData'!AE69/25.4)</f>
        <v>0</v>
      </c>
      <c r="AF69" s="108" t="str">
        <f>'SERIES_DB-MetaData'!AF69</f>
        <v>Ribbed</v>
      </c>
      <c r="AG69" s="23">
        <f t="shared" si="5"/>
        <v>1.1423973285781064</v>
      </c>
      <c r="AH69" s="31">
        <f>IF('SERIES_DB-MetaData'!$F69="US",'SERIES_DB-MetaData'!AH69,'SERIES_DB-MetaData'!AH69/25.4)</f>
        <v>0</v>
      </c>
      <c r="AI69" s="31">
        <f>IF('SERIES_DB-MetaData'!$F69="US",'SERIES_DB-MetaData'!AI69,'SERIES_DB-MetaData'!AI69/6.89476)</f>
        <v>30.275165487993782</v>
      </c>
      <c r="AJ69" s="31">
        <f>IF('SERIES_DB-MetaData'!$F69="US",'SERIES_DB-MetaData'!AJ69,'SERIES_DB-MetaData'!AJ69/6.89476)</f>
        <v>0</v>
      </c>
      <c r="AK69" s="31">
        <f>IF('SERIES_DB-MetaData'!$F69="US",'SERIES_DB-MetaData'!AK69,'SERIES_DB-MetaData'!AK69/6.89476)</f>
        <v>0</v>
      </c>
      <c r="AL69" s="31">
        <f>IF('SERIES_DB-MetaData'!$F69="US",'SERIES_DB-MetaData'!AL69,'SERIES_DB-MetaData'!AL69/6.89476)</f>
        <v>0</v>
      </c>
      <c r="AM69" s="31">
        <f>IF('SERIES_DB-MetaData'!$F69="US",'SERIES_DB-MetaData'!AM69,'SERIES_DB-MetaData'!AM69/6.89476)</f>
        <v>0</v>
      </c>
      <c r="AN69" s="31">
        <f>IF('SERIES_DB-MetaData'!$F69="US",'SERIES_DB-MetaData'!AN69,'SERIES_DB-MetaData'!AN69/6.89476)</f>
        <v>0</v>
      </c>
      <c r="AO69" s="108">
        <f>'SERIES_DB-MetaData'!AO69</f>
        <v>0</v>
      </c>
      <c r="AP69" s="108">
        <f>'SERIES_DB-MetaData'!AP69</f>
        <v>0</v>
      </c>
      <c r="AQ69" s="108">
        <f>'SERIES_DB-MetaData'!AQ69</f>
        <v>2</v>
      </c>
      <c r="AR69" s="108" t="str">
        <f>'SERIES_DB-MetaData'!AR69</f>
        <v>Ribbed</v>
      </c>
      <c r="AS69" s="31">
        <f>IF('SERIES_DB-MetaData'!$F69="US",'SERIES_DB-MetaData'!AS69,'SERIES_DB-MetaData'!AS69/25.4)</f>
        <v>5.5118110236220472E-2</v>
      </c>
      <c r="AT69" s="108">
        <f>'SERIES_DB-MetaData'!AT69</f>
        <v>14</v>
      </c>
      <c r="AU69" s="31">
        <f>IF('SERIES_DB-MetaData'!$F69="US",'SERIES_DB-MetaData'!AU69,'SERIES_DB-MetaData'!AU69/25.4)</f>
        <v>1.9685039370078741</v>
      </c>
      <c r="AV69" s="31">
        <f>IF('SERIES_DB-MetaData'!$F69="US",'SERIES_DB-MetaData'!AV69,'SERIES_DB-MetaData'!AV69/25.4)</f>
        <v>0</v>
      </c>
      <c r="AW69" s="108">
        <f>'SERIES_DB-MetaData'!AW69</f>
        <v>0</v>
      </c>
      <c r="AX69" s="31">
        <f>IF('SERIES_DB-MetaData'!$F69="US",'SERIES_DB-MetaData'!AX69,'SERIES_DB-MetaData'!AX69/25.4)</f>
        <v>0</v>
      </c>
      <c r="AY69" s="23">
        <f t="shared" si="6"/>
        <v>6.1575216010359944E-2</v>
      </c>
      <c r="AZ69" s="23"/>
      <c r="BA69" s="31">
        <f>IF('SERIES_DB-MetaData'!$F69="US",'SERIES_DB-MetaData'!BA69,'SERIES_DB-MetaData'!BA69/6.89476)</f>
        <v>42.641078152103915</v>
      </c>
      <c r="BB69" s="31">
        <f>IF('SERIES_DB-MetaData'!$F69="US",'SERIES_DB-MetaData'!BB69,'SERIES_DB-MetaData'!BB69/6.89476)</f>
        <v>0</v>
      </c>
      <c r="BC69" s="108">
        <f>'SERIES_DB-MetaData'!BC69</f>
        <v>0</v>
      </c>
      <c r="BD69" s="31">
        <f>IF('SERIES_DB-MetaData'!$F69="US",'SERIES_DB-MetaData'!BD69,'SERIES_DB-MetaData'!BD69/25.4)</f>
        <v>7.874015748031496E-2</v>
      </c>
      <c r="BE69" s="31">
        <f>IF('SERIES_DB-MetaData'!$F69="US",'SERIES_DB-MetaData'!BE69,'SERIES_DB-MetaData'!BE69/25.4)</f>
        <v>1.9685039370078741</v>
      </c>
      <c r="BF69" s="108">
        <f>'SERIES_DB-MetaData'!BF69</f>
        <v>1</v>
      </c>
      <c r="BG69" s="23">
        <f t="shared" si="7"/>
        <v>0.20943951023931953</v>
      </c>
      <c r="BH69" s="31">
        <f>IF('SERIES_DB-MetaData'!$F69="US",'SERIES_DB-MetaData'!BH69,'SERIES_DB-MetaData'!BH69/25.4)</f>
        <v>0</v>
      </c>
      <c r="BI69" s="31">
        <f>IF('SERIES_DB-MetaData'!$F69="US",'SERIES_DB-MetaData'!BI69,'SERIES_DB-MetaData'!BI69/6.89476)</f>
        <v>42.498941224930235</v>
      </c>
      <c r="BJ69" s="31">
        <f>IF('SERIES_DB-MetaData'!$F69="US",'SERIES_DB-MetaData'!BJ69,'SERIES_DB-MetaData'!BJ69/6.89476)</f>
        <v>0</v>
      </c>
      <c r="BK69" s="108">
        <f>'SERIES_DB-MetaData'!BK69</f>
        <v>0</v>
      </c>
      <c r="BL69" s="31">
        <f>IF('SERIES_DB-MetaData'!$F69="US",'SERIES_DB-MetaData'!BL69,'SERIES_DB-MetaData'!BL69/25.4)</f>
        <v>7.874015748031496E-2</v>
      </c>
      <c r="BM69" s="31">
        <f>IF('SERIES_DB-MetaData'!$F69="US",'SERIES_DB-MetaData'!BM69,'SERIES_DB-MetaData'!BM69/25.4)</f>
        <v>1.9685039370078741</v>
      </c>
      <c r="BN69" s="31">
        <f>'SERIES_DB-MetaData'!$BO$6</f>
        <v>0.52359877559829893</v>
      </c>
      <c r="BO69" s="22">
        <f>'SERIES_DB-MetaData'!$BO$6</f>
        <v>0.52359877559829893</v>
      </c>
      <c r="BP69" s="31">
        <f>IF('SERIES_DB-MetaData'!$F69="US",'SERIES_DB-MetaData'!BP69,'SERIES_DB-MetaData'!BP69/6.89476)</f>
        <v>42.498941224930235</v>
      </c>
      <c r="BQ69" s="31">
        <f>IF('SERIES_DB-MetaData'!$F69="US",'SERIES_DB-MetaData'!BQ69,'SERIES_DB-MetaData'!BQ69/6.89476)</f>
        <v>0</v>
      </c>
      <c r="BR69" s="108">
        <f>'SERIES_DB-MetaData'!BR69</f>
        <v>0</v>
      </c>
      <c r="BS69" s="31">
        <f>IF('SERIES_DB-MetaData'!$F69="US",'SERIES_DB-MetaData'!BS69,'SERIES_DB-MetaData'!BS69/25.4)</f>
        <v>0</v>
      </c>
      <c r="BT69" s="108">
        <f>'SERIES_DB-MetaData'!BT69</f>
        <v>0</v>
      </c>
      <c r="BU69" s="108">
        <f t="shared" si="8"/>
        <v>0</v>
      </c>
      <c r="BV69" s="31">
        <f>IF('SERIES_DB-MetaData'!$F69="US",'SERIES_DB-MetaData'!BV69,'SERIES_DB-MetaData'!BV69/6.89476)</f>
        <v>0</v>
      </c>
      <c r="BW69" s="108">
        <f>'SERIES_DB-MetaData'!BW69</f>
        <v>0</v>
      </c>
      <c r="BX69" s="108">
        <f>'SERIES_DB-MetaData'!BX69</f>
        <v>1</v>
      </c>
    </row>
    <row r="70" spans="1:76">
      <c r="A70" s="85">
        <f>'SERIES_DB-MetaData'!A70</f>
        <v>65</v>
      </c>
      <c r="B70" s="85">
        <f>'SERIES_DB-MetaData'!B70</f>
        <v>0</v>
      </c>
      <c r="C70" s="85">
        <f>'SERIES_DB-MetaData'!C70</f>
        <v>16</v>
      </c>
      <c r="D70" s="85" t="str">
        <f>'SERIES_DB-MetaData'!D70</f>
        <v>Hirosawa _1-2</v>
      </c>
      <c r="E70" s="85" t="str">
        <f>'SERIES_DB-MetaData'!E70</f>
        <v>Hirosawa, 1975 (from Lu et al., 2010, NEES Database)</v>
      </c>
      <c r="F70" s="20" t="s">
        <v>193</v>
      </c>
      <c r="G70" s="85" t="str">
        <f>'SERIES_DB-MetaData'!G70</f>
        <v>C</v>
      </c>
      <c r="H70" s="85" t="str">
        <f>'SERIES_DB-MetaData'!H70</f>
        <v>B</v>
      </c>
      <c r="I70" s="31">
        <f>IF('SERIES_DB-MetaData'!$F70="US",'SERIES_DB-MetaData'!I70,'SERIES_DB-MetaData'!I70/6.89476)</f>
        <v>3.9305211493946128</v>
      </c>
      <c r="J70" s="31">
        <f>IF('SERIES_DB-MetaData'!$F70="US",'SERIES_DB-MetaData'!J70,'SERIES_DB-MetaData'!J70/6.89476)</f>
        <v>0</v>
      </c>
      <c r="K70" s="31">
        <f>IF('SERIES_DB-MetaData'!$F70="US",'SERIES_DB-MetaData'!K70,'SERIES_DB-MetaData'!K70/6.89476)</f>
        <v>0</v>
      </c>
      <c r="L70" s="31">
        <f>IF('SERIES_DB-MetaData'!$F70="US",'SERIES_DB-MetaData'!L70,'SERIES_DB-MetaData'!L70/4.448)</f>
        <v>8.2963416500841873</v>
      </c>
      <c r="M70" s="20">
        <f>'SERIES_DB-MetaData'!M70</f>
        <v>0</v>
      </c>
      <c r="N70" s="31">
        <f>IF('SERIES_DB-MetaData'!$F70="US",'SERIES_DB-MetaData'!N70,'SERIES_DB-MetaData'!N70/25.4)</f>
        <v>3.9370078740157481</v>
      </c>
      <c r="O70" s="31">
        <f>IF('SERIES_DB-MetaData'!$F70="US",'SERIES_DB-MetaData'!O70,'SERIES_DB-MetaData'!O70/25.4)</f>
        <v>3.9370078740157481</v>
      </c>
      <c r="P70" s="31">
        <f>IF('SERIES_DB-MetaData'!$F70="US",'SERIES_DB-MetaData'!P70,'SERIES_DB-MetaData'!P70/25.4)</f>
        <v>23.622047244094489</v>
      </c>
      <c r="Q70" s="31">
        <f>IF('SERIES_DB-MetaData'!$F70="US",'SERIES_DB-MetaData'!Q70,'SERIES_DB-MetaData'!Q70/25.4)</f>
        <v>1.1811023622047245</v>
      </c>
      <c r="R70" s="31">
        <f>IF('SERIES_DB-MetaData'!$F70="US",'SERIES_DB-MetaData'!R70,'SERIES_DB-MetaData'!R70/25.4)</f>
        <v>27.559055118110237</v>
      </c>
      <c r="S70" s="31">
        <f>IF('SERIES_DB-MetaData'!$F70="US",'SERIES_DB-MetaData'!S70,'SERIES_DB-MetaData'!S70/25.4)</f>
        <v>27.559055118110237</v>
      </c>
      <c r="T70" s="24" t="str">
        <f>'SERIES_DB-MetaData'!T70</f>
        <v>C</v>
      </c>
      <c r="U70" s="31">
        <f>IF('SERIES_DB-MetaData'!$F70="US",'SERIES_DB-MetaData'!U70,'SERIES_DB-MetaData'!U70/(25.4^2))</f>
        <v>34.100068200136405</v>
      </c>
      <c r="V70" s="31">
        <f>IF('SERIES_DB-MetaData'!$F70="US",'SERIES_DB-MetaData'!V70,'SERIES_DB-MetaData'!V70/25.4)</f>
        <v>0.15748031496062992</v>
      </c>
      <c r="W70" s="31">
        <f>IF('SERIES_DB-MetaData'!$F70="US",'SERIES_DB-MetaData'!W70,'SERIES_DB-MetaData'!W70/25.4)</f>
        <v>0</v>
      </c>
      <c r="X70" s="31">
        <f>IF('SERIES_DB-MetaData'!$F70="US",'SERIES_DB-MetaData'!X70,'SERIES_DB-MetaData'!X70/25.4)</f>
        <v>0</v>
      </c>
      <c r="Y70" s="108">
        <f>'SERIES_DB-MetaData'!Y70</f>
        <v>20</v>
      </c>
      <c r="Z70" s="31">
        <f>IF('SERIES_DB-MetaData'!$F70="US",'SERIES_DB-MetaData'!Z70,'SERIES_DB-MetaData'!Z70/25.4)</f>
        <v>0</v>
      </c>
      <c r="AA70" s="108">
        <f>'SERIES_DB-MetaData'!AA70</f>
        <v>0</v>
      </c>
      <c r="AB70" s="31">
        <f>IF('SERIES_DB-MetaData'!$F70="US",'SERIES_DB-MetaData'!AB70,'SERIES_DB-MetaData'!AB70/25.4)</f>
        <v>0</v>
      </c>
      <c r="AC70" s="108">
        <f>'SERIES_DB-MetaData'!AC70</f>
        <v>0</v>
      </c>
      <c r="AD70" s="108">
        <f>'SERIES_DB-MetaData'!AD70</f>
        <v>0</v>
      </c>
      <c r="AE70" s="31">
        <f>IF('SERIES_DB-MetaData'!$F70="US",'SERIES_DB-MetaData'!AE70,'SERIES_DB-MetaData'!AE70/25.4)</f>
        <v>0</v>
      </c>
      <c r="AF70" s="108" t="str">
        <f>'SERIES_DB-MetaData'!AF70</f>
        <v>Ribbed</v>
      </c>
      <c r="AG70" s="23">
        <f t="shared" si="5"/>
        <v>1.1423973285781064</v>
      </c>
      <c r="AH70" s="31">
        <f>IF('SERIES_DB-MetaData'!$F70="US",'SERIES_DB-MetaData'!AH70,'SERIES_DB-MetaData'!AH70/25.4)</f>
        <v>0</v>
      </c>
      <c r="AI70" s="31">
        <f>IF('SERIES_DB-MetaData'!$F70="US",'SERIES_DB-MetaData'!AI70,'SERIES_DB-MetaData'!AI70/6.89476)</f>
        <v>30.275165487993782</v>
      </c>
      <c r="AJ70" s="31">
        <f>IF('SERIES_DB-MetaData'!$F70="US",'SERIES_DB-MetaData'!AJ70,'SERIES_DB-MetaData'!AJ70/6.89476)</f>
        <v>0</v>
      </c>
      <c r="AK70" s="31">
        <f>IF('SERIES_DB-MetaData'!$F70="US",'SERIES_DB-MetaData'!AK70,'SERIES_DB-MetaData'!AK70/6.89476)</f>
        <v>0</v>
      </c>
      <c r="AL70" s="31">
        <f>IF('SERIES_DB-MetaData'!$F70="US",'SERIES_DB-MetaData'!AL70,'SERIES_DB-MetaData'!AL70/6.89476)</f>
        <v>0</v>
      </c>
      <c r="AM70" s="31">
        <f>IF('SERIES_DB-MetaData'!$F70="US",'SERIES_DB-MetaData'!AM70,'SERIES_DB-MetaData'!AM70/6.89476)</f>
        <v>0</v>
      </c>
      <c r="AN70" s="31">
        <f>IF('SERIES_DB-MetaData'!$F70="US",'SERIES_DB-MetaData'!AN70,'SERIES_DB-MetaData'!AN70/6.89476)</f>
        <v>0</v>
      </c>
      <c r="AO70" s="108">
        <f>'SERIES_DB-MetaData'!AO70</f>
        <v>0</v>
      </c>
      <c r="AP70" s="108">
        <f>'SERIES_DB-MetaData'!AP70</f>
        <v>0</v>
      </c>
      <c r="AQ70" s="108">
        <f>'SERIES_DB-MetaData'!AQ70</f>
        <v>2</v>
      </c>
      <c r="AR70" s="108" t="str">
        <f>'SERIES_DB-MetaData'!AR70</f>
        <v>Ribbed</v>
      </c>
      <c r="AS70" s="31">
        <f>IF('SERIES_DB-MetaData'!$F70="US",'SERIES_DB-MetaData'!AS70,'SERIES_DB-MetaData'!AS70/25.4)</f>
        <v>5.5118110236220472E-2</v>
      </c>
      <c r="AT70" s="108">
        <f>'SERIES_DB-MetaData'!AT70</f>
        <v>14</v>
      </c>
      <c r="AU70" s="31">
        <f>IF('SERIES_DB-MetaData'!$F70="US",'SERIES_DB-MetaData'!AU70,'SERIES_DB-MetaData'!AU70/25.4)</f>
        <v>1.9685039370078741</v>
      </c>
      <c r="AV70" s="31">
        <f>IF('SERIES_DB-MetaData'!$F70="US",'SERIES_DB-MetaData'!AV70,'SERIES_DB-MetaData'!AV70/25.4)</f>
        <v>0</v>
      </c>
      <c r="AW70" s="108">
        <f>'SERIES_DB-MetaData'!AW70</f>
        <v>0</v>
      </c>
      <c r="AX70" s="31">
        <f>IF('SERIES_DB-MetaData'!$F70="US",'SERIES_DB-MetaData'!AX70,'SERIES_DB-MetaData'!AX70/25.4)</f>
        <v>0</v>
      </c>
      <c r="AY70" s="23">
        <f t="shared" si="6"/>
        <v>6.1575216010359944E-2</v>
      </c>
      <c r="AZ70" s="23"/>
      <c r="BA70" s="31">
        <f>IF('SERIES_DB-MetaData'!$F70="US",'SERIES_DB-MetaData'!BA70,'SERIES_DB-MetaData'!BA70/6.89476)</f>
        <v>42.641078152103915</v>
      </c>
      <c r="BB70" s="31">
        <f>IF('SERIES_DB-MetaData'!$F70="US",'SERIES_DB-MetaData'!BB70,'SERIES_DB-MetaData'!BB70/6.89476)</f>
        <v>0</v>
      </c>
      <c r="BC70" s="108">
        <f>'SERIES_DB-MetaData'!BC70</f>
        <v>0</v>
      </c>
      <c r="BD70" s="31">
        <f>IF('SERIES_DB-MetaData'!$F70="US",'SERIES_DB-MetaData'!BD70,'SERIES_DB-MetaData'!BD70/25.4)</f>
        <v>7.874015748031496E-2</v>
      </c>
      <c r="BE70" s="31">
        <f>IF('SERIES_DB-MetaData'!$F70="US",'SERIES_DB-MetaData'!BE70,'SERIES_DB-MetaData'!BE70/25.4)</f>
        <v>1.9685039370078741</v>
      </c>
      <c r="BF70" s="108">
        <f>'SERIES_DB-MetaData'!BF70</f>
        <v>1</v>
      </c>
      <c r="BG70" s="23">
        <f t="shared" si="7"/>
        <v>0.20943951023931953</v>
      </c>
      <c r="BH70" s="31">
        <f>IF('SERIES_DB-MetaData'!$F70="US",'SERIES_DB-MetaData'!BH70,'SERIES_DB-MetaData'!BH70/25.4)</f>
        <v>0</v>
      </c>
      <c r="BI70" s="31">
        <f>IF('SERIES_DB-MetaData'!$F70="US",'SERIES_DB-MetaData'!BI70,'SERIES_DB-MetaData'!BI70/6.89476)</f>
        <v>42.498941224930235</v>
      </c>
      <c r="BJ70" s="31">
        <f>IF('SERIES_DB-MetaData'!$F70="US",'SERIES_DB-MetaData'!BJ70,'SERIES_DB-MetaData'!BJ70/6.89476)</f>
        <v>0</v>
      </c>
      <c r="BK70" s="108">
        <f>'SERIES_DB-MetaData'!BK70</f>
        <v>0</v>
      </c>
      <c r="BL70" s="31">
        <f>IF('SERIES_DB-MetaData'!$F70="US",'SERIES_DB-MetaData'!BL70,'SERIES_DB-MetaData'!BL70/25.4)</f>
        <v>7.874015748031496E-2</v>
      </c>
      <c r="BM70" s="31">
        <f>IF('SERIES_DB-MetaData'!$F70="US",'SERIES_DB-MetaData'!BM70,'SERIES_DB-MetaData'!BM70/25.4)</f>
        <v>1.9685039370078741</v>
      </c>
      <c r="BN70" s="31">
        <f>'SERIES_DB-MetaData'!$BO$6</f>
        <v>0.52359877559829893</v>
      </c>
      <c r="BO70" s="22">
        <f>'SERIES_DB-MetaData'!$BO$6</f>
        <v>0.52359877559829893</v>
      </c>
      <c r="BP70" s="31">
        <f>IF('SERIES_DB-MetaData'!$F70="US",'SERIES_DB-MetaData'!BP70,'SERIES_DB-MetaData'!BP70/6.89476)</f>
        <v>42.498941224930235</v>
      </c>
      <c r="BQ70" s="31">
        <f>IF('SERIES_DB-MetaData'!$F70="US",'SERIES_DB-MetaData'!BQ70,'SERIES_DB-MetaData'!BQ70/6.89476)</f>
        <v>0</v>
      </c>
      <c r="BR70" s="108">
        <f>'SERIES_DB-MetaData'!BR70</f>
        <v>0</v>
      </c>
      <c r="BS70" s="31">
        <f>IF('SERIES_DB-MetaData'!$F70="US",'SERIES_DB-MetaData'!BS70,'SERIES_DB-MetaData'!BS70/25.4)</f>
        <v>0</v>
      </c>
      <c r="BT70" s="108">
        <f>'SERIES_DB-MetaData'!BT70</f>
        <v>0</v>
      </c>
      <c r="BU70" s="108">
        <f t="shared" si="8"/>
        <v>0</v>
      </c>
      <c r="BV70" s="31">
        <f>IF('SERIES_DB-MetaData'!$F70="US",'SERIES_DB-MetaData'!BV70,'SERIES_DB-MetaData'!BV70/6.89476)</f>
        <v>0</v>
      </c>
      <c r="BW70" s="108">
        <f>'SERIES_DB-MetaData'!BW70</f>
        <v>0</v>
      </c>
      <c r="BX70" s="108">
        <f>'SERIES_DB-MetaData'!BX70</f>
        <v>1</v>
      </c>
    </row>
    <row r="71" spans="1:76">
      <c r="A71" s="85">
        <f>'SERIES_DB-MetaData'!A71</f>
        <v>66</v>
      </c>
      <c r="B71" s="85">
        <f>'SERIES_DB-MetaData'!B71</f>
        <v>0</v>
      </c>
      <c r="C71" s="85">
        <f>'SERIES_DB-MetaData'!C71</f>
        <v>17</v>
      </c>
      <c r="D71" s="85" t="str">
        <f>'SERIES_DB-MetaData'!D71</f>
        <v>Hirosawa _1-3</v>
      </c>
      <c r="E71" s="85" t="str">
        <f>'SERIES_DB-MetaData'!E71</f>
        <v>Hirosawa, 1975 (from Lu et al., 2010, NEES Database)</v>
      </c>
      <c r="F71" s="20" t="s">
        <v>193</v>
      </c>
      <c r="G71" s="85" t="str">
        <f>'SERIES_DB-MetaData'!G71</f>
        <v>C</v>
      </c>
      <c r="H71" s="85" t="str">
        <f>'SERIES_DB-MetaData'!H71</f>
        <v>B</v>
      </c>
      <c r="I71" s="31">
        <f>IF('SERIES_DB-MetaData'!$F71="US",'SERIES_DB-MetaData'!I71,'SERIES_DB-MetaData'!I71/6.89476)</f>
        <v>3.9015136132367187</v>
      </c>
      <c r="J71" s="31">
        <f>IF('SERIES_DB-MetaData'!$F71="US",'SERIES_DB-MetaData'!J71,'SERIES_DB-MetaData'!J71/6.89476)</f>
        <v>0</v>
      </c>
      <c r="K71" s="31">
        <f>IF('SERIES_DB-MetaData'!$F71="US",'SERIES_DB-MetaData'!K71,'SERIES_DB-MetaData'!K71/6.89476)</f>
        <v>0</v>
      </c>
      <c r="L71" s="31">
        <f>IF('SERIES_DB-MetaData'!$F71="US",'SERIES_DB-MetaData'!L71,'SERIES_DB-MetaData'!L71/4.448)</f>
        <v>14.282301096392256</v>
      </c>
      <c r="M71" s="20">
        <f>'SERIES_DB-MetaData'!M71</f>
        <v>0</v>
      </c>
      <c r="N71" s="31">
        <f>IF('SERIES_DB-MetaData'!$F71="US",'SERIES_DB-MetaData'!N71,'SERIES_DB-MetaData'!N71/25.4)</f>
        <v>3.9370078740157481</v>
      </c>
      <c r="O71" s="31">
        <f>IF('SERIES_DB-MetaData'!$F71="US",'SERIES_DB-MetaData'!O71,'SERIES_DB-MetaData'!O71/25.4)</f>
        <v>3.9370078740157481</v>
      </c>
      <c r="P71" s="31">
        <f>IF('SERIES_DB-MetaData'!$F71="US",'SERIES_DB-MetaData'!P71,'SERIES_DB-MetaData'!P71/25.4)</f>
        <v>23.622047244094489</v>
      </c>
      <c r="Q71" s="31">
        <f>IF('SERIES_DB-MetaData'!$F71="US",'SERIES_DB-MetaData'!Q71,'SERIES_DB-MetaData'!Q71/25.4)</f>
        <v>1.1811023622047245</v>
      </c>
      <c r="R71" s="31">
        <f>IF('SERIES_DB-MetaData'!$F71="US",'SERIES_DB-MetaData'!R71,'SERIES_DB-MetaData'!R71/25.4)</f>
        <v>27.559055118110237</v>
      </c>
      <c r="S71" s="31">
        <f>IF('SERIES_DB-MetaData'!$F71="US",'SERIES_DB-MetaData'!S71,'SERIES_DB-MetaData'!S71/25.4)</f>
        <v>27.559055118110237</v>
      </c>
      <c r="T71" s="24" t="str">
        <f>'SERIES_DB-MetaData'!T71</f>
        <v>C</v>
      </c>
      <c r="U71" s="31">
        <f>IF('SERIES_DB-MetaData'!$F71="US",'SERIES_DB-MetaData'!U71,'SERIES_DB-MetaData'!U71/(25.4^2))</f>
        <v>34.100068200136405</v>
      </c>
      <c r="V71" s="31">
        <f>IF('SERIES_DB-MetaData'!$F71="US",'SERIES_DB-MetaData'!V71,'SERIES_DB-MetaData'!V71/25.4)</f>
        <v>0.15748031496062992</v>
      </c>
      <c r="W71" s="31">
        <f>IF('SERIES_DB-MetaData'!$F71="US",'SERIES_DB-MetaData'!W71,'SERIES_DB-MetaData'!W71/25.4)</f>
        <v>0</v>
      </c>
      <c r="X71" s="31">
        <f>IF('SERIES_DB-MetaData'!$F71="US",'SERIES_DB-MetaData'!X71,'SERIES_DB-MetaData'!X71/25.4)</f>
        <v>0</v>
      </c>
      <c r="Y71" s="108">
        <f>'SERIES_DB-MetaData'!Y71</f>
        <v>20</v>
      </c>
      <c r="Z71" s="31">
        <f>IF('SERIES_DB-MetaData'!$F71="US",'SERIES_DB-MetaData'!Z71,'SERIES_DB-MetaData'!Z71/25.4)</f>
        <v>0</v>
      </c>
      <c r="AA71" s="108">
        <f>'SERIES_DB-MetaData'!AA71</f>
        <v>0</v>
      </c>
      <c r="AB71" s="31">
        <f>IF('SERIES_DB-MetaData'!$F71="US",'SERIES_DB-MetaData'!AB71,'SERIES_DB-MetaData'!AB71/25.4)</f>
        <v>0</v>
      </c>
      <c r="AC71" s="108">
        <f>'SERIES_DB-MetaData'!AC71</f>
        <v>0</v>
      </c>
      <c r="AD71" s="108">
        <f>'SERIES_DB-MetaData'!AD71</f>
        <v>0</v>
      </c>
      <c r="AE71" s="31">
        <f>IF('SERIES_DB-MetaData'!$F71="US",'SERIES_DB-MetaData'!AE71,'SERIES_DB-MetaData'!AE71/25.4)</f>
        <v>0</v>
      </c>
      <c r="AF71" s="108" t="str">
        <f>'SERIES_DB-MetaData'!AF71</f>
        <v>Ribbed</v>
      </c>
      <c r="AG71" s="23">
        <f t="shared" si="5"/>
        <v>1.1423973285781064</v>
      </c>
      <c r="AH71" s="31">
        <f>IF('SERIES_DB-MetaData'!$F71="US",'SERIES_DB-MetaData'!AH71,'SERIES_DB-MetaData'!AH71/25.4)</f>
        <v>0</v>
      </c>
      <c r="AI71" s="31">
        <f>IF('SERIES_DB-MetaData'!$F71="US",'SERIES_DB-MetaData'!AI71,'SERIES_DB-MetaData'!AI71/6.89476)</f>
        <v>30.275165487993782</v>
      </c>
      <c r="AJ71" s="31">
        <f>IF('SERIES_DB-MetaData'!$F71="US",'SERIES_DB-MetaData'!AJ71,'SERIES_DB-MetaData'!AJ71/6.89476)</f>
        <v>0</v>
      </c>
      <c r="AK71" s="31">
        <f>IF('SERIES_DB-MetaData'!$F71="US",'SERIES_DB-MetaData'!AK71,'SERIES_DB-MetaData'!AK71/6.89476)</f>
        <v>0</v>
      </c>
      <c r="AL71" s="31">
        <f>IF('SERIES_DB-MetaData'!$F71="US",'SERIES_DB-MetaData'!AL71,'SERIES_DB-MetaData'!AL71/6.89476)</f>
        <v>0</v>
      </c>
      <c r="AM71" s="31">
        <f>IF('SERIES_DB-MetaData'!$F71="US",'SERIES_DB-MetaData'!AM71,'SERIES_DB-MetaData'!AM71/6.89476)</f>
        <v>0</v>
      </c>
      <c r="AN71" s="31">
        <f>IF('SERIES_DB-MetaData'!$F71="US",'SERIES_DB-MetaData'!AN71,'SERIES_DB-MetaData'!AN71/6.89476)</f>
        <v>0</v>
      </c>
      <c r="AO71" s="108">
        <f>'SERIES_DB-MetaData'!AO71</f>
        <v>0</v>
      </c>
      <c r="AP71" s="108">
        <f>'SERIES_DB-MetaData'!AP71</f>
        <v>0</v>
      </c>
      <c r="AQ71" s="108">
        <f>'SERIES_DB-MetaData'!AQ71</f>
        <v>2</v>
      </c>
      <c r="AR71" s="108" t="str">
        <f>'SERIES_DB-MetaData'!AR71</f>
        <v>Ribbed</v>
      </c>
      <c r="AS71" s="31">
        <f>IF('SERIES_DB-MetaData'!$F71="US",'SERIES_DB-MetaData'!AS71,'SERIES_DB-MetaData'!AS71/25.4)</f>
        <v>5.5118110236220472E-2</v>
      </c>
      <c r="AT71" s="108">
        <f>'SERIES_DB-MetaData'!AT71</f>
        <v>14</v>
      </c>
      <c r="AU71" s="31">
        <f>IF('SERIES_DB-MetaData'!$F71="US",'SERIES_DB-MetaData'!AU71,'SERIES_DB-MetaData'!AU71/25.4)</f>
        <v>1.9685039370078741</v>
      </c>
      <c r="AV71" s="31">
        <f>IF('SERIES_DB-MetaData'!$F71="US",'SERIES_DB-MetaData'!AV71,'SERIES_DB-MetaData'!AV71/25.4)</f>
        <v>0</v>
      </c>
      <c r="AW71" s="108">
        <f>'SERIES_DB-MetaData'!AW71</f>
        <v>0</v>
      </c>
      <c r="AX71" s="31">
        <f>IF('SERIES_DB-MetaData'!$F71="US",'SERIES_DB-MetaData'!AX71,'SERIES_DB-MetaData'!AX71/25.4)</f>
        <v>0</v>
      </c>
      <c r="AY71" s="23">
        <f t="shared" si="6"/>
        <v>6.1575216010359944E-2</v>
      </c>
      <c r="AZ71" s="23"/>
      <c r="BA71" s="31">
        <f>IF('SERIES_DB-MetaData'!$F71="US",'SERIES_DB-MetaData'!BA71,'SERIES_DB-MetaData'!BA71/6.89476)</f>
        <v>42.641078152103915</v>
      </c>
      <c r="BB71" s="31">
        <f>IF('SERIES_DB-MetaData'!$F71="US",'SERIES_DB-MetaData'!BB71,'SERIES_DB-MetaData'!BB71/6.89476)</f>
        <v>0</v>
      </c>
      <c r="BC71" s="108">
        <f>'SERIES_DB-MetaData'!BC71</f>
        <v>0</v>
      </c>
      <c r="BD71" s="31">
        <f>IF('SERIES_DB-MetaData'!$F71="US",'SERIES_DB-MetaData'!BD71,'SERIES_DB-MetaData'!BD71/25.4)</f>
        <v>7.874015748031496E-2</v>
      </c>
      <c r="BE71" s="31">
        <f>IF('SERIES_DB-MetaData'!$F71="US",'SERIES_DB-MetaData'!BE71,'SERIES_DB-MetaData'!BE71/25.4)</f>
        <v>1.9685039370078741</v>
      </c>
      <c r="BF71" s="108">
        <f>'SERIES_DB-MetaData'!BF71</f>
        <v>1</v>
      </c>
      <c r="BG71" s="23">
        <f t="shared" si="7"/>
        <v>0.20943951023931953</v>
      </c>
      <c r="BH71" s="31">
        <f>IF('SERIES_DB-MetaData'!$F71="US",'SERIES_DB-MetaData'!BH71,'SERIES_DB-MetaData'!BH71/25.4)</f>
        <v>0</v>
      </c>
      <c r="BI71" s="31">
        <f>IF('SERIES_DB-MetaData'!$F71="US",'SERIES_DB-MetaData'!BI71,'SERIES_DB-MetaData'!BI71/6.89476)</f>
        <v>42.498941224930235</v>
      </c>
      <c r="BJ71" s="31">
        <f>IF('SERIES_DB-MetaData'!$F71="US",'SERIES_DB-MetaData'!BJ71,'SERIES_DB-MetaData'!BJ71/6.89476)</f>
        <v>0</v>
      </c>
      <c r="BK71" s="108">
        <f>'SERIES_DB-MetaData'!BK71</f>
        <v>0</v>
      </c>
      <c r="BL71" s="31">
        <f>IF('SERIES_DB-MetaData'!$F71="US",'SERIES_DB-MetaData'!BL71,'SERIES_DB-MetaData'!BL71/25.4)</f>
        <v>7.874015748031496E-2</v>
      </c>
      <c r="BM71" s="31">
        <f>IF('SERIES_DB-MetaData'!$F71="US",'SERIES_DB-MetaData'!BM71,'SERIES_DB-MetaData'!BM71/25.4)</f>
        <v>1.9685039370078741</v>
      </c>
      <c r="BN71" s="31">
        <f>'SERIES_DB-MetaData'!$BO$6</f>
        <v>0.52359877559829893</v>
      </c>
      <c r="BO71" s="22">
        <f>'SERIES_DB-MetaData'!$BO$6</f>
        <v>0.52359877559829893</v>
      </c>
      <c r="BP71" s="31">
        <f>IF('SERIES_DB-MetaData'!$F71="US",'SERIES_DB-MetaData'!BP71,'SERIES_DB-MetaData'!BP71/6.89476)</f>
        <v>42.498941224930235</v>
      </c>
      <c r="BQ71" s="31">
        <f>IF('SERIES_DB-MetaData'!$F71="US",'SERIES_DB-MetaData'!BQ71,'SERIES_DB-MetaData'!BQ71/6.89476)</f>
        <v>0</v>
      </c>
      <c r="BR71" s="108">
        <f>'SERIES_DB-MetaData'!BR71</f>
        <v>0</v>
      </c>
      <c r="BS71" s="31">
        <f>IF('SERIES_DB-MetaData'!$F71="US",'SERIES_DB-MetaData'!BS71,'SERIES_DB-MetaData'!BS71/25.4)</f>
        <v>0</v>
      </c>
      <c r="BT71" s="108">
        <f>'SERIES_DB-MetaData'!BT71</f>
        <v>0</v>
      </c>
      <c r="BU71" s="108">
        <f t="shared" si="8"/>
        <v>0</v>
      </c>
      <c r="BV71" s="31">
        <f>IF('SERIES_DB-MetaData'!$F71="US",'SERIES_DB-MetaData'!BV71,'SERIES_DB-MetaData'!BV71/6.89476)</f>
        <v>0</v>
      </c>
      <c r="BW71" s="108">
        <f>'SERIES_DB-MetaData'!BW71</f>
        <v>0</v>
      </c>
      <c r="BX71" s="108">
        <f>'SERIES_DB-MetaData'!BX71</f>
        <v>1</v>
      </c>
    </row>
    <row r="72" spans="1:76">
      <c r="A72" s="85">
        <f>'SERIES_DB-MetaData'!A72</f>
        <v>67</v>
      </c>
      <c r="B72" s="85">
        <f>'SERIES_DB-MetaData'!B72</f>
        <v>0</v>
      </c>
      <c r="C72" s="85">
        <f>'SERIES_DB-MetaData'!C72</f>
        <v>18</v>
      </c>
      <c r="D72" s="85" t="str">
        <f>'SERIES_DB-MetaData'!D72</f>
        <v>Hirosawa _1-4</v>
      </c>
      <c r="E72" s="85" t="str">
        <f>'SERIES_DB-MetaData'!E72</f>
        <v>Hirosawa, 1975 (from Lu et al., 2010, NEES Database)</v>
      </c>
      <c r="F72" s="20" t="s">
        <v>193</v>
      </c>
      <c r="G72" s="85" t="str">
        <f>'SERIES_DB-MetaData'!G72</f>
        <v>C</v>
      </c>
      <c r="H72" s="85" t="str">
        <f>'SERIES_DB-MetaData'!H72</f>
        <v>B</v>
      </c>
      <c r="I72" s="31">
        <f>IF('SERIES_DB-MetaData'!$F72="US",'SERIES_DB-MetaData'!I72,'SERIES_DB-MetaData'!I72/6.89476)</f>
        <v>3.727468396289356</v>
      </c>
      <c r="J72" s="31">
        <f>IF('SERIES_DB-MetaData'!$F72="US",'SERIES_DB-MetaData'!J72,'SERIES_DB-MetaData'!J72/6.89476)</f>
        <v>0</v>
      </c>
      <c r="K72" s="31">
        <f>IF('SERIES_DB-MetaData'!$F72="US",'SERIES_DB-MetaData'!K72,'SERIES_DB-MetaData'!K72/6.89476)</f>
        <v>0</v>
      </c>
      <c r="L72" s="31">
        <f>IF('SERIES_DB-MetaData'!$F72="US",'SERIES_DB-MetaData'!L72,'SERIES_DB-MetaData'!L72/4.448)</f>
        <v>27.493247038057284</v>
      </c>
      <c r="M72" s="20">
        <f>'SERIES_DB-MetaData'!M72</f>
        <v>0</v>
      </c>
      <c r="N72" s="31">
        <f>IF('SERIES_DB-MetaData'!$F72="US",'SERIES_DB-MetaData'!N72,'SERIES_DB-MetaData'!N72/25.4)</f>
        <v>3.9370078740157481</v>
      </c>
      <c r="O72" s="31">
        <f>IF('SERIES_DB-MetaData'!$F72="US",'SERIES_DB-MetaData'!O72,'SERIES_DB-MetaData'!O72/25.4)</f>
        <v>3.9370078740157481</v>
      </c>
      <c r="P72" s="31">
        <f>IF('SERIES_DB-MetaData'!$F72="US",'SERIES_DB-MetaData'!P72,'SERIES_DB-MetaData'!P72/25.4)</f>
        <v>23.622047244094489</v>
      </c>
      <c r="Q72" s="31">
        <f>IF('SERIES_DB-MetaData'!$F72="US",'SERIES_DB-MetaData'!Q72,'SERIES_DB-MetaData'!Q72/25.4)</f>
        <v>1.1811023622047245</v>
      </c>
      <c r="R72" s="31">
        <f>IF('SERIES_DB-MetaData'!$F72="US",'SERIES_DB-MetaData'!R72,'SERIES_DB-MetaData'!R72/25.4)</f>
        <v>27.559055118110237</v>
      </c>
      <c r="S72" s="31">
        <f>IF('SERIES_DB-MetaData'!$F72="US",'SERIES_DB-MetaData'!S72,'SERIES_DB-MetaData'!S72/25.4)</f>
        <v>27.559055118110237</v>
      </c>
      <c r="T72" s="24" t="str">
        <f>'SERIES_DB-MetaData'!T72</f>
        <v>C</v>
      </c>
      <c r="U72" s="31">
        <f>IF('SERIES_DB-MetaData'!$F72="US",'SERIES_DB-MetaData'!U72,'SERIES_DB-MetaData'!U72/(25.4^2))</f>
        <v>34.100068200136405</v>
      </c>
      <c r="V72" s="31">
        <f>IF('SERIES_DB-MetaData'!$F72="US",'SERIES_DB-MetaData'!V72,'SERIES_DB-MetaData'!V72/25.4)</f>
        <v>0.15748031496062992</v>
      </c>
      <c r="W72" s="31">
        <f>IF('SERIES_DB-MetaData'!$F72="US",'SERIES_DB-MetaData'!W72,'SERIES_DB-MetaData'!W72/25.4)</f>
        <v>0</v>
      </c>
      <c r="X72" s="31">
        <f>IF('SERIES_DB-MetaData'!$F72="US",'SERIES_DB-MetaData'!X72,'SERIES_DB-MetaData'!X72/25.4)</f>
        <v>0</v>
      </c>
      <c r="Y72" s="108">
        <f>'SERIES_DB-MetaData'!Y72</f>
        <v>20</v>
      </c>
      <c r="Z72" s="31">
        <f>IF('SERIES_DB-MetaData'!$F72="US",'SERIES_DB-MetaData'!Z72,'SERIES_DB-MetaData'!Z72/25.4)</f>
        <v>0</v>
      </c>
      <c r="AA72" s="108">
        <f>'SERIES_DB-MetaData'!AA72</f>
        <v>0</v>
      </c>
      <c r="AB72" s="31">
        <f>IF('SERIES_DB-MetaData'!$F72="US",'SERIES_DB-MetaData'!AB72,'SERIES_DB-MetaData'!AB72/25.4)</f>
        <v>0</v>
      </c>
      <c r="AC72" s="108">
        <f>'SERIES_DB-MetaData'!AC72</f>
        <v>0</v>
      </c>
      <c r="AD72" s="108">
        <f>'SERIES_DB-MetaData'!AD72</f>
        <v>0</v>
      </c>
      <c r="AE72" s="31">
        <f>IF('SERIES_DB-MetaData'!$F72="US",'SERIES_DB-MetaData'!AE72,'SERIES_DB-MetaData'!AE72/25.4)</f>
        <v>0</v>
      </c>
      <c r="AF72" s="108" t="str">
        <f>'SERIES_DB-MetaData'!AF72</f>
        <v>Ribbed</v>
      </c>
      <c r="AG72" s="23">
        <f t="shared" si="5"/>
        <v>1.1423973285781064</v>
      </c>
      <c r="AH72" s="31">
        <f>IF('SERIES_DB-MetaData'!$F72="US",'SERIES_DB-MetaData'!AH72,'SERIES_DB-MetaData'!AH72/25.4)</f>
        <v>0</v>
      </c>
      <c r="AI72" s="31">
        <f>IF('SERIES_DB-MetaData'!$F72="US",'SERIES_DB-MetaData'!AI72,'SERIES_DB-MetaData'!AI72/6.89476)</f>
        <v>30.275165487993782</v>
      </c>
      <c r="AJ72" s="31">
        <f>IF('SERIES_DB-MetaData'!$F72="US",'SERIES_DB-MetaData'!AJ72,'SERIES_DB-MetaData'!AJ72/6.89476)</f>
        <v>0</v>
      </c>
      <c r="AK72" s="31">
        <f>IF('SERIES_DB-MetaData'!$F72="US",'SERIES_DB-MetaData'!AK72,'SERIES_DB-MetaData'!AK72/6.89476)</f>
        <v>0</v>
      </c>
      <c r="AL72" s="31">
        <f>IF('SERIES_DB-MetaData'!$F72="US",'SERIES_DB-MetaData'!AL72,'SERIES_DB-MetaData'!AL72/6.89476)</f>
        <v>0</v>
      </c>
      <c r="AM72" s="31">
        <f>IF('SERIES_DB-MetaData'!$F72="US",'SERIES_DB-MetaData'!AM72,'SERIES_DB-MetaData'!AM72/6.89476)</f>
        <v>0</v>
      </c>
      <c r="AN72" s="31">
        <f>IF('SERIES_DB-MetaData'!$F72="US",'SERIES_DB-MetaData'!AN72,'SERIES_DB-MetaData'!AN72/6.89476)</f>
        <v>0</v>
      </c>
      <c r="AO72" s="108">
        <f>'SERIES_DB-MetaData'!AO72</f>
        <v>0</v>
      </c>
      <c r="AP72" s="108">
        <f>'SERIES_DB-MetaData'!AP72</f>
        <v>0</v>
      </c>
      <c r="AQ72" s="108">
        <f>'SERIES_DB-MetaData'!AQ72</f>
        <v>2</v>
      </c>
      <c r="AR72" s="108" t="str">
        <f>'SERIES_DB-MetaData'!AR72</f>
        <v>Ribbed</v>
      </c>
      <c r="AS72" s="31">
        <f>IF('SERIES_DB-MetaData'!$F72="US",'SERIES_DB-MetaData'!AS72,'SERIES_DB-MetaData'!AS72/25.4)</f>
        <v>5.5118110236220472E-2</v>
      </c>
      <c r="AT72" s="108">
        <f>'SERIES_DB-MetaData'!AT72</f>
        <v>14</v>
      </c>
      <c r="AU72" s="31">
        <f>IF('SERIES_DB-MetaData'!$F72="US",'SERIES_DB-MetaData'!AU72,'SERIES_DB-MetaData'!AU72/25.4)</f>
        <v>1.9685039370078741</v>
      </c>
      <c r="AV72" s="31">
        <f>IF('SERIES_DB-MetaData'!$F72="US",'SERIES_DB-MetaData'!AV72,'SERIES_DB-MetaData'!AV72/25.4)</f>
        <v>0</v>
      </c>
      <c r="AW72" s="108">
        <f>'SERIES_DB-MetaData'!AW72</f>
        <v>0</v>
      </c>
      <c r="AX72" s="31">
        <f>IF('SERIES_DB-MetaData'!$F72="US",'SERIES_DB-MetaData'!AX72,'SERIES_DB-MetaData'!AX72/25.4)</f>
        <v>0</v>
      </c>
      <c r="AY72" s="23">
        <f t="shared" si="6"/>
        <v>6.1575216010359944E-2</v>
      </c>
      <c r="AZ72" s="23"/>
      <c r="BA72" s="31">
        <f>IF('SERIES_DB-MetaData'!$F72="US",'SERIES_DB-MetaData'!BA72,'SERIES_DB-MetaData'!BA72/6.89476)</f>
        <v>42.641078152103915</v>
      </c>
      <c r="BB72" s="31">
        <f>IF('SERIES_DB-MetaData'!$F72="US",'SERIES_DB-MetaData'!BB72,'SERIES_DB-MetaData'!BB72/6.89476)</f>
        <v>0</v>
      </c>
      <c r="BC72" s="108">
        <f>'SERIES_DB-MetaData'!BC72</f>
        <v>0</v>
      </c>
      <c r="BD72" s="31">
        <f>IF('SERIES_DB-MetaData'!$F72="US",'SERIES_DB-MetaData'!BD72,'SERIES_DB-MetaData'!BD72/25.4)</f>
        <v>7.874015748031496E-2</v>
      </c>
      <c r="BE72" s="31">
        <f>IF('SERIES_DB-MetaData'!$F72="US",'SERIES_DB-MetaData'!BE72,'SERIES_DB-MetaData'!BE72/25.4)</f>
        <v>1.9685039370078741</v>
      </c>
      <c r="BF72" s="108">
        <f>'SERIES_DB-MetaData'!BF72</f>
        <v>1</v>
      </c>
      <c r="BG72" s="23">
        <f t="shared" si="7"/>
        <v>0.20943951023931953</v>
      </c>
      <c r="BH72" s="31">
        <f>IF('SERIES_DB-MetaData'!$F72="US",'SERIES_DB-MetaData'!BH72,'SERIES_DB-MetaData'!BH72/25.4)</f>
        <v>0</v>
      </c>
      <c r="BI72" s="31">
        <f>IF('SERIES_DB-MetaData'!$F72="US",'SERIES_DB-MetaData'!BI72,'SERIES_DB-MetaData'!BI72/6.89476)</f>
        <v>42.498941224930235</v>
      </c>
      <c r="BJ72" s="31">
        <f>IF('SERIES_DB-MetaData'!$F72="US",'SERIES_DB-MetaData'!BJ72,'SERIES_DB-MetaData'!BJ72/6.89476)</f>
        <v>0</v>
      </c>
      <c r="BK72" s="108">
        <f>'SERIES_DB-MetaData'!BK72</f>
        <v>0</v>
      </c>
      <c r="BL72" s="31">
        <f>IF('SERIES_DB-MetaData'!$F72="US",'SERIES_DB-MetaData'!BL72,'SERIES_DB-MetaData'!BL72/25.4)</f>
        <v>7.874015748031496E-2</v>
      </c>
      <c r="BM72" s="31">
        <f>IF('SERIES_DB-MetaData'!$F72="US",'SERIES_DB-MetaData'!BM72,'SERIES_DB-MetaData'!BM72/25.4)</f>
        <v>1.9685039370078741</v>
      </c>
      <c r="BN72" s="31">
        <f>'SERIES_DB-MetaData'!$BO$6</f>
        <v>0.52359877559829893</v>
      </c>
      <c r="BO72" s="22">
        <f>'SERIES_DB-MetaData'!$BO$6</f>
        <v>0.52359877559829893</v>
      </c>
      <c r="BP72" s="31">
        <f>IF('SERIES_DB-MetaData'!$F72="US",'SERIES_DB-MetaData'!BP72,'SERIES_DB-MetaData'!BP72/6.89476)</f>
        <v>42.498941224930235</v>
      </c>
      <c r="BQ72" s="31">
        <f>IF('SERIES_DB-MetaData'!$F72="US",'SERIES_DB-MetaData'!BQ72,'SERIES_DB-MetaData'!BQ72/6.89476)</f>
        <v>0</v>
      </c>
      <c r="BR72" s="108">
        <f>'SERIES_DB-MetaData'!BR72</f>
        <v>0</v>
      </c>
      <c r="BS72" s="31">
        <f>IF('SERIES_DB-MetaData'!$F72="US",'SERIES_DB-MetaData'!BS72,'SERIES_DB-MetaData'!BS72/25.4)</f>
        <v>0</v>
      </c>
      <c r="BT72" s="108">
        <f>'SERIES_DB-MetaData'!BT72</f>
        <v>0</v>
      </c>
      <c r="BU72" s="108">
        <f t="shared" si="8"/>
        <v>0</v>
      </c>
      <c r="BV72" s="31">
        <f>IF('SERIES_DB-MetaData'!$F72="US",'SERIES_DB-MetaData'!BV72,'SERIES_DB-MetaData'!BV72/6.89476)</f>
        <v>0</v>
      </c>
      <c r="BW72" s="108">
        <f>'SERIES_DB-MetaData'!BW72</f>
        <v>0</v>
      </c>
      <c r="BX72" s="108">
        <f>'SERIES_DB-MetaData'!BX72</f>
        <v>1</v>
      </c>
    </row>
    <row r="73" spans="1:76">
      <c r="A73" s="85">
        <f>'SERIES_DB-MetaData'!A73</f>
        <v>68</v>
      </c>
      <c r="B73" s="85">
        <f>'SERIES_DB-MetaData'!B73</f>
        <v>0</v>
      </c>
      <c r="C73" s="85">
        <f>'SERIES_DB-MetaData'!C73</f>
        <v>19</v>
      </c>
      <c r="D73" s="85" t="str">
        <f>'SERIES_DB-MetaData'!D73</f>
        <v>Hirosawa _3-1</v>
      </c>
      <c r="E73" s="85" t="str">
        <f>'SERIES_DB-MetaData'!E73</f>
        <v>Hirosawa, 1975 (from Lu et al., 2010, NEES Database)</v>
      </c>
      <c r="F73" s="20" t="s">
        <v>193</v>
      </c>
      <c r="G73" s="85" t="str">
        <f>'SERIES_DB-MetaData'!G73</f>
        <v>C</v>
      </c>
      <c r="H73" s="85" t="str">
        <f>'SERIES_DB-MetaData'!H73</f>
        <v>B</v>
      </c>
      <c r="I73" s="31">
        <f>IF('SERIES_DB-MetaData'!$F73="US",'SERIES_DB-MetaData'!I73,'SERIES_DB-MetaData'!I73/6.89476)</f>
        <v>3.6549495558946212</v>
      </c>
      <c r="J73" s="31">
        <f>IF('SERIES_DB-MetaData'!$F73="US",'SERIES_DB-MetaData'!J73,'SERIES_DB-MetaData'!J73/6.89476)</f>
        <v>0</v>
      </c>
      <c r="K73" s="31">
        <f>IF('SERIES_DB-MetaData'!$F73="US",'SERIES_DB-MetaData'!K73,'SERIES_DB-MetaData'!K73/6.89476)</f>
        <v>0</v>
      </c>
      <c r="L73" s="31">
        <f>IF('SERIES_DB-MetaData'!$F73="US",'SERIES_DB-MetaData'!L73,'SERIES_DB-MetaData'!L73/4.448)</f>
        <v>0</v>
      </c>
      <c r="M73" s="20">
        <f>'SERIES_DB-MetaData'!M73</f>
        <v>0</v>
      </c>
      <c r="N73" s="31">
        <f>IF('SERIES_DB-MetaData'!$F73="US",'SERIES_DB-MetaData'!N73,'SERIES_DB-MetaData'!N73/25.4)</f>
        <v>5.9055118110236222</v>
      </c>
      <c r="O73" s="31">
        <f>IF('SERIES_DB-MetaData'!$F73="US",'SERIES_DB-MetaData'!O73,'SERIES_DB-MetaData'!O73/25.4)</f>
        <v>3.9370078740157481</v>
      </c>
      <c r="P73" s="31">
        <f>IF('SERIES_DB-MetaData'!$F73="US",'SERIES_DB-MetaData'!P73,'SERIES_DB-MetaData'!P73/25.4)</f>
        <v>23.622047244094489</v>
      </c>
      <c r="Q73" s="31">
        <f>IF('SERIES_DB-MetaData'!$F73="US",'SERIES_DB-MetaData'!Q73,'SERIES_DB-MetaData'!Q73/25.4)</f>
        <v>1.1811023622047245</v>
      </c>
      <c r="R73" s="31">
        <f>IF('SERIES_DB-MetaData'!$F73="US",'SERIES_DB-MetaData'!R73,'SERIES_DB-MetaData'!R73/25.4)</f>
        <v>55.118110236220474</v>
      </c>
      <c r="S73" s="31">
        <f>IF('SERIES_DB-MetaData'!$F73="US",'SERIES_DB-MetaData'!S73,'SERIES_DB-MetaData'!S73/25.4)</f>
        <v>55.118110236220474</v>
      </c>
      <c r="T73" s="24" t="str">
        <f>'SERIES_DB-MetaData'!T73</f>
        <v>2-point loading</v>
      </c>
      <c r="U73" s="31">
        <f>IF('SERIES_DB-MetaData'!$F73="US",'SERIES_DB-MetaData'!U73,'SERIES_DB-MetaData'!U73/(25.4^2))</f>
        <v>41.850083700167403</v>
      </c>
      <c r="V73" s="31">
        <f>IF('SERIES_DB-MetaData'!$F73="US",'SERIES_DB-MetaData'!V73,'SERIES_DB-MetaData'!V73/25.4)</f>
        <v>0.16535433070866143</v>
      </c>
      <c r="W73" s="31">
        <f>IF('SERIES_DB-MetaData'!$F73="US",'SERIES_DB-MetaData'!W73,'SERIES_DB-MetaData'!W73/25.4)</f>
        <v>0</v>
      </c>
      <c r="X73" s="31">
        <f>IF('SERIES_DB-MetaData'!$F73="US",'SERIES_DB-MetaData'!X73,'SERIES_DB-MetaData'!X73/25.4)</f>
        <v>0</v>
      </c>
      <c r="Y73" s="108">
        <f>'SERIES_DB-MetaData'!Y73</f>
        <v>29</v>
      </c>
      <c r="Z73" s="31">
        <f>IF('SERIES_DB-MetaData'!$F73="US",'SERIES_DB-MetaData'!Z73,'SERIES_DB-MetaData'!Z73/25.4)</f>
        <v>0</v>
      </c>
      <c r="AA73" s="108">
        <f>'SERIES_DB-MetaData'!AA73</f>
        <v>0</v>
      </c>
      <c r="AB73" s="31">
        <f>IF('SERIES_DB-MetaData'!$F73="US",'SERIES_DB-MetaData'!AB73,'SERIES_DB-MetaData'!AB73/25.4)</f>
        <v>0</v>
      </c>
      <c r="AC73" s="108">
        <f>'SERIES_DB-MetaData'!AC73</f>
        <v>0</v>
      </c>
      <c r="AD73" s="108">
        <f>'SERIES_DB-MetaData'!AD73</f>
        <v>0</v>
      </c>
      <c r="AE73" s="31">
        <f>IF('SERIES_DB-MetaData'!$F73="US",'SERIES_DB-MetaData'!AE73,'SERIES_DB-MetaData'!AE73/25.4)</f>
        <v>0</v>
      </c>
      <c r="AF73" s="108" t="str">
        <f>'SERIES_DB-MetaData'!AF73</f>
        <v>Ribbed</v>
      </c>
      <c r="AG73" s="23">
        <f t="shared" si="5"/>
        <v>1.4880677202503654</v>
      </c>
      <c r="AH73" s="31">
        <f>IF('SERIES_DB-MetaData'!$F73="US",'SERIES_DB-MetaData'!AH73,'SERIES_DB-MetaData'!AH73/25.4)</f>
        <v>0</v>
      </c>
      <c r="AI73" s="31">
        <f>IF('SERIES_DB-MetaData'!$F73="US",'SERIES_DB-MetaData'!AI73,'SERIES_DB-MetaData'!AI73/6.89476)</f>
        <v>40.025758692108212</v>
      </c>
      <c r="AJ73" s="31">
        <f>IF('SERIES_DB-MetaData'!$F73="US",'SERIES_DB-MetaData'!AJ73,'SERIES_DB-MetaData'!AJ73/6.89476)</f>
        <v>0</v>
      </c>
      <c r="AK73" s="31">
        <f>IF('SERIES_DB-MetaData'!$F73="US",'SERIES_DB-MetaData'!AK73,'SERIES_DB-MetaData'!AK73/6.89476)</f>
        <v>0</v>
      </c>
      <c r="AL73" s="31">
        <f>IF('SERIES_DB-MetaData'!$F73="US",'SERIES_DB-MetaData'!AL73,'SERIES_DB-MetaData'!AL73/6.89476)</f>
        <v>0</v>
      </c>
      <c r="AM73" s="31">
        <f>IF('SERIES_DB-MetaData'!$F73="US",'SERIES_DB-MetaData'!AM73,'SERIES_DB-MetaData'!AM73/6.89476)</f>
        <v>0</v>
      </c>
      <c r="AN73" s="31">
        <f>IF('SERIES_DB-MetaData'!$F73="US",'SERIES_DB-MetaData'!AN73,'SERIES_DB-MetaData'!AN73/6.89476)</f>
        <v>0</v>
      </c>
      <c r="AO73" s="108">
        <f>'SERIES_DB-MetaData'!AO73</f>
        <v>0</v>
      </c>
      <c r="AP73" s="108">
        <f>'SERIES_DB-MetaData'!AP73</f>
        <v>0</v>
      </c>
      <c r="AQ73" s="108">
        <f>'SERIES_DB-MetaData'!AQ73</f>
        <v>2</v>
      </c>
      <c r="AR73" s="108" t="str">
        <f>'SERIES_DB-MetaData'!AR73</f>
        <v>Ribbed</v>
      </c>
      <c r="AS73" s="31">
        <f>IF('SERIES_DB-MetaData'!$F73="US",'SERIES_DB-MetaData'!AS73,'SERIES_DB-MetaData'!AS73/25.4)</f>
        <v>5.5118110236220472E-2</v>
      </c>
      <c r="AT73" s="108">
        <f>'SERIES_DB-MetaData'!AT73</f>
        <v>28</v>
      </c>
      <c r="AU73" s="31">
        <f>IF('SERIES_DB-MetaData'!$F73="US",'SERIES_DB-MetaData'!AU73,'SERIES_DB-MetaData'!AU73/25.4)</f>
        <v>1.9685039370078741</v>
      </c>
      <c r="AV73" s="31">
        <f>IF('SERIES_DB-MetaData'!$F73="US",'SERIES_DB-MetaData'!AV73,'SERIES_DB-MetaData'!AV73/25.4)</f>
        <v>0</v>
      </c>
      <c r="AW73" s="108">
        <f>'SERIES_DB-MetaData'!AW73</f>
        <v>0</v>
      </c>
      <c r="AX73" s="31">
        <f>IF('SERIES_DB-MetaData'!$F73="US",'SERIES_DB-MetaData'!AX73,'SERIES_DB-MetaData'!AX73/25.4)</f>
        <v>0</v>
      </c>
      <c r="AY73" s="23">
        <f t="shared" si="6"/>
        <v>4.1050144006906625E-2</v>
      </c>
      <c r="AZ73" s="23"/>
      <c r="BA73" s="31">
        <f>IF('SERIES_DB-MetaData'!$F73="US",'SERIES_DB-MetaData'!BA73,'SERIES_DB-MetaData'!BA73/6.89476)</f>
        <v>42.641078152103915</v>
      </c>
      <c r="BB73" s="31">
        <f>IF('SERIES_DB-MetaData'!$F73="US",'SERIES_DB-MetaData'!BB73,'SERIES_DB-MetaData'!BB73/6.89476)</f>
        <v>0</v>
      </c>
      <c r="BC73" s="108">
        <f>'SERIES_DB-MetaData'!BC73</f>
        <v>0</v>
      </c>
      <c r="BD73" s="31">
        <f>IF('SERIES_DB-MetaData'!$F73="US",'SERIES_DB-MetaData'!BD73,'SERIES_DB-MetaData'!BD73/25.4)</f>
        <v>7.874015748031496E-2</v>
      </c>
      <c r="BE73" s="31">
        <f>IF('SERIES_DB-MetaData'!$F73="US",'SERIES_DB-MetaData'!BE73,'SERIES_DB-MetaData'!BE73/25.4)</f>
        <v>1.9685039370078741</v>
      </c>
      <c r="BF73" s="108">
        <f>'SERIES_DB-MetaData'!BF73</f>
        <v>1</v>
      </c>
      <c r="BG73" s="23">
        <f t="shared" si="7"/>
        <v>0.20943951023931953</v>
      </c>
      <c r="BH73" s="31">
        <f>IF('SERIES_DB-MetaData'!$F73="US",'SERIES_DB-MetaData'!BH73,'SERIES_DB-MetaData'!BH73/25.4)</f>
        <v>0</v>
      </c>
      <c r="BI73" s="31">
        <f>IF('SERIES_DB-MetaData'!$F73="US",'SERIES_DB-MetaData'!BI73,'SERIES_DB-MetaData'!BI73/6.89476)</f>
        <v>68.936409679234671</v>
      </c>
      <c r="BJ73" s="31">
        <f>IF('SERIES_DB-MetaData'!$F73="US",'SERIES_DB-MetaData'!BJ73,'SERIES_DB-MetaData'!BJ73/6.89476)</f>
        <v>0</v>
      </c>
      <c r="BK73" s="108">
        <f>'SERIES_DB-MetaData'!BK73</f>
        <v>0</v>
      </c>
      <c r="BL73" s="31">
        <f>IF('SERIES_DB-MetaData'!$F73="US",'SERIES_DB-MetaData'!BL73,'SERIES_DB-MetaData'!BL73/25.4)</f>
        <v>7.874015748031496E-2</v>
      </c>
      <c r="BM73" s="31">
        <f>IF('SERIES_DB-MetaData'!$F73="US",'SERIES_DB-MetaData'!BM73,'SERIES_DB-MetaData'!BM73/25.4)</f>
        <v>1.9685039370078741</v>
      </c>
      <c r="BN73" s="31">
        <f>'SERIES_DB-MetaData'!$BO$6</f>
        <v>0.52359877559829893</v>
      </c>
      <c r="BO73" s="22">
        <f>'SERIES_DB-MetaData'!$BO$6</f>
        <v>0.52359877559829893</v>
      </c>
      <c r="BP73" s="31">
        <f>IF('SERIES_DB-MetaData'!$F73="US",'SERIES_DB-MetaData'!BP73,'SERIES_DB-MetaData'!BP73/6.89476)</f>
        <v>68.936409679234671</v>
      </c>
      <c r="BQ73" s="31">
        <f>IF('SERIES_DB-MetaData'!$F73="US",'SERIES_DB-MetaData'!BQ73,'SERIES_DB-MetaData'!BQ73/6.89476)</f>
        <v>0</v>
      </c>
      <c r="BR73" s="108">
        <f>'SERIES_DB-MetaData'!BR73</f>
        <v>0</v>
      </c>
      <c r="BS73" s="31">
        <f>IF('SERIES_DB-MetaData'!$F73="US",'SERIES_DB-MetaData'!BS73,'SERIES_DB-MetaData'!BS73/25.4)</f>
        <v>0</v>
      </c>
      <c r="BT73" s="108">
        <f>'SERIES_DB-MetaData'!BT73</f>
        <v>0</v>
      </c>
      <c r="BU73" s="108">
        <f t="shared" si="8"/>
        <v>0</v>
      </c>
      <c r="BV73" s="31">
        <f>IF('SERIES_DB-MetaData'!$F73="US",'SERIES_DB-MetaData'!BV73,'SERIES_DB-MetaData'!BV73/6.89476)</f>
        <v>0</v>
      </c>
      <c r="BW73" s="108">
        <f>'SERIES_DB-MetaData'!BW73</f>
        <v>0</v>
      </c>
      <c r="BX73" s="108">
        <f>'SERIES_DB-MetaData'!BX73</f>
        <v>1</v>
      </c>
    </row>
    <row r="74" spans="1:76">
      <c r="A74" s="85">
        <f>'SERIES_DB-MetaData'!A74</f>
        <v>69</v>
      </c>
      <c r="B74" s="85">
        <f>'SERIES_DB-MetaData'!B74</f>
        <v>0</v>
      </c>
      <c r="C74" s="85">
        <f>'SERIES_DB-MetaData'!C74</f>
        <v>20</v>
      </c>
      <c r="D74" s="85" t="str">
        <f>'SERIES_DB-MetaData'!D74</f>
        <v>Hirosawa _3-2</v>
      </c>
      <c r="E74" s="85" t="str">
        <f>'SERIES_DB-MetaData'!E74</f>
        <v>Hirosawa, 1975 (from Lu et al., 2010, NEES Database)</v>
      </c>
      <c r="F74" s="20" t="s">
        <v>193</v>
      </c>
      <c r="G74" s="85" t="str">
        <f>'SERIES_DB-MetaData'!G74</f>
        <v>C</v>
      </c>
      <c r="H74" s="85" t="str">
        <f>'SERIES_DB-MetaData'!H74</f>
        <v>B</v>
      </c>
      <c r="I74" s="31">
        <f>IF('SERIES_DB-MetaData'!$F74="US",'SERIES_DB-MetaData'!I74,'SERIES_DB-MetaData'!I74/6.89476)</f>
        <v>4.1045663663419756</v>
      </c>
      <c r="J74" s="31">
        <f>IF('SERIES_DB-MetaData'!$F74="US",'SERIES_DB-MetaData'!J74,'SERIES_DB-MetaData'!J74/6.89476)</f>
        <v>0</v>
      </c>
      <c r="K74" s="31">
        <f>IF('SERIES_DB-MetaData'!$F74="US",'SERIES_DB-MetaData'!K74,'SERIES_DB-MetaData'!K74/6.89476)</f>
        <v>0</v>
      </c>
      <c r="L74" s="31">
        <f>IF('SERIES_DB-MetaData'!$F74="US",'SERIES_DB-MetaData'!L74,'SERIES_DB-MetaData'!L74/4.448)</f>
        <v>9.4424460431654662</v>
      </c>
      <c r="M74" s="20">
        <f>'SERIES_DB-MetaData'!M74</f>
        <v>0</v>
      </c>
      <c r="N74" s="31">
        <f>IF('SERIES_DB-MetaData'!$F74="US",'SERIES_DB-MetaData'!N74,'SERIES_DB-MetaData'!N74/25.4)</f>
        <v>5.9055118110236222</v>
      </c>
      <c r="O74" s="31">
        <f>IF('SERIES_DB-MetaData'!$F74="US",'SERIES_DB-MetaData'!O74,'SERIES_DB-MetaData'!O74/25.4)</f>
        <v>3.9370078740157481</v>
      </c>
      <c r="P74" s="31">
        <f>IF('SERIES_DB-MetaData'!$F74="US",'SERIES_DB-MetaData'!P74,'SERIES_DB-MetaData'!P74/25.4)</f>
        <v>23.622047244094489</v>
      </c>
      <c r="Q74" s="31">
        <f>IF('SERIES_DB-MetaData'!$F74="US",'SERIES_DB-MetaData'!Q74,'SERIES_DB-MetaData'!Q74/25.4)</f>
        <v>1.1811023622047245</v>
      </c>
      <c r="R74" s="31">
        <f>IF('SERIES_DB-MetaData'!$F74="US",'SERIES_DB-MetaData'!R74,'SERIES_DB-MetaData'!R74/25.4)</f>
        <v>55.118110236220474</v>
      </c>
      <c r="S74" s="31">
        <f>IF('SERIES_DB-MetaData'!$F74="US",'SERIES_DB-MetaData'!S74,'SERIES_DB-MetaData'!S74/25.4)</f>
        <v>55.118110236220474</v>
      </c>
      <c r="T74" s="24" t="str">
        <f>'SERIES_DB-MetaData'!T74</f>
        <v>2-point loading</v>
      </c>
      <c r="U74" s="31">
        <f>IF('SERIES_DB-MetaData'!$F74="US",'SERIES_DB-MetaData'!U74,'SERIES_DB-MetaData'!U74/(25.4^2))</f>
        <v>41.850083700167403</v>
      </c>
      <c r="V74" s="31">
        <f>IF('SERIES_DB-MetaData'!$F74="US",'SERIES_DB-MetaData'!V74,'SERIES_DB-MetaData'!V74/25.4)</f>
        <v>0.15748031496062992</v>
      </c>
      <c r="W74" s="31">
        <f>IF('SERIES_DB-MetaData'!$F74="US",'SERIES_DB-MetaData'!W74,'SERIES_DB-MetaData'!W74/25.4)</f>
        <v>0</v>
      </c>
      <c r="X74" s="31">
        <f>IF('SERIES_DB-MetaData'!$F74="US",'SERIES_DB-MetaData'!X74,'SERIES_DB-MetaData'!X74/25.4)</f>
        <v>0</v>
      </c>
      <c r="Y74" s="108">
        <f>'SERIES_DB-MetaData'!Y74</f>
        <v>31</v>
      </c>
      <c r="Z74" s="31">
        <f>IF('SERIES_DB-MetaData'!$F74="US",'SERIES_DB-MetaData'!Z74,'SERIES_DB-MetaData'!Z74/25.4)</f>
        <v>0</v>
      </c>
      <c r="AA74" s="108">
        <f>'SERIES_DB-MetaData'!AA74</f>
        <v>0</v>
      </c>
      <c r="AB74" s="31">
        <f>IF('SERIES_DB-MetaData'!$F74="US",'SERIES_DB-MetaData'!AB74,'SERIES_DB-MetaData'!AB74/25.4)</f>
        <v>0</v>
      </c>
      <c r="AC74" s="108">
        <f>'SERIES_DB-MetaData'!AC74</f>
        <v>0</v>
      </c>
      <c r="AD74" s="108">
        <f>'SERIES_DB-MetaData'!AD74</f>
        <v>0</v>
      </c>
      <c r="AE74" s="31">
        <f>IF('SERIES_DB-MetaData'!$F74="US",'SERIES_DB-MetaData'!AE74,'SERIES_DB-MetaData'!AE74/25.4)</f>
        <v>0</v>
      </c>
      <c r="AF74" s="108" t="str">
        <f>'SERIES_DB-MetaData'!AF74</f>
        <v>Ribbed</v>
      </c>
      <c r="AG74" s="23">
        <f t="shared" si="5"/>
        <v>1.4428055149819792</v>
      </c>
      <c r="AH74" s="31">
        <f>IF('SERIES_DB-MetaData'!$F74="US",'SERIES_DB-MetaData'!AH74,'SERIES_DB-MetaData'!AH74/25.4)</f>
        <v>0</v>
      </c>
      <c r="AI74" s="31">
        <f>IF('SERIES_DB-MetaData'!$F74="US",'SERIES_DB-MetaData'!AI74,'SERIES_DB-MetaData'!AI74/6.89476)</f>
        <v>32.051877077664777</v>
      </c>
      <c r="AJ74" s="31">
        <f>IF('SERIES_DB-MetaData'!$F74="US",'SERIES_DB-MetaData'!AJ74,'SERIES_DB-MetaData'!AJ74/6.89476)</f>
        <v>0</v>
      </c>
      <c r="AK74" s="31">
        <f>IF('SERIES_DB-MetaData'!$F74="US",'SERIES_DB-MetaData'!AK74,'SERIES_DB-MetaData'!AK74/6.89476)</f>
        <v>0</v>
      </c>
      <c r="AL74" s="31">
        <f>IF('SERIES_DB-MetaData'!$F74="US",'SERIES_DB-MetaData'!AL74,'SERIES_DB-MetaData'!AL74/6.89476)</f>
        <v>0</v>
      </c>
      <c r="AM74" s="31">
        <f>IF('SERIES_DB-MetaData'!$F74="US",'SERIES_DB-MetaData'!AM74,'SERIES_DB-MetaData'!AM74/6.89476)</f>
        <v>0</v>
      </c>
      <c r="AN74" s="31">
        <f>IF('SERIES_DB-MetaData'!$F74="US",'SERIES_DB-MetaData'!AN74,'SERIES_DB-MetaData'!AN74/6.89476)</f>
        <v>0</v>
      </c>
      <c r="AO74" s="108">
        <f>'SERIES_DB-MetaData'!AO74</f>
        <v>0</v>
      </c>
      <c r="AP74" s="108">
        <f>'SERIES_DB-MetaData'!AP74</f>
        <v>0</v>
      </c>
      <c r="AQ74" s="108">
        <f>'SERIES_DB-MetaData'!AQ74</f>
        <v>2</v>
      </c>
      <c r="AR74" s="108" t="str">
        <f>'SERIES_DB-MetaData'!AR74</f>
        <v>Ribbed</v>
      </c>
      <c r="AS74" s="31">
        <f>IF('SERIES_DB-MetaData'!$F74="US",'SERIES_DB-MetaData'!AS74,'SERIES_DB-MetaData'!AS74/25.4)</f>
        <v>5.5118110236220472E-2</v>
      </c>
      <c r="AT74" s="108">
        <f>'SERIES_DB-MetaData'!AT74</f>
        <v>28</v>
      </c>
      <c r="AU74" s="31">
        <f>IF('SERIES_DB-MetaData'!$F74="US",'SERIES_DB-MetaData'!AU74,'SERIES_DB-MetaData'!AU74/25.4)</f>
        <v>1.9685039370078741</v>
      </c>
      <c r="AV74" s="31">
        <f>IF('SERIES_DB-MetaData'!$F74="US",'SERIES_DB-MetaData'!AV74,'SERIES_DB-MetaData'!AV74/25.4)</f>
        <v>0</v>
      </c>
      <c r="AW74" s="108">
        <f>'SERIES_DB-MetaData'!AW74</f>
        <v>0</v>
      </c>
      <c r="AX74" s="31">
        <f>IF('SERIES_DB-MetaData'!$F74="US",'SERIES_DB-MetaData'!AX74,'SERIES_DB-MetaData'!AX74/25.4)</f>
        <v>0</v>
      </c>
      <c r="AY74" s="23">
        <f t="shared" si="6"/>
        <v>4.1050144006906625E-2</v>
      </c>
      <c r="AZ74" s="23"/>
      <c r="BA74" s="31">
        <f>IF('SERIES_DB-MetaData'!$F74="US",'SERIES_DB-MetaData'!BA74,'SERIES_DB-MetaData'!BA74/6.89476)</f>
        <v>42.641078152103915</v>
      </c>
      <c r="BB74" s="31">
        <f>IF('SERIES_DB-MetaData'!$F74="US",'SERIES_DB-MetaData'!BB74,'SERIES_DB-MetaData'!BB74/6.89476)</f>
        <v>0</v>
      </c>
      <c r="BC74" s="108">
        <f>'SERIES_DB-MetaData'!BC74</f>
        <v>0</v>
      </c>
      <c r="BD74" s="31">
        <f>IF('SERIES_DB-MetaData'!$F74="US",'SERIES_DB-MetaData'!BD74,'SERIES_DB-MetaData'!BD74/25.4)</f>
        <v>7.874015748031496E-2</v>
      </c>
      <c r="BE74" s="31">
        <f>IF('SERIES_DB-MetaData'!$F74="US",'SERIES_DB-MetaData'!BE74,'SERIES_DB-MetaData'!BE74/25.4)</f>
        <v>1.9685039370078741</v>
      </c>
      <c r="BF74" s="108">
        <f>'SERIES_DB-MetaData'!BF74</f>
        <v>1</v>
      </c>
      <c r="BG74" s="23">
        <f t="shared" si="7"/>
        <v>0.20943951023931953</v>
      </c>
      <c r="BH74" s="31">
        <f>IF('SERIES_DB-MetaData'!$F74="US",'SERIES_DB-MetaData'!BH74,'SERIES_DB-MetaData'!BH74/25.4)</f>
        <v>0</v>
      </c>
      <c r="BI74" s="31">
        <f>IF('SERIES_DB-MetaData'!$F74="US",'SERIES_DB-MetaData'!BI74,'SERIES_DB-MetaData'!BI74/6.89476)</f>
        <v>68.936409679234671</v>
      </c>
      <c r="BJ74" s="31">
        <f>IF('SERIES_DB-MetaData'!$F74="US",'SERIES_DB-MetaData'!BJ74,'SERIES_DB-MetaData'!BJ74/6.89476)</f>
        <v>0</v>
      </c>
      <c r="BK74" s="108">
        <f>'SERIES_DB-MetaData'!BK74</f>
        <v>0</v>
      </c>
      <c r="BL74" s="31">
        <f>IF('SERIES_DB-MetaData'!$F74="US",'SERIES_DB-MetaData'!BL74,'SERIES_DB-MetaData'!BL74/25.4)</f>
        <v>7.874015748031496E-2</v>
      </c>
      <c r="BM74" s="31">
        <f>IF('SERIES_DB-MetaData'!$F74="US",'SERIES_DB-MetaData'!BM74,'SERIES_DB-MetaData'!BM74/25.4)</f>
        <v>1.9685039370078741</v>
      </c>
      <c r="BN74" s="31">
        <f>'SERIES_DB-MetaData'!$BO$6</f>
        <v>0.52359877559829893</v>
      </c>
      <c r="BO74" s="22">
        <f>'SERIES_DB-MetaData'!$BO$6</f>
        <v>0.52359877559829893</v>
      </c>
      <c r="BP74" s="31">
        <f>IF('SERIES_DB-MetaData'!$F74="US",'SERIES_DB-MetaData'!BP74,'SERIES_DB-MetaData'!BP74/6.89476)</f>
        <v>68.936409679234671</v>
      </c>
      <c r="BQ74" s="31">
        <f>IF('SERIES_DB-MetaData'!$F74="US",'SERIES_DB-MetaData'!BQ74,'SERIES_DB-MetaData'!BQ74/6.89476)</f>
        <v>0</v>
      </c>
      <c r="BR74" s="108">
        <f>'SERIES_DB-MetaData'!BR74</f>
        <v>0</v>
      </c>
      <c r="BS74" s="31">
        <f>IF('SERIES_DB-MetaData'!$F74="US",'SERIES_DB-MetaData'!BS74,'SERIES_DB-MetaData'!BS74/25.4)</f>
        <v>0</v>
      </c>
      <c r="BT74" s="108">
        <f>'SERIES_DB-MetaData'!BT74</f>
        <v>0</v>
      </c>
      <c r="BU74" s="108">
        <f t="shared" si="8"/>
        <v>0</v>
      </c>
      <c r="BV74" s="31">
        <f>IF('SERIES_DB-MetaData'!$F74="US",'SERIES_DB-MetaData'!BV74,'SERIES_DB-MetaData'!BV74/6.89476)</f>
        <v>0</v>
      </c>
      <c r="BW74" s="108">
        <f>'SERIES_DB-MetaData'!BW74</f>
        <v>0</v>
      </c>
      <c r="BX74" s="108">
        <f>'SERIES_DB-MetaData'!BX74</f>
        <v>1</v>
      </c>
    </row>
    <row r="75" spans="1:76">
      <c r="A75" s="85">
        <f>'SERIES_DB-MetaData'!A75</f>
        <v>70</v>
      </c>
      <c r="B75" s="85">
        <f>'SERIES_DB-MetaData'!B75</f>
        <v>0</v>
      </c>
      <c r="C75" s="85">
        <f>'SERIES_DB-MetaData'!C75</f>
        <v>21</v>
      </c>
      <c r="D75" s="85" t="str">
        <f>'SERIES_DB-MetaData'!D75</f>
        <v>Hirosawa _3-3</v>
      </c>
      <c r="E75" s="85" t="str">
        <f>'SERIES_DB-MetaData'!E75</f>
        <v>Hirosawa, 1975 (from Lu et al., 2010, NEES Database)</v>
      </c>
      <c r="F75" s="20" t="s">
        <v>193</v>
      </c>
      <c r="G75" s="85" t="str">
        <f>'SERIES_DB-MetaData'!G75</f>
        <v>C</v>
      </c>
      <c r="H75" s="85" t="str">
        <f>'SERIES_DB-MetaData'!H75</f>
        <v>B</v>
      </c>
      <c r="I75" s="31">
        <f>IF('SERIES_DB-MetaData'!$F75="US",'SERIES_DB-MetaData'!I75,'SERIES_DB-MetaData'!I75/6.89476)</f>
        <v>4.0610550621051349</v>
      </c>
      <c r="J75" s="31">
        <f>IF('SERIES_DB-MetaData'!$F75="US",'SERIES_DB-MetaData'!J75,'SERIES_DB-MetaData'!J75/6.89476)</f>
        <v>0</v>
      </c>
      <c r="K75" s="31">
        <f>IF('SERIES_DB-MetaData'!$F75="US",'SERIES_DB-MetaData'!K75,'SERIES_DB-MetaData'!K75/6.89476)</f>
        <v>0</v>
      </c>
      <c r="L75" s="31">
        <f>IF('SERIES_DB-MetaData'!$F75="US",'SERIES_DB-MetaData'!L75,'SERIES_DB-MetaData'!L75/4.448)</f>
        <v>18.884892086330932</v>
      </c>
      <c r="M75" s="20">
        <f>'SERIES_DB-MetaData'!M75</f>
        <v>0</v>
      </c>
      <c r="N75" s="31">
        <f>IF('SERIES_DB-MetaData'!$F75="US",'SERIES_DB-MetaData'!N75,'SERIES_DB-MetaData'!N75/25.4)</f>
        <v>5.9055118110236222</v>
      </c>
      <c r="O75" s="31">
        <f>IF('SERIES_DB-MetaData'!$F75="US",'SERIES_DB-MetaData'!O75,'SERIES_DB-MetaData'!O75/25.4)</f>
        <v>3.9370078740157481</v>
      </c>
      <c r="P75" s="31">
        <f>IF('SERIES_DB-MetaData'!$F75="US",'SERIES_DB-MetaData'!P75,'SERIES_DB-MetaData'!P75/25.4)</f>
        <v>23.622047244094489</v>
      </c>
      <c r="Q75" s="31">
        <f>IF('SERIES_DB-MetaData'!$F75="US",'SERIES_DB-MetaData'!Q75,'SERIES_DB-MetaData'!Q75/25.4)</f>
        <v>1.1811023622047245</v>
      </c>
      <c r="R75" s="31">
        <f>IF('SERIES_DB-MetaData'!$F75="US",'SERIES_DB-MetaData'!R75,'SERIES_DB-MetaData'!R75/25.4)</f>
        <v>55.118110236220474</v>
      </c>
      <c r="S75" s="31">
        <f>IF('SERIES_DB-MetaData'!$F75="US",'SERIES_DB-MetaData'!S75,'SERIES_DB-MetaData'!S75/25.4)</f>
        <v>55.118110236220474</v>
      </c>
      <c r="T75" s="24" t="str">
        <f>'SERIES_DB-MetaData'!T75</f>
        <v>2-point loading</v>
      </c>
      <c r="U75" s="31">
        <f>IF('SERIES_DB-MetaData'!$F75="US",'SERIES_DB-MetaData'!U75,'SERIES_DB-MetaData'!U75/(25.4^2))</f>
        <v>41.850083700167403</v>
      </c>
      <c r="V75" s="31">
        <f>IF('SERIES_DB-MetaData'!$F75="US",'SERIES_DB-MetaData'!V75,'SERIES_DB-MetaData'!V75/25.4)</f>
        <v>0.15748031496062992</v>
      </c>
      <c r="W75" s="31">
        <f>IF('SERIES_DB-MetaData'!$F75="US",'SERIES_DB-MetaData'!W75,'SERIES_DB-MetaData'!W75/25.4)</f>
        <v>0</v>
      </c>
      <c r="X75" s="31">
        <f>IF('SERIES_DB-MetaData'!$F75="US",'SERIES_DB-MetaData'!X75,'SERIES_DB-MetaData'!X75/25.4)</f>
        <v>0</v>
      </c>
      <c r="Y75" s="108">
        <f>'SERIES_DB-MetaData'!Y75</f>
        <v>31</v>
      </c>
      <c r="Z75" s="31">
        <f>IF('SERIES_DB-MetaData'!$F75="US",'SERIES_DB-MetaData'!Z75,'SERIES_DB-MetaData'!Z75/25.4)</f>
        <v>0</v>
      </c>
      <c r="AA75" s="108">
        <f>'SERIES_DB-MetaData'!AA75</f>
        <v>0</v>
      </c>
      <c r="AB75" s="31">
        <f>IF('SERIES_DB-MetaData'!$F75="US",'SERIES_DB-MetaData'!AB75,'SERIES_DB-MetaData'!AB75/25.4)</f>
        <v>0</v>
      </c>
      <c r="AC75" s="108">
        <f>'SERIES_DB-MetaData'!AC75</f>
        <v>0</v>
      </c>
      <c r="AD75" s="108">
        <f>'SERIES_DB-MetaData'!AD75</f>
        <v>0</v>
      </c>
      <c r="AE75" s="31">
        <f>IF('SERIES_DB-MetaData'!$F75="US",'SERIES_DB-MetaData'!AE75,'SERIES_DB-MetaData'!AE75/25.4)</f>
        <v>0</v>
      </c>
      <c r="AF75" s="108" t="str">
        <f>'SERIES_DB-MetaData'!AF75</f>
        <v>Ribbed</v>
      </c>
      <c r="AG75" s="23">
        <f t="shared" si="5"/>
        <v>1.4428055149819792</v>
      </c>
      <c r="AH75" s="31">
        <f>IF('SERIES_DB-MetaData'!$F75="US",'SERIES_DB-MetaData'!AH75,'SERIES_DB-MetaData'!AH75/25.4)</f>
        <v>0</v>
      </c>
      <c r="AI75" s="31">
        <f>IF('SERIES_DB-MetaData'!$F75="US",'SERIES_DB-MetaData'!AI75,'SERIES_DB-MetaData'!AI75/6.89476)</f>
        <v>32.051877077664777</v>
      </c>
      <c r="AJ75" s="31">
        <f>IF('SERIES_DB-MetaData'!$F75="US",'SERIES_DB-MetaData'!AJ75,'SERIES_DB-MetaData'!AJ75/6.89476)</f>
        <v>0</v>
      </c>
      <c r="AK75" s="31">
        <f>IF('SERIES_DB-MetaData'!$F75="US",'SERIES_DB-MetaData'!AK75,'SERIES_DB-MetaData'!AK75/6.89476)</f>
        <v>0</v>
      </c>
      <c r="AL75" s="31">
        <f>IF('SERIES_DB-MetaData'!$F75="US",'SERIES_DB-MetaData'!AL75,'SERIES_DB-MetaData'!AL75/6.89476)</f>
        <v>0</v>
      </c>
      <c r="AM75" s="31">
        <f>IF('SERIES_DB-MetaData'!$F75="US",'SERIES_DB-MetaData'!AM75,'SERIES_DB-MetaData'!AM75/6.89476)</f>
        <v>0</v>
      </c>
      <c r="AN75" s="31">
        <f>IF('SERIES_DB-MetaData'!$F75="US",'SERIES_DB-MetaData'!AN75,'SERIES_DB-MetaData'!AN75/6.89476)</f>
        <v>0</v>
      </c>
      <c r="AO75" s="108">
        <f>'SERIES_DB-MetaData'!AO75</f>
        <v>0</v>
      </c>
      <c r="AP75" s="108">
        <f>'SERIES_DB-MetaData'!AP75</f>
        <v>0</v>
      </c>
      <c r="AQ75" s="108">
        <f>'SERIES_DB-MetaData'!AQ75</f>
        <v>2</v>
      </c>
      <c r="AR75" s="108" t="str">
        <f>'SERIES_DB-MetaData'!AR75</f>
        <v>Ribbed</v>
      </c>
      <c r="AS75" s="31">
        <f>IF('SERIES_DB-MetaData'!$F75="US",'SERIES_DB-MetaData'!AS75,'SERIES_DB-MetaData'!AS75/25.4)</f>
        <v>5.5118110236220472E-2</v>
      </c>
      <c r="AT75" s="108">
        <f>'SERIES_DB-MetaData'!AT75</f>
        <v>28</v>
      </c>
      <c r="AU75" s="31">
        <f>IF('SERIES_DB-MetaData'!$F75="US",'SERIES_DB-MetaData'!AU75,'SERIES_DB-MetaData'!AU75/25.4)</f>
        <v>1.9685039370078741</v>
      </c>
      <c r="AV75" s="31">
        <f>IF('SERIES_DB-MetaData'!$F75="US",'SERIES_DB-MetaData'!AV75,'SERIES_DB-MetaData'!AV75/25.4)</f>
        <v>0</v>
      </c>
      <c r="AW75" s="108">
        <f>'SERIES_DB-MetaData'!AW75</f>
        <v>0</v>
      </c>
      <c r="AX75" s="31">
        <f>IF('SERIES_DB-MetaData'!$F75="US",'SERIES_DB-MetaData'!AX75,'SERIES_DB-MetaData'!AX75/25.4)</f>
        <v>0</v>
      </c>
      <c r="AY75" s="23">
        <f t="shared" si="6"/>
        <v>4.1050144006906625E-2</v>
      </c>
      <c r="AZ75" s="23"/>
      <c r="BA75" s="31">
        <f>IF('SERIES_DB-MetaData'!$F75="US",'SERIES_DB-MetaData'!BA75,'SERIES_DB-MetaData'!BA75/6.89476)</f>
        <v>42.641078152103915</v>
      </c>
      <c r="BB75" s="31">
        <f>IF('SERIES_DB-MetaData'!$F75="US",'SERIES_DB-MetaData'!BB75,'SERIES_DB-MetaData'!BB75/6.89476)</f>
        <v>0</v>
      </c>
      <c r="BC75" s="108">
        <f>'SERIES_DB-MetaData'!BC75</f>
        <v>0</v>
      </c>
      <c r="BD75" s="31">
        <f>IF('SERIES_DB-MetaData'!$F75="US",'SERIES_DB-MetaData'!BD75,'SERIES_DB-MetaData'!BD75/25.4)</f>
        <v>7.874015748031496E-2</v>
      </c>
      <c r="BE75" s="31">
        <f>IF('SERIES_DB-MetaData'!$F75="US",'SERIES_DB-MetaData'!BE75,'SERIES_DB-MetaData'!BE75/25.4)</f>
        <v>1.9685039370078741</v>
      </c>
      <c r="BF75" s="108">
        <f>'SERIES_DB-MetaData'!BF75</f>
        <v>1</v>
      </c>
      <c r="BG75" s="23">
        <f t="shared" si="7"/>
        <v>0.20943951023931953</v>
      </c>
      <c r="BH75" s="31">
        <f>IF('SERIES_DB-MetaData'!$F75="US",'SERIES_DB-MetaData'!BH75,'SERIES_DB-MetaData'!BH75/25.4)</f>
        <v>0</v>
      </c>
      <c r="BI75" s="31">
        <f>IF('SERIES_DB-MetaData'!$F75="US",'SERIES_DB-MetaData'!BI75,'SERIES_DB-MetaData'!BI75/6.89476)</f>
        <v>68.936409679234671</v>
      </c>
      <c r="BJ75" s="31">
        <f>IF('SERIES_DB-MetaData'!$F75="US",'SERIES_DB-MetaData'!BJ75,'SERIES_DB-MetaData'!BJ75/6.89476)</f>
        <v>0</v>
      </c>
      <c r="BK75" s="108">
        <f>'SERIES_DB-MetaData'!BK75</f>
        <v>0</v>
      </c>
      <c r="BL75" s="31">
        <f>IF('SERIES_DB-MetaData'!$F75="US",'SERIES_DB-MetaData'!BL75,'SERIES_DB-MetaData'!BL75/25.4)</f>
        <v>7.874015748031496E-2</v>
      </c>
      <c r="BM75" s="31">
        <f>IF('SERIES_DB-MetaData'!$F75="US",'SERIES_DB-MetaData'!BM75,'SERIES_DB-MetaData'!BM75/25.4)</f>
        <v>1.9685039370078741</v>
      </c>
      <c r="BN75" s="31">
        <f>'SERIES_DB-MetaData'!$BO$6</f>
        <v>0.52359877559829893</v>
      </c>
      <c r="BO75" s="22">
        <f>'SERIES_DB-MetaData'!$BO$6</f>
        <v>0.52359877559829893</v>
      </c>
      <c r="BP75" s="31">
        <f>IF('SERIES_DB-MetaData'!$F75="US",'SERIES_DB-MetaData'!BP75,'SERIES_DB-MetaData'!BP75/6.89476)</f>
        <v>68.936409679234671</v>
      </c>
      <c r="BQ75" s="31">
        <f>IF('SERIES_DB-MetaData'!$F75="US",'SERIES_DB-MetaData'!BQ75,'SERIES_DB-MetaData'!BQ75/6.89476)</f>
        <v>0</v>
      </c>
      <c r="BR75" s="108">
        <f>'SERIES_DB-MetaData'!BR75</f>
        <v>0</v>
      </c>
      <c r="BS75" s="31">
        <f>IF('SERIES_DB-MetaData'!$F75="US",'SERIES_DB-MetaData'!BS75,'SERIES_DB-MetaData'!BS75/25.4)</f>
        <v>0</v>
      </c>
      <c r="BT75" s="108">
        <f>'SERIES_DB-MetaData'!BT75</f>
        <v>0</v>
      </c>
      <c r="BU75" s="108">
        <f t="shared" si="8"/>
        <v>0</v>
      </c>
      <c r="BV75" s="31">
        <f>IF('SERIES_DB-MetaData'!$F75="US",'SERIES_DB-MetaData'!BV75,'SERIES_DB-MetaData'!BV75/6.89476)</f>
        <v>0</v>
      </c>
      <c r="BW75" s="108">
        <f>'SERIES_DB-MetaData'!BW75</f>
        <v>0</v>
      </c>
      <c r="BX75" s="108">
        <f>'SERIES_DB-MetaData'!BX75</f>
        <v>5</v>
      </c>
    </row>
    <row r="76" spans="1:76">
      <c r="A76" s="85">
        <f>'SERIES_DB-MetaData'!A76</f>
        <v>71</v>
      </c>
      <c r="B76" s="85">
        <f>'SERIES_DB-MetaData'!B76</f>
        <v>0</v>
      </c>
      <c r="C76" s="85">
        <f>'SERIES_DB-MetaData'!C76</f>
        <v>22</v>
      </c>
      <c r="D76" s="85" t="str">
        <f>'SERIES_DB-MetaData'!D76</f>
        <v>Hirosawa _3-4</v>
      </c>
      <c r="E76" s="85" t="str">
        <f>'SERIES_DB-MetaData'!E76</f>
        <v>Hirosawa, 1975 (from Lu et al., 2010, NEES Database)</v>
      </c>
      <c r="F76" s="20" t="s">
        <v>193</v>
      </c>
      <c r="G76" s="85" t="str">
        <f>'SERIES_DB-MetaData'!G76</f>
        <v>C</v>
      </c>
      <c r="H76" s="85" t="str">
        <f>'SERIES_DB-MetaData'!H76</f>
        <v>B</v>
      </c>
      <c r="I76" s="31">
        <f>IF('SERIES_DB-MetaData'!$F76="US",'SERIES_DB-MetaData'!I76,'SERIES_DB-MetaData'!I76/6.89476)</f>
        <v>4.2060927428946044</v>
      </c>
      <c r="J76" s="31">
        <f>IF('SERIES_DB-MetaData'!$F76="US",'SERIES_DB-MetaData'!J76,'SERIES_DB-MetaData'!J76/6.89476)</f>
        <v>0</v>
      </c>
      <c r="K76" s="31">
        <f>IF('SERIES_DB-MetaData'!$F76="US",'SERIES_DB-MetaData'!K76,'SERIES_DB-MetaData'!K76/6.89476)</f>
        <v>0</v>
      </c>
      <c r="L76" s="31">
        <f>IF('SERIES_DB-MetaData'!$F76="US",'SERIES_DB-MetaData'!L76,'SERIES_DB-MetaData'!L76/4.448)</f>
        <v>28.3273381294964</v>
      </c>
      <c r="M76" s="20">
        <f>'SERIES_DB-MetaData'!M76</f>
        <v>0</v>
      </c>
      <c r="N76" s="31">
        <f>IF('SERIES_DB-MetaData'!$F76="US",'SERIES_DB-MetaData'!N76,'SERIES_DB-MetaData'!N76/25.4)</f>
        <v>5.9055118110236222</v>
      </c>
      <c r="O76" s="31">
        <f>IF('SERIES_DB-MetaData'!$F76="US",'SERIES_DB-MetaData'!O76,'SERIES_DB-MetaData'!O76/25.4)</f>
        <v>3.9370078740157481</v>
      </c>
      <c r="P76" s="31">
        <f>IF('SERIES_DB-MetaData'!$F76="US",'SERIES_DB-MetaData'!P76,'SERIES_DB-MetaData'!P76/25.4)</f>
        <v>23.622047244094489</v>
      </c>
      <c r="Q76" s="31">
        <f>IF('SERIES_DB-MetaData'!$F76="US",'SERIES_DB-MetaData'!Q76,'SERIES_DB-MetaData'!Q76/25.4)</f>
        <v>1.1811023622047245</v>
      </c>
      <c r="R76" s="31">
        <f>IF('SERIES_DB-MetaData'!$F76="US",'SERIES_DB-MetaData'!R76,'SERIES_DB-MetaData'!R76/25.4)</f>
        <v>55.118110236220474</v>
      </c>
      <c r="S76" s="31">
        <f>IF('SERIES_DB-MetaData'!$F76="US",'SERIES_DB-MetaData'!S76,'SERIES_DB-MetaData'!S76/25.4)</f>
        <v>55.118110236220474</v>
      </c>
      <c r="T76" s="24" t="str">
        <f>'SERIES_DB-MetaData'!T76</f>
        <v>2-point loading</v>
      </c>
      <c r="U76" s="31">
        <f>IF('SERIES_DB-MetaData'!$F76="US",'SERIES_DB-MetaData'!U76,'SERIES_DB-MetaData'!U76/(25.4^2))</f>
        <v>41.850083700167403</v>
      </c>
      <c r="V76" s="31">
        <f>IF('SERIES_DB-MetaData'!$F76="US",'SERIES_DB-MetaData'!V76,'SERIES_DB-MetaData'!V76/25.4)</f>
        <v>0.15748031496062992</v>
      </c>
      <c r="W76" s="31">
        <f>IF('SERIES_DB-MetaData'!$F76="US",'SERIES_DB-MetaData'!W76,'SERIES_DB-MetaData'!W76/25.4)</f>
        <v>0</v>
      </c>
      <c r="X76" s="31">
        <f>IF('SERIES_DB-MetaData'!$F76="US",'SERIES_DB-MetaData'!X76,'SERIES_DB-MetaData'!X76/25.4)</f>
        <v>0</v>
      </c>
      <c r="Y76" s="108">
        <f>'SERIES_DB-MetaData'!Y76</f>
        <v>31</v>
      </c>
      <c r="Z76" s="31">
        <f>IF('SERIES_DB-MetaData'!$F76="US",'SERIES_DB-MetaData'!Z76,'SERIES_DB-MetaData'!Z76/25.4)</f>
        <v>0</v>
      </c>
      <c r="AA76" s="108">
        <f>'SERIES_DB-MetaData'!AA76</f>
        <v>0</v>
      </c>
      <c r="AB76" s="31">
        <f>IF('SERIES_DB-MetaData'!$F76="US",'SERIES_DB-MetaData'!AB76,'SERIES_DB-MetaData'!AB76/25.4)</f>
        <v>0</v>
      </c>
      <c r="AC76" s="108">
        <f>'SERIES_DB-MetaData'!AC76</f>
        <v>0</v>
      </c>
      <c r="AD76" s="108">
        <f>'SERIES_DB-MetaData'!AD76</f>
        <v>0</v>
      </c>
      <c r="AE76" s="31">
        <f>IF('SERIES_DB-MetaData'!$F76="US",'SERIES_DB-MetaData'!AE76,'SERIES_DB-MetaData'!AE76/25.4)</f>
        <v>0</v>
      </c>
      <c r="AF76" s="108" t="str">
        <f>'SERIES_DB-MetaData'!AF76</f>
        <v>Ribbed</v>
      </c>
      <c r="AG76" s="23">
        <f t="shared" si="5"/>
        <v>1.4428055149819792</v>
      </c>
      <c r="AH76" s="31">
        <f>IF('SERIES_DB-MetaData'!$F76="US",'SERIES_DB-MetaData'!AH76,'SERIES_DB-MetaData'!AH76/25.4)</f>
        <v>0</v>
      </c>
      <c r="AI76" s="31">
        <f>IF('SERIES_DB-MetaData'!$F76="US",'SERIES_DB-MetaData'!AI76,'SERIES_DB-MetaData'!AI76/6.89476)</f>
        <v>32.051877077664777</v>
      </c>
      <c r="AJ76" s="31">
        <f>IF('SERIES_DB-MetaData'!$F76="US",'SERIES_DB-MetaData'!AJ76,'SERIES_DB-MetaData'!AJ76/6.89476)</f>
        <v>0</v>
      </c>
      <c r="AK76" s="31">
        <f>IF('SERIES_DB-MetaData'!$F76="US",'SERIES_DB-MetaData'!AK76,'SERIES_DB-MetaData'!AK76/6.89476)</f>
        <v>0</v>
      </c>
      <c r="AL76" s="31">
        <f>IF('SERIES_DB-MetaData'!$F76="US",'SERIES_DB-MetaData'!AL76,'SERIES_DB-MetaData'!AL76/6.89476)</f>
        <v>0</v>
      </c>
      <c r="AM76" s="31">
        <f>IF('SERIES_DB-MetaData'!$F76="US",'SERIES_DB-MetaData'!AM76,'SERIES_DB-MetaData'!AM76/6.89476)</f>
        <v>0</v>
      </c>
      <c r="AN76" s="31">
        <f>IF('SERIES_DB-MetaData'!$F76="US",'SERIES_DB-MetaData'!AN76,'SERIES_DB-MetaData'!AN76/6.89476)</f>
        <v>0</v>
      </c>
      <c r="AO76" s="108">
        <f>'SERIES_DB-MetaData'!AO76</f>
        <v>0</v>
      </c>
      <c r="AP76" s="108">
        <f>'SERIES_DB-MetaData'!AP76</f>
        <v>0</v>
      </c>
      <c r="AQ76" s="108">
        <f>'SERIES_DB-MetaData'!AQ76</f>
        <v>2</v>
      </c>
      <c r="AR76" s="108" t="str">
        <f>'SERIES_DB-MetaData'!AR76</f>
        <v>Ribbed</v>
      </c>
      <c r="AS76" s="31">
        <f>IF('SERIES_DB-MetaData'!$F76="US",'SERIES_DB-MetaData'!AS76,'SERIES_DB-MetaData'!AS76/25.4)</f>
        <v>5.5118110236220472E-2</v>
      </c>
      <c r="AT76" s="108">
        <f>'SERIES_DB-MetaData'!AT76</f>
        <v>28</v>
      </c>
      <c r="AU76" s="31">
        <f>IF('SERIES_DB-MetaData'!$F76="US",'SERIES_DB-MetaData'!AU76,'SERIES_DB-MetaData'!AU76/25.4)</f>
        <v>1.9685039370078741</v>
      </c>
      <c r="AV76" s="31">
        <f>IF('SERIES_DB-MetaData'!$F76="US",'SERIES_DB-MetaData'!AV76,'SERIES_DB-MetaData'!AV76/25.4)</f>
        <v>0</v>
      </c>
      <c r="AW76" s="108">
        <f>'SERIES_DB-MetaData'!AW76</f>
        <v>0</v>
      </c>
      <c r="AX76" s="31">
        <f>IF('SERIES_DB-MetaData'!$F76="US",'SERIES_DB-MetaData'!AX76,'SERIES_DB-MetaData'!AX76/25.4)</f>
        <v>0</v>
      </c>
      <c r="AY76" s="23">
        <f t="shared" si="6"/>
        <v>4.1050144006906625E-2</v>
      </c>
      <c r="AZ76" s="23"/>
      <c r="BA76" s="31">
        <f>IF('SERIES_DB-MetaData'!$F76="US",'SERIES_DB-MetaData'!BA76,'SERIES_DB-MetaData'!BA76/6.89476)</f>
        <v>42.641078152103915</v>
      </c>
      <c r="BB76" s="31">
        <f>IF('SERIES_DB-MetaData'!$F76="US",'SERIES_DB-MetaData'!BB76,'SERIES_DB-MetaData'!BB76/6.89476)</f>
        <v>0</v>
      </c>
      <c r="BC76" s="108">
        <f>'SERIES_DB-MetaData'!BC76</f>
        <v>0</v>
      </c>
      <c r="BD76" s="31">
        <f>IF('SERIES_DB-MetaData'!$F76="US",'SERIES_DB-MetaData'!BD76,'SERIES_DB-MetaData'!BD76/25.4)</f>
        <v>7.874015748031496E-2</v>
      </c>
      <c r="BE76" s="31">
        <f>IF('SERIES_DB-MetaData'!$F76="US",'SERIES_DB-MetaData'!BE76,'SERIES_DB-MetaData'!BE76/25.4)</f>
        <v>1.9685039370078741</v>
      </c>
      <c r="BF76" s="108">
        <f>'SERIES_DB-MetaData'!BF76</f>
        <v>1</v>
      </c>
      <c r="BG76" s="23">
        <f t="shared" si="7"/>
        <v>0.20943951023931953</v>
      </c>
      <c r="BH76" s="31">
        <f>IF('SERIES_DB-MetaData'!$F76="US",'SERIES_DB-MetaData'!BH76,'SERIES_DB-MetaData'!BH76/25.4)</f>
        <v>0</v>
      </c>
      <c r="BI76" s="31">
        <f>IF('SERIES_DB-MetaData'!$F76="US",'SERIES_DB-MetaData'!BI76,'SERIES_DB-MetaData'!BI76/6.89476)</f>
        <v>68.936409679234671</v>
      </c>
      <c r="BJ76" s="31">
        <f>IF('SERIES_DB-MetaData'!$F76="US",'SERIES_DB-MetaData'!BJ76,'SERIES_DB-MetaData'!BJ76/6.89476)</f>
        <v>0</v>
      </c>
      <c r="BK76" s="108">
        <f>'SERIES_DB-MetaData'!BK76</f>
        <v>0</v>
      </c>
      <c r="BL76" s="31">
        <f>IF('SERIES_DB-MetaData'!$F76="US",'SERIES_DB-MetaData'!BL76,'SERIES_DB-MetaData'!BL76/25.4)</f>
        <v>7.874015748031496E-2</v>
      </c>
      <c r="BM76" s="31">
        <f>IF('SERIES_DB-MetaData'!$F76="US",'SERIES_DB-MetaData'!BM76,'SERIES_DB-MetaData'!BM76/25.4)</f>
        <v>1.9685039370078741</v>
      </c>
      <c r="BN76" s="31">
        <f>'SERIES_DB-MetaData'!$BO$6</f>
        <v>0.52359877559829893</v>
      </c>
      <c r="BO76" s="22">
        <f>'SERIES_DB-MetaData'!$BO$6</f>
        <v>0.52359877559829893</v>
      </c>
      <c r="BP76" s="31">
        <f>IF('SERIES_DB-MetaData'!$F76="US",'SERIES_DB-MetaData'!BP76,'SERIES_DB-MetaData'!BP76/6.89476)</f>
        <v>68.936409679234671</v>
      </c>
      <c r="BQ76" s="31">
        <f>IF('SERIES_DB-MetaData'!$F76="US",'SERIES_DB-MetaData'!BQ76,'SERIES_DB-MetaData'!BQ76/6.89476)</f>
        <v>0</v>
      </c>
      <c r="BR76" s="108">
        <f>'SERIES_DB-MetaData'!BR76</f>
        <v>0</v>
      </c>
      <c r="BS76" s="31">
        <f>IF('SERIES_DB-MetaData'!$F76="US",'SERIES_DB-MetaData'!BS76,'SERIES_DB-MetaData'!BS76/25.4)</f>
        <v>0</v>
      </c>
      <c r="BT76" s="108">
        <f>'SERIES_DB-MetaData'!BT76</f>
        <v>0</v>
      </c>
      <c r="BU76" s="108">
        <f t="shared" si="8"/>
        <v>0</v>
      </c>
      <c r="BV76" s="31">
        <f>IF('SERIES_DB-MetaData'!$F76="US",'SERIES_DB-MetaData'!BV76,'SERIES_DB-MetaData'!BV76/6.89476)</f>
        <v>0</v>
      </c>
      <c r="BW76" s="108">
        <f>'SERIES_DB-MetaData'!BW76</f>
        <v>0</v>
      </c>
      <c r="BX76" s="108">
        <f>'SERIES_DB-MetaData'!BX76</f>
        <v>2</v>
      </c>
    </row>
    <row r="77" spans="1:76">
      <c r="A77" s="85">
        <f>'SERIES_DB-MetaData'!A77</f>
        <v>72</v>
      </c>
      <c r="B77" s="85">
        <f>'SERIES_DB-MetaData'!B77</f>
        <v>0</v>
      </c>
      <c r="C77" s="85">
        <f>'SERIES_DB-MetaData'!C77</f>
        <v>23</v>
      </c>
      <c r="D77" s="85" t="str">
        <f>'SERIES_DB-MetaData'!D77</f>
        <v>Hirosawa _2-1</v>
      </c>
      <c r="E77" s="85" t="str">
        <f>'SERIES_DB-MetaData'!E77</f>
        <v>Hirosawa, 1975 (from Lu et al., 2010, NEES Database)</v>
      </c>
      <c r="F77" s="20" t="s">
        <v>193</v>
      </c>
      <c r="G77" s="85" t="str">
        <f>'SERIES_DB-MetaData'!G77</f>
        <v>C</v>
      </c>
      <c r="H77" s="85" t="str">
        <f>'SERIES_DB-MetaData'!H77</f>
        <v>B</v>
      </c>
      <c r="I77" s="31">
        <f>IF('SERIES_DB-MetaData'!$F77="US",'SERIES_DB-MetaData'!I77,'SERIES_DB-MetaData'!I77/6.89476)</f>
        <v>2.6977008626841257</v>
      </c>
      <c r="J77" s="31">
        <f>IF('SERIES_DB-MetaData'!$F77="US",'SERIES_DB-MetaData'!J77,'SERIES_DB-MetaData'!J77/6.89476)</f>
        <v>0</v>
      </c>
      <c r="K77" s="31">
        <f>IF('SERIES_DB-MetaData'!$F77="US",'SERIES_DB-MetaData'!K77,'SERIES_DB-MetaData'!K77/6.89476)</f>
        <v>0</v>
      </c>
      <c r="L77" s="31">
        <f>IF('SERIES_DB-MetaData'!$F77="US",'SERIES_DB-MetaData'!L77,'SERIES_DB-MetaData'!L77/4.448)</f>
        <v>0</v>
      </c>
      <c r="M77" s="20">
        <f>'SERIES_DB-MetaData'!M77</f>
        <v>0</v>
      </c>
      <c r="N77" s="31">
        <f>IF('SERIES_DB-MetaData'!$F77="US",'SERIES_DB-MetaData'!N77,'SERIES_DB-MetaData'!N77/25.4)</f>
        <v>3.9370078740157481</v>
      </c>
      <c r="O77" s="31">
        <f>IF('SERIES_DB-MetaData'!$F77="US",'SERIES_DB-MetaData'!O77,'SERIES_DB-MetaData'!O77/25.4)</f>
        <v>3.9370078740157481</v>
      </c>
      <c r="P77" s="31">
        <f>IF('SERIES_DB-MetaData'!$F77="US",'SERIES_DB-MetaData'!P77,'SERIES_DB-MetaData'!P77/25.4)</f>
        <v>23.622047244094489</v>
      </c>
      <c r="Q77" s="31">
        <f>IF('SERIES_DB-MetaData'!$F77="US",'SERIES_DB-MetaData'!Q77,'SERIES_DB-MetaData'!Q77/25.4)</f>
        <v>1.1811023622047245</v>
      </c>
      <c r="R77" s="31">
        <f>IF('SERIES_DB-MetaData'!$F77="US",'SERIES_DB-MetaData'!R77,'SERIES_DB-MetaData'!R77/25.4)</f>
        <v>27.559055118110237</v>
      </c>
      <c r="S77" s="31">
        <f>IF('SERIES_DB-MetaData'!$F77="US",'SERIES_DB-MetaData'!S77,'SERIES_DB-MetaData'!S77/25.4)</f>
        <v>27.559055118110237</v>
      </c>
      <c r="T77" s="24" t="str">
        <f>'SERIES_DB-MetaData'!T77</f>
        <v>C</v>
      </c>
      <c r="U77" s="31">
        <f>IF('SERIES_DB-MetaData'!$F77="US",'SERIES_DB-MetaData'!U77,'SERIES_DB-MetaData'!U77/(25.4^2))</f>
        <v>34.100068200136405</v>
      </c>
      <c r="V77" s="31">
        <f>IF('SERIES_DB-MetaData'!$F77="US",'SERIES_DB-MetaData'!V77,'SERIES_DB-MetaData'!V77/25.4)</f>
        <v>0.15748031496062992</v>
      </c>
      <c r="W77" s="31">
        <f>IF('SERIES_DB-MetaData'!$F77="US",'SERIES_DB-MetaData'!W77,'SERIES_DB-MetaData'!W77/25.4)</f>
        <v>0</v>
      </c>
      <c r="X77" s="31">
        <f>IF('SERIES_DB-MetaData'!$F77="US",'SERIES_DB-MetaData'!X77,'SERIES_DB-MetaData'!X77/25.4)</f>
        <v>0</v>
      </c>
      <c r="Y77" s="108">
        <f>'SERIES_DB-MetaData'!Y77</f>
        <v>20</v>
      </c>
      <c r="Z77" s="31">
        <f>IF('SERIES_DB-MetaData'!$F77="US",'SERIES_DB-MetaData'!Z77,'SERIES_DB-MetaData'!Z77/25.4)</f>
        <v>0</v>
      </c>
      <c r="AA77" s="108">
        <f>'SERIES_DB-MetaData'!AA77</f>
        <v>0</v>
      </c>
      <c r="AB77" s="31">
        <f>IF('SERIES_DB-MetaData'!$F77="US",'SERIES_DB-MetaData'!AB77,'SERIES_DB-MetaData'!AB77/25.4)</f>
        <v>0</v>
      </c>
      <c r="AC77" s="108">
        <f>'SERIES_DB-MetaData'!AC77</f>
        <v>0</v>
      </c>
      <c r="AD77" s="108">
        <f>'SERIES_DB-MetaData'!AD77</f>
        <v>0</v>
      </c>
      <c r="AE77" s="31">
        <f>IF('SERIES_DB-MetaData'!$F77="US",'SERIES_DB-MetaData'!AE77,'SERIES_DB-MetaData'!AE77/25.4)</f>
        <v>0</v>
      </c>
      <c r="AF77" s="108" t="str">
        <f>'SERIES_DB-MetaData'!AF77</f>
        <v>Ribbed</v>
      </c>
      <c r="AG77" s="23">
        <f t="shared" si="5"/>
        <v>1.1423973285781064</v>
      </c>
      <c r="AH77" s="31">
        <f>IF('SERIES_DB-MetaData'!$F77="US",'SERIES_DB-MetaData'!AH77,'SERIES_DB-MetaData'!AH77/25.4)</f>
        <v>0</v>
      </c>
      <c r="AI77" s="31">
        <f>IF('SERIES_DB-MetaData'!$F77="US",'SERIES_DB-MetaData'!AI77,'SERIES_DB-MetaData'!AI77/6.89476)</f>
        <v>30.843713196688501</v>
      </c>
      <c r="AJ77" s="31">
        <f>IF('SERIES_DB-MetaData'!$F77="US",'SERIES_DB-MetaData'!AJ77,'SERIES_DB-MetaData'!AJ77/6.89476)</f>
        <v>0</v>
      </c>
      <c r="AK77" s="31">
        <f>IF('SERIES_DB-MetaData'!$F77="US",'SERIES_DB-MetaData'!AK77,'SERIES_DB-MetaData'!AK77/6.89476)</f>
        <v>0</v>
      </c>
      <c r="AL77" s="31">
        <f>IF('SERIES_DB-MetaData'!$F77="US",'SERIES_DB-MetaData'!AL77,'SERIES_DB-MetaData'!AL77/6.89476)</f>
        <v>0</v>
      </c>
      <c r="AM77" s="31">
        <f>IF('SERIES_DB-MetaData'!$F77="US",'SERIES_DB-MetaData'!AM77,'SERIES_DB-MetaData'!AM77/6.89476)</f>
        <v>0</v>
      </c>
      <c r="AN77" s="31">
        <f>IF('SERIES_DB-MetaData'!$F77="US",'SERIES_DB-MetaData'!AN77,'SERIES_DB-MetaData'!AN77/6.89476)</f>
        <v>0</v>
      </c>
      <c r="AO77" s="108">
        <f>'SERIES_DB-MetaData'!AO77</f>
        <v>0</v>
      </c>
      <c r="AP77" s="108">
        <f>'SERIES_DB-MetaData'!AP77</f>
        <v>0</v>
      </c>
      <c r="AQ77" s="108">
        <f>'SERIES_DB-MetaData'!AQ77</f>
        <v>2</v>
      </c>
      <c r="AR77" s="108" t="str">
        <f>'SERIES_DB-MetaData'!AR77</f>
        <v>Ribbed</v>
      </c>
      <c r="AS77" s="31">
        <f>IF('SERIES_DB-MetaData'!$F77="US",'SERIES_DB-MetaData'!AS77,'SERIES_DB-MetaData'!AS77/25.4)</f>
        <v>5.5118110236220472E-2</v>
      </c>
      <c r="AT77" s="108">
        <f>'SERIES_DB-MetaData'!AT77</f>
        <v>14</v>
      </c>
      <c r="AU77" s="31">
        <f>IF('SERIES_DB-MetaData'!$F77="US",'SERIES_DB-MetaData'!AU77,'SERIES_DB-MetaData'!AU77/25.4)</f>
        <v>1.9685039370078741</v>
      </c>
      <c r="AV77" s="31">
        <f>IF('SERIES_DB-MetaData'!$F77="US",'SERIES_DB-MetaData'!AV77,'SERIES_DB-MetaData'!AV77/25.4)</f>
        <v>0</v>
      </c>
      <c r="AW77" s="108">
        <f>'SERIES_DB-MetaData'!AW77</f>
        <v>0</v>
      </c>
      <c r="AX77" s="31">
        <f>IF('SERIES_DB-MetaData'!$F77="US",'SERIES_DB-MetaData'!AX77,'SERIES_DB-MetaData'!AX77/25.4)</f>
        <v>0</v>
      </c>
      <c r="AY77" s="23">
        <f t="shared" si="6"/>
        <v>6.1575216010359944E-2</v>
      </c>
      <c r="AZ77" s="23"/>
      <c r="BA77" s="31">
        <f>IF('SERIES_DB-MetaData'!$F77="US",'SERIES_DB-MetaData'!BA77,'SERIES_DB-MetaData'!BA77/6.89476)</f>
        <v>42.641078152103915</v>
      </c>
      <c r="BB77" s="31">
        <f>IF('SERIES_DB-MetaData'!$F77="US",'SERIES_DB-MetaData'!BB77,'SERIES_DB-MetaData'!BB77/6.89476)</f>
        <v>0</v>
      </c>
      <c r="BC77" s="108">
        <f>'SERIES_DB-MetaData'!BC77</f>
        <v>0</v>
      </c>
      <c r="BD77" s="31">
        <f>IF('SERIES_DB-MetaData'!$F77="US",'SERIES_DB-MetaData'!BD77,'SERIES_DB-MetaData'!BD77/25.4)</f>
        <v>7.874015748031496E-2</v>
      </c>
      <c r="BE77" s="31">
        <f>IF('SERIES_DB-MetaData'!$F77="US",'SERIES_DB-MetaData'!BE77,'SERIES_DB-MetaData'!BE77/25.4)</f>
        <v>1.9685039370078741</v>
      </c>
      <c r="BF77" s="108">
        <f>'SERIES_DB-MetaData'!BF77</f>
        <v>1</v>
      </c>
      <c r="BG77" s="23">
        <f t="shared" si="7"/>
        <v>0.20943951023931953</v>
      </c>
      <c r="BH77" s="31">
        <f>IF('SERIES_DB-MetaData'!$F77="US",'SERIES_DB-MetaData'!BH77,'SERIES_DB-MetaData'!BH77/25.4)</f>
        <v>0</v>
      </c>
      <c r="BI77" s="31">
        <f>IF('SERIES_DB-MetaData'!$F77="US",'SERIES_DB-MetaData'!BI77,'SERIES_DB-MetaData'!BI77/6.89476)</f>
        <v>37.950559555372493</v>
      </c>
      <c r="BJ77" s="31">
        <f>IF('SERIES_DB-MetaData'!$F77="US",'SERIES_DB-MetaData'!BJ77,'SERIES_DB-MetaData'!BJ77/6.89476)</f>
        <v>0</v>
      </c>
      <c r="BK77" s="108">
        <f>'SERIES_DB-MetaData'!BK77</f>
        <v>0</v>
      </c>
      <c r="BL77" s="31">
        <f>IF('SERIES_DB-MetaData'!$F77="US",'SERIES_DB-MetaData'!BL77,'SERIES_DB-MetaData'!BL77/25.4)</f>
        <v>7.874015748031496E-2</v>
      </c>
      <c r="BM77" s="31">
        <f>IF('SERIES_DB-MetaData'!$F77="US",'SERIES_DB-MetaData'!BM77,'SERIES_DB-MetaData'!BM77/25.4)</f>
        <v>1.9685039370078741</v>
      </c>
      <c r="BN77" s="31">
        <f>'SERIES_DB-MetaData'!$BO$6</f>
        <v>0.52359877559829893</v>
      </c>
      <c r="BO77" s="22">
        <f>'SERIES_DB-MetaData'!$BO$6</f>
        <v>0.52359877559829893</v>
      </c>
      <c r="BP77" s="31">
        <f>IF('SERIES_DB-MetaData'!$F77="US",'SERIES_DB-MetaData'!BP77,'SERIES_DB-MetaData'!BP77/6.89476)</f>
        <v>37.950559555372493</v>
      </c>
      <c r="BQ77" s="31">
        <f>IF('SERIES_DB-MetaData'!$F77="US",'SERIES_DB-MetaData'!BQ77,'SERIES_DB-MetaData'!BQ77/6.89476)</f>
        <v>0</v>
      </c>
      <c r="BR77" s="108">
        <f>'SERIES_DB-MetaData'!BR77</f>
        <v>0</v>
      </c>
      <c r="BS77" s="31">
        <f>IF('SERIES_DB-MetaData'!$F77="US",'SERIES_DB-MetaData'!BS77,'SERIES_DB-MetaData'!BS77/25.4)</f>
        <v>0</v>
      </c>
      <c r="BT77" s="108">
        <f>'SERIES_DB-MetaData'!BT77</f>
        <v>0</v>
      </c>
      <c r="BU77" s="108">
        <f t="shared" si="8"/>
        <v>0</v>
      </c>
      <c r="BV77" s="31">
        <f>IF('SERIES_DB-MetaData'!$F77="US",'SERIES_DB-MetaData'!BV77,'SERIES_DB-MetaData'!BV77/6.89476)</f>
        <v>0</v>
      </c>
      <c r="BW77" s="108">
        <f>'SERIES_DB-MetaData'!BW77</f>
        <v>0</v>
      </c>
      <c r="BX77" s="108">
        <f>'SERIES_DB-MetaData'!BX77</f>
        <v>1</v>
      </c>
    </row>
    <row r="78" spans="1:76">
      <c r="A78" s="85">
        <f>'SERIES_DB-MetaData'!A78</f>
        <v>73</v>
      </c>
      <c r="B78" s="85">
        <f>'SERIES_DB-MetaData'!B78</f>
        <v>0</v>
      </c>
      <c r="C78" s="85">
        <f>'SERIES_DB-MetaData'!C78</f>
        <v>24</v>
      </c>
      <c r="D78" s="85" t="str">
        <f>'SERIES_DB-MetaData'!D78</f>
        <v>Hirosawa _2-2</v>
      </c>
      <c r="E78" s="85" t="str">
        <f>'SERIES_DB-MetaData'!E78</f>
        <v>Hirosawa, 1975 (from Lu et al., 2010, NEES Database)</v>
      </c>
      <c r="F78" s="20" t="s">
        <v>193</v>
      </c>
      <c r="G78" s="85" t="str">
        <f>'SERIES_DB-MetaData'!G78</f>
        <v>C</v>
      </c>
      <c r="H78" s="85" t="str">
        <f>'SERIES_DB-MetaData'!H78</f>
        <v>B</v>
      </c>
      <c r="I78" s="31">
        <f>IF('SERIES_DB-MetaData'!$F78="US",'SERIES_DB-MetaData'!I78,'SERIES_DB-MetaData'!I78/6.89476)</f>
        <v>2.6977008626841257</v>
      </c>
      <c r="J78" s="31">
        <f>IF('SERIES_DB-MetaData'!$F78="US",'SERIES_DB-MetaData'!J78,'SERIES_DB-MetaData'!J78/6.89476)</f>
        <v>0</v>
      </c>
      <c r="K78" s="31">
        <f>IF('SERIES_DB-MetaData'!$F78="US",'SERIES_DB-MetaData'!K78,'SERIES_DB-MetaData'!K78/6.89476)</f>
        <v>0</v>
      </c>
      <c r="L78" s="31">
        <f>IF('SERIES_DB-MetaData'!$F78="US",'SERIES_DB-MetaData'!L78,'SERIES_DB-MetaData'!L78/4.448)</f>
        <v>0</v>
      </c>
      <c r="M78" s="20">
        <f>'SERIES_DB-MetaData'!M78</f>
        <v>0</v>
      </c>
      <c r="N78" s="31">
        <f>IF('SERIES_DB-MetaData'!$F78="US",'SERIES_DB-MetaData'!N78,'SERIES_DB-MetaData'!N78/25.4)</f>
        <v>3.9370078740157481</v>
      </c>
      <c r="O78" s="31">
        <f>IF('SERIES_DB-MetaData'!$F78="US",'SERIES_DB-MetaData'!O78,'SERIES_DB-MetaData'!O78/25.4)</f>
        <v>3.9370078740157481</v>
      </c>
      <c r="P78" s="31">
        <f>IF('SERIES_DB-MetaData'!$F78="US",'SERIES_DB-MetaData'!P78,'SERIES_DB-MetaData'!P78/25.4)</f>
        <v>23.622047244094489</v>
      </c>
      <c r="Q78" s="31">
        <f>IF('SERIES_DB-MetaData'!$F78="US",'SERIES_DB-MetaData'!Q78,'SERIES_DB-MetaData'!Q78/25.4)</f>
        <v>1.1811023622047245</v>
      </c>
      <c r="R78" s="31">
        <f>IF('SERIES_DB-MetaData'!$F78="US",'SERIES_DB-MetaData'!R78,'SERIES_DB-MetaData'!R78/25.4)</f>
        <v>27.559055118110237</v>
      </c>
      <c r="S78" s="31">
        <f>IF('SERIES_DB-MetaData'!$F78="US",'SERIES_DB-MetaData'!S78,'SERIES_DB-MetaData'!S78/25.4)</f>
        <v>27.559055118110237</v>
      </c>
      <c r="T78" s="24" t="str">
        <f>'SERIES_DB-MetaData'!T78</f>
        <v>C</v>
      </c>
      <c r="U78" s="31">
        <f>IF('SERIES_DB-MetaData'!$F78="US",'SERIES_DB-MetaData'!U78,'SERIES_DB-MetaData'!U78/(25.4^2))</f>
        <v>34.100068200136405</v>
      </c>
      <c r="V78" s="31">
        <f>IF('SERIES_DB-MetaData'!$F78="US",'SERIES_DB-MetaData'!V78,'SERIES_DB-MetaData'!V78/25.4)</f>
        <v>0.15748031496062992</v>
      </c>
      <c r="W78" s="31">
        <f>IF('SERIES_DB-MetaData'!$F78="US",'SERIES_DB-MetaData'!W78,'SERIES_DB-MetaData'!W78/25.4)</f>
        <v>0</v>
      </c>
      <c r="X78" s="31">
        <f>IF('SERIES_DB-MetaData'!$F78="US",'SERIES_DB-MetaData'!X78,'SERIES_DB-MetaData'!X78/25.4)</f>
        <v>0</v>
      </c>
      <c r="Y78" s="108">
        <f>'SERIES_DB-MetaData'!Y78</f>
        <v>20</v>
      </c>
      <c r="Z78" s="31">
        <f>IF('SERIES_DB-MetaData'!$F78="US",'SERIES_DB-MetaData'!Z78,'SERIES_DB-MetaData'!Z78/25.4)</f>
        <v>0</v>
      </c>
      <c r="AA78" s="108">
        <f>'SERIES_DB-MetaData'!AA78</f>
        <v>0</v>
      </c>
      <c r="AB78" s="31">
        <f>IF('SERIES_DB-MetaData'!$F78="US",'SERIES_DB-MetaData'!AB78,'SERIES_DB-MetaData'!AB78/25.4)</f>
        <v>0</v>
      </c>
      <c r="AC78" s="108">
        <f>'SERIES_DB-MetaData'!AC78</f>
        <v>0</v>
      </c>
      <c r="AD78" s="108">
        <f>'SERIES_DB-MetaData'!AD78</f>
        <v>0</v>
      </c>
      <c r="AE78" s="31">
        <f>IF('SERIES_DB-MetaData'!$F78="US",'SERIES_DB-MetaData'!AE78,'SERIES_DB-MetaData'!AE78/25.4)</f>
        <v>0</v>
      </c>
      <c r="AF78" s="108" t="str">
        <f>'SERIES_DB-MetaData'!AF78</f>
        <v>Ribbed</v>
      </c>
      <c r="AG78" s="23">
        <f t="shared" si="5"/>
        <v>1.1423973285781064</v>
      </c>
      <c r="AH78" s="31">
        <f>IF('SERIES_DB-MetaData'!$F78="US",'SERIES_DB-MetaData'!AH78,'SERIES_DB-MetaData'!AH78/25.4)</f>
        <v>0</v>
      </c>
      <c r="AI78" s="31">
        <f>IF('SERIES_DB-MetaData'!$F78="US",'SERIES_DB-MetaData'!AI78,'SERIES_DB-MetaData'!AI78/6.89476)</f>
        <v>30.843713196688501</v>
      </c>
      <c r="AJ78" s="31">
        <f>IF('SERIES_DB-MetaData'!$F78="US",'SERIES_DB-MetaData'!AJ78,'SERIES_DB-MetaData'!AJ78/6.89476)</f>
        <v>0</v>
      </c>
      <c r="AK78" s="31">
        <f>IF('SERIES_DB-MetaData'!$F78="US",'SERIES_DB-MetaData'!AK78,'SERIES_DB-MetaData'!AK78/6.89476)</f>
        <v>0</v>
      </c>
      <c r="AL78" s="31">
        <f>IF('SERIES_DB-MetaData'!$F78="US",'SERIES_DB-MetaData'!AL78,'SERIES_DB-MetaData'!AL78/6.89476)</f>
        <v>0</v>
      </c>
      <c r="AM78" s="31">
        <f>IF('SERIES_DB-MetaData'!$F78="US",'SERIES_DB-MetaData'!AM78,'SERIES_DB-MetaData'!AM78/6.89476)</f>
        <v>0</v>
      </c>
      <c r="AN78" s="31">
        <f>IF('SERIES_DB-MetaData'!$F78="US",'SERIES_DB-MetaData'!AN78,'SERIES_DB-MetaData'!AN78/6.89476)</f>
        <v>0</v>
      </c>
      <c r="AO78" s="108">
        <f>'SERIES_DB-MetaData'!AO78</f>
        <v>0</v>
      </c>
      <c r="AP78" s="108">
        <f>'SERIES_DB-MetaData'!AP78</f>
        <v>0</v>
      </c>
      <c r="AQ78" s="108">
        <f>'SERIES_DB-MetaData'!AQ78</f>
        <v>1</v>
      </c>
      <c r="AR78" s="108" t="str">
        <f>'SERIES_DB-MetaData'!AR78</f>
        <v>Ribbed</v>
      </c>
      <c r="AS78" s="31">
        <f>IF('SERIES_DB-MetaData'!$F78="US",'SERIES_DB-MetaData'!AS78,'SERIES_DB-MetaData'!AS78/25.4)</f>
        <v>5.5118110236220472E-2</v>
      </c>
      <c r="AT78" s="108">
        <f>'SERIES_DB-MetaData'!AT78</f>
        <v>14</v>
      </c>
      <c r="AU78" s="31">
        <f>IF('SERIES_DB-MetaData'!$F78="US",'SERIES_DB-MetaData'!AU78,'SERIES_DB-MetaData'!AU78/25.4)</f>
        <v>1.9685039370078741</v>
      </c>
      <c r="AV78" s="31">
        <f>IF('SERIES_DB-MetaData'!$F78="US",'SERIES_DB-MetaData'!AV78,'SERIES_DB-MetaData'!AV78/25.4)</f>
        <v>0</v>
      </c>
      <c r="AW78" s="108">
        <f>'SERIES_DB-MetaData'!AW78</f>
        <v>0</v>
      </c>
      <c r="AX78" s="31">
        <f>IF('SERIES_DB-MetaData'!$F78="US",'SERIES_DB-MetaData'!AX78,'SERIES_DB-MetaData'!AX78/25.4)</f>
        <v>0</v>
      </c>
      <c r="AY78" s="23">
        <f t="shared" si="6"/>
        <v>3.0787608005179972E-2</v>
      </c>
      <c r="AZ78" s="23"/>
      <c r="BA78" s="31">
        <f>IF('SERIES_DB-MetaData'!$F78="US",'SERIES_DB-MetaData'!BA78,'SERIES_DB-MetaData'!BA78/6.89476)</f>
        <v>42.641078152103915</v>
      </c>
      <c r="BB78" s="31">
        <f>IF('SERIES_DB-MetaData'!$F78="US",'SERIES_DB-MetaData'!BB78,'SERIES_DB-MetaData'!BB78/6.89476)</f>
        <v>0</v>
      </c>
      <c r="BC78" s="108">
        <f>'SERIES_DB-MetaData'!BC78</f>
        <v>0</v>
      </c>
      <c r="BD78" s="31">
        <f>IF('SERIES_DB-MetaData'!$F78="US",'SERIES_DB-MetaData'!BD78,'SERIES_DB-MetaData'!BD78/25.4)</f>
        <v>7.874015748031496E-2</v>
      </c>
      <c r="BE78" s="31">
        <f>IF('SERIES_DB-MetaData'!$F78="US",'SERIES_DB-MetaData'!BE78,'SERIES_DB-MetaData'!BE78/25.4)</f>
        <v>1.9685039370078741</v>
      </c>
      <c r="BF78" s="108">
        <f>'SERIES_DB-MetaData'!BF78</f>
        <v>1</v>
      </c>
      <c r="BG78" s="23">
        <f t="shared" si="7"/>
        <v>0.20943951023931953</v>
      </c>
      <c r="BH78" s="31">
        <f>IF('SERIES_DB-MetaData'!$F78="US",'SERIES_DB-MetaData'!BH78,'SERIES_DB-MetaData'!BH78/25.4)</f>
        <v>0</v>
      </c>
      <c r="BI78" s="31">
        <f>IF('SERIES_DB-MetaData'!$F78="US",'SERIES_DB-MetaData'!BI78,'SERIES_DB-MetaData'!BI78/6.89476)</f>
        <v>37.950559555372493</v>
      </c>
      <c r="BJ78" s="31">
        <f>IF('SERIES_DB-MetaData'!$F78="US",'SERIES_DB-MetaData'!BJ78,'SERIES_DB-MetaData'!BJ78/6.89476)</f>
        <v>0</v>
      </c>
      <c r="BK78" s="108">
        <f>'SERIES_DB-MetaData'!BK78</f>
        <v>0</v>
      </c>
      <c r="BL78" s="31">
        <f>IF('SERIES_DB-MetaData'!$F78="US",'SERIES_DB-MetaData'!BL78,'SERIES_DB-MetaData'!BL78/25.4)</f>
        <v>7.874015748031496E-2</v>
      </c>
      <c r="BM78" s="31">
        <f>IF('SERIES_DB-MetaData'!$F78="US",'SERIES_DB-MetaData'!BM78,'SERIES_DB-MetaData'!BM78/25.4)</f>
        <v>1.9685039370078741</v>
      </c>
      <c r="BN78" s="31">
        <f>'SERIES_DB-MetaData'!$BO$6</f>
        <v>0.52359877559829893</v>
      </c>
      <c r="BO78" s="22">
        <f>'SERIES_DB-MetaData'!$BO$6</f>
        <v>0.52359877559829893</v>
      </c>
      <c r="BP78" s="31">
        <f>IF('SERIES_DB-MetaData'!$F78="US",'SERIES_DB-MetaData'!BP78,'SERIES_DB-MetaData'!BP78/6.89476)</f>
        <v>37.950559555372493</v>
      </c>
      <c r="BQ78" s="31">
        <f>IF('SERIES_DB-MetaData'!$F78="US",'SERIES_DB-MetaData'!BQ78,'SERIES_DB-MetaData'!BQ78/6.89476)</f>
        <v>0</v>
      </c>
      <c r="BR78" s="108">
        <f>'SERIES_DB-MetaData'!BR78</f>
        <v>0</v>
      </c>
      <c r="BS78" s="31">
        <f>IF('SERIES_DB-MetaData'!$F78="US",'SERIES_DB-MetaData'!BS78,'SERIES_DB-MetaData'!BS78/25.4)</f>
        <v>0</v>
      </c>
      <c r="BT78" s="108">
        <f>'SERIES_DB-MetaData'!BT78</f>
        <v>0</v>
      </c>
      <c r="BU78" s="108">
        <f t="shared" si="8"/>
        <v>0</v>
      </c>
      <c r="BV78" s="31">
        <f>IF('SERIES_DB-MetaData'!$F78="US",'SERIES_DB-MetaData'!BV78,'SERIES_DB-MetaData'!BV78/6.89476)</f>
        <v>0</v>
      </c>
      <c r="BW78" s="108">
        <f>'SERIES_DB-MetaData'!BW78</f>
        <v>0</v>
      </c>
      <c r="BX78" s="108">
        <f>'SERIES_DB-MetaData'!BX78</f>
        <v>1</v>
      </c>
    </row>
    <row r="79" spans="1:76">
      <c r="A79" s="85">
        <f>'SERIES_DB-MetaData'!A79</f>
        <v>74</v>
      </c>
      <c r="B79" s="85">
        <f>'SERIES_DB-MetaData'!B79</f>
        <v>0</v>
      </c>
      <c r="C79" s="85">
        <f>'SERIES_DB-MetaData'!C79</f>
        <v>25</v>
      </c>
      <c r="D79" s="85" t="str">
        <f>'SERIES_DB-MetaData'!D79</f>
        <v>Hirosawa _2-3</v>
      </c>
      <c r="E79" s="85" t="str">
        <f>'SERIES_DB-MetaData'!E79</f>
        <v>Hirosawa, 1975 (from Lu et al., 2010, NEES Database)</v>
      </c>
      <c r="F79" s="20" t="s">
        <v>193</v>
      </c>
      <c r="G79" s="85" t="str">
        <f>'SERIES_DB-MetaData'!G79</f>
        <v>C</v>
      </c>
      <c r="H79" s="85" t="str">
        <f>'SERIES_DB-MetaData'!H79</f>
        <v>B</v>
      </c>
      <c r="I79" s="31">
        <f>IF('SERIES_DB-MetaData'!$F79="US",'SERIES_DB-MetaData'!I79,'SERIES_DB-MetaData'!I79/6.89476)</f>
        <v>4.3366266556051265</v>
      </c>
      <c r="J79" s="31">
        <f>IF('SERIES_DB-MetaData'!$F79="US",'SERIES_DB-MetaData'!J79,'SERIES_DB-MetaData'!J79/6.89476)</f>
        <v>0</v>
      </c>
      <c r="K79" s="31">
        <f>IF('SERIES_DB-MetaData'!$F79="US",'SERIES_DB-MetaData'!K79,'SERIES_DB-MetaData'!K79/6.89476)</f>
        <v>0</v>
      </c>
      <c r="L79" s="31">
        <f>IF('SERIES_DB-MetaData'!$F79="US",'SERIES_DB-MetaData'!L79,'SERIES_DB-MetaData'!L79/4.448)</f>
        <v>23.12988319022201</v>
      </c>
      <c r="M79" s="20">
        <f>'SERIES_DB-MetaData'!M79</f>
        <v>0</v>
      </c>
      <c r="N79" s="31">
        <f>IF('SERIES_DB-MetaData'!$F79="US",'SERIES_DB-MetaData'!N79,'SERIES_DB-MetaData'!N79/25.4)</f>
        <v>3.9370078740157481</v>
      </c>
      <c r="O79" s="31">
        <f>IF('SERIES_DB-MetaData'!$F79="US",'SERIES_DB-MetaData'!O79,'SERIES_DB-MetaData'!O79/25.4)</f>
        <v>3.9370078740157481</v>
      </c>
      <c r="P79" s="31">
        <f>IF('SERIES_DB-MetaData'!$F79="US",'SERIES_DB-MetaData'!P79,'SERIES_DB-MetaData'!P79/25.4)</f>
        <v>23.622047244094489</v>
      </c>
      <c r="Q79" s="31">
        <f>IF('SERIES_DB-MetaData'!$F79="US",'SERIES_DB-MetaData'!Q79,'SERIES_DB-MetaData'!Q79/25.4)</f>
        <v>1.1811023622047245</v>
      </c>
      <c r="R79" s="31">
        <f>IF('SERIES_DB-MetaData'!$F79="US",'SERIES_DB-MetaData'!R79,'SERIES_DB-MetaData'!R79/25.4)</f>
        <v>27.559055118110237</v>
      </c>
      <c r="S79" s="31">
        <f>IF('SERIES_DB-MetaData'!$F79="US",'SERIES_DB-MetaData'!S79,'SERIES_DB-MetaData'!S79/25.4)</f>
        <v>27.559055118110237</v>
      </c>
      <c r="T79" s="24" t="str">
        <f>'SERIES_DB-MetaData'!T79</f>
        <v>C</v>
      </c>
      <c r="U79" s="31">
        <f>IF('SERIES_DB-MetaData'!$F79="US",'SERIES_DB-MetaData'!U79,'SERIES_DB-MetaData'!U79/(25.4^2))</f>
        <v>34.100068200136405</v>
      </c>
      <c r="V79" s="31">
        <f>IF('SERIES_DB-MetaData'!$F79="US",'SERIES_DB-MetaData'!V79,'SERIES_DB-MetaData'!V79/25.4)</f>
        <v>0.15748031496062992</v>
      </c>
      <c r="W79" s="31">
        <f>IF('SERIES_DB-MetaData'!$F79="US",'SERIES_DB-MetaData'!W79,'SERIES_DB-MetaData'!W79/25.4)</f>
        <v>0</v>
      </c>
      <c r="X79" s="31">
        <f>IF('SERIES_DB-MetaData'!$F79="US",'SERIES_DB-MetaData'!X79,'SERIES_DB-MetaData'!X79/25.4)</f>
        <v>0</v>
      </c>
      <c r="Y79" s="108">
        <f>'SERIES_DB-MetaData'!Y79</f>
        <v>20</v>
      </c>
      <c r="Z79" s="31">
        <f>IF('SERIES_DB-MetaData'!$F79="US",'SERIES_DB-MetaData'!Z79,'SERIES_DB-MetaData'!Z79/25.4)</f>
        <v>0</v>
      </c>
      <c r="AA79" s="108">
        <f>'SERIES_DB-MetaData'!AA79</f>
        <v>0</v>
      </c>
      <c r="AB79" s="31">
        <f>IF('SERIES_DB-MetaData'!$F79="US",'SERIES_DB-MetaData'!AB79,'SERIES_DB-MetaData'!AB79/25.4)</f>
        <v>0</v>
      </c>
      <c r="AC79" s="108">
        <f>'SERIES_DB-MetaData'!AC79</f>
        <v>0</v>
      </c>
      <c r="AD79" s="108">
        <f>'SERIES_DB-MetaData'!AD79</f>
        <v>0</v>
      </c>
      <c r="AE79" s="31">
        <f>IF('SERIES_DB-MetaData'!$F79="US",'SERIES_DB-MetaData'!AE79,'SERIES_DB-MetaData'!AE79/25.4)</f>
        <v>0</v>
      </c>
      <c r="AF79" s="108" t="str">
        <f>'SERIES_DB-MetaData'!AF79</f>
        <v>Ribbed</v>
      </c>
      <c r="AG79" s="23">
        <f t="shared" si="5"/>
        <v>1.1423973285781064</v>
      </c>
      <c r="AH79" s="31">
        <f>IF('SERIES_DB-MetaData'!$F79="US",'SERIES_DB-MetaData'!AH79,'SERIES_DB-MetaData'!AH79/25.4)</f>
        <v>0</v>
      </c>
      <c r="AI79" s="31">
        <f>IF('SERIES_DB-MetaData'!$F79="US",'SERIES_DB-MetaData'!AI79,'SERIES_DB-MetaData'!AI79/6.89476)</f>
        <v>30.275165487993782</v>
      </c>
      <c r="AJ79" s="31">
        <f>IF('SERIES_DB-MetaData'!$F79="US",'SERIES_DB-MetaData'!AJ79,'SERIES_DB-MetaData'!AJ79/6.89476)</f>
        <v>0</v>
      </c>
      <c r="AK79" s="31">
        <f>IF('SERIES_DB-MetaData'!$F79="US",'SERIES_DB-MetaData'!AK79,'SERIES_DB-MetaData'!AK79/6.89476)</f>
        <v>0</v>
      </c>
      <c r="AL79" s="31">
        <f>IF('SERIES_DB-MetaData'!$F79="US",'SERIES_DB-MetaData'!AL79,'SERIES_DB-MetaData'!AL79/6.89476)</f>
        <v>0</v>
      </c>
      <c r="AM79" s="31">
        <f>IF('SERIES_DB-MetaData'!$F79="US",'SERIES_DB-MetaData'!AM79,'SERIES_DB-MetaData'!AM79/6.89476)</f>
        <v>0</v>
      </c>
      <c r="AN79" s="31">
        <f>IF('SERIES_DB-MetaData'!$F79="US",'SERIES_DB-MetaData'!AN79,'SERIES_DB-MetaData'!AN79/6.89476)</f>
        <v>0</v>
      </c>
      <c r="AO79" s="108">
        <f>'SERIES_DB-MetaData'!AO79</f>
        <v>0</v>
      </c>
      <c r="AP79" s="108">
        <f>'SERIES_DB-MetaData'!AP79</f>
        <v>0</v>
      </c>
      <c r="AQ79" s="108">
        <f>'SERIES_DB-MetaData'!AQ79</f>
        <v>1</v>
      </c>
      <c r="AR79" s="108" t="str">
        <f>'SERIES_DB-MetaData'!AR79</f>
        <v>Ribbed</v>
      </c>
      <c r="AS79" s="31">
        <f>IF('SERIES_DB-MetaData'!$F79="US",'SERIES_DB-MetaData'!AS79,'SERIES_DB-MetaData'!AS79/25.4)</f>
        <v>5.5118110236220472E-2</v>
      </c>
      <c r="AT79" s="108">
        <f>'SERIES_DB-MetaData'!AT79</f>
        <v>14</v>
      </c>
      <c r="AU79" s="31">
        <f>IF('SERIES_DB-MetaData'!$F79="US",'SERIES_DB-MetaData'!AU79,'SERIES_DB-MetaData'!AU79/25.4)</f>
        <v>1.9685039370078741</v>
      </c>
      <c r="AV79" s="31">
        <f>IF('SERIES_DB-MetaData'!$F79="US",'SERIES_DB-MetaData'!AV79,'SERIES_DB-MetaData'!AV79/25.4)</f>
        <v>0</v>
      </c>
      <c r="AW79" s="108">
        <f>'SERIES_DB-MetaData'!AW79</f>
        <v>0</v>
      </c>
      <c r="AX79" s="31">
        <f>IF('SERIES_DB-MetaData'!$F79="US",'SERIES_DB-MetaData'!AX79,'SERIES_DB-MetaData'!AX79/25.4)</f>
        <v>0</v>
      </c>
      <c r="AY79" s="23">
        <f t="shared" si="6"/>
        <v>3.0787608005179972E-2</v>
      </c>
      <c r="AZ79" s="23"/>
      <c r="BA79" s="31">
        <f>IF('SERIES_DB-MetaData'!$F79="US",'SERIES_DB-MetaData'!BA79,'SERIES_DB-MetaData'!BA79/6.89476)</f>
        <v>42.641078152103915</v>
      </c>
      <c r="BB79" s="31">
        <f>IF('SERIES_DB-MetaData'!$F79="US",'SERIES_DB-MetaData'!BB79,'SERIES_DB-MetaData'!BB79/6.89476)</f>
        <v>0</v>
      </c>
      <c r="BC79" s="108">
        <f>'SERIES_DB-MetaData'!BC79</f>
        <v>0</v>
      </c>
      <c r="BD79" s="31">
        <f>IF('SERIES_DB-MetaData'!$F79="US",'SERIES_DB-MetaData'!BD79,'SERIES_DB-MetaData'!BD79/25.4)</f>
        <v>7.874015748031496E-2</v>
      </c>
      <c r="BE79" s="31">
        <f>IF('SERIES_DB-MetaData'!$F79="US",'SERIES_DB-MetaData'!BE79,'SERIES_DB-MetaData'!BE79/25.4)</f>
        <v>1.9685039370078741</v>
      </c>
      <c r="BF79" s="108">
        <f>'SERIES_DB-MetaData'!BF79</f>
        <v>1</v>
      </c>
      <c r="BG79" s="23">
        <f t="shared" si="7"/>
        <v>0.20943951023931953</v>
      </c>
      <c r="BH79" s="31">
        <f>IF('SERIES_DB-MetaData'!$F79="US",'SERIES_DB-MetaData'!BH79,'SERIES_DB-MetaData'!BH79/25.4)</f>
        <v>0</v>
      </c>
      <c r="BI79" s="31">
        <f>IF('SERIES_DB-MetaData'!$F79="US",'SERIES_DB-MetaData'!BI79,'SERIES_DB-MetaData'!BI79/6.89476)</f>
        <v>42.498941224930235</v>
      </c>
      <c r="BJ79" s="31">
        <f>IF('SERIES_DB-MetaData'!$F79="US",'SERIES_DB-MetaData'!BJ79,'SERIES_DB-MetaData'!BJ79/6.89476)</f>
        <v>0</v>
      </c>
      <c r="BK79" s="108">
        <f>'SERIES_DB-MetaData'!BK79</f>
        <v>0</v>
      </c>
      <c r="BL79" s="31">
        <f>IF('SERIES_DB-MetaData'!$F79="US",'SERIES_DB-MetaData'!BL79,'SERIES_DB-MetaData'!BL79/25.4)</f>
        <v>7.874015748031496E-2</v>
      </c>
      <c r="BM79" s="31">
        <f>IF('SERIES_DB-MetaData'!$F79="US",'SERIES_DB-MetaData'!BM79,'SERIES_DB-MetaData'!BM79/25.4)</f>
        <v>1.9685039370078741</v>
      </c>
      <c r="BN79" s="31">
        <f>'SERIES_DB-MetaData'!$BO$6</f>
        <v>0.52359877559829893</v>
      </c>
      <c r="BO79" s="22">
        <f>'SERIES_DB-MetaData'!$BO$6</f>
        <v>0.52359877559829893</v>
      </c>
      <c r="BP79" s="31">
        <f>IF('SERIES_DB-MetaData'!$F79="US",'SERIES_DB-MetaData'!BP79,'SERIES_DB-MetaData'!BP79/6.89476)</f>
        <v>42.498941224930235</v>
      </c>
      <c r="BQ79" s="31">
        <f>IF('SERIES_DB-MetaData'!$F79="US",'SERIES_DB-MetaData'!BQ79,'SERIES_DB-MetaData'!BQ79/6.89476)</f>
        <v>0</v>
      </c>
      <c r="BR79" s="108">
        <f>'SERIES_DB-MetaData'!BR79</f>
        <v>0</v>
      </c>
      <c r="BS79" s="31">
        <f>IF('SERIES_DB-MetaData'!$F79="US",'SERIES_DB-MetaData'!BS79,'SERIES_DB-MetaData'!BS79/25.4)</f>
        <v>0</v>
      </c>
      <c r="BT79" s="108">
        <f>'SERIES_DB-MetaData'!BT79</f>
        <v>0</v>
      </c>
      <c r="BU79" s="108">
        <f t="shared" si="8"/>
        <v>0</v>
      </c>
      <c r="BV79" s="31">
        <f>IF('SERIES_DB-MetaData'!$F79="US",'SERIES_DB-MetaData'!BV79,'SERIES_DB-MetaData'!BV79/6.89476)</f>
        <v>0</v>
      </c>
      <c r="BW79" s="108">
        <f>'SERIES_DB-MetaData'!BW79</f>
        <v>0</v>
      </c>
      <c r="BX79" s="108">
        <f>'SERIES_DB-MetaData'!BX79</f>
        <v>1</v>
      </c>
    </row>
    <row r="80" spans="1:76">
      <c r="A80" s="85">
        <f>'SERIES_DB-MetaData'!A80</f>
        <v>75</v>
      </c>
      <c r="B80" s="85">
        <f>'SERIES_DB-MetaData'!B80</f>
        <v>0</v>
      </c>
      <c r="C80" s="85">
        <f>'SERIES_DB-MetaData'!C80</f>
        <v>1</v>
      </c>
      <c r="D80" s="85" t="str">
        <f>'SERIES_DB-MetaData'!D80</f>
        <v>MW1</v>
      </c>
      <c r="E80" s="85" t="str">
        <f>'SERIES_DB-MetaData'!E80</f>
        <v>Hsiao, Wang, Chiou (2008)</v>
      </c>
      <c r="F80" s="20" t="s">
        <v>193</v>
      </c>
      <c r="G80" s="85" t="str">
        <f>'SERIES_DB-MetaData'!G80</f>
        <v>C</v>
      </c>
      <c r="H80" s="85" t="str">
        <f>'SERIES_DB-MetaData'!H80</f>
        <v>B</v>
      </c>
      <c r="I80" s="31">
        <f>IF('SERIES_DB-MetaData'!$F80="US",'SERIES_DB-MetaData'!I80,'SERIES_DB-MetaData'!I80/6.89476)</f>
        <v>4.1480776705788172</v>
      </c>
      <c r="J80" s="31">
        <f>IF('SERIES_DB-MetaData'!$F80="US",'SERIES_DB-MetaData'!J80,'SERIES_DB-MetaData'!J80/6.89476)</f>
        <v>0</v>
      </c>
      <c r="K80" s="31">
        <f>IF('SERIES_DB-MetaData'!$F80="US",'SERIES_DB-MetaData'!K80,'SERIES_DB-MetaData'!K80/6.89476)</f>
        <v>0</v>
      </c>
      <c r="L80" s="31">
        <f>IF('SERIES_DB-MetaData'!$F80="US",'SERIES_DB-MetaData'!L80,'SERIES_DB-MetaData'!L80/4.448)</f>
        <v>0</v>
      </c>
      <c r="M80" s="20">
        <f>'SERIES_DB-MetaData'!M80</f>
        <v>0</v>
      </c>
      <c r="N80" s="31">
        <f>IF('SERIES_DB-MetaData'!$F80="US",'SERIES_DB-MetaData'!N80,'SERIES_DB-MetaData'!N80/25.4)</f>
        <v>9.8425196850393704</v>
      </c>
      <c r="O80" s="31">
        <f>IF('SERIES_DB-MetaData'!$F80="US",'SERIES_DB-MetaData'!O80,'SERIES_DB-MetaData'!O80/25.4)</f>
        <v>9.8425196850393704</v>
      </c>
      <c r="P80" s="31">
        <f>IF('SERIES_DB-MetaData'!$F80="US",'SERIES_DB-MetaData'!P80,'SERIES_DB-MetaData'!P80/25.4)</f>
        <v>78.740157480314963</v>
      </c>
      <c r="Q80" s="31">
        <f>IF('SERIES_DB-MetaData'!$F80="US",'SERIES_DB-MetaData'!Q80,'SERIES_DB-MetaData'!Q80/25.4)</f>
        <v>3.1496062992125986</v>
      </c>
      <c r="R80" s="31">
        <f>IF('SERIES_DB-MetaData'!$F80="US",'SERIES_DB-MetaData'!R80,'SERIES_DB-MetaData'!R80/25.4)</f>
        <v>90.551181102362207</v>
      </c>
      <c r="S80" s="31">
        <f>IF('SERIES_DB-MetaData'!$F80="US",'SERIES_DB-MetaData'!S80,'SERIES_DB-MetaData'!S80/25.4)</f>
        <v>90.551181102362207</v>
      </c>
      <c r="T80" s="24" t="str">
        <f>'SERIES_DB-MetaData'!T80</f>
        <v>C</v>
      </c>
      <c r="U80" s="31">
        <f>IF('SERIES_DB-MetaData'!$F80="US",'SERIES_DB-MetaData'!U80,'SERIES_DB-MetaData'!U80/(25.4^2))</f>
        <v>282.87556575113149</v>
      </c>
      <c r="V80" s="31">
        <f>IF('SERIES_DB-MetaData'!$F80="US",'SERIES_DB-MetaData'!V80,'SERIES_DB-MetaData'!V80/25.4)</f>
        <v>0.62992125984251968</v>
      </c>
      <c r="W80" s="31">
        <f>IF('SERIES_DB-MetaData'!$F80="US",'SERIES_DB-MetaData'!W80,'SERIES_DB-MetaData'!W80/25.4)</f>
        <v>0</v>
      </c>
      <c r="X80" s="31">
        <f>IF('SERIES_DB-MetaData'!$F80="US",'SERIES_DB-MetaData'!X80,'SERIES_DB-MetaData'!X80/25.4)</f>
        <v>0</v>
      </c>
      <c r="Y80" s="108">
        <f>'SERIES_DB-MetaData'!Y80</f>
        <v>4</v>
      </c>
      <c r="Z80" s="31">
        <f>IF('SERIES_DB-MetaData'!$F80="US",'SERIES_DB-MetaData'!Z80,'SERIES_DB-MetaData'!Z80/25.4)</f>
        <v>0</v>
      </c>
      <c r="AA80" s="108">
        <f>'SERIES_DB-MetaData'!AA80</f>
        <v>0</v>
      </c>
      <c r="AB80" s="31">
        <f>IF('SERIES_DB-MetaData'!$F80="US",'SERIES_DB-MetaData'!AB80,'SERIES_DB-MetaData'!AB80/25.4)</f>
        <v>0</v>
      </c>
      <c r="AC80" s="108">
        <f>'SERIES_DB-MetaData'!AC80</f>
        <v>0</v>
      </c>
      <c r="AD80" s="108" t="str">
        <f>'SERIES_DB-MetaData'!AD80</f>
        <v>W</v>
      </c>
      <c r="AE80" s="31">
        <f>IF('SERIES_DB-MetaData'!$F80="US",'SERIES_DB-MetaData'!AE80,'SERIES_DB-MetaData'!AE80/25.4)</f>
        <v>0</v>
      </c>
      <c r="AF80" s="108" t="str">
        <f>'SERIES_DB-MetaData'!AF80</f>
        <v>Ribbed</v>
      </c>
      <c r="AG80" s="23">
        <f t="shared" si="5"/>
        <v>0.44068368181862316</v>
      </c>
      <c r="AH80" s="31">
        <f>IF('SERIES_DB-MetaData'!$F80="US",'SERIES_DB-MetaData'!AH80,'SERIES_DB-MetaData'!AH80/25.4)</f>
        <v>0</v>
      </c>
      <c r="AI80" s="31">
        <f>IF('SERIES_DB-MetaData'!$F80="US",'SERIES_DB-MetaData'!AI80,'SERIES_DB-MetaData'!AI80/6.89476)</f>
        <v>74.76402369335554</v>
      </c>
      <c r="AJ80" s="31">
        <f>IF('SERIES_DB-MetaData'!$F80="US",'SERIES_DB-MetaData'!AJ80,'SERIES_DB-MetaData'!AJ80/6.89476)</f>
        <v>0</v>
      </c>
      <c r="AK80" s="31">
        <f>IF('SERIES_DB-MetaData'!$F80="US",'SERIES_DB-MetaData'!AK80,'SERIES_DB-MetaData'!AK80/6.89476)</f>
        <v>0</v>
      </c>
      <c r="AL80" s="31">
        <f>IF('SERIES_DB-MetaData'!$F80="US",'SERIES_DB-MetaData'!AL80,'SERIES_DB-MetaData'!AL80/6.89476)</f>
        <v>0</v>
      </c>
      <c r="AM80" s="31">
        <f>IF('SERIES_DB-MetaData'!$F80="US",'SERIES_DB-MetaData'!AM80,'SERIES_DB-MetaData'!AM80/6.89476)</f>
        <v>0</v>
      </c>
      <c r="AN80" s="31">
        <f>IF('SERIES_DB-MetaData'!$F80="US",'SERIES_DB-MetaData'!AN80,'SERIES_DB-MetaData'!AN80/6.89476)</f>
        <v>0</v>
      </c>
      <c r="AO80" s="108">
        <f>'SERIES_DB-MetaData'!AO80</f>
        <v>0</v>
      </c>
      <c r="AP80" s="108" t="str">
        <f>'SERIES_DB-MetaData'!AP80</f>
        <v>R</v>
      </c>
      <c r="AQ80" s="108">
        <f>'SERIES_DB-MetaData'!AQ80</f>
        <v>2</v>
      </c>
      <c r="AR80" s="108" t="str">
        <f>'SERIES_DB-MetaData'!AR80</f>
        <v>Ribbed</v>
      </c>
      <c r="AS80" s="31">
        <f>IF('SERIES_DB-MetaData'!$F80="US",'SERIES_DB-MetaData'!AS80,'SERIES_DB-MetaData'!AS80/25.4)</f>
        <v>0.37500000000000006</v>
      </c>
      <c r="AT80" s="108">
        <f>'SERIES_DB-MetaData'!AT80</f>
        <v>8</v>
      </c>
      <c r="AU80" s="31">
        <f>IF('SERIES_DB-MetaData'!$F80="US",'SERIES_DB-MetaData'!AU80,'SERIES_DB-MetaData'!AU80/25.4)</f>
        <v>3.9370078740157481</v>
      </c>
      <c r="AV80" s="31">
        <f>IF('SERIES_DB-MetaData'!$F80="US",'SERIES_DB-MetaData'!AV80,'SERIES_DB-MetaData'!AV80/25.4)</f>
        <v>0</v>
      </c>
      <c r="AW80" s="108">
        <f>'SERIES_DB-MetaData'!AW80</f>
        <v>0</v>
      </c>
      <c r="AX80" s="31">
        <f>IF('SERIES_DB-MetaData'!$F80="US",'SERIES_DB-MetaData'!AX80,'SERIES_DB-MetaData'!AX80/25.4)</f>
        <v>0</v>
      </c>
      <c r="AY80" s="23">
        <f t="shared" si="6"/>
        <v>0.57004591398468518</v>
      </c>
      <c r="AZ80" s="23"/>
      <c r="BA80" s="31">
        <f>IF('SERIES_DB-MetaData'!$F80="US",'SERIES_DB-MetaData'!BA80,'SERIES_DB-MetaData'!BA80/6.89476)</f>
        <v>52.874936908608859</v>
      </c>
      <c r="BB80" s="31">
        <f>IF('SERIES_DB-MetaData'!$F80="US",'SERIES_DB-MetaData'!BB80,'SERIES_DB-MetaData'!BB80/6.89476)</f>
        <v>0</v>
      </c>
      <c r="BC80" s="108">
        <f>'SERIES_DB-MetaData'!BC80</f>
        <v>0</v>
      </c>
      <c r="BD80" s="31">
        <f>IF('SERIES_DB-MetaData'!$F80="US",'SERIES_DB-MetaData'!BD80,'SERIES_DB-MetaData'!BD80/25.4)</f>
        <v>0.37500000000000006</v>
      </c>
      <c r="BE80" s="31">
        <f>IF('SERIES_DB-MetaData'!$F80="US",'SERIES_DB-MetaData'!BE80,'SERIES_DB-MetaData'!BE80/25.4)</f>
        <v>9.8425196850393704</v>
      </c>
      <c r="BF80" s="108">
        <f>'SERIES_DB-MetaData'!BF80</f>
        <v>1</v>
      </c>
      <c r="BG80" s="23">
        <f t="shared" si="7"/>
        <v>0.35627869624042818</v>
      </c>
      <c r="BH80" s="31">
        <f>IF('SERIES_DB-MetaData'!$F80="US",'SERIES_DB-MetaData'!BH80,'SERIES_DB-MetaData'!BH80/25.4)</f>
        <v>0</v>
      </c>
      <c r="BI80" s="31">
        <f>IF('SERIES_DB-MetaData'!$F80="US",'SERIES_DB-MetaData'!BI80,'SERIES_DB-MetaData'!BI80/6.89476)</f>
        <v>52.874936908608859</v>
      </c>
      <c r="BJ80" s="31">
        <f>IF('SERIES_DB-MetaData'!$F80="US",'SERIES_DB-MetaData'!BJ80,'SERIES_DB-MetaData'!BJ80/6.89476)</f>
        <v>0</v>
      </c>
      <c r="BK80" s="108">
        <f>'SERIES_DB-MetaData'!BK80</f>
        <v>0</v>
      </c>
      <c r="BL80" s="31">
        <f>IF('SERIES_DB-MetaData'!$F80="US",'SERIES_DB-MetaData'!BL80,'SERIES_DB-MetaData'!BL80/25.4)</f>
        <v>0.37500000000000006</v>
      </c>
      <c r="BM80" s="31">
        <f>IF('SERIES_DB-MetaData'!$F80="US",'SERIES_DB-MetaData'!BM80,'SERIES_DB-MetaData'!BM80/25.4)</f>
        <v>9.8425196850393704</v>
      </c>
      <c r="BN80" s="31">
        <f>'SERIES_DB-MetaData'!$BO$6</f>
        <v>0.52359877559829893</v>
      </c>
      <c r="BO80" s="22">
        <f>'SERIES_DB-MetaData'!$BO$6</f>
        <v>0.52359877559829893</v>
      </c>
      <c r="BP80" s="31">
        <f>IF('SERIES_DB-MetaData'!$F80="US",'SERIES_DB-MetaData'!BP80,'SERIES_DB-MetaData'!BP80/6.89476)</f>
        <v>52.874936908608859</v>
      </c>
      <c r="BQ80" s="31">
        <f>IF('SERIES_DB-MetaData'!$F80="US",'SERIES_DB-MetaData'!BQ80,'SERIES_DB-MetaData'!BQ80/6.89476)</f>
        <v>0</v>
      </c>
      <c r="BR80" s="108">
        <f>'SERIES_DB-MetaData'!BR80</f>
        <v>0</v>
      </c>
      <c r="BS80" s="31">
        <f>IF('SERIES_DB-MetaData'!$F80="US",'SERIES_DB-MetaData'!BS80,'SERIES_DB-MetaData'!BS80/25.4)</f>
        <v>0</v>
      </c>
      <c r="BT80" s="108">
        <f>'SERIES_DB-MetaData'!BT80</f>
        <v>0</v>
      </c>
      <c r="BU80" s="108">
        <f t="shared" si="8"/>
        <v>0</v>
      </c>
      <c r="BV80" s="31">
        <f>IF('SERIES_DB-MetaData'!$F80="US",'SERIES_DB-MetaData'!BV80,'SERIES_DB-MetaData'!BV80/6.89476)</f>
        <v>0</v>
      </c>
      <c r="BW80" s="108">
        <f>'SERIES_DB-MetaData'!BW80</f>
        <v>0</v>
      </c>
      <c r="BX80" s="108">
        <f>'SERIES_DB-MetaData'!BX80</f>
        <v>5</v>
      </c>
    </row>
    <row r="81" spans="1:76">
      <c r="A81" s="85">
        <f>'SERIES_DB-MetaData'!A81</f>
        <v>76</v>
      </c>
      <c r="B81" s="85">
        <f>'SERIES_DB-MetaData'!B81</f>
        <v>0</v>
      </c>
      <c r="C81" s="85">
        <f>'SERIES_DB-MetaData'!C81</f>
        <v>2</v>
      </c>
      <c r="D81" s="85" t="str">
        <f>'SERIES_DB-MetaData'!D81</f>
        <v>LW1</v>
      </c>
      <c r="E81" s="85" t="str">
        <f>'SERIES_DB-MetaData'!E81</f>
        <v>Hsiao, Wang, Chiou (2008)</v>
      </c>
      <c r="F81" s="20" t="s">
        <v>193</v>
      </c>
      <c r="G81" s="85" t="str">
        <f>'SERIES_DB-MetaData'!G81</f>
        <v>C</v>
      </c>
      <c r="H81" s="85" t="str">
        <f>'SERIES_DB-MetaData'!H81</f>
        <v>B</v>
      </c>
      <c r="I81" s="31">
        <f>IF('SERIES_DB-MetaData'!$F81="US",'SERIES_DB-MetaData'!I81,'SERIES_DB-MetaData'!I81/6.89476)</f>
        <v>3.9595286855525069</v>
      </c>
      <c r="J81" s="31">
        <f>IF('SERIES_DB-MetaData'!$F81="US",'SERIES_DB-MetaData'!J81,'SERIES_DB-MetaData'!J81/6.89476)</f>
        <v>0</v>
      </c>
      <c r="K81" s="31">
        <f>IF('SERIES_DB-MetaData'!$F81="US",'SERIES_DB-MetaData'!K81,'SERIES_DB-MetaData'!K81/6.89476)</f>
        <v>0</v>
      </c>
      <c r="L81" s="31">
        <f>IF('SERIES_DB-MetaData'!$F81="US",'SERIES_DB-MetaData'!L81,'SERIES_DB-MetaData'!L81/4.448)</f>
        <v>0</v>
      </c>
      <c r="M81" s="20">
        <f>'SERIES_DB-MetaData'!M81</f>
        <v>0</v>
      </c>
      <c r="N81" s="31">
        <f>IF('SERIES_DB-MetaData'!$F81="US",'SERIES_DB-MetaData'!N81,'SERIES_DB-MetaData'!N81/25.4)</f>
        <v>9.8425196850393704</v>
      </c>
      <c r="O81" s="31">
        <f>IF('SERIES_DB-MetaData'!$F81="US",'SERIES_DB-MetaData'!O81,'SERIES_DB-MetaData'!O81/25.4)</f>
        <v>9.8425196850393704</v>
      </c>
      <c r="P81" s="31">
        <f>IF('SERIES_DB-MetaData'!$F81="US",'SERIES_DB-MetaData'!P81,'SERIES_DB-MetaData'!P81/25.4)</f>
        <v>118.11023622047244</v>
      </c>
      <c r="Q81" s="31">
        <f>IF('SERIES_DB-MetaData'!$F81="US",'SERIES_DB-MetaData'!Q81,'SERIES_DB-MetaData'!Q81/25.4)</f>
        <v>3.1496062992125986</v>
      </c>
      <c r="R81" s="31">
        <f>IF('SERIES_DB-MetaData'!$F81="US",'SERIES_DB-MetaData'!R81,'SERIES_DB-MetaData'!R81/25.4)</f>
        <v>90.551181102362207</v>
      </c>
      <c r="S81" s="31">
        <f>IF('SERIES_DB-MetaData'!$F81="US",'SERIES_DB-MetaData'!S81,'SERIES_DB-MetaData'!S81/25.4)</f>
        <v>90.551181102362207</v>
      </c>
      <c r="T81" s="24" t="str">
        <f>'SERIES_DB-MetaData'!T81</f>
        <v>C</v>
      </c>
      <c r="U81" s="31">
        <f>IF('SERIES_DB-MetaData'!$F81="US",'SERIES_DB-MetaData'!U81,'SERIES_DB-MetaData'!U81/(25.4^2))</f>
        <v>406.8758137516275</v>
      </c>
      <c r="V81" s="31">
        <f>IF('SERIES_DB-MetaData'!$F81="US",'SERIES_DB-MetaData'!V81,'SERIES_DB-MetaData'!V81/25.4)</f>
        <v>0.62992125984251968</v>
      </c>
      <c r="W81" s="31">
        <f>IF('SERIES_DB-MetaData'!$F81="US",'SERIES_DB-MetaData'!W81,'SERIES_DB-MetaData'!W81/25.4)</f>
        <v>0</v>
      </c>
      <c r="X81" s="31">
        <f>IF('SERIES_DB-MetaData'!$F81="US",'SERIES_DB-MetaData'!X81,'SERIES_DB-MetaData'!X81/25.4)</f>
        <v>0</v>
      </c>
      <c r="Y81" s="108">
        <f>'SERIES_DB-MetaData'!Y81</f>
        <v>4</v>
      </c>
      <c r="Z81" s="31">
        <f>IF('SERIES_DB-MetaData'!$F81="US",'SERIES_DB-MetaData'!Z81,'SERIES_DB-MetaData'!Z81/25.4)</f>
        <v>0</v>
      </c>
      <c r="AA81" s="108">
        <f>'SERIES_DB-MetaData'!AA81</f>
        <v>0</v>
      </c>
      <c r="AB81" s="31">
        <f>IF('SERIES_DB-MetaData'!$F81="US",'SERIES_DB-MetaData'!AB81,'SERIES_DB-MetaData'!AB81/25.4)</f>
        <v>0</v>
      </c>
      <c r="AC81" s="108">
        <f>'SERIES_DB-MetaData'!AC81</f>
        <v>0</v>
      </c>
      <c r="AD81" s="108" t="str">
        <f>'SERIES_DB-MetaData'!AD81</f>
        <v>W</v>
      </c>
      <c r="AE81" s="31">
        <f>IF('SERIES_DB-MetaData'!$F81="US",'SERIES_DB-MetaData'!AE81,'SERIES_DB-MetaData'!AE81/25.4)</f>
        <v>0</v>
      </c>
      <c r="AF81" s="108" t="str">
        <f>'SERIES_DB-MetaData'!AF81</f>
        <v>Ribbed</v>
      </c>
      <c r="AG81" s="23">
        <f t="shared" si="5"/>
        <v>0.30638008355009033</v>
      </c>
      <c r="AH81" s="31">
        <f>IF('SERIES_DB-MetaData'!$F81="US",'SERIES_DB-MetaData'!AH81,'SERIES_DB-MetaData'!AH81/25.4)</f>
        <v>0</v>
      </c>
      <c r="AI81" s="31">
        <f>IF('SERIES_DB-MetaData'!$F81="US",'SERIES_DB-MetaData'!AI81,'SERIES_DB-MetaData'!AI81/6.89476)</f>
        <v>74.76402369335554</v>
      </c>
      <c r="AJ81" s="31">
        <f>IF('SERIES_DB-MetaData'!$F81="US",'SERIES_DB-MetaData'!AJ81,'SERIES_DB-MetaData'!AJ81/6.89476)</f>
        <v>0</v>
      </c>
      <c r="AK81" s="31">
        <f>IF('SERIES_DB-MetaData'!$F81="US",'SERIES_DB-MetaData'!AK81,'SERIES_DB-MetaData'!AK81/6.89476)</f>
        <v>0</v>
      </c>
      <c r="AL81" s="31">
        <f>IF('SERIES_DB-MetaData'!$F81="US",'SERIES_DB-MetaData'!AL81,'SERIES_DB-MetaData'!AL81/6.89476)</f>
        <v>0</v>
      </c>
      <c r="AM81" s="31">
        <f>IF('SERIES_DB-MetaData'!$F81="US",'SERIES_DB-MetaData'!AM81,'SERIES_DB-MetaData'!AM81/6.89476)</f>
        <v>0</v>
      </c>
      <c r="AN81" s="31">
        <f>IF('SERIES_DB-MetaData'!$F81="US",'SERIES_DB-MetaData'!AN81,'SERIES_DB-MetaData'!AN81/6.89476)</f>
        <v>0</v>
      </c>
      <c r="AO81" s="108">
        <f>'SERIES_DB-MetaData'!AO81</f>
        <v>0</v>
      </c>
      <c r="AP81" s="108" t="str">
        <f>'SERIES_DB-MetaData'!AP81</f>
        <v>R</v>
      </c>
      <c r="AQ81" s="108">
        <f>'SERIES_DB-MetaData'!AQ81</f>
        <v>2</v>
      </c>
      <c r="AR81" s="108" t="str">
        <f>'SERIES_DB-MetaData'!AR81</f>
        <v>Ribbed</v>
      </c>
      <c r="AS81" s="31">
        <f>IF('SERIES_DB-MetaData'!$F81="US",'SERIES_DB-MetaData'!AS81,'SERIES_DB-MetaData'!AS81/25.4)</f>
        <v>0.37500000000000006</v>
      </c>
      <c r="AT81" s="108">
        <f>'SERIES_DB-MetaData'!AT81</f>
        <v>8</v>
      </c>
      <c r="AU81" s="31">
        <f>IF('SERIES_DB-MetaData'!$F81="US",'SERIES_DB-MetaData'!AU81,'SERIES_DB-MetaData'!AU81/25.4)</f>
        <v>3.9370078740157481</v>
      </c>
      <c r="AV81" s="31">
        <f>IF('SERIES_DB-MetaData'!$F81="US",'SERIES_DB-MetaData'!AV81,'SERIES_DB-MetaData'!AV81/25.4)</f>
        <v>0</v>
      </c>
      <c r="AW81" s="108">
        <f>'SERIES_DB-MetaData'!AW81</f>
        <v>0</v>
      </c>
      <c r="AX81" s="31">
        <f>IF('SERIES_DB-MetaData'!$F81="US",'SERIES_DB-MetaData'!AX81,'SERIES_DB-MetaData'!AX81/25.4)</f>
        <v>0</v>
      </c>
      <c r="AY81" s="23">
        <f t="shared" si="6"/>
        <v>0.57004591398468518</v>
      </c>
      <c r="AZ81" s="23"/>
      <c r="BA81" s="31">
        <f>IF('SERIES_DB-MetaData'!$F81="US",'SERIES_DB-MetaData'!BA81,'SERIES_DB-MetaData'!BA81/6.89476)</f>
        <v>52.874936908608859</v>
      </c>
      <c r="BB81" s="31">
        <f>IF('SERIES_DB-MetaData'!$F81="US",'SERIES_DB-MetaData'!BB81,'SERIES_DB-MetaData'!BB81/6.89476)</f>
        <v>0</v>
      </c>
      <c r="BC81" s="108">
        <f>'SERIES_DB-MetaData'!BC81</f>
        <v>0</v>
      </c>
      <c r="BD81" s="31">
        <f>IF('SERIES_DB-MetaData'!$F81="US",'SERIES_DB-MetaData'!BD81,'SERIES_DB-MetaData'!BD81/25.4)</f>
        <v>0.37500000000000006</v>
      </c>
      <c r="BE81" s="31">
        <f>IF('SERIES_DB-MetaData'!$F81="US",'SERIES_DB-MetaData'!BE81,'SERIES_DB-MetaData'!BE81/25.4)</f>
        <v>9.8425196850393704</v>
      </c>
      <c r="BF81" s="108">
        <f>'SERIES_DB-MetaData'!BF81</f>
        <v>1</v>
      </c>
      <c r="BG81" s="23">
        <f t="shared" si="7"/>
        <v>0.35627869624042818</v>
      </c>
      <c r="BH81" s="31">
        <f>IF('SERIES_DB-MetaData'!$F81="US",'SERIES_DB-MetaData'!BH81,'SERIES_DB-MetaData'!BH81/25.4)</f>
        <v>0</v>
      </c>
      <c r="BI81" s="31">
        <f>IF('SERIES_DB-MetaData'!$F81="US",'SERIES_DB-MetaData'!BI81,'SERIES_DB-MetaData'!BI81/6.89476)</f>
        <v>52.874936908608859</v>
      </c>
      <c r="BJ81" s="31">
        <f>IF('SERIES_DB-MetaData'!$F81="US",'SERIES_DB-MetaData'!BJ81,'SERIES_DB-MetaData'!BJ81/6.89476)</f>
        <v>0</v>
      </c>
      <c r="BK81" s="108">
        <f>'SERIES_DB-MetaData'!BK81</f>
        <v>0</v>
      </c>
      <c r="BL81" s="31">
        <f>IF('SERIES_DB-MetaData'!$F81="US",'SERIES_DB-MetaData'!BL81,'SERIES_DB-MetaData'!BL81/25.4)</f>
        <v>0.37500000000000006</v>
      </c>
      <c r="BM81" s="31">
        <f>IF('SERIES_DB-MetaData'!$F81="US",'SERIES_DB-MetaData'!BM81,'SERIES_DB-MetaData'!BM81/25.4)</f>
        <v>9.8425196850393704</v>
      </c>
      <c r="BN81" s="31">
        <f>'SERIES_DB-MetaData'!$BO$6</f>
        <v>0.52359877559829893</v>
      </c>
      <c r="BO81" s="22">
        <f>'SERIES_DB-MetaData'!$BO$6</f>
        <v>0.52359877559829893</v>
      </c>
      <c r="BP81" s="31">
        <f>IF('SERIES_DB-MetaData'!$F81="US",'SERIES_DB-MetaData'!BP81,'SERIES_DB-MetaData'!BP81/6.89476)</f>
        <v>52.874936908608859</v>
      </c>
      <c r="BQ81" s="31">
        <f>IF('SERIES_DB-MetaData'!$F81="US",'SERIES_DB-MetaData'!BQ81,'SERIES_DB-MetaData'!BQ81/6.89476)</f>
        <v>0</v>
      </c>
      <c r="BR81" s="108">
        <f>'SERIES_DB-MetaData'!BR81</f>
        <v>0</v>
      </c>
      <c r="BS81" s="31">
        <f>IF('SERIES_DB-MetaData'!$F81="US",'SERIES_DB-MetaData'!BS81,'SERIES_DB-MetaData'!BS81/25.4)</f>
        <v>0</v>
      </c>
      <c r="BT81" s="108">
        <f>'SERIES_DB-MetaData'!BT81</f>
        <v>0</v>
      </c>
      <c r="BU81" s="108">
        <f t="shared" si="8"/>
        <v>0</v>
      </c>
      <c r="BV81" s="31">
        <f>IF('SERIES_DB-MetaData'!$F81="US",'SERIES_DB-MetaData'!BV81,'SERIES_DB-MetaData'!BV81/6.89476)</f>
        <v>0</v>
      </c>
      <c r="BW81" s="108">
        <f>'SERIES_DB-MetaData'!BW81</f>
        <v>0</v>
      </c>
      <c r="BX81" s="108">
        <f>'SERIES_DB-MetaData'!BX81</f>
        <v>2</v>
      </c>
    </row>
    <row r="82" spans="1:76">
      <c r="A82" s="85">
        <f>'SERIES_DB-MetaData'!A82</f>
        <v>77</v>
      </c>
      <c r="B82" s="85">
        <f>'SERIES_DB-MetaData'!B82</f>
        <v>0</v>
      </c>
      <c r="C82" s="85">
        <f>'SERIES_DB-MetaData'!C82</f>
        <v>1</v>
      </c>
      <c r="D82" s="85" t="str">
        <f>'SERIES_DB-MetaData'!D82</f>
        <v>WF-12</v>
      </c>
      <c r="E82" s="85" t="str">
        <f>'SERIES_DB-MetaData'!E82</f>
        <v xml:space="preserve">Hwang, Tu, Yeh, Chiou </v>
      </c>
      <c r="F82" s="20" t="s">
        <v>193</v>
      </c>
      <c r="G82" s="85" t="str">
        <f>'SERIES_DB-MetaData'!G82</f>
        <v>C</v>
      </c>
      <c r="H82" s="85" t="str">
        <f>'SERIES_DB-MetaData'!H82</f>
        <v>B</v>
      </c>
      <c r="I82" s="31">
        <f>IF('SERIES_DB-MetaData'!$F82="US",'SERIES_DB-MetaData'!I82,'SERIES_DB-MetaData'!I82/6.89476)</f>
        <v>2.0160237629736208</v>
      </c>
      <c r="J82" s="31">
        <f>IF('SERIES_DB-MetaData'!$F82="US",'SERIES_DB-MetaData'!J82,'SERIES_DB-MetaData'!J82/6.89476)</f>
        <v>0</v>
      </c>
      <c r="K82" s="31">
        <f>IF('SERIES_DB-MetaData'!$F82="US",'SERIES_DB-MetaData'!K82,'SERIES_DB-MetaData'!K82/6.89476)</f>
        <v>0</v>
      </c>
      <c r="L82" s="31">
        <f>IF('SERIES_DB-MetaData'!$F82="US",'SERIES_DB-MetaData'!L82,'SERIES_DB-MetaData'!L82/4.448)</f>
        <v>0</v>
      </c>
      <c r="M82" s="20">
        <f>'SERIES_DB-MetaData'!M82</f>
        <v>0</v>
      </c>
      <c r="N82" s="31">
        <f>IF('SERIES_DB-MetaData'!$F82="US",'SERIES_DB-MetaData'!N82,'SERIES_DB-MetaData'!N82/25.4)</f>
        <v>11.811023622047244</v>
      </c>
      <c r="O82" s="31">
        <f>IF('SERIES_DB-MetaData'!$F82="US",'SERIES_DB-MetaData'!O82,'SERIES_DB-MetaData'!O82/25.4)</f>
        <v>19.685039370078741</v>
      </c>
      <c r="P82" s="31">
        <f>IF('SERIES_DB-MetaData'!$F82="US",'SERIES_DB-MetaData'!P82,'SERIES_DB-MetaData'!P82/25.4)</f>
        <v>137.7952755905512</v>
      </c>
      <c r="Q82" s="31">
        <f>IF('SERIES_DB-MetaData'!$F82="US",'SERIES_DB-MetaData'!Q82,'SERIES_DB-MetaData'!Q82/25.4)</f>
        <v>4.7244094488188981</v>
      </c>
      <c r="R82" s="31">
        <f>IF('SERIES_DB-MetaData'!$F82="US",'SERIES_DB-MetaData'!R82,'SERIES_DB-MetaData'!R82/25.4)</f>
        <v>70.866141732283467</v>
      </c>
      <c r="S82" s="31">
        <f>IF('SERIES_DB-MetaData'!$F82="US",'SERIES_DB-MetaData'!S82,'SERIES_DB-MetaData'!S82/25.4)</f>
        <v>70.866141732283467</v>
      </c>
      <c r="T82" s="24" t="str">
        <f>'SERIES_DB-MetaData'!T82</f>
        <v>C</v>
      </c>
      <c r="U82" s="31">
        <f>IF('SERIES_DB-MetaData'!$F82="US",'SERIES_DB-MetaData'!U82,'SERIES_DB-MetaData'!U82/(25.4^2))</f>
        <v>697.50139500278999</v>
      </c>
      <c r="V82" s="31">
        <f>IF('SERIES_DB-MetaData'!$F82="US",'SERIES_DB-MetaData'!V82,'SERIES_DB-MetaData'!V82/25.4)</f>
        <v>0.75000000000000011</v>
      </c>
      <c r="W82" s="31">
        <f>IF('SERIES_DB-MetaData'!$F82="US",'SERIES_DB-MetaData'!W82,'SERIES_DB-MetaData'!W82/25.4)</f>
        <v>0.75000000000000011</v>
      </c>
      <c r="X82" s="31">
        <f>IF('SERIES_DB-MetaData'!$F82="US",'SERIES_DB-MetaData'!X82,'SERIES_DB-MetaData'!X82/25.4)</f>
        <v>0.75000000000000011</v>
      </c>
      <c r="Y82" s="108">
        <f>'SERIES_DB-MetaData'!Y82</f>
        <v>10</v>
      </c>
      <c r="Z82" s="31">
        <f>IF('SERIES_DB-MetaData'!$F82="US",'SERIES_DB-MetaData'!Z82,'SERIES_DB-MetaData'!Z82/25.4)</f>
        <v>1.5748031496062993</v>
      </c>
      <c r="AA82" s="108">
        <f>'SERIES_DB-MetaData'!AA82</f>
        <v>1</v>
      </c>
      <c r="AB82" s="31">
        <f>IF('SERIES_DB-MetaData'!$F82="US",'SERIES_DB-MetaData'!AB82,'SERIES_DB-MetaData'!AB82/25.4)</f>
        <v>1.5748031496062993</v>
      </c>
      <c r="AC82" s="108">
        <f>'SERIES_DB-MetaData'!AC82</f>
        <v>2</v>
      </c>
      <c r="AD82" s="108" t="str">
        <f>'SERIES_DB-MetaData'!AD82</f>
        <v>STRAIGHT</v>
      </c>
      <c r="AE82" s="31">
        <f>IF('SERIES_DB-MetaData'!$F82="US",'SERIES_DB-MetaData'!AE82,'SERIES_DB-MetaData'!AE82/25.4)</f>
        <v>27.559055118110237</v>
      </c>
      <c r="AF82" s="108" t="str">
        <f>'SERIES_DB-MetaData'!AF82</f>
        <v>Ribbed</v>
      </c>
      <c r="AG82" s="23">
        <f t="shared" si="5"/>
        <v>0.63338434887187245</v>
      </c>
      <c r="AH82" s="31">
        <f>IF('SERIES_DB-MetaData'!$F82="US",'SERIES_DB-MetaData'!AH82,'SERIES_DB-MetaData'!AH82/25.4)</f>
        <v>0</v>
      </c>
      <c r="AI82" s="31">
        <f>IF('SERIES_DB-MetaData'!$F82="US",'SERIES_DB-MetaData'!AI82,'SERIES_DB-MetaData'!AI82/6.89476)</f>
        <v>82.816515730786861</v>
      </c>
      <c r="AJ82" s="31">
        <f>IF('SERIES_DB-MetaData'!$F82="US",'SERIES_DB-MetaData'!AJ82,'SERIES_DB-MetaData'!AJ82/6.89476)</f>
        <v>0</v>
      </c>
      <c r="AK82" s="31">
        <f>IF('SERIES_DB-MetaData'!$F82="US",'SERIES_DB-MetaData'!AK82,'SERIES_DB-MetaData'!AK82/6.89476)</f>
        <v>82.816515730786861</v>
      </c>
      <c r="AL82" s="31">
        <f>IF('SERIES_DB-MetaData'!$F82="US",'SERIES_DB-MetaData'!AL82,'SERIES_DB-MetaData'!AL82/6.89476)</f>
        <v>82.816515730786861</v>
      </c>
      <c r="AM82" s="31">
        <f>IF('SERIES_DB-MetaData'!$F82="US",'SERIES_DB-MetaData'!AM82,'SERIES_DB-MetaData'!AM82/6.89476)</f>
        <v>0</v>
      </c>
      <c r="AN82" s="31">
        <f>IF('SERIES_DB-MetaData'!$F82="US",'SERIES_DB-MetaData'!AN82,'SERIES_DB-MetaData'!AN82/6.89476)</f>
        <v>0</v>
      </c>
      <c r="AO82" s="108">
        <f>'SERIES_DB-MetaData'!AO82</f>
        <v>0</v>
      </c>
      <c r="AP82" s="108" t="str">
        <f>'SERIES_DB-MetaData'!AP82</f>
        <v>UJ</v>
      </c>
      <c r="AQ82" s="108">
        <f>'SERIES_DB-MetaData'!AQ82</f>
        <v>3</v>
      </c>
      <c r="AR82" s="108" t="str">
        <f>'SERIES_DB-MetaData'!AR82</f>
        <v>Ribbed</v>
      </c>
      <c r="AS82" s="31">
        <f>IF('SERIES_DB-MetaData'!$F82="US",'SERIES_DB-MetaData'!AS82,'SERIES_DB-MetaData'!AS82/25.4)</f>
        <v>0.15748031496062992</v>
      </c>
      <c r="AT82" s="108">
        <f>'SERIES_DB-MetaData'!AT82</f>
        <v>19</v>
      </c>
      <c r="AU82" s="31">
        <f>IF('SERIES_DB-MetaData'!$F82="US",'SERIES_DB-MetaData'!AU82,'SERIES_DB-MetaData'!AU82/25.4)</f>
        <v>3.1496062992125986</v>
      </c>
      <c r="AV82" s="31">
        <f>IF('SERIES_DB-MetaData'!$F82="US",'SERIES_DB-MetaData'!AV82,'SERIES_DB-MetaData'!AV82/25.4)</f>
        <v>0</v>
      </c>
      <c r="AW82" s="108">
        <f>'SERIES_DB-MetaData'!AW82</f>
        <v>0</v>
      </c>
      <c r="AX82" s="31">
        <f>IF('SERIES_DB-MetaData'!$F82="US",'SERIES_DB-MetaData'!AX82,'SERIES_DB-MetaData'!AX82/25.4)</f>
        <v>0</v>
      </c>
      <c r="AY82" s="23">
        <f t="shared" si="6"/>
        <v>0.15707963267948966</v>
      </c>
      <c r="AZ82" s="23"/>
      <c r="BA82" s="31">
        <f>IF('SERIES_DB-MetaData'!$F82="US",'SERIES_DB-MetaData'!BA82,'SERIES_DB-MetaData'!BA82/6.89476)</f>
        <v>64.251692589734816</v>
      </c>
      <c r="BB82" s="31">
        <f>IF('SERIES_DB-MetaData'!$F82="US",'SERIES_DB-MetaData'!BB82,'SERIES_DB-MetaData'!BB82/6.89476)</f>
        <v>0</v>
      </c>
      <c r="BC82" s="108">
        <f>'SERIES_DB-MetaData'!BC82</f>
        <v>0</v>
      </c>
      <c r="BD82" s="31">
        <f>IF('SERIES_DB-MetaData'!$F82="US",'SERIES_DB-MetaData'!BD82,'SERIES_DB-MetaData'!BD82/25.4)</f>
        <v>0.37500000000000006</v>
      </c>
      <c r="BE82" s="31">
        <f>IF('SERIES_DB-MetaData'!$F82="US",'SERIES_DB-MetaData'!BE82,'SERIES_DB-MetaData'!BE82/25.4)</f>
        <v>11.811023622047244</v>
      </c>
      <c r="BF82" s="108">
        <f>'SERIES_DB-MetaData'!BF82</f>
        <v>1</v>
      </c>
      <c r="BG82" s="23">
        <f t="shared" si="7"/>
        <v>0.19793260902246013</v>
      </c>
      <c r="BH82" s="31">
        <f>IF('SERIES_DB-MetaData'!$F82="US",'SERIES_DB-MetaData'!BH82,'SERIES_DB-MetaData'!BH82/25.4)</f>
        <v>0</v>
      </c>
      <c r="BI82" s="31">
        <f>IF('SERIES_DB-MetaData'!$F82="US",'SERIES_DB-MetaData'!BI82,'SERIES_DB-MetaData'!BI82/6.89476)</f>
        <v>52.793715807366759</v>
      </c>
      <c r="BJ82" s="31">
        <f>IF('SERIES_DB-MetaData'!$F82="US",'SERIES_DB-MetaData'!BJ82,'SERIES_DB-MetaData'!BJ82/6.89476)</f>
        <v>0</v>
      </c>
      <c r="BK82" s="108">
        <f>'SERIES_DB-MetaData'!BK82</f>
        <v>0</v>
      </c>
      <c r="BL82" s="31">
        <f>IF('SERIES_DB-MetaData'!$F82="US",'SERIES_DB-MetaData'!BL82,'SERIES_DB-MetaData'!BL82/25.4)</f>
        <v>0.37500000000000006</v>
      </c>
      <c r="BM82" s="31">
        <f>IF('SERIES_DB-MetaData'!$F82="US",'SERIES_DB-MetaData'!BM82,'SERIES_DB-MetaData'!BM82/25.4)</f>
        <v>11.811023622047244</v>
      </c>
      <c r="BN82" s="31">
        <f>'SERIES_DB-MetaData'!$BO$6</f>
        <v>0.52359877559829893</v>
      </c>
      <c r="BO82" s="22">
        <f>'SERIES_DB-MetaData'!$BO$6</f>
        <v>0.52359877559829893</v>
      </c>
      <c r="BP82" s="31">
        <f>IF('SERIES_DB-MetaData'!$F82="US",'SERIES_DB-MetaData'!BP82,'SERIES_DB-MetaData'!BP82/6.89476)</f>
        <v>52.874936908608859</v>
      </c>
      <c r="BQ82" s="31">
        <f>IF('SERIES_DB-MetaData'!$F82="US",'SERIES_DB-MetaData'!BQ82,'SERIES_DB-MetaData'!BQ82/6.89476)</f>
        <v>0</v>
      </c>
      <c r="BR82" s="108">
        <f>'SERIES_DB-MetaData'!BR82</f>
        <v>0</v>
      </c>
      <c r="BS82" s="31">
        <f>IF('SERIES_DB-MetaData'!$F82="US",'SERIES_DB-MetaData'!BS82,'SERIES_DB-MetaData'!BS82/25.4)</f>
        <v>0</v>
      </c>
      <c r="BT82" s="108">
        <f>'SERIES_DB-MetaData'!BT82</f>
        <v>0</v>
      </c>
      <c r="BU82" s="108">
        <f t="shared" si="8"/>
        <v>0</v>
      </c>
      <c r="BV82" s="31">
        <f>IF('SERIES_DB-MetaData'!$F82="US",'SERIES_DB-MetaData'!BV82,'SERIES_DB-MetaData'!BV82/6.89476)</f>
        <v>0</v>
      </c>
      <c r="BW82" s="108">
        <f>'SERIES_DB-MetaData'!BW82</f>
        <v>0</v>
      </c>
      <c r="BX82" s="108">
        <f>'SERIES_DB-MetaData'!BX82</f>
        <v>4</v>
      </c>
    </row>
    <row r="83" spans="1:76">
      <c r="A83" s="85">
        <f>'SERIES_DB-MetaData'!A83</f>
        <v>78</v>
      </c>
      <c r="B83" s="85">
        <f>'SERIES_DB-MetaData'!B83</f>
        <v>0</v>
      </c>
      <c r="C83" s="85">
        <f>'SERIES_DB-MetaData'!C83</f>
        <v>2</v>
      </c>
      <c r="D83" s="85" t="str">
        <f>'SERIES_DB-MetaData'!D83</f>
        <v>WF-15</v>
      </c>
      <c r="E83" s="85" t="str">
        <f>'SERIES_DB-MetaData'!E83</f>
        <v xml:space="preserve">Hwang, Tu, Yeh, Chiou </v>
      </c>
      <c r="F83" s="20" t="s">
        <v>193</v>
      </c>
      <c r="G83" s="85" t="str">
        <f>'SERIES_DB-MetaData'!G83</f>
        <v>C</v>
      </c>
      <c r="H83" s="85" t="str">
        <f>'SERIES_DB-MetaData'!H83</f>
        <v>B</v>
      </c>
      <c r="I83" s="31">
        <f>IF('SERIES_DB-MetaData'!$F83="US",'SERIES_DB-MetaData'!I83,'SERIES_DB-MetaData'!I83/6.89476)</f>
        <v>3.2778515858420021</v>
      </c>
      <c r="J83" s="31">
        <f>IF('SERIES_DB-MetaData'!$F83="US",'SERIES_DB-MetaData'!J83,'SERIES_DB-MetaData'!J83/6.89476)</f>
        <v>0</v>
      </c>
      <c r="K83" s="31">
        <f>IF('SERIES_DB-MetaData'!$F83="US",'SERIES_DB-MetaData'!K83,'SERIES_DB-MetaData'!K83/6.89476)</f>
        <v>0</v>
      </c>
      <c r="L83" s="31">
        <f>IF('SERIES_DB-MetaData'!$F83="US",'SERIES_DB-MetaData'!L83,'SERIES_DB-MetaData'!L83/4.448)</f>
        <v>0</v>
      </c>
      <c r="M83" s="20">
        <f>'SERIES_DB-MetaData'!M83</f>
        <v>0</v>
      </c>
      <c r="N83" s="31">
        <f>IF('SERIES_DB-MetaData'!$F83="US",'SERIES_DB-MetaData'!N83,'SERIES_DB-MetaData'!N83/25.4)</f>
        <v>11.811023622047244</v>
      </c>
      <c r="O83" s="31">
        <f>IF('SERIES_DB-MetaData'!$F83="US",'SERIES_DB-MetaData'!O83,'SERIES_DB-MetaData'!O83/25.4)</f>
        <v>19.685039370078741</v>
      </c>
      <c r="P83" s="31">
        <f>IF('SERIES_DB-MetaData'!$F83="US",'SERIES_DB-MetaData'!P83,'SERIES_DB-MetaData'!P83/25.4)</f>
        <v>137.7952755905512</v>
      </c>
      <c r="Q83" s="31">
        <f>IF('SERIES_DB-MetaData'!$F83="US",'SERIES_DB-MetaData'!Q83,'SERIES_DB-MetaData'!Q83/25.4)</f>
        <v>5.9055118110236222</v>
      </c>
      <c r="R83" s="31">
        <f>IF('SERIES_DB-MetaData'!$F83="US",'SERIES_DB-MetaData'!R83,'SERIES_DB-MetaData'!R83/25.4)</f>
        <v>70.866141732283467</v>
      </c>
      <c r="S83" s="31">
        <f>IF('SERIES_DB-MetaData'!$F83="US",'SERIES_DB-MetaData'!S83,'SERIES_DB-MetaData'!S83/25.4)</f>
        <v>70.866141732283467</v>
      </c>
      <c r="T83" s="24" t="str">
        <f>'SERIES_DB-MetaData'!T83</f>
        <v>C</v>
      </c>
      <c r="U83" s="31">
        <f>IF('SERIES_DB-MetaData'!$F83="US",'SERIES_DB-MetaData'!U83,'SERIES_DB-MetaData'!U83/(25.4^2))</f>
        <v>813.75162750325501</v>
      </c>
      <c r="V83" s="31">
        <f>IF('SERIES_DB-MetaData'!$F83="US",'SERIES_DB-MetaData'!V83,'SERIES_DB-MetaData'!V83/25.4)</f>
        <v>0.75000000000000011</v>
      </c>
      <c r="W83" s="31">
        <f>IF('SERIES_DB-MetaData'!$F83="US",'SERIES_DB-MetaData'!W83,'SERIES_DB-MetaData'!W83/25.4)</f>
        <v>0.75000000000000011</v>
      </c>
      <c r="X83" s="31">
        <f>IF('SERIES_DB-MetaData'!$F83="US",'SERIES_DB-MetaData'!X83,'SERIES_DB-MetaData'!X83/25.4)</f>
        <v>0.75000000000000011</v>
      </c>
      <c r="Y83" s="108">
        <f>'SERIES_DB-MetaData'!Y83</f>
        <v>10</v>
      </c>
      <c r="Z83" s="31">
        <f>IF('SERIES_DB-MetaData'!$F83="US",'SERIES_DB-MetaData'!Z83,'SERIES_DB-MetaData'!Z83/25.4)</f>
        <v>1.5748031496062993</v>
      </c>
      <c r="AA83" s="108">
        <f>'SERIES_DB-MetaData'!AA83</f>
        <v>1</v>
      </c>
      <c r="AB83" s="31">
        <f>IF('SERIES_DB-MetaData'!$F83="US",'SERIES_DB-MetaData'!AB83,'SERIES_DB-MetaData'!AB83/25.4)</f>
        <v>1.5748031496062993</v>
      </c>
      <c r="AC83" s="108">
        <f>'SERIES_DB-MetaData'!AC83</f>
        <v>2</v>
      </c>
      <c r="AD83" s="108" t="str">
        <f>'SERIES_DB-MetaData'!AD83</f>
        <v>STRAIGHT</v>
      </c>
      <c r="AE83" s="31">
        <f>IF('SERIES_DB-MetaData'!$F83="US",'SERIES_DB-MetaData'!AE83,'SERIES_DB-MetaData'!AE83/25.4)</f>
        <v>27.559055118110237</v>
      </c>
      <c r="AF83" s="108" t="str">
        <f>'SERIES_DB-MetaData'!AF83</f>
        <v>Ribbed</v>
      </c>
      <c r="AG83" s="23">
        <f t="shared" si="5"/>
        <v>0.54290087046160496</v>
      </c>
      <c r="AH83" s="31">
        <f>IF('SERIES_DB-MetaData'!$F83="US",'SERIES_DB-MetaData'!AH83,'SERIES_DB-MetaData'!AH83/25.4)</f>
        <v>0</v>
      </c>
      <c r="AI83" s="31">
        <f>IF('SERIES_DB-MetaData'!$F83="US",'SERIES_DB-MetaData'!AI83,'SERIES_DB-MetaData'!AI83/6.89476)</f>
        <v>82.816515730786861</v>
      </c>
      <c r="AJ83" s="31">
        <f>IF('SERIES_DB-MetaData'!$F83="US",'SERIES_DB-MetaData'!AJ83,'SERIES_DB-MetaData'!AJ83/6.89476)</f>
        <v>0</v>
      </c>
      <c r="AK83" s="31">
        <f>IF('SERIES_DB-MetaData'!$F83="US",'SERIES_DB-MetaData'!AK83,'SERIES_DB-MetaData'!AK83/6.89476)</f>
        <v>82.816515730786861</v>
      </c>
      <c r="AL83" s="31">
        <f>IF('SERIES_DB-MetaData'!$F83="US",'SERIES_DB-MetaData'!AL83,'SERIES_DB-MetaData'!AL83/6.89476)</f>
        <v>82.816515730786861</v>
      </c>
      <c r="AM83" s="31">
        <f>IF('SERIES_DB-MetaData'!$F83="US",'SERIES_DB-MetaData'!AM83,'SERIES_DB-MetaData'!AM83/6.89476)</f>
        <v>0</v>
      </c>
      <c r="AN83" s="31">
        <f>IF('SERIES_DB-MetaData'!$F83="US",'SERIES_DB-MetaData'!AN83,'SERIES_DB-MetaData'!AN83/6.89476)</f>
        <v>0</v>
      </c>
      <c r="AO83" s="108">
        <f>'SERIES_DB-MetaData'!AO83</f>
        <v>0</v>
      </c>
      <c r="AP83" s="108" t="str">
        <f>'SERIES_DB-MetaData'!AP83</f>
        <v>UJ</v>
      </c>
      <c r="AQ83" s="108">
        <f>'SERIES_DB-MetaData'!AQ83</f>
        <v>3</v>
      </c>
      <c r="AR83" s="108" t="str">
        <f>'SERIES_DB-MetaData'!AR83</f>
        <v>Ribbed</v>
      </c>
      <c r="AS83" s="31">
        <f>IF('SERIES_DB-MetaData'!$F83="US",'SERIES_DB-MetaData'!AS83,'SERIES_DB-MetaData'!AS83/25.4)</f>
        <v>0.5</v>
      </c>
      <c r="AT83" s="108">
        <f>'SERIES_DB-MetaData'!AT83</f>
        <v>19</v>
      </c>
      <c r="AU83" s="31">
        <f>IF('SERIES_DB-MetaData'!$F83="US",'SERIES_DB-MetaData'!AU83,'SERIES_DB-MetaData'!AU83/25.4)</f>
        <v>3.1496062992125986</v>
      </c>
      <c r="AV83" s="31">
        <f>IF('SERIES_DB-MetaData'!$F83="US",'SERIES_DB-MetaData'!AV83,'SERIES_DB-MetaData'!AV83/25.4)</f>
        <v>0</v>
      </c>
      <c r="AW83" s="108">
        <f>'SERIES_DB-MetaData'!AW83</f>
        <v>0</v>
      </c>
      <c r="AX83" s="31">
        <f>IF('SERIES_DB-MetaData'!$F83="US",'SERIES_DB-MetaData'!AX83,'SERIES_DB-MetaData'!AX83/25.4)</f>
        <v>0</v>
      </c>
      <c r="AY83" s="23">
        <f t="shared" si="6"/>
        <v>1.5834608721796803</v>
      </c>
      <c r="AZ83" s="23"/>
      <c r="BA83" s="31">
        <f>IF('SERIES_DB-MetaData'!$F83="US",'SERIES_DB-MetaData'!BA83,'SERIES_DB-MetaData'!BA83/6.89476)</f>
        <v>64.251692589734816</v>
      </c>
      <c r="BB83" s="31">
        <f>IF('SERIES_DB-MetaData'!$F83="US",'SERIES_DB-MetaData'!BB83,'SERIES_DB-MetaData'!BB83/6.89476)</f>
        <v>0</v>
      </c>
      <c r="BC83" s="108">
        <f>'SERIES_DB-MetaData'!BC83</f>
        <v>0</v>
      </c>
      <c r="BD83" s="31">
        <f>IF('SERIES_DB-MetaData'!$F83="US",'SERIES_DB-MetaData'!BD83,'SERIES_DB-MetaData'!BD83/25.4)</f>
        <v>0.5</v>
      </c>
      <c r="BE83" s="31">
        <f>IF('SERIES_DB-MetaData'!$F83="US",'SERIES_DB-MetaData'!BE83,'SERIES_DB-MetaData'!BE83/25.4)</f>
        <v>7.8740157480314963</v>
      </c>
      <c r="BF83" s="108">
        <f>'SERIES_DB-MetaData'!BF83</f>
        <v>2</v>
      </c>
      <c r="BG83" s="23">
        <f t="shared" si="7"/>
        <v>0.84451246516249623</v>
      </c>
      <c r="BH83" s="31">
        <f>IF('SERIES_DB-MetaData'!$F83="US",'SERIES_DB-MetaData'!BH83,'SERIES_DB-MetaData'!BH83/25.4)</f>
        <v>0</v>
      </c>
      <c r="BI83" s="31">
        <f>IF('SERIES_DB-MetaData'!$F83="US",'SERIES_DB-MetaData'!BI83,'SERIES_DB-MetaData'!BI83/6.89476)</f>
        <v>64.251692589734816</v>
      </c>
      <c r="BJ83" s="31">
        <f>IF('SERIES_DB-MetaData'!$F83="US",'SERIES_DB-MetaData'!BJ83,'SERIES_DB-MetaData'!BJ83/6.89476)</f>
        <v>0</v>
      </c>
      <c r="BK83" s="108">
        <f>'SERIES_DB-MetaData'!BK83</f>
        <v>0</v>
      </c>
      <c r="BL83" s="31">
        <f>IF('SERIES_DB-MetaData'!$F83="US",'SERIES_DB-MetaData'!BL83,'SERIES_DB-MetaData'!BL83/25.4)</f>
        <v>0.5</v>
      </c>
      <c r="BM83" s="31">
        <f>IF('SERIES_DB-MetaData'!$F83="US",'SERIES_DB-MetaData'!BM83,'SERIES_DB-MetaData'!BM83/25.4)</f>
        <v>7.8740157480314963</v>
      </c>
      <c r="BN83" s="31">
        <f>'SERIES_DB-MetaData'!$BO$6</f>
        <v>0.52359877559829893</v>
      </c>
      <c r="BO83" s="22">
        <f>'SERIES_DB-MetaData'!$BO$6</f>
        <v>0.52359877559829893</v>
      </c>
      <c r="BP83" s="31">
        <f>IF('SERIES_DB-MetaData'!$F83="US",'SERIES_DB-MetaData'!BP83,'SERIES_DB-MetaData'!BP83/6.89476)</f>
        <v>52.874936908608859</v>
      </c>
      <c r="BQ83" s="31">
        <f>IF('SERIES_DB-MetaData'!$F83="US",'SERIES_DB-MetaData'!BQ83,'SERIES_DB-MetaData'!BQ83/6.89476)</f>
        <v>0</v>
      </c>
      <c r="BR83" s="108">
        <f>'SERIES_DB-MetaData'!BR83</f>
        <v>0</v>
      </c>
      <c r="BS83" s="31">
        <f>IF('SERIES_DB-MetaData'!$F83="US",'SERIES_DB-MetaData'!BS83,'SERIES_DB-MetaData'!BS83/25.4)</f>
        <v>0</v>
      </c>
      <c r="BT83" s="108">
        <f>'SERIES_DB-MetaData'!BT83</f>
        <v>0</v>
      </c>
      <c r="BU83" s="108">
        <f t="shared" si="8"/>
        <v>0</v>
      </c>
      <c r="BV83" s="31">
        <f>IF('SERIES_DB-MetaData'!$F83="US",'SERIES_DB-MetaData'!BV83,'SERIES_DB-MetaData'!BV83/6.89476)</f>
        <v>0</v>
      </c>
      <c r="BW83" s="108">
        <f>'SERIES_DB-MetaData'!BW83</f>
        <v>0</v>
      </c>
      <c r="BX83" s="108">
        <f>'SERIES_DB-MetaData'!BX83</f>
        <v>8</v>
      </c>
    </row>
    <row r="84" spans="1:76">
      <c r="A84" s="85">
        <f>'SERIES_DB-MetaData'!A84</f>
        <v>79</v>
      </c>
      <c r="B84" s="85">
        <f>'SERIES_DB-MetaData'!B84</f>
        <v>0</v>
      </c>
      <c r="C84" s="85">
        <f>'SERIES_DB-MetaData'!C84</f>
        <v>1</v>
      </c>
      <c r="D84" s="85" t="str">
        <f>'SERIES_DB-MetaData'!D84</f>
        <v>SW1</v>
      </c>
      <c r="E84" s="85" t="str">
        <f>'SERIES_DB-MetaData'!E84</f>
        <v>Ji (2000)</v>
      </c>
      <c r="F84" s="20" t="s">
        <v>193</v>
      </c>
      <c r="G84" s="85" t="str">
        <f>'SERIES_DB-MetaData'!G84</f>
        <v>C</v>
      </c>
      <c r="H84" s="85" t="str">
        <f>'SERIES_DB-MetaData'!H84</f>
        <v>R</v>
      </c>
      <c r="I84" s="31">
        <f>IF('SERIES_DB-MetaData'!$F84="US",'SERIES_DB-MetaData'!I84,'SERIES_DB-MetaData'!I84/6.89476)</f>
        <v>1.9580086906578329</v>
      </c>
      <c r="J84" s="31">
        <f>IF('SERIES_DB-MetaData'!$F84="US",'SERIES_DB-MetaData'!J84,'SERIES_DB-MetaData'!J84/6.89476)</f>
        <v>0</v>
      </c>
      <c r="K84" s="31">
        <f>IF('SERIES_DB-MetaData'!$F84="US",'SERIES_DB-MetaData'!K84,'SERIES_DB-MetaData'!K84/6.89476)</f>
        <v>0</v>
      </c>
      <c r="L84" s="31">
        <f>IF('SERIES_DB-MetaData'!$F84="US",'SERIES_DB-MetaData'!L84,'SERIES_DB-MetaData'!L84/4.448)</f>
        <v>16.486810551558754</v>
      </c>
      <c r="M84" s="20" t="str">
        <f>'SERIES_DB-MetaData'!M84</f>
        <v>III</v>
      </c>
      <c r="N84" s="31">
        <f>IF('SERIES_DB-MetaData'!$F84="US",'SERIES_DB-MetaData'!N84,'SERIES_DB-MetaData'!N84/25.4)</f>
        <v>2.3622047244094491</v>
      </c>
      <c r="O84" s="31">
        <f>IF('SERIES_DB-MetaData'!$F84="US",'SERIES_DB-MetaData'!O84,'SERIES_DB-MetaData'!O84/25.4)</f>
        <v>4.7244094488188981</v>
      </c>
      <c r="P84" s="31">
        <f>IF('SERIES_DB-MetaData'!$F84="US",'SERIES_DB-MetaData'!P84,'SERIES_DB-MetaData'!P84/25.4)</f>
        <v>39.370078740157481</v>
      </c>
      <c r="Q84" s="31">
        <f>IF('SERIES_DB-MetaData'!$F84="US",'SERIES_DB-MetaData'!Q84,'SERIES_DB-MetaData'!Q84/25.4)</f>
        <v>2.3622047244094491</v>
      </c>
      <c r="R84" s="31">
        <f>IF('SERIES_DB-MetaData'!$F84="US",'SERIES_DB-MetaData'!R84,'SERIES_DB-MetaData'!R84/25.4)</f>
        <v>118.11023622047244</v>
      </c>
      <c r="S84" s="31">
        <f>IF('SERIES_DB-MetaData'!$F84="US",'SERIES_DB-MetaData'!S84,'SERIES_DB-MetaData'!S84/25.4)</f>
        <v>118.11023622047244</v>
      </c>
      <c r="T84" s="24" t="str">
        <f>'SERIES_DB-MetaData'!T84</f>
        <v>C</v>
      </c>
      <c r="U84" s="31">
        <f>IF('SERIES_DB-MetaData'!$F84="US",'SERIES_DB-MetaData'!U84,'SERIES_DB-MetaData'!U84/(25.4^2))</f>
        <v>93.000186000372011</v>
      </c>
      <c r="V84" s="31">
        <f>IF('SERIES_DB-MetaData'!$F84="US",'SERIES_DB-MetaData'!V84,'SERIES_DB-MetaData'!V84/25.4)</f>
        <v>0.47244094488188981</v>
      </c>
      <c r="W84" s="31">
        <f>IF('SERIES_DB-MetaData'!$F84="US",'SERIES_DB-MetaData'!W84,'SERIES_DB-MetaData'!W84/25.4)</f>
        <v>0.47244094488188981</v>
      </c>
      <c r="X84" s="31">
        <f>IF('SERIES_DB-MetaData'!$F84="US",'SERIES_DB-MetaData'!X84,'SERIES_DB-MetaData'!X84/25.4)</f>
        <v>0</v>
      </c>
      <c r="Y84" s="108">
        <f>'SERIES_DB-MetaData'!Y84</f>
        <v>6</v>
      </c>
      <c r="Z84" s="31">
        <f>IF('SERIES_DB-MetaData'!$F84="US",'SERIES_DB-MetaData'!Z84,'SERIES_DB-MetaData'!Z84/25.4)</f>
        <v>0</v>
      </c>
      <c r="AA84" s="108">
        <f>'SERIES_DB-MetaData'!AA84</f>
        <v>0</v>
      </c>
      <c r="AB84" s="31">
        <f>IF('SERIES_DB-MetaData'!$F84="US",'SERIES_DB-MetaData'!AB84,'SERIES_DB-MetaData'!AB84/25.4)</f>
        <v>0</v>
      </c>
      <c r="AC84" s="108">
        <f>'SERIES_DB-MetaData'!AC84</f>
        <v>1</v>
      </c>
      <c r="AD84" s="108" t="str">
        <f>'SERIES_DB-MetaData'!AD84</f>
        <v>H</v>
      </c>
      <c r="AE84" s="31">
        <f>IF('SERIES_DB-MetaData'!$F84="US",'SERIES_DB-MetaData'!AE84,'SERIES_DB-MetaData'!AE84/25.4)</f>
        <v>14.173228346456694</v>
      </c>
      <c r="AF84" s="108" t="str">
        <f>'SERIES_DB-MetaData'!AF84</f>
        <v>Ribbed</v>
      </c>
      <c r="AG84" s="23">
        <f t="shared" si="5"/>
        <v>1.1309733552923256</v>
      </c>
      <c r="AH84" s="31">
        <f>IF('SERIES_DB-MetaData'!$F84="US",'SERIES_DB-MetaData'!AH84,'SERIES_DB-MetaData'!AH84/25.4)</f>
        <v>0</v>
      </c>
      <c r="AI84" s="31">
        <f>IF('SERIES_DB-MetaData'!$F84="US",'SERIES_DB-MetaData'!AI84,'SERIES_DB-MetaData'!AI84/6.89476)</f>
        <v>53.910505949445664</v>
      </c>
      <c r="AJ84" s="31">
        <f>IF('SERIES_DB-MetaData'!$F84="US",'SERIES_DB-MetaData'!AJ84,'SERIES_DB-MetaData'!AJ84/6.89476)</f>
        <v>76.043256037918653</v>
      </c>
      <c r="AK84" s="31">
        <f>IF('SERIES_DB-MetaData'!$F84="US",'SERIES_DB-MetaData'!AK84,'SERIES_DB-MetaData'!AK84/6.89476)</f>
        <v>53.910505949445664</v>
      </c>
      <c r="AL84" s="31">
        <f>IF('SERIES_DB-MetaData'!$F84="US",'SERIES_DB-MetaData'!AL84,'SERIES_DB-MetaData'!AL84/6.89476)</f>
        <v>0</v>
      </c>
      <c r="AM84" s="31">
        <f>IF('SERIES_DB-MetaData'!$F84="US",'SERIES_DB-MetaData'!AM84,'SERIES_DB-MetaData'!AM84/6.89476)</f>
        <v>76.043256037918653</v>
      </c>
      <c r="AN84" s="31">
        <f>IF('SERIES_DB-MetaData'!$F84="US",'SERIES_DB-MetaData'!AN84,'SERIES_DB-MetaData'!AN84/6.89476)</f>
        <v>0</v>
      </c>
      <c r="AO84" s="108">
        <f>'SERIES_DB-MetaData'!AO84</f>
        <v>0</v>
      </c>
      <c r="AP84" s="108" t="str">
        <f>'SERIES_DB-MetaData'!AP84</f>
        <v>R</v>
      </c>
      <c r="AQ84" s="108">
        <f>'SERIES_DB-MetaData'!AQ84</f>
        <v>2</v>
      </c>
      <c r="AR84" s="108" t="str">
        <f>'SERIES_DB-MetaData'!AR84</f>
        <v>Ribbed</v>
      </c>
      <c r="AS84" s="31">
        <f>IF('SERIES_DB-MetaData'!$F84="US",'SERIES_DB-MetaData'!AS84,'SERIES_DB-MetaData'!AS84/25.4)</f>
        <v>0.15748031496062992</v>
      </c>
      <c r="AT84" s="108">
        <f>'SERIES_DB-MetaData'!AT84</f>
        <v>100</v>
      </c>
      <c r="AU84" s="31">
        <f>IF('SERIES_DB-MetaData'!$F84="US",'SERIES_DB-MetaData'!AU84,'SERIES_DB-MetaData'!AU84/25.4)</f>
        <v>1.1811023622047245</v>
      </c>
      <c r="AV84" s="31">
        <f>IF('SERIES_DB-MetaData'!$F84="US",'SERIES_DB-MetaData'!AV84,'SERIES_DB-MetaData'!AV84/25.4)</f>
        <v>0</v>
      </c>
      <c r="AW84" s="108">
        <f>'SERIES_DB-MetaData'!AW84</f>
        <v>0</v>
      </c>
      <c r="AX84" s="31">
        <f>IF('SERIES_DB-MetaData'!$F84="US",'SERIES_DB-MetaData'!AX84,'SERIES_DB-MetaData'!AX84/25.4)</f>
        <v>0</v>
      </c>
      <c r="AY84" s="23">
        <f t="shared" si="6"/>
        <v>1.3962634015954636</v>
      </c>
      <c r="AZ84" s="23"/>
      <c r="BA84" s="31">
        <f>IF('SERIES_DB-MetaData'!$F84="US",'SERIES_DB-MetaData'!BA84,'SERIES_DB-MetaData'!BA84/6.89476)</f>
        <v>65.687565629550562</v>
      </c>
      <c r="BB84" s="31">
        <f>IF('SERIES_DB-MetaData'!$F84="US",'SERIES_DB-MetaData'!BB84,'SERIES_DB-MetaData'!BB84/6.89476)</f>
        <v>72.634870539366133</v>
      </c>
      <c r="BC84" s="108">
        <f>'SERIES_DB-MetaData'!BC84</f>
        <v>0</v>
      </c>
      <c r="BD84" s="31">
        <f>IF('SERIES_DB-MetaData'!$F84="US",'SERIES_DB-MetaData'!BD84,'SERIES_DB-MetaData'!BD84/25.4)</f>
        <v>0.15748031496062992</v>
      </c>
      <c r="BE84" s="31">
        <f>IF('SERIES_DB-MetaData'!$F84="US",'SERIES_DB-MetaData'!BE84,'SERIES_DB-MetaData'!BE84/25.4)</f>
        <v>3.9370078740157481</v>
      </c>
      <c r="BF84" s="108">
        <f>'SERIES_DB-MetaData'!BF84</f>
        <v>2</v>
      </c>
      <c r="BG84" s="23">
        <f t="shared" si="7"/>
        <v>0.41887902047863906</v>
      </c>
      <c r="BH84" s="31">
        <f>IF('SERIES_DB-MetaData'!$F84="US",'SERIES_DB-MetaData'!BH84,'SERIES_DB-MetaData'!BH84/25.4)</f>
        <v>0</v>
      </c>
      <c r="BI84" s="31">
        <f>IF('SERIES_DB-MetaData'!$F84="US",'SERIES_DB-MetaData'!BI84,'SERIES_DB-MetaData'!BI84/6.89476)</f>
        <v>65.687565629550562</v>
      </c>
      <c r="BJ84" s="31">
        <f>IF('SERIES_DB-MetaData'!$F84="US",'SERIES_DB-MetaData'!BJ84,'SERIES_DB-MetaData'!BJ84/6.89476)</f>
        <v>72.634870539366133</v>
      </c>
      <c r="BK84" s="108">
        <f>'SERIES_DB-MetaData'!BK84</f>
        <v>0</v>
      </c>
      <c r="BL84" s="31">
        <f>IF('SERIES_DB-MetaData'!$F84="US",'SERIES_DB-MetaData'!BL84,'SERIES_DB-MetaData'!BL84/25.4)</f>
        <v>0.15748031496062992</v>
      </c>
      <c r="BM84" s="31">
        <f>IF('SERIES_DB-MetaData'!$F84="US",'SERIES_DB-MetaData'!BM84,'SERIES_DB-MetaData'!BM84/25.4)</f>
        <v>3.9370078740157481</v>
      </c>
      <c r="BN84" s="31">
        <f>'SERIES_DB-MetaData'!$BO$6</f>
        <v>0.52359877559829893</v>
      </c>
      <c r="BO84" s="22">
        <f>'SERIES_DB-MetaData'!$BO$6</f>
        <v>0.52359877559829893</v>
      </c>
      <c r="BP84" s="31">
        <f>IF('SERIES_DB-MetaData'!$F84="US",'SERIES_DB-MetaData'!BP84,'SERIES_DB-MetaData'!BP84/6.89476)</f>
        <v>65.687565629550562</v>
      </c>
      <c r="BQ84" s="31">
        <f>IF('SERIES_DB-MetaData'!$F84="US",'SERIES_DB-MetaData'!BQ84,'SERIES_DB-MetaData'!BQ84/6.89476)</f>
        <v>72.634870539366133</v>
      </c>
      <c r="BR84" s="108">
        <f>'SERIES_DB-MetaData'!BR84</f>
        <v>0</v>
      </c>
      <c r="BS84" s="31">
        <f>IF('SERIES_DB-MetaData'!$F84="US",'SERIES_DB-MetaData'!BS84,'SERIES_DB-MetaData'!BS84/25.4)</f>
        <v>0</v>
      </c>
      <c r="BT84" s="108">
        <f>'SERIES_DB-MetaData'!BT84</f>
        <v>0</v>
      </c>
      <c r="BU84" s="108">
        <f t="shared" si="8"/>
        <v>0</v>
      </c>
      <c r="BV84" s="31">
        <f>IF('SERIES_DB-MetaData'!$F84="US",'SERIES_DB-MetaData'!BV84,'SERIES_DB-MetaData'!BV84/6.89476)</f>
        <v>0</v>
      </c>
      <c r="BW84" s="108">
        <f>'SERIES_DB-MetaData'!BW84</f>
        <v>0</v>
      </c>
      <c r="BX84" s="108">
        <f>'SERIES_DB-MetaData'!BX84</f>
        <v>2</v>
      </c>
    </row>
    <row r="85" spans="1:76">
      <c r="A85" s="85">
        <f>'SERIES_DB-MetaData'!A85</f>
        <v>80</v>
      </c>
      <c r="B85" s="85">
        <f>'SERIES_DB-MetaData'!B85</f>
        <v>0</v>
      </c>
      <c r="C85" s="85">
        <f>'SERIES_DB-MetaData'!C85</f>
        <v>2</v>
      </c>
      <c r="D85" s="85" t="str">
        <f>'SERIES_DB-MetaData'!D85</f>
        <v>SW2</v>
      </c>
      <c r="E85" s="85" t="str">
        <f>'SERIES_DB-MetaData'!E85</f>
        <v>Ji (2000)</v>
      </c>
      <c r="F85" s="20" t="s">
        <v>193</v>
      </c>
      <c r="G85" s="85" t="str">
        <f>'SERIES_DB-MetaData'!G85</f>
        <v>C</v>
      </c>
      <c r="H85" s="85" t="str">
        <f>'SERIES_DB-MetaData'!H85</f>
        <v>B</v>
      </c>
      <c r="I85" s="31">
        <f>IF('SERIES_DB-MetaData'!$F85="US",'SERIES_DB-MetaData'!I85,'SERIES_DB-MetaData'!I85/6.89476)</f>
        <v>1.9580086906578329</v>
      </c>
      <c r="J85" s="31">
        <f>IF('SERIES_DB-MetaData'!$F85="US",'SERIES_DB-MetaData'!J85,'SERIES_DB-MetaData'!J85/6.89476)</f>
        <v>0</v>
      </c>
      <c r="K85" s="31">
        <f>IF('SERIES_DB-MetaData'!$F85="US",'SERIES_DB-MetaData'!K85,'SERIES_DB-MetaData'!K85/6.89476)</f>
        <v>0</v>
      </c>
      <c r="L85" s="31">
        <f>IF('SERIES_DB-MetaData'!$F85="US",'SERIES_DB-MetaData'!L85,'SERIES_DB-MetaData'!L85/4.448)</f>
        <v>13.489208633093524</v>
      </c>
      <c r="M85" s="20" t="str">
        <f>'SERIES_DB-MetaData'!M85</f>
        <v>III</v>
      </c>
      <c r="N85" s="31">
        <f>IF('SERIES_DB-MetaData'!$F85="US",'SERIES_DB-MetaData'!N85,'SERIES_DB-MetaData'!N85/25.4)</f>
        <v>4.7244094488188981</v>
      </c>
      <c r="O85" s="31">
        <f>IF('SERIES_DB-MetaData'!$F85="US",'SERIES_DB-MetaData'!O85,'SERIES_DB-MetaData'!O85/25.4)</f>
        <v>4.7244094488188981</v>
      </c>
      <c r="P85" s="31">
        <f>IF('SERIES_DB-MetaData'!$F85="US",'SERIES_DB-MetaData'!P85,'SERIES_DB-MetaData'!P85/25.4)</f>
        <v>39.370078740157481</v>
      </c>
      <c r="Q85" s="31">
        <f>IF('SERIES_DB-MetaData'!$F85="US",'SERIES_DB-MetaData'!Q85,'SERIES_DB-MetaData'!Q85/25.4)</f>
        <v>2.3622047244094491</v>
      </c>
      <c r="R85" s="31">
        <f>IF('SERIES_DB-MetaData'!$F85="US",'SERIES_DB-MetaData'!R85,'SERIES_DB-MetaData'!R85/25.4)</f>
        <v>118.11023622047244</v>
      </c>
      <c r="S85" s="31">
        <f>IF('SERIES_DB-MetaData'!$F85="US",'SERIES_DB-MetaData'!S85,'SERIES_DB-MetaData'!S85/25.4)</f>
        <v>118.11023622047244</v>
      </c>
      <c r="T85" s="24" t="str">
        <f>'SERIES_DB-MetaData'!T85</f>
        <v>C</v>
      </c>
      <c r="U85" s="31">
        <f>IF('SERIES_DB-MetaData'!$F85="US",'SERIES_DB-MetaData'!U85,'SERIES_DB-MetaData'!U85/(25.4^2))</f>
        <v>93.000186000372011</v>
      </c>
      <c r="V85" s="31">
        <f>IF('SERIES_DB-MetaData'!$F85="US",'SERIES_DB-MetaData'!V85,'SERIES_DB-MetaData'!V85/25.4)</f>
        <v>0.47244094488188981</v>
      </c>
      <c r="W85" s="31">
        <f>IF('SERIES_DB-MetaData'!$F85="US",'SERIES_DB-MetaData'!W85,'SERIES_DB-MetaData'!W85/25.4)</f>
        <v>0.47244094488188981</v>
      </c>
      <c r="X85" s="31">
        <f>IF('SERIES_DB-MetaData'!$F85="US",'SERIES_DB-MetaData'!X85,'SERIES_DB-MetaData'!X85/25.4)</f>
        <v>0</v>
      </c>
      <c r="Y85" s="108">
        <f>'SERIES_DB-MetaData'!Y85</f>
        <v>6</v>
      </c>
      <c r="Z85" s="31">
        <f>IF('SERIES_DB-MetaData'!$F85="US",'SERIES_DB-MetaData'!Z85,'SERIES_DB-MetaData'!Z85/25.4)</f>
        <v>0</v>
      </c>
      <c r="AA85" s="108">
        <f>'SERIES_DB-MetaData'!AA85</f>
        <v>0</v>
      </c>
      <c r="AB85" s="31">
        <f>IF('SERIES_DB-MetaData'!$F85="US",'SERIES_DB-MetaData'!AB85,'SERIES_DB-MetaData'!AB85/25.4)</f>
        <v>0</v>
      </c>
      <c r="AC85" s="108">
        <f>'SERIES_DB-MetaData'!AC85</f>
        <v>1</v>
      </c>
      <c r="AD85" s="108" t="str">
        <f>'SERIES_DB-MetaData'!AD85</f>
        <v>H</v>
      </c>
      <c r="AE85" s="31">
        <f>IF('SERIES_DB-MetaData'!$F85="US",'SERIES_DB-MetaData'!AE85,'SERIES_DB-MetaData'!AE85/25.4)</f>
        <v>14.173228346456694</v>
      </c>
      <c r="AF85" s="108" t="str">
        <f>'SERIES_DB-MetaData'!AF85</f>
        <v>Ribbed</v>
      </c>
      <c r="AG85" s="23">
        <f t="shared" si="5"/>
        <v>1.1309733552923256</v>
      </c>
      <c r="AH85" s="31">
        <f>IF('SERIES_DB-MetaData'!$F85="US",'SERIES_DB-MetaData'!AH85,'SERIES_DB-MetaData'!AH85/25.4)</f>
        <v>0</v>
      </c>
      <c r="AI85" s="31">
        <f>IF('SERIES_DB-MetaData'!$F85="US",'SERIES_DB-MetaData'!AI85,'SERIES_DB-MetaData'!AI85/6.89476)</f>
        <v>53.910505949445664</v>
      </c>
      <c r="AJ85" s="31">
        <f>IF('SERIES_DB-MetaData'!$F85="US",'SERIES_DB-MetaData'!AJ85,'SERIES_DB-MetaData'!AJ85/6.89476)</f>
        <v>76.043256037918653</v>
      </c>
      <c r="AK85" s="31">
        <f>IF('SERIES_DB-MetaData'!$F85="US",'SERIES_DB-MetaData'!AK85,'SERIES_DB-MetaData'!AK85/6.89476)</f>
        <v>53.910505949445664</v>
      </c>
      <c r="AL85" s="31">
        <f>IF('SERIES_DB-MetaData'!$F85="US",'SERIES_DB-MetaData'!AL85,'SERIES_DB-MetaData'!AL85/6.89476)</f>
        <v>0</v>
      </c>
      <c r="AM85" s="31">
        <f>IF('SERIES_DB-MetaData'!$F85="US",'SERIES_DB-MetaData'!AM85,'SERIES_DB-MetaData'!AM85/6.89476)</f>
        <v>76.043256037918653</v>
      </c>
      <c r="AN85" s="31">
        <f>IF('SERIES_DB-MetaData'!$F85="US",'SERIES_DB-MetaData'!AN85,'SERIES_DB-MetaData'!AN85/6.89476)</f>
        <v>0</v>
      </c>
      <c r="AO85" s="108">
        <f>'SERIES_DB-MetaData'!AO85</f>
        <v>0</v>
      </c>
      <c r="AP85" s="108" t="str">
        <f>'SERIES_DB-MetaData'!AP85</f>
        <v>R</v>
      </c>
      <c r="AQ85" s="108">
        <f>'SERIES_DB-MetaData'!AQ85</f>
        <v>2</v>
      </c>
      <c r="AR85" s="108" t="str">
        <f>'SERIES_DB-MetaData'!AR85</f>
        <v>Ribbed</v>
      </c>
      <c r="AS85" s="31">
        <f>IF('SERIES_DB-MetaData'!$F85="US",'SERIES_DB-MetaData'!AS85,'SERIES_DB-MetaData'!AS85/25.4)</f>
        <v>0.23622047244094491</v>
      </c>
      <c r="AT85" s="108">
        <f>'SERIES_DB-MetaData'!AT85</f>
        <v>100</v>
      </c>
      <c r="AU85" s="31">
        <f>IF('SERIES_DB-MetaData'!$F85="US",'SERIES_DB-MetaData'!AU85,'SERIES_DB-MetaData'!AU85/25.4)</f>
        <v>1.1811023622047245</v>
      </c>
      <c r="AV85" s="31">
        <f>IF('SERIES_DB-MetaData'!$F85="US",'SERIES_DB-MetaData'!AV85,'SERIES_DB-MetaData'!AV85/25.4)</f>
        <v>0</v>
      </c>
      <c r="AW85" s="108">
        <f>'SERIES_DB-MetaData'!AW85</f>
        <v>0</v>
      </c>
      <c r="AX85" s="31">
        <f>IF('SERIES_DB-MetaData'!$F85="US",'SERIES_DB-MetaData'!AX85,'SERIES_DB-MetaData'!AX85/25.4)</f>
        <v>0</v>
      </c>
      <c r="AY85" s="23">
        <f t="shared" si="6"/>
        <v>1.5707963267948968</v>
      </c>
      <c r="AZ85" s="23"/>
      <c r="BA85" s="31">
        <f>IF('SERIES_DB-MetaData'!$F85="US",'SERIES_DB-MetaData'!BA85,'SERIES_DB-MetaData'!BA85/6.89476)</f>
        <v>65.382986499892681</v>
      </c>
      <c r="BB85" s="31">
        <f>IF('SERIES_DB-MetaData'!$F85="US",'SERIES_DB-MetaData'!BB85,'SERIES_DB-MetaData'!BB85/6.89476)</f>
        <v>89.285196293997188</v>
      </c>
      <c r="BC85" s="108">
        <f>'SERIES_DB-MetaData'!BC85</f>
        <v>0</v>
      </c>
      <c r="BD85" s="31">
        <f>IF('SERIES_DB-MetaData'!$F85="US",'SERIES_DB-MetaData'!BD85,'SERIES_DB-MetaData'!BD85/25.4)</f>
        <v>0.23622047244094491</v>
      </c>
      <c r="BE85" s="31">
        <f>IF('SERIES_DB-MetaData'!$F85="US",'SERIES_DB-MetaData'!BE85,'SERIES_DB-MetaData'!BE85/25.4)</f>
        <v>3.9370078740157481</v>
      </c>
      <c r="BF85" s="108">
        <f>'SERIES_DB-MetaData'!BF85</f>
        <v>2</v>
      </c>
      <c r="BG85" s="23">
        <f t="shared" si="7"/>
        <v>0.94247779607693816</v>
      </c>
      <c r="BH85" s="31">
        <f>IF('SERIES_DB-MetaData'!$F85="US",'SERIES_DB-MetaData'!BH85,'SERIES_DB-MetaData'!BH85/25.4)</f>
        <v>0</v>
      </c>
      <c r="BI85" s="31">
        <f>IF('SERIES_DB-MetaData'!$F85="US",'SERIES_DB-MetaData'!BI85,'SERIES_DB-MetaData'!BI85/6.89476)</f>
        <v>72.634870539366133</v>
      </c>
      <c r="BJ85" s="31">
        <f>IF('SERIES_DB-MetaData'!$F85="US",'SERIES_DB-MetaData'!BJ85,'SERIES_DB-MetaData'!BJ85/6.89476)</f>
        <v>72.634870539366133</v>
      </c>
      <c r="BK85" s="108">
        <f>'SERIES_DB-MetaData'!BK85</f>
        <v>0</v>
      </c>
      <c r="BL85" s="31">
        <f>IF('SERIES_DB-MetaData'!$F85="US",'SERIES_DB-MetaData'!BL85,'SERIES_DB-MetaData'!BL85/25.4)</f>
        <v>0.15748031496062992</v>
      </c>
      <c r="BM85" s="31">
        <f>IF('SERIES_DB-MetaData'!$F85="US",'SERIES_DB-MetaData'!BM85,'SERIES_DB-MetaData'!BM85/25.4)</f>
        <v>3.9370078740157481</v>
      </c>
      <c r="BN85" s="31">
        <f>'SERIES_DB-MetaData'!$BO$6</f>
        <v>0.52359877559829893</v>
      </c>
      <c r="BO85" s="22">
        <f>'SERIES_DB-MetaData'!$BO$6</f>
        <v>0.52359877559829893</v>
      </c>
      <c r="BP85" s="31">
        <f>IF('SERIES_DB-MetaData'!$F85="US",'SERIES_DB-MetaData'!BP85,'SERIES_DB-MetaData'!BP85/6.89476)</f>
        <v>65.687565629550562</v>
      </c>
      <c r="BQ85" s="31">
        <f>IF('SERIES_DB-MetaData'!$F85="US",'SERIES_DB-MetaData'!BQ85,'SERIES_DB-MetaData'!BQ85/6.89476)</f>
        <v>72.634870539366133</v>
      </c>
      <c r="BR85" s="108">
        <f>'SERIES_DB-MetaData'!BR85</f>
        <v>0</v>
      </c>
      <c r="BS85" s="31">
        <f>IF('SERIES_DB-MetaData'!$F85="US",'SERIES_DB-MetaData'!BS85,'SERIES_DB-MetaData'!BS85/25.4)</f>
        <v>0</v>
      </c>
      <c r="BT85" s="108">
        <f>'SERIES_DB-MetaData'!BT85</f>
        <v>0</v>
      </c>
      <c r="BU85" s="108">
        <f t="shared" si="8"/>
        <v>0</v>
      </c>
      <c r="BV85" s="31">
        <f>IF('SERIES_DB-MetaData'!$F85="US",'SERIES_DB-MetaData'!BV85,'SERIES_DB-MetaData'!BV85/6.89476)</f>
        <v>0</v>
      </c>
      <c r="BW85" s="108">
        <f>'SERIES_DB-MetaData'!BW85</f>
        <v>0</v>
      </c>
      <c r="BX85" s="108">
        <f>'SERIES_DB-MetaData'!BX85</f>
        <v>1</v>
      </c>
    </row>
    <row r="86" spans="1:76">
      <c r="A86" s="85">
        <f>'SERIES_DB-MetaData'!A86</f>
        <v>81</v>
      </c>
      <c r="B86" s="85">
        <f>'SERIES_DB-MetaData'!B86</f>
        <v>0</v>
      </c>
      <c r="C86" s="85">
        <f>'SERIES_DB-MetaData'!C86</f>
        <v>3</v>
      </c>
      <c r="D86" s="85" t="str">
        <f>'SERIES_DB-MetaData'!D86</f>
        <v>SW3</v>
      </c>
      <c r="E86" s="85" t="str">
        <f>'SERIES_DB-MetaData'!E86</f>
        <v>Ji (2000)</v>
      </c>
      <c r="F86" s="20" t="s">
        <v>193</v>
      </c>
      <c r="G86" s="85" t="str">
        <f>'SERIES_DB-MetaData'!G86</f>
        <v>C</v>
      </c>
      <c r="H86" s="85" t="str">
        <f>'SERIES_DB-MetaData'!H86</f>
        <v>F</v>
      </c>
      <c r="I86" s="31">
        <f>IF('SERIES_DB-MetaData'!$F86="US",'SERIES_DB-MetaData'!I86,'SERIES_DB-MetaData'!I86/6.89476)</f>
        <v>1.9580086906578329</v>
      </c>
      <c r="J86" s="31">
        <f>IF('SERIES_DB-MetaData'!$F86="US",'SERIES_DB-MetaData'!J86,'SERIES_DB-MetaData'!J86/6.89476)</f>
        <v>0</v>
      </c>
      <c r="K86" s="31">
        <f>IF('SERIES_DB-MetaData'!$F86="US",'SERIES_DB-MetaData'!K86,'SERIES_DB-MetaData'!K86/6.89476)</f>
        <v>0</v>
      </c>
      <c r="L86" s="31">
        <f>IF('SERIES_DB-MetaData'!$F86="US",'SERIES_DB-MetaData'!L86,'SERIES_DB-MetaData'!L86/4.448)</f>
        <v>8.6181055155875281</v>
      </c>
      <c r="M86" s="20" t="str">
        <f>'SERIES_DB-MetaData'!M86</f>
        <v>III</v>
      </c>
      <c r="N86" s="31">
        <f>IF('SERIES_DB-MetaData'!$F86="US",'SERIES_DB-MetaData'!N86,'SERIES_DB-MetaData'!N86/25.4)</f>
        <v>16.535433070866144</v>
      </c>
      <c r="O86" s="31">
        <f>IF('SERIES_DB-MetaData'!$F86="US",'SERIES_DB-MetaData'!O86,'SERIES_DB-MetaData'!O86/25.4)</f>
        <v>2.3622047244094491</v>
      </c>
      <c r="P86" s="31">
        <f>IF('SERIES_DB-MetaData'!$F86="US",'SERIES_DB-MetaData'!P86,'SERIES_DB-MetaData'!P86/25.4)</f>
        <v>39.370078740157481</v>
      </c>
      <c r="Q86" s="31">
        <f>IF('SERIES_DB-MetaData'!$F86="US",'SERIES_DB-MetaData'!Q86,'SERIES_DB-MetaData'!Q86/25.4)</f>
        <v>2.3622047244094491</v>
      </c>
      <c r="R86" s="31">
        <f>IF('SERIES_DB-MetaData'!$F86="US",'SERIES_DB-MetaData'!R86,'SERIES_DB-MetaData'!R86/25.4)</f>
        <v>118.11023622047244</v>
      </c>
      <c r="S86" s="31">
        <f>IF('SERIES_DB-MetaData'!$F86="US",'SERIES_DB-MetaData'!S86,'SERIES_DB-MetaData'!S86/25.4)</f>
        <v>118.11023622047244</v>
      </c>
      <c r="T86" s="24" t="str">
        <f>'SERIES_DB-MetaData'!T86</f>
        <v>C</v>
      </c>
      <c r="U86" s="31">
        <f>IF('SERIES_DB-MetaData'!$F86="US",'SERIES_DB-MetaData'!U86,'SERIES_DB-MetaData'!U86/(25.4^2))</f>
        <v>120.90024180048361</v>
      </c>
      <c r="V86" s="31">
        <f>IF('SERIES_DB-MetaData'!$F86="US",'SERIES_DB-MetaData'!V86,'SERIES_DB-MetaData'!V86/25.4)</f>
        <v>0.47244094488188981</v>
      </c>
      <c r="W86" s="31">
        <f>IF('SERIES_DB-MetaData'!$F86="US",'SERIES_DB-MetaData'!W86,'SERIES_DB-MetaData'!W86/25.4)</f>
        <v>0</v>
      </c>
      <c r="X86" s="31">
        <f>IF('SERIES_DB-MetaData'!$F86="US",'SERIES_DB-MetaData'!X86,'SERIES_DB-MetaData'!X86/25.4)</f>
        <v>0.47244094488188981</v>
      </c>
      <c r="Y86" s="108">
        <f>'SERIES_DB-MetaData'!Y86</f>
        <v>7</v>
      </c>
      <c r="Z86" s="31">
        <f>IF('SERIES_DB-MetaData'!$F86="US",'SERIES_DB-MetaData'!Z86,'SERIES_DB-MetaData'!Z86/25.4)</f>
        <v>0</v>
      </c>
      <c r="AA86" s="108">
        <f>'SERIES_DB-MetaData'!AA86</f>
        <v>4</v>
      </c>
      <c r="AB86" s="31">
        <f>IF('SERIES_DB-MetaData'!$F86="US",'SERIES_DB-MetaData'!AB86,'SERIES_DB-MetaData'!AB86/25.4)</f>
        <v>0</v>
      </c>
      <c r="AC86" s="108">
        <f>'SERIES_DB-MetaData'!AC86</f>
        <v>0</v>
      </c>
      <c r="AD86" s="108" t="str">
        <f>'SERIES_DB-MetaData'!AD86</f>
        <v>H</v>
      </c>
      <c r="AE86" s="31">
        <f>IF('SERIES_DB-MetaData'!$F86="US",'SERIES_DB-MetaData'!AE86,'SERIES_DB-MetaData'!AE86/25.4)</f>
        <v>14.173228346456694</v>
      </c>
      <c r="AF86" s="108" t="str">
        <f>'SERIES_DB-MetaData'!AF86</f>
        <v>Ribbed</v>
      </c>
      <c r="AG86" s="23">
        <f t="shared" si="5"/>
        <v>1.0149760880828564</v>
      </c>
      <c r="AH86" s="31">
        <f>IF('SERIES_DB-MetaData'!$F86="US",'SERIES_DB-MetaData'!AH86,'SERIES_DB-MetaData'!AH86/25.4)</f>
        <v>0</v>
      </c>
      <c r="AI86" s="31">
        <f>IF('SERIES_DB-MetaData'!$F86="US",'SERIES_DB-MetaData'!AI86,'SERIES_DB-MetaData'!AI86/6.89476)</f>
        <v>53.910505949445664</v>
      </c>
      <c r="AJ86" s="31">
        <f>IF('SERIES_DB-MetaData'!$F86="US",'SERIES_DB-MetaData'!AJ86,'SERIES_DB-MetaData'!AJ86/6.89476)</f>
        <v>76.043256037918653</v>
      </c>
      <c r="AK86" s="31">
        <f>IF('SERIES_DB-MetaData'!$F86="US",'SERIES_DB-MetaData'!AK86,'SERIES_DB-MetaData'!AK86/6.89476)</f>
        <v>0</v>
      </c>
      <c r="AL86" s="31">
        <f>IF('SERIES_DB-MetaData'!$F86="US",'SERIES_DB-MetaData'!AL86,'SERIES_DB-MetaData'!AL86/6.89476)</f>
        <v>53.910505949445664</v>
      </c>
      <c r="AM86" s="31">
        <f>IF('SERIES_DB-MetaData'!$F86="US",'SERIES_DB-MetaData'!AM86,'SERIES_DB-MetaData'!AM86/6.89476)</f>
        <v>0</v>
      </c>
      <c r="AN86" s="31">
        <f>IF('SERIES_DB-MetaData'!$F86="US",'SERIES_DB-MetaData'!AN86,'SERIES_DB-MetaData'!AN86/6.89476)</f>
        <v>76.043256037918653</v>
      </c>
      <c r="AO86" s="108">
        <f>'SERIES_DB-MetaData'!AO86</f>
        <v>0</v>
      </c>
      <c r="AP86" s="108" t="str">
        <f>'SERIES_DB-MetaData'!AP86</f>
        <v>R</v>
      </c>
      <c r="AQ86" s="108">
        <f>'SERIES_DB-MetaData'!AQ86</f>
        <v>2</v>
      </c>
      <c r="AR86" s="108" t="str">
        <f>'SERIES_DB-MetaData'!AR86</f>
        <v>Ribbed</v>
      </c>
      <c r="AS86" s="31">
        <f>IF('SERIES_DB-MetaData'!$F86="US",'SERIES_DB-MetaData'!AS86,'SERIES_DB-MetaData'!AS86/25.4)</f>
        <v>0.15748031496062992</v>
      </c>
      <c r="AT86" s="108">
        <f>'SERIES_DB-MetaData'!AT86</f>
        <v>100</v>
      </c>
      <c r="AU86" s="31">
        <f>IF('SERIES_DB-MetaData'!$F86="US",'SERIES_DB-MetaData'!AU86,'SERIES_DB-MetaData'!AU86/25.4)</f>
        <v>1.1811023622047245</v>
      </c>
      <c r="AV86" s="31">
        <f>IF('SERIES_DB-MetaData'!$F86="US",'SERIES_DB-MetaData'!AV86,'SERIES_DB-MetaData'!AV86/25.4)</f>
        <v>0</v>
      </c>
      <c r="AW86" s="108">
        <f>'SERIES_DB-MetaData'!AW86</f>
        <v>0</v>
      </c>
      <c r="AX86" s="31">
        <f>IF('SERIES_DB-MetaData'!$F86="US",'SERIES_DB-MetaData'!AX86,'SERIES_DB-MetaData'!AX86/25.4)</f>
        <v>0</v>
      </c>
      <c r="AY86" s="23">
        <f t="shared" si="6"/>
        <v>0.19946620022792336</v>
      </c>
      <c r="AZ86" s="23"/>
      <c r="BA86" s="31">
        <f>IF('SERIES_DB-MetaData'!$F86="US",'SERIES_DB-MetaData'!BA86,'SERIES_DB-MetaData'!BA86/6.89476)</f>
        <v>65.687565629550562</v>
      </c>
      <c r="BB86" s="31">
        <f>IF('SERIES_DB-MetaData'!$F86="US",'SERIES_DB-MetaData'!BB86,'SERIES_DB-MetaData'!BB86/6.89476)</f>
        <v>72.634870539366133</v>
      </c>
      <c r="BC86" s="108">
        <f>'SERIES_DB-MetaData'!BC86</f>
        <v>0</v>
      </c>
      <c r="BD86" s="31">
        <f>IF('SERIES_DB-MetaData'!$F86="US",'SERIES_DB-MetaData'!BD86,'SERIES_DB-MetaData'!BD86/25.4)</f>
        <v>0.15748031496062992</v>
      </c>
      <c r="BE86" s="31">
        <f>IF('SERIES_DB-MetaData'!$F86="US",'SERIES_DB-MetaData'!BE86,'SERIES_DB-MetaData'!BE86/25.4)</f>
        <v>3.9370078740157481</v>
      </c>
      <c r="BF86" s="108">
        <f>'SERIES_DB-MetaData'!BF86</f>
        <v>2</v>
      </c>
      <c r="BG86" s="23">
        <f t="shared" si="7"/>
        <v>0.41887902047863906</v>
      </c>
      <c r="BH86" s="31">
        <f>IF('SERIES_DB-MetaData'!$F86="US",'SERIES_DB-MetaData'!BH86,'SERIES_DB-MetaData'!BH86/25.4)</f>
        <v>0</v>
      </c>
      <c r="BI86" s="31">
        <f>IF('SERIES_DB-MetaData'!$F86="US",'SERIES_DB-MetaData'!BI86,'SERIES_DB-MetaData'!BI86/6.89476)</f>
        <v>72.634870539366133</v>
      </c>
      <c r="BJ86" s="31">
        <f>IF('SERIES_DB-MetaData'!$F86="US",'SERIES_DB-MetaData'!BJ86,'SERIES_DB-MetaData'!BJ86/6.89476)</f>
        <v>72.634870539366133</v>
      </c>
      <c r="BK86" s="108">
        <f>'SERIES_DB-MetaData'!BK86</f>
        <v>0</v>
      </c>
      <c r="BL86" s="31">
        <f>IF('SERIES_DB-MetaData'!$F86="US",'SERIES_DB-MetaData'!BL86,'SERIES_DB-MetaData'!BL86/25.4)</f>
        <v>0.15748031496062992</v>
      </c>
      <c r="BM86" s="31">
        <f>IF('SERIES_DB-MetaData'!$F86="US",'SERIES_DB-MetaData'!BM86,'SERIES_DB-MetaData'!BM86/25.4)</f>
        <v>3.9370078740157481</v>
      </c>
      <c r="BN86" s="31">
        <f>'SERIES_DB-MetaData'!$BO$6</f>
        <v>0.52359877559829893</v>
      </c>
      <c r="BO86" s="22">
        <f>'SERIES_DB-MetaData'!$BO$6</f>
        <v>0.52359877559829893</v>
      </c>
      <c r="BP86" s="31">
        <f>IF('SERIES_DB-MetaData'!$F86="US",'SERIES_DB-MetaData'!BP86,'SERIES_DB-MetaData'!BP86/6.89476)</f>
        <v>65.687565629550562</v>
      </c>
      <c r="BQ86" s="31">
        <f>IF('SERIES_DB-MetaData'!$F86="US",'SERIES_DB-MetaData'!BQ86,'SERIES_DB-MetaData'!BQ86/6.89476)</f>
        <v>72.634870539366133</v>
      </c>
      <c r="BR86" s="108">
        <f>'SERIES_DB-MetaData'!BR86</f>
        <v>0</v>
      </c>
      <c r="BS86" s="31">
        <f>IF('SERIES_DB-MetaData'!$F86="US",'SERIES_DB-MetaData'!BS86,'SERIES_DB-MetaData'!BS86/25.4)</f>
        <v>0</v>
      </c>
      <c r="BT86" s="108">
        <f>'SERIES_DB-MetaData'!BT86</f>
        <v>0</v>
      </c>
      <c r="BU86" s="108">
        <f t="shared" si="8"/>
        <v>0</v>
      </c>
      <c r="BV86" s="31">
        <f>IF('SERIES_DB-MetaData'!$F86="US",'SERIES_DB-MetaData'!BV86,'SERIES_DB-MetaData'!BV86/6.89476)</f>
        <v>0</v>
      </c>
      <c r="BW86" s="108">
        <f>'SERIES_DB-MetaData'!BW86</f>
        <v>0</v>
      </c>
      <c r="BX86" s="108">
        <f>'SERIES_DB-MetaData'!BX86</f>
        <v>1</v>
      </c>
    </row>
    <row r="87" spans="1:76">
      <c r="A87" s="85">
        <f>'SERIES_DB-MetaData'!A87</f>
        <v>82</v>
      </c>
      <c r="B87" s="85">
        <f>'SERIES_DB-MetaData'!B87</f>
        <v>0</v>
      </c>
      <c r="C87" s="85">
        <f>'SERIES_DB-MetaData'!C87</f>
        <v>1</v>
      </c>
      <c r="D87" s="85" t="str">
        <f>'SERIES_DB-MetaData'!D87</f>
        <v>SSW-2</v>
      </c>
      <c r="E87" s="85" t="str">
        <f>'SERIES_DB-MetaData'!E87</f>
        <v>Jiang (1999)</v>
      </c>
      <c r="F87" s="20" t="s">
        <v>193</v>
      </c>
      <c r="G87" s="85" t="str">
        <f>'SERIES_DB-MetaData'!G87</f>
        <v>C</v>
      </c>
      <c r="H87" s="85" t="str">
        <f>'SERIES_DB-MetaData'!H87</f>
        <v>R</v>
      </c>
      <c r="I87" s="31">
        <f>IF('SERIES_DB-MetaData'!$F87="US",'SERIES_DB-MetaData'!I87,'SERIES_DB-MetaData'!I87/6.89476)</f>
        <v>2.654189558447285</v>
      </c>
      <c r="J87" s="31">
        <f>IF('SERIES_DB-MetaData'!$F87="US",'SERIES_DB-MetaData'!J87,'SERIES_DB-MetaData'!J87/6.89476)</f>
        <v>0</v>
      </c>
      <c r="K87" s="31">
        <f>IF('SERIES_DB-MetaData'!$F87="US",'SERIES_DB-MetaData'!K87,'SERIES_DB-MetaData'!K87/6.89476)</f>
        <v>0</v>
      </c>
      <c r="L87" s="31">
        <f>IF('SERIES_DB-MetaData'!$F87="US",'SERIES_DB-MetaData'!L87,'SERIES_DB-MetaData'!L87/4.448)</f>
        <v>45.951184802158274</v>
      </c>
      <c r="M87" s="20" t="str">
        <f>'SERIES_DB-MetaData'!M87</f>
        <v>III</v>
      </c>
      <c r="N87" s="31">
        <f>IF('SERIES_DB-MetaData'!$F87="US",'SERIES_DB-MetaData'!N87,'SERIES_DB-MetaData'!N87/25.4)</f>
        <v>2.6377952755905514</v>
      </c>
      <c r="O87" s="31">
        <f>IF('SERIES_DB-MetaData'!$F87="US",'SERIES_DB-MetaData'!O87,'SERIES_DB-MetaData'!O87/25.4)</f>
        <v>3.7401574803149606</v>
      </c>
      <c r="P87" s="31">
        <f>IF('SERIES_DB-MetaData'!$F87="US",'SERIES_DB-MetaData'!P87,'SERIES_DB-MetaData'!P87/25.4)</f>
        <v>65.629921259842519</v>
      </c>
      <c r="Q87" s="31">
        <f>IF('SERIES_DB-MetaData'!$F87="US",'SERIES_DB-MetaData'!Q87,'SERIES_DB-MetaData'!Q87/25.4)</f>
        <v>2.6377952755905514</v>
      </c>
      <c r="R87" s="31">
        <f>IF('SERIES_DB-MetaData'!$F87="US",'SERIES_DB-MetaData'!R87,'SERIES_DB-MetaData'!R87/25.4)</f>
        <v>36.732283464566933</v>
      </c>
      <c r="S87" s="31">
        <f>IF('SERIES_DB-MetaData'!$F87="US",'SERIES_DB-MetaData'!S87,'SERIES_DB-MetaData'!S87/25.4)</f>
        <v>36.732283464566933</v>
      </c>
      <c r="T87" s="24" t="str">
        <f>'SERIES_DB-MetaData'!T87</f>
        <v>C</v>
      </c>
      <c r="U87" s="31">
        <f>IF('SERIES_DB-MetaData'!$F87="US",'SERIES_DB-MetaData'!U87,'SERIES_DB-MetaData'!U87/(25.4^2))</f>
        <v>173.11829623659247</v>
      </c>
      <c r="V87" s="31">
        <f>IF('SERIES_DB-MetaData'!$F87="US",'SERIES_DB-MetaData'!V87,'SERIES_DB-MetaData'!V87/25.4)</f>
        <v>0.31496062992125984</v>
      </c>
      <c r="W87" s="31">
        <f>IF('SERIES_DB-MetaData'!$F87="US",'SERIES_DB-MetaData'!W87,'SERIES_DB-MetaData'!W87/25.4)</f>
        <v>0</v>
      </c>
      <c r="X87" s="31">
        <f>IF('SERIES_DB-MetaData'!$F87="US",'SERIES_DB-MetaData'!X87,'SERIES_DB-MetaData'!X87/25.4)</f>
        <v>0</v>
      </c>
      <c r="Y87" s="108">
        <f>'SERIES_DB-MetaData'!Y87</f>
        <v>4</v>
      </c>
      <c r="Z87" s="31">
        <f>IF('SERIES_DB-MetaData'!$F87="US",'SERIES_DB-MetaData'!Z87,'SERIES_DB-MetaData'!Z87/25.4)</f>
        <v>0</v>
      </c>
      <c r="AA87" s="108">
        <f>'SERIES_DB-MetaData'!AA87</f>
        <v>0</v>
      </c>
      <c r="AB87" s="31">
        <f>IF('SERIES_DB-MetaData'!$F87="US",'SERIES_DB-MetaData'!AB87,'SERIES_DB-MetaData'!AB87/25.4)</f>
        <v>0</v>
      </c>
      <c r="AC87" s="108">
        <f>'SERIES_DB-MetaData'!AC87</f>
        <v>0</v>
      </c>
      <c r="AD87" s="108">
        <f>'SERIES_DB-MetaData'!AD87</f>
        <v>0</v>
      </c>
      <c r="AE87" s="31">
        <f>IF('SERIES_DB-MetaData'!$F87="US",'SERIES_DB-MetaData'!AE87,'SERIES_DB-MetaData'!AE87/25.4)</f>
        <v>0</v>
      </c>
      <c r="AF87" s="108" t="str">
        <f>'SERIES_DB-MetaData'!AF87</f>
        <v>Ribbed</v>
      </c>
      <c r="AG87" s="23">
        <f t="shared" si="5"/>
        <v>0.1800194556578954</v>
      </c>
      <c r="AH87" s="31">
        <f>IF('SERIES_DB-MetaData'!$F87="US",'SERIES_DB-MetaData'!AH87,'SERIES_DB-MetaData'!AH87/25.4)</f>
        <v>0</v>
      </c>
      <c r="AI87" s="31">
        <f>IF('SERIES_DB-MetaData'!$F87="US",'SERIES_DB-MetaData'!AI87,'SERIES_DB-MetaData'!AI87/6.89476)</f>
        <v>43.076191194472322</v>
      </c>
      <c r="AJ87" s="31">
        <f>IF('SERIES_DB-MetaData'!$F87="US",'SERIES_DB-MetaData'!AJ87,'SERIES_DB-MetaData'!AJ87/6.89476)</f>
        <v>65.557031716840044</v>
      </c>
      <c r="AK87" s="31">
        <f>IF('SERIES_DB-MetaData'!$F87="US",'SERIES_DB-MetaData'!AK87,'SERIES_DB-MetaData'!AK87/6.89476)</f>
        <v>0</v>
      </c>
      <c r="AL87" s="31">
        <f>IF('SERIES_DB-MetaData'!$F87="US",'SERIES_DB-MetaData'!AL87,'SERIES_DB-MetaData'!AL87/6.89476)</f>
        <v>0</v>
      </c>
      <c r="AM87" s="31">
        <f>IF('SERIES_DB-MetaData'!$F87="US",'SERIES_DB-MetaData'!AM87,'SERIES_DB-MetaData'!AM87/6.89476)</f>
        <v>0</v>
      </c>
      <c r="AN87" s="31">
        <f>IF('SERIES_DB-MetaData'!$F87="US",'SERIES_DB-MetaData'!AN87,'SERIES_DB-MetaData'!AN87/6.89476)</f>
        <v>0</v>
      </c>
      <c r="AO87" s="108">
        <f>'SERIES_DB-MetaData'!AO87</f>
        <v>0</v>
      </c>
      <c r="AP87" s="108">
        <f>'SERIES_DB-MetaData'!AP87</f>
        <v>0</v>
      </c>
      <c r="AQ87" s="108">
        <f>'SERIES_DB-MetaData'!AQ87</f>
        <v>2</v>
      </c>
      <c r="AR87" s="108" t="str">
        <f>'SERIES_DB-MetaData'!AR87</f>
        <v>Ribbed</v>
      </c>
      <c r="AS87" s="31">
        <f>IF('SERIES_DB-MetaData'!$F87="US",'SERIES_DB-MetaData'!AS87,'SERIES_DB-MetaData'!AS87/25.4)</f>
        <v>0.25590551181102361</v>
      </c>
      <c r="AT87" s="108">
        <f>'SERIES_DB-MetaData'!AT87</f>
        <v>10</v>
      </c>
      <c r="AU87" s="31">
        <f>IF('SERIES_DB-MetaData'!$F87="US",'SERIES_DB-MetaData'!AU87,'SERIES_DB-MetaData'!AU87/25.4)</f>
        <v>3.5433070866141736</v>
      </c>
      <c r="AV87" s="31">
        <f>IF('SERIES_DB-MetaData'!$F87="US",'SERIES_DB-MetaData'!AV87,'SERIES_DB-MetaData'!AV87/25.4)</f>
        <v>0</v>
      </c>
      <c r="AW87" s="108">
        <f>'SERIES_DB-MetaData'!AW87</f>
        <v>0</v>
      </c>
      <c r="AX87" s="31">
        <f>IF('SERIES_DB-MetaData'!$F87="US",'SERIES_DB-MetaData'!AX87,'SERIES_DB-MetaData'!AX87/25.4)</f>
        <v>0</v>
      </c>
      <c r="AY87" s="23">
        <f t="shared" si="6"/>
        <v>1.1005994163695583</v>
      </c>
      <c r="AZ87" s="23"/>
      <c r="BA87" s="31">
        <f>IF('SERIES_DB-MetaData'!$F87="US",'SERIES_DB-MetaData'!BA87,'SERIES_DB-MetaData'!BA87/6.89476)</f>
        <v>47.137246256577463</v>
      </c>
      <c r="BB87" s="31">
        <f>IF('SERIES_DB-MetaData'!$F87="US",'SERIES_DB-MetaData'!BB87,'SERIES_DB-MetaData'!BB87/6.89476)</f>
        <v>65.557031716840044</v>
      </c>
      <c r="BC87" s="108">
        <f>'SERIES_DB-MetaData'!BC87</f>
        <v>0</v>
      </c>
      <c r="BD87" s="31">
        <f>IF('SERIES_DB-MetaData'!$F87="US",'SERIES_DB-MetaData'!BD87,'SERIES_DB-MetaData'!BD87/25.4)</f>
        <v>0.25590551181102361</v>
      </c>
      <c r="BE87" s="31">
        <f>IF('SERIES_DB-MetaData'!$F87="US",'SERIES_DB-MetaData'!BE87,'SERIES_DB-MetaData'!BE87/25.4)</f>
        <v>3.5433070866141736</v>
      </c>
      <c r="BF87" s="108">
        <f>'SERIES_DB-MetaData'!BF87</f>
        <v>2</v>
      </c>
      <c r="BG87" s="23">
        <f t="shared" si="7"/>
        <v>1.1005994163695583</v>
      </c>
      <c r="BH87" s="31">
        <f>IF('SERIES_DB-MetaData'!$F87="US",'SERIES_DB-MetaData'!BH87,'SERIES_DB-MetaData'!BH87/25.4)</f>
        <v>0</v>
      </c>
      <c r="BI87" s="31">
        <f>IF('SERIES_DB-MetaData'!$F87="US",'SERIES_DB-MetaData'!BI87,'SERIES_DB-MetaData'!BI87/6.89476)</f>
        <v>47.137246256577463</v>
      </c>
      <c r="BJ87" s="31">
        <f>IF('SERIES_DB-MetaData'!$F87="US",'SERIES_DB-MetaData'!BJ87,'SERIES_DB-MetaData'!BJ87/6.89476)</f>
        <v>69.328011417366227</v>
      </c>
      <c r="BK87" s="108">
        <f>'SERIES_DB-MetaData'!BK87</f>
        <v>0</v>
      </c>
      <c r="BL87" s="31">
        <f>IF('SERIES_DB-MetaData'!$F87="US",'SERIES_DB-MetaData'!BL87,'SERIES_DB-MetaData'!BL87/25.4)</f>
        <v>0.2456692913385827</v>
      </c>
      <c r="BM87" s="31">
        <f>IF('SERIES_DB-MetaData'!$F87="US",'SERIES_DB-MetaData'!BM87,'SERIES_DB-MetaData'!BM87/25.4)</f>
        <v>3.5433070866141736</v>
      </c>
      <c r="BN87" s="31">
        <f>'SERIES_DB-MetaData'!$BO$6</f>
        <v>0.52359877559829893</v>
      </c>
      <c r="BO87" s="22">
        <f>'SERIES_DB-MetaData'!$BO$6</f>
        <v>0.52359877559829893</v>
      </c>
      <c r="BP87" s="31">
        <f>IF('SERIES_DB-MetaData'!$F87="US",'SERIES_DB-MetaData'!BP87,'SERIES_DB-MetaData'!BP87/6.89476)</f>
        <v>47.137246256577463</v>
      </c>
      <c r="BQ87" s="31">
        <f>IF('SERIES_DB-MetaData'!$F87="US",'SERIES_DB-MetaData'!BQ87,'SERIES_DB-MetaData'!BQ87/6.89476)</f>
        <v>69.328011417366227</v>
      </c>
      <c r="BR87" s="108">
        <f>'SERIES_DB-MetaData'!BR87</f>
        <v>0</v>
      </c>
      <c r="BS87" s="31">
        <f>IF('SERIES_DB-MetaData'!$F87="US",'SERIES_DB-MetaData'!BS87,'SERIES_DB-MetaData'!BS87/25.4)</f>
        <v>0</v>
      </c>
      <c r="BT87" s="108">
        <f>'SERIES_DB-MetaData'!BT87</f>
        <v>0</v>
      </c>
      <c r="BU87" s="108">
        <f t="shared" si="8"/>
        <v>0</v>
      </c>
      <c r="BV87" s="31">
        <f>IF('SERIES_DB-MetaData'!$F87="US",'SERIES_DB-MetaData'!BV87,'SERIES_DB-MetaData'!BV87/6.89476)</f>
        <v>0</v>
      </c>
      <c r="BW87" s="108">
        <f>'SERIES_DB-MetaData'!BW87</f>
        <v>0</v>
      </c>
      <c r="BX87" s="108">
        <f>'SERIES_DB-MetaData'!BX87</f>
        <v>8</v>
      </c>
    </row>
    <row r="88" spans="1:76">
      <c r="A88" s="85">
        <f>'SERIES_DB-MetaData'!A88</f>
        <v>83</v>
      </c>
      <c r="B88" s="85">
        <f>'SERIES_DB-MetaData'!B88</f>
        <v>0</v>
      </c>
      <c r="C88" s="85">
        <f>'SERIES_DB-MetaData'!C88</f>
        <v>2</v>
      </c>
      <c r="D88" s="85" t="str">
        <f>'SERIES_DB-MetaData'!D88</f>
        <v>SSW-3</v>
      </c>
      <c r="E88" s="85" t="str">
        <f>'SERIES_DB-MetaData'!E88</f>
        <v>Jiang (1999)</v>
      </c>
      <c r="F88" s="20" t="s">
        <v>193</v>
      </c>
      <c r="G88" s="85" t="str">
        <f>'SERIES_DB-MetaData'!G88</f>
        <v>C</v>
      </c>
      <c r="H88" s="85" t="str">
        <f>'SERIES_DB-MetaData'!H88</f>
        <v>R</v>
      </c>
      <c r="I88" s="31">
        <f>IF('SERIES_DB-MetaData'!$F88="US",'SERIES_DB-MetaData'!I88,'SERIES_DB-MetaData'!I88/6.89476)</f>
        <v>2.654189558447285</v>
      </c>
      <c r="J88" s="31">
        <f>IF('SERIES_DB-MetaData'!$F88="US",'SERIES_DB-MetaData'!J88,'SERIES_DB-MetaData'!J88/6.89476)</f>
        <v>0</v>
      </c>
      <c r="K88" s="31">
        <f>IF('SERIES_DB-MetaData'!$F88="US",'SERIES_DB-MetaData'!K88,'SERIES_DB-MetaData'!K88/6.89476)</f>
        <v>0</v>
      </c>
      <c r="L88" s="31">
        <f>IF('SERIES_DB-MetaData'!$F88="US",'SERIES_DB-MetaData'!L88,'SERIES_DB-MetaData'!L88/4.448)</f>
        <v>91.902369604316547</v>
      </c>
      <c r="M88" s="20" t="str">
        <f>'SERIES_DB-MetaData'!M88</f>
        <v>III</v>
      </c>
      <c r="N88" s="31">
        <f>IF('SERIES_DB-MetaData'!$F88="US",'SERIES_DB-MetaData'!N88,'SERIES_DB-MetaData'!N88/25.4)</f>
        <v>2.6377952755905514</v>
      </c>
      <c r="O88" s="31">
        <f>IF('SERIES_DB-MetaData'!$F88="US",'SERIES_DB-MetaData'!O88,'SERIES_DB-MetaData'!O88/25.4)</f>
        <v>3.7401574803149606</v>
      </c>
      <c r="P88" s="31">
        <f>IF('SERIES_DB-MetaData'!$F88="US",'SERIES_DB-MetaData'!P88,'SERIES_DB-MetaData'!P88/25.4)</f>
        <v>65.629921259842519</v>
      </c>
      <c r="Q88" s="31">
        <f>IF('SERIES_DB-MetaData'!$F88="US",'SERIES_DB-MetaData'!Q88,'SERIES_DB-MetaData'!Q88/25.4)</f>
        <v>2.6377952755905514</v>
      </c>
      <c r="R88" s="31">
        <f>IF('SERIES_DB-MetaData'!$F88="US",'SERIES_DB-MetaData'!R88,'SERIES_DB-MetaData'!R88/25.4)</f>
        <v>36.732283464566933</v>
      </c>
      <c r="S88" s="31">
        <f>IF('SERIES_DB-MetaData'!$F88="US",'SERIES_DB-MetaData'!S88,'SERIES_DB-MetaData'!S88/25.4)</f>
        <v>36.732283464566933</v>
      </c>
      <c r="T88" s="24" t="str">
        <f>'SERIES_DB-MetaData'!T88</f>
        <v>C</v>
      </c>
      <c r="U88" s="31">
        <f>IF('SERIES_DB-MetaData'!$F88="US",'SERIES_DB-MetaData'!U88,'SERIES_DB-MetaData'!U88/(25.4^2))</f>
        <v>173.11829623659247</v>
      </c>
      <c r="V88" s="31">
        <f>IF('SERIES_DB-MetaData'!$F88="US",'SERIES_DB-MetaData'!V88,'SERIES_DB-MetaData'!V88/25.4)</f>
        <v>0.39370078740157483</v>
      </c>
      <c r="W88" s="31">
        <f>IF('SERIES_DB-MetaData'!$F88="US",'SERIES_DB-MetaData'!W88,'SERIES_DB-MetaData'!W88/25.4)</f>
        <v>0</v>
      </c>
      <c r="X88" s="31">
        <f>IF('SERIES_DB-MetaData'!$F88="US",'SERIES_DB-MetaData'!X88,'SERIES_DB-MetaData'!X88/25.4)</f>
        <v>0</v>
      </c>
      <c r="Y88" s="108">
        <f>'SERIES_DB-MetaData'!Y88</f>
        <v>4</v>
      </c>
      <c r="Z88" s="31">
        <f>IF('SERIES_DB-MetaData'!$F88="US",'SERIES_DB-MetaData'!Z88,'SERIES_DB-MetaData'!Z88/25.4)</f>
        <v>0</v>
      </c>
      <c r="AA88" s="108">
        <f>'SERIES_DB-MetaData'!AA88</f>
        <v>0</v>
      </c>
      <c r="AB88" s="31">
        <f>IF('SERIES_DB-MetaData'!$F88="US",'SERIES_DB-MetaData'!AB88,'SERIES_DB-MetaData'!AB88/25.4)</f>
        <v>0</v>
      </c>
      <c r="AC88" s="108">
        <f>'SERIES_DB-MetaData'!AC88</f>
        <v>0</v>
      </c>
      <c r="AD88" s="108">
        <f>'SERIES_DB-MetaData'!AD88</f>
        <v>0</v>
      </c>
      <c r="AE88" s="31">
        <f>IF('SERIES_DB-MetaData'!$F88="US",'SERIES_DB-MetaData'!AE88,'SERIES_DB-MetaData'!AE88/25.4)</f>
        <v>0</v>
      </c>
      <c r="AF88" s="108" t="str">
        <f>'SERIES_DB-MetaData'!AF88</f>
        <v>Ribbed</v>
      </c>
      <c r="AG88" s="23">
        <f t="shared" si="5"/>
        <v>0.28128039946546152</v>
      </c>
      <c r="AH88" s="31">
        <f>IF('SERIES_DB-MetaData'!$F88="US",'SERIES_DB-MetaData'!AH88,'SERIES_DB-MetaData'!AH88/25.4)</f>
        <v>0</v>
      </c>
      <c r="AI88" s="31">
        <f>IF('SERIES_DB-MetaData'!$F88="US",'SERIES_DB-MetaData'!AI88,'SERIES_DB-MetaData'!AI88/6.89476)</f>
        <v>42.205965109735509</v>
      </c>
      <c r="AJ88" s="31">
        <f>IF('SERIES_DB-MetaData'!$F88="US",'SERIES_DB-MetaData'!AJ88,'SERIES_DB-MetaData'!AJ88/6.89476)</f>
        <v>65.557031716840044</v>
      </c>
      <c r="AK88" s="31">
        <f>IF('SERIES_DB-MetaData'!$F88="US",'SERIES_DB-MetaData'!AK88,'SERIES_DB-MetaData'!AK88/6.89476)</f>
        <v>0</v>
      </c>
      <c r="AL88" s="31">
        <f>IF('SERIES_DB-MetaData'!$F88="US",'SERIES_DB-MetaData'!AL88,'SERIES_DB-MetaData'!AL88/6.89476)</f>
        <v>0</v>
      </c>
      <c r="AM88" s="31">
        <f>IF('SERIES_DB-MetaData'!$F88="US",'SERIES_DB-MetaData'!AM88,'SERIES_DB-MetaData'!AM88/6.89476)</f>
        <v>0</v>
      </c>
      <c r="AN88" s="31">
        <f>IF('SERIES_DB-MetaData'!$F88="US",'SERIES_DB-MetaData'!AN88,'SERIES_DB-MetaData'!AN88/6.89476)</f>
        <v>0</v>
      </c>
      <c r="AO88" s="108">
        <f>'SERIES_DB-MetaData'!AO88</f>
        <v>0</v>
      </c>
      <c r="AP88" s="108">
        <f>'SERIES_DB-MetaData'!AP88</f>
        <v>0</v>
      </c>
      <c r="AQ88" s="108">
        <f>'SERIES_DB-MetaData'!AQ88</f>
        <v>2</v>
      </c>
      <c r="AR88" s="108" t="str">
        <f>'SERIES_DB-MetaData'!AR88</f>
        <v>Ribbed</v>
      </c>
      <c r="AS88" s="31">
        <f>IF('SERIES_DB-MetaData'!$F88="US",'SERIES_DB-MetaData'!AS88,'SERIES_DB-MetaData'!AS88/25.4)</f>
        <v>0.25590551181102361</v>
      </c>
      <c r="AT88" s="108">
        <f>'SERIES_DB-MetaData'!AT88</f>
        <v>10</v>
      </c>
      <c r="AU88" s="31">
        <f>IF('SERIES_DB-MetaData'!$F88="US",'SERIES_DB-MetaData'!AU88,'SERIES_DB-MetaData'!AU88/25.4)</f>
        <v>3.5433070866141736</v>
      </c>
      <c r="AV88" s="31">
        <f>IF('SERIES_DB-MetaData'!$F88="US",'SERIES_DB-MetaData'!AV88,'SERIES_DB-MetaData'!AV88/25.4)</f>
        <v>0</v>
      </c>
      <c r="AW88" s="108">
        <f>'SERIES_DB-MetaData'!AW88</f>
        <v>0</v>
      </c>
      <c r="AX88" s="31">
        <f>IF('SERIES_DB-MetaData'!$F88="US",'SERIES_DB-MetaData'!AX88,'SERIES_DB-MetaData'!AX88/25.4)</f>
        <v>0</v>
      </c>
      <c r="AY88" s="23">
        <f t="shared" si="6"/>
        <v>1.1005994163695583</v>
      </c>
      <c r="AZ88" s="23"/>
      <c r="BA88" s="31">
        <f>IF('SERIES_DB-MetaData'!$F88="US",'SERIES_DB-MetaData'!BA88,'SERIES_DB-MetaData'!BA88/6.89476)</f>
        <v>47.137246256577463</v>
      </c>
      <c r="BB88" s="31">
        <f>IF('SERIES_DB-MetaData'!$F88="US",'SERIES_DB-MetaData'!BB88,'SERIES_DB-MetaData'!BB88/6.89476)</f>
        <v>65.557031716840044</v>
      </c>
      <c r="BC88" s="108">
        <f>'SERIES_DB-MetaData'!BC88</f>
        <v>0</v>
      </c>
      <c r="BD88" s="31">
        <f>IF('SERIES_DB-MetaData'!$F88="US",'SERIES_DB-MetaData'!BD88,'SERIES_DB-MetaData'!BD88/25.4)</f>
        <v>0.25590551181102361</v>
      </c>
      <c r="BE88" s="31">
        <f>IF('SERIES_DB-MetaData'!$F88="US",'SERIES_DB-MetaData'!BE88,'SERIES_DB-MetaData'!BE88/25.4)</f>
        <v>3.5433070866141736</v>
      </c>
      <c r="BF88" s="108">
        <f>'SERIES_DB-MetaData'!BF88</f>
        <v>2</v>
      </c>
      <c r="BG88" s="23">
        <f t="shared" si="7"/>
        <v>1.1005994163695583</v>
      </c>
      <c r="BH88" s="31">
        <f>IF('SERIES_DB-MetaData'!$F88="US",'SERIES_DB-MetaData'!BH88,'SERIES_DB-MetaData'!BH88/25.4)</f>
        <v>0</v>
      </c>
      <c r="BI88" s="31">
        <f>IF('SERIES_DB-MetaData'!$F88="US",'SERIES_DB-MetaData'!BI88,'SERIES_DB-MetaData'!BI88/6.89476)</f>
        <v>47.137246256577463</v>
      </c>
      <c r="BJ88" s="31">
        <f>IF('SERIES_DB-MetaData'!$F88="US",'SERIES_DB-MetaData'!BJ88,'SERIES_DB-MetaData'!BJ88/6.89476)</f>
        <v>69.328011417366227</v>
      </c>
      <c r="BK88" s="108">
        <f>'SERIES_DB-MetaData'!BK88</f>
        <v>0</v>
      </c>
      <c r="BL88" s="31">
        <f>IF('SERIES_DB-MetaData'!$F88="US",'SERIES_DB-MetaData'!BL88,'SERIES_DB-MetaData'!BL88/25.4)</f>
        <v>0.2456692913385827</v>
      </c>
      <c r="BM88" s="31">
        <f>IF('SERIES_DB-MetaData'!$F88="US",'SERIES_DB-MetaData'!BM88,'SERIES_DB-MetaData'!BM88/25.4)</f>
        <v>3.5433070866141736</v>
      </c>
      <c r="BN88" s="31">
        <f>'SERIES_DB-MetaData'!$BO$6</f>
        <v>0.52359877559829893</v>
      </c>
      <c r="BO88" s="22">
        <f>'SERIES_DB-MetaData'!$BO$6</f>
        <v>0.52359877559829893</v>
      </c>
      <c r="BP88" s="31">
        <f>IF('SERIES_DB-MetaData'!$F88="US",'SERIES_DB-MetaData'!BQ88,'SERIES_DB-MetaData'!BQ88/6.89476)</f>
        <v>69.328011417366227</v>
      </c>
      <c r="BQ88" s="31" t="e">
        <f>IF('SERIES_DB-MetaData'!$F88="US",'SERIES_DB-MetaData'!#REF!,'SERIES_DB-MetaData'!#REF!/6.89476)</f>
        <v>#REF!</v>
      </c>
      <c r="BR88" s="108">
        <f>'SERIES_DB-MetaData'!BR88</f>
        <v>0</v>
      </c>
      <c r="BS88" s="31">
        <f>IF('SERIES_DB-MetaData'!$F88="US",'SERIES_DB-MetaData'!BS88,'SERIES_DB-MetaData'!BS88/25.4)</f>
        <v>0</v>
      </c>
      <c r="BT88" s="108">
        <f>'SERIES_DB-MetaData'!BT88</f>
        <v>0</v>
      </c>
      <c r="BU88" s="108">
        <f t="shared" si="8"/>
        <v>0</v>
      </c>
      <c r="BV88" s="31">
        <f>IF('SERIES_DB-MetaData'!$F88="US",'SERIES_DB-MetaData'!BV88,'SERIES_DB-MetaData'!BV88/6.89476)</f>
        <v>0</v>
      </c>
      <c r="BW88" s="108">
        <f>'SERIES_DB-MetaData'!BW88</f>
        <v>0</v>
      </c>
      <c r="BX88" s="108">
        <f>'SERIES_DB-MetaData'!BX88</f>
        <v>8</v>
      </c>
    </row>
    <row r="89" spans="1:76">
      <c r="A89" s="85">
        <f>'SERIES_DB-MetaData'!A89</f>
        <v>84</v>
      </c>
      <c r="B89" s="85">
        <f>'SERIES_DB-MetaData'!B89</f>
        <v>0</v>
      </c>
      <c r="C89" s="85">
        <f>'SERIES_DB-MetaData'!C89</f>
        <v>3</v>
      </c>
      <c r="D89" s="85" t="str">
        <f>'SERIES_DB-MetaData'!D89</f>
        <v>SSW-T</v>
      </c>
      <c r="E89" s="85" t="str">
        <f>'SERIES_DB-MetaData'!E89</f>
        <v>Jiang (1999)</v>
      </c>
      <c r="F89" s="20" t="s">
        <v>193</v>
      </c>
      <c r="G89" s="85" t="str">
        <f>'SERIES_DB-MetaData'!G89</f>
        <v>C</v>
      </c>
      <c r="H89" s="85" t="str">
        <f>'SERIES_DB-MetaData'!H89</f>
        <v>B</v>
      </c>
      <c r="I89" s="31">
        <f>IF('SERIES_DB-MetaData'!$F89="US",'SERIES_DB-MetaData'!I89,'SERIES_DB-MetaData'!I89/6.89476)</f>
        <v>3.4954081070262055</v>
      </c>
      <c r="J89" s="31">
        <f>IF('SERIES_DB-MetaData'!$F89="US",'SERIES_DB-MetaData'!J89,'SERIES_DB-MetaData'!J89/6.89476)</f>
        <v>0</v>
      </c>
      <c r="K89" s="31">
        <f>IF('SERIES_DB-MetaData'!$F89="US",'SERIES_DB-MetaData'!K89,'SERIES_DB-MetaData'!K89/6.89476)</f>
        <v>0</v>
      </c>
      <c r="L89" s="31">
        <f>IF('SERIES_DB-MetaData'!$F89="US",'SERIES_DB-MetaData'!L89,'SERIES_DB-MetaData'!L89/4.448)</f>
        <v>44.699865107913666</v>
      </c>
      <c r="M89" s="20" t="str">
        <f>'SERIES_DB-MetaData'!M89</f>
        <v>III</v>
      </c>
      <c r="N89" s="31">
        <f>IF('SERIES_DB-MetaData'!$F89="US",'SERIES_DB-MetaData'!N89,'SERIES_DB-MetaData'!N89/25.4)</f>
        <v>2.9527559055118111</v>
      </c>
      <c r="O89" s="31">
        <f>IF('SERIES_DB-MetaData'!$F89="US",'SERIES_DB-MetaData'!O89,'SERIES_DB-MetaData'!O89/25.4)</f>
        <v>5.5118110236220472</v>
      </c>
      <c r="P89" s="31">
        <f>IF('SERIES_DB-MetaData'!$F89="US",'SERIES_DB-MetaData'!P89,'SERIES_DB-MetaData'!P89/25.4)</f>
        <v>39.370078740157481</v>
      </c>
      <c r="Q89" s="31">
        <f>IF('SERIES_DB-MetaData'!$F89="US",'SERIES_DB-MetaData'!Q89,'SERIES_DB-MetaData'!Q89/25.4)</f>
        <v>2.9527559055118111</v>
      </c>
      <c r="R89" s="31">
        <f>IF('SERIES_DB-MetaData'!$F89="US",'SERIES_DB-MetaData'!R89,'SERIES_DB-MetaData'!R89/25.4)</f>
        <v>85.629921259842519</v>
      </c>
      <c r="S89" s="31">
        <f>IF('SERIES_DB-MetaData'!$F89="US",'SERIES_DB-MetaData'!S89,'SERIES_DB-MetaData'!S89/25.4)</f>
        <v>85.629921259842519</v>
      </c>
      <c r="T89" s="24" t="str">
        <f>'SERIES_DB-MetaData'!T89</f>
        <v>C</v>
      </c>
      <c r="U89" s="31">
        <f>IF('SERIES_DB-MetaData'!$F89="US",'SERIES_DB-MetaData'!U89,'SERIES_DB-MetaData'!U89/(25.4^2))</f>
        <v>99.975199950399912</v>
      </c>
      <c r="V89" s="31">
        <f>IF('SERIES_DB-MetaData'!$F89="US",'SERIES_DB-MetaData'!V89,'SERIES_DB-MetaData'!V89/25.4)</f>
        <v>0.25590551181102361</v>
      </c>
      <c r="W89" s="31">
        <f>IF('SERIES_DB-MetaData'!$F89="US",'SERIES_DB-MetaData'!W89,'SERIES_DB-MetaData'!W89/25.4)</f>
        <v>0</v>
      </c>
      <c r="X89" s="31">
        <f>IF('SERIES_DB-MetaData'!$F89="US",'SERIES_DB-MetaData'!X89,'SERIES_DB-MetaData'!X89/25.4)</f>
        <v>0</v>
      </c>
      <c r="Y89" s="108">
        <f>'SERIES_DB-MetaData'!Y89</f>
        <v>8</v>
      </c>
      <c r="Z89" s="31">
        <f>IF('SERIES_DB-MetaData'!$F89="US",'SERIES_DB-MetaData'!Z89,'SERIES_DB-MetaData'!Z89/25.4)</f>
        <v>0</v>
      </c>
      <c r="AA89" s="108">
        <f>'SERIES_DB-MetaData'!AA89</f>
        <v>0</v>
      </c>
      <c r="AB89" s="31">
        <f>IF('SERIES_DB-MetaData'!$F89="US",'SERIES_DB-MetaData'!AB89,'SERIES_DB-MetaData'!AB89/25.4)</f>
        <v>0</v>
      </c>
      <c r="AC89" s="108">
        <f>'SERIES_DB-MetaData'!AC89</f>
        <v>0</v>
      </c>
      <c r="AD89" s="108">
        <f>'SERIES_DB-MetaData'!AD89</f>
        <v>0</v>
      </c>
      <c r="AE89" s="31">
        <f>IF('SERIES_DB-MetaData'!$F89="US",'SERIES_DB-MetaData'!AE89,'SERIES_DB-MetaData'!AE89/25.4)</f>
        <v>0</v>
      </c>
      <c r="AF89" s="108" t="str">
        <f>'SERIES_DB-MetaData'!AF89</f>
        <v>Ribbed</v>
      </c>
      <c r="AG89" s="23">
        <f t="shared" si="5"/>
        <v>0.41157299105168599</v>
      </c>
      <c r="AH89" s="31">
        <f>IF('SERIES_DB-MetaData'!$F89="US",'SERIES_DB-MetaData'!AH89,'SERIES_DB-MetaData'!AH89/25.4)</f>
        <v>0</v>
      </c>
      <c r="AI89" s="31">
        <f>IF('SERIES_DB-MetaData'!$F89="US",'SERIES_DB-MetaData'!AI89,'SERIES_DB-MetaData'!AI89/6.89476)</f>
        <v>41.915889748156573</v>
      </c>
      <c r="AJ89" s="31">
        <f>IF('SERIES_DB-MetaData'!$F89="US",'SERIES_DB-MetaData'!AJ89,'SERIES_DB-MetaData'!AJ89/6.89476)</f>
        <v>67.442521567103142</v>
      </c>
      <c r="AK89" s="31">
        <f>IF('SERIES_DB-MetaData'!$F89="US",'SERIES_DB-MetaData'!AK89,'SERIES_DB-MetaData'!AK89/6.89476)</f>
        <v>0</v>
      </c>
      <c r="AL89" s="31">
        <f>IF('SERIES_DB-MetaData'!$F89="US",'SERIES_DB-MetaData'!AL89,'SERIES_DB-MetaData'!AL89/6.89476)</f>
        <v>0</v>
      </c>
      <c r="AM89" s="31">
        <f>IF('SERIES_DB-MetaData'!$F89="US",'SERIES_DB-MetaData'!AM89,'SERIES_DB-MetaData'!AM89/6.89476)</f>
        <v>0</v>
      </c>
      <c r="AN89" s="31">
        <f>IF('SERIES_DB-MetaData'!$F89="US",'SERIES_DB-MetaData'!AN89,'SERIES_DB-MetaData'!AN89/6.89476)</f>
        <v>0</v>
      </c>
      <c r="AO89" s="108">
        <f>'SERIES_DB-MetaData'!AO89</f>
        <v>0</v>
      </c>
      <c r="AP89" s="108">
        <f>'SERIES_DB-MetaData'!AP89</f>
        <v>0</v>
      </c>
      <c r="AQ89" s="108">
        <f>'SERIES_DB-MetaData'!AQ89</f>
        <v>2</v>
      </c>
      <c r="AR89" s="108" t="str">
        <f>'SERIES_DB-MetaData'!AR89</f>
        <v>Ribbed</v>
      </c>
      <c r="AS89" s="31">
        <f>IF('SERIES_DB-MetaData'!$F89="US",'SERIES_DB-MetaData'!AS89,'SERIES_DB-MetaData'!AS89/25.4)</f>
        <v>0.25590551181102361</v>
      </c>
      <c r="AT89" s="108">
        <f>'SERIES_DB-MetaData'!AT89</f>
        <v>24</v>
      </c>
      <c r="AU89" s="31">
        <f>IF('SERIES_DB-MetaData'!$F89="US",'SERIES_DB-MetaData'!AU89,'SERIES_DB-MetaData'!AU89/25.4)</f>
        <v>3.5433070866141736</v>
      </c>
      <c r="AV89" s="31">
        <f>IF('SERIES_DB-MetaData'!$F89="US",'SERIES_DB-MetaData'!AV89,'SERIES_DB-MetaData'!AV89/25.4)</f>
        <v>0</v>
      </c>
      <c r="AW89" s="108">
        <f>'SERIES_DB-MetaData'!AW89</f>
        <v>0</v>
      </c>
      <c r="AX89" s="31">
        <f>IF('SERIES_DB-MetaData'!$F89="US",'SERIES_DB-MetaData'!AX89,'SERIES_DB-MetaData'!AX89/25.4)</f>
        <v>0</v>
      </c>
      <c r="AY89" s="23">
        <f t="shared" si="6"/>
        <v>0.98320214529013883</v>
      </c>
      <c r="AZ89" s="23"/>
      <c r="BA89" s="31">
        <f>IF('SERIES_DB-MetaData'!$F89="US",'SERIES_DB-MetaData'!BA89,'SERIES_DB-MetaData'!BA89/6.89476)</f>
        <v>41.915889748156573</v>
      </c>
      <c r="BB89" s="31">
        <f>IF('SERIES_DB-MetaData'!$F89="US",'SERIES_DB-MetaData'!BB89,'SERIES_DB-MetaData'!BB89/6.89476)</f>
        <v>67.442521567103142</v>
      </c>
      <c r="BC89" s="108">
        <f>'SERIES_DB-MetaData'!BC89</f>
        <v>0</v>
      </c>
      <c r="BD89" s="31">
        <f>IF('SERIES_DB-MetaData'!$F89="US",'SERIES_DB-MetaData'!BD89,'SERIES_DB-MetaData'!BD89/25.4)</f>
        <v>0.25590551181102361</v>
      </c>
      <c r="BE89" s="31">
        <f>IF('SERIES_DB-MetaData'!$F89="US",'SERIES_DB-MetaData'!BE89,'SERIES_DB-MetaData'!BE89/25.4)</f>
        <v>3.5433070866141736</v>
      </c>
      <c r="BF89" s="108">
        <f>'SERIES_DB-MetaData'!BF89</f>
        <v>2</v>
      </c>
      <c r="BG89" s="23">
        <f t="shared" si="7"/>
        <v>0.98320214529013883</v>
      </c>
      <c r="BH89" s="31">
        <f>IF('SERIES_DB-MetaData'!$F89="US",'SERIES_DB-MetaData'!BH89,'SERIES_DB-MetaData'!BH89/25.4)</f>
        <v>0</v>
      </c>
      <c r="BI89" s="31">
        <f>IF('SERIES_DB-MetaData'!$F89="US",'SERIES_DB-MetaData'!BI89,'SERIES_DB-MetaData'!BI89/6.89476)</f>
        <v>41.915889748156573</v>
      </c>
      <c r="BJ89" s="31">
        <f>IF('SERIES_DB-MetaData'!$F89="US",'SERIES_DB-MetaData'!BJ89,'SERIES_DB-MetaData'!BJ89/6.89476)</f>
        <v>67.442521567103142</v>
      </c>
      <c r="BK89" s="108">
        <f>'SERIES_DB-MetaData'!BK89</f>
        <v>0</v>
      </c>
      <c r="BL89" s="31">
        <f>IF('SERIES_DB-MetaData'!$F89="US",'SERIES_DB-MetaData'!BL89,'SERIES_DB-MetaData'!BL89/25.4)</f>
        <v>0</v>
      </c>
      <c r="BM89" s="31">
        <f>IF('SERIES_DB-MetaData'!$F89="US",'SERIES_DB-MetaData'!BM89,'SERIES_DB-MetaData'!BM89/25.4)</f>
        <v>0</v>
      </c>
      <c r="BN89" s="31">
        <f>'SERIES_DB-MetaData'!$BO$6</f>
        <v>0.52359877559829893</v>
      </c>
      <c r="BO89" s="22">
        <f>'SERIES_DB-MetaData'!$BO$6</f>
        <v>0.52359877559829893</v>
      </c>
      <c r="BP89" s="31">
        <f>IF('SERIES_DB-MetaData'!$F89="US",'SERIES_DB-MetaData'!BQ89,'SERIES_DB-MetaData'!BQ89/6.89476)</f>
        <v>67.442521567103142</v>
      </c>
      <c r="BQ89" s="31" t="e">
        <f>IF('SERIES_DB-MetaData'!$F89="US",'SERIES_DB-MetaData'!#REF!,'SERIES_DB-MetaData'!#REF!/6.89476)</f>
        <v>#REF!</v>
      </c>
      <c r="BR89" s="108">
        <f>'SERIES_DB-MetaData'!BR89</f>
        <v>0</v>
      </c>
      <c r="BS89" s="31">
        <f>IF('SERIES_DB-MetaData'!$F89="US",'SERIES_DB-MetaData'!BS89,'SERIES_DB-MetaData'!BS89/25.4)</f>
        <v>0</v>
      </c>
      <c r="BT89" s="108">
        <f>'SERIES_DB-MetaData'!BT89</f>
        <v>0</v>
      </c>
      <c r="BU89" s="108">
        <f t="shared" si="8"/>
        <v>0</v>
      </c>
      <c r="BV89" s="31">
        <f>IF('SERIES_DB-MetaData'!$F89="US",'SERIES_DB-MetaData'!BV89,'SERIES_DB-MetaData'!BV89/6.89476)</f>
        <v>0</v>
      </c>
      <c r="BW89" s="108">
        <f>'SERIES_DB-MetaData'!BW89</f>
        <v>0</v>
      </c>
      <c r="BX89" s="108">
        <f>'SERIES_DB-MetaData'!BX89</f>
        <v>1</v>
      </c>
    </row>
    <row r="90" spans="1:76">
      <c r="A90" s="85">
        <f>'SERIES_DB-MetaData'!A90</f>
        <v>85</v>
      </c>
      <c r="B90" s="85">
        <f>'SERIES_DB-MetaData'!B90</f>
        <v>0</v>
      </c>
      <c r="C90" s="85">
        <f>'SERIES_DB-MetaData'!C90</f>
        <v>1</v>
      </c>
      <c r="D90" s="85" t="str">
        <f>'SERIES_DB-MetaData'!D90</f>
        <v>NW-1</v>
      </c>
      <c r="E90" s="85" t="str">
        <f>'SERIES_DB-MetaData'!E90</f>
        <v>Kabeyasawa &amp; Hiraishi</v>
      </c>
      <c r="F90" s="20" t="s">
        <v>193</v>
      </c>
      <c r="G90" s="85" t="str">
        <f>'SERIES_DB-MetaData'!G90</f>
        <v>C</v>
      </c>
      <c r="H90" s="85" t="str">
        <f>'SERIES_DB-MetaData'!H90</f>
        <v>B</v>
      </c>
      <c r="I90" s="31">
        <f>IF('SERIES_DB-MetaData'!$F90="US",'SERIES_DB-MetaData'!I90,'SERIES_DB-MetaData'!I90/6.89476)</f>
        <v>12.705300837157493</v>
      </c>
      <c r="J90" s="31">
        <f>IF('SERIES_DB-MetaData'!$F90="US",'SERIES_DB-MetaData'!J90,'SERIES_DB-MetaData'!J90/6.89476)</f>
        <v>0</v>
      </c>
      <c r="K90" s="31">
        <f>IF('SERIES_DB-MetaData'!$F90="US",'SERIES_DB-MetaData'!K90,'SERIES_DB-MetaData'!K90/6.89476)</f>
        <v>0</v>
      </c>
      <c r="L90" s="31">
        <f>IF('SERIES_DB-MetaData'!$F90="US",'SERIES_DB-MetaData'!L90,'SERIES_DB-MetaData'!L90/4.448)</f>
        <v>401.76258992805748</v>
      </c>
      <c r="M90" s="20" t="str">
        <f>'SERIES_DB-MetaData'!M90</f>
        <v>II</v>
      </c>
      <c r="N90" s="31">
        <f>IF('SERIES_DB-MetaData'!$F90="US",'SERIES_DB-MetaData'!N90,'SERIES_DB-MetaData'!N90/25.4)</f>
        <v>7.8740157480314963</v>
      </c>
      <c r="O90" s="31">
        <f>IF('SERIES_DB-MetaData'!$F90="US",'SERIES_DB-MetaData'!O90,'SERIES_DB-MetaData'!O90/25.4)</f>
        <v>7.8740157480314963</v>
      </c>
      <c r="P90" s="31">
        <f>IF('SERIES_DB-MetaData'!$F90="US",'SERIES_DB-MetaData'!P90,'SERIES_DB-MetaData'!P90/25.4)</f>
        <v>66.929133858267718</v>
      </c>
      <c r="Q90" s="31">
        <f>IF('SERIES_DB-MetaData'!$F90="US",'SERIES_DB-MetaData'!Q90,'SERIES_DB-MetaData'!Q90/25.4)</f>
        <v>3.1496062992125986</v>
      </c>
      <c r="R90" s="31">
        <f>IF('SERIES_DB-MetaData'!$F90="US",'SERIES_DB-MetaData'!R90,'SERIES_DB-MetaData'!R90/25.4)</f>
        <v>118.11023622047244</v>
      </c>
      <c r="S90" s="31">
        <f>IF('SERIES_DB-MetaData'!$F90="US",'SERIES_DB-MetaData'!S90,'SERIES_DB-MetaData'!S90/25.4)</f>
        <v>133.85826771653544</v>
      </c>
      <c r="T90" s="24" t="str">
        <f>'SERIES_DB-MetaData'!T90</f>
        <v>C</v>
      </c>
      <c r="U90" s="31">
        <f>IF('SERIES_DB-MetaData'!$F90="US",'SERIES_DB-MetaData'!U90,'SERIES_DB-MetaData'!U90/(25.4^2))</f>
        <v>223.20044640089282</v>
      </c>
      <c r="V90" s="31">
        <f>IF('SERIES_DB-MetaData'!$F90="US",'SERIES_DB-MetaData'!V90,'SERIES_DB-MetaData'!V90/25.4)</f>
        <v>0.37401574803149606</v>
      </c>
      <c r="W90" s="31">
        <f>IF('SERIES_DB-MetaData'!$F90="US",'SERIES_DB-MetaData'!W90,'SERIES_DB-MetaData'!W90/25.4)</f>
        <v>0.37401574803149606</v>
      </c>
      <c r="X90" s="31">
        <f>IF('SERIES_DB-MetaData'!$F90="US",'SERIES_DB-MetaData'!X90,'SERIES_DB-MetaData'!X90/25.4)</f>
        <v>0.37401574803149606</v>
      </c>
      <c r="Y90" s="108">
        <f>'SERIES_DB-MetaData'!Y90</f>
        <v>12</v>
      </c>
      <c r="Z90" s="31">
        <f>IF('SERIES_DB-MetaData'!$F90="US",'SERIES_DB-MetaData'!Z90,'SERIES_DB-MetaData'!Z90/25.4)</f>
        <v>0</v>
      </c>
      <c r="AA90" s="108">
        <f>'SERIES_DB-MetaData'!AA90</f>
        <v>2</v>
      </c>
      <c r="AB90" s="31">
        <f>IF('SERIES_DB-MetaData'!$F90="US",'SERIES_DB-MetaData'!AB90,'SERIES_DB-MetaData'!AB90/25.4)</f>
        <v>0</v>
      </c>
      <c r="AC90" s="108">
        <f>'SERIES_DB-MetaData'!AC90</f>
        <v>2</v>
      </c>
      <c r="AD90" s="108" t="str">
        <f>'SERIES_DB-MetaData'!AD90</f>
        <v>CH</v>
      </c>
      <c r="AE90" s="31">
        <f>IF('SERIES_DB-MetaData'!$F90="US",'SERIES_DB-MetaData'!AE90,'SERIES_DB-MetaData'!AE90/25.4)</f>
        <v>23.622047244094489</v>
      </c>
      <c r="AF90" s="108" t="str">
        <f>'SERIES_DB-MetaData'!AF90</f>
        <v>Ribbed</v>
      </c>
      <c r="AG90" s="23">
        <f t="shared" si="5"/>
        <v>0.59068486872183079</v>
      </c>
      <c r="AH90" s="31">
        <f>IF('SERIES_DB-MetaData'!$F90="US",'SERIES_DB-MetaData'!AH90,'SERIES_DB-MetaData'!AH90/25.4)</f>
        <v>0</v>
      </c>
      <c r="AI90" s="31">
        <f>IF('SERIES_DB-MetaData'!$F90="US",'SERIES_DB-MetaData'!AI90,'SERIES_DB-MetaData'!AI90/6.89476)</f>
        <v>112.54924029262803</v>
      </c>
      <c r="AJ90" s="31">
        <f>IF('SERIES_DB-MetaData'!$F90="US",'SERIES_DB-MetaData'!AJ90,'SERIES_DB-MetaData'!AJ90/6.89476)</f>
        <v>144.45753006631122</v>
      </c>
      <c r="AK90" s="31">
        <f>IF('SERIES_DB-MetaData'!$F90="US",'SERIES_DB-MetaData'!AK90,'SERIES_DB-MetaData'!AK90/6.89476)</f>
        <v>112.54924029262803</v>
      </c>
      <c r="AL90" s="31">
        <f>IF('SERIES_DB-MetaData'!$F90="US",'SERIES_DB-MetaData'!AL90,'SERIES_DB-MetaData'!AL90/6.89476)</f>
        <v>112.54924029262803</v>
      </c>
      <c r="AM90" s="31">
        <f>IF('SERIES_DB-MetaData'!$F90="US",'SERIES_DB-MetaData'!AM90,'SERIES_DB-MetaData'!AM90/6.89476)</f>
        <v>144.45753006631122</v>
      </c>
      <c r="AN90" s="31">
        <f>IF('SERIES_DB-MetaData'!$F90="US",'SERIES_DB-MetaData'!AN90,'SERIES_DB-MetaData'!AN90/6.89476)</f>
        <v>144.45753006631122</v>
      </c>
      <c r="AO90" s="108">
        <f>'SERIES_DB-MetaData'!AO90</f>
        <v>800</v>
      </c>
      <c r="AP90" s="108" t="str">
        <f>'SERIES_DB-MetaData'!AP90</f>
        <v>RU</v>
      </c>
      <c r="AQ90" s="108">
        <f>'SERIES_DB-MetaData'!AQ90</f>
        <v>4</v>
      </c>
      <c r="AR90" s="108" t="str">
        <f>'SERIES_DB-MetaData'!AR90</f>
        <v>Ribbed</v>
      </c>
      <c r="AS90" s="31">
        <f>IF('SERIES_DB-MetaData'!$F90="US",'SERIES_DB-MetaData'!AS90,'SERIES_DB-MetaData'!AS90/25.4)</f>
        <v>0.25</v>
      </c>
      <c r="AT90" s="108">
        <f>'SERIES_DB-MetaData'!AT90</f>
        <v>75</v>
      </c>
      <c r="AU90" s="31">
        <f>IF('SERIES_DB-MetaData'!$F90="US",'SERIES_DB-MetaData'!AU90,'SERIES_DB-MetaData'!AU90/25.4)</f>
        <v>1.5748031496062993</v>
      </c>
      <c r="AV90" s="31">
        <f>IF('SERIES_DB-MetaData'!$F90="US",'SERIES_DB-MetaData'!AV90,'SERIES_DB-MetaData'!AV90/25.4)</f>
        <v>0</v>
      </c>
      <c r="AW90" s="108">
        <f>'SERIES_DB-MetaData'!AW90</f>
        <v>0</v>
      </c>
      <c r="AX90" s="31">
        <f>IF('SERIES_DB-MetaData'!$F90="US",'SERIES_DB-MetaData'!AX90,'SERIES_DB-MetaData'!AX90/25.4)</f>
        <v>0</v>
      </c>
      <c r="AY90" s="23">
        <f t="shared" si="6"/>
        <v>1.5834608721796803</v>
      </c>
      <c r="AZ90" s="23"/>
      <c r="BA90" s="31">
        <f>IF('SERIES_DB-MetaData'!$F90="US",'SERIES_DB-MetaData'!BA90,'SERIES_DB-MetaData'!BA90/6.89476)</f>
        <v>183.03755315631003</v>
      </c>
      <c r="BB90" s="31">
        <f>IF('SERIES_DB-MetaData'!$F90="US",'SERIES_DB-MetaData'!BB90,'SERIES_DB-MetaData'!BB90/6.89476)</f>
        <v>199.13673572394109</v>
      </c>
      <c r="BC90" s="108">
        <f>'SERIES_DB-MetaData'!BC90</f>
        <v>0</v>
      </c>
      <c r="BD90" s="31">
        <f>IF('SERIES_DB-MetaData'!$F90="US",'SERIES_DB-MetaData'!BD90,'SERIES_DB-MetaData'!BD90/25.4)</f>
        <v>0.25</v>
      </c>
      <c r="BE90" s="31">
        <f>IF('SERIES_DB-MetaData'!$F90="US",'SERIES_DB-MetaData'!BE90,'SERIES_DB-MetaData'!BE90/25.4)</f>
        <v>5.9055118110236222</v>
      </c>
      <c r="BF90" s="108">
        <f>'SERIES_DB-MetaData'!BF90</f>
        <v>2</v>
      </c>
      <c r="BG90" s="23">
        <f t="shared" si="7"/>
        <v>0.52782029072656</v>
      </c>
      <c r="BH90" s="31">
        <f>IF('SERIES_DB-MetaData'!$F90="US",'SERIES_DB-MetaData'!BH90,'SERIES_DB-MetaData'!BH90/25.4)</f>
        <v>0</v>
      </c>
      <c r="BI90" s="31">
        <f>IF('SERIES_DB-MetaData'!$F90="US",'SERIES_DB-MetaData'!BI90,'SERIES_DB-MetaData'!BI90/6.89476)</f>
        <v>145.03768078946911</v>
      </c>
      <c r="BJ90" s="31">
        <f>IF('SERIES_DB-MetaData'!$F90="US",'SERIES_DB-MetaData'!BJ90,'SERIES_DB-MetaData'!BJ90/6.89476)</f>
        <v>172.15972709709982</v>
      </c>
      <c r="BK90" s="108">
        <f>'SERIES_DB-MetaData'!BK90</f>
        <v>0</v>
      </c>
      <c r="BL90" s="31">
        <f>IF('SERIES_DB-MetaData'!$F90="US",'SERIES_DB-MetaData'!BL90,'SERIES_DB-MetaData'!BL90/25.4)</f>
        <v>0.25</v>
      </c>
      <c r="BM90" s="31">
        <f>IF('SERIES_DB-MetaData'!$F90="US",'SERIES_DB-MetaData'!BM90,'SERIES_DB-MetaData'!BM90/25.4)</f>
        <v>5.9055118110236222</v>
      </c>
      <c r="BN90" s="31">
        <f>'SERIES_DB-MetaData'!$BO$6</f>
        <v>0.52359877559829893</v>
      </c>
      <c r="BO90" s="22">
        <f>'SERIES_DB-MetaData'!$BO$6</f>
        <v>0.52359877559829893</v>
      </c>
      <c r="BP90" s="31">
        <f>IF('SERIES_DB-MetaData'!$F90="US",'SERIES_DB-MetaData'!BQ90,'SERIES_DB-MetaData'!BQ90/6.89476)</f>
        <v>172.15972709709982</v>
      </c>
      <c r="BQ90" s="31" t="e">
        <f>IF('SERIES_DB-MetaData'!$F90="US",'SERIES_DB-MetaData'!#REF!,'SERIES_DB-MetaData'!#REF!/6.89476)</f>
        <v>#REF!</v>
      </c>
      <c r="BR90" s="108">
        <f>'SERIES_DB-MetaData'!BR90</f>
        <v>0</v>
      </c>
      <c r="BS90" s="31">
        <f>IF('SERIES_DB-MetaData'!$F90="US",'SERIES_DB-MetaData'!BS90,'SERIES_DB-MetaData'!BS90/25.4)</f>
        <v>0</v>
      </c>
      <c r="BT90" s="108">
        <f>'SERIES_DB-MetaData'!BT90</f>
        <v>0</v>
      </c>
      <c r="BU90" s="108">
        <f t="shared" si="8"/>
        <v>0</v>
      </c>
      <c r="BV90" s="31">
        <f>IF('SERIES_DB-MetaData'!$F90="US",'SERIES_DB-MetaData'!BV90,'SERIES_DB-MetaData'!BV90/6.89476)</f>
        <v>0</v>
      </c>
      <c r="BW90" s="108">
        <f>'SERIES_DB-MetaData'!BW90</f>
        <v>0</v>
      </c>
      <c r="BX90" s="108">
        <f>'SERIES_DB-MetaData'!BX90</f>
        <v>5</v>
      </c>
    </row>
    <row r="91" spans="1:76">
      <c r="A91" s="85">
        <f>'SERIES_DB-MetaData'!A91</f>
        <v>86</v>
      </c>
      <c r="B91" s="85">
        <f>'SERIES_DB-MetaData'!B91</f>
        <v>0</v>
      </c>
      <c r="C91" s="85">
        <f>'SERIES_DB-MetaData'!C91</f>
        <v>2</v>
      </c>
      <c r="D91" s="85" t="str">
        <f>'SERIES_DB-MetaData'!D91</f>
        <v>NW-2</v>
      </c>
      <c r="E91" s="85" t="str">
        <f>'SERIES_DB-MetaData'!E91</f>
        <v>Kabeyasawa &amp; Hiraishi</v>
      </c>
      <c r="F91" s="20" t="s">
        <v>193</v>
      </c>
      <c r="G91" s="85" t="str">
        <f>'SERIES_DB-MetaData'!G91</f>
        <v>C</v>
      </c>
      <c r="H91" s="85" t="str">
        <f>'SERIES_DB-MetaData'!H91</f>
        <v>B</v>
      </c>
      <c r="I91" s="31">
        <f>IF('SERIES_DB-MetaData'!$F91="US",'SERIES_DB-MetaData'!I91,'SERIES_DB-MetaData'!I91/6.89476)</f>
        <v>13.575526921894308</v>
      </c>
      <c r="J91" s="31">
        <f>IF('SERIES_DB-MetaData'!$F91="US",'SERIES_DB-MetaData'!J91,'SERIES_DB-MetaData'!J91/6.89476)</f>
        <v>0</v>
      </c>
      <c r="K91" s="31">
        <f>IF('SERIES_DB-MetaData'!$F91="US",'SERIES_DB-MetaData'!K91,'SERIES_DB-MetaData'!K91/6.89476)</f>
        <v>0</v>
      </c>
      <c r="L91" s="31">
        <f>IF('SERIES_DB-MetaData'!$F91="US",'SERIES_DB-MetaData'!L91,'SERIES_DB-MetaData'!L91/4.448)</f>
        <v>393.50719424460419</v>
      </c>
      <c r="M91" s="20" t="str">
        <f>'SERIES_DB-MetaData'!M91</f>
        <v>II</v>
      </c>
      <c r="N91" s="31">
        <f>IF('SERIES_DB-MetaData'!$F91="US",'SERIES_DB-MetaData'!N91,'SERIES_DB-MetaData'!N91/25.4)</f>
        <v>7.8740157480314963</v>
      </c>
      <c r="O91" s="31">
        <f>IF('SERIES_DB-MetaData'!$F91="US",'SERIES_DB-MetaData'!O91,'SERIES_DB-MetaData'!O91/25.4)</f>
        <v>7.8740157480314963</v>
      </c>
      <c r="P91" s="31">
        <f>IF('SERIES_DB-MetaData'!$F91="US",'SERIES_DB-MetaData'!P91,'SERIES_DB-MetaData'!P91/25.4)</f>
        <v>66.929133858267718</v>
      </c>
      <c r="Q91" s="31">
        <f>IF('SERIES_DB-MetaData'!$F91="US",'SERIES_DB-MetaData'!Q91,'SERIES_DB-MetaData'!Q91/25.4)</f>
        <v>3.1496062992125986</v>
      </c>
      <c r="R91" s="31">
        <f>IF('SERIES_DB-MetaData'!$F91="US",'SERIES_DB-MetaData'!R91,'SERIES_DB-MetaData'!R91/25.4)</f>
        <v>118.11023622047244</v>
      </c>
      <c r="S91" s="31">
        <f>IF('SERIES_DB-MetaData'!$F91="US",'SERIES_DB-MetaData'!S91,'SERIES_DB-MetaData'!S91/25.4)</f>
        <v>88.976377952755911</v>
      </c>
      <c r="T91" s="24" t="str">
        <f>'SERIES_DB-MetaData'!T91</f>
        <v>C</v>
      </c>
      <c r="U91" s="31">
        <f>IF('SERIES_DB-MetaData'!$F91="US",'SERIES_DB-MetaData'!U91,'SERIES_DB-MetaData'!U91/(25.4^2))</f>
        <v>223.20044640089282</v>
      </c>
      <c r="V91" s="31">
        <f>IF('SERIES_DB-MetaData'!$F91="US",'SERIES_DB-MetaData'!V91,'SERIES_DB-MetaData'!V91/25.4)</f>
        <v>0.37401574803149606</v>
      </c>
      <c r="W91" s="31">
        <f>IF('SERIES_DB-MetaData'!$F91="US",'SERIES_DB-MetaData'!W91,'SERIES_DB-MetaData'!W91/25.4)</f>
        <v>0.37401574803149606</v>
      </c>
      <c r="X91" s="31">
        <f>IF('SERIES_DB-MetaData'!$F91="US",'SERIES_DB-MetaData'!X91,'SERIES_DB-MetaData'!X91/25.4)</f>
        <v>0.37401574803149606</v>
      </c>
      <c r="Y91" s="108">
        <f>'SERIES_DB-MetaData'!Y91</f>
        <v>12</v>
      </c>
      <c r="Z91" s="31">
        <f>IF('SERIES_DB-MetaData'!$F91="US",'SERIES_DB-MetaData'!Z91,'SERIES_DB-MetaData'!Z91/25.4)</f>
        <v>0</v>
      </c>
      <c r="AA91" s="108">
        <f>'SERIES_DB-MetaData'!AA91</f>
        <v>2</v>
      </c>
      <c r="AB91" s="31">
        <f>IF('SERIES_DB-MetaData'!$F91="US",'SERIES_DB-MetaData'!AB91,'SERIES_DB-MetaData'!AB91/25.4)</f>
        <v>0</v>
      </c>
      <c r="AC91" s="108">
        <f>'SERIES_DB-MetaData'!AC91</f>
        <v>2</v>
      </c>
      <c r="AD91" s="108" t="str">
        <f>'SERIES_DB-MetaData'!AD91</f>
        <v>CH</v>
      </c>
      <c r="AE91" s="31">
        <f>IF('SERIES_DB-MetaData'!$F91="US",'SERIES_DB-MetaData'!AE91,'SERIES_DB-MetaData'!AE91/25.4)</f>
        <v>23.622047244094489</v>
      </c>
      <c r="AF91" s="108" t="str">
        <f>'SERIES_DB-MetaData'!AF91</f>
        <v>Ribbed</v>
      </c>
      <c r="AG91" s="23">
        <f t="shared" si="5"/>
        <v>0.59068486872183079</v>
      </c>
      <c r="AH91" s="31">
        <f>IF('SERIES_DB-MetaData'!$F91="US",'SERIES_DB-MetaData'!AH91,'SERIES_DB-MetaData'!AH91/25.4)</f>
        <v>0</v>
      </c>
      <c r="AI91" s="31">
        <f>IF('SERIES_DB-MetaData'!$F91="US",'SERIES_DB-MetaData'!AI91,'SERIES_DB-MetaData'!AI91/6.89476)</f>
        <v>112.54924029262803</v>
      </c>
      <c r="AJ91" s="31">
        <f>IF('SERIES_DB-MetaData'!$F91="US",'SERIES_DB-MetaData'!AJ91,'SERIES_DB-MetaData'!AJ91/6.89476)</f>
        <v>144.45753006631122</v>
      </c>
      <c r="AK91" s="31">
        <f>IF('SERIES_DB-MetaData'!$F91="US",'SERIES_DB-MetaData'!AK91,'SERIES_DB-MetaData'!AK91/6.89476)</f>
        <v>112.54924029262803</v>
      </c>
      <c r="AL91" s="31">
        <f>IF('SERIES_DB-MetaData'!$F91="US",'SERIES_DB-MetaData'!AL91,'SERIES_DB-MetaData'!AL91/6.89476)</f>
        <v>112.54924029262803</v>
      </c>
      <c r="AM91" s="31">
        <f>IF('SERIES_DB-MetaData'!$F91="US",'SERIES_DB-MetaData'!AM91,'SERIES_DB-MetaData'!AM91/6.89476)</f>
        <v>144.45753006631122</v>
      </c>
      <c r="AN91" s="31">
        <f>IF('SERIES_DB-MetaData'!$F91="US",'SERIES_DB-MetaData'!AN91,'SERIES_DB-MetaData'!AN91/6.89476)</f>
        <v>144.45753006631122</v>
      </c>
      <c r="AO91" s="108">
        <f>'SERIES_DB-MetaData'!AO91</f>
        <v>800</v>
      </c>
      <c r="AP91" s="108" t="str">
        <f>'SERIES_DB-MetaData'!AP91</f>
        <v>RU</v>
      </c>
      <c r="AQ91" s="108">
        <f>'SERIES_DB-MetaData'!AQ91</f>
        <v>4</v>
      </c>
      <c r="AR91" s="108" t="str">
        <f>'SERIES_DB-MetaData'!AR91</f>
        <v>Ribbed</v>
      </c>
      <c r="AS91" s="31">
        <f>IF('SERIES_DB-MetaData'!$F91="US",'SERIES_DB-MetaData'!AS91,'SERIES_DB-MetaData'!AS91/25.4)</f>
        <v>0.25</v>
      </c>
      <c r="AT91" s="108">
        <f>'SERIES_DB-MetaData'!AT91</f>
        <v>75</v>
      </c>
      <c r="AU91" s="31">
        <f>IF('SERIES_DB-MetaData'!$F91="US",'SERIES_DB-MetaData'!AU91,'SERIES_DB-MetaData'!AU91/25.4)</f>
        <v>1.5748031496062993</v>
      </c>
      <c r="AV91" s="31">
        <f>IF('SERIES_DB-MetaData'!$F91="US",'SERIES_DB-MetaData'!AV91,'SERIES_DB-MetaData'!AV91/25.4)</f>
        <v>0</v>
      </c>
      <c r="AW91" s="108">
        <f>'SERIES_DB-MetaData'!AW91</f>
        <v>0</v>
      </c>
      <c r="AX91" s="31">
        <f>IF('SERIES_DB-MetaData'!$F91="US",'SERIES_DB-MetaData'!AX91,'SERIES_DB-MetaData'!AX91/25.4)</f>
        <v>0</v>
      </c>
      <c r="AY91" s="23">
        <f t="shared" si="6"/>
        <v>1.5834608721796803</v>
      </c>
      <c r="AZ91" s="23"/>
      <c r="BA91" s="31">
        <f>IF('SERIES_DB-MetaData'!$F91="US",'SERIES_DB-MetaData'!BA91,'SERIES_DB-MetaData'!BA91/6.89476)</f>
        <v>183.03755315631003</v>
      </c>
      <c r="BB91" s="31">
        <f>IF('SERIES_DB-MetaData'!$F91="US",'SERIES_DB-MetaData'!BB91,'SERIES_DB-MetaData'!BB91/6.89476)</f>
        <v>199.13673572394109</v>
      </c>
      <c r="BC91" s="108">
        <f>'SERIES_DB-MetaData'!BC91</f>
        <v>0</v>
      </c>
      <c r="BD91" s="31">
        <f>IF('SERIES_DB-MetaData'!$F91="US",'SERIES_DB-MetaData'!BD91,'SERIES_DB-MetaData'!BD91/25.4)</f>
        <v>0.25</v>
      </c>
      <c r="BE91" s="31">
        <f>IF('SERIES_DB-MetaData'!$F91="US",'SERIES_DB-MetaData'!BE91,'SERIES_DB-MetaData'!BE91/25.4)</f>
        <v>5.9055118110236222</v>
      </c>
      <c r="BF91" s="108">
        <f>'SERIES_DB-MetaData'!BF91</f>
        <v>2</v>
      </c>
      <c r="BG91" s="23">
        <f t="shared" si="7"/>
        <v>0.52782029072656</v>
      </c>
      <c r="BH91" s="31">
        <f>IF('SERIES_DB-MetaData'!$F91="US",'SERIES_DB-MetaData'!BH91,'SERIES_DB-MetaData'!BH91/25.4)</f>
        <v>0</v>
      </c>
      <c r="BI91" s="31">
        <f>IF('SERIES_DB-MetaData'!$F91="US",'SERIES_DB-MetaData'!BI91,'SERIES_DB-MetaData'!BI91/6.89476)</f>
        <v>145.03768078946911</v>
      </c>
      <c r="BJ91" s="31">
        <f>IF('SERIES_DB-MetaData'!$F91="US",'SERIES_DB-MetaData'!BJ91,'SERIES_DB-MetaData'!BJ91/6.89476)</f>
        <v>172.15972709709982</v>
      </c>
      <c r="BK91" s="108">
        <f>'SERIES_DB-MetaData'!BK91</f>
        <v>0</v>
      </c>
      <c r="BL91" s="31">
        <f>IF('SERIES_DB-MetaData'!$F91="US",'SERIES_DB-MetaData'!BL91,'SERIES_DB-MetaData'!BL91/25.4)</f>
        <v>0.25</v>
      </c>
      <c r="BM91" s="31">
        <f>IF('SERIES_DB-MetaData'!$F91="US",'SERIES_DB-MetaData'!BM91,'SERIES_DB-MetaData'!BM91/25.4)</f>
        <v>5.9055118110236222</v>
      </c>
      <c r="BN91" s="31">
        <f>'SERIES_DB-MetaData'!$BO$6</f>
        <v>0.52359877559829893</v>
      </c>
      <c r="BO91" s="22">
        <f>'SERIES_DB-MetaData'!$BO$6</f>
        <v>0.52359877559829893</v>
      </c>
      <c r="BP91" s="31">
        <f>IF('SERIES_DB-MetaData'!$F91="US",'SERIES_DB-MetaData'!BQ91,'SERIES_DB-MetaData'!BQ91/6.89476)</f>
        <v>172.15972709709982</v>
      </c>
      <c r="BQ91" s="31" t="e">
        <f>IF('SERIES_DB-MetaData'!$F91="US",'SERIES_DB-MetaData'!#REF!,'SERIES_DB-MetaData'!#REF!/6.89476)</f>
        <v>#REF!</v>
      </c>
      <c r="BR91" s="108">
        <f>'SERIES_DB-MetaData'!BR91</f>
        <v>0</v>
      </c>
      <c r="BS91" s="31">
        <f>IF('SERIES_DB-MetaData'!$F91="US",'SERIES_DB-MetaData'!BS91,'SERIES_DB-MetaData'!BS91/25.4)</f>
        <v>0</v>
      </c>
      <c r="BT91" s="108">
        <f>'SERIES_DB-MetaData'!BT91</f>
        <v>0</v>
      </c>
      <c r="BU91" s="108">
        <f t="shared" si="8"/>
        <v>0</v>
      </c>
      <c r="BV91" s="31">
        <f>IF('SERIES_DB-MetaData'!$F91="US",'SERIES_DB-MetaData'!BV91,'SERIES_DB-MetaData'!BV91/6.89476)</f>
        <v>0</v>
      </c>
      <c r="BW91" s="108">
        <f>'SERIES_DB-MetaData'!BW91</f>
        <v>0</v>
      </c>
      <c r="BX91" s="108">
        <f>'SERIES_DB-MetaData'!BX91</f>
        <v>5</v>
      </c>
    </row>
    <row r="92" spans="1:76">
      <c r="A92" s="85">
        <f>'SERIES_DB-MetaData'!A92</f>
        <v>87</v>
      </c>
      <c r="B92" s="85">
        <f>'SERIES_DB-MetaData'!B92</f>
        <v>0</v>
      </c>
      <c r="C92" s="85">
        <f>'SERIES_DB-MetaData'!C92</f>
        <v>3</v>
      </c>
      <c r="D92" s="85" t="str">
        <f>'SERIES_DB-MetaData'!D92</f>
        <v>NW-3</v>
      </c>
      <c r="E92" s="85" t="str">
        <f>'SERIES_DB-MetaData'!E92</f>
        <v>Kabeyasawa &amp; Hiraishi</v>
      </c>
      <c r="F92" s="20" t="s">
        <v>193</v>
      </c>
      <c r="G92" s="85" t="str">
        <f>'SERIES_DB-MetaData'!G92</f>
        <v>C</v>
      </c>
      <c r="H92" s="85" t="str">
        <f>'SERIES_DB-MetaData'!H92</f>
        <v>B</v>
      </c>
      <c r="I92" s="31">
        <f>IF('SERIES_DB-MetaData'!$F92="US",'SERIES_DB-MetaData'!I92,'SERIES_DB-MetaData'!I92/6.89476)</f>
        <v>8.0495912838155359</v>
      </c>
      <c r="J92" s="31">
        <f>IF('SERIES_DB-MetaData'!$F92="US",'SERIES_DB-MetaData'!J92,'SERIES_DB-MetaData'!J92/6.89476)</f>
        <v>0</v>
      </c>
      <c r="K92" s="31">
        <f>IF('SERIES_DB-MetaData'!$F92="US",'SERIES_DB-MetaData'!K92,'SERIES_DB-MetaData'!K92/6.89476)</f>
        <v>0</v>
      </c>
      <c r="L92" s="31">
        <f>IF('SERIES_DB-MetaData'!$F92="US",'SERIES_DB-MetaData'!L92,'SERIES_DB-MetaData'!L92/4.448)</f>
        <v>305.4496402877698</v>
      </c>
      <c r="M92" s="20" t="str">
        <f>'SERIES_DB-MetaData'!M92</f>
        <v>II</v>
      </c>
      <c r="N92" s="31">
        <f>IF('SERIES_DB-MetaData'!$F92="US",'SERIES_DB-MetaData'!N92,'SERIES_DB-MetaData'!N92/25.4)</f>
        <v>7.8740157480314963</v>
      </c>
      <c r="O92" s="31">
        <f>IF('SERIES_DB-MetaData'!$F92="US",'SERIES_DB-MetaData'!O92,'SERIES_DB-MetaData'!O92/25.4)</f>
        <v>7.8740157480314963</v>
      </c>
      <c r="P92" s="31">
        <f>IF('SERIES_DB-MetaData'!$F92="US",'SERIES_DB-MetaData'!P92,'SERIES_DB-MetaData'!P92/25.4)</f>
        <v>66.929133858267718</v>
      </c>
      <c r="Q92" s="31">
        <f>IF('SERIES_DB-MetaData'!$F92="US",'SERIES_DB-MetaData'!Q92,'SERIES_DB-MetaData'!Q92/25.4)</f>
        <v>3.1496062992125986</v>
      </c>
      <c r="R92" s="31">
        <f>IF('SERIES_DB-MetaData'!$F92="US",'SERIES_DB-MetaData'!R92,'SERIES_DB-MetaData'!R92/25.4)</f>
        <v>118.11023622047244</v>
      </c>
      <c r="S92" s="31">
        <f>IF('SERIES_DB-MetaData'!$F92="US",'SERIES_DB-MetaData'!S92,'SERIES_DB-MetaData'!S92/25.4)</f>
        <v>133.85826771653544</v>
      </c>
      <c r="T92" s="24" t="str">
        <f>'SERIES_DB-MetaData'!T92</f>
        <v>C</v>
      </c>
      <c r="U92" s="31">
        <f>IF('SERIES_DB-MetaData'!$F92="US",'SERIES_DB-MetaData'!U92,'SERIES_DB-MetaData'!U92/(25.4^2))</f>
        <v>223.20044640089282</v>
      </c>
      <c r="V92" s="31">
        <f>IF('SERIES_DB-MetaData'!$F92="US",'SERIES_DB-MetaData'!V92,'SERIES_DB-MetaData'!V92/25.4)</f>
        <v>0.37401574803149606</v>
      </c>
      <c r="W92" s="31">
        <f>IF('SERIES_DB-MetaData'!$F92="US",'SERIES_DB-MetaData'!W92,'SERIES_DB-MetaData'!W92/25.4)</f>
        <v>0.37401574803149606</v>
      </c>
      <c r="X92" s="31">
        <f>IF('SERIES_DB-MetaData'!$F92="US",'SERIES_DB-MetaData'!X92,'SERIES_DB-MetaData'!X92/25.4)</f>
        <v>0.37401574803149606</v>
      </c>
      <c r="Y92" s="108">
        <f>'SERIES_DB-MetaData'!Y92</f>
        <v>12</v>
      </c>
      <c r="Z92" s="31">
        <f>IF('SERIES_DB-MetaData'!$F92="US",'SERIES_DB-MetaData'!Z92,'SERIES_DB-MetaData'!Z92/25.4)</f>
        <v>0</v>
      </c>
      <c r="AA92" s="108">
        <f>'SERIES_DB-MetaData'!AA92</f>
        <v>2</v>
      </c>
      <c r="AB92" s="31">
        <f>IF('SERIES_DB-MetaData'!$F92="US",'SERIES_DB-MetaData'!AB92,'SERIES_DB-MetaData'!AB92/25.4)</f>
        <v>0</v>
      </c>
      <c r="AC92" s="108">
        <f>'SERIES_DB-MetaData'!AC92</f>
        <v>2</v>
      </c>
      <c r="AD92" s="108" t="str">
        <f>'SERIES_DB-MetaData'!AD92</f>
        <v>CH</v>
      </c>
      <c r="AE92" s="31">
        <f>IF('SERIES_DB-MetaData'!$F92="US",'SERIES_DB-MetaData'!AE92,'SERIES_DB-MetaData'!AE92/25.4)</f>
        <v>23.622047244094489</v>
      </c>
      <c r="AF92" s="108" t="str">
        <f>'SERIES_DB-MetaData'!AF92</f>
        <v>Ribbed</v>
      </c>
      <c r="AG92" s="23">
        <f t="shared" si="5"/>
        <v>0.59068486872183079</v>
      </c>
      <c r="AH92" s="31">
        <f>IF('SERIES_DB-MetaData'!$F92="US",'SERIES_DB-MetaData'!AH92,'SERIES_DB-MetaData'!AH92/25.4)</f>
        <v>0</v>
      </c>
      <c r="AI92" s="31">
        <f>IF('SERIES_DB-MetaData'!$F92="US",'SERIES_DB-MetaData'!AI92,'SERIES_DB-MetaData'!AI92/6.89476)</f>
        <v>103.41186640289148</v>
      </c>
      <c r="AJ92" s="31">
        <f>IF('SERIES_DB-MetaData'!$F92="US",'SERIES_DB-MetaData'!AJ92,'SERIES_DB-MetaData'!AJ92/6.89476)</f>
        <v>121.83165186315405</v>
      </c>
      <c r="AK92" s="31">
        <f>IF('SERIES_DB-MetaData'!$F92="US",'SERIES_DB-MetaData'!AK92,'SERIES_DB-MetaData'!AK92/6.89476)</f>
        <v>103.41186640289148</v>
      </c>
      <c r="AL92" s="31">
        <f>IF('SERIES_DB-MetaData'!$F92="US",'SERIES_DB-MetaData'!AL92,'SERIES_DB-MetaData'!AL92/6.89476)</f>
        <v>103.41186640289148</v>
      </c>
      <c r="AM92" s="31">
        <f>IF('SERIES_DB-MetaData'!$F92="US",'SERIES_DB-MetaData'!AM92,'SERIES_DB-MetaData'!AM92/6.89476)</f>
        <v>121.83165186315405</v>
      </c>
      <c r="AN92" s="31">
        <f>IF('SERIES_DB-MetaData'!$F92="US",'SERIES_DB-MetaData'!AN92,'SERIES_DB-MetaData'!AN92/6.89476)</f>
        <v>121.83165186315405</v>
      </c>
      <c r="AO92" s="108">
        <f>'SERIES_DB-MetaData'!AO92</f>
        <v>600</v>
      </c>
      <c r="AP92" s="108" t="str">
        <f>'SERIES_DB-MetaData'!AP92</f>
        <v>RU</v>
      </c>
      <c r="AQ92" s="108">
        <f>'SERIES_DB-MetaData'!AQ92</f>
        <v>4</v>
      </c>
      <c r="AR92" s="108" t="str">
        <f>'SERIES_DB-MetaData'!AR92</f>
        <v>Ribbed</v>
      </c>
      <c r="AS92" s="31">
        <f>IF('SERIES_DB-MetaData'!$F92="US",'SERIES_DB-MetaData'!AS92,'SERIES_DB-MetaData'!AS92/25.4)</f>
        <v>0.19685039370078741</v>
      </c>
      <c r="AT92" s="108">
        <f>'SERIES_DB-MetaData'!AT92</f>
        <v>75</v>
      </c>
      <c r="AU92" s="31">
        <f>IF('SERIES_DB-MetaData'!$F92="US",'SERIES_DB-MetaData'!AU92,'SERIES_DB-MetaData'!AU92/25.4)</f>
        <v>1.5748031496062993</v>
      </c>
      <c r="AV92" s="31">
        <f>IF('SERIES_DB-MetaData'!$F92="US",'SERIES_DB-MetaData'!AV92,'SERIES_DB-MetaData'!AV92/25.4)</f>
        <v>0</v>
      </c>
      <c r="AW92" s="108">
        <f>'SERIES_DB-MetaData'!AW92</f>
        <v>0</v>
      </c>
      <c r="AX92" s="31">
        <f>IF('SERIES_DB-MetaData'!$F92="US",'SERIES_DB-MetaData'!AX92,'SERIES_DB-MetaData'!AX92/25.4)</f>
        <v>0</v>
      </c>
      <c r="AY92" s="23">
        <f t="shared" si="6"/>
        <v>0.98174770424681013</v>
      </c>
      <c r="AZ92" s="23"/>
      <c r="BA92" s="31">
        <f>IF('SERIES_DB-MetaData'!$F92="US",'SERIES_DB-MetaData'!BA92,'SERIES_DB-MetaData'!BA92/6.89476)</f>
        <v>178.83146041341541</v>
      </c>
      <c r="BB92" s="31">
        <f>IF('SERIES_DB-MetaData'!$F92="US",'SERIES_DB-MetaData'!BB92,'SERIES_DB-MetaData'!BB92/6.89476)</f>
        <v>220.89238784236144</v>
      </c>
      <c r="BC92" s="108">
        <f>'SERIES_DB-MetaData'!BC92</f>
        <v>0</v>
      </c>
      <c r="BD92" s="31">
        <f>IF('SERIES_DB-MetaData'!$F92="US",'SERIES_DB-MetaData'!BD92,'SERIES_DB-MetaData'!BD92/25.4)</f>
        <v>0.25</v>
      </c>
      <c r="BE92" s="31">
        <f>IF('SERIES_DB-MetaData'!$F92="US",'SERIES_DB-MetaData'!BE92,'SERIES_DB-MetaData'!BE92/25.4)</f>
        <v>5.9055118110236222</v>
      </c>
      <c r="BF92" s="108">
        <f>'SERIES_DB-MetaData'!BF92</f>
        <v>1</v>
      </c>
      <c r="BG92" s="23">
        <f t="shared" si="7"/>
        <v>0.26391014536328</v>
      </c>
      <c r="BH92" s="31">
        <f>IF('SERIES_DB-MetaData'!$F92="US",'SERIES_DB-MetaData'!BH92,'SERIES_DB-MetaData'!BH92/25.4)</f>
        <v>0</v>
      </c>
      <c r="BI92" s="31">
        <f>IF('SERIES_DB-MetaData'!$F92="US",'SERIES_DB-MetaData'!BI92,'SERIES_DB-MetaData'!BI92/6.89476)</f>
        <v>109.21337363447024</v>
      </c>
      <c r="BJ92" s="31">
        <f>IF('SERIES_DB-MetaData'!$F92="US",'SERIES_DB-MetaData'!BJ92,'SERIES_DB-MetaData'!BJ92/6.89476)</f>
        <v>138.0758721115746</v>
      </c>
      <c r="BK92" s="108">
        <f>'SERIES_DB-MetaData'!BK92</f>
        <v>0</v>
      </c>
      <c r="BL92" s="31">
        <f>IF('SERIES_DB-MetaData'!$F92="US",'SERIES_DB-MetaData'!BL92,'SERIES_DB-MetaData'!BL92/25.4)</f>
        <v>0.25</v>
      </c>
      <c r="BM92" s="31">
        <f>IF('SERIES_DB-MetaData'!$F92="US",'SERIES_DB-MetaData'!BM92,'SERIES_DB-MetaData'!BM92/25.4)</f>
        <v>5.9055118110236222</v>
      </c>
      <c r="BN92" s="31">
        <f>'SERIES_DB-MetaData'!$BO$6</f>
        <v>0.52359877559829893</v>
      </c>
      <c r="BO92" s="22">
        <f>'SERIES_DB-MetaData'!$BO$6</f>
        <v>0.52359877559829893</v>
      </c>
      <c r="BP92" s="31">
        <f>IF('SERIES_DB-MetaData'!$F92="US",'SERIES_DB-MetaData'!BP92,'SERIES_DB-MetaData'!BP92/6.89476)</f>
        <v>109.21337363447024</v>
      </c>
      <c r="BQ92" s="31">
        <f>IF('SERIES_DB-MetaData'!$F92="US",'SERIES_DB-MetaData'!BQ92,'SERIES_DB-MetaData'!BQ92/6.89476)</f>
        <v>138.0758721115746</v>
      </c>
      <c r="BR92" s="108">
        <f>'SERIES_DB-MetaData'!BR92</f>
        <v>0</v>
      </c>
      <c r="BS92" s="31">
        <f>IF('SERIES_DB-MetaData'!$F92="US",'SERIES_DB-MetaData'!BS92,'SERIES_DB-MetaData'!BS92/25.4)</f>
        <v>0</v>
      </c>
      <c r="BT92" s="108">
        <f>'SERIES_DB-MetaData'!BT92</f>
        <v>0</v>
      </c>
      <c r="BU92" s="108">
        <f t="shared" si="8"/>
        <v>0</v>
      </c>
      <c r="BV92" s="31">
        <f>IF('SERIES_DB-MetaData'!$F92="US",'SERIES_DB-MetaData'!BV92,'SERIES_DB-MetaData'!BV92/6.89476)</f>
        <v>0</v>
      </c>
      <c r="BW92" s="108">
        <f>'SERIES_DB-MetaData'!BW92</f>
        <v>0</v>
      </c>
      <c r="BX92" s="108">
        <f>'SERIES_DB-MetaData'!BX92</f>
        <v>5</v>
      </c>
    </row>
    <row r="93" spans="1:76">
      <c r="A93" s="85">
        <f>'SERIES_DB-MetaData'!A93</f>
        <v>88</v>
      </c>
      <c r="B93" s="85">
        <f>'SERIES_DB-MetaData'!B93</f>
        <v>0</v>
      </c>
      <c r="C93" s="85">
        <f>'SERIES_DB-MetaData'!C93</f>
        <v>4</v>
      </c>
      <c r="D93" s="85" t="str">
        <f>'SERIES_DB-MetaData'!D93</f>
        <v>NW-4</v>
      </c>
      <c r="E93" s="85" t="str">
        <f>'SERIES_DB-MetaData'!E93</f>
        <v>Kabeyasawa &amp; Hiraishi</v>
      </c>
      <c r="F93" s="20" t="s">
        <v>193</v>
      </c>
      <c r="G93" s="85" t="str">
        <f>'SERIES_DB-MetaData'!G93</f>
        <v>C</v>
      </c>
      <c r="H93" s="85" t="str">
        <f>'SERIES_DB-MetaData'!H93</f>
        <v>B</v>
      </c>
      <c r="I93" s="31">
        <f>IF('SERIES_DB-MetaData'!$F93="US",'SERIES_DB-MetaData'!I93,'SERIES_DB-MetaData'!I93/6.89476)</f>
        <v>7.9190573711050138</v>
      </c>
      <c r="J93" s="31">
        <f>IF('SERIES_DB-MetaData'!$F93="US",'SERIES_DB-MetaData'!J93,'SERIES_DB-MetaData'!J93/6.89476)</f>
        <v>0</v>
      </c>
      <c r="K93" s="31">
        <f>IF('SERIES_DB-MetaData'!$F93="US",'SERIES_DB-MetaData'!K93,'SERIES_DB-MetaData'!K93/6.89476)</f>
        <v>0</v>
      </c>
      <c r="L93" s="31">
        <f>IF('SERIES_DB-MetaData'!$F93="US",'SERIES_DB-MetaData'!L93,'SERIES_DB-MetaData'!L93/4.448)</f>
        <v>354.75269784172662</v>
      </c>
      <c r="M93" s="20" t="str">
        <f>'SERIES_DB-MetaData'!M93</f>
        <v>II</v>
      </c>
      <c r="N93" s="31">
        <f>IF('SERIES_DB-MetaData'!$F93="US",'SERIES_DB-MetaData'!N93,'SERIES_DB-MetaData'!N93/25.4)</f>
        <v>7.8740157480314963</v>
      </c>
      <c r="O93" s="31">
        <f>IF('SERIES_DB-MetaData'!$F93="US",'SERIES_DB-MetaData'!O93,'SERIES_DB-MetaData'!O93/25.4)</f>
        <v>7.8740157480314963</v>
      </c>
      <c r="P93" s="31">
        <f>IF('SERIES_DB-MetaData'!$F93="US",'SERIES_DB-MetaData'!P93,'SERIES_DB-MetaData'!P93/25.4)</f>
        <v>66.929133858267718</v>
      </c>
      <c r="Q93" s="31">
        <f>IF('SERIES_DB-MetaData'!$F93="US",'SERIES_DB-MetaData'!Q93,'SERIES_DB-MetaData'!Q93/25.4)</f>
        <v>3.1496062992125986</v>
      </c>
      <c r="R93" s="31">
        <f>IF('SERIES_DB-MetaData'!$F93="US",'SERIES_DB-MetaData'!R93,'SERIES_DB-MetaData'!R93/25.4)</f>
        <v>118.11023622047244</v>
      </c>
      <c r="S93" s="31">
        <f>IF('SERIES_DB-MetaData'!$F93="US",'SERIES_DB-MetaData'!S93,'SERIES_DB-MetaData'!S93/25.4)</f>
        <v>133.85826771653544</v>
      </c>
      <c r="T93" s="24" t="str">
        <f>'SERIES_DB-MetaData'!T93</f>
        <v>C</v>
      </c>
      <c r="U93" s="31">
        <f>IF('SERIES_DB-MetaData'!$F93="US",'SERIES_DB-MetaData'!U93,'SERIES_DB-MetaData'!U93/(25.4^2))</f>
        <v>223.20044640089282</v>
      </c>
      <c r="V93" s="31">
        <f>IF('SERIES_DB-MetaData'!$F93="US",'SERIES_DB-MetaData'!V93,'SERIES_DB-MetaData'!V93/25.4)</f>
        <v>0.37401574803149606</v>
      </c>
      <c r="W93" s="31">
        <f>IF('SERIES_DB-MetaData'!$F93="US",'SERIES_DB-MetaData'!W93,'SERIES_DB-MetaData'!W93/25.4)</f>
        <v>0.37401574803149606</v>
      </c>
      <c r="X93" s="31">
        <f>IF('SERIES_DB-MetaData'!$F93="US",'SERIES_DB-MetaData'!X93,'SERIES_DB-MetaData'!X93/25.4)</f>
        <v>0.37401574803149606</v>
      </c>
      <c r="Y93" s="108">
        <f>'SERIES_DB-MetaData'!Y93</f>
        <v>16</v>
      </c>
      <c r="Z93" s="31">
        <f>IF('SERIES_DB-MetaData'!$F93="US",'SERIES_DB-MetaData'!Z93,'SERIES_DB-MetaData'!Z93/25.4)</f>
        <v>0</v>
      </c>
      <c r="AA93" s="108">
        <f>'SERIES_DB-MetaData'!AA93</f>
        <v>2</v>
      </c>
      <c r="AB93" s="31">
        <f>IF('SERIES_DB-MetaData'!$F93="US",'SERIES_DB-MetaData'!AB93,'SERIES_DB-MetaData'!AB93/25.4)</f>
        <v>0</v>
      </c>
      <c r="AC93" s="108">
        <f>'SERIES_DB-MetaData'!AC93</f>
        <v>2</v>
      </c>
      <c r="AD93" s="108" t="str">
        <f>'SERIES_DB-MetaData'!AD93</f>
        <v>CH</v>
      </c>
      <c r="AE93" s="31">
        <f>IF('SERIES_DB-MetaData'!$F93="US",'SERIES_DB-MetaData'!AE93,'SERIES_DB-MetaData'!AE93/25.4)</f>
        <v>23.622047244094489</v>
      </c>
      <c r="AF93" s="108" t="str">
        <f>'SERIES_DB-MetaData'!AF93</f>
        <v>Ribbed</v>
      </c>
      <c r="AG93" s="23">
        <f t="shared" si="5"/>
        <v>0.78757982496244117</v>
      </c>
      <c r="AH93" s="31">
        <f>IF('SERIES_DB-MetaData'!$F93="US",'SERIES_DB-MetaData'!AH93,'SERIES_DB-MetaData'!AH93/25.4)</f>
        <v>0</v>
      </c>
      <c r="AI93" s="31">
        <f>IF('SERIES_DB-MetaData'!$F93="US",'SERIES_DB-MetaData'!AI93,'SERIES_DB-MetaData'!AI93/6.89476)</f>
        <v>103.41186640289148</v>
      </c>
      <c r="AJ93" s="31">
        <f>IF('SERIES_DB-MetaData'!$F93="US",'SERIES_DB-MetaData'!AJ93,'SERIES_DB-MetaData'!AJ93/6.89476)</f>
        <v>121.83165186315405</v>
      </c>
      <c r="AK93" s="31">
        <f>IF('SERIES_DB-MetaData'!$F93="US",'SERIES_DB-MetaData'!AK93,'SERIES_DB-MetaData'!AK93/6.89476)</f>
        <v>103.41186640289148</v>
      </c>
      <c r="AL93" s="31">
        <f>IF('SERIES_DB-MetaData'!$F93="US",'SERIES_DB-MetaData'!AL93,'SERIES_DB-MetaData'!AL93/6.89476)</f>
        <v>103.41186640289148</v>
      </c>
      <c r="AM93" s="31">
        <f>IF('SERIES_DB-MetaData'!$F93="US",'SERIES_DB-MetaData'!AM93,'SERIES_DB-MetaData'!AM93/6.89476)</f>
        <v>121.83165186315405</v>
      </c>
      <c r="AN93" s="31">
        <f>IF('SERIES_DB-MetaData'!$F93="US",'SERIES_DB-MetaData'!AN93,'SERIES_DB-MetaData'!AN93/6.89476)</f>
        <v>121.83165186315405</v>
      </c>
      <c r="AO93" s="108">
        <f>'SERIES_DB-MetaData'!AO93</f>
        <v>600</v>
      </c>
      <c r="AP93" s="108" t="str">
        <f>'SERIES_DB-MetaData'!AP93</f>
        <v>RU</v>
      </c>
      <c r="AQ93" s="108">
        <f>'SERIES_DB-MetaData'!AQ93</f>
        <v>4</v>
      </c>
      <c r="AR93" s="108" t="str">
        <f>'SERIES_DB-MetaData'!AR93</f>
        <v>Ribbed</v>
      </c>
      <c r="AS93" s="31">
        <f>IF('SERIES_DB-MetaData'!$F93="US",'SERIES_DB-MetaData'!AS93,'SERIES_DB-MetaData'!AS93/25.4)</f>
        <v>0.19685039370078741</v>
      </c>
      <c r="AT93" s="108">
        <f>'SERIES_DB-MetaData'!AT93</f>
        <v>75</v>
      </c>
      <c r="AU93" s="31">
        <f>IF('SERIES_DB-MetaData'!$F93="US",'SERIES_DB-MetaData'!AU93,'SERIES_DB-MetaData'!AU93/25.4)</f>
        <v>1.5748031496062993</v>
      </c>
      <c r="AV93" s="31">
        <f>IF('SERIES_DB-MetaData'!$F93="US",'SERIES_DB-MetaData'!AV93,'SERIES_DB-MetaData'!AV93/25.4)</f>
        <v>0</v>
      </c>
      <c r="AW93" s="108">
        <f>'SERIES_DB-MetaData'!AW93</f>
        <v>0</v>
      </c>
      <c r="AX93" s="31">
        <f>IF('SERIES_DB-MetaData'!$F93="US",'SERIES_DB-MetaData'!AX93,'SERIES_DB-MetaData'!AX93/25.4)</f>
        <v>0</v>
      </c>
      <c r="AY93" s="23">
        <f t="shared" si="6"/>
        <v>0.98174770424681013</v>
      </c>
      <c r="AZ93" s="23"/>
      <c r="BA93" s="31">
        <f>IF('SERIES_DB-MetaData'!$F93="US",'SERIES_DB-MetaData'!BA93,'SERIES_DB-MetaData'!BA93/6.89476)</f>
        <v>178.83146041341541</v>
      </c>
      <c r="BB93" s="31">
        <f>IF('SERIES_DB-MetaData'!$F93="US",'SERIES_DB-MetaData'!BB93,'SERIES_DB-MetaData'!BB93/6.89476)</f>
        <v>220.89238784236144</v>
      </c>
      <c r="BC93" s="108">
        <f>'SERIES_DB-MetaData'!BC93</f>
        <v>0</v>
      </c>
      <c r="BD93" s="31">
        <f>IF('SERIES_DB-MetaData'!$F93="US",'SERIES_DB-MetaData'!BD93,'SERIES_DB-MetaData'!BD93/25.4)</f>
        <v>0.25</v>
      </c>
      <c r="BE93" s="31">
        <f>IF('SERIES_DB-MetaData'!$F93="US",'SERIES_DB-MetaData'!BE93,'SERIES_DB-MetaData'!BE93/25.4)</f>
        <v>5.9055118110236222</v>
      </c>
      <c r="BF93" s="108">
        <f>'SERIES_DB-MetaData'!BF93</f>
        <v>1</v>
      </c>
      <c r="BG93" s="23">
        <f t="shared" si="7"/>
        <v>0.26391014536328</v>
      </c>
      <c r="BH93" s="31">
        <f>IF('SERIES_DB-MetaData'!$F93="US",'SERIES_DB-MetaData'!BH93,'SERIES_DB-MetaData'!BH93/25.4)</f>
        <v>0</v>
      </c>
      <c r="BI93" s="31">
        <f>IF('SERIES_DB-MetaData'!$F93="US",'SERIES_DB-MetaData'!BI93,'SERIES_DB-MetaData'!BI93/6.89476)</f>
        <v>109.21337363447024</v>
      </c>
      <c r="BJ93" s="31">
        <f>IF('SERIES_DB-MetaData'!$F93="US",'SERIES_DB-MetaData'!BJ93,'SERIES_DB-MetaData'!BJ93/6.89476)</f>
        <v>138.0758721115746</v>
      </c>
      <c r="BK93" s="108">
        <f>'SERIES_DB-MetaData'!BK93</f>
        <v>0</v>
      </c>
      <c r="BL93" s="31">
        <f>IF('SERIES_DB-MetaData'!$F93="US",'SERIES_DB-MetaData'!BL93,'SERIES_DB-MetaData'!BL93/25.4)</f>
        <v>0.25</v>
      </c>
      <c r="BM93" s="31">
        <f>IF('SERIES_DB-MetaData'!$F93="US",'SERIES_DB-MetaData'!BM93,'SERIES_DB-MetaData'!BM93/25.4)</f>
        <v>5.9055118110236222</v>
      </c>
      <c r="BN93" s="31">
        <f>'SERIES_DB-MetaData'!$BO$6</f>
        <v>0.52359877559829893</v>
      </c>
      <c r="BO93" s="22">
        <f>'SERIES_DB-MetaData'!$BO$6</f>
        <v>0.52359877559829893</v>
      </c>
      <c r="BP93" s="31">
        <f>IF('SERIES_DB-MetaData'!$F93="US",'SERIES_DB-MetaData'!BP93,'SERIES_DB-MetaData'!BP93/6.89476)</f>
        <v>109.21337363447024</v>
      </c>
      <c r="BQ93" s="31">
        <f>IF('SERIES_DB-MetaData'!$F93="US",'SERIES_DB-MetaData'!BQ93,'SERIES_DB-MetaData'!BQ93/6.89476)</f>
        <v>138.0758721115746</v>
      </c>
      <c r="BR93" s="108">
        <f>'SERIES_DB-MetaData'!BR93</f>
        <v>0</v>
      </c>
      <c r="BS93" s="31">
        <f>IF('SERIES_DB-MetaData'!$F93="US",'SERIES_DB-MetaData'!BS93,'SERIES_DB-MetaData'!BS93/25.4)</f>
        <v>0</v>
      </c>
      <c r="BT93" s="108">
        <f>'SERIES_DB-MetaData'!BT93</f>
        <v>0</v>
      </c>
      <c r="BU93" s="108">
        <f t="shared" si="8"/>
        <v>0</v>
      </c>
      <c r="BV93" s="31">
        <f>IF('SERIES_DB-MetaData'!$F93="US",'SERIES_DB-MetaData'!BV93,'SERIES_DB-MetaData'!BV93/6.89476)</f>
        <v>0</v>
      </c>
      <c r="BW93" s="108">
        <f>'SERIES_DB-MetaData'!BW93</f>
        <v>0</v>
      </c>
      <c r="BX93" s="108">
        <f>'SERIES_DB-MetaData'!BX93</f>
        <v>5</v>
      </c>
    </row>
    <row r="94" spans="1:76">
      <c r="A94" s="85">
        <f>'SERIES_DB-MetaData'!A94</f>
        <v>89</v>
      </c>
      <c r="B94" s="85">
        <f>'SERIES_DB-MetaData'!B94</f>
        <v>0</v>
      </c>
      <c r="C94" s="85">
        <f>'SERIES_DB-MetaData'!C94</f>
        <v>5</v>
      </c>
      <c r="D94" s="85" t="str">
        <f>'SERIES_DB-MetaData'!D94</f>
        <v>NW-5</v>
      </c>
      <c r="E94" s="85" t="str">
        <f>'SERIES_DB-MetaData'!E94</f>
        <v>Kabeyasawa &amp; Hiraishi</v>
      </c>
      <c r="F94" s="20" t="s">
        <v>193</v>
      </c>
      <c r="G94" s="85" t="str">
        <f>'SERIES_DB-MetaData'!G94</f>
        <v>C</v>
      </c>
      <c r="H94" s="85" t="str">
        <f>'SERIES_DB-MetaData'!H94</f>
        <v>B</v>
      </c>
      <c r="I94" s="31">
        <f>IF('SERIES_DB-MetaData'!$F94="US",'SERIES_DB-MetaData'!I94,'SERIES_DB-MetaData'!I94/6.89476)</f>
        <v>8.7457721516049869</v>
      </c>
      <c r="J94" s="31">
        <f>IF('SERIES_DB-MetaData'!$F94="US",'SERIES_DB-MetaData'!J94,'SERIES_DB-MetaData'!J94/6.89476)</f>
        <v>0</v>
      </c>
      <c r="K94" s="31">
        <f>IF('SERIES_DB-MetaData'!$F94="US",'SERIES_DB-MetaData'!K94,'SERIES_DB-MetaData'!K94/6.89476)</f>
        <v>0</v>
      </c>
      <c r="L94" s="31">
        <f>IF('SERIES_DB-MetaData'!$F94="US",'SERIES_DB-MetaData'!L94,'SERIES_DB-MetaData'!L94/4.448)</f>
        <v>308.82059352517985</v>
      </c>
      <c r="M94" s="20" t="str">
        <f>'SERIES_DB-MetaData'!M94</f>
        <v>II</v>
      </c>
      <c r="N94" s="31">
        <f>IF('SERIES_DB-MetaData'!$F94="US",'SERIES_DB-MetaData'!N94,'SERIES_DB-MetaData'!N94/25.4)</f>
        <v>7.8740157480314963</v>
      </c>
      <c r="O94" s="31">
        <f>IF('SERIES_DB-MetaData'!$F94="US",'SERIES_DB-MetaData'!O94,'SERIES_DB-MetaData'!O94/25.4)</f>
        <v>7.8740157480314963</v>
      </c>
      <c r="P94" s="31">
        <f>IF('SERIES_DB-MetaData'!$F94="US",'SERIES_DB-MetaData'!P94,'SERIES_DB-MetaData'!P94/25.4)</f>
        <v>66.929133858267718</v>
      </c>
      <c r="Q94" s="31">
        <f>IF('SERIES_DB-MetaData'!$F94="US",'SERIES_DB-MetaData'!Q94,'SERIES_DB-MetaData'!Q94/25.4)</f>
        <v>3.1496062992125986</v>
      </c>
      <c r="R94" s="31">
        <f>IF('SERIES_DB-MetaData'!$F94="US",'SERIES_DB-MetaData'!R94,'SERIES_DB-MetaData'!R94/25.4)</f>
        <v>118.11023622047244</v>
      </c>
      <c r="S94" s="31">
        <f>IF('SERIES_DB-MetaData'!$F94="US",'SERIES_DB-MetaData'!S94,'SERIES_DB-MetaData'!S94/25.4)</f>
        <v>133.85826771653544</v>
      </c>
      <c r="T94" s="24" t="str">
        <f>'SERIES_DB-MetaData'!T94</f>
        <v>C</v>
      </c>
      <c r="U94" s="31">
        <f>IF('SERIES_DB-MetaData'!$F94="US",'SERIES_DB-MetaData'!U94,'SERIES_DB-MetaData'!U94/(25.4^2))</f>
        <v>223.20044640089282</v>
      </c>
      <c r="V94" s="31">
        <f>IF('SERIES_DB-MetaData'!$F94="US",'SERIES_DB-MetaData'!V94,'SERIES_DB-MetaData'!V94/25.4)</f>
        <v>0.37401574803149606</v>
      </c>
      <c r="W94" s="31">
        <f>IF('SERIES_DB-MetaData'!$F94="US",'SERIES_DB-MetaData'!W94,'SERIES_DB-MetaData'!W94/25.4)</f>
        <v>0.37401574803149606</v>
      </c>
      <c r="X94" s="31">
        <f>IF('SERIES_DB-MetaData'!$F94="US",'SERIES_DB-MetaData'!X94,'SERIES_DB-MetaData'!X94/25.4)</f>
        <v>0.37401574803149606</v>
      </c>
      <c r="Y94" s="108">
        <f>'SERIES_DB-MetaData'!Y94</f>
        <v>16</v>
      </c>
      <c r="Z94" s="31">
        <f>IF('SERIES_DB-MetaData'!$F94="US",'SERIES_DB-MetaData'!Z94,'SERIES_DB-MetaData'!Z94/25.4)</f>
        <v>0</v>
      </c>
      <c r="AA94" s="108">
        <f>'SERIES_DB-MetaData'!AA94</f>
        <v>2</v>
      </c>
      <c r="AB94" s="31">
        <f>IF('SERIES_DB-MetaData'!$F94="US",'SERIES_DB-MetaData'!AB94,'SERIES_DB-MetaData'!AB94/25.4)</f>
        <v>0</v>
      </c>
      <c r="AC94" s="108">
        <f>'SERIES_DB-MetaData'!AC94</f>
        <v>2</v>
      </c>
      <c r="AD94" s="108" t="str">
        <f>'SERIES_DB-MetaData'!AD94</f>
        <v>CH</v>
      </c>
      <c r="AE94" s="31">
        <f>IF('SERIES_DB-MetaData'!$F94="US",'SERIES_DB-MetaData'!AE94,'SERIES_DB-MetaData'!AE94/25.4)</f>
        <v>23.622047244094489</v>
      </c>
      <c r="AF94" s="108" t="str">
        <f>'SERIES_DB-MetaData'!AF94</f>
        <v>Ribbed</v>
      </c>
      <c r="AG94" s="23">
        <f t="shared" si="5"/>
        <v>0.78757982496244117</v>
      </c>
      <c r="AH94" s="31">
        <f>IF('SERIES_DB-MetaData'!$F94="US",'SERIES_DB-MetaData'!AH94,'SERIES_DB-MetaData'!AH94/25.4)</f>
        <v>0</v>
      </c>
      <c r="AI94" s="31">
        <f>IF('SERIES_DB-MetaData'!$F94="US",'SERIES_DB-MetaData'!AI94,'SERIES_DB-MetaData'!AI94/6.89476)</f>
        <v>103.41186640289148</v>
      </c>
      <c r="AJ94" s="31">
        <f>IF('SERIES_DB-MetaData'!$F94="US",'SERIES_DB-MetaData'!AJ94,'SERIES_DB-MetaData'!AJ94/6.89476)</f>
        <v>121.83165186315405</v>
      </c>
      <c r="AK94" s="31">
        <f>IF('SERIES_DB-MetaData'!$F94="US",'SERIES_DB-MetaData'!AK94,'SERIES_DB-MetaData'!AK94/6.89476)</f>
        <v>103.41186640289148</v>
      </c>
      <c r="AL94" s="31">
        <f>IF('SERIES_DB-MetaData'!$F94="US",'SERIES_DB-MetaData'!AL94,'SERIES_DB-MetaData'!AL94/6.89476)</f>
        <v>103.41186640289148</v>
      </c>
      <c r="AM94" s="31">
        <f>IF('SERIES_DB-MetaData'!$F94="US",'SERIES_DB-MetaData'!AM94,'SERIES_DB-MetaData'!AM94/6.89476)</f>
        <v>121.83165186315405</v>
      </c>
      <c r="AN94" s="31">
        <f>IF('SERIES_DB-MetaData'!$F94="US",'SERIES_DB-MetaData'!AN94,'SERIES_DB-MetaData'!AN94/6.89476)</f>
        <v>121.83165186315405</v>
      </c>
      <c r="AO94" s="108">
        <f>'SERIES_DB-MetaData'!AO94</f>
        <v>600</v>
      </c>
      <c r="AP94" s="108" t="str">
        <f>'SERIES_DB-MetaData'!AP94</f>
        <v>RU</v>
      </c>
      <c r="AQ94" s="108">
        <f>'SERIES_DB-MetaData'!AQ94</f>
        <v>4</v>
      </c>
      <c r="AR94" s="108" t="str">
        <f>'SERIES_DB-MetaData'!AR94</f>
        <v>Ribbed</v>
      </c>
      <c r="AS94" s="31">
        <f>IF('SERIES_DB-MetaData'!$F94="US",'SERIES_DB-MetaData'!AS94,'SERIES_DB-MetaData'!AS94/25.4)</f>
        <v>0.19685039370078741</v>
      </c>
      <c r="AT94" s="108">
        <f>'SERIES_DB-MetaData'!AT94</f>
        <v>75</v>
      </c>
      <c r="AU94" s="31">
        <f>IF('SERIES_DB-MetaData'!$F94="US",'SERIES_DB-MetaData'!AU94,'SERIES_DB-MetaData'!AU94/25.4)</f>
        <v>1.5748031496062993</v>
      </c>
      <c r="AV94" s="31">
        <f>IF('SERIES_DB-MetaData'!$F94="US",'SERIES_DB-MetaData'!AV94,'SERIES_DB-MetaData'!AV94/25.4)</f>
        <v>0</v>
      </c>
      <c r="AW94" s="108">
        <f>'SERIES_DB-MetaData'!AW94</f>
        <v>0</v>
      </c>
      <c r="AX94" s="31">
        <f>IF('SERIES_DB-MetaData'!$F94="US",'SERIES_DB-MetaData'!AX94,'SERIES_DB-MetaData'!AX94/25.4)</f>
        <v>0</v>
      </c>
      <c r="AY94" s="23">
        <f t="shared" si="6"/>
        <v>0.98174770424681013</v>
      </c>
      <c r="AZ94" s="23"/>
      <c r="BA94" s="31">
        <f>IF('SERIES_DB-MetaData'!$F94="US",'SERIES_DB-MetaData'!BA94,'SERIES_DB-MetaData'!BA94/6.89476)</f>
        <v>178.83146041341541</v>
      </c>
      <c r="BB94" s="31">
        <f>IF('SERIES_DB-MetaData'!$F94="US",'SERIES_DB-MetaData'!BB94,'SERIES_DB-MetaData'!BB94/6.89476)</f>
        <v>220.89238784236144</v>
      </c>
      <c r="BC94" s="108">
        <f>'SERIES_DB-MetaData'!BC94</f>
        <v>0</v>
      </c>
      <c r="BD94" s="31">
        <f>IF('SERIES_DB-MetaData'!$F94="US",'SERIES_DB-MetaData'!BD94,'SERIES_DB-MetaData'!BD94/25.4)</f>
        <v>0.25</v>
      </c>
      <c r="BE94" s="31">
        <f>IF('SERIES_DB-MetaData'!$F94="US",'SERIES_DB-MetaData'!BE94,'SERIES_DB-MetaData'!BE94/25.4)</f>
        <v>5.9055118110236222</v>
      </c>
      <c r="BF94" s="108">
        <f>'SERIES_DB-MetaData'!BF94</f>
        <v>2</v>
      </c>
      <c r="BG94" s="23">
        <f t="shared" si="7"/>
        <v>0.52782029072656</v>
      </c>
      <c r="BH94" s="31">
        <f>IF('SERIES_DB-MetaData'!$F94="US",'SERIES_DB-MetaData'!BH94,'SERIES_DB-MetaData'!BH94/25.4)</f>
        <v>0</v>
      </c>
      <c r="BI94" s="31">
        <f>IF('SERIES_DB-MetaData'!$F94="US",'SERIES_DB-MetaData'!BI94,'SERIES_DB-MetaData'!BI94/6.89476)</f>
        <v>109.21337363447024</v>
      </c>
      <c r="BJ94" s="31">
        <f>IF('SERIES_DB-MetaData'!$F94="US",'SERIES_DB-MetaData'!BJ94,'SERIES_DB-MetaData'!BJ94/6.89476)</f>
        <v>138.0758721115746</v>
      </c>
      <c r="BK94" s="108">
        <f>'SERIES_DB-MetaData'!BK94</f>
        <v>0</v>
      </c>
      <c r="BL94" s="31">
        <f>IF('SERIES_DB-MetaData'!$F94="US",'SERIES_DB-MetaData'!BL94,'SERIES_DB-MetaData'!BL94/25.4)</f>
        <v>0.25</v>
      </c>
      <c r="BM94" s="31">
        <f>IF('SERIES_DB-MetaData'!$F94="US",'SERIES_DB-MetaData'!BM94,'SERIES_DB-MetaData'!BM94/25.4)</f>
        <v>5.9055118110236222</v>
      </c>
      <c r="BN94" s="31">
        <f>'SERIES_DB-MetaData'!$BO$6</f>
        <v>0.52359877559829893</v>
      </c>
      <c r="BO94" s="22">
        <f>'SERIES_DB-MetaData'!$BO$6</f>
        <v>0.52359877559829893</v>
      </c>
      <c r="BP94" s="31">
        <f>IF('SERIES_DB-MetaData'!$F94="US",'SERIES_DB-MetaData'!BP94,'SERIES_DB-MetaData'!BP94/6.89476)</f>
        <v>109.21337363447024</v>
      </c>
      <c r="BQ94" s="31">
        <f>IF('SERIES_DB-MetaData'!$F94="US",'SERIES_DB-MetaData'!BQ94,'SERIES_DB-MetaData'!BQ94/6.89476)</f>
        <v>138.0758721115746</v>
      </c>
      <c r="BR94" s="108">
        <f>'SERIES_DB-MetaData'!BR94</f>
        <v>0</v>
      </c>
      <c r="BS94" s="31">
        <f>IF('SERIES_DB-MetaData'!$F94="US",'SERIES_DB-MetaData'!BS94,'SERIES_DB-MetaData'!BS94/25.4)</f>
        <v>0</v>
      </c>
      <c r="BT94" s="108">
        <f>'SERIES_DB-MetaData'!BT94</f>
        <v>0</v>
      </c>
      <c r="BU94" s="108">
        <f t="shared" si="8"/>
        <v>0</v>
      </c>
      <c r="BV94" s="31">
        <f>IF('SERIES_DB-MetaData'!$F94="US",'SERIES_DB-MetaData'!BV94,'SERIES_DB-MetaData'!BV94/6.89476)</f>
        <v>0</v>
      </c>
      <c r="BW94" s="108">
        <f>'SERIES_DB-MetaData'!BW94</f>
        <v>0</v>
      </c>
      <c r="BX94" s="108">
        <f>'SERIES_DB-MetaData'!BX94</f>
        <v>5</v>
      </c>
    </row>
    <row r="95" spans="1:76">
      <c r="A95" s="85">
        <f>'SERIES_DB-MetaData'!A95</f>
        <v>90</v>
      </c>
      <c r="B95" s="85">
        <f>'SERIES_DB-MetaData'!B95</f>
        <v>0</v>
      </c>
      <c r="C95" s="85">
        <f>'SERIES_DB-MetaData'!C95</f>
        <v>6</v>
      </c>
      <c r="D95" s="85" t="str">
        <f>'SERIES_DB-MetaData'!D95</f>
        <v>NW-6</v>
      </c>
      <c r="E95" s="85" t="str">
        <f>'SERIES_DB-MetaData'!E95</f>
        <v>Kabeyasawa &amp; Hiraishi</v>
      </c>
      <c r="F95" s="20" t="s">
        <v>193</v>
      </c>
      <c r="G95" s="85" t="str">
        <f>'SERIES_DB-MetaData'!G95</f>
        <v>C</v>
      </c>
      <c r="H95" s="85" t="str">
        <f>'SERIES_DB-MetaData'!H95</f>
        <v>B</v>
      </c>
      <c r="I95" s="31">
        <f>IF('SERIES_DB-MetaData'!$F95="US",'SERIES_DB-MetaData'!I95,'SERIES_DB-MetaData'!I95/6.89476)</f>
        <v>9.4564567874733871</v>
      </c>
      <c r="J95" s="31">
        <f>IF('SERIES_DB-MetaData'!$F95="US",'SERIES_DB-MetaData'!J95,'SERIES_DB-MetaData'!J95/6.89476)</f>
        <v>0</v>
      </c>
      <c r="K95" s="31">
        <f>IF('SERIES_DB-MetaData'!$F95="US",'SERIES_DB-MetaData'!K95,'SERIES_DB-MetaData'!K95/6.89476)</f>
        <v>0</v>
      </c>
      <c r="L95" s="31">
        <f>IF('SERIES_DB-MetaData'!$F95="US",'SERIES_DB-MetaData'!L95,'SERIES_DB-MetaData'!L95/4.448)</f>
        <v>348.86690647482015</v>
      </c>
      <c r="M95" s="20" t="str">
        <f>'SERIES_DB-MetaData'!M95</f>
        <v>II</v>
      </c>
      <c r="N95" s="31">
        <f>IF('SERIES_DB-MetaData'!$F95="US",'SERIES_DB-MetaData'!N95,'SERIES_DB-MetaData'!N95/25.4)</f>
        <v>7.8740157480314963</v>
      </c>
      <c r="O95" s="31">
        <f>IF('SERIES_DB-MetaData'!$F95="US",'SERIES_DB-MetaData'!O95,'SERIES_DB-MetaData'!O95/25.4)</f>
        <v>7.8740157480314963</v>
      </c>
      <c r="P95" s="31">
        <f>IF('SERIES_DB-MetaData'!$F95="US",'SERIES_DB-MetaData'!P95,'SERIES_DB-MetaData'!P95/25.4)</f>
        <v>66.929133858267718</v>
      </c>
      <c r="Q95" s="31">
        <f>IF('SERIES_DB-MetaData'!$F95="US",'SERIES_DB-MetaData'!Q95,'SERIES_DB-MetaData'!Q95/25.4)</f>
        <v>3.1496062992125986</v>
      </c>
      <c r="R95" s="31">
        <f>IF('SERIES_DB-MetaData'!$F95="US",'SERIES_DB-MetaData'!R95,'SERIES_DB-MetaData'!R95/25.4)</f>
        <v>118.11023622047244</v>
      </c>
      <c r="S95" s="31">
        <f>IF('SERIES_DB-MetaData'!$F95="US",'SERIES_DB-MetaData'!S95,'SERIES_DB-MetaData'!S95/25.4)</f>
        <v>133.85826771653544</v>
      </c>
      <c r="T95" s="24" t="str">
        <f>'SERIES_DB-MetaData'!T95</f>
        <v>C</v>
      </c>
      <c r="U95" s="31">
        <f>IF('SERIES_DB-MetaData'!$F95="US",'SERIES_DB-MetaData'!U95,'SERIES_DB-MetaData'!U95/(25.4^2))</f>
        <v>223.20044640089282</v>
      </c>
      <c r="V95" s="31">
        <f>IF('SERIES_DB-MetaData'!$F95="US",'SERIES_DB-MetaData'!V95,'SERIES_DB-MetaData'!V95/25.4)</f>
        <v>0.5</v>
      </c>
      <c r="W95" s="31">
        <f>IF('SERIES_DB-MetaData'!$F95="US",'SERIES_DB-MetaData'!W95,'SERIES_DB-MetaData'!W95/25.4)</f>
        <v>0.5</v>
      </c>
      <c r="X95" s="31">
        <f>IF('SERIES_DB-MetaData'!$F95="US",'SERIES_DB-MetaData'!X95,'SERIES_DB-MetaData'!X95/25.4)</f>
        <v>0.5</v>
      </c>
      <c r="Y95" s="108">
        <f>'SERIES_DB-MetaData'!Y95</f>
        <v>12</v>
      </c>
      <c r="Z95" s="31">
        <f>IF('SERIES_DB-MetaData'!$F95="US",'SERIES_DB-MetaData'!Z95,'SERIES_DB-MetaData'!Z95/25.4)</f>
        <v>0</v>
      </c>
      <c r="AA95" s="108">
        <f>'SERIES_DB-MetaData'!AA95</f>
        <v>2</v>
      </c>
      <c r="AB95" s="31">
        <f>IF('SERIES_DB-MetaData'!$F95="US",'SERIES_DB-MetaData'!AB95,'SERIES_DB-MetaData'!AB95/25.4)</f>
        <v>0</v>
      </c>
      <c r="AC95" s="108">
        <f>'SERIES_DB-MetaData'!AC95</f>
        <v>2</v>
      </c>
      <c r="AD95" s="108" t="str">
        <f>'SERIES_DB-MetaData'!AD95</f>
        <v>CH</v>
      </c>
      <c r="AE95" s="31">
        <f>IF('SERIES_DB-MetaData'!$F95="US",'SERIES_DB-MetaData'!AE95,'SERIES_DB-MetaData'!AE95/25.4)</f>
        <v>23.622047244094489</v>
      </c>
      <c r="AF95" s="108" t="str">
        <f>'SERIES_DB-MetaData'!AF95</f>
        <v>Ribbed</v>
      </c>
      <c r="AG95" s="23">
        <f t="shared" si="5"/>
        <v>1.0556405814531202</v>
      </c>
      <c r="AH95" s="31">
        <f>IF('SERIES_DB-MetaData'!$F95="US",'SERIES_DB-MetaData'!AH95,'SERIES_DB-MetaData'!AH95/25.4)</f>
        <v>0</v>
      </c>
      <c r="AI95" s="31">
        <f>IF('SERIES_DB-MetaData'!$F95="US",'SERIES_DB-MetaData'!AI95,'SERIES_DB-MetaData'!AI95/6.89476)</f>
        <v>105.29735625315458</v>
      </c>
      <c r="AJ95" s="31">
        <f>IF('SERIES_DB-MetaData'!$F95="US",'SERIES_DB-MetaData'!AJ95,'SERIES_DB-MetaData'!AJ95/6.89476)</f>
        <v>132.85451560315371</v>
      </c>
      <c r="AK95" s="31">
        <f>IF('SERIES_DB-MetaData'!$F95="US",'SERIES_DB-MetaData'!AK95,'SERIES_DB-MetaData'!AK95/6.89476)</f>
        <v>105.29735625315458</v>
      </c>
      <c r="AL95" s="31">
        <f>IF('SERIES_DB-MetaData'!$F95="US",'SERIES_DB-MetaData'!AL95,'SERIES_DB-MetaData'!AL95/6.89476)</f>
        <v>105.29735625315458</v>
      </c>
      <c r="AM95" s="31">
        <f>IF('SERIES_DB-MetaData'!$F95="US",'SERIES_DB-MetaData'!AM95,'SERIES_DB-MetaData'!AM95/6.89476)</f>
        <v>132.85451560315371</v>
      </c>
      <c r="AN95" s="31">
        <f>IF('SERIES_DB-MetaData'!$F95="US",'SERIES_DB-MetaData'!AN95,'SERIES_DB-MetaData'!AN95/6.89476)</f>
        <v>132.85451560315371</v>
      </c>
      <c r="AO95" s="108">
        <f>'SERIES_DB-MetaData'!AO95</f>
        <v>600</v>
      </c>
      <c r="AP95" s="108" t="str">
        <f>'SERIES_DB-MetaData'!AP95</f>
        <v>RU</v>
      </c>
      <c r="AQ95" s="108">
        <f>'SERIES_DB-MetaData'!AQ95</f>
        <v>4</v>
      </c>
      <c r="AR95" s="108" t="str">
        <f>'SERIES_DB-MetaData'!AR95</f>
        <v>Ribbed</v>
      </c>
      <c r="AS95" s="31">
        <f>IF('SERIES_DB-MetaData'!$F95="US",'SERIES_DB-MetaData'!AS95,'SERIES_DB-MetaData'!AS95/25.4)</f>
        <v>0.19685039370078741</v>
      </c>
      <c r="AT95" s="108">
        <f>'SERIES_DB-MetaData'!AT95</f>
        <v>75</v>
      </c>
      <c r="AU95" s="31">
        <f>IF('SERIES_DB-MetaData'!$F95="US",'SERIES_DB-MetaData'!AU95,'SERIES_DB-MetaData'!AU95/25.4)</f>
        <v>1.5748031496062993</v>
      </c>
      <c r="AV95" s="31">
        <f>IF('SERIES_DB-MetaData'!$F95="US",'SERIES_DB-MetaData'!AV95,'SERIES_DB-MetaData'!AV95/25.4)</f>
        <v>0</v>
      </c>
      <c r="AW95" s="108">
        <f>'SERIES_DB-MetaData'!AW95</f>
        <v>0</v>
      </c>
      <c r="AX95" s="31">
        <f>IF('SERIES_DB-MetaData'!$F95="US",'SERIES_DB-MetaData'!AX95,'SERIES_DB-MetaData'!AX95/25.4)</f>
        <v>0</v>
      </c>
      <c r="AY95" s="23">
        <f t="shared" si="6"/>
        <v>0.98174770424681013</v>
      </c>
      <c r="AZ95" s="23"/>
      <c r="BA95" s="31">
        <f>IF('SERIES_DB-MetaData'!$F95="US",'SERIES_DB-MetaData'!BA95,'SERIES_DB-MetaData'!BA95/6.89476)</f>
        <v>178.83146041341541</v>
      </c>
      <c r="BB95" s="31">
        <f>IF('SERIES_DB-MetaData'!$F95="US",'SERIES_DB-MetaData'!BB95,'SERIES_DB-MetaData'!BB95/6.89476)</f>
        <v>220.89238784236144</v>
      </c>
      <c r="BC95" s="108">
        <f>'SERIES_DB-MetaData'!BC95</f>
        <v>0</v>
      </c>
      <c r="BD95" s="31">
        <f>IF('SERIES_DB-MetaData'!$F95="US",'SERIES_DB-MetaData'!BD95,'SERIES_DB-MetaData'!BD95/25.4)</f>
        <v>0.25</v>
      </c>
      <c r="BE95" s="31">
        <f>IF('SERIES_DB-MetaData'!$F95="US",'SERIES_DB-MetaData'!BE95,'SERIES_DB-MetaData'!BE95/25.4)</f>
        <v>5.9055118110236222</v>
      </c>
      <c r="BF95" s="108">
        <f>'SERIES_DB-MetaData'!BF95</f>
        <v>2</v>
      </c>
      <c r="BG95" s="23">
        <f t="shared" si="7"/>
        <v>0.52782029072656</v>
      </c>
      <c r="BH95" s="31">
        <f>IF('SERIES_DB-MetaData'!$F95="US",'SERIES_DB-MetaData'!BH95,'SERIES_DB-MetaData'!BH95/25.4)</f>
        <v>0</v>
      </c>
      <c r="BI95" s="31">
        <f>IF('SERIES_DB-MetaData'!$F95="US",'SERIES_DB-MetaData'!BI95,'SERIES_DB-MetaData'!BI95/6.89476)</f>
        <v>51.053263637893124</v>
      </c>
      <c r="BJ95" s="31">
        <f>IF('SERIES_DB-MetaData'!$F95="US",'SERIES_DB-MetaData'!BJ95,'SERIES_DB-MetaData'!BJ95/6.89476)</f>
        <v>138.0758721115746</v>
      </c>
      <c r="BK95" s="108">
        <f>'SERIES_DB-MetaData'!BK95</f>
        <v>0</v>
      </c>
      <c r="BL95" s="31">
        <f>IF('SERIES_DB-MetaData'!$F95="US",'SERIES_DB-MetaData'!BL95,'SERIES_DB-MetaData'!BL95/25.4)</f>
        <v>0.25</v>
      </c>
      <c r="BM95" s="31">
        <f>IF('SERIES_DB-MetaData'!$F95="US",'SERIES_DB-MetaData'!BM95,'SERIES_DB-MetaData'!BM95/25.4)</f>
        <v>5.9055118110236222</v>
      </c>
      <c r="BN95" s="31">
        <f>'SERIES_DB-MetaData'!$BO$6</f>
        <v>0.52359877559829893</v>
      </c>
      <c r="BO95" s="22">
        <f>'SERIES_DB-MetaData'!$BO$6</f>
        <v>0.52359877559829893</v>
      </c>
      <c r="BP95" s="31">
        <f>IF('SERIES_DB-MetaData'!$F95="US",'SERIES_DB-MetaData'!BP95,'SERIES_DB-MetaData'!BP95/6.89476)</f>
        <v>109.21337363447024</v>
      </c>
      <c r="BQ95" s="31">
        <f>IF('SERIES_DB-MetaData'!$F95="US",'SERIES_DB-MetaData'!BQ95,'SERIES_DB-MetaData'!BQ95/6.89476)</f>
        <v>138.0758721115746</v>
      </c>
      <c r="BR95" s="108">
        <f>'SERIES_DB-MetaData'!BR95</f>
        <v>0</v>
      </c>
      <c r="BS95" s="31">
        <f>IF('SERIES_DB-MetaData'!$F95="US",'SERIES_DB-MetaData'!BS95,'SERIES_DB-MetaData'!BS95/25.4)</f>
        <v>0</v>
      </c>
      <c r="BT95" s="108">
        <f>'SERIES_DB-MetaData'!BT95</f>
        <v>0</v>
      </c>
      <c r="BU95" s="108">
        <f t="shared" si="8"/>
        <v>0</v>
      </c>
      <c r="BV95" s="31">
        <f>IF('SERIES_DB-MetaData'!$F95="US",'SERIES_DB-MetaData'!BV95,'SERIES_DB-MetaData'!BV95/6.89476)</f>
        <v>0</v>
      </c>
      <c r="BW95" s="108">
        <f>'SERIES_DB-MetaData'!BW95</f>
        <v>0</v>
      </c>
      <c r="BX95" s="108">
        <f>'SERIES_DB-MetaData'!BX95</f>
        <v>5</v>
      </c>
    </row>
    <row r="96" spans="1:76">
      <c r="A96" s="85">
        <f>'SERIES_DB-MetaData'!A96</f>
        <v>91</v>
      </c>
      <c r="B96" s="85">
        <f>'SERIES_DB-MetaData'!B96</f>
        <v>0</v>
      </c>
      <c r="C96" s="85">
        <f>'SERIES_DB-MetaData'!C96</f>
        <v>1</v>
      </c>
      <c r="D96" s="85" t="str">
        <f>'SERIES_DB-MetaData'!D96</f>
        <v>NW-1</v>
      </c>
      <c r="E96" s="85" t="str">
        <f>'SERIES_DB-MetaData'!E96</f>
        <v>Kabeyasawa and Matsumoto (1992)</v>
      </c>
      <c r="F96" s="20" t="s">
        <v>193</v>
      </c>
      <c r="G96" s="85" t="str">
        <f>'SERIES_DB-MetaData'!G96</f>
        <v>C</v>
      </c>
      <c r="H96" s="85" t="str">
        <f>'SERIES_DB-MetaData'!H96</f>
        <v>B</v>
      </c>
      <c r="I96" s="31">
        <f>IF('SERIES_DB-MetaData'!$F96="US",'SERIES_DB-MetaData'!I96,'SERIES_DB-MetaData'!I96/6.89476)</f>
        <v>12.705300837157493</v>
      </c>
      <c r="J96" s="31">
        <f>IF('SERIES_DB-MetaData'!$F96="US",'SERIES_DB-MetaData'!J96,'SERIES_DB-MetaData'!J96/6.89476)</f>
        <v>0</v>
      </c>
      <c r="K96" s="31">
        <f>IF('SERIES_DB-MetaData'!$F96="US",'SERIES_DB-MetaData'!K96,'SERIES_DB-MetaData'!K96/6.89476)</f>
        <v>0</v>
      </c>
      <c r="L96" s="31">
        <f>IF('SERIES_DB-MetaData'!$F96="US",'SERIES_DB-MetaData'!L96,'SERIES_DB-MetaData'!L96/4.448)</f>
        <v>396.58273381294964</v>
      </c>
      <c r="M96" s="20" t="str">
        <f>'SERIES_DB-MetaData'!M96</f>
        <v>III</v>
      </c>
      <c r="N96" s="31">
        <f>IF('SERIES_DB-MetaData'!$F96="US",'SERIES_DB-MetaData'!N96,'SERIES_DB-MetaData'!N96/25.4)</f>
        <v>7.8740157480314963</v>
      </c>
      <c r="O96" s="31">
        <f>IF('SERIES_DB-MetaData'!$F96="US",'SERIES_DB-MetaData'!O96,'SERIES_DB-MetaData'!O96/25.4)</f>
        <v>7.8740157480314963</v>
      </c>
      <c r="P96" s="31">
        <f>IF('SERIES_DB-MetaData'!$F96="US",'SERIES_DB-MetaData'!P96,'SERIES_DB-MetaData'!P96/25.4)</f>
        <v>66.929133858267718</v>
      </c>
      <c r="Q96" s="31">
        <f>IF('SERIES_DB-MetaData'!$F96="US",'SERIES_DB-MetaData'!Q96,'SERIES_DB-MetaData'!Q96/25.4)</f>
        <v>3.1496062992125986</v>
      </c>
      <c r="R96" s="31">
        <f>IF('SERIES_DB-MetaData'!$F96="US",'SERIES_DB-MetaData'!R96,'SERIES_DB-MetaData'!R96/25.4)</f>
        <v>118.11023622047244</v>
      </c>
      <c r="S96" s="31">
        <f>IF('SERIES_DB-MetaData'!$F96="US",'SERIES_DB-MetaData'!S96,'SERIES_DB-MetaData'!S96/25.4)</f>
        <v>133.85826771653544</v>
      </c>
      <c r="T96" s="24" t="str">
        <f>'SERIES_DB-MetaData'!T96</f>
        <v>C</v>
      </c>
      <c r="U96" s="31">
        <f>IF('SERIES_DB-MetaData'!$F96="US",'SERIES_DB-MetaData'!U96,'SERIES_DB-MetaData'!U96/(25.4^2))</f>
        <v>223.20044640089282</v>
      </c>
      <c r="V96" s="31">
        <f>IF('SERIES_DB-MetaData'!$F96="US",'SERIES_DB-MetaData'!V96,'SERIES_DB-MetaData'!V96/25.4)</f>
        <v>0.39370078740157483</v>
      </c>
      <c r="W96" s="31">
        <f>IF('SERIES_DB-MetaData'!$F96="US",'SERIES_DB-MetaData'!W96,'SERIES_DB-MetaData'!W96/25.4)</f>
        <v>0.39370078740157483</v>
      </c>
      <c r="X96" s="31">
        <f>IF('SERIES_DB-MetaData'!$F96="US",'SERIES_DB-MetaData'!X96,'SERIES_DB-MetaData'!X96/25.4)</f>
        <v>0.39370078740157483</v>
      </c>
      <c r="Y96" s="108">
        <f>'SERIES_DB-MetaData'!Y96</f>
        <v>12</v>
      </c>
      <c r="Z96" s="31">
        <f>IF('SERIES_DB-MetaData'!$F96="US",'SERIES_DB-MetaData'!Z96,'SERIES_DB-MetaData'!Z96/25.4)</f>
        <v>0</v>
      </c>
      <c r="AA96" s="108">
        <f>'SERIES_DB-MetaData'!AA96</f>
        <v>2</v>
      </c>
      <c r="AB96" s="31">
        <f>IF('SERIES_DB-MetaData'!$F96="US",'SERIES_DB-MetaData'!AB96,'SERIES_DB-MetaData'!AB96/25.4)</f>
        <v>0</v>
      </c>
      <c r="AC96" s="108">
        <f>'SERIES_DB-MetaData'!AC96</f>
        <v>2</v>
      </c>
      <c r="AD96" s="108" t="str">
        <f>'SERIES_DB-MetaData'!AD96</f>
        <v>CH</v>
      </c>
      <c r="AE96" s="31">
        <f>IF('SERIES_DB-MetaData'!$F96="US",'SERIES_DB-MetaData'!AE96,'SERIES_DB-MetaData'!AE96/25.4)</f>
        <v>15.748031496062993</v>
      </c>
      <c r="AF96" s="108" t="str">
        <f>'SERIES_DB-MetaData'!AF96</f>
        <v>Ribbed</v>
      </c>
      <c r="AG96" s="23">
        <f t="shared" si="5"/>
        <v>0.65449846949787349</v>
      </c>
      <c r="AH96" s="31">
        <f>IF('SERIES_DB-MetaData'!$F96="US",'SERIES_DB-MetaData'!AH96,'SERIES_DB-MetaData'!AH96/25.4)</f>
        <v>0</v>
      </c>
      <c r="AI96" s="31">
        <f>IF('SERIES_DB-MetaData'!$F96="US",'SERIES_DB-MetaData'!AI96,'SERIES_DB-MetaData'!AI96/6.89476)</f>
        <v>112.54924029262803</v>
      </c>
      <c r="AJ96" s="31">
        <f>IF('SERIES_DB-MetaData'!$F96="US",'SERIES_DB-MetaData'!AJ96,'SERIES_DB-MetaData'!AJ96/6.89476)</f>
        <v>144.45753006631122</v>
      </c>
      <c r="AK96" s="31">
        <f>IF('SERIES_DB-MetaData'!$F96="US",'SERIES_DB-MetaData'!AK96,'SERIES_DB-MetaData'!AK96/6.89476)</f>
        <v>112.54924029262803</v>
      </c>
      <c r="AL96" s="31">
        <f>IF('SERIES_DB-MetaData'!$F96="US",'SERIES_DB-MetaData'!AL96,'SERIES_DB-MetaData'!AL96/6.89476)</f>
        <v>112.54924029262803</v>
      </c>
      <c r="AM96" s="31">
        <f>IF('SERIES_DB-MetaData'!$F96="US",'SERIES_DB-MetaData'!AM96,'SERIES_DB-MetaData'!AM96/6.89476)</f>
        <v>144.45753006631122</v>
      </c>
      <c r="AN96" s="31">
        <f>IF('SERIES_DB-MetaData'!$F96="US",'SERIES_DB-MetaData'!AN96,'SERIES_DB-MetaData'!AN96/6.89476)</f>
        <v>144.45753006631122</v>
      </c>
      <c r="AO96" s="108">
        <f>'SERIES_DB-MetaData'!AO96</f>
        <v>800</v>
      </c>
      <c r="AP96" s="108" t="str">
        <f>'SERIES_DB-MetaData'!AP96</f>
        <v>RU</v>
      </c>
      <c r="AQ96" s="108">
        <f>'SERIES_DB-MetaData'!AQ96</f>
        <v>4</v>
      </c>
      <c r="AR96" s="108" t="str">
        <f>'SERIES_DB-MetaData'!AR96</f>
        <v>Ribbed</v>
      </c>
      <c r="AS96" s="31">
        <f>IF('SERIES_DB-MetaData'!$F96="US",'SERIES_DB-MetaData'!AS96,'SERIES_DB-MetaData'!AS96/25.4)</f>
        <v>0.23622047244094491</v>
      </c>
      <c r="AT96" s="108">
        <f>'SERIES_DB-MetaData'!AT96</f>
        <v>75</v>
      </c>
      <c r="AU96" s="31">
        <f>IF('SERIES_DB-MetaData'!$F96="US",'SERIES_DB-MetaData'!AU96,'SERIES_DB-MetaData'!AU96/25.4)</f>
        <v>1.5748031496062993</v>
      </c>
      <c r="AV96" s="31">
        <f>IF('SERIES_DB-MetaData'!$F96="US",'SERIES_DB-MetaData'!AV96,'SERIES_DB-MetaData'!AV96/25.4)</f>
        <v>0</v>
      </c>
      <c r="AW96" s="108">
        <f>'SERIES_DB-MetaData'!AW96</f>
        <v>0</v>
      </c>
      <c r="AX96" s="31">
        <f>IF('SERIES_DB-MetaData'!$F96="US",'SERIES_DB-MetaData'!AX96,'SERIES_DB-MetaData'!AX96/25.4)</f>
        <v>0</v>
      </c>
      <c r="AY96" s="23">
        <f t="shared" si="6"/>
        <v>1.4137166941154071</v>
      </c>
      <c r="AZ96" s="23"/>
      <c r="BA96" s="31">
        <f>IF('SERIES_DB-MetaData'!$F96="US",'SERIES_DB-MetaData'!BA96,'SERIES_DB-MetaData'!BA96/6.89476)</f>
        <v>183.03755315631003</v>
      </c>
      <c r="BB96" s="31">
        <f>IF('SERIES_DB-MetaData'!$F96="US",'SERIES_DB-MetaData'!BB96,'SERIES_DB-MetaData'!BB96/6.89476)</f>
        <v>199.13673572394109</v>
      </c>
      <c r="BC96" s="108">
        <f>'SERIES_DB-MetaData'!BC96</f>
        <v>0</v>
      </c>
      <c r="BD96" s="31">
        <f>IF('SERIES_DB-MetaData'!$F96="US",'SERIES_DB-MetaData'!BD96,'SERIES_DB-MetaData'!BD96/25.4)</f>
        <v>0.23622047244094491</v>
      </c>
      <c r="BE96" s="31">
        <f>IF('SERIES_DB-MetaData'!$F96="US",'SERIES_DB-MetaData'!BE96,'SERIES_DB-MetaData'!BE96/25.4)</f>
        <v>5.9055118110236222</v>
      </c>
      <c r="BF96" s="108">
        <f>'SERIES_DB-MetaData'!BF96</f>
        <v>2</v>
      </c>
      <c r="BG96" s="23">
        <f t="shared" si="7"/>
        <v>0.47123889803846908</v>
      </c>
      <c r="BH96" s="31">
        <f>IF('SERIES_DB-MetaData'!$F96="US",'SERIES_DB-MetaData'!BH96,'SERIES_DB-MetaData'!BH96/25.4)</f>
        <v>0</v>
      </c>
      <c r="BI96" s="31">
        <f>IF('SERIES_DB-MetaData'!$F96="US",'SERIES_DB-MetaData'!BI96,'SERIES_DB-MetaData'!BI96/6.89476)</f>
        <v>51.053263637893124</v>
      </c>
      <c r="BJ96" s="31">
        <f>IF('SERIES_DB-MetaData'!$F96="US",'SERIES_DB-MetaData'!BJ96,'SERIES_DB-MetaData'!BJ96/6.89476)</f>
        <v>172.15972709709982</v>
      </c>
      <c r="BK96" s="108">
        <f>'SERIES_DB-MetaData'!BK96</f>
        <v>0</v>
      </c>
      <c r="BL96" s="31">
        <f>IF('SERIES_DB-MetaData'!$F96="US",'SERIES_DB-MetaData'!BL96,'SERIES_DB-MetaData'!BL96/25.4)</f>
        <v>0.23622047244094491</v>
      </c>
      <c r="BM96" s="31">
        <f>IF('SERIES_DB-MetaData'!$F96="US",'SERIES_DB-MetaData'!BM96,'SERIES_DB-MetaData'!BM96/25.4)</f>
        <v>1.5748031496062993</v>
      </c>
      <c r="BN96" s="31">
        <f>'SERIES_DB-MetaData'!$BO$6</f>
        <v>0.52359877559829893</v>
      </c>
      <c r="BO96" s="22">
        <f>'SERIES_DB-MetaData'!$BO$6</f>
        <v>0.52359877559829893</v>
      </c>
      <c r="BP96" s="31">
        <f>IF('SERIES_DB-MetaData'!$F96="US",'SERIES_DB-MetaData'!BP96,'SERIES_DB-MetaData'!BP96/6.89476)</f>
        <v>145.18271847025858</v>
      </c>
      <c r="BQ96" s="31">
        <f>IF('SERIES_DB-MetaData'!$F96="US",'SERIES_DB-MetaData'!BQ96,'SERIES_DB-MetaData'!BQ96/6.89476)</f>
        <v>172.15972709709982</v>
      </c>
      <c r="BR96" s="108">
        <f>'SERIES_DB-MetaData'!BR96</f>
        <v>0</v>
      </c>
      <c r="BS96" s="31">
        <f>IF('SERIES_DB-MetaData'!$F96="US",'SERIES_DB-MetaData'!BS96,'SERIES_DB-MetaData'!BS96/25.4)</f>
        <v>0</v>
      </c>
      <c r="BT96" s="108">
        <f>'SERIES_DB-MetaData'!BT96</f>
        <v>0</v>
      </c>
      <c r="BU96" s="108">
        <f t="shared" si="8"/>
        <v>0</v>
      </c>
      <c r="BV96" s="31">
        <f>IF('SERIES_DB-MetaData'!$F96="US",'SERIES_DB-MetaData'!BV96,'SERIES_DB-MetaData'!BV96/6.89476)</f>
        <v>0</v>
      </c>
      <c r="BW96" s="108">
        <f>'SERIES_DB-MetaData'!BW96</f>
        <v>0</v>
      </c>
      <c r="BX96" s="108">
        <f>'SERIES_DB-MetaData'!BX96</f>
        <v>2</v>
      </c>
    </row>
    <row r="97" spans="1:76">
      <c r="A97" s="85">
        <f>'SERIES_DB-MetaData'!A97</f>
        <v>92</v>
      </c>
      <c r="B97" s="85">
        <f>'SERIES_DB-MetaData'!B97</f>
        <v>0</v>
      </c>
      <c r="C97" s="85">
        <f>'SERIES_DB-MetaData'!C97</f>
        <v>2</v>
      </c>
      <c r="D97" s="85" t="str">
        <f>'SERIES_DB-MetaData'!D97</f>
        <v>NW-2</v>
      </c>
      <c r="E97" s="85" t="str">
        <f>'SERIES_DB-MetaData'!E97</f>
        <v>Kabeyasawa and Matsumoto (1992)</v>
      </c>
      <c r="F97" s="20" t="s">
        <v>193</v>
      </c>
      <c r="G97" s="85" t="str">
        <f>'SERIES_DB-MetaData'!G97</f>
        <v>C</v>
      </c>
      <c r="H97" s="85" t="str">
        <f>'SERIES_DB-MetaData'!H97</f>
        <v>B</v>
      </c>
      <c r="I97" s="31">
        <f>IF('SERIES_DB-MetaData'!$F97="US",'SERIES_DB-MetaData'!I97,'SERIES_DB-MetaData'!I97/6.89476)</f>
        <v>13.575526921894308</v>
      </c>
      <c r="J97" s="31">
        <f>IF('SERIES_DB-MetaData'!$F97="US",'SERIES_DB-MetaData'!J97,'SERIES_DB-MetaData'!J97/6.89476)</f>
        <v>0</v>
      </c>
      <c r="K97" s="31">
        <f>IF('SERIES_DB-MetaData'!$F97="US",'SERIES_DB-MetaData'!K97,'SERIES_DB-MetaData'!K97/6.89476)</f>
        <v>0</v>
      </c>
      <c r="L97" s="31">
        <f>IF('SERIES_DB-MetaData'!$F97="US",'SERIES_DB-MetaData'!L97,'SERIES_DB-MetaData'!L97/4.448)</f>
        <v>396.58273381294964</v>
      </c>
      <c r="M97" s="20" t="str">
        <f>'SERIES_DB-MetaData'!M97</f>
        <v>III</v>
      </c>
      <c r="N97" s="31">
        <f>IF('SERIES_DB-MetaData'!$F97="US",'SERIES_DB-MetaData'!N97,'SERIES_DB-MetaData'!N97/25.4)</f>
        <v>7.8740157480314963</v>
      </c>
      <c r="O97" s="31">
        <f>IF('SERIES_DB-MetaData'!$F97="US",'SERIES_DB-MetaData'!O97,'SERIES_DB-MetaData'!O97/25.4)</f>
        <v>7.8740157480314963</v>
      </c>
      <c r="P97" s="31">
        <f>IF('SERIES_DB-MetaData'!$F97="US",'SERIES_DB-MetaData'!P97,'SERIES_DB-MetaData'!P97/25.4)</f>
        <v>66.929133858267718</v>
      </c>
      <c r="Q97" s="31">
        <f>IF('SERIES_DB-MetaData'!$F97="US",'SERIES_DB-MetaData'!Q97,'SERIES_DB-MetaData'!Q97/25.4)</f>
        <v>3.1496062992125986</v>
      </c>
      <c r="R97" s="31">
        <f>IF('SERIES_DB-MetaData'!$F97="US",'SERIES_DB-MetaData'!R97,'SERIES_DB-MetaData'!R97/25.4)</f>
        <v>118.11023622047244</v>
      </c>
      <c r="S97" s="31">
        <f>IF('SERIES_DB-MetaData'!$F97="US",'SERIES_DB-MetaData'!S97,'SERIES_DB-MetaData'!S97/25.4)</f>
        <v>88.976377952755911</v>
      </c>
      <c r="T97" s="24" t="str">
        <f>'SERIES_DB-MetaData'!T97</f>
        <v>C</v>
      </c>
      <c r="U97" s="31">
        <f>IF('SERIES_DB-MetaData'!$F97="US",'SERIES_DB-MetaData'!U97,'SERIES_DB-MetaData'!U97/(25.4^2))</f>
        <v>223.20044640089282</v>
      </c>
      <c r="V97" s="31">
        <f>IF('SERIES_DB-MetaData'!$F97="US",'SERIES_DB-MetaData'!V97,'SERIES_DB-MetaData'!V97/25.4)</f>
        <v>0.39370078740157483</v>
      </c>
      <c r="W97" s="31">
        <f>IF('SERIES_DB-MetaData'!$F97="US",'SERIES_DB-MetaData'!W97,'SERIES_DB-MetaData'!W97/25.4)</f>
        <v>0.39370078740157483</v>
      </c>
      <c r="X97" s="31">
        <f>IF('SERIES_DB-MetaData'!$F97="US",'SERIES_DB-MetaData'!X97,'SERIES_DB-MetaData'!X97/25.4)</f>
        <v>0.39370078740157483</v>
      </c>
      <c r="Y97" s="108">
        <f>'SERIES_DB-MetaData'!Y97</f>
        <v>12</v>
      </c>
      <c r="Z97" s="31">
        <f>IF('SERIES_DB-MetaData'!$F97="US",'SERIES_DB-MetaData'!Z97,'SERIES_DB-MetaData'!Z97/25.4)</f>
        <v>0</v>
      </c>
      <c r="AA97" s="108">
        <f>'SERIES_DB-MetaData'!AA97</f>
        <v>2</v>
      </c>
      <c r="AB97" s="31">
        <f>IF('SERIES_DB-MetaData'!$F97="US",'SERIES_DB-MetaData'!AB97,'SERIES_DB-MetaData'!AB97/25.4)</f>
        <v>0</v>
      </c>
      <c r="AC97" s="108">
        <f>'SERIES_DB-MetaData'!AC97</f>
        <v>2</v>
      </c>
      <c r="AD97" s="108" t="str">
        <f>'SERIES_DB-MetaData'!AD97</f>
        <v>CH</v>
      </c>
      <c r="AE97" s="31">
        <f>IF('SERIES_DB-MetaData'!$F97="US",'SERIES_DB-MetaData'!AE97,'SERIES_DB-MetaData'!AE97/25.4)</f>
        <v>15.748031496062993</v>
      </c>
      <c r="AF97" s="108" t="str">
        <f>'SERIES_DB-MetaData'!AF97</f>
        <v>Ribbed</v>
      </c>
      <c r="AG97" s="23">
        <f t="shared" ref="AG97:AG145" si="9">((Y97-AA97-AC97)*PI()*V97^2/4+AA97*PI()*X97^2/4+AC97*PI()*W97^2/4)/U97*100</f>
        <v>0.65449846949787349</v>
      </c>
      <c r="AH97" s="31">
        <f>IF('SERIES_DB-MetaData'!$F97="US",'SERIES_DB-MetaData'!AH97,'SERIES_DB-MetaData'!AH97/25.4)</f>
        <v>0</v>
      </c>
      <c r="AI97" s="31">
        <f>IF('SERIES_DB-MetaData'!$F97="US",'SERIES_DB-MetaData'!AI97,'SERIES_DB-MetaData'!AI97/6.89476)</f>
        <v>112.54924029262803</v>
      </c>
      <c r="AJ97" s="31">
        <f>IF('SERIES_DB-MetaData'!$F97="US",'SERIES_DB-MetaData'!AJ97,'SERIES_DB-MetaData'!AJ97/6.89476)</f>
        <v>144.45753006631122</v>
      </c>
      <c r="AK97" s="31">
        <f>IF('SERIES_DB-MetaData'!$F97="US",'SERIES_DB-MetaData'!AK97,'SERIES_DB-MetaData'!AK97/6.89476)</f>
        <v>112.54924029262803</v>
      </c>
      <c r="AL97" s="31">
        <f>IF('SERIES_DB-MetaData'!$F97="US",'SERIES_DB-MetaData'!AL97,'SERIES_DB-MetaData'!AL97/6.89476)</f>
        <v>112.54924029262803</v>
      </c>
      <c r="AM97" s="31">
        <f>IF('SERIES_DB-MetaData'!$F97="US",'SERIES_DB-MetaData'!AM97,'SERIES_DB-MetaData'!AM97/6.89476)</f>
        <v>144.45753006631122</v>
      </c>
      <c r="AN97" s="31">
        <f>IF('SERIES_DB-MetaData'!$F97="US",'SERIES_DB-MetaData'!AN97,'SERIES_DB-MetaData'!AN97/6.89476)</f>
        <v>144.45753006631122</v>
      </c>
      <c r="AO97" s="108">
        <f>'SERIES_DB-MetaData'!AO97</f>
        <v>800</v>
      </c>
      <c r="AP97" s="108" t="str">
        <f>'SERIES_DB-MetaData'!AP97</f>
        <v>RU</v>
      </c>
      <c r="AQ97" s="108">
        <f>'SERIES_DB-MetaData'!AQ97</f>
        <v>4</v>
      </c>
      <c r="AR97" s="108" t="str">
        <f>'SERIES_DB-MetaData'!AR97</f>
        <v>Ribbed</v>
      </c>
      <c r="AS97" s="31">
        <f>IF('SERIES_DB-MetaData'!$F97="US",'SERIES_DB-MetaData'!AS97,'SERIES_DB-MetaData'!AS97/25.4)</f>
        <v>0.23622047244094491</v>
      </c>
      <c r="AT97" s="108">
        <f>'SERIES_DB-MetaData'!AT97</f>
        <v>50</v>
      </c>
      <c r="AU97" s="31">
        <f>IF('SERIES_DB-MetaData'!$F97="US",'SERIES_DB-MetaData'!AU97,'SERIES_DB-MetaData'!AU97/25.4)</f>
        <v>1.5748031496062993</v>
      </c>
      <c r="AV97" s="31">
        <f>IF('SERIES_DB-MetaData'!$F97="US",'SERIES_DB-MetaData'!AV97,'SERIES_DB-MetaData'!AV97/25.4)</f>
        <v>0</v>
      </c>
      <c r="AW97" s="108">
        <f>'SERIES_DB-MetaData'!AW97</f>
        <v>0</v>
      </c>
      <c r="AX97" s="31">
        <f>IF('SERIES_DB-MetaData'!$F97="US",'SERIES_DB-MetaData'!AX97,'SERIES_DB-MetaData'!AX97/25.4)</f>
        <v>0</v>
      </c>
      <c r="AY97" s="23">
        <f t="shared" ref="AY97:AY145" si="10">AQ97*PI()*AS97^2/4/N97/AU97*100</f>
        <v>1.4137166941154071</v>
      </c>
      <c r="AZ97" s="23"/>
      <c r="BA97" s="31">
        <f>IF('SERIES_DB-MetaData'!$F97="US",'SERIES_DB-MetaData'!BA97,'SERIES_DB-MetaData'!BA97/6.89476)</f>
        <v>183.03755315631003</v>
      </c>
      <c r="BB97" s="31">
        <f>IF('SERIES_DB-MetaData'!$F97="US",'SERIES_DB-MetaData'!BB97,'SERIES_DB-MetaData'!BB97/6.89476)</f>
        <v>199.13673572394109</v>
      </c>
      <c r="BC97" s="108">
        <f>'SERIES_DB-MetaData'!BC97</f>
        <v>0</v>
      </c>
      <c r="BD97" s="31">
        <f>IF('SERIES_DB-MetaData'!$F97="US",'SERIES_DB-MetaData'!BD97,'SERIES_DB-MetaData'!BD97/25.4)</f>
        <v>0.23622047244094491</v>
      </c>
      <c r="BE97" s="31">
        <f>IF('SERIES_DB-MetaData'!$F97="US",'SERIES_DB-MetaData'!BE97,'SERIES_DB-MetaData'!BE97/25.4)</f>
        <v>5.9055118110236222</v>
      </c>
      <c r="BF97" s="108">
        <f>'SERIES_DB-MetaData'!BF97</f>
        <v>2</v>
      </c>
      <c r="BG97" s="23">
        <f t="shared" ref="BG97:BG145" si="11">BF97*PI()*BD97^2/4/Q97/BE97*100</f>
        <v>0.47123889803846908</v>
      </c>
      <c r="BH97" s="31">
        <f>IF('SERIES_DB-MetaData'!$F97="US",'SERIES_DB-MetaData'!BH97,'SERIES_DB-MetaData'!BH97/25.4)</f>
        <v>0</v>
      </c>
      <c r="BI97" s="31">
        <f>IF('SERIES_DB-MetaData'!$F97="US",'SERIES_DB-MetaData'!BI97,'SERIES_DB-MetaData'!BI97/6.89476)</f>
        <v>51.053263637893124</v>
      </c>
      <c r="BJ97" s="31">
        <f>IF('SERIES_DB-MetaData'!$F97="US",'SERIES_DB-MetaData'!BJ97,'SERIES_DB-MetaData'!BJ97/6.89476)</f>
        <v>172.15972709709982</v>
      </c>
      <c r="BK97" s="108">
        <f>'SERIES_DB-MetaData'!BK97</f>
        <v>0</v>
      </c>
      <c r="BL97" s="31">
        <f>IF('SERIES_DB-MetaData'!$F97="US",'SERIES_DB-MetaData'!BL97,'SERIES_DB-MetaData'!BL97/25.4)</f>
        <v>0.23622047244094491</v>
      </c>
      <c r="BM97" s="31">
        <f>IF('SERIES_DB-MetaData'!$F97="US",'SERIES_DB-MetaData'!BM97,'SERIES_DB-MetaData'!BM97/25.4)</f>
        <v>1.5748031496062993</v>
      </c>
      <c r="BN97" s="31">
        <f>'SERIES_DB-MetaData'!$BO$6</f>
        <v>0.52359877559829893</v>
      </c>
      <c r="BO97" s="22">
        <f>'SERIES_DB-MetaData'!$BO$6</f>
        <v>0.52359877559829893</v>
      </c>
      <c r="BP97" s="31">
        <f>IF('SERIES_DB-MetaData'!$F97="US",'SERIES_DB-MetaData'!BP97,'SERIES_DB-MetaData'!BP97/6.89476)</f>
        <v>145.18271847025858</v>
      </c>
      <c r="BQ97" s="31">
        <f>IF('SERIES_DB-MetaData'!$F97="US",'SERIES_DB-MetaData'!BQ97,'SERIES_DB-MetaData'!BQ97/6.89476)</f>
        <v>172.15972709709982</v>
      </c>
      <c r="BR97" s="108">
        <f>'SERIES_DB-MetaData'!BR97</f>
        <v>0</v>
      </c>
      <c r="BS97" s="31">
        <f>IF('SERIES_DB-MetaData'!$F97="US",'SERIES_DB-MetaData'!BS97,'SERIES_DB-MetaData'!BS97/25.4)</f>
        <v>0</v>
      </c>
      <c r="BT97" s="108">
        <f>'SERIES_DB-MetaData'!BT97</f>
        <v>0</v>
      </c>
      <c r="BU97" s="108">
        <f t="shared" ref="BU97:BU145" si="12">BT97*PI()*BS97^2/4/U97*100</f>
        <v>0</v>
      </c>
      <c r="BV97" s="31">
        <f>IF('SERIES_DB-MetaData'!$F97="US",'SERIES_DB-MetaData'!BV97,'SERIES_DB-MetaData'!BV97/6.89476)</f>
        <v>0</v>
      </c>
      <c r="BW97" s="108">
        <f>'SERIES_DB-MetaData'!BW97</f>
        <v>0</v>
      </c>
      <c r="BX97" s="108">
        <f>'SERIES_DB-MetaData'!BX97</f>
        <v>2</v>
      </c>
    </row>
    <row r="98" spans="1:76">
      <c r="A98" s="85">
        <f>'SERIES_DB-MetaData'!A98</f>
        <v>93</v>
      </c>
      <c r="B98" s="85">
        <f>'SERIES_DB-MetaData'!B98</f>
        <v>0</v>
      </c>
      <c r="C98" s="85">
        <f>'SERIES_DB-MetaData'!C98</f>
        <v>3</v>
      </c>
      <c r="D98" s="85" t="str">
        <f>'SERIES_DB-MetaData'!D98</f>
        <v>NW-3</v>
      </c>
      <c r="E98" s="85" t="str">
        <f>'SERIES_DB-MetaData'!E98</f>
        <v>Kabeyasawa and Matsumoto (1992)</v>
      </c>
      <c r="F98" s="20" t="s">
        <v>193</v>
      </c>
      <c r="G98" s="85" t="str">
        <f>'SERIES_DB-MetaData'!G98</f>
        <v>C</v>
      </c>
      <c r="H98" s="85" t="str">
        <f>'SERIES_DB-MetaData'!H98</f>
        <v>B</v>
      </c>
      <c r="I98" s="31">
        <f>IF('SERIES_DB-MetaData'!$F98="US",'SERIES_DB-MetaData'!I98,'SERIES_DB-MetaData'!I98/6.89476)</f>
        <v>8.0495912838155359</v>
      </c>
      <c r="J98" s="31">
        <f>IF('SERIES_DB-MetaData'!$F98="US",'SERIES_DB-MetaData'!J98,'SERIES_DB-MetaData'!J98/6.89476)</f>
        <v>0</v>
      </c>
      <c r="K98" s="31">
        <f>IF('SERIES_DB-MetaData'!$F98="US",'SERIES_DB-MetaData'!K98,'SERIES_DB-MetaData'!K98/6.89476)</f>
        <v>0</v>
      </c>
      <c r="L98" s="31">
        <f>IF('SERIES_DB-MetaData'!$F98="US",'SERIES_DB-MetaData'!L98,'SERIES_DB-MetaData'!L98/4.448)</f>
        <v>308.45323741007189</v>
      </c>
      <c r="M98" s="20" t="str">
        <f>'SERIES_DB-MetaData'!M98</f>
        <v>III</v>
      </c>
      <c r="N98" s="31">
        <f>IF('SERIES_DB-MetaData'!$F98="US",'SERIES_DB-MetaData'!N98,'SERIES_DB-MetaData'!N98/25.4)</f>
        <v>7.8740157480314963</v>
      </c>
      <c r="O98" s="31">
        <f>IF('SERIES_DB-MetaData'!$F98="US",'SERIES_DB-MetaData'!O98,'SERIES_DB-MetaData'!O98/25.4)</f>
        <v>7.8740157480314963</v>
      </c>
      <c r="P98" s="31">
        <f>IF('SERIES_DB-MetaData'!$F98="US",'SERIES_DB-MetaData'!P98,'SERIES_DB-MetaData'!P98/25.4)</f>
        <v>66.929133858267718</v>
      </c>
      <c r="Q98" s="31">
        <f>IF('SERIES_DB-MetaData'!$F98="US",'SERIES_DB-MetaData'!Q98,'SERIES_DB-MetaData'!Q98/25.4)</f>
        <v>3.1496062992125986</v>
      </c>
      <c r="R98" s="31">
        <f>IF('SERIES_DB-MetaData'!$F98="US",'SERIES_DB-MetaData'!R98,'SERIES_DB-MetaData'!R98/25.4)</f>
        <v>118.11023622047244</v>
      </c>
      <c r="S98" s="31">
        <f>IF('SERIES_DB-MetaData'!$F98="US",'SERIES_DB-MetaData'!S98,'SERIES_DB-MetaData'!S98/25.4)</f>
        <v>133.85826771653544</v>
      </c>
      <c r="T98" s="24" t="str">
        <f>'SERIES_DB-MetaData'!T98</f>
        <v>C</v>
      </c>
      <c r="U98" s="31">
        <f>IF('SERIES_DB-MetaData'!$F98="US",'SERIES_DB-MetaData'!U98,'SERIES_DB-MetaData'!U98/(25.4^2))</f>
        <v>223.20044640089282</v>
      </c>
      <c r="V98" s="31">
        <f>IF('SERIES_DB-MetaData'!$F98="US",'SERIES_DB-MetaData'!V98,'SERIES_DB-MetaData'!V98/25.4)</f>
        <v>0.39370078740157483</v>
      </c>
      <c r="W98" s="31">
        <f>IF('SERIES_DB-MetaData'!$F98="US",'SERIES_DB-MetaData'!W98,'SERIES_DB-MetaData'!W98/25.4)</f>
        <v>0.39370078740157483</v>
      </c>
      <c r="X98" s="31">
        <f>IF('SERIES_DB-MetaData'!$F98="US",'SERIES_DB-MetaData'!X98,'SERIES_DB-MetaData'!X98/25.4)</f>
        <v>0.39370078740157483</v>
      </c>
      <c r="Y98" s="108">
        <f>'SERIES_DB-MetaData'!Y98</f>
        <v>12</v>
      </c>
      <c r="Z98" s="31">
        <f>IF('SERIES_DB-MetaData'!$F98="US",'SERIES_DB-MetaData'!Z98,'SERIES_DB-MetaData'!Z98/25.4)</f>
        <v>0</v>
      </c>
      <c r="AA98" s="108">
        <f>'SERIES_DB-MetaData'!AA98</f>
        <v>2</v>
      </c>
      <c r="AB98" s="31">
        <f>IF('SERIES_DB-MetaData'!$F98="US",'SERIES_DB-MetaData'!AB98,'SERIES_DB-MetaData'!AB98/25.4)</f>
        <v>0</v>
      </c>
      <c r="AC98" s="108">
        <f>'SERIES_DB-MetaData'!AC98</f>
        <v>2</v>
      </c>
      <c r="AD98" s="108" t="str">
        <f>'SERIES_DB-MetaData'!AD98</f>
        <v>CH</v>
      </c>
      <c r="AE98" s="31">
        <f>IF('SERIES_DB-MetaData'!$F98="US",'SERIES_DB-MetaData'!AE98,'SERIES_DB-MetaData'!AE98/25.4)</f>
        <v>15.748031496062993</v>
      </c>
      <c r="AF98" s="108" t="str">
        <f>'SERIES_DB-MetaData'!AF98</f>
        <v>Ribbed</v>
      </c>
      <c r="AG98" s="23">
        <f t="shared" si="9"/>
        <v>0.65449846949787349</v>
      </c>
      <c r="AH98" s="31">
        <f>IF('SERIES_DB-MetaData'!$F98="US",'SERIES_DB-MetaData'!AH98,'SERIES_DB-MetaData'!AH98/25.4)</f>
        <v>0</v>
      </c>
      <c r="AI98" s="31">
        <f>IF('SERIES_DB-MetaData'!$F98="US",'SERIES_DB-MetaData'!AI98,'SERIES_DB-MetaData'!AI98/6.89476)</f>
        <v>103.41186640289148</v>
      </c>
      <c r="AJ98" s="31">
        <f>IF('SERIES_DB-MetaData'!$F98="US",'SERIES_DB-MetaData'!AJ98,'SERIES_DB-MetaData'!AJ98/6.89476)</f>
        <v>144.45753006631122</v>
      </c>
      <c r="AK98" s="31">
        <f>IF('SERIES_DB-MetaData'!$F98="US",'SERIES_DB-MetaData'!AK98,'SERIES_DB-MetaData'!AK98/6.89476)</f>
        <v>112.54924029262803</v>
      </c>
      <c r="AL98" s="31">
        <f>IF('SERIES_DB-MetaData'!$F98="US",'SERIES_DB-MetaData'!AL98,'SERIES_DB-MetaData'!AL98/6.89476)</f>
        <v>112.54924029262803</v>
      </c>
      <c r="AM98" s="31">
        <f>IF('SERIES_DB-MetaData'!$F98="US",'SERIES_DB-MetaData'!AM98,'SERIES_DB-MetaData'!AM98/6.89476)</f>
        <v>144.45753006631122</v>
      </c>
      <c r="AN98" s="31">
        <f>IF('SERIES_DB-MetaData'!$F98="US",'SERIES_DB-MetaData'!AN98,'SERIES_DB-MetaData'!AN98/6.89476)</f>
        <v>144.45753006631122</v>
      </c>
      <c r="AO98" s="108">
        <f>'SERIES_DB-MetaData'!AO98</f>
        <v>600</v>
      </c>
      <c r="AP98" s="108" t="str">
        <f>'SERIES_DB-MetaData'!AP98</f>
        <v>RU</v>
      </c>
      <c r="AQ98" s="108">
        <f>'SERIES_DB-MetaData'!AQ98</f>
        <v>4</v>
      </c>
      <c r="AR98" s="108" t="str">
        <f>'SERIES_DB-MetaData'!AR98</f>
        <v>Ribbed</v>
      </c>
      <c r="AS98" s="31">
        <f>IF('SERIES_DB-MetaData'!$F98="US",'SERIES_DB-MetaData'!AS98,'SERIES_DB-MetaData'!AS98/25.4)</f>
        <v>0.19685039370078741</v>
      </c>
      <c r="AT98" s="108">
        <f>'SERIES_DB-MetaData'!AT98</f>
        <v>75</v>
      </c>
      <c r="AU98" s="31">
        <f>IF('SERIES_DB-MetaData'!$F98="US",'SERIES_DB-MetaData'!AU98,'SERIES_DB-MetaData'!AU98/25.4)</f>
        <v>1.5748031496062993</v>
      </c>
      <c r="AV98" s="31">
        <f>IF('SERIES_DB-MetaData'!$F98="US",'SERIES_DB-MetaData'!AV98,'SERIES_DB-MetaData'!AV98/25.4)</f>
        <v>0</v>
      </c>
      <c r="AW98" s="108">
        <f>'SERIES_DB-MetaData'!AW98</f>
        <v>0</v>
      </c>
      <c r="AX98" s="31">
        <f>IF('SERIES_DB-MetaData'!$F98="US",'SERIES_DB-MetaData'!AX98,'SERIES_DB-MetaData'!AX98/25.4)</f>
        <v>0</v>
      </c>
      <c r="AY98" s="23">
        <f t="shared" si="10"/>
        <v>0.98174770424681013</v>
      </c>
      <c r="AZ98" s="23"/>
      <c r="BA98" s="31">
        <f>IF('SERIES_DB-MetaData'!$F98="US",'SERIES_DB-MetaData'!BA98,'SERIES_DB-MetaData'!BA98/6.89476)</f>
        <v>178.83146041341541</v>
      </c>
      <c r="BB98" s="31">
        <f>IF('SERIES_DB-MetaData'!$F98="US",'SERIES_DB-MetaData'!BB98,'SERIES_DB-MetaData'!BB98/6.89476)</f>
        <v>199.13673572394109</v>
      </c>
      <c r="BC98" s="108">
        <f>'SERIES_DB-MetaData'!BC98</f>
        <v>0</v>
      </c>
      <c r="BD98" s="31">
        <f>IF('SERIES_DB-MetaData'!$F98="US",'SERIES_DB-MetaData'!BD98,'SERIES_DB-MetaData'!BD98/25.4)</f>
        <v>0.23622047244094491</v>
      </c>
      <c r="BE98" s="31">
        <f>IF('SERIES_DB-MetaData'!$F98="US",'SERIES_DB-MetaData'!BE98,'SERIES_DB-MetaData'!BE98/25.4)</f>
        <v>5.9055118110236222</v>
      </c>
      <c r="BF98" s="108">
        <f>'SERIES_DB-MetaData'!BF98</f>
        <v>1</v>
      </c>
      <c r="BG98" s="23">
        <f t="shared" si="11"/>
        <v>0.23561944901923454</v>
      </c>
      <c r="BH98" s="31">
        <f>IF('SERIES_DB-MetaData'!$F98="US",'SERIES_DB-MetaData'!BH98,'SERIES_DB-MetaData'!BH98/25.4)</f>
        <v>0</v>
      </c>
      <c r="BI98" s="31">
        <f>IF('SERIES_DB-MetaData'!$F98="US",'SERIES_DB-MetaData'!BI98,'SERIES_DB-MetaData'!BI98/6.89476)</f>
        <v>51.053263637893124</v>
      </c>
      <c r="BJ98" s="31">
        <f>IF('SERIES_DB-MetaData'!$F98="US",'SERIES_DB-MetaData'!BJ98,'SERIES_DB-MetaData'!BJ98/6.89476)</f>
        <v>138.0758721115746</v>
      </c>
      <c r="BK98" s="108">
        <f>'SERIES_DB-MetaData'!BK98</f>
        <v>0</v>
      </c>
      <c r="BL98" s="31">
        <f>IF('SERIES_DB-MetaData'!$F98="US",'SERIES_DB-MetaData'!BL98,'SERIES_DB-MetaData'!BL98/25.4)</f>
        <v>0.19685039370078741</v>
      </c>
      <c r="BM98" s="31">
        <f>IF('SERIES_DB-MetaData'!$F98="US",'SERIES_DB-MetaData'!BM98,'SERIES_DB-MetaData'!BM98/25.4)</f>
        <v>1.5748031496062993</v>
      </c>
      <c r="BN98" s="31">
        <f>'SERIES_DB-MetaData'!$BO$6</f>
        <v>0.52359877559829893</v>
      </c>
      <c r="BO98" s="22">
        <f>'SERIES_DB-MetaData'!$BO$6</f>
        <v>0.52359877559829893</v>
      </c>
      <c r="BP98" s="31">
        <f>IF('SERIES_DB-MetaData'!$F98="US",'SERIES_DB-MetaData'!BP98,'SERIES_DB-MetaData'!BP98/6.89476)</f>
        <v>178.83146041341541</v>
      </c>
      <c r="BQ98" s="31">
        <f>IF('SERIES_DB-MetaData'!$F98="US",'SERIES_DB-MetaData'!BQ98,'SERIES_DB-MetaData'!BQ98/6.89476)</f>
        <v>220.89238784236144</v>
      </c>
      <c r="BR98" s="108">
        <f>'SERIES_DB-MetaData'!BR98</f>
        <v>0</v>
      </c>
      <c r="BS98" s="31">
        <f>IF('SERIES_DB-MetaData'!$F98="US",'SERIES_DB-MetaData'!BS98,'SERIES_DB-MetaData'!BS98/25.4)</f>
        <v>0</v>
      </c>
      <c r="BT98" s="108">
        <f>'SERIES_DB-MetaData'!BT98</f>
        <v>0</v>
      </c>
      <c r="BU98" s="108">
        <f t="shared" si="12"/>
        <v>0</v>
      </c>
      <c r="BV98" s="31">
        <f>IF('SERIES_DB-MetaData'!$F98="US",'SERIES_DB-MetaData'!BV98,'SERIES_DB-MetaData'!BV98/6.89476)</f>
        <v>0</v>
      </c>
      <c r="BW98" s="108">
        <f>'SERIES_DB-MetaData'!BW98</f>
        <v>0</v>
      </c>
      <c r="BX98" s="108">
        <f>'SERIES_DB-MetaData'!BX98</f>
        <v>2</v>
      </c>
    </row>
    <row r="99" spans="1:76">
      <c r="A99" s="85">
        <f>'SERIES_DB-MetaData'!A99</f>
        <v>94</v>
      </c>
      <c r="B99" s="85">
        <f>'SERIES_DB-MetaData'!B99</f>
        <v>0</v>
      </c>
      <c r="C99" s="85">
        <f>'SERIES_DB-MetaData'!C99</f>
        <v>4</v>
      </c>
      <c r="D99" s="85" t="str">
        <f>'SERIES_DB-MetaData'!D99</f>
        <v>NW-4</v>
      </c>
      <c r="E99" s="85" t="str">
        <f>'SERIES_DB-MetaData'!E99</f>
        <v>Kabeyasawa and Matsumoto (1992)</v>
      </c>
      <c r="F99" s="20" t="s">
        <v>193</v>
      </c>
      <c r="G99" s="85" t="str">
        <f>'SERIES_DB-MetaData'!G99</f>
        <v>C</v>
      </c>
      <c r="H99" s="85" t="str">
        <f>'SERIES_DB-MetaData'!H99</f>
        <v>B</v>
      </c>
      <c r="I99" s="31">
        <f>IF('SERIES_DB-MetaData'!$F99="US",'SERIES_DB-MetaData'!I99,'SERIES_DB-MetaData'!I99/6.89476)</f>
        <v>7.9190573711050138</v>
      </c>
      <c r="J99" s="31">
        <f>IF('SERIES_DB-MetaData'!$F99="US",'SERIES_DB-MetaData'!J99,'SERIES_DB-MetaData'!J99/6.89476)</f>
        <v>0</v>
      </c>
      <c r="K99" s="31">
        <f>IF('SERIES_DB-MetaData'!$F99="US",'SERIES_DB-MetaData'!K99,'SERIES_DB-MetaData'!K99/6.89476)</f>
        <v>0</v>
      </c>
      <c r="L99" s="31">
        <f>IF('SERIES_DB-MetaData'!$F99="US",'SERIES_DB-MetaData'!L99,'SERIES_DB-MetaData'!L99/4.448)</f>
        <v>352.51798561151071</v>
      </c>
      <c r="M99" s="20" t="str">
        <f>'SERIES_DB-MetaData'!M99</f>
        <v>III</v>
      </c>
      <c r="N99" s="31">
        <f>IF('SERIES_DB-MetaData'!$F99="US",'SERIES_DB-MetaData'!N99,'SERIES_DB-MetaData'!N99/25.4)</f>
        <v>7.8740157480314963</v>
      </c>
      <c r="O99" s="31">
        <f>IF('SERIES_DB-MetaData'!$F99="US",'SERIES_DB-MetaData'!O99,'SERIES_DB-MetaData'!O99/25.4)</f>
        <v>7.8740157480314963</v>
      </c>
      <c r="P99" s="31">
        <f>IF('SERIES_DB-MetaData'!$F99="US",'SERIES_DB-MetaData'!P99,'SERIES_DB-MetaData'!P99/25.4)</f>
        <v>66.929133858267718</v>
      </c>
      <c r="Q99" s="31">
        <f>IF('SERIES_DB-MetaData'!$F99="US",'SERIES_DB-MetaData'!Q99,'SERIES_DB-MetaData'!Q99/25.4)</f>
        <v>3.1496062992125986</v>
      </c>
      <c r="R99" s="31">
        <f>IF('SERIES_DB-MetaData'!$F99="US",'SERIES_DB-MetaData'!R99,'SERIES_DB-MetaData'!R99/25.4)</f>
        <v>118.11023622047244</v>
      </c>
      <c r="S99" s="31">
        <f>IF('SERIES_DB-MetaData'!$F99="US",'SERIES_DB-MetaData'!S99,'SERIES_DB-MetaData'!S99/25.4)</f>
        <v>133.85826771653544</v>
      </c>
      <c r="T99" s="24" t="str">
        <f>'SERIES_DB-MetaData'!T99</f>
        <v>C</v>
      </c>
      <c r="U99" s="31">
        <f>IF('SERIES_DB-MetaData'!$F99="US",'SERIES_DB-MetaData'!U99,'SERIES_DB-MetaData'!U99/(25.4^2))</f>
        <v>223.20044640089282</v>
      </c>
      <c r="V99" s="31">
        <f>IF('SERIES_DB-MetaData'!$F99="US",'SERIES_DB-MetaData'!V99,'SERIES_DB-MetaData'!V99/25.4)</f>
        <v>0.39370078740157483</v>
      </c>
      <c r="W99" s="31">
        <f>IF('SERIES_DB-MetaData'!$F99="US",'SERIES_DB-MetaData'!W99,'SERIES_DB-MetaData'!W99/25.4)</f>
        <v>0.39370078740157483</v>
      </c>
      <c r="X99" s="31">
        <f>IF('SERIES_DB-MetaData'!$F99="US",'SERIES_DB-MetaData'!X99,'SERIES_DB-MetaData'!X99/25.4)</f>
        <v>0.39370078740157483</v>
      </c>
      <c r="Y99" s="108">
        <f>'SERIES_DB-MetaData'!Y99</f>
        <v>16</v>
      </c>
      <c r="Z99" s="31">
        <f>IF('SERIES_DB-MetaData'!$F99="US",'SERIES_DB-MetaData'!Z99,'SERIES_DB-MetaData'!Z99/25.4)</f>
        <v>0</v>
      </c>
      <c r="AA99" s="108">
        <f>'SERIES_DB-MetaData'!AA99</f>
        <v>2</v>
      </c>
      <c r="AB99" s="31">
        <f>IF('SERIES_DB-MetaData'!$F99="US",'SERIES_DB-MetaData'!AB99,'SERIES_DB-MetaData'!AB99/25.4)</f>
        <v>0</v>
      </c>
      <c r="AC99" s="108">
        <f>'SERIES_DB-MetaData'!AC99</f>
        <v>2</v>
      </c>
      <c r="AD99" s="108" t="str">
        <f>'SERIES_DB-MetaData'!AD99</f>
        <v>CH</v>
      </c>
      <c r="AE99" s="31">
        <f>IF('SERIES_DB-MetaData'!$F99="US",'SERIES_DB-MetaData'!AE99,'SERIES_DB-MetaData'!AE99/25.4)</f>
        <v>15.748031496062993</v>
      </c>
      <c r="AF99" s="108" t="str">
        <f>'SERIES_DB-MetaData'!AF99</f>
        <v>Ribbed</v>
      </c>
      <c r="AG99" s="23">
        <f t="shared" si="9"/>
        <v>0.87266462599716466</v>
      </c>
      <c r="AH99" s="31">
        <f>IF('SERIES_DB-MetaData'!$F99="US",'SERIES_DB-MetaData'!AH99,'SERIES_DB-MetaData'!AH99/25.4)</f>
        <v>0</v>
      </c>
      <c r="AI99" s="31">
        <f>IF('SERIES_DB-MetaData'!$F99="US",'SERIES_DB-MetaData'!AI99,'SERIES_DB-MetaData'!AI99/6.89476)</f>
        <v>103.41186640289148</v>
      </c>
      <c r="AJ99" s="31">
        <f>IF('SERIES_DB-MetaData'!$F99="US",'SERIES_DB-MetaData'!AJ99,'SERIES_DB-MetaData'!AJ99/6.89476)</f>
        <v>144.45753006631122</v>
      </c>
      <c r="AK99" s="31">
        <f>IF('SERIES_DB-MetaData'!$F99="US",'SERIES_DB-MetaData'!AK99,'SERIES_DB-MetaData'!AK99/6.89476)</f>
        <v>112.54924029262803</v>
      </c>
      <c r="AL99" s="31">
        <f>IF('SERIES_DB-MetaData'!$F99="US",'SERIES_DB-MetaData'!AL99,'SERIES_DB-MetaData'!AL99/6.89476)</f>
        <v>112.54924029262803</v>
      </c>
      <c r="AM99" s="31">
        <f>IF('SERIES_DB-MetaData'!$F99="US",'SERIES_DB-MetaData'!AM99,'SERIES_DB-MetaData'!AM99/6.89476)</f>
        <v>144.45753006631122</v>
      </c>
      <c r="AN99" s="31">
        <f>IF('SERIES_DB-MetaData'!$F99="US",'SERIES_DB-MetaData'!AN99,'SERIES_DB-MetaData'!AN99/6.89476)</f>
        <v>144.45753006631122</v>
      </c>
      <c r="AO99" s="108">
        <f>'SERIES_DB-MetaData'!AO99</f>
        <v>600</v>
      </c>
      <c r="AP99" s="108" t="str">
        <f>'SERIES_DB-MetaData'!AP99</f>
        <v>RU</v>
      </c>
      <c r="AQ99" s="108">
        <f>'SERIES_DB-MetaData'!AQ99</f>
        <v>4</v>
      </c>
      <c r="AR99" s="108" t="str">
        <f>'SERIES_DB-MetaData'!AR99</f>
        <v>Ribbed</v>
      </c>
      <c r="AS99" s="31">
        <f>IF('SERIES_DB-MetaData'!$F99="US",'SERIES_DB-MetaData'!AS99,'SERIES_DB-MetaData'!AS99/25.4)</f>
        <v>0.19685039370078741</v>
      </c>
      <c r="AT99" s="108">
        <f>'SERIES_DB-MetaData'!AT99</f>
        <v>75</v>
      </c>
      <c r="AU99" s="31">
        <f>IF('SERIES_DB-MetaData'!$F99="US",'SERIES_DB-MetaData'!AU99,'SERIES_DB-MetaData'!AU99/25.4)</f>
        <v>1.5748031496062993</v>
      </c>
      <c r="AV99" s="31">
        <f>IF('SERIES_DB-MetaData'!$F99="US",'SERIES_DB-MetaData'!AV99,'SERIES_DB-MetaData'!AV99/25.4)</f>
        <v>0</v>
      </c>
      <c r="AW99" s="108">
        <f>'SERIES_DB-MetaData'!AW99</f>
        <v>0</v>
      </c>
      <c r="AX99" s="31">
        <f>IF('SERIES_DB-MetaData'!$F99="US",'SERIES_DB-MetaData'!AX99,'SERIES_DB-MetaData'!AX99/25.4)</f>
        <v>0</v>
      </c>
      <c r="AY99" s="23">
        <f t="shared" si="10"/>
        <v>0.98174770424681013</v>
      </c>
      <c r="AZ99" s="23"/>
      <c r="BA99" s="31">
        <f>IF('SERIES_DB-MetaData'!$F99="US",'SERIES_DB-MetaData'!BA99,'SERIES_DB-MetaData'!BA99/6.89476)</f>
        <v>178.83146041341541</v>
      </c>
      <c r="BB99" s="31">
        <f>IF('SERIES_DB-MetaData'!$F99="US",'SERIES_DB-MetaData'!BB99,'SERIES_DB-MetaData'!BB99/6.89476)</f>
        <v>199.13673572394109</v>
      </c>
      <c r="BC99" s="108">
        <f>'SERIES_DB-MetaData'!BC99</f>
        <v>0</v>
      </c>
      <c r="BD99" s="31">
        <f>IF('SERIES_DB-MetaData'!$F99="US",'SERIES_DB-MetaData'!BD99,'SERIES_DB-MetaData'!BD99/25.4)</f>
        <v>0.23622047244094491</v>
      </c>
      <c r="BE99" s="31">
        <f>IF('SERIES_DB-MetaData'!$F99="US",'SERIES_DB-MetaData'!BE99,'SERIES_DB-MetaData'!BE99/25.4)</f>
        <v>5.9055118110236222</v>
      </c>
      <c r="BF99" s="108">
        <f>'SERIES_DB-MetaData'!BF99</f>
        <v>1</v>
      </c>
      <c r="BG99" s="23">
        <f t="shared" si="11"/>
        <v>0.23561944901923454</v>
      </c>
      <c r="BH99" s="31">
        <f>IF('SERIES_DB-MetaData'!$F99="US",'SERIES_DB-MetaData'!BH99,'SERIES_DB-MetaData'!BH99/25.4)</f>
        <v>0</v>
      </c>
      <c r="BI99" s="31">
        <f>IF('SERIES_DB-MetaData'!$F99="US",'SERIES_DB-MetaData'!BI99,'SERIES_DB-MetaData'!BI99/6.89476)</f>
        <v>51.053263637893124</v>
      </c>
      <c r="BJ99" s="31">
        <f>IF('SERIES_DB-MetaData'!$F99="US",'SERIES_DB-MetaData'!BJ99,'SERIES_DB-MetaData'!BJ99/6.89476)</f>
        <v>138.0758721115746</v>
      </c>
      <c r="BK99" s="108">
        <f>'SERIES_DB-MetaData'!BK99</f>
        <v>0</v>
      </c>
      <c r="BL99" s="31">
        <f>IF('SERIES_DB-MetaData'!$F99="US",'SERIES_DB-MetaData'!BL99,'SERIES_DB-MetaData'!BL99/25.4)</f>
        <v>0.19685039370078741</v>
      </c>
      <c r="BM99" s="31">
        <f>IF('SERIES_DB-MetaData'!$F99="US",'SERIES_DB-MetaData'!BM99,'SERIES_DB-MetaData'!BM99/25.4)</f>
        <v>1.5748031496062993</v>
      </c>
      <c r="BN99" s="31">
        <f>'SERIES_DB-MetaData'!$BO$6</f>
        <v>0.52359877559829893</v>
      </c>
      <c r="BO99" s="22">
        <f>'SERIES_DB-MetaData'!$BO$6</f>
        <v>0.52359877559829893</v>
      </c>
      <c r="BP99" s="31">
        <f>IF('SERIES_DB-MetaData'!$F99="US",'SERIES_DB-MetaData'!BP99,'SERIES_DB-MetaData'!BP99/6.89476)</f>
        <v>178.83146041341541</v>
      </c>
      <c r="BQ99" s="31">
        <f>IF('SERIES_DB-MetaData'!$F99="US",'SERIES_DB-MetaData'!BQ99,'SERIES_DB-MetaData'!BQ99/6.89476)</f>
        <v>220.89238784236144</v>
      </c>
      <c r="BR99" s="108">
        <f>'SERIES_DB-MetaData'!BR99</f>
        <v>0</v>
      </c>
      <c r="BS99" s="31">
        <f>IF('SERIES_DB-MetaData'!$F99="US",'SERIES_DB-MetaData'!BS99,'SERIES_DB-MetaData'!BS99/25.4)</f>
        <v>0</v>
      </c>
      <c r="BT99" s="108">
        <f>'SERIES_DB-MetaData'!BT99</f>
        <v>0</v>
      </c>
      <c r="BU99" s="108">
        <f t="shared" si="12"/>
        <v>0</v>
      </c>
      <c r="BV99" s="31">
        <f>IF('SERIES_DB-MetaData'!$F99="US",'SERIES_DB-MetaData'!BV99,'SERIES_DB-MetaData'!BV99/6.89476)</f>
        <v>0</v>
      </c>
      <c r="BW99" s="108">
        <f>'SERIES_DB-MetaData'!BW99</f>
        <v>0</v>
      </c>
      <c r="BX99" s="108">
        <f>'SERIES_DB-MetaData'!BX99</f>
        <v>2</v>
      </c>
    </row>
    <row r="100" spans="1:76">
      <c r="A100" s="85">
        <f>'SERIES_DB-MetaData'!A100</f>
        <v>95</v>
      </c>
      <c r="B100" s="85">
        <f>'SERIES_DB-MetaData'!B100</f>
        <v>0</v>
      </c>
      <c r="C100" s="85">
        <f>'SERIES_DB-MetaData'!C100</f>
        <v>5</v>
      </c>
      <c r="D100" s="85" t="str">
        <f>'SERIES_DB-MetaData'!D100</f>
        <v>NW-5</v>
      </c>
      <c r="E100" s="85" t="str">
        <f>'SERIES_DB-MetaData'!E100</f>
        <v>Kabeyasawa and Matsumoto (1992)</v>
      </c>
      <c r="F100" s="20" t="s">
        <v>193</v>
      </c>
      <c r="G100" s="85" t="str">
        <f>'SERIES_DB-MetaData'!G100</f>
        <v>C</v>
      </c>
      <c r="H100" s="85" t="str">
        <f>'SERIES_DB-MetaData'!H100</f>
        <v>B</v>
      </c>
      <c r="I100" s="31">
        <f>IF('SERIES_DB-MetaData'!$F100="US",'SERIES_DB-MetaData'!I100,'SERIES_DB-MetaData'!I100/6.89476)</f>
        <v>8.7457721516049869</v>
      </c>
      <c r="J100" s="31">
        <f>IF('SERIES_DB-MetaData'!$F100="US",'SERIES_DB-MetaData'!J100,'SERIES_DB-MetaData'!J100/6.89476)</f>
        <v>0</v>
      </c>
      <c r="K100" s="31">
        <f>IF('SERIES_DB-MetaData'!$F100="US",'SERIES_DB-MetaData'!K100,'SERIES_DB-MetaData'!K100/6.89476)</f>
        <v>0</v>
      </c>
      <c r="L100" s="31">
        <f>IF('SERIES_DB-MetaData'!$F100="US",'SERIES_DB-MetaData'!L100,'SERIES_DB-MetaData'!L100/4.448)</f>
        <v>308.45323741007189</v>
      </c>
      <c r="M100" s="20" t="str">
        <f>'SERIES_DB-MetaData'!M100</f>
        <v>III</v>
      </c>
      <c r="N100" s="31">
        <f>IF('SERIES_DB-MetaData'!$F100="US",'SERIES_DB-MetaData'!N100,'SERIES_DB-MetaData'!N100/25.4)</f>
        <v>7.8740157480314963</v>
      </c>
      <c r="O100" s="31">
        <f>IF('SERIES_DB-MetaData'!$F100="US",'SERIES_DB-MetaData'!O100,'SERIES_DB-MetaData'!O100/25.4)</f>
        <v>7.8740157480314963</v>
      </c>
      <c r="P100" s="31">
        <f>IF('SERIES_DB-MetaData'!$F100="US",'SERIES_DB-MetaData'!P100,'SERIES_DB-MetaData'!P100/25.4)</f>
        <v>66.929133858267718</v>
      </c>
      <c r="Q100" s="31">
        <f>IF('SERIES_DB-MetaData'!$F100="US",'SERIES_DB-MetaData'!Q100,'SERIES_DB-MetaData'!Q100/25.4)</f>
        <v>3.1496062992125986</v>
      </c>
      <c r="R100" s="31">
        <f>IF('SERIES_DB-MetaData'!$F100="US",'SERIES_DB-MetaData'!R100,'SERIES_DB-MetaData'!R100/25.4)</f>
        <v>118.11023622047244</v>
      </c>
      <c r="S100" s="31">
        <f>IF('SERIES_DB-MetaData'!$F100="US",'SERIES_DB-MetaData'!S100,'SERIES_DB-MetaData'!S100/25.4)</f>
        <v>133.85826771653544</v>
      </c>
      <c r="T100" s="24" t="str">
        <f>'SERIES_DB-MetaData'!T100</f>
        <v>C</v>
      </c>
      <c r="U100" s="31">
        <f>IF('SERIES_DB-MetaData'!$F100="US",'SERIES_DB-MetaData'!U100,'SERIES_DB-MetaData'!U100/(25.4^2))</f>
        <v>223.20044640089282</v>
      </c>
      <c r="V100" s="31">
        <f>IF('SERIES_DB-MetaData'!$F100="US",'SERIES_DB-MetaData'!V100,'SERIES_DB-MetaData'!V100/25.4)</f>
        <v>0.39370078740157483</v>
      </c>
      <c r="W100" s="31">
        <f>IF('SERIES_DB-MetaData'!$F100="US",'SERIES_DB-MetaData'!W100,'SERIES_DB-MetaData'!W100/25.4)</f>
        <v>0.39370078740157483</v>
      </c>
      <c r="X100" s="31">
        <f>IF('SERIES_DB-MetaData'!$F100="US",'SERIES_DB-MetaData'!X100,'SERIES_DB-MetaData'!X100/25.4)</f>
        <v>0.39370078740157483</v>
      </c>
      <c r="Y100" s="108">
        <f>'SERIES_DB-MetaData'!Y100</f>
        <v>16</v>
      </c>
      <c r="Z100" s="31">
        <f>IF('SERIES_DB-MetaData'!$F100="US",'SERIES_DB-MetaData'!Z100,'SERIES_DB-MetaData'!Z100/25.4)</f>
        <v>0</v>
      </c>
      <c r="AA100" s="108">
        <f>'SERIES_DB-MetaData'!AA100</f>
        <v>2</v>
      </c>
      <c r="AB100" s="31">
        <f>IF('SERIES_DB-MetaData'!$F100="US",'SERIES_DB-MetaData'!AB100,'SERIES_DB-MetaData'!AB100/25.4)</f>
        <v>0</v>
      </c>
      <c r="AC100" s="108">
        <f>'SERIES_DB-MetaData'!AC100</f>
        <v>2</v>
      </c>
      <c r="AD100" s="108" t="str">
        <f>'SERIES_DB-MetaData'!AD100</f>
        <v>CH</v>
      </c>
      <c r="AE100" s="31">
        <f>IF('SERIES_DB-MetaData'!$F100="US",'SERIES_DB-MetaData'!AE100,'SERIES_DB-MetaData'!AE100/25.4)</f>
        <v>15.748031496062993</v>
      </c>
      <c r="AF100" s="108" t="str">
        <f>'SERIES_DB-MetaData'!AF100</f>
        <v>Ribbed</v>
      </c>
      <c r="AG100" s="23">
        <f t="shared" si="9"/>
        <v>0.87266462599716466</v>
      </c>
      <c r="AH100" s="31">
        <f>IF('SERIES_DB-MetaData'!$F100="US",'SERIES_DB-MetaData'!AH100,'SERIES_DB-MetaData'!AH100/25.4)</f>
        <v>0</v>
      </c>
      <c r="AI100" s="31">
        <f>IF('SERIES_DB-MetaData'!$F100="US",'SERIES_DB-MetaData'!AI100,'SERIES_DB-MetaData'!AI100/6.89476)</f>
        <v>112.54924029262803</v>
      </c>
      <c r="AJ100" s="31">
        <f>IF('SERIES_DB-MetaData'!$F100="US",'SERIES_DB-MetaData'!AJ100,'SERIES_DB-MetaData'!AJ100/6.89476)</f>
        <v>144.45753006631122</v>
      </c>
      <c r="AK100" s="31">
        <f>IF('SERIES_DB-MetaData'!$F100="US",'SERIES_DB-MetaData'!AK100,'SERIES_DB-MetaData'!AK100/6.89476)</f>
        <v>112.54924029262803</v>
      </c>
      <c r="AL100" s="31">
        <f>IF('SERIES_DB-MetaData'!$F100="US",'SERIES_DB-MetaData'!AL100,'SERIES_DB-MetaData'!AL100/6.89476)</f>
        <v>112.54924029262803</v>
      </c>
      <c r="AM100" s="31">
        <f>IF('SERIES_DB-MetaData'!$F100="US",'SERIES_DB-MetaData'!AM100,'SERIES_DB-MetaData'!AM100/6.89476)</f>
        <v>144.45753006631122</v>
      </c>
      <c r="AN100" s="31">
        <f>IF('SERIES_DB-MetaData'!$F100="US",'SERIES_DB-MetaData'!AN100,'SERIES_DB-MetaData'!AN100/6.89476)</f>
        <v>144.45753006631122</v>
      </c>
      <c r="AO100" s="108">
        <f>'SERIES_DB-MetaData'!AO100</f>
        <v>600</v>
      </c>
      <c r="AP100" s="108" t="str">
        <f>'SERIES_DB-MetaData'!AP100</f>
        <v>RU</v>
      </c>
      <c r="AQ100" s="108">
        <f>'SERIES_DB-MetaData'!AQ100</f>
        <v>4</v>
      </c>
      <c r="AR100" s="108" t="str">
        <f>'SERIES_DB-MetaData'!AR100</f>
        <v>Ribbed</v>
      </c>
      <c r="AS100" s="31">
        <f>IF('SERIES_DB-MetaData'!$F100="US",'SERIES_DB-MetaData'!AS100,'SERIES_DB-MetaData'!AS100/25.4)</f>
        <v>0.19685039370078741</v>
      </c>
      <c r="AT100" s="108">
        <f>'SERIES_DB-MetaData'!AT100</f>
        <v>75</v>
      </c>
      <c r="AU100" s="31">
        <f>IF('SERIES_DB-MetaData'!$F100="US",'SERIES_DB-MetaData'!AU100,'SERIES_DB-MetaData'!AU100/25.4)</f>
        <v>1.5748031496062993</v>
      </c>
      <c r="AV100" s="31">
        <f>IF('SERIES_DB-MetaData'!$F100="US",'SERIES_DB-MetaData'!AV100,'SERIES_DB-MetaData'!AV100/25.4)</f>
        <v>0</v>
      </c>
      <c r="AW100" s="108">
        <f>'SERIES_DB-MetaData'!AW100</f>
        <v>0</v>
      </c>
      <c r="AX100" s="31">
        <f>IF('SERIES_DB-MetaData'!$F100="US",'SERIES_DB-MetaData'!AX100,'SERIES_DB-MetaData'!AX100/25.4)</f>
        <v>0</v>
      </c>
      <c r="AY100" s="23">
        <f t="shared" si="10"/>
        <v>0.98174770424681013</v>
      </c>
      <c r="AZ100" s="23"/>
      <c r="BA100" s="31">
        <f>IF('SERIES_DB-MetaData'!$F100="US",'SERIES_DB-MetaData'!BA100,'SERIES_DB-MetaData'!BA100/6.89476)</f>
        <v>178.83146041341541</v>
      </c>
      <c r="BB100" s="31">
        <f>IF('SERIES_DB-MetaData'!$F100="US",'SERIES_DB-MetaData'!BB100,'SERIES_DB-MetaData'!BB100/6.89476)</f>
        <v>199.13673572394109</v>
      </c>
      <c r="BC100" s="108">
        <f>'SERIES_DB-MetaData'!BC100</f>
        <v>0</v>
      </c>
      <c r="BD100" s="31">
        <f>IF('SERIES_DB-MetaData'!$F100="US",'SERIES_DB-MetaData'!BD100,'SERIES_DB-MetaData'!BD100/25.4)</f>
        <v>0.23622047244094491</v>
      </c>
      <c r="BE100" s="31">
        <f>IF('SERIES_DB-MetaData'!$F100="US",'SERIES_DB-MetaData'!BE100,'SERIES_DB-MetaData'!BE100/25.4)</f>
        <v>5.9055118110236222</v>
      </c>
      <c r="BF100" s="108">
        <f>'SERIES_DB-MetaData'!BF100</f>
        <v>2</v>
      </c>
      <c r="BG100" s="23">
        <f t="shared" si="11"/>
        <v>0.47123889803846908</v>
      </c>
      <c r="BH100" s="31">
        <f>IF('SERIES_DB-MetaData'!$F100="US",'SERIES_DB-MetaData'!BH100,'SERIES_DB-MetaData'!BH100/25.4)</f>
        <v>0</v>
      </c>
      <c r="BI100" s="31">
        <f>IF('SERIES_DB-MetaData'!$F100="US",'SERIES_DB-MetaData'!BI100,'SERIES_DB-MetaData'!BI100/6.89476)</f>
        <v>51.053263637893124</v>
      </c>
      <c r="BJ100" s="31">
        <f>IF('SERIES_DB-MetaData'!$F100="US",'SERIES_DB-MetaData'!BJ100,'SERIES_DB-MetaData'!BJ100/6.89476)</f>
        <v>138.0758721115746</v>
      </c>
      <c r="BK100" s="108">
        <f>'SERIES_DB-MetaData'!BK100</f>
        <v>0</v>
      </c>
      <c r="BL100" s="31">
        <f>IF('SERIES_DB-MetaData'!$F100="US",'SERIES_DB-MetaData'!BL100,'SERIES_DB-MetaData'!BL100/25.4)</f>
        <v>0.19685039370078741</v>
      </c>
      <c r="BM100" s="31">
        <f>IF('SERIES_DB-MetaData'!$F100="US",'SERIES_DB-MetaData'!BM100,'SERIES_DB-MetaData'!BM100/25.4)</f>
        <v>1.5748031496062993</v>
      </c>
      <c r="BN100" s="31">
        <f>'SERIES_DB-MetaData'!$BO$6</f>
        <v>0.52359877559829893</v>
      </c>
      <c r="BO100" s="22">
        <f>'SERIES_DB-MetaData'!$BO$6</f>
        <v>0.52359877559829893</v>
      </c>
      <c r="BP100" s="31">
        <f>IF('SERIES_DB-MetaData'!$F100="US",'SERIES_DB-MetaData'!BP100,'SERIES_DB-MetaData'!BP100/6.89476)</f>
        <v>178.83146041341541</v>
      </c>
      <c r="BQ100" s="31">
        <f>IF('SERIES_DB-MetaData'!$F100="US",'SERIES_DB-MetaData'!BQ100,'SERIES_DB-MetaData'!BQ100/6.89476)</f>
        <v>220.89238784236144</v>
      </c>
      <c r="BR100" s="108">
        <f>'SERIES_DB-MetaData'!BR100</f>
        <v>0</v>
      </c>
      <c r="BS100" s="31">
        <f>IF('SERIES_DB-MetaData'!$F100="US",'SERIES_DB-MetaData'!BS100,'SERIES_DB-MetaData'!BS100/25.4)</f>
        <v>0</v>
      </c>
      <c r="BT100" s="108">
        <f>'SERIES_DB-MetaData'!BT100</f>
        <v>0</v>
      </c>
      <c r="BU100" s="108">
        <f t="shared" si="12"/>
        <v>0</v>
      </c>
      <c r="BV100" s="31">
        <f>IF('SERIES_DB-MetaData'!$F100="US",'SERIES_DB-MetaData'!BV100,'SERIES_DB-MetaData'!BV100/6.89476)</f>
        <v>0</v>
      </c>
      <c r="BW100" s="108">
        <f>'SERIES_DB-MetaData'!BW100</f>
        <v>0</v>
      </c>
      <c r="BX100" s="108">
        <f>'SERIES_DB-MetaData'!BX100</f>
        <v>2</v>
      </c>
    </row>
    <row r="101" spans="1:76">
      <c r="A101" s="85">
        <f>'SERIES_DB-MetaData'!A101</f>
        <v>96</v>
      </c>
      <c r="B101" s="85">
        <f>'SERIES_DB-MetaData'!B101</f>
        <v>0</v>
      </c>
      <c r="C101" s="85">
        <f>'SERIES_DB-MetaData'!C101</f>
        <v>6</v>
      </c>
      <c r="D101" s="85" t="str">
        <f>'SERIES_DB-MetaData'!D101</f>
        <v>NW-6</v>
      </c>
      <c r="E101" s="85" t="str">
        <f>'SERIES_DB-MetaData'!E101</f>
        <v>Kabeyasawa and Matsumoto (1992)</v>
      </c>
      <c r="F101" s="20" t="s">
        <v>193</v>
      </c>
      <c r="G101" s="85" t="str">
        <f>'SERIES_DB-MetaData'!G101</f>
        <v>C</v>
      </c>
      <c r="H101" s="85" t="str">
        <f>'SERIES_DB-MetaData'!H101</f>
        <v>B</v>
      </c>
      <c r="I101" s="31">
        <f>IF('SERIES_DB-MetaData'!$F101="US",'SERIES_DB-MetaData'!I101,'SERIES_DB-MetaData'!I101/6.89476)</f>
        <v>9.4564567874733871</v>
      </c>
      <c r="J101" s="31">
        <f>IF('SERIES_DB-MetaData'!$F101="US",'SERIES_DB-MetaData'!J101,'SERIES_DB-MetaData'!J101/6.89476)</f>
        <v>0</v>
      </c>
      <c r="K101" s="31">
        <f>IF('SERIES_DB-MetaData'!$F101="US",'SERIES_DB-MetaData'!K101,'SERIES_DB-MetaData'!K101/6.89476)</f>
        <v>0</v>
      </c>
      <c r="L101" s="31">
        <f>IF('SERIES_DB-MetaData'!$F101="US",'SERIES_DB-MetaData'!L101,'SERIES_DB-MetaData'!L101/4.448)</f>
        <v>352.51798561151071</v>
      </c>
      <c r="M101" s="20" t="str">
        <f>'SERIES_DB-MetaData'!M101</f>
        <v>III</v>
      </c>
      <c r="N101" s="31">
        <f>IF('SERIES_DB-MetaData'!$F101="US",'SERIES_DB-MetaData'!N101,'SERIES_DB-MetaData'!N101/25.4)</f>
        <v>7.8740157480314963</v>
      </c>
      <c r="O101" s="31">
        <f>IF('SERIES_DB-MetaData'!$F101="US",'SERIES_DB-MetaData'!O101,'SERIES_DB-MetaData'!O101/25.4)</f>
        <v>7.8740157480314963</v>
      </c>
      <c r="P101" s="31">
        <f>IF('SERIES_DB-MetaData'!$F101="US",'SERIES_DB-MetaData'!P101,'SERIES_DB-MetaData'!P101/25.4)</f>
        <v>66.929133858267718</v>
      </c>
      <c r="Q101" s="31">
        <f>IF('SERIES_DB-MetaData'!$F101="US",'SERIES_DB-MetaData'!Q101,'SERIES_DB-MetaData'!Q101/25.4)</f>
        <v>3.1496062992125986</v>
      </c>
      <c r="R101" s="31">
        <f>IF('SERIES_DB-MetaData'!$F101="US",'SERIES_DB-MetaData'!R101,'SERIES_DB-MetaData'!R101/25.4)</f>
        <v>118.11023622047244</v>
      </c>
      <c r="S101" s="31">
        <f>IF('SERIES_DB-MetaData'!$F101="US",'SERIES_DB-MetaData'!S101,'SERIES_DB-MetaData'!S101/25.4)</f>
        <v>133.85826771653544</v>
      </c>
      <c r="T101" s="24" t="str">
        <f>'SERIES_DB-MetaData'!T101</f>
        <v>C</v>
      </c>
      <c r="U101" s="31">
        <f>IF('SERIES_DB-MetaData'!$F101="US",'SERIES_DB-MetaData'!U101,'SERIES_DB-MetaData'!U101/(25.4^2))</f>
        <v>223.20044640089282</v>
      </c>
      <c r="V101" s="31">
        <f>IF('SERIES_DB-MetaData'!$F101="US",'SERIES_DB-MetaData'!V101,'SERIES_DB-MetaData'!V101/25.4)</f>
        <v>0.51181102362204722</v>
      </c>
      <c r="W101" s="31">
        <f>IF('SERIES_DB-MetaData'!$F101="US",'SERIES_DB-MetaData'!W101,'SERIES_DB-MetaData'!W101/25.4)</f>
        <v>0.39370078740157483</v>
      </c>
      <c r="X101" s="31">
        <f>IF('SERIES_DB-MetaData'!$F101="US",'SERIES_DB-MetaData'!X101,'SERIES_DB-MetaData'!X101/25.4)</f>
        <v>0.39370078740157483</v>
      </c>
      <c r="Y101" s="108">
        <f>'SERIES_DB-MetaData'!Y101</f>
        <v>12</v>
      </c>
      <c r="Z101" s="31">
        <f>IF('SERIES_DB-MetaData'!$F101="US",'SERIES_DB-MetaData'!Z101,'SERIES_DB-MetaData'!Z101/25.4)</f>
        <v>0</v>
      </c>
      <c r="AA101" s="108">
        <f>'SERIES_DB-MetaData'!AA101</f>
        <v>2</v>
      </c>
      <c r="AB101" s="31">
        <f>IF('SERIES_DB-MetaData'!$F101="US",'SERIES_DB-MetaData'!AB101,'SERIES_DB-MetaData'!AB101/25.4)</f>
        <v>0</v>
      </c>
      <c r="AC101" s="108">
        <f>'SERIES_DB-MetaData'!AC101</f>
        <v>2</v>
      </c>
      <c r="AD101" s="108" t="str">
        <f>'SERIES_DB-MetaData'!AD101</f>
        <v>CH</v>
      </c>
      <c r="AE101" s="31">
        <f>IF('SERIES_DB-MetaData'!$F101="US",'SERIES_DB-MetaData'!AE101,'SERIES_DB-MetaData'!AE101/25.4)</f>
        <v>15.748031496062993</v>
      </c>
      <c r="AF101" s="108" t="str">
        <f>'SERIES_DB-MetaData'!AF101</f>
        <v>Ribbed</v>
      </c>
      <c r="AG101" s="23">
        <f t="shared" si="9"/>
        <v>0.95556776546689526</v>
      </c>
      <c r="AH101" s="31">
        <f>IF('SERIES_DB-MetaData'!$F101="US",'SERIES_DB-MetaData'!AH101,'SERIES_DB-MetaData'!AH101/25.4)</f>
        <v>0</v>
      </c>
      <c r="AI101" s="31">
        <f>IF('SERIES_DB-MetaData'!$F101="US",'SERIES_DB-MetaData'!AI101,'SERIES_DB-MetaData'!AI101/6.89476)</f>
        <v>105.29735625315458</v>
      </c>
      <c r="AJ101" s="31">
        <f>IF('SERIES_DB-MetaData'!$F101="US",'SERIES_DB-MetaData'!AJ101,'SERIES_DB-MetaData'!AJ101/6.89476)</f>
        <v>144.45753006631122</v>
      </c>
      <c r="AK101" s="31">
        <f>IF('SERIES_DB-MetaData'!$F101="US",'SERIES_DB-MetaData'!AK101,'SERIES_DB-MetaData'!AK101/6.89476)</f>
        <v>105.29735625315458</v>
      </c>
      <c r="AL101" s="31">
        <f>IF('SERIES_DB-MetaData'!$F101="US",'SERIES_DB-MetaData'!AL101,'SERIES_DB-MetaData'!AL101/6.89476)</f>
        <v>105.29735625315458</v>
      </c>
      <c r="AM101" s="31">
        <f>IF('SERIES_DB-MetaData'!$F101="US",'SERIES_DB-MetaData'!AM101,'SERIES_DB-MetaData'!AM101/6.89476)</f>
        <v>144.45753006631122</v>
      </c>
      <c r="AN101" s="31">
        <f>IF('SERIES_DB-MetaData'!$F101="US",'SERIES_DB-MetaData'!AN101,'SERIES_DB-MetaData'!AN101/6.89476)</f>
        <v>144.45753006631122</v>
      </c>
      <c r="AO101" s="108">
        <f>'SERIES_DB-MetaData'!AO101</f>
        <v>600</v>
      </c>
      <c r="AP101" s="108" t="str">
        <f>'SERIES_DB-MetaData'!AP101</f>
        <v>RU</v>
      </c>
      <c r="AQ101" s="108">
        <f>'SERIES_DB-MetaData'!AQ101</f>
        <v>4</v>
      </c>
      <c r="AR101" s="108" t="str">
        <f>'SERIES_DB-MetaData'!AR101</f>
        <v>Ribbed</v>
      </c>
      <c r="AS101" s="31">
        <f>IF('SERIES_DB-MetaData'!$F101="US",'SERIES_DB-MetaData'!AS101,'SERIES_DB-MetaData'!AS101/25.4)</f>
        <v>0.19685039370078741</v>
      </c>
      <c r="AT101" s="108">
        <f>'SERIES_DB-MetaData'!AT101</f>
        <v>75</v>
      </c>
      <c r="AU101" s="31">
        <f>IF('SERIES_DB-MetaData'!$F101="US",'SERIES_DB-MetaData'!AU101,'SERIES_DB-MetaData'!AU101/25.4)</f>
        <v>1.5748031496062993</v>
      </c>
      <c r="AV101" s="31">
        <f>IF('SERIES_DB-MetaData'!$F101="US",'SERIES_DB-MetaData'!AV101,'SERIES_DB-MetaData'!AV101/25.4)</f>
        <v>0</v>
      </c>
      <c r="AW101" s="108">
        <f>'SERIES_DB-MetaData'!AW101</f>
        <v>0</v>
      </c>
      <c r="AX101" s="31">
        <f>IF('SERIES_DB-MetaData'!$F101="US",'SERIES_DB-MetaData'!AX101,'SERIES_DB-MetaData'!AX101/25.4)</f>
        <v>0</v>
      </c>
      <c r="AY101" s="23">
        <f t="shared" si="10"/>
        <v>0.98174770424681013</v>
      </c>
      <c r="AZ101" s="23"/>
      <c r="BA101" s="31">
        <f>IF('SERIES_DB-MetaData'!$F101="US",'SERIES_DB-MetaData'!BA101,'SERIES_DB-MetaData'!BA101/6.89476)</f>
        <v>178.83146041341541</v>
      </c>
      <c r="BB101" s="31">
        <f>IF('SERIES_DB-MetaData'!$F101="US",'SERIES_DB-MetaData'!BB101,'SERIES_DB-MetaData'!BB101/6.89476)</f>
        <v>199.13673572394109</v>
      </c>
      <c r="BC101" s="108">
        <f>'SERIES_DB-MetaData'!BC101</f>
        <v>0</v>
      </c>
      <c r="BD101" s="31">
        <f>IF('SERIES_DB-MetaData'!$F101="US",'SERIES_DB-MetaData'!BD101,'SERIES_DB-MetaData'!BD101/25.4)</f>
        <v>0.23622047244094491</v>
      </c>
      <c r="BE101" s="31">
        <f>IF('SERIES_DB-MetaData'!$F101="US",'SERIES_DB-MetaData'!BE101,'SERIES_DB-MetaData'!BE101/25.4)</f>
        <v>5.9055118110236222</v>
      </c>
      <c r="BF101" s="108">
        <f>'SERIES_DB-MetaData'!BF101</f>
        <v>2</v>
      </c>
      <c r="BG101" s="23">
        <f t="shared" si="11"/>
        <v>0.47123889803846908</v>
      </c>
      <c r="BH101" s="31">
        <f>IF('SERIES_DB-MetaData'!$F101="US",'SERIES_DB-MetaData'!BH101,'SERIES_DB-MetaData'!BH101/25.4)</f>
        <v>0</v>
      </c>
      <c r="BI101" s="31">
        <f>IF('SERIES_DB-MetaData'!$F101="US",'SERIES_DB-MetaData'!BI101,'SERIES_DB-MetaData'!BI101/6.89476)</f>
        <v>51.053263637893124</v>
      </c>
      <c r="BJ101" s="31">
        <f>IF('SERIES_DB-MetaData'!$F101="US",'SERIES_DB-MetaData'!BJ101,'SERIES_DB-MetaData'!BJ101/6.89476)</f>
        <v>138.0758721115746</v>
      </c>
      <c r="BK101" s="108">
        <f>'SERIES_DB-MetaData'!BK101</f>
        <v>0</v>
      </c>
      <c r="BL101" s="31">
        <f>IF('SERIES_DB-MetaData'!$F101="US",'SERIES_DB-MetaData'!BL101,'SERIES_DB-MetaData'!BL101/25.4)</f>
        <v>0.19685039370078741</v>
      </c>
      <c r="BM101" s="31">
        <f>IF('SERIES_DB-MetaData'!$F101="US",'SERIES_DB-MetaData'!BM101,'SERIES_DB-MetaData'!BM101/25.4)</f>
        <v>1.5748031496062993</v>
      </c>
      <c r="BN101" s="31">
        <f>'SERIES_DB-MetaData'!$BO$6</f>
        <v>0.52359877559829893</v>
      </c>
      <c r="BO101" s="22">
        <f>'SERIES_DB-MetaData'!$BO$6</f>
        <v>0.52359877559829893</v>
      </c>
      <c r="BP101" s="31">
        <f>IF('SERIES_DB-MetaData'!$F101="US",'SERIES_DB-MetaData'!BP101,'SERIES_DB-MetaData'!BP101/6.89476)</f>
        <v>178.83146041341541</v>
      </c>
      <c r="BQ101" s="31">
        <f>IF('SERIES_DB-MetaData'!$F101="US",'SERIES_DB-MetaData'!BQ101,'SERIES_DB-MetaData'!BQ101/6.89476)</f>
        <v>220.89238784236144</v>
      </c>
      <c r="BR101" s="108">
        <f>'SERIES_DB-MetaData'!BR101</f>
        <v>0</v>
      </c>
      <c r="BS101" s="31">
        <f>IF('SERIES_DB-MetaData'!$F101="US",'SERIES_DB-MetaData'!BS101,'SERIES_DB-MetaData'!BS101/25.4)</f>
        <v>0</v>
      </c>
      <c r="BT101" s="108">
        <f>'SERIES_DB-MetaData'!BT101</f>
        <v>0</v>
      </c>
      <c r="BU101" s="108">
        <f t="shared" si="12"/>
        <v>0</v>
      </c>
      <c r="BV101" s="31">
        <f>IF('SERIES_DB-MetaData'!$F101="US",'SERIES_DB-MetaData'!BV101,'SERIES_DB-MetaData'!BV101/6.89476)</f>
        <v>0</v>
      </c>
      <c r="BW101" s="108">
        <f>'SERIES_DB-MetaData'!BW101</f>
        <v>0</v>
      </c>
      <c r="BX101" s="108">
        <f>'SERIES_DB-MetaData'!BX101</f>
        <v>2</v>
      </c>
    </row>
    <row r="102" spans="1:76">
      <c r="A102" s="85">
        <f>'SERIES_DB-MetaData'!A102</f>
        <v>97</v>
      </c>
      <c r="B102" s="85">
        <f>'SERIES_DB-MetaData'!B102</f>
        <v>0</v>
      </c>
      <c r="C102" s="85">
        <f>'SERIES_DB-MetaData'!C102</f>
        <v>1</v>
      </c>
      <c r="D102" s="85" t="str">
        <f>'SERIES_DB-MetaData'!D102</f>
        <v>HW-1</v>
      </c>
      <c r="E102" s="85" t="str">
        <f>'SERIES_DB-MetaData'!E102</f>
        <v>Kabeyasawa, Ohkubo et Nakamura (1996)</v>
      </c>
      <c r="F102" s="20" t="s">
        <v>193</v>
      </c>
      <c r="G102" s="85" t="str">
        <f>'SERIES_DB-MetaData'!G102</f>
        <v>C</v>
      </c>
      <c r="H102" s="85" t="str">
        <f>'SERIES_DB-MetaData'!H102</f>
        <v>O</v>
      </c>
      <c r="I102" s="31">
        <f>IF('SERIES_DB-MetaData'!$F102="US",'SERIES_DB-MetaData'!I102,'SERIES_DB-MetaData'!I102/6.89476)</f>
        <v>5.1488376680261529</v>
      </c>
      <c r="J102" s="31">
        <f>IF('SERIES_DB-MetaData'!$F102="US",'SERIES_DB-MetaData'!J102,'SERIES_DB-MetaData'!J102/6.89476)</f>
        <v>0</v>
      </c>
      <c r="K102" s="31">
        <f>IF('SERIES_DB-MetaData'!$F102="US",'SERIES_DB-MetaData'!K102,'SERIES_DB-MetaData'!K102/6.89476)</f>
        <v>0</v>
      </c>
      <c r="L102" s="31">
        <f>IF('SERIES_DB-MetaData'!$F102="US",'SERIES_DB-MetaData'!L102,'SERIES_DB-MetaData'!L102/4.448)</f>
        <v>375</v>
      </c>
      <c r="M102" s="20" t="str">
        <f>'SERIES_DB-MetaData'!M102</f>
        <v>III</v>
      </c>
      <c r="N102" s="31">
        <f>IF('SERIES_DB-MetaData'!$F102="US",'SERIES_DB-MetaData'!N102,'SERIES_DB-MetaData'!N102/25.4)</f>
        <v>62.99212598425197</v>
      </c>
      <c r="O102" s="31">
        <f>IF('SERIES_DB-MetaData'!$F102="US",'SERIES_DB-MetaData'!O102,'SERIES_DB-MetaData'!O102/25.4)</f>
        <v>15.78740157480315</v>
      </c>
      <c r="P102" s="31">
        <f>IF('SERIES_DB-MetaData'!$F102="US",'SERIES_DB-MetaData'!P102,'SERIES_DB-MetaData'!P102/25.4)</f>
        <v>86.614173228346459</v>
      </c>
      <c r="Q102" s="31">
        <f>IF('SERIES_DB-MetaData'!$F102="US",'SERIES_DB-MetaData'!Q102,'SERIES_DB-MetaData'!Q102/25.4)</f>
        <v>7.8740157480314963</v>
      </c>
      <c r="R102" s="31">
        <f>IF('SERIES_DB-MetaData'!$F102="US",'SERIES_DB-MetaData'!R102,'SERIES_DB-MetaData'!R102/25.4)</f>
        <v>118.11023622047244</v>
      </c>
      <c r="S102" s="31">
        <f>IF('SERIES_DB-MetaData'!$F102="US",'SERIES_DB-MetaData'!S102,'SERIES_DB-MetaData'!S102/25.4)</f>
        <v>157.48031496062993</v>
      </c>
      <c r="T102" s="24" t="str">
        <f>'SERIES_DB-MetaData'!T102</f>
        <v>C</v>
      </c>
      <c r="U102" s="31">
        <f>IF('SERIES_DB-MetaData'!$F102="US",'SERIES_DB-MetaData'!U102,'SERIES_DB-MetaData'!U102/(25.4^2))</f>
        <v>1427.8628557257116</v>
      </c>
      <c r="V102" s="31">
        <f>IF('SERIES_DB-MetaData'!$F102="US",'SERIES_DB-MetaData'!V102,'SERIES_DB-MetaData'!V102/25.4)</f>
        <v>0.51181102362204722</v>
      </c>
      <c r="W102" s="31">
        <f>IF('SERIES_DB-MetaData'!$F102="US",'SERIES_DB-MetaData'!W102,'SERIES_DB-MetaData'!W102/25.4)</f>
        <v>0.51181102362204722</v>
      </c>
      <c r="X102" s="31">
        <f>IF('SERIES_DB-MetaData'!$F102="US",'SERIES_DB-MetaData'!X102,'SERIES_DB-MetaData'!X102/25.4)</f>
        <v>0.51181102362204722</v>
      </c>
      <c r="Y102" s="108">
        <f>'SERIES_DB-MetaData'!Y102</f>
        <v>44</v>
      </c>
      <c r="Z102" s="31">
        <f>IF('SERIES_DB-MetaData'!$F102="US",'SERIES_DB-MetaData'!AB102,'SERIES_DB-MetaData'!AB102/25.4)</f>
        <v>0</v>
      </c>
      <c r="AA102" s="108">
        <f>'SERIES_DB-MetaData'!AC102</f>
        <v>9</v>
      </c>
      <c r="AB102" s="31" t="e">
        <f>IF('SERIES_DB-MetaData'!$F102="US",'SERIES_DB-MetaData'!#REF!,'SERIES_DB-MetaData'!#REF!/25.4)</f>
        <v>#REF!</v>
      </c>
      <c r="AC102" s="108" t="e">
        <f>'SERIES_DB-MetaData'!#REF!</f>
        <v>#REF!</v>
      </c>
      <c r="AD102" s="108" t="str">
        <f>'SERIES_DB-MetaData'!AD102</f>
        <v>STRAIGHT</v>
      </c>
      <c r="AE102" s="31">
        <f>IF('SERIES_DB-MetaData'!$F102="US",'SERIES_DB-MetaData'!AE102,'SERIES_DB-MetaData'!AE102/25.4)</f>
        <v>0</v>
      </c>
      <c r="AF102" s="108" t="str">
        <f>'SERIES_DB-MetaData'!AF102</f>
        <v>Ribbed</v>
      </c>
      <c r="AG102" s="23" t="e">
        <f t="shared" si="9"/>
        <v>#REF!</v>
      </c>
      <c r="AH102" s="31">
        <f>IF('SERIES_DB-MetaData'!$F102="US",'SERIES_DB-MetaData'!AH102,'SERIES_DB-MetaData'!AH102/25.4)</f>
        <v>0</v>
      </c>
      <c r="AI102" s="31">
        <f>IF('SERIES_DB-MetaData'!$F102="US",'SERIES_DB-MetaData'!AI102,'SERIES_DB-MetaData'!AI102/6.89476)</f>
        <v>53.228828849735166</v>
      </c>
      <c r="AJ102" s="31">
        <f>IF('SERIES_DB-MetaData'!$F102="US",'SERIES_DB-MetaData'!AJ102,'SERIES_DB-MetaData'!AJ102/6.89476)</f>
        <v>78.030272264734378</v>
      </c>
      <c r="AK102" s="31">
        <f>IF('SERIES_DB-MetaData'!$F102="US",'SERIES_DB-MetaData'!AK102,'SERIES_DB-MetaData'!AK102/6.89476)</f>
        <v>53.228828849735166</v>
      </c>
      <c r="AL102" s="31">
        <f>IF('SERIES_DB-MetaData'!$F102="US",'SERIES_DB-MetaData'!AL102,'SERIES_DB-MetaData'!AL102/6.89476)</f>
        <v>1.8854898502630983</v>
      </c>
      <c r="AM102" s="31">
        <f>IF('SERIES_DB-MetaData'!$F102="US",'SERIES_DB-MetaData'!AM102,'SERIES_DB-MetaData'!AM102/6.89476)</f>
        <v>78.030272264734378</v>
      </c>
      <c r="AN102" s="31">
        <f>IF('SERIES_DB-MetaData'!$F102="US",'SERIES_DB-MetaData'!AN102,'SERIES_DB-MetaData'!AN102/6.89476)</f>
        <v>78.030272264734378</v>
      </c>
      <c r="AO102" s="108">
        <f>'SERIES_DB-MetaData'!AO102</f>
        <v>0</v>
      </c>
      <c r="AP102" s="108" t="str">
        <f>'SERIES_DB-MetaData'!AP102</f>
        <v>RJ</v>
      </c>
      <c r="AQ102" s="108">
        <f>'SERIES_DB-MetaData'!AQ102</f>
        <v>8</v>
      </c>
      <c r="AR102" s="108" t="str">
        <f>'SERIES_DB-MetaData'!AR102</f>
        <v>Ribbed</v>
      </c>
      <c r="AS102" s="31">
        <f>IF('SERIES_DB-MetaData'!$F102="US",'SERIES_DB-MetaData'!AS102,'SERIES_DB-MetaData'!AS102/25.4)</f>
        <v>0.19685039370078741</v>
      </c>
      <c r="AT102" s="108">
        <f>'SERIES_DB-MetaData'!AT102</f>
        <v>60</v>
      </c>
      <c r="AU102" s="31">
        <f>IF('SERIES_DB-MetaData'!$F102="US",'SERIES_DB-MetaData'!AU102,'SERIES_DB-MetaData'!AU102/25.4)</f>
        <v>1.9685039370078741</v>
      </c>
      <c r="AV102" s="31">
        <f>IF('SERIES_DB-MetaData'!$F102="US",'SERIES_DB-MetaData'!AV102,'SERIES_DB-MetaData'!AV102/25.4)</f>
        <v>0</v>
      </c>
      <c r="AW102" s="108">
        <f>'SERIES_DB-MetaData'!AW102</f>
        <v>0</v>
      </c>
      <c r="AX102" s="31">
        <f>IF('SERIES_DB-MetaData'!$F102="US",'SERIES_DB-MetaData'!AX102,'SERIES_DB-MetaData'!AX102/25.4)</f>
        <v>0</v>
      </c>
      <c r="AY102" s="23">
        <f t="shared" si="10"/>
        <v>0.19634954084936204</v>
      </c>
      <c r="AZ102" s="23"/>
      <c r="BA102" s="31">
        <f>IF('SERIES_DB-MetaData'!$F102="US",'SERIES_DB-MetaData'!BA102,'SERIES_DB-MetaData'!BA102/6.89476)</f>
        <v>199.42681108552003</v>
      </c>
      <c r="BB102" s="31">
        <f>IF('SERIES_DB-MetaData'!$F102="US",'SERIES_DB-MetaData'!BB102,'SERIES_DB-MetaData'!BB102/6.89476)</f>
        <v>209.72448642157232</v>
      </c>
      <c r="BC102" s="108">
        <f>'SERIES_DB-MetaData'!BC102</f>
        <v>0</v>
      </c>
      <c r="BD102" s="31">
        <f>IF('SERIES_DB-MetaData'!$F102="US",'SERIES_DB-MetaData'!BD102,'SERIES_DB-MetaData'!BD102/25.4)</f>
        <v>0.23622047244094491</v>
      </c>
      <c r="BE102" s="31">
        <f>IF('SERIES_DB-MetaData'!$F102="US",'SERIES_DB-MetaData'!BE102,'SERIES_DB-MetaData'!BE102/25.4)</f>
        <v>1.9685039370078741</v>
      </c>
      <c r="BF102" s="108">
        <f>'SERIES_DB-MetaData'!BF102</f>
        <v>2</v>
      </c>
      <c r="BG102" s="23">
        <f t="shared" si="11"/>
        <v>0.56548667764616278</v>
      </c>
      <c r="BH102" s="31">
        <f>IF('SERIES_DB-MetaData'!$F102="US",'SERIES_DB-MetaData'!BH102,'SERIES_DB-MetaData'!BH102/25.4)</f>
        <v>0</v>
      </c>
      <c r="BI102" s="31">
        <f>IF('SERIES_DB-MetaData'!$F102="US",'SERIES_DB-MetaData'!BI102,'SERIES_DB-MetaData'!BI102/6.89476)</f>
        <v>58.305147677366584</v>
      </c>
      <c r="BJ102" s="31">
        <f>IF('SERIES_DB-MetaData'!$F102="US",'SERIES_DB-MetaData'!BJ102,'SERIES_DB-MetaData'!BJ102/6.89476)</f>
        <v>79.480649072629078</v>
      </c>
      <c r="BK102" s="108">
        <f>'SERIES_DB-MetaData'!BK102</f>
        <v>0</v>
      </c>
      <c r="BL102" s="31">
        <f>IF('SERIES_DB-MetaData'!$F102="US",'SERIES_DB-MetaData'!BL102,'SERIES_DB-MetaData'!BL102/25.4)</f>
        <v>0.23622047244094491</v>
      </c>
      <c r="BM102" s="31">
        <f>IF('SERIES_DB-MetaData'!$F102="US",'SERIES_DB-MetaData'!BM102,'SERIES_DB-MetaData'!BM102/25.4)</f>
        <v>1.9685039370078741</v>
      </c>
      <c r="BN102" s="31">
        <f>'SERIES_DB-MetaData'!$BO$6</f>
        <v>0.52359877559829893</v>
      </c>
      <c r="BO102" s="22">
        <f>'SERIES_DB-MetaData'!$BO$6</f>
        <v>0.52359877559829893</v>
      </c>
      <c r="BP102" s="31">
        <f>IF('SERIES_DB-MetaData'!$F102="US",'SERIES_DB-MetaData'!BP102,'SERIES_DB-MetaData'!BP102/6.89476)</f>
        <v>58.305147677366584</v>
      </c>
      <c r="BQ102" s="31">
        <f>IF('SERIES_DB-MetaData'!$F102="US",'SERIES_DB-MetaData'!BQ102,'SERIES_DB-MetaData'!BQ102/6.89476)</f>
        <v>79.480649072629078</v>
      </c>
      <c r="BR102" s="108">
        <f>'SERIES_DB-MetaData'!BR102</f>
        <v>0</v>
      </c>
      <c r="BS102" s="31">
        <f>IF('SERIES_DB-MetaData'!$F102="US",'SERIES_DB-MetaData'!BS102,'SERIES_DB-MetaData'!BS102/25.4)</f>
        <v>0</v>
      </c>
      <c r="BT102" s="108">
        <f>'SERIES_DB-MetaData'!BT102</f>
        <v>0</v>
      </c>
      <c r="BU102" s="108">
        <f t="shared" si="12"/>
        <v>0</v>
      </c>
      <c r="BV102" s="31">
        <f>IF('SERIES_DB-MetaData'!$F102="US",'SERIES_DB-MetaData'!BV102,'SERIES_DB-MetaData'!BV102/6.89476)</f>
        <v>0</v>
      </c>
      <c r="BW102" s="108">
        <f>'SERIES_DB-MetaData'!BW102</f>
        <v>0</v>
      </c>
      <c r="BX102" s="108">
        <f>'SERIES_DB-MetaData'!BX102</f>
        <v>1</v>
      </c>
    </row>
    <row r="103" spans="1:76">
      <c r="A103" s="85">
        <f>'SERIES_DB-MetaData'!A103</f>
        <v>98</v>
      </c>
      <c r="B103" s="85">
        <f>'SERIES_DB-MetaData'!B103</f>
        <v>0</v>
      </c>
      <c r="C103" s="85">
        <f>'SERIES_DB-MetaData'!C103</f>
        <v>2</v>
      </c>
      <c r="D103" s="85" t="str">
        <f>'SERIES_DB-MetaData'!D103</f>
        <v>HW-2</v>
      </c>
      <c r="E103" s="85" t="str">
        <f>'SERIES_DB-MetaData'!E103</f>
        <v>Kabeyasawa, Ohkubo et Nakamura (1996)</v>
      </c>
      <c r="F103" s="20" t="s">
        <v>193</v>
      </c>
      <c r="G103" s="85" t="str">
        <f>'SERIES_DB-MetaData'!G103</f>
        <v>C</v>
      </c>
      <c r="H103" s="85" t="str">
        <f>'SERIES_DB-MetaData'!H103</f>
        <v>O</v>
      </c>
      <c r="I103" s="31">
        <f>IF('SERIES_DB-MetaData'!$F103="US",'SERIES_DB-MetaData'!I103,'SERIES_DB-MetaData'!I103/6.89476)</f>
        <v>5.1488376680261529</v>
      </c>
      <c r="J103" s="31">
        <f>IF('SERIES_DB-MetaData'!$F103="US",'SERIES_DB-MetaData'!J103,'SERIES_DB-MetaData'!J103/6.89476)</f>
        <v>0</v>
      </c>
      <c r="K103" s="31">
        <f>IF('SERIES_DB-MetaData'!$F103="US",'SERIES_DB-MetaData'!K103,'SERIES_DB-MetaData'!K103/6.89476)</f>
        <v>0</v>
      </c>
      <c r="L103" s="31">
        <f>IF('SERIES_DB-MetaData'!$F103="US",'SERIES_DB-MetaData'!L103,'SERIES_DB-MetaData'!L103/4.448)</f>
        <v>375</v>
      </c>
      <c r="M103" s="20" t="str">
        <f>'SERIES_DB-MetaData'!M103</f>
        <v>III</v>
      </c>
      <c r="N103" s="31">
        <f>IF('SERIES_DB-MetaData'!$F103="US",'SERIES_DB-MetaData'!N103,'SERIES_DB-MetaData'!N103/25.4)</f>
        <v>62.99212598425197</v>
      </c>
      <c r="O103" s="31">
        <f>IF('SERIES_DB-MetaData'!$F103="US",'SERIES_DB-MetaData'!O103,'SERIES_DB-MetaData'!O103/25.4)</f>
        <v>15.78740157480315</v>
      </c>
      <c r="P103" s="31">
        <f>IF('SERIES_DB-MetaData'!$F103="US",'SERIES_DB-MetaData'!P103,'SERIES_DB-MetaData'!P103/25.4)</f>
        <v>86.614173228346459</v>
      </c>
      <c r="Q103" s="31">
        <f>IF('SERIES_DB-MetaData'!$F103="US",'SERIES_DB-MetaData'!Q103,'SERIES_DB-MetaData'!Q103/25.4)</f>
        <v>7.8740157480314963</v>
      </c>
      <c r="R103" s="31">
        <f>IF('SERIES_DB-MetaData'!$F103="US",'SERIES_DB-MetaData'!R103,'SERIES_DB-MetaData'!R103/25.4)</f>
        <v>118.11023622047244</v>
      </c>
      <c r="S103" s="31">
        <f>IF('SERIES_DB-MetaData'!$F103="US",'SERIES_DB-MetaData'!S103,'SERIES_DB-MetaData'!S103/25.4)</f>
        <v>157.48031496062993</v>
      </c>
      <c r="T103" s="24" t="str">
        <f>'SERIES_DB-MetaData'!T103</f>
        <v>C</v>
      </c>
      <c r="U103" s="31">
        <f>IF('SERIES_DB-MetaData'!$F103="US",'SERIES_DB-MetaData'!U103,'SERIES_DB-MetaData'!U103/(25.4^2))</f>
        <v>1427.8628557257116</v>
      </c>
      <c r="V103" s="31">
        <f>IF('SERIES_DB-MetaData'!$F103="US",'SERIES_DB-MetaData'!V103,'SERIES_DB-MetaData'!V103/25.4)</f>
        <v>0.51181102362204722</v>
      </c>
      <c r="W103" s="31">
        <f>IF('SERIES_DB-MetaData'!$F103="US",'SERIES_DB-MetaData'!W103,'SERIES_DB-MetaData'!W103/25.4)</f>
        <v>0.51181102362204722</v>
      </c>
      <c r="X103" s="31">
        <f>IF('SERIES_DB-MetaData'!$F103="US",'SERIES_DB-MetaData'!X103,'SERIES_DB-MetaData'!X103/25.4)</f>
        <v>0.51181102362204722</v>
      </c>
      <c r="Y103" s="108">
        <f>'SERIES_DB-MetaData'!Y103</f>
        <v>44</v>
      </c>
      <c r="Z103" s="31">
        <f>IF('SERIES_DB-MetaData'!$F103="US",'SERIES_DB-MetaData'!AB103,'SERIES_DB-MetaData'!AB103/25.4)</f>
        <v>0</v>
      </c>
      <c r="AA103" s="108">
        <f>'SERIES_DB-MetaData'!AC103</f>
        <v>9</v>
      </c>
      <c r="AB103" s="31" t="e">
        <f>IF('SERIES_DB-MetaData'!$F103="US",'SERIES_DB-MetaData'!#REF!,'SERIES_DB-MetaData'!#REF!/25.4)</f>
        <v>#REF!</v>
      </c>
      <c r="AC103" s="108" t="e">
        <f>'SERIES_DB-MetaData'!#REF!</f>
        <v>#REF!</v>
      </c>
      <c r="AD103" s="108" t="str">
        <f>'SERIES_DB-MetaData'!AD103</f>
        <v>STRAIGHT</v>
      </c>
      <c r="AE103" s="31">
        <f>IF('SERIES_DB-MetaData'!$F103="US",'SERIES_DB-MetaData'!AE103,'SERIES_DB-MetaData'!AE103/25.4)</f>
        <v>0</v>
      </c>
      <c r="AF103" s="108" t="str">
        <f>'SERIES_DB-MetaData'!AF103</f>
        <v>Ribbed</v>
      </c>
      <c r="AG103" s="23" t="e">
        <f t="shared" si="9"/>
        <v>#REF!</v>
      </c>
      <c r="AH103" s="31">
        <f>IF('SERIES_DB-MetaData'!$F103="US",'SERIES_DB-MetaData'!AH103,'SERIES_DB-MetaData'!AH103/25.4)</f>
        <v>0</v>
      </c>
      <c r="AI103" s="31">
        <f>IF('SERIES_DB-MetaData'!$F103="US",'SERIES_DB-MetaData'!AI103,'SERIES_DB-MetaData'!AI103/6.89476)</f>
        <v>53.228828849735166</v>
      </c>
      <c r="AJ103" s="31">
        <f>IF('SERIES_DB-MetaData'!$F103="US",'SERIES_DB-MetaData'!AJ103,'SERIES_DB-MetaData'!AJ103/6.89476)</f>
        <v>78.030272264734378</v>
      </c>
      <c r="AK103" s="31">
        <f>IF('SERIES_DB-MetaData'!$F103="US",'SERIES_DB-MetaData'!AK103,'SERIES_DB-MetaData'!AK103/6.89476)</f>
        <v>53.228828849735166</v>
      </c>
      <c r="AL103" s="31">
        <f>IF('SERIES_DB-MetaData'!$F103="US",'SERIES_DB-MetaData'!AL103,'SERIES_DB-MetaData'!AL103/6.89476)</f>
        <v>1.8854898502630983</v>
      </c>
      <c r="AM103" s="31">
        <f>IF('SERIES_DB-MetaData'!$F103="US",'SERIES_DB-MetaData'!AM103,'SERIES_DB-MetaData'!AM103/6.89476)</f>
        <v>78.030272264734378</v>
      </c>
      <c r="AN103" s="31">
        <f>IF('SERIES_DB-MetaData'!$F103="US",'SERIES_DB-MetaData'!AN103,'SERIES_DB-MetaData'!AN103/6.89476)</f>
        <v>78.030272264734378</v>
      </c>
      <c r="AO103" s="108">
        <f>'SERIES_DB-MetaData'!AO103</f>
        <v>0</v>
      </c>
      <c r="AP103" s="108" t="str">
        <f>'SERIES_DB-MetaData'!AP103</f>
        <v>RJ</v>
      </c>
      <c r="AQ103" s="108">
        <f>'SERIES_DB-MetaData'!AQ103</f>
        <v>8</v>
      </c>
      <c r="AR103" s="108" t="str">
        <f>'SERIES_DB-MetaData'!AR103</f>
        <v>Ribbed</v>
      </c>
      <c r="AS103" s="31">
        <f>IF('SERIES_DB-MetaData'!$F103="US",'SERIES_DB-MetaData'!AS103,'SERIES_DB-MetaData'!AS103/25.4)</f>
        <v>0.19685039370078741</v>
      </c>
      <c r="AT103" s="108">
        <f>'SERIES_DB-MetaData'!AT103</f>
        <v>60</v>
      </c>
      <c r="AU103" s="31">
        <f>IF('SERIES_DB-MetaData'!$F103="US",'SERIES_DB-MetaData'!AU103,'SERIES_DB-MetaData'!AU103/25.4)</f>
        <v>1.9685039370078741</v>
      </c>
      <c r="AV103" s="31">
        <f>IF('SERIES_DB-MetaData'!$F103="US",'SERIES_DB-MetaData'!AV103,'SERIES_DB-MetaData'!AV103/25.4)</f>
        <v>0</v>
      </c>
      <c r="AW103" s="108">
        <f>'SERIES_DB-MetaData'!AW103</f>
        <v>0</v>
      </c>
      <c r="AX103" s="31">
        <f>IF('SERIES_DB-MetaData'!$F103="US",'SERIES_DB-MetaData'!AX103,'SERIES_DB-MetaData'!AX103/25.4)</f>
        <v>0</v>
      </c>
      <c r="AY103" s="23">
        <f t="shared" si="10"/>
        <v>0.19634954084936204</v>
      </c>
      <c r="AZ103" s="23"/>
      <c r="BA103" s="31">
        <f>IF('SERIES_DB-MetaData'!$F103="US",'SERIES_DB-MetaData'!BA103,'SERIES_DB-MetaData'!BA103/6.89476)</f>
        <v>199.42681108552003</v>
      </c>
      <c r="BB103" s="31">
        <f>IF('SERIES_DB-MetaData'!$F103="US",'SERIES_DB-MetaData'!BB103,'SERIES_DB-MetaData'!BB103/6.89476)</f>
        <v>209.72448642157232</v>
      </c>
      <c r="BC103" s="108">
        <f>'SERIES_DB-MetaData'!BC103</f>
        <v>0</v>
      </c>
      <c r="BD103" s="31">
        <f>IF('SERIES_DB-MetaData'!$F103="US",'SERIES_DB-MetaData'!BD103,'SERIES_DB-MetaData'!BD103/25.4)</f>
        <v>0.39370078740157483</v>
      </c>
      <c r="BE103" s="31">
        <f>IF('SERIES_DB-MetaData'!$F103="US",'SERIES_DB-MetaData'!BE103,'SERIES_DB-MetaData'!BE103/25.4)</f>
        <v>1.9685039370078741</v>
      </c>
      <c r="BF103" s="108">
        <f>'SERIES_DB-MetaData'!BF103</f>
        <v>2</v>
      </c>
      <c r="BG103" s="23">
        <f t="shared" si="11"/>
        <v>1.5707963267948963</v>
      </c>
      <c r="BH103" s="31">
        <f>IF('SERIES_DB-MetaData'!$F103="US",'SERIES_DB-MetaData'!BH103,'SERIES_DB-MetaData'!BH103/25.4)</f>
        <v>0</v>
      </c>
      <c r="BI103" s="31">
        <f>IF('SERIES_DB-MetaData'!$F103="US",'SERIES_DB-MetaData'!BI103,'SERIES_DB-MetaData'!BI103/6.89476)</f>
        <v>58.305147677366584</v>
      </c>
      <c r="BJ103" s="31">
        <f>IF('SERIES_DB-MetaData'!$F103="US",'SERIES_DB-MetaData'!BJ103,'SERIES_DB-MetaData'!BJ103/6.89476)</f>
        <v>79.480649072629078</v>
      </c>
      <c r="BK103" s="108">
        <f>'SERIES_DB-MetaData'!BK103</f>
        <v>0</v>
      </c>
      <c r="BL103" s="31">
        <f>IF('SERIES_DB-MetaData'!$F103="US",'SERIES_DB-MetaData'!BL103,'SERIES_DB-MetaData'!BL103/25.4)</f>
        <v>0.23622047244094491</v>
      </c>
      <c r="BM103" s="31">
        <f>IF('SERIES_DB-MetaData'!$F103="US",'SERIES_DB-MetaData'!BM103,'SERIES_DB-MetaData'!BM103/25.4)</f>
        <v>1.9685039370078741</v>
      </c>
      <c r="BN103" s="31">
        <f>'SERIES_DB-MetaData'!$BO$6</f>
        <v>0.52359877559829893</v>
      </c>
      <c r="BO103" s="22">
        <f>'SERIES_DB-MetaData'!$BO$6</f>
        <v>0.52359877559829893</v>
      </c>
      <c r="BP103" s="31">
        <f>IF('SERIES_DB-MetaData'!$F103="US",'SERIES_DB-MetaData'!BP103,'SERIES_DB-MetaData'!BP103/6.89476)</f>
        <v>58.305147677366584</v>
      </c>
      <c r="BQ103" s="31">
        <f>IF('SERIES_DB-MetaData'!$F103="US",'SERIES_DB-MetaData'!BQ103,'SERIES_DB-MetaData'!BQ103/6.89476)</f>
        <v>79.480649072629078</v>
      </c>
      <c r="BR103" s="108">
        <f>'SERIES_DB-MetaData'!BR103</f>
        <v>0</v>
      </c>
      <c r="BS103" s="31">
        <f>IF('SERIES_DB-MetaData'!$F103="US",'SERIES_DB-MetaData'!BS103,'SERIES_DB-MetaData'!BS103/25.4)</f>
        <v>0</v>
      </c>
      <c r="BT103" s="108">
        <f>'SERIES_DB-MetaData'!BT103</f>
        <v>0</v>
      </c>
      <c r="BU103" s="108">
        <f t="shared" si="12"/>
        <v>0</v>
      </c>
      <c r="BV103" s="31">
        <f>IF('SERIES_DB-MetaData'!$F103="US",'SERIES_DB-MetaData'!BV103,'SERIES_DB-MetaData'!BV103/6.89476)</f>
        <v>0</v>
      </c>
      <c r="BW103" s="108">
        <f>'SERIES_DB-MetaData'!BW103</f>
        <v>0</v>
      </c>
      <c r="BX103" s="108">
        <f>'SERIES_DB-MetaData'!BX103</f>
        <v>2</v>
      </c>
    </row>
    <row r="104" spans="1:76">
      <c r="A104" s="85">
        <f>'SERIES_DB-MetaData'!A104</f>
        <v>99</v>
      </c>
      <c r="B104" s="85">
        <f>'SERIES_DB-MetaData'!B104</f>
        <v>0</v>
      </c>
      <c r="C104" s="85">
        <f>'SERIES_DB-MetaData'!C104</f>
        <v>3</v>
      </c>
      <c r="D104" s="85" t="str">
        <f>'SERIES_DB-MetaData'!D104</f>
        <v>HW-3</v>
      </c>
      <c r="E104" s="85" t="str">
        <f>'SERIES_DB-MetaData'!E104</f>
        <v>Kabeyasawa, Ohkubo et Nakamura (1996)</v>
      </c>
      <c r="F104" s="20" t="s">
        <v>193</v>
      </c>
      <c r="G104" s="85" t="str">
        <f>'SERIES_DB-MetaData'!G104</f>
        <v>C</v>
      </c>
      <c r="H104" s="85" t="str">
        <f>'SERIES_DB-MetaData'!H104</f>
        <v>O</v>
      </c>
      <c r="I104" s="31">
        <f>IF('SERIES_DB-MetaData'!$F104="US",'SERIES_DB-MetaData'!I104,'SERIES_DB-MetaData'!I104/6.89476)</f>
        <v>5.1488376680261529</v>
      </c>
      <c r="J104" s="31">
        <f>IF('SERIES_DB-MetaData'!$F104="US",'SERIES_DB-MetaData'!J104,'SERIES_DB-MetaData'!J104/6.89476)</f>
        <v>0</v>
      </c>
      <c r="K104" s="31">
        <f>IF('SERIES_DB-MetaData'!$F104="US",'SERIES_DB-MetaData'!K104,'SERIES_DB-MetaData'!K104/6.89476)</f>
        <v>0</v>
      </c>
      <c r="L104" s="31">
        <f>IF('SERIES_DB-MetaData'!$F104="US",'SERIES_DB-MetaData'!L104,'SERIES_DB-MetaData'!L104/4.448)</f>
        <v>375</v>
      </c>
      <c r="M104" s="20" t="str">
        <f>'SERIES_DB-MetaData'!M104</f>
        <v>III</v>
      </c>
      <c r="N104" s="31">
        <f>IF('SERIES_DB-MetaData'!$F104="US",'SERIES_DB-MetaData'!N104,'SERIES_DB-MetaData'!N104/25.4)</f>
        <v>62.99212598425197</v>
      </c>
      <c r="O104" s="31">
        <f>IF('SERIES_DB-MetaData'!$F104="US",'SERIES_DB-MetaData'!O104,'SERIES_DB-MetaData'!O104/25.4)</f>
        <v>15.78740157480315</v>
      </c>
      <c r="P104" s="31">
        <f>IF('SERIES_DB-MetaData'!$F104="US",'SERIES_DB-MetaData'!P104,'SERIES_DB-MetaData'!P104/25.4)</f>
        <v>86.614173228346459</v>
      </c>
      <c r="Q104" s="31">
        <f>IF('SERIES_DB-MetaData'!$F104="US",'SERIES_DB-MetaData'!Q104,'SERIES_DB-MetaData'!Q104/25.4)</f>
        <v>7.8740157480314963</v>
      </c>
      <c r="R104" s="31">
        <f>IF('SERIES_DB-MetaData'!$F104="US",'SERIES_DB-MetaData'!R104,'SERIES_DB-MetaData'!R104/25.4)</f>
        <v>118.11023622047244</v>
      </c>
      <c r="S104" s="31">
        <f>IF('SERIES_DB-MetaData'!$F104="US",'SERIES_DB-MetaData'!S104,'SERIES_DB-MetaData'!S104/25.4)</f>
        <v>157.48031496062993</v>
      </c>
      <c r="T104" s="24" t="str">
        <f>'SERIES_DB-MetaData'!T104</f>
        <v>C</v>
      </c>
      <c r="U104" s="31">
        <f>IF('SERIES_DB-MetaData'!$F104="US",'SERIES_DB-MetaData'!U104,'SERIES_DB-MetaData'!U104/(25.4^2))</f>
        <v>1427.8628557257116</v>
      </c>
      <c r="V104" s="31">
        <f>IF('SERIES_DB-MetaData'!$F104="US",'SERIES_DB-MetaData'!V104,'SERIES_DB-MetaData'!V104/25.4)</f>
        <v>0.51181102362204722</v>
      </c>
      <c r="W104" s="31">
        <f>IF('SERIES_DB-MetaData'!$F104="US",'SERIES_DB-MetaData'!W104,'SERIES_DB-MetaData'!W104/25.4)</f>
        <v>0.51181102362204722</v>
      </c>
      <c r="X104" s="31">
        <f>IF('SERIES_DB-MetaData'!$F104="US",'SERIES_DB-MetaData'!X104,'SERIES_DB-MetaData'!X104/25.4)</f>
        <v>0.51181102362204722</v>
      </c>
      <c r="Y104" s="108">
        <f>'SERIES_DB-MetaData'!Y104</f>
        <v>44</v>
      </c>
      <c r="Z104" s="31">
        <f>IF('SERIES_DB-MetaData'!$F104="US",'SERIES_DB-MetaData'!AB104,'SERIES_DB-MetaData'!AB104/25.4)</f>
        <v>0</v>
      </c>
      <c r="AA104" s="108">
        <f>'SERIES_DB-MetaData'!AC104</f>
        <v>9</v>
      </c>
      <c r="AB104" s="31" t="e">
        <f>IF('SERIES_DB-MetaData'!$F104="US",'SERIES_DB-MetaData'!#REF!,'SERIES_DB-MetaData'!#REF!/25.4)</f>
        <v>#REF!</v>
      </c>
      <c r="AC104" s="108" t="e">
        <f>'SERIES_DB-MetaData'!#REF!</f>
        <v>#REF!</v>
      </c>
      <c r="AD104" s="108" t="str">
        <f>'SERIES_DB-MetaData'!AD104</f>
        <v>STRAIGHT</v>
      </c>
      <c r="AE104" s="31">
        <f>IF('SERIES_DB-MetaData'!$F104="US",'SERIES_DB-MetaData'!AE104,'SERIES_DB-MetaData'!AE104/25.4)</f>
        <v>0</v>
      </c>
      <c r="AF104" s="108" t="str">
        <f>'SERIES_DB-MetaData'!AF104</f>
        <v>Ribbed</v>
      </c>
      <c r="AG104" s="23" t="e">
        <f t="shared" si="9"/>
        <v>#REF!</v>
      </c>
      <c r="AH104" s="31">
        <f>IF('SERIES_DB-MetaData'!$F104="US",'SERIES_DB-MetaData'!AH104,'SERIES_DB-MetaData'!AH104/25.4)</f>
        <v>0</v>
      </c>
      <c r="AI104" s="31">
        <f>IF('SERIES_DB-MetaData'!$F104="US",'SERIES_DB-MetaData'!AI104,'SERIES_DB-MetaData'!AI104/6.89476)</f>
        <v>53.228828849735166</v>
      </c>
      <c r="AJ104" s="31">
        <f>IF('SERIES_DB-MetaData'!$F104="US",'SERIES_DB-MetaData'!AJ104,'SERIES_DB-MetaData'!AJ104/6.89476)</f>
        <v>78.030272264734378</v>
      </c>
      <c r="AK104" s="31">
        <f>IF('SERIES_DB-MetaData'!$F104="US",'SERIES_DB-MetaData'!AK104,'SERIES_DB-MetaData'!AK104/6.89476)</f>
        <v>53.228828849735166</v>
      </c>
      <c r="AL104" s="31">
        <f>IF('SERIES_DB-MetaData'!$F104="US",'SERIES_DB-MetaData'!AL104,'SERIES_DB-MetaData'!AL104/6.89476)</f>
        <v>1.8854898502630983</v>
      </c>
      <c r="AM104" s="31">
        <f>IF('SERIES_DB-MetaData'!$F104="US",'SERIES_DB-MetaData'!AM104,'SERIES_DB-MetaData'!AM104/6.89476)</f>
        <v>78.030272264734378</v>
      </c>
      <c r="AN104" s="31">
        <f>IF('SERIES_DB-MetaData'!$F104="US",'SERIES_DB-MetaData'!AN104,'SERIES_DB-MetaData'!AN104/6.89476)</f>
        <v>78.030272264734378</v>
      </c>
      <c r="AO104" s="108">
        <f>'SERIES_DB-MetaData'!AO104</f>
        <v>0</v>
      </c>
      <c r="AP104" s="108" t="str">
        <f>'SERIES_DB-MetaData'!AP104</f>
        <v>RJ</v>
      </c>
      <c r="AQ104" s="108">
        <f>'SERIES_DB-MetaData'!AQ104</f>
        <v>8</v>
      </c>
      <c r="AR104" s="108" t="str">
        <f>'SERIES_DB-MetaData'!AR104</f>
        <v>Ribbed</v>
      </c>
      <c r="AS104" s="31">
        <f>IF('SERIES_DB-MetaData'!$F104="US",'SERIES_DB-MetaData'!AS104,'SERIES_DB-MetaData'!AS104/25.4)</f>
        <v>0.19685039370078741</v>
      </c>
      <c r="AT104" s="108">
        <f>'SERIES_DB-MetaData'!AT104</f>
        <v>60</v>
      </c>
      <c r="AU104" s="31">
        <f>IF('SERIES_DB-MetaData'!$F104="US",'SERIES_DB-MetaData'!AU104,'SERIES_DB-MetaData'!AU104/25.4)</f>
        <v>1.9685039370078741</v>
      </c>
      <c r="AV104" s="31">
        <f>IF('SERIES_DB-MetaData'!$F104="US",'SERIES_DB-MetaData'!AV104,'SERIES_DB-MetaData'!AV104/25.4)</f>
        <v>0</v>
      </c>
      <c r="AW104" s="108">
        <f>'SERIES_DB-MetaData'!AW104</f>
        <v>0</v>
      </c>
      <c r="AX104" s="31">
        <f>IF('SERIES_DB-MetaData'!$F104="US",'SERIES_DB-MetaData'!AX104,'SERIES_DB-MetaData'!AX104/25.4)</f>
        <v>0</v>
      </c>
      <c r="AY104" s="23">
        <f t="shared" si="10"/>
        <v>0.19634954084936204</v>
      </c>
      <c r="AZ104" s="23"/>
      <c r="BA104" s="31">
        <f>IF('SERIES_DB-MetaData'!$F104="US",'SERIES_DB-MetaData'!BA104,'SERIES_DB-MetaData'!BA104/6.89476)</f>
        <v>199.42681108552003</v>
      </c>
      <c r="BB104" s="31">
        <f>IF('SERIES_DB-MetaData'!$F104="US",'SERIES_DB-MetaData'!BB104,'SERIES_DB-MetaData'!BB104/6.89476)</f>
        <v>209.72448642157232</v>
      </c>
      <c r="BC104" s="108">
        <f>'SERIES_DB-MetaData'!BC104</f>
        <v>0</v>
      </c>
      <c r="BD104" s="31">
        <f>IF('SERIES_DB-MetaData'!$F104="US",'SERIES_DB-MetaData'!BD104,'SERIES_DB-MetaData'!BD104/25.4)</f>
        <v>0.39370078740157483</v>
      </c>
      <c r="BE104" s="31">
        <f>IF('SERIES_DB-MetaData'!$F104="US",'SERIES_DB-MetaData'!BE104,'SERIES_DB-MetaData'!BE104/25.4)</f>
        <v>2.0078740157480315</v>
      </c>
      <c r="BF104" s="108">
        <f>'SERIES_DB-MetaData'!BF104</f>
        <v>3</v>
      </c>
      <c r="BG104" s="23">
        <f t="shared" si="11"/>
        <v>2.3099945982277892</v>
      </c>
      <c r="BH104" s="31">
        <f>IF('SERIES_DB-MetaData'!$F104="US",'SERIES_DB-MetaData'!BH104,'SERIES_DB-MetaData'!BH104/25.4)</f>
        <v>0</v>
      </c>
      <c r="BI104" s="31">
        <f>IF('SERIES_DB-MetaData'!$F104="US",'SERIES_DB-MetaData'!BI104,'SERIES_DB-MetaData'!BI104/6.89476)</f>
        <v>58.305147677366584</v>
      </c>
      <c r="BJ104" s="31">
        <f>IF('SERIES_DB-MetaData'!$F104="US",'SERIES_DB-MetaData'!BJ104,'SERIES_DB-MetaData'!BJ104/6.89476)</f>
        <v>79.480649072629078</v>
      </c>
      <c r="BK104" s="108">
        <f>'SERIES_DB-MetaData'!BK104</f>
        <v>0</v>
      </c>
      <c r="BL104" s="31">
        <f>IF('SERIES_DB-MetaData'!$F104="US",'SERIES_DB-MetaData'!BL104,'SERIES_DB-MetaData'!BL104/25.4)</f>
        <v>0.23622047244094491</v>
      </c>
      <c r="BM104" s="31">
        <f>IF('SERIES_DB-MetaData'!$F104="US",'SERIES_DB-MetaData'!BM104,'SERIES_DB-MetaData'!BM104/25.4)</f>
        <v>1.9685039370078741</v>
      </c>
      <c r="BN104" s="31">
        <f>'SERIES_DB-MetaData'!$BO$6</f>
        <v>0.52359877559829893</v>
      </c>
      <c r="BO104" s="22">
        <f>'SERIES_DB-MetaData'!$BO$6</f>
        <v>0.52359877559829893</v>
      </c>
      <c r="BP104" s="31">
        <f>IF('SERIES_DB-MetaData'!$F104="US",'SERIES_DB-MetaData'!BP104,'SERIES_DB-MetaData'!BP104/6.89476)</f>
        <v>58.305147677366584</v>
      </c>
      <c r="BQ104" s="31">
        <f>IF('SERIES_DB-MetaData'!$F104="US",'SERIES_DB-MetaData'!BQ104,'SERIES_DB-MetaData'!BQ104/6.89476)</f>
        <v>79.480649072629078</v>
      </c>
      <c r="BR104" s="108">
        <f>'SERIES_DB-MetaData'!BR104</f>
        <v>0</v>
      </c>
      <c r="BS104" s="31">
        <f>IF('SERIES_DB-MetaData'!$F104="US",'SERIES_DB-MetaData'!BS104,'SERIES_DB-MetaData'!BS104/25.4)</f>
        <v>0</v>
      </c>
      <c r="BT104" s="108">
        <f>'SERIES_DB-MetaData'!BT104</f>
        <v>0</v>
      </c>
      <c r="BU104" s="108">
        <f t="shared" si="12"/>
        <v>0</v>
      </c>
      <c r="BV104" s="31">
        <f>IF('SERIES_DB-MetaData'!$F104="US",'SERIES_DB-MetaData'!BV104,'SERIES_DB-MetaData'!BV104/6.89476)</f>
        <v>0</v>
      </c>
      <c r="BW104" s="108">
        <f>'SERIES_DB-MetaData'!BW104</f>
        <v>0</v>
      </c>
      <c r="BX104" s="108">
        <f>'SERIES_DB-MetaData'!BX104</f>
        <v>1</v>
      </c>
    </row>
    <row r="105" spans="1:76">
      <c r="A105" s="85">
        <f>'SERIES_DB-MetaData'!A105</f>
        <v>100</v>
      </c>
      <c r="B105" s="85">
        <f>'SERIES_DB-MetaData'!B105</f>
        <v>0</v>
      </c>
      <c r="C105" s="85">
        <f>'SERIES_DB-MetaData'!C105</f>
        <v>1</v>
      </c>
      <c r="D105" s="85" t="str">
        <f>'SERIES_DB-MetaData'!D105</f>
        <v>C07N10</v>
      </c>
      <c r="E105" s="85" t="str">
        <f>'SERIES_DB-MetaData'!E105</f>
        <v>Kimura &amp; Ishikawa 2008</v>
      </c>
      <c r="F105" s="20" t="s">
        <v>193</v>
      </c>
      <c r="G105" s="85" t="str">
        <f>'SERIES_DB-MetaData'!G105</f>
        <v>C</v>
      </c>
      <c r="H105" s="85" t="str">
        <f>'SERIES_DB-MetaData'!H105</f>
        <v>R</v>
      </c>
      <c r="I105" s="31">
        <f>IF('SERIES_DB-MetaData'!$F105="US",'SERIES_DB-MetaData'!I105,'SERIES_DB-MetaData'!I105/6.89476)</f>
        <v>10.863322291131237</v>
      </c>
      <c r="J105" s="31">
        <f>IF('SERIES_DB-MetaData'!$F105="US",'SERIES_DB-MetaData'!J105,'SERIES_DB-MetaData'!J105/6.89476)</f>
        <v>0</v>
      </c>
      <c r="K105" s="31">
        <f>IF('SERIES_DB-MetaData'!$F105="US",'SERIES_DB-MetaData'!K105,'SERIES_DB-MetaData'!K105/6.89476)</f>
        <v>0</v>
      </c>
      <c r="L105" s="31">
        <f>IF('SERIES_DB-MetaData'!$F105="US",'SERIES_DB-MetaData'!L105,'SERIES_DB-MetaData'!L105/4.448)</f>
        <v>378.87814748201441</v>
      </c>
      <c r="M105" s="20">
        <f>'SERIES_DB-MetaData'!M105</f>
        <v>0</v>
      </c>
      <c r="N105" s="31">
        <f>IF('SERIES_DB-MetaData'!$F105="US",'SERIES_DB-MetaData'!N105,'SERIES_DB-MetaData'!N105/25.4)</f>
        <v>5.9055118110236222</v>
      </c>
      <c r="O105" s="31">
        <f>IF('SERIES_DB-MetaData'!$F105="US",'SERIES_DB-MetaData'!O105,'SERIES_DB-MetaData'!O105/25.4)</f>
        <v>0</v>
      </c>
      <c r="P105" s="31">
        <f>IF('SERIES_DB-MetaData'!$F105="US",'SERIES_DB-MetaData'!P105,'SERIES_DB-MetaData'!P105/25.4)</f>
        <v>59.055118110236222</v>
      </c>
      <c r="Q105" s="31">
        <f>IF('SERIES_DB-MetaData'!$F105="US",'SERIES_DB-MetaData'!Q105,'SERIES_DB-MetaData'!Q105/25.4)</f>
        <v>5.9055118110236222</v>
      </c>
      <c r="R105" s="31">
        <f>IF('SERIES_DB-MetaData'!$F105="US",'SERIES_DB-MetaData'!R105,'SERIES_DB-MetaData'!R105/25.4)</f>
        <v>118.11023622047244</v>
      </c>
      <c r="S105" s="31">
        <f>IF('SERIES_DB-MetaData'!$F105="US",'SERIES_DB-MetaData'!S105,'SERIES_DB-MetaData'!S105/25.4)</f>
        <v>118.11023622047244</v>
      </c>
      <c r="T105" s="24">
        <f>'SERIES_DB-MetaData'!T105</f>
        <v>0</v>
      </c>
      <c r="U105" s="31">
        <f>IF('SERIES_DB-MetaData'!$F105="US",'SERIES_DB-MetaData'!U105,'SERIES_DB-MetaData'!U105/(25.4^2))</f>
        <v>348.750697501395</v>
      </c>
      <c r="V105" s="31">
        <f>IF('SERIES_DB-MetaData'!$F105="US",'SERIES_DB-MetaData'!V105,'SERIES_DB-MetaData'!V105/25.4)</f>
        <v>0.51181102362204722</v>
      </c>
      <c r="W105" s="31">
        <f>IF('SERIES_DB-MetaData'!$F105="US",'SERIES_DB-MetaData'!W105,'SERIES_DB-MetaData'!W105/25.4)</f>
        <v>0</v>
      </c>
      <c r="X105" s="31">
        <f>IF('SERIES_DB-MetaData'!$F105="US",'SERIES_DB-MetaData'!X105,'SERIES_DB-MetaData'!X105/25.4)</f>
        <v>0</v>
      </c>
      <c r="Y105" s="108">
        <f>'SERIES_DB-MetaData'!Y105</f>
        <v>14</v>
      </c>
      <c r="Z105" s="31">
        <f>IF('SERIES_DB-MetaData'!$F105="US",'SERIES_DB-MetaData'!AB105,'SERIES_DB-MetaData'!AB105/25.4)</f>
        <v>0</v>
      </c>
      <c r="AA105" s="108">
        <f>'SERIES_DB-MetaData'!AC105</f>
        <v>0</v>
      </c>
      <c r="AB105" s="31" t="e">
        <f>IF('SERIES_DB-MetaData'!$F105="US",'SERIES_DB-MetaData'!#REF!,'SERIES_DB-MetaData'!#REF!/25.4)</f>
        <v>#REF!</v>
      </c>
      <c r="AC105" s="108" t="e">
        <f>'SERIES_DB-MetaData'!#REF!</f>
        <v>#REF!</v>
      </c>
      <c r="AD105" s="108" t="str">
        <f>'SERIES_DB-MetaData'!AD105</f>
        <v>STRAIGHT</v>
      </c>
      <c r="AE105" s="31">
        <f>IF('SERIES_DB-MetaData'!$F105="US",'SERIES_DB-MetaData'!AE105,'SERIES_DB-MetaData'!AE105/25.4)</f>
        <v>26.5748031496063</v>
      </c>
      <c r="AF105" s="108" t="str">
        <f>'SERIES_DB-MetaData'!AF105</f>
        <v>Ribbed</v>
      </c>
      <c r="AG105" s="23" t="e">
        <f t="shared" si="9"/>
        <v>#REF!</v>
      </c>
      <c r="AH105" s="31">
        <f>IF('SERIES_DB-MetaData'!$F105="US",'SERIES_DB-MetaData'!AH105,'SERIES_DB-MetaData'!AH105/25.4)</f>
        <v>0</v>
      </c>
      <c r="AI105" s="31">
        <f>IF('SERIES_DB-MetaData'!$F105="US",'SERIES_DB-MetaData'!AI105,'SERIES_DB-MetaData'!AI105/6.89476)</f>
        <v>102.10652727578625</v>
      </c>
      <c r="AJ105" s="31">
        <f>IF('SERIES_DB-MetaData'!$F105="US",'SERIES_DB-MetaData'!AJ105,'SERIES_DB-MetaData'!AJ105/6.89476)</f>
        <v>0</v>
      </c>
      <c r="AK105" s="31">
        <f>IF('SERIES_DB-MetaData'!$F105="US",'SERIES_DB-MetaData'!AK105,'SERIES_DB-MetaData'!AK105/6.89476)</f>
        <v>0</v>
      </c>
      <c r="AL105" s="31">
        <f>IF('SERIES_DB-MetaData'!$F105="US",'SERIES_DB-MetaData'!AL105,'SERIES_DB-MetaData'!AL105/6.89476)</f>
        <v>0</v>
      </c>
      <c r="AM105" s="31">
        <f>IF('SERIES_DB-MetaData'!$F105="US",'SERIES_DB-MetaData'!AM105,'SERIES_DB-MetaData'!AM105/6.89476)</f>
        <v>0</v>
      </c>
      <c r="AN105" s="31">
        <f>IF('SERIES_DB-MetaData'!$F105="US",'SERIES_DB-MetaData'!AN105,'SERIES_DB-MetaData'!AN105/6.89476)</f>
        <v>0</v>
      </c>
      <c r="AO105" s="108">
        <f>'SERIES_DB-MetaData'!AO105</f>
        <v>0</v>
      </c>
      <c r="AP105" s="108">
        <f>'SERIES_DB-MetaData'!AP105</f>
        <v>0</v>
      </c>
      <c r="AQ105" s="108">
        <f>'SERIES_DB-MetaData'!AQ105</f>
        <v>2</v>
      </c>
      <c r="AR105" s="108">
        <f>'SERIES_DB-MetaData'!AR105</f>
        <v>0</v>
      </c>
      <c r="AS105" s="31">
        <f>IF('SERIES_DB-MetaData'!$F105="US",'SERIES_DB-MetaData'!AS105,'SERIES_DB-MetaData'!AS105/25.4)</f>
        <v>0.39370078740157483</v>
      </c>
      <c r="AT105" s="108">
        <f>'SERIES_DB-MetaData'!AT105</f>
        <v>0</v>
      </c>
      <c r="AU105" s="31">
        <f>IF('SERIES_DB-MetaData'!$F105="US",'SERIES_DB-MetaData'!AU105,'SERIES_DB-MetaData'!AU105/25.4)</f>
        <v>3.9370078740157481</v>
      </c>
      <c r="AV105" s="31">
        <f>IF('SERIES_DB-MetaData'!$F105="US",'SERIES_DB-MetaData'!AV105,'SERIES_DB-MetaData'!AV105/25.4)</f>
        <v>0</v>
      </c>
      <c r="AW105" s="108">
        <f>'SERIES_DB-MetaData'!AW105</f>
        <v>0</v>
      </c>
      <c r="AX105" s="31">
        <f>IF('SERIES_DB-MetaData'!$F105="US",'SERIES_DB-MetaData'!AX105,'SERIES_DB-MetaData'!AX105/25.4)</f>
        <v>0</v>
      </c>
      <c r="AY105" s="23">
        <f t="shared" si="10"/>
        <v>1.0471975511965976</v>
      </c>
      <c r="AZ105" s="23"/>
      <c r="BA105" s="31">
        <f>IF('SERIES_DB-MetaData'!$F105="US",'SERIES_DB-MetaData'!BA105,'SERIES_DB-MetaData'!BA105/6.89476)</f>
        <v>109.06833595368077</v>
      </c>
      <c r="BB105" s="31">
        <f>IF('SERIES_DB-MetaData'!$F105="US",'SERIES_DB-MetaData'!BB105,'SERIES_DB-MetaData'!BB105/6.89476)</f>
        <v>0</v>
      </c>
      <c r="BC105" s="108">
        <f>'SERIES_DB-MetaData'!BC105</f>
        <v>0</v>
      </c>
      <c r="BD105" s="31">
        <f>IF('SERIES_DB-MetaData'!$F105="US",'SERIES_DB-MetaData'!BD105,'SERIES_DB-MetaData'!BD105/25.4)</f>
        <v>0.39370078740157483</v>
      </c>
      <c r="BE105" s="31">
        <f>IF('SERIES_DB-MetaData'!$F105="US",'SERIES_DB-MetaData'!BE105,'SERIES_DB-MetaData'!BE105/25.4)</f>
        <v>3.9370078740157481</v>
      </c>
      <c r="BF105" s="108">
        <f>'SERIES_DB-MetaData'!BF105</f>
        <v>2</v>
      </c>
      <c r="BG105" s="23">
        <f t="shared" si="11"/>
        <v>1.0471975511965976</v>
      </c>
      <c r="BH105" s="31">
        <f>IF('SERIES_DB-MetaData'!$F105="US",'SERIES_DB-MetaData'!BH105,'SERIES_DB-MetaData'!BH105/25.4)</f>
        <v>0</v>
      </c>
      <c r="BI105" s="31">
        <f>IF('SERIES_DB-MetaData'!$F105="US",'SERIES_DB-MetaData'!BI105,'SERIES_DB-MetaData'!BI105/6.89476)</f>
        <v>51.053263637893124</v>
      </c>
      <c r="BJ105" s="31">
        <f>IF('SERIES_DB-MetaData'!$F105="US",'SERIES_DB-MetaData'!BJ105,'SERIES_DB-MetaData'!BJ105/6.89476)</f>
        <v>0</v>
      </c>
      <c r="BK105" s="108">
        <f>'SERIES_DB-MetaData'!BK105</f>
        <v>0</v>
      </c>
      <c r="BL105" s="31">
        <f>IF('SERIES_DB-MetaData'!$F105="US",'SERIES_DB-MetaData'!BL105,'SERIES_DB-MetaData'!BL105/25.4)</f>
        <v>0.12401574803149606</v>
      </c>
      <c r="BM105" s="31">
        <f>IF('SERIES_DB-MetaData'!$F105="US",'SERIES_DB-MetaData'!BM105,'SERIES_DB-MetaData'!BM105/25.4)</f>
        <v>3.9370078740157481</v>
      </c>
      <c r="BN105" s="31">
        <f>'SERIES_DB-MetaData'!$BO$6</f>
        <v>0.52359877559829893</v>
      </c>
      <c r="BO105" s="22">
        <f>'SERIES_DB-MetaData'!$BO$6</f>
        <v>0.52359877559829893</v>
      </c>
      <c r="BP105" s="31">
        <f>IF('SERIES_DB-MetaData'!$F105="US",'SERIES_DB-MetaData'!BP105,'SERIES_DB-MetaData'!BP105/6.89476)</f>
        <v>116.32021999315423</v>
      </c>
      <c r="BQ105" s="31">
        <f>IF('SERIES_DB-MetaData'!$F105="US",'SERIES_DB-MetaData'!BQ105,'SERIES_DB-MetaData'!BQ105/6.89476)</f>
        <v>0</v>
      </c>
      <c r="BR105" s="108">
        <f>'SERIES_DB-MetaData'!BR105</f>
        <v>0</v>
      </c>
      <c r="BS105" s="31">
        <f>IF('SERIES_DB-MetaData'!$F105="US",'SERIES_DB-MetaData'!BS105,'SERIES_DB-MetaData'!BS105/25.4)</f>
        <v>0</v>
      </c>
      <c r="BT105" s="108">
        <f>'SERIES_DB-MetaData'!BT105</f>
        <v>0</v>
      </c>
      <c r="BU105" s="108">
        <f t="shared" si="12"/>
        <v>0</v>
      </c>
      <c r="BV105" s="31">
        <f>IF('SERIES_DB-MetaData'!$F105="US",'SERIES_DB-MetaData'!BV105,'SERIES_DB-MetaData'!BV105/6.89476)</f>
        <v>0</v>
      </c>
      <c r="BW105" s="108">
        <f>'SERIES_DB-MetaData'!BW105</f>
        <v>0</v>
      </c>
      <c r="BX105" s="108">
        <f>'SERIES_DB-MetaData'!BX105</f>
        <v>1</v>
      </c>
    </row>
    <row r="106" spans="1:76">
      <c r="A106" s="85">
        <f>'SERIES_DB-MetaData'!A106</f>
        <v>101</v>
      </c>
      <c r="B106" s="85">
        <f>'SERIES_DB-MetaData'!B106</f>
        <v>0</v>
      </c>
      <c r="C106" s="85">
        <f>'SERIES_DB-MetaData'!C106</f>
        <v>2</v>
      </c>
      <c r="D106" s="85" t="str">
        <f>'SERIES_DB-MetaData'!D106</f>
        <v>C07N15</v>
      </c>
      <c r="E106" s="85" t="str">
        <f>'SERIES_DB-MetaData'!E106</f>
        <v>Kimura &amp; Ishikawa 2008</v>
      </c>
      <c r="F106" s="20" t="s">
        <v>193</v>
      </c>
      <c r="G106" s="85" t="str">
        <f>'SERIES_DB-MetaData'!G106</f>
        <v>C</v>
      </c>
      <c r="H106" s="85" t="str">
        <f>'SERIES_DB-MetaData'!H106</f>
        <v>R</v>
      </c>
      <c r="I106" s="31">
        <f>IF('SERIES_DB-MetaData'!$F106="US",'SERIES_DB-MetaData'!I106,'SERIES_DB-MetaData'!I106/6.89476)</f>
        <v>10.863322291131237</v>
      </c>
      <c r="J106" s="31">
        <f>IF('SERIES_DB-MetaData'!$F106="US",'SERIES_DB-MetaData'!J106,'SERIES_DB-MetaData'!J106/6.89476)</f>
        <v>0</v>
      </c>
      <c r="K106" s="31">
        <f>IF('SERIES_DB-MetaData'!$F106="US",'SERIES_DB-MetaData'!K106,'SERIES_DB-MetaData'!K106/6.89476)</f>
        <v>0</v>
      </c>
      <c r="L106" s="31">
        <f>IF('SERIES_DB-MetaData'!$F106="US",'SERIES_DB-MetaData'!L106,'SERIES_DB-MetaData'!L106/4.448)</f>
        <v>568.31722122302165</v>
      </c>
      <c r="M106" s="20">
        <f>'SERIES_DB-MetaData'!M106</f>
        <v>0</v>
      </c>
      <c r="N106" s="31">
        <f>IF('SERIES_DB-MetaData'!$F106="US",'SERIES_DB-MetaData'!N106,'SERIES_DB-MetaData'!N106/25.4)</f>
        <v>5.9055118110236222</v>
      </c>
      <c r="O106" s="31">
        <f>IF('SERIES_DB-MetaData'!$F106="US",'SERIES_DB-MetaData'!O106,'SERIES_DB-MetaData'!O106/25.4)</f>
        <v>0</v>
      </c>
      <c r="P106" s="31">
        <f>IF('SERIES_DB-MetaData'!$F106="US",'SERIES_DB-MetaData'!P106,'SERIES_DB-MetaData'!P106/25.4)</f>
        <v>59.055118110236222</v>
      </c>
      <c r="Q106" s="31">
        <f>IF('SERIES_DB-MetaData'!$F106="US",'SERIES_DB-MetaData'!Q106,'SERIES_DB-MetaData'!Q106/25.4)</f>
        <v>5.9055118110236222</v>
      </c>
      <c r="R106" s="31">
        <f>IF('SERIES_DB-MetaData'!$F106="US",'SERIES_DB-MetaData'!R106,'SERIES_DB-MetaData'!R106/25.4)</f>
        <v>118.11023622047244</v>
      </c>
      <c r="S106" s="31">
        <f>IF('SERIES_DB-MetaData'!$F106="US",'SERIES_DB-MetaData'!S106,'SERIES_DB-MetaData'!S106/25.4)</f>
        <v>118.11023622047244</v>
      </c>
      <c r="T106" s="24">
        <f>'SERIES_DB-MetaData'!T106</f>
        <v>0</v>
      </c>
      <c r="U106" s="31">
        <f>IF('SERIES_DB-MetaData'!$F106="US",'SERIES_DB-MetaData'!U106,'SERIES_DB-MetaData'!U106/(25.4^2))</f>
        <v>348.750697501395</v>
      </c>
      <c r="V106" s="31">
        <f>IF('SERIES_DB-MetaData'!$F106="US",'SERIES_DB-MetaData'!V106,'SERIES_DB-MetaData'!V106/25.4)</f>
        <v>0.51181102362204722</v>
      </c>
      <c r="W106" s="31">
        <f>IF('SERIES_DB-MetaData'!$F106="US",'SERIES_DB-MetaData'!W106,'SERIES_DB-MetaData'!W106/25.4)</f>
        <v>0</v>
      </c>
      <c r="X106" s="31">
        <f>IF('SERIES_DB-MetaData'!$F106="US",'SERIES_DB-MetaData'!X106,'SERIES_DB-MetaData'!X106/25.4)</f>
        <v>0</v>
      </c>
      <c r="Y106" s="108">
        <f>'SERIES_DB-MetaData'!Y106</f>
        <v>14</v>
      </c>
      <c r="Z106" s="31">
        <f>IF('SERIES_DB-MetaData'!$F106="US",'SERIES_DB-MetaData'!AB106,'SERIES_DB-MetaData'!AB106/25.4)</f>
        <v>0</v>
      </c>
      <c r="AA106" s="108">
        <f>'SERIES_DB-MetaData'!AC106</f>
        <v>0</v>
      </c>
      <c r="AB106" s="31" t="e">
        <f>IF('SERIES_DB-MetaData'!$F106="US",'SERIES_DB-MetaData'!#REF!,'SERIES_DB-MetaData'!#REF!/25.4)</f>
        <v>#REF!</v>
      </c>
      <c r="AC106" s="108" t="e">
        <f>'SERIES_DB-MetaData'!#REF!</f>
        <v>#REF!</v>
      </c>
      <c r="AD106" s="108" t="str">
        <f>'SERIES_DB-MetaData'!AD106</f>
        <v>STRAIGHT</v>
      </c>
      <c r="AE106" s="31">
        <f>IF('SERIES_DB-MetaData'!$F106="US",'SERIES_DB-MetaData'!AE106,'SERIES_DB-MetaData'!AE106/25.4)</f>
        <v>26.5748031496063</v>
      </c>
      <c r="AF106" s="108" t="str">
        <f>'SERIES_DB-MetaData'!AF106</f>
        <v>Ribbed</v>
      </c>
      <c r="AG106" s="23" t="e">
        <f t="shared" si="9"/>
        <v>#REF!</v>
      </c>
      <c r="AH106" s="31">
        <f>IF('SERIES_DB-MetaData'!$F106="US",'SERIES_DB-MetaData'!AH106,'SERIES_DB-MetaData'!AH106/25.4)</f>
        <v>0</v>
      </c>
      <c r="AI106" s="31">
        <f>IF('SERIES_DB-MetaData'!$F106="US",'SERIES_DB-MetaData'!AI106,'SERIES_DB-MetaData'!AI106/6.89476)</f>
        <v>102.10652727578625</v>
      </c>
      <c r="AJ106" s="31">
        <f>IF('SERIES_DB-MetaData'!$F106="US",'SERIES_DB-MetaData'!AJ106,'SERIES_DB-MetaData'!AJ106/6.89476)</f>
        <v>0</v>
      </c>
      <c r="AK106" s="31">
        <f>IF('SERIES_DB-MetaData'!$F106="US",'SERIES_DB-MetaData'!AK106,'SERIES_DB-MetaData'!AK106/6.89476)</f>
        <v>0</v>
      </c>
      <c r="AL106" s="31">
        <f>IF('SERIES_DB-MetaData'!$F106="US",'SERIES_DB-MetaData'!AL106,'SERIES_DB-MetaData'!AL106/6.89476)</f>
        <v>0</v>
      </c>
      <c r="AM106" s="31">
        <f>IF('SERIES_DB-MetaData'!$F106="US",'SERIES_DB-MetaData'!AM106,'SERIES_DB-MetaData'!AM106/6.89476)</f>
        <v>0</v>
      </c>
      <c r="AN106" s="31">
        <f>IF('SERIES_DB-MetaData'!$F106="US",'SERIES_DB-MetaData'!AN106,'SERIES_DB-MetaData'!AN106/6.89476)</f>
        <v>0</v>
      </c>
      <c r="AO106" s="108">
        <f>'SERIES_DB-MetaData'!AO106</f>
        <v>0</v>
      </c>
      <c r="AP106" s="108">
        <f>'SERIES_DB-MetaData'!AP106</f>
        <v>0</v>
      </c>
      <c r="AQ106" s="108">
        <f>'SERIES_DB-MetaData'!AQ106</f>
        <v>2</v>
      </c>
      <c r="AR106" s="108">
        <f>'SERIES_DB-MetaData'!AR106</f>
        <v>0</v>
      </c>
      <c r="AS106" s="31">
        <f>IF('SERIES_DB-MetaData'!$F106="US",'SERIES_DB-MetaData'!AS106,'SERIES_DB-MetaData'!AS106/25.4)</f>
        <v>0.39370078740157483</v>
      </c>
      <c r="AT106" s="108">
        <f>'SERIES_DB-MetaData'!AT106</f>
        <v>0</v>
      </c>
      <c r="AU106" s="31">
        <f>IF('SERIES_DB-MetaData'!$F106="US",'SERIES_DB-MetaData'!AU106,'SERIES_DB-MetaData'!AU106/25.4)</f>
        <v>3.9370078740157481</v>
      </c>
      <c r="AV106" s="31">
        <f>IF('SERIES_DB-MetaData'!$F106="US",'SERIES_DB-MetaData'!AV106,'SERIES_DB-MetaData'!AV106/25.4)</f>
        <v>0</v>
      </c>
      <c r="AW106" s="108">
        <f>'SERIES_DB-MetaData'!AW106</f>
        <v>0</v>
      </c>
      <c r="AX106" s="31">
        <f>IF('SERIES_DB-MetaData'!$F106="US",'SERIES_DB-MetaData'!AX106,'SERIES_DB-MetaData'!AX106/25.4)</f>
        <v>0</v>
      </c>
      <c r="AY106" s="23">
        <f t="shared" si="10"/>
        <v>1.0471975511965976</v>
      </c>
      <c r="AZ106" s="23"/>
      <c r="BA106" s="31">
        <f>IF('SERIES_DB-MetaData'!$F106="US",'SERIES_DB-MetaData'!BA106,'SERIES_DB-MetaData'!BA106/6.89476)</f>
        <v>109.06833595368077</v>
      </c>
      <c r="BB106" s="31">
        <f>IF('SERIES_DB-MetaData'!$F106="US",'SERIES_DB-MetaData'!BB106,'SERIES_DB-MetaData'!BB106/6.89476)</f>
        <v>0</v>
      </c>
      <c r="BC106" s="108">
        <f>'SERIES_DB-MetaData'!BC106</f>
        <v>0</v>
      </c>
      <c r="BD106" s="31">
        <f>IF('SERIES_DB-MetaData'!$F106="US",'SERIES_DB-MetaData'!BD106,'SERIES_DB-MetaData'!BD106/25.4)</f>
        <v>0.39370078740157483</v>
      </c>
      <c r="BE106" s="31">
        <f>IF('SERIES_DB-MetaData'!$F106="US",'SERIES_DB-MetaData'!BE106,'SERIES_DB-MetaData'!BE106/25.4)</f>
        <v>3.9370078740157481</v>
      </c>
      <c r="BF106" s="108">
        <f>'SERIES_DB-MetaData'!BF106</f>
        <v>2</v>
      </c>
      <c r="BG106" s="23">
        <f t="shared" si="11"/>
        <v>1.0471975511965976</v>
      </c>
      <c r="BH106" s="31">
        <f>IF('SERIES_DB-MetaData'!$F106="US",'SERIES_DB-MetaData'!BH106,'SERIES_DB-MetaData'!BH106/25.4)</f>
        <v>0</v>
      </c>
      <c r="BI106" s="31">
        <f>IF('SERIES_DB-MetaData'!$F106="US",'SERIES_DB-MetaData'!BI106,'SERIES_DB-MetaData'!BI106/6.89476)</f>
        <v>51.053263637893124</v>
      </c>
      <c r="BJ106" s="31">
        <f>IF('SERIES_DB-MetaData'!$F106="US",'SERIES_DB-MetaData'!BJ106,'SERIES_DB-MetaData'!BJ106/6.89476)</f>
        <v>0</v>
      </c>
      <c r="BK106" s="108">
        <f>'SERIES_DB-MetaData'!BK106</f>
        <v>0</v>
      </c>
      <c r="BL106" s="31">
        <f>IF('SERIES_DB-MetaData'!$F106="US",'SERIES_DB-MetaData'!BL106,'SERIES_DB-MetaData'!BL106/25.4)</f>
        <v>0.12401574803149606</v>
      </c>
      <c r="BM106" s="31">
        <f>IF('SERIES_DB-MetaData'!$F106="US",'SERIES_DB-MetaData'!BM106,'SERIES_DB-MetaData'!BM106/25.4)</f>
        <v>3.9370078740157481</v>
      </c>
      <c r="BN106" s="31">
        <f>'SERIES_DB-MetaData'!$BO$6</f>
        <v>0.52359877559829893</v>
      </c>
      <c r="BO106" s="22">
        <f>'SERIES_DB-MetaData'!$BO$6</f>
        <v>0.52359877559829893</v>
      </c>
      <c r="BP106" s="31">
        <f>IF('SERIES_DB-MetaData'!$F106="US",'SERIES_DB-MetaData'!BP106,'SERIES_DB-MetaData'!BP106/6.89476)</f>
        <v>116.32021999315423</v>
      </c>
      <c r="BQ106" s="31">
        <f>IF('SERIES_DB-MetaData'!$F106="US",'SERIES_DB-MetaData'!BQ106,'SERIES_DB-MetaData'!BQ106/6.89476)</f>
        <v>0</v>
      </c>
      <c r="BR106" s="108">
        <f>'SERIES_DB-MetaData'!BR106</f>
        <v>0</v>
      </c>
      <c r="BS106" s="31">
        <f>IF('SERIES_DB-MetaData'!$F106="US",'SERIES_DB-MetaData'!BS106,'SERIES_DB-MetaData'!BS106/25.4)</f>
        <v>0</v>
      </c>
      <c r="BT106" s="108">
        <f>'SERIES_DB-MetaData'!BT106</f>
        <v>0</v>
      </c>
      <c r="BU106" s="108">
        <f t="shared" si="12"/>
        <v>0</v>
      </c>
      <c r="BV106" s="31">
        <f>IF('SERIES_DB-MetaData'!$F106="US",'SERIES_DB-MetaData'!BV106,'SERIES_DB-MetaData'!BV106/6.89476)</f>
        <v>0</v>
      </c>
      <c r="BW106" s="108">
        <f>'SERIES_DB-MetaData'!BW106</f>
        <v>0</v>
      </c>
      <c r="BX106" s="108">
        <f>'SERIES_DB-MetaData'!BX106</f>
        <v>1</v>
      </c>
    </row>
    <row r="107" spans="1:76">
      <c r="A107" s="85">
        <f>'SERIES_DB-MetaData'!A107</f>
        <v>102</v>
      </c>
      <c r="B107" s="85">
        <f>'SERIES_DB-MetaData'!B107</f>
        <v>0</v>
      </c>
      <c r="C107" s="85">
        <f>'SERIES_DB-MetaData'!C107</f>
        <v>3</v>
      </c>
      <c r="D107" s="85" t="str">
        <f>'SERIES_DB-MetaData'!D107</f>
        <v>C10N10</v>
      </c>
      <c r="E107" s="85" t="str">
        <f>'SERIES_DB-MetaData'!E107</f>
        <v>Kimura &amp; Ishikawa 2008</v>
      </c>
      <c r="F107" s="20" t="s">
        <v>193</v>
      </c>
      <c r="G107" s="85" t="str">
        <f>'SERIES_DB-MetaData'!G107</f>
        <v>C</v>
      </c>
      <c r="H107" s="85" t="str">
        <f>'SERIES_DB-MetaData'!H107</f>
        <v>R</v>
      </c>
      <c r="I107" s="31">
        <f>IF('SERIES_DB-MetaData'!$F107="US",'SERIES_DB-MetaData'!I107,'SERIES_DB-MetaData'!I107/6.89476)</f>
        <v>15.823610974131078</v>
      </c>
      <c r="J107" s="31">
        <f>IF('SERIES_DB-MetaData'!$F107="US",'SERIES_DB-MetaData'!J107,'SERIES_DB-MetaData'!J107/6.89476)</f>
        <v>0</v>
      </c>
      <c r="K107" s="31">
        <f>IF('SERIES_DB-MetaData'!$F107="US",'SERIES_DB-MetaData'!K107,'SERIES_DB-MetaData'!K107/6.89476)</f>
        <v>0</v>
      </c>
      <c r="L107" s="31">
        <f>IF('SERIES_DB-MetaData'!$F107="US",'SERIES_DB-MetaData'!L107,'SERIES_DB-MetaData'!L107/4.448)</f>
        <v>551.87724820143876</v>
      </c>
      <c r="M107" s="20">
        <f>'SERIES_DB-MetaData'!M107</f>
        <v>0</v>
      </c>
      <c r="N107" s="31">
        <f>IF('SERIES_DB-MetaData'!$F107="US",'SERIES_DB-MetaData'!N107,'SERIES_DB-MetaData'!N107/25.4)</f>
        <v>5.9055118110236222</v>
      </c>
      <c r="O107" s="31">
        <f>IF('SERIES_DB-MetaData'!$F107="US",'SERIES_DB-MetaData'!O107,'SERIES_DB-MetaData'!O107/25.4)</f>
        <v>0</v>
      </c>
      <c r="P107" s="31">
        <f>IF('SERIES_DB-MetaData'!$F107="US",'SERIES_DB-MetaData'!P107,'SERIES_DB-MetaData'!P107/25.4)</f>
        <v>59.055118110236222</v>
      </c>
      <c r="Q107" s="31">
        <f>IF('SERIES_DB-MetaData'!$F107="US",'SERIES_DB-MetaData'!Q107,'SERIES_DB-MetaData'!Q107/25.4)</f>
        <v>5.9055118110236222</v>
      </c>
      <c r="R107" s="31">
        <f>IF('SERIES_DB-MetaData'!$F107="US",'SERIES_DB-MetaData'!R107,'SERIES_DB-MetaData'!R107/25.4)</f>
        <v>118.11023622047244</v>
      </c>
      <c r="S107" s="31">
        <f>IF('SERIES_DB-MetaData'!$F107="US",'SERIES_DB-MetaData'!S107,'SERIES_DB-MetaData'!S107/25.4)</f>
        <v>118.11023622047244</v>
      </c>
      <c r="T107" s="24">
        <f>'SERIES_DB-MetaData'!T107</f>
        <v>0</v>
      </c>
      <c r="U107" s="31">
        <f>IF('SERIES_DB-MetaData'!$F107="US",'SERIES_DB-MetaData'!U107,'SERIES_DB-MetaData'!U107/(25.4^2))</f>
        <v>348.750697501395</v>
      </c>
      <c r="V107" s="31">
        <f>IF('SERIES_DB-MetaData'!$F107="US",'SERIES_DB-MetaData'!V107,'SERIES_DB-MetaData'!V107/25.4)</f>
        <v>0.51181102362204722</v>
      </c>
      <c r="W107" s="31">
        <f>IF('SERIES_DB-MetaData'!$F107="US",'SERIES_DB-MetaData'!W107,'SERIES_DB-MetaData'!W107/25.4)</f>
        <v>0</v>
      </c>
      <c r="X107" s="31">
        <f>IF('SERIES_DB-MetaData'!$F107="US",'SERIES_DB-MetaData'!X107,'SERIES_DB-MetaData'!X107/25.4)</f>
        <v>0</v>
      </c>
      <c r="Y107" s="108">
        <f>'SERIES_DB-MetaData'!Y107</f>
        <v>14</v>
      </c>
      <c r="Z107" s="31">
        <f>IF('SERIES_DB-MetaData'!$F107="US",'SERIES_DB-MetaData'!AB107,'SERIES_DB-MetaData'!AB107/25.4)</f>
        <v>0</v>
      </c>
      <c r="AA107" s="108">
        <f>'SERIES_DB-MetaData'!AC107</f>
        <v>0</v>
      </c>
      <c r="AB107" s="31" t="e">
        <f>IF('SERIES_DB-MetaData'!$F107="US",'SERIES_DB-MetaData'!#REF!,'SERIES_DB-MetaData'!#REF!/25.4)</f>
        <v>#REF!</v>
      </c>
      <c r="AC107" s="108" t="e">
        <f>'SERIES_DB-MetaData'!#REF!</f>
        <v>#REF!</v>
      </c>
      <c r="AD107" s="108" t="str">
        <f>'SERIES_DB-MetaData'!AD107</f>
        <v>STRAIGHT</v>
      </c>
      <c r="AE107" s="31">
        <f>IF('SERIES_DB-MetaData'!$F107="US",'SERIES_DB-MetaData'!AE107,'SERIES_DB-MetaData'!AE107/25.4)</f>
        <v>26.5748031496063</v>
      </c>
      <c r="AF107" s="108" t="str">
        <f>'SERIES_DB-MetaData'!AF107</f>
        <v>Ribbed</v>
      </c>
      <c r="AG107" s="23" t="e">
        <f t="shared" si="9"/>
        <v>#REF!</v>
      </c>
      <c r="AH107" s="31">
        <f>IF('SERIES_DB-MetaData'!$F107="US",'SERIES_DB-MetaData'!AH107,'SERIES_DB-MetaData'!AH107/25.4)</f>
        <v>0</v>
      </c>
      <c r="AI107" s="31">
        <f>IF('SERIES_DB-MetaData'!$F107="US",'SERIES_DB-MetaData'!AI107,'SERIES_DB-MetaData'!AI107/6.89476)</f>
        <v>102.10652727578625</v>
      </c>
      <c r="AJ107" s="31">
        <f>IF('SERIES_DB-MetaData'!$F107="US",'SERIES_DB-MetaData'!AJ107,'SERIES_DB-MetaData'!AJ107/6.89476)</f>
        <v>0</v>
      </c>
      <c r="AK107" s="31">
        <f>IF('SERIES_DB-MetaData'!$F107="US",'SERIES_DB-MetaData'!AK107,'SERIES_DB-MetaData'!AK107/6.89476)</f>
        <v>0</v>
      </c>
      <c r="AL107" s="31">
        <f>IF('SERIES_DB-MetaData'!$F107="US",'SERIES_DB-MetaData'!AL107,'SERIES_DB-MetaData'!AL107/6.89476)</f>
        <v>0</v>
      </c>
      <c r="AM107" s="31">
        <f>IF('SERIES_DB-MetaData'!$F107="US",'SERIES_DB-MetaData'!AM107,'SERIES_DB-MetaData'!AM107/6.89476)</f>
        <v>0</v>
      </c>
      <c r="AN107" s="31">
        <f>IF('SERIES_DB-MetaData'!$F107="US",'SERIES_DB-MetaData'!AN107,'SERIES_DB-MetaData'!AN107/6.89476)</f>
        <v>0</v>
      </c>
      <c r="AO107" s="108">
        <f>'SERIES_DB-MetaData'!AO107</f>
        <v>0</v>
      </c>
      <c r="AP107" s="108">
        <f>'SERIES_DB-MetaData'!AP107</f>
        <v>0</v>
      </c>
      <c r="AQ107" s="108">
        <f>'SERIES_DB-MetaData'!AQ107</f>
        <v>2</v>
      </c>
      <c r="AR107" s="108">
        <f>'SERIES_DB-MetaData'!AR107</f>
        <v>0</v>
      </c>
      <c r="AS107" s="31">
        <f>IF('SERIES_DB-MetaData'!$F107="US",'SERIES_DB-MetaData'!AS107,'SERIES_DB-MetaData'!AS107/25.4)</f>
        <v>0.39370078740157483</v>
      </c>
      <c r="AT107" s="108">
        <f>'SERIES_DB-MetaData'!AT107</f>
        <v>0</v>
      </c>
      <c r="AU107" s="31">
        <f>IF('SERIES_DB-MetaData'!$F107="US",'SERIES_DB-MetaData'!AU107,'SERIES_DB-MetaData'!AU107/25.4)</f>
        <v>3.9370078740157481</v>
      </c>
      <c r="AV107" s="31">
        <f>IF('SERIES_DB-MetaData'!$F107="US",'SERIES_DB-MetaData'!AV107,'SERIES_DB-MetaData'!AV107/25.4)</f>
        <v>0</v>
      </c>
      <c r="AW107" s="108">
        <f>'SERIES_DB-MetaData'!AW107</f>
        <v>0</v>
      </c>
      <c r="AX107" s="31">
        <f>IF('SERIES_DB-MetaData'!$F107="US",'SERIES_DB-MetaData'!AX107,'SERIES_DB-MetaData'!AX107/25.4)</f>
        <v>0</v>
      </c>
      <c r="AY107" s="23">
        <f t="shared" si="10"/>
        <v>1.0471975511965976</v>
      </c>
      <c r="AZ107" s="23"/>
      <c r="BA107" s="31">
        <f>IF('SERIES_DB-MetaData'!$F107="US",'SERIES_DB-MetaData'!BA107,'SERIES_DB-MetaData'!BA107/6.89476)</f>
        <v>109.06833595368077</v>
      </c>
      <c r="BB107" s="31">
        <f>IF('SERIES_DB-MetaData'!$F107="US",'SERIES_DB-MetaData'!BB107,'SERIES_DB-MetaData'!BB107/6.89476)</f>
        <v>0</v>
      </c>
      <c r="BC107" s="108">
        <f>'SERIES_DB-MetaData'!BC107</f>
        <v>0</v>
      </c>
      <c r="BD107" s="31">
        <f>IF('SERIES_DB-MetaData'!$F107="US",'SERIES_DB-MetaData'!BD107,'SERIES_DB-MetaData'!BD107/25.4)</f>
        <v>0.39370078740157483</v>
      </c>
      <c r="BE107" s="31">
        <f>IF('SERIES_DB-MetaData'!$F107="US",'SERIES_DB-MetaData'!BE107,'SERIES_DB-MetaData'!BE107/25.4)</f>
        <v>3.9370078740157481</v>
      </c>
      <c r="BF107" s="108">
        <f>'SERIES_DB-MetaData'!BF107</f>
        <v>2</v>
      </c>
      <c r="BG107" s="23">
        <f t="shared" si="11"/>
        <v>1.0471975511965976</v>
      </c>
      <c r="BH107" s="31">
        <f>IF('SERIES_DB-MetaData'!$F107="US",'SERIES_DB-MetaData'!BH107,'SERIES_DB-MetaData'!BH107/25.4)</f>
        <v>0</v>
      </c>
      <c r="BI107" s="31">
        <f>IF('SERIES_DB-MetaData'!$F107="US",'SERIES_DB-MetaData'!BI107,'SERIES_DB-MetaData'!BI107/6.89476)</f>
        <v>51.053263637893124</v>
      </c>
      <c r="BJ107" s="31">
        <f>IF('SERIES_DB-MetaData'!$F107="US",'SERIES_DB-MetaData'!BJ107,'SERIES_DB-MetaData'!BJ107/6.89476)</f>
        <v>0</v>
      </c>
      <c r="BK107" s="108">
        <f>'SERIES_DB-MetaData'!BK107</f>
        <v>0</v>
      </c>
      <c r="BL107" s="31">
        <f>IF('SERIES_DB-MetaData'!$F107="US",'SERIES_DB-MetaData'!BL107,'SERIES_DB-MetaData'!BL107/25.4)</f>
        <v>0.12401574803149606</v>
      </c>
      <c r="BM107" s="31">
        <f>IF('SERIES_DB-MetaData'!$F107="US",'SERIES_DB-MetaData'!BM107,'SERIES_DB-MetaData'!BM107/25.4)</f>
        <v>3.9370078740157481</v>
      </c>
      <c r="BN107" s="31">
        <f>'SERIES_DB-MetaData'!$BO$6</f>
        <v>0.52359877559829893</v>
      </c>
      <c r="BO107" s="22">
        <f>'SERIES_DB-MetaData'!$BO$6</f>
        <v>0.52359877559829893</v>
      </c>
      <c r="BP107" s="31">
        <f>IF('SERIES_DB-MetaData'!$F107="US",'SERIES_DB-MetaData'!BP107,'SERIES_DB-MetaData'!BP107/6.89476)</f>
        <v>116.32021999315423</v>
      </c>
      <c r="BQ107" s="31">
        <f>IF('SERIES_DB-MetaData'!$F107="US",'SERIES_DB-MetaData'!BQ107,'SERIES_DB-MetaData'!BQ107/6.89476)</f>
        <v>0</v>
      </c>
      <c r="BR107" s="108">
        <f>'SERIES_DB-MetaData'!BR107</f>
        <v>0</v>
      </c>
      <c r="BS107" s="31">
        <f>IF('SERIES_DB-MetaData'!$F107="US",'SERIES_DB-MetaData'!BS107,'SERIES_DB-MetaData'!BS107/25.4)</f>
        <v>0</v>
      </c>
      <c r="BT107" s="108">
        <f>'SERIES_DB-MetaData'!BT107</f>
        <v>0</v>
      </c>
      <c r="BU107" s="108">
        <f t="shared" si="12"/>
        <v>0</v>
      </c>
      <c r="BV107" s="31">
        <f>IF('SERIES_DB-MetaData'!$F107="US",'SERIES_DB-MetaData'!BV107,'SERIES_DB-MetaData'!BV107/6.89476)</f>
        <v>0</v>
      </c>
      <c r="BW107" s="108">
        <f>'SERIES_DB-MetaData'!BW107</f>
        <v>0</v>
      </c>
      <c r="BX107" s="108">
        <f>'SERIES_DB-MetaData'!BX107</f>
        <v>1</v>
      </c>
    </row>
    <row r="108" spans="1:76">
      <c r="A108" s="85">
        <f>'SERIES_DB-MetaData'!A108</f>
        <v>103</v>
      </c>
      <c r="B108" s="85">
        <f>'SERIES_DB-MetaData'!B108</f>
        <v>0</v>
      </c>
      <c r="C108" s="85">
        <f>'SERIES_DB-MetaData'!C108</f>
        <v>4</v>
      </c>
      <c r="D108" s="85" t="str">
        <f>'SERIES_DB-MetaData'!D108</f>
        <v>W8N18</v>
      </c>
      <c r="E108" s="85" t="str">
        <f>'SERIES_DB-MetaData'!E108</f>
        <v>Kimura et Sugano (1996)</v>
      </c>
      <c r="F108" s="20" t="s">
        <v>193</v>
      </c>
      <c r="G108" s="85" t="str">
        <f>'SERIES_DB-MetaData'!G108</f>
        <v>C</v>
      </c>
      <c r="H108" s="85" t="str">
        <f>'SERIES_DB-MetaData'!H108</f>
        <v>B</v>
      </c>
      <c r="I108" s="31">
        <f>IF('SERIES_DB-MetaData'!$F108="US",'SERIES_DB-MetaData'!I108,'SERIES_DB-MetaData'!I108/6.89476)</f>
        <v>10.55874316147335</v>
      </c>
      <c r="J108" s="31">
        <f>IF('SERIES_DB-MetaData'!$F108="US",'SERIES_DB-MetaData'!J108,'SERIES_DB-MetaData'!J108/6.89476)</f>
        <v>0</v>
      </c>
      <c r="K108" s="31">
        <f>IF('SERIES_DB-MetaData'!$F108="US",'SERIES_DB-MetaData'!K108,'SERIES_DB-MetaData'!K108/6.89476)</f>
        <v>0</v>
      </c>
      <c r="L108" s="31">
        <f>IF('SERIES_DB-MetaData'!$F108="US",'SERIES_DB-MetaData'!L108,'SERIES_DB-MetaData'!L108/4.448)</f>
        <v>396.80755395683451</v>
      </c>
      <c r="M108" s="20">
        <f>'SERIES_DB-MetaData'!M108</f>
        <v>0</v>
      </c>
      <c r="N108" s="31">
        <f>IF('SERIES_DB-MetaData'!$F108="US",'SERIES_DB-MetaData'!N108,'SERIES_DB-MetaData'!N108/25.4)</f>
        <v>7.8740157480314963</v>
      </c>
      <c r="O108" s="31">
        <f>IF('SERIES_DB-MetaData'!$F108="US",'SERIES_DB-MetaData'!O108,'SERIES_DB-MetaData'!O108/25.4)</f>
        <v>7.8740157480314963</v>
      </c>
      <c r="P108" s="31">
        <f>IF('SERIES_DB-MetaData'!$F108="US",'SERIES_DB-MetaData'!P108,'SERIES_DB-MetaData'!P108/25.4)</f>
        <v>55.118110236220474</v>
      </c>
      <c r="Q108" s="31">
        <f>IF('SERIES_DB-MetaData'!$F108="US",'SERIES_DB-MetaData'!Q108,'SERIES_DB-MetaData'!Q108/25.4)</f>
        <v>3.1496062992125986</v>
      </c>
      <c r="R108" s="31">
        <f>IF('SERIES_DB-MetaData'!$F108="US",'SERIES_DB-MetaData'!R108,'SERIES_DB-MetaData'!R108/25.4)</f>
        <v>94.488188976377955</v>
      </c>
      <c r="S108" s="31">
        <f>IF('SERIES_DB-MetaData'!$F108="US",'SERIES_DB-MetaData'!S108,'SERIES_DB-MetaData'!S108/25.4)</f>
        <v>94.488188976377955</v>
      </c>
      <c r="T108" s="24" t="str">
        <f>'SERIES_DB-MetaData'!T108</f>
        <v>C</v>
      </c>
      <c r="U108" s="31">
        <f>IF('SERIES_DB-MetaData'!$F108="US",'SERIES_DB-MetaData'!U108,'SERIES_DB-MetaData'!U108/(25.4^2))</f>
        <v>186.00037200074402</v>
      </c>
      <c r="V108" s="31">
        <f>IF('SERIES_DB-MetaData'!$F108="US",'SERIES_DB-MetaData'!V108,'SERIES_DB-MetaData'!V108/25.4)</f>
        <v>0.39370078740157483</v>
      </c>
      <c r="W108" s="31">
        <f>IF('SERIES_DB-MetaData'!$F108="US",'SERIES_DB-MetaData'!W108,'SERIES_DB-MetaData'!W108/25.4)</f>
        <v>0.39370078740157483</v>
      </c>
      <c r="X108" s="31">
        <f>IF('SERIES_DB-MetaData'!$F108="US",'SERIES_DB-MetaData'!X108,'SERIES_DB-MetaData'!X108/25.4)</f>
        <v>0.39370078740157483</v>
      </c>
      <c r="Y108" s="108">
        <f>'SERIES_DB-MetaData'!Y108</f>
        <v>12</v>
      </c>
      <c r="Z108" s="31">
        <f>IF('SERIES_DB-MetaData'!$F108="US",'SERIES_DB-MetaData'!AB108,'SERIES_DB-MetaData'!AB108/25.4)</f>
        <v>0</v>
      </c>
      <c r="AA108" s="108">
        <f>'SERIES_DB-MetaData'!AC108</f>
        <v>2</v>
      </c>
      <c r="AB108" s="31" t="e">
        <f>IF('SERIES_DB-MetaData'!$F108="US",'SERIES_DB-MetaData'!#REF!,'SERIES_DB-MetaData'!#REF!/25.4)</f>
        <v>#REF!</v>
      </c>
      <c r="AC108" s="108" t="e">
        <f>'SERIES_DB-MetaData'!#REF!</f>
        <v>#REF!</v>
      </c>
      <c r="AD108" s="108" t="str">
        <f>'SERIES_DB-MetaData'!AD108</f>
        <v>STRAIGHT</v>
      </c>
      <c r="AE108" s="31">
        <f>IF('SERIES_DB-MetaData'!$F108="US",'SERIES_DB-MetaData'!AE108,'SERIES_DB-MetaData'!AE108/25.4)</f>
        <v>15.748031496062993</v>
      </c>
      <c r="AF108" s="108" t="str">
        <f>'SERIES_DB-MetaData'!AF108</f>
        <v>Ribbed</v>
      </c>
      <c r="AG108" s="23" t="e">
        <f t="shared" si="9"/>
        <v>#REF!</v>
      </c>
      <c r="AH108" s="31">
        <f>IF('SERIES_DB-MetaData'!$F108="US",'SERIES_DB-MetaData'!AH108,'SERIES_DB-MetaData'!AH108/25.4)</f>
        <v>0</v>
      </c>
      <c r="AI108" s="31">
        <f>IF('SERIES_DB-MetaData'!$F108="US",'SERIES_DB-MetaData'!AI108,'SERIES_DB-MetaData'!AI108/6.89476)</f>
        <v>84.121854857892089</v>
      </c>
      <c r="AJ108" s="31">
        <f>IF('SERIES_DB-MetaData'!$F108="US",'SERIES_DB-MetaData'!AJ108,'SERIES_DB-MetaData'!AJ108/6.89476)</f>
        <v>95.434793959470667</v>
      </c>
      <c r="AK108" s="31">
        <f>IF('SERIES_DB-MetaData'!$F108="US",'SERIES_DB-MetaData'!AK108,'SERIES_DB-MetaData'!AK108/6.89476)</f>
        <v>84.121854857892089</v>
      </c>
      <c r="AL108" s="31">
        <f>IF('SERIES_DB-MetaData'!$F108="US",'SERIES_DB-MetaData'!AL108,'SERIES_DB-MetaData'!AL108/6.89476)</f>
        <v>84.121854857892089</v>
      </c>
      <c r="AM108" s="31">
        <f>IF('SERIES_DB-MetaData'!$F108="US",'SERIES_DB-MetaData'!AM108,'SERIES_DB-MetaData'!AM108/6.89476)</f>
        <v>95.434793959470667</v>
      </c>
      <c r="AN108" s="31">
        <f>IF('SERIES_DB-MetaData'!$F108="US",'SERIES_DB-MetaData'!AN108,'SERIES_DB-MetaData'!AN108/6.89476)</f>
        <v>95.434793959470667</v>
      </c>
      <c r="AO108" s="108" t="str">
        <f>'SERIES_DB-MetaData'!AO108</f>
        <v>SD345</v>
      </c>
      <c r="AP108" s="108" t="str">
        <f>'SERIES_DB-MetaData'!AP108</f>
        <v>RJ</v>
      </c>
      <c r="AQ108" s="108">
        <f>'SERIES_DB-MetaData'!AQ108</f>
        <v>4</v>
      </c>
      <c r="AR108" s="108" t="str">
        <f>'SERIES_DB-MetaData'!AR108</f>
        <v>Ribbed</v>
      </c>
      <c r="AS108" s="31">
        <f>IF('SERIES_DB-MetaData'!$F108="US",'SERIES_DB-MetaData'!AS108,'SERIES_DB-MetaData'!AS108/25.4)</f>
        <v>0.23622047244094491</v>
      </c>
      <c r="AT108" s="108">
        <f>'SERIES_DB-MetaData'!AT108</f>
        <v>48</v>
      </c>
      <c r="AU108" s="31">
        <f>IF('SERIES_DB-MetaData'!$F108="US",'SERIES_DB-MetaData'!AU108,'SERIES_DB-MetaData'!AU108/25.4)</f>
        <v>1.9685039370078741</v>
      </c>
      <c r="AV108" s="31">
        <f>IF('SERIES_DB-MetaData'!$F108="US",'SERIES_DB-MetaData'!AV108,'SERIES_DB-MetaData'!AV108/25.4)</f>
        <v>0</v>
      </c>
      <c r="AW108" s="108">
        <f>'SERIES_DB-MetaData'!AW108</f>
        <v>0</v>
      </c>
      <c r="AX108" s="31">
        <f>IF('SERIES_DB-MetaData'!$F108="US",'SERIES_DB-MetaData'!AX108,'SERIES_DB-MetaData'!AX108/25.4)</f>
        <v>0</v>
      </c>
      <c r="AY108" s="23">
        <f t="shared" si="10"/>
        <v>1.1309733552923256</v>
      </c>
      <c r="AZ108" s="23"/>
      <c r="BA108" s="31">
        <f>IF('SERIES_DB-MetaData'!$F108="US",'SERIES_DB-MetaData'!BA108,'SERIES_DB-MetaData'!BA108/6.89476)</f>
        <v>55.839507103945607</v>
      </c>
      <c r="BB108" s="31">
        <f>IF('SERIES_DB-MetaData'!$F108="US",'SERIES_DB-MetaData'!BB108,'SERIES_DB-MetaData'!BB108/6.89476)</f>
        <v>94.854643236312796</v>
      </c>
      <c r="BC108" s="108" t="str">
        <f>'SERIES_DB-MetaData'!BC108</f>
        <v>SD345</v>
      </c>
      <c r="BD108" s="31">
        <f>IF('SERIES_DB-MetaData'!$F108="US",'SERIES_DB-MetaData'!BD108,'SERIES_DB-MetaData'!BD108/25.4)</f>
        <v>0.23622047244094491</v>
      </c>
      <c r="BE108" s="31">
        <f>IF('SERIES_DB-MetaData'!$F108="US",'SERIES_DB-MetaData'!BE108,'SERIES_DB-MetaData'!BE108/25.4)</f>
        <v>2.3622047244094491</v>
      </c>
      <c r="BF108" s="108">
        <f>'SERIES_DB-MetaData'!BF108</f>
        <v>2</v>
      </c>
      <c r="BG108" s="23">
        <f t="shared" si="11"/>
        <v>1.1780972450961724</v>
      </c>
      <c r="BH108" s="31">
        <f>IF('SERIES_DB-MetaData'!$F108="US",'SERIES_DB-MetaData'!BH108,'SERIES_DB-MetaData'!BH108/25.4)</f>
        <v>0</v>
      </c>
      <c r="BI108" s="31">
        <f>IF('SERIES_DB-MetaData'!$F108="US",'SERIES_DB-MetaData'!BI108,'SERIES_DB-MetaData'!BI108/6.89476)</f>
        <v>51.053263637893124</v>
      </c>
      <c r="BJ108" s="31">
        <f>IF('SERIES_DB-MetaData'!$F108="US",'SERIES_DB-MetaData'!BJ108,'SERIES_DB-MetaData'!BJ108/6.89476)</f>
        <v>135.46519385736414</v>
      </c>
      <c r="BK108" s="108" t="str">
        <f>'SERIES_DB-MetaData'!BK108</f>
        <v>SR785</v>
      </c>
      <c r="BL108" s="31">
        <f>IF('SERIES_DB-MetaData'!$F108="US",'SERIES_DB-MetaData'!BL108,'SERIES_DB-MetaData'!BL108/25.4)</f>
        <v>0.23622047244094491</v>
      </c>
      <c r="BM108" s="31">
        <f>IF('SERIES_DB-MetaData'!$F108="US",'SERIES_DB-MetaData'!BM108,'SERIES_DB-MetaData'!BM108/25.4)</f>
        <v>2.3622047244094491</v>
      </c>
      <c r="BN108" s="31">
        <f>'SERIES_DB-MetaData'!$BO$6</f>
        <v>0.52359877559829893</v>
      </c>
      <c r="BO108" s="22">
        <f>'SERIES_DB-MetaData'!$BO$6</f>
        <v>0.52359877559829893</v>
      </c>
      <c r="BP108" s="31">
        <f>IF('SERIES_DB-MetaData'!$F108="US",'SERIES_DB-MetaData'!BP108,'SERIES_DB-MetaData'!BP108/6.89476)</f>
        <v>123.13699099025928</v>
      </c>
      <c r="BQ108" s="31">
        <f>IF('SERIES_DB-MetaData'!$F108="US",'SERIES_DB-MetaData'!BQ108,'SERIES_DB-MetaData'!BQ108/6.89476)</f>
        <v>134.3048924110484</v>
      </c>
      <c r="BR108" s="108" t="str">
        <f>'SERIES_DB-MetaData'!BR108</f>
        <v>SR785</v>
      </c>
      <c r="BS108" s="31">
        <f>IF('SERIES_DB-MetaData'!$F108="US",'SERIES_DB-MetaData'!BS108,'SERIES_DB-MetaData'!BS108/25.4)</f>
        <v>0</v>
      </c>
      <c r="BT108" s="108">
        <f>'SERIES_DB-MetaData'!BT108</f>
        <v>0</v>
      </c>
      <c r="BU108" s="108">
        <f t="shared" si="12"/>
        <v>0</v>
      </c>
      <c r="BV108" s="31">
        <f>IF('SERIES_DB-MetaData'!$F108="US",'SERIES_DB-MetaData'!BV108,'SERIES_DB-MetaData'!BV108/6.89476)</f>
        <v>0</v>
      </c>
      <c r="BW108" s="108">
        <f>'SERIES_DB-MetaData'!BW108</f>
        <v>0</v>
      </c>
      <c r="BX108" s="108">
        <f>'SERIES_DB-MetaData'!BX108</f>
        <v>4</v>
      </c>
    </row>
    <row r="109" spans="1:76">
      <c r="A109" s="85">
        <f>'SERIES_DB-MetaData'!A109</f>
        <v>104</v>
      </c>
      <c r="B109" s="85">
        <f>'SERIES_DB-MetaData'!B109</f>
        <v>0</v>
      </c>
      <c r="C109" s="85">
        <f>'SERIES_DB-MetaData'!C109</f>
        <v>5</v>
      </c>
      <c r="D109" s="85" t="str">
        <f>'SERIES_DB-MetaData'!D109</f>
        <v>W8N13</v>
      </c>
      <c r="E109" s="85" t="str">
        <f>'SERIES_DB-MetaData'!E109</f>
        <v>Kimura et Sugano (1996)</v>
      </c>
      <c r="F109" s="20" t="s">
        <v>193</v>
      </c>
      <c r="G109" s="85" t="str">
        <f>'SERIES_DB-MetaData'!G109</f>
        <v>C</v>
      </c>
      <c r="H109" s="85" t="str">
        <f>'SERIES_DB-MetaData'!H109</f>
        <v>B</v>
      </c>
      <c r="I109" s="31">
        <f>IF('SERIES_DB-MetaData'!$F109="US",'SERIES_DB-MetaData'!I109,'SERIES_DB-MetaData'!I109/6.89476)</f>
        <v>11.457976782368059</v>
      </c>
      <c r="J109" s="31">
        <f>IF('SERIES_DB-MetaData'!$F109="US",'SERIES_DB-MetaData'!J109,'SERIES_DB-MetaData'!J109/6.89476)</f>
        <v>0</v>
      </c>
      <c r="K109" s="31">
        <f>IF('SERIES_DB-MetaData'!$F109="US",'SERIES_DB-MetaData'!K109,'SERIES_DB-MetaData'!K109/6.89476)</f>
        <v>0</v>
      </c>
      <c r="L109" s="31">
        <f>IF('SERIES_DB-MetaData'!$F109="US",'SERIES_DB-MetaData'!L109,'SERIES_DB-MetaData'!L109/4.448)</f>
        <v>286.64568345323738</v>
      </c>
      <c r="M109" s="20">
        <f>'SERIES_DB-MetaData'!M109</f>
        <v>0</v>
      </c>
      <c r="N109" s="31">
        <f>IF('SERIES_DB-MetaData'!$F109="US",'SERIES_DB-MetaData'!N109,'SERIES_DB-MetaData'!N109/25.4)</f>
        <v>7.8740157480314963</v>
      </c>
      <c r="O109" s="31">
        <f>IF('SERIES_DB-MetaData'!$F109="US",'SERIES_DB-MetaData'!O109,'SERIES_DB-MetaData'!O109/25.4)</f>
        <v>7.8740157480314963</v>
      </c>
      <c r="P109" s="31">
        <f>IF('SERIES_DB-MetaData'!$F109="US",'SERIES_DB-MetaData'!P109,'SERIES_DB-MetaData'!P109/25.4)</f>
        <v>55.118110236220474</v>
      </c>
      <c r="Q109" s="31">
        <f>IF('SERIES_DB-MetaData'!$F109="US",'SERIES_DB-MetaData'!Q109,'SERIES_DB-MetaData'!Q109/25.4)</f>
        <v>3.1496062992125986</v>
      </c>
      <c r="R109" s="31">
        <f>IF('SERIES_DB-MetaData'!$F109="US",'SERIES_DB-MetaData'!R109,'SERIES_DB-MetaData'!R109/25.4)</f>
        <v>94.488188976377955</v>
      </c>
      <c r="S109" s="31">
        <f>IF('SERIES_DB-MetaData'!$F109="US",'SERIES_DB-MetaData'!S109,'SERIES_DB-MetaData'!S109/25.4)</f>
        <v>94.488188976377955</v>
      </c>
      <c r="T109" s="24" t="str">
        <f>'SERIES_DB-MetaData'!T109</f>
        <v>C</v>
      </c>
      <c r="U109" s="31">
        <f>IF('SERIES_DB-MetaData'!$F109="US",'SERIES_DB-MetaData'!U109,'SERIES_DB-MetaData'!U109/(25.4^2))</f>
        <v>186.00037200074402</v>
      </c>
      <c r="V109" s="31">
        <f>IF('SERIES_DB-MetaData'!$F109="US",'SERIES_DB-MetaData'!V109,'SERIES_DB-MetaData'!V109/25.4)</f>
        <v>0.39370078740157483</v>
      </c>
      <c r="W109" s="31">
        <f>IF('SERIES_DB-MetaData'!$F109="US",'SERIES_DB-MetaData'!W109,'SERIES_DB-MetaData'!W109/25.4)</f>
        <v>0.39370078740157483</v>
      </c>
      <c r="X109" s="31">
        <f>IF('SERIES_DB-MetaData'!$F109="US",'SERIES_DB-MetaData'!X109,'SERIES_DB-MetaData'!X109/25.4)</f>
        <v>0.39370078740157483</v>
      </c>
      <c r="Y109" s="108">
        <f>'SERIES_DB-MetaData'!Y109</f>
        <v>12</v>
      </c>
      <c r="Z109" s="31">
        <f>IF('SERIES_DB-MetaData'!$F109="US",'SERIES_DB-MetaData'!AB109,'SERIES_DB-MetaData'!AB109/25.4)</f>
        <v>0</v>
      </c>
      <c r="AA109" s="108">
        <f>'SERIES_DB-MetaData'!AC109</f>
        <v>2</v>
      </c>
      <c r="AB109" s="31" t="e">
        <f>IF('SERIES_DB-MetaData'!$F109="US",'SERIES_DB-MetaData'!#REF!,'SERIES_DB-MetaData'!#REF!/25.4)</f>
        <v>#REF!</v>
      </c>
      <c r="AC109" s="108" t="e">
        <f>'SERIES_DB-MetaData'!#REF!</f>
        <v>#REF!</v>
      </c>
      <c r="AD109" s="108" t="str">
        <f>'SERIES_DB-MetaData'!AD109</f>
        <v>STRAIGHT</v>
      </c>
      <c r="AE109" s="31">
        <f>IF('SERIES_DB-MetaData'!$F109="US",'SERIES_DB-MetaData'!AE109,'SERIES_DB-MetaData'!AE109/25.4)</f>
        <v>15.748031496062993</v>
      </c>
      <c r="AF109" s="108" t="str">
        <f>'SERIES_DB-MetaData'!AF109</f>
        <v>Ribbed</v>
      </c>
      <c r="AG109" s="23" t="e">
        <f t="shared" si="9"/>
        <v>#REF!</v>
      </c>
      <c r="AH109" s="31">
        <f>IF('SERIES_DB-MetaData'!$F109="US",'SERIES_DB-MetaData'!AH109,'SERIES_DB-MetaData'!AH109/25.4)</f>
        <v>0</v>
      </c>
      <c r="AI109" s="31">
        <f>IF('SERIES_DB-MetaData'!$F109="US",'SERIES_DB-MetaData'!AI109,'SERIES_DB-MetaData'!AI109/6.89476)</f>
        <v>84.121854857892089</v>
      </c>
      <c r="AJ109" s="31">
        <f>IF('SERIES_DB-MetaData'!$F109="US",'SERIES_DB-MetaData'!AJ109,'SERIES_DB-MetaData'!AJ109/6.89476)</f>
        <v>95.434793959470667</v>
      </c>
      <c r="AK109" s="31">
        <f>IF('SERIES_DB-MetaData'!$F109="US",'SERIES_DB-MetaData'!AK109,'SERIES_DB-MetaData'!AK109/6.89476)</f>
        <v>84.121854857892089</v>
      </c>
      <c r="AL109" s="31">
        <f>IF('SERIES_DB-MetaData'!$F109="US",'SERIES_DB-MetaData'!AL109,'SERIES_DB-MetaData'!AL109/6.89476)</f>
        <v>84.121854857892089</v>
      </c>
      <c r="AM109" s="31">
        <f>IF('SERIES_DB-MetaData'!$F109="US",'SERIES_DB-MetaData'!AM109,'SERIES_DB-MetaData'!AM109/6.89476)</f>
        <v>95.434793959470667</v>
      </c>
      <c r="AN109" s="31">
        <f>IF('SERIES_DB-MetaData'!$F109="US",'SERIES_DB-MetaData'!AN109,'SERIES_DB-MetaData'!AN109/6.89476)</f>
        <v>95.434793959470667</v>
      </c>
      <c r="AO109" s="108" t="str">
        <f>'SERIES_DB-MetaData'!AO109</f>
        <v>SD345</v>
      </c>
      <c r="AP109" s="108" t="str">
        <f>'SERIES_DB-MetaData'!AP109</f>
        <v>RJ</v>
      </c>
      <c r="AQ109" s="108">
        <f>'SERIES_DB-MetaData'!AQ109</f>
        <v>4</v>
      </c>
      <c r="AR109" s="108" t="str">
        <f>'SERIES_DB-MetaData'!AR109</f>
        <v>Ribbed</v>
      </c>
      <c r="AS109" s="31">
        <f>IF('SERIES_DB-MetaData'!$F109="US",'SERIES_DB-MetaData'!AS109,'SERIES_DB-MetaData'!AS109/25.4)</f>
        <v>0.23622047244094491</v>
      </c>
      <c r="AT109" s="108">
        <f>'SERIES_DB-MetaData'!AT109</f>
        <v>48</v>
      </c>
      <c r="AU109" s="31">
        <f>IF('SERIES_DB-MetaData'!$F109="US",'SERIES_DB-MetaData'!AU109,'SERIES_DB-MetaData'!AU109/25.4)</f>
        <v>1.9685039370078741</v>
      </c>
      <c r="AV109" s="31">
        <f>IF('SERIES_DB-MetaData'!$F109="US",'SERIES_DB-MetaData'!AV109,'SERIES_DB-MetaData'!AV109/25.4)</f>
        <v>0</v>
      </c>
      <c r="AW109" s="108">
        <f>'SERIES_DB-MetaData'!AW109</f>
        <v>0</v>
      </c>
      <c r="AX109" s="31">
        <f>IF('SERIES_DB-MetaData'!$F109="US",'SERIES_DB-MetaData'!AX109,'SERIES_DB-MetaData'!AX109/25.4)</f>
        <v>0</v>
      </c>
      <c r="AY109" s="23">
        <f t="shared" si="10"/>
        <v>1.1309733552923256</v>
      </c>
      <c r="AZ109" s="23"/>
      <c r="BA109" s="31">
        <f>IF('SERIES_DB-MetaData'!$F109="US",'SERIES_DB-MetaData'!BA109,'SERIES_DB-MetaData'!BA109/6.89476)</f>
        <v>55.839507103945607</v>
      </c>
      <c r="BB109" s="31">
        <f>IF('SERIES_DB-MetaData'!$F109="US",'SERIES_DB-MetaData'!BB109,'SERIES_DB-MetaData'!BB109/6.89476)</f>
        <v>94.854643236312796</v>
      </c>
      <c r="BC109" s="108" t="str">
        <f>'SERIES_DB-MetaData'!BC109</f>
        <v>SD346</v>
      </c>
      <c r="BD109" s="31">
        <f>IF('SERIES_DB-MetaData'!$F109="US",'SERIES_DB-MetaData'!BD109,'SERIES_DB-MetaData'!BD109/25.4)</f>
        <v>0.23622047244094491</v>
      </c>
      <c r="BE109" s="31">
        <f>IF('SERIES_DB-MetaData'!$F109="US",'SERIES_DB-MetaData'!BE109,'SERIES_DB-MetaData'!BE109/25.4)</f>
        <v>2.3622047244094491</v>
      </c>
      <c r="BF109" s="108">
        <f>'SERIES_DB-MetaData'!BF109</f>
        <v>2</v>
      </c>
      <c r="BG109" s="23">
        <f t="shared" si="11"/>
        <v>1.1780972450961724</v>
      </c>
      <c r="BH109" s="31">
        <f>IF('SERIES_DB-MetaData'!$F109="US",'SERIES_DB-MetaData'!BH109,'SERIES_DB-MetaData'!BH109/25.4)</f>
        <v>0</v>
      </c>
      <c r="BI109" s="31">
        <f>IF('SERIES_DB-MetaData'!$F109="US",'SERIES_DB-MetaData'!BI109,'SERIES_DB-MetaData'!BI109/6.89476)</f>
        <v>123.57210403262768</v>
      </c>
      <c r="BJ109" s="31">
        <f>IF('SERIES_DB-MetaData'!$F109="US",'SERIES_DB-MetaData'!BJ109,'SERIES_DB-MetaData'!BJ109/6.89476)</f>
        <v>135.46519385736414</v>
      </c>
      <c r="BK109" s="108" t="str">
        <f>'SERIES_DB-MetaData'!BK109</f>
        <v>SR786</v>
      </c>
      <c r="BL109" s="31">
        <f>IF('SERIES_DB-MetaData'!$F109="US",'SERIES_DB-MetaData'!BL109,'SERIES_DB-MetaData'!BL109/25.4)</f>
        <v>0.23622047244094491</v>
      </c>
      <c r="BM109" s="31">
        <f>IF('SERIES_DB-MetaData'!$F109="US",'SERIES_DB-MetaData'!BM109,'SERIES_DB-MetaData'!BM109/25.4)</f>
        <v>2.3622047244094491</v>
      </c>
      <c r="BN109" s="31">
        <f>'SERIES_DB-MetaData'!$BO$6</f>
        <v>0.52359877559829893</v>
      </c>
      <c r="BO109" s="22">
        <f>'SERIES_DB-MetaData'!$BO$6</f>
        <v>0.52359877559829893</v>
      </c>
      <c r="BP109" s="31">
        <f>IF('SERIES_DB-MetaData'!$F109="US",'SERIES_DB-MetaData'!BP109,'SERIES_DB-MetaData'!BP109/6.89476)</f>
        <v>123.13699099025928</v>
      </c>
      <c r="BQ109" s="31">
        <f>IF('SERIES_DB-MetaData'!$F109="US",'SERIES_DB-MetaData'!BQ109,'SERIES_DB-MetaData'!BQ109/6.89476)</f>
        <v>134.3048924110484</v>
      </c>
      <c r="BR109" s="108" t="str">
        <f>'SERIES_DB-MetaData'!BR109</f>
        <v>SR786</v>
      </c>
      <c r="BS109" s="31">
        <f>IF('SERIES_DB-MetaData'!$F109="US",'SERIES_DB-MetaData'!BS109,'SERIES_DB-MetaData'!BS109/25.4)</f>
        <v>0</v>
      </c>
      <c r="BT109" s="108">
        <f>'SERIES_DB-MetaData'!BT109</f>
        <v>0</v>
      </c>
      <c r="BU109" s="108">
        <f t="shared" si="12"/>
        <v>0</v>
      </c>
      <c r="BV109" s="31">
        <f>IF('SERIES_DB-MetaData'!$F109="US",'SERIES_DB-MetaData'!BV109,'SERIES_DB-MetaData'!BV109/6.89476)</f>
        <v>0</v>
      </c>
      <c r="BW109" s="108">
        <f>'SERIES_DB-MetaData'!BW109</f>
        <v>0</v>
      </c>
      <c r="BX109" s="108">
        <f>'SERIES_DB-MetaData'!BX109</f>
        <v>4</v>
      </c>
    </row>
    <row r="110" spans="1:76">
      <c r="A110" s="85">
        <f>'SERIES_DB-MetaData'!A110</f>
        <v>105</v>
      </c>
      <c r="B110" s="85">
        <f>'SERIES_DB-MetaData'!B110</f>
        <v>0</v>
      </c>
      <c r="C110" s="85">
        <f>'SERIES_DB-MetaData'!C110</f>
        <v>6</v>
      </c>
      <c r="D110" s="85" t="str">
        <f>'SERIES_DB-MetaData'!D110</f>
        <v>W8N08H</v>
      </c>
      <c r="E110" s="85" t="str">
        <f>'SERIES_DB-MetaData'!E110</f>
        <v>Kimura et Sugano (1996)</v>
      </c>
      <c r="F110" s="20" t="s">
        <v>193</v>
      </c>
      <c r="G110" s="85" t="str">
        <f>'SERIES_DB-MetaData'!G110</f>
        <v>C</v>
      </c>
      <c r="H110" s="85" t="str">
        <f>'SERIES_DB-MetaData'!H110</f>
        <v>B</v>
      </c>
      <c r="I110" s="31">
        <f>IF('SERIES_DB-MetaData'!$F110="US",'SERIES_DB-MetaData'!I110,'SERIES_DB-MetaData'!I110/6.89476)</f>
        <v>11.515991854683849</v>
      </c>
      <c r="J110" s="31">
        <f>IF('SERIES_DB-MetaData'!$F110="US",'SERIES_DB-MetaData'!J110,'SERIES_DB-MetaData'!J110/6.89476)</f>
        <v>0</v>
      </c>
      <c r="K110" s="31">
        <f>IF('SERIES_DB-MetaData'!$F110="US",'SERIES_DB-MetaData'!K110,'SERIES_DB-MetaData'!K110/6.89476)</f>
        <v>0</v>
      </c>
      <c r="L110" s="31">
        <f>IF('SERIES_DB-MetaData'!$F110="US",'SERIES_DB-MetaData'!L110,'SERIES_DB-MetaData'!L110/4.448)</f>
        <v>176.48381294964031</v>
      </c>
      <c r="M110" s="20">
        <f>'SERIES_DB-MetaData'!M110</f>
        <v>0</v>
      </c>
      <c r="N110" s="31">
        <f>IF('SERIES_DB-MetaData'!$F110="US",'SERIES_DB-MetaData'!N110,'SERIES_DB-MetaData'!N110/25.4)</f>
        <v>7.8740157480314963</v>
      </c>
      <c r="O110" s="31">
        <f>IF('SERIES_DB-MetaData'!$F110="US",'SERIES_DB-MetaData'!O110,'SERIES_DB-MetaData'!O110/25.4)</f>
        <v>7.8740157480314963</v>
      </c>
      <c r="P110" s="31">
        <f>IF('SERIES_DB-MetaData'!$F110="US",'SERIES_DB-MetaData'!P110,'SERIES_DB-MetaData'!P110/25.4)</f>
        <v>55.118110236220474</v>
      </c>
      <c r="Q110" s="31">
        <f>IF('SERIES_DB-MetaData'!$F110="US",'SERIES_DB-MetaData'!Q110,'SERIES_DB-MetaData'!Q110/25.4)</f>
        <v>3.1496062992125986</v>
      </c>
      <c r="R110" s="31">
        <f>IF('SERIES_DB-MetaData'!$F110="US",'SERIES_DB-MetaData'!R110,'SERIES_DB-MetaData'!R110/25.4)</f>
        <v>94.488188976377955</v>
      </c>
      <c r="S110" s="31">
        <f>IF('SERIES_DB-MetaData'!$F110="US",'SERIES_DB-MetaData'!S110,'SERIES_DB-MetaData'!S110/25.4)</f>
        <v>94.488188976377955</v>
      </c>
      <c r="T110" s="24" t="str">
        <f>'SERIES_DB-MetaData'!T110</f>
        <v>C</v>
      </c>
      <c r="U110" s="31">
        <f>IF('SERIES_DB-MetaData'!$F110="US",'SERIES_DB-MetaData'!U110,'SERIES_DB-MetaData'!U110/(25.4^2))</f>
        <v>186.00037200074402</v>
      </c>
      <c r="V110" s="31">
        <f>IF('SERIES_DB-MetaData'!$F110="US",'SERIES_DB-MetaData'!V110,'SERIES_DB-MetaData'!V110/25.4)</f>
        <v>0.39370078740157483</v>
      </c>
      <c r="W110" s="31">
        <f>IF('SERIES_DB-MetaData'!$F110="US",'SERIES_DB-MetaData'!W110,'SERIES_DB-MetaData'!W110/25.4)</f>
        <v>0.39370078740157483</v>
      </c>
      <c r="X110" s="31">
        <f>IF('SERIES_DB-MetaData'!$F110="US",'SERIES_DB-MetaData'!X110,'SERIES_DB-MetaData'!X110/25.4)</f>
        <v>0.39370078740157483</v>
      </c>
      <c r="Y110" s="108">
        <f>'SERIES_DB-MetaData'!Y110</f>
        <v>12</v>
      </c>
      <c r="Z110" s="31">
        <f>IF('SERIES_DB-MetaData'!$F110="US",'SERIES_DB-MetaData'!AB110,'SERIES_DB-MetaData'!AB110/25.4)</f>
        <v>0</v>
      </c>
      <c r="AA110" s="108">
        <f>'SERIES_DB-MetaData'!AC110</f>
        <v>2</v>
      </c>
      <c r="AB110" s="31" t="e">
        <f>IF('SERIES_DB-MetaData'!$F110="US",'SERIES_DB-MetaData'!#REF!,'SERIES_DB-MetaData'!#REF!/25.4)</f>
        <v>#REF!</v>
      </c>
      <c r="AC110" s="108" t="e">
        <f>'SERIES_DB-MetaData'!#REF!</f>
        <v>#REF!</v>
      </c>
      <c r="AD110" s="108" t="str">
        <f>'SERIES_DB-MetaData'!AD110</f>
        <v>STRAIGHT</v>
      </c>
      <c r="AE110" s="31">
        <f>IF('SERIES_DB-MetaData'!$F110="US",'SERIES_DB-MetaData'!AE110,'SERIES_DB-MetaData'!AE110/25.4)</f>
        <v>15.748031496062993</v>
      </c>
      <c r="AF110" s="108" t="str">
        <f>'SERIES_DB-MetaData'!AF110</f>
        <v>Ribbed</v>
      </c>
      <c r="AG110" s="23" t="e">
        <f t="shared" si="9"/>
        <v>#REF!</v>
      </c>
      <c r="AH110" s="31">
        <f>IF('SERIES_DB-MetaData'!$F110="US",'SERIES_DB-MetaData'!AH110,'SERIES_DB-MetaData'!AH110/25.4)</f>
        <v>0</v>
      </c>
      <c r="AI110" s="31">
        <f>IF('SERIES_DB-MetaData'!$F110="US",'SERIES_DB-MetaData'!AI110,'SERIES_DB-MetaData'!AI110/6.89476)</f>
        <v>84.121854857892089</v>
      </c>
      <c r="AJ110" s="31">
        <f>IF('SERIES_DB-MetaData'!$F110="US",'SERIES_DB-MetaData'!AJ110,'SERIES_DB-MetaData'!AJ110/6.89476)</f>
        <v>95.434793959470667</v>
      </c>
      <c r="AK110" s="31">
        <f>IF('SERIES_DB-MetaData'!$F110="US",'SERIES_DB-MetaData'!AK110,'SERIES_DB-MetaData'!AK110/6.89476)</f>
        <v>84.121854857892089</v>
      </c>
      <c r="AL110" s="31">
        <f>IF('SERIES_DB-MetaData'!$F110="US",'SERIES_DB-MetaData'!AL110,'SERIES_DB-MetaData'!AL110/6.89476)</f>
        <v>84.121854857892089</v>
      </c>
      <c r="AM110" s="31">
        <f>IF('SERIES_DB-MetaData'!$F110="US",'SERIES_DB-MetaData'!AM110,'SERIES_DB-MetaData'!AM110/6.89476)</f>
        <v>95.434793959470667</v>
      </c>
      <c r="AN110" s="31">
        <f>IF('SERIES_DB-MetaData'!$F110="US",'SERIES_DB-MetaData'!AN110,'SERIES_DB-MetaData'!AN110/6.89476)</f>
        <v>95.434793959470667</v>
      </c>
      <c r="AO110" s="108" t="str">
        <f>'SERIES_DB-MetaData'!AO110</f>
        <v>SD590</v>
      </c>
      <c r="AP110" s="108" t="str">
        <f>'SERIES_DB-MetaData'!AP110</f>
        <v>RJ</v>
      </c>
      <c r="AQ110" s="108">
        <f>'SERIES_DB-MetaData'!AQ110</f>
        <v>4</v>
      </c>
      <c r="AR110" s="108" t="str">
        <f>'SERIES_DB-MetaData'!AR110</f>
        <v>Ribbed</v>
      </c>
      <c r="AS110" s="31">
        <f>IF('SERIES_DB-MetaData'!$F110="US",'SERIES_DB-MetaData'!AS110,'SERIES_DB-MetaData'!AS110/25.4)</f>
        <v>0.23622047244094491</v>
      </c>
      <c r="AT110" s="108">
        <f>'SERIES_DB-MetaData'!AT110</f>
        <v>48</v>
      </c>
      <c r="AU110" s="31">
        <f>IF('SERIES_DB-MetaData'!$F110="US",'SERIES_DB-MetaData'!AU110,'SERIES_DB-MetaData'!AU110/25.4)</f>
        <v>1.9685039370078741</v>
      </c>
      <c r="AV110" s="31">
        <f>IF('SERIES_DB-MetaData'!$F110="US",'SERIES_DB-MetaData'!AV110,'SERIES_DB-MetaData'!AV110/25.4)</f>
        <v>0</v>
      </c>
      <c r="AW110" s="108">
        <f>'SERIES_DB-MetaData'!AW110</f>
        <v>0</v>
      </c>
      <c r="AX110" s="31">
        <f>IF('SERIES_DB-MetaData'!$F110="US",'SERIES_DB-MetaData'!AX110,'SERIES_DB-MetaData'!AX110/25.4)</f>
        <v>0</v>
      </c>
      <c r="AY110" s="23">
        <f t="shared" si="10"/>
        <v>1.1309733552923256</v>
      </c>
      <c r="AZ110" s="23"/>
      <c r="BA110" s="31">
        <f>IF('SERIES_DB-MetaData'!$F110="US",'SERIES_DB-MetaData'!BA110,'SERIES_DB-MetaData'!BA110/6.89476)</f>
        <v>55.839507103945607</v>
      </c>
      <c r="BB110" s="31">
        <f>IF('SERIES_DB-MetaData'!$F110="US",'SERIES_DB-MetaData'!BB110,'SERIES_DB-MetaData'!BB110/6.89476)</f>
        <v>94.854643236312796</v>
      </c>
      <c r="BC110" s="108" t="str">
        <f>'SERIES_DB-MetaData'!BC110</f>
        <v>SD347</v>
      </c>
      <c r="BD110" s="31">
        <f>IF('SERIES_DB-MetaData'!$F110="US",'SERIES_DB-MetaData'!BD110,'SERIES_DB-MetaData'!BD110/25.4)</f>
        <v>0.23622047244094491</v>
      </c>
      <c r="BE110" s="31">
        <f>IF('SERIES_DB-MetaData'!$F110="US",'SERIES_DB-MetaData'!BE110,'SERIES_DB-MetaData'!BE110/25.4)</f>
        <v>2.3622047244094491</v>
      </c>
      <c r="BF110" s="108">
        <f>'SERIES_DB-MetaData'!BF110</f>
        <v>2</v>
      </c>
      <c r="BG110" s="23">
        <f t="shared" si="11"/>
        <v>1.1780972450961724</v>
      </c>
      <c r="BH110" s="31">
        <f>IF('SERIES_DB-MetaData'!$F110="US",'SERIES_DB-MetaData'!BH110,'SERIES_DB-MetaData'!BH110/25.4)</f>
        <v>0</v>
      </c>
      <c r="BI110" s="31">
        <f>IF('SERIES_DB-MetaData'!$F110="US",'SERIES_DB-MetaData'!BI110,'SERIES_DB-MetaData'!BI110/6.89476)</f>
        <v>123.57210403262768</v>
      </c>
      <c r="BJ110" s="31">
        <f>IF('SERIES_DB-MetaData'!$F110="US",'SERIES_DB-MetaData'!BJ110,'SERIES_DB-MetaData'!BJ110/6.89476)</f>
        <v>135.46519385736414</v>
      </c>
      <c r="BK110" s="108" t="str">
        <f>'SERIES_DB-MetaData'!BK110</f>
        <v>SR787</v>
      </c>
      <c r="BL110" s="31">
        <f>IF('SERIES_DB-MetaData'!$F110="US",'SERIES_DB-MetaData'!BL110,'SERIES_DB-MetaData'!BL110/25.4)</f>
        <v>0.23622047244094491</v>
      </c>
      <c r="BM110" s="31">
        <f>IF('SERIES_DB-MetaData'!$F110="US",'SERIES_DB-MetaData'!BM110,'SERIES_DB-MetaData'!BM110/25.4)</f>
        <v>2.3622047244094491</v>
      </c>
      <c r="BN110" s="31">
        <f>'SERIES_DB-MetaData'!$BO$6</f>
        <v>0.52359877559829893</v>
      </c>
      <c r="BO110" s="22">
        <f>'SERIES_DB-MetaData'!$BO$6</f>
        <v>0.52359877559829893</v>
      </c>
      <c r="BP110" s="31">
        <f>IF('SERIES_DB-MetaData'!$F110="US",'SERIES_DB-MetaData'!BP110,'SERIES_DB-MetaData'!BP110/6.89476)</f>
        <v>123.13699099025928</v>
      </c>
      <c r="BQ110" s="31">
        <f>IF('SERIES_DB-MetaData'!$F110="US",'SERIES_DB-MetaData'!BQ110,'SERIES_DB-MetaData'!BQ110/6.89476)</f>
        <v>134.3048924110484</v>
      </c>
      <c r="BR110" s="108" t="str">
        <f>'SERIES_DB-MetaData'!BR110</f>
        <v>SR787</v>
      </c>
      <c r="BS110" s="31">
        <f>IF('SERIES_DB-MetaData'!$F110="US",'SERIES_DB-MetaData'!BS110,'SERIES_DB-MetaData'!BS110/25.4)</f>
        <v>0</v>
      </c>
      <c r="BT110" s="108">
        <f>'SERIES_DB-MetaData'!BT110</f>
        <v>0</v>
      </c>
      <c r="BU110" s="108">
        <f t="shared" si="12"/>
        <v>0</v>
      </c>
      <c r="BV110" s="31">
        <f>IF('SERIES_DB-MetaData'!$F110="US",'SERIES_DB-MetaData'!BV110,'SERIES_DB-MetaData'!BV110/6.89476)</f>
        <v>0</v>
      </c>
      <c r="BW110" s="108">
        <f>'SERIES_DB-MetaData'!BW110</f>
        <v>0</v>
      </c>
      <c r="BX110" s="108">
        <f>'SERIES_DB-MetaData'!BX110</f>
        <v>4</v>
      </c>
    </row>
    <row r="111" spans="1:76">
      <c r="A111" s="85">
        <f>'SERIES_DB-MetaData'!A111</f>
        <v>106</v>
      </c>
      <c r="B111" s="85">
        <f>'SERIES_DB-MetaData'!B111</f>
        <v>0</v>
      </c>
      <c r="C111" s="85">
        <f>'SERIES_DB-MetaData'!C111</f>
        <v>7</v>
      </c>
      <c r="D111" s="85" t="str">
        <f>'SERIES_DB-MetaData'!D111</f>
        <v>W4N18</v>
      </c>
      <c r="E111" s="85" t="str">
        <f>'SERIES_DB-MetaData'!E111</f>
        <v>Kimura et Sugano (1996)</v>
      </c>
      <c r="F111" s="20" t="s">
        <v>193</v>
      </c>
      <c r="G111" s="85" t="str">
        <f>'SERIES_DB-MetaData'!G111</f>
        <v>C</v>
      </c>
      <c r="H111" s="85" t="str">
        <f>'SERIES_DB-MetaData'!H111</f>
        <v>B</v>
      </c>
      <c r="I111" s="31">
        <f>IF('SERIES_DB-MetaData'!$F111="US",'SERIES_DB-MetaData'!I111,'SERIES_DB-MetaData'!I111/6.89476)</f>
        <v>6.2511240420261185</v>
      </c>
      <c r="J111" s="31">
        <f>IF('SERIES_DB-MetaData'!$F111="US",'SERIES_DB-MetaData'!J111,'SERIES_DB-MetaData'!J111/6.89476)</f>
        <v>0</v>
      </c>
      <c r="K111" s="31">
        <f>IF('SERIES_DB-MetaData'!$F111="US",'SERIES_DB-MetaData'!K111,'SERIES_DB-MetaData'!K111/6.89476)</f>
        <v>0</v>
      </c>
      <c r="L111" s="31">
        <f>IF('SERIES_DB-MetaData'!$F111="US",'SERIES_DB-MetaData'!L111,'SERIES_DB-MetaData'!L111/4.448)</f>
        <v>396.80755395683451</v>
      </c>
      <c r="M111" s="20">
        <f>'SERIES_DB-MetaData'!M111</f>
        <v>0</v>
      </c>
      <c r="N111" s="31">
        <f>IF('SERIES_DB-MetaData'!$F111="US",'SERIES_DB-MetaData'!N111,'SERIES_DB-MetaData'!N111/25.4)</f>
        <v>7.8740157480314963</v>
      </c>
      <c r="O111" s="31">
        <f>IF('SERIES_DB-MetaData'!$F111="US",'SERIES_DB-MetaData'!O111,'SERIES_DB-MetaData'!O111/25.4)</f>
        <v>7.8740157480314963</v>
      </c>
      <c r="P111" s="31">
        <f>IF('SERIES_DB-MetaData'!$F111="US",'SERIES_DB-MetaData'!P111,'SERIES_DB-MetaData'!P111/25.4)</f>
        <v>55.118110236220474</v>
      </c>
      <c r="Q111" s="31">
        <f>IF('SERIES_DB-MetaData'!$F111="US",'SERIES_DB-MetaData'!Q111,'SERIES_DB-MetaData'!Q111/25.4)</f>
        <v>3.1496062992125986</v>
      </c>
      <c r="R111" s="31">
        <f>IF('SERIES_DB-MetaData'!$F111="US",'SERIES_DB-MetaData'!R111,'SERIES_DB-MetaData'!R111/25.4)</f>
        <v>94.488188976377955</v>
      </c>
      <c r="S111" s="31">
        <f>IF('SERIES_DB-MetaData'!$F111="US",'SERIES_DB-MetaData'!S111,'SERIES_DB-MetaData'!S111/25.4)</f>
        <v>94.488188976377955</v>
      </c>
      <c r="T111" s="24" t="str">
        <f>'SERIES_DB-MetaData'!T111</f>
        <v>C</v>
      </c>
      <c r="U111" s="31">
        <f>IF('SERIES_DB-MetaData'!$F111="US",'SERIES_DB-MetaData'!U111,'SERIES_DB-MetaData'!U111/(25.4^2))</f>
        <v>186.00037200074402</v>
      </c>
      <c r="V111" s="31">
        <f>IF('SERIES_DB-MetaData'!$F111="US",'SERIES_DB-MetaData'!V111,'SERIES_DB-MetaData'!V111/25.4)</f>
        <v>0.39370078740157483</v>
      </c>
      <c r="W111" s="31">
        <f>IF('SERIES_DB-MetaData'!$F111="US",'SERIES_DB-MetaData'!W111,'SERIES_DB-MetaData'!W111/25.4)</f>
        <v>0.39370078740157483</v>
      </c>
      <c r="X111" s="31">
        <f>IF('SERIES_DB-MetaData'!$F111="US",'SERIES_DB-MetaData'!X111,'SERIES_DB-MetaData'!X111/25.4)</f>
        <v>0.39370078740157483</v>
      </c>
      <c r="Y111" s="108">
        <f>'SERIES_DB-MetaData'!Y111</f>
        <v>12</v>
      </c>
      <c r="Z111" s="31">
        <f>IF('SERIES_DB-MetaData'!$F111="US",'SERIES_DB-MetaData'!AB111,'SERIES_DB-MetaData'!AB111/25.4)</f>
        <v>0</v>
      </c>
      <c r="AA111" s="108">
        <f>'SERIES_DB-MetaData'!AC111</f>
        <v>2</v>
      </c>
      <c r="AB111" s="31" t="e">
        <f>IF('SERIES_DB-MetaData'!$F111="US",'SERIES_DB-MetaData'!#REF!,'SERIES_DB-MetaData'!#REF!/25.4)</f>
        <v>#REF!</v>
      </c>
      <c r="AC111" s="108" t="e">
        <f>'SERIES_DB-MetaData'!#REF!</f>
        <v>#REF!</v>
      </c>
      <c r="AD111" s="108" t="str">
        <f>'SERIES_DB-MetaData'!AD111</f>
        <v>STRAIGHT</v>
      </c>
      <c r="AE111" s="31">
        <f>IF('SERIES_DB-MetaData'!$F111="US",'SERIES_DB-MetaData'!AE111,'SERIES_DB-MetaData'!AE111/25.4)</f>
        <v>15.748031496062993</v>
      </c>
      <c r="AF111" s="108" t="str">
        <f>'SERIES_DB-MetaData'!AF111</f>
        <v>Ribbed</v>
      </c>
      <c r="AG111" s="23" t="e">
        <f t="shared" si="9"/>
        <v>#REF!</v>
      </c>
      <c r="AH111" s="31">
        <f>IF('SERIES_DB-MetaData'!$F111="US",'SERIES_DB-MetaData'!AH111,'SERIES_DB-MetaData'!AH111/25.4)</f>
        <v>0</v>
      </c>
      <c r="AI111" s="31">
        <f>IF('SERIES_DB-MetaData'!$F111="US",'SERIES_DB-MetaData'!AI111,'SERIES_DB-MetaData'!AI111/6.89476)</f>
        <v>84.121854857892089</v>
      </c>
      <c r="AJ111" s="31">
        <f>IF('SERIES_DB-MetaData'!$F111="US",'SERIES_DB-MetaData'!AJ111,'SERIES_DB-MetaData'!AJ111/6.89476)</f>
        <v>95.434793959470667</v>
      </c>
      <c r="AK111" s="31">
        <f>IF('SERIES_DB-MetaData'!$F111="US",'SERIES_DB-MetaData'!AK111,'SERIES_DB-MetaData'!AK111/6.89476)</f>
        <v>84.121854857892089</v>
      </c>
      <c r="AL111" s="31">
        <f>IF('SERIES_DB-MetaData'!$F111="US",'SERIES_DB-MetaData'!AL111,'SERIES_DB-MetaData'!AL111/6.89476)</f>
        <v>84.121854857892089</v>
      </c>
      <c r="AM111" s="31">
        <f>IF('SERIES_DB-MetaData'!$F111="US",'SERIES_DB-MetaData'!AM111,'SERIES_DB-MetaData'!AM111/6.89476)</f>
        <v>95.434793959470667</v>
      </c>
      <c r="AN111" s="31">
        <f>IF('SERIES_DB-MetaData'!$F111="US",'SERIES_DB-MetaData'!AN111,'SERIES_DB-MetaData'!AN111/6.89476)</f>
        <v>95.434793959470667</v>
      </c>
      <c r="AO111" s="108" t="str">
        <f>'SERIES_DB-MetaData'!AO111</f>
        <v>SD345</v>
      </c>
      <c r="AP111" s="108" t="str">
        <f>'SERIES_DB-MetaData'!AP111</f>
        <v>RJ</v>
      </c>
      <c r="AQ111" s="108">
        <f>'SERIES_DB-MetaData'!AQ111</f>
        <v>4</v>
      </c>
      <c r="AR111" s="108" t="str">
        <f>'SERIES_DB-MetaData'!AR111</f>
        <v>Ribbed</v>
      </c>
      <c r="AS111" s="31">
        <f>IF('SERIES_DB-MetaData'!$F111="US",'SERIES_DB-MetaData'!AS111,'SERIES_DB-MetaData'!AS111/25.4)</f>
        <v>0.23622047244094491</v>
      </c>
      <c r="AT111" s="108">
        <f>'SERIES_DB-MetaData'!AT111</f>
        <v>48</v>
      </c>
      <c r="AU111" s="31">
        <f>IF('SERIES_DB-MetaData'!$F111="US",'SERIES_DB-MetaData'!AU111,'SERIES_DB-MetaData'!AU111/25.4)</f>
        <v>1.9685039370078741</v>
      </c>
      <c r="AV111" s="31">
        <f>IF('SERIES_DB-MetaData'!$F111="US",'SERIES_DB-MetaData'!AV111,'SERIES_DB-MetaData'!AV111/25.4)</f>
        <v>0</v>
      </c>
      <c r="AW111" s="108">
        <f>'SERIES_DB-MetaData'!AW111</f>
        <v>0</v>
      </c>
      <c r="AX111" s="31">
        <f>IF('SERIES_DB-MetaData'!$F111="US",'SERIES_DB-MetaData'!AX111,'SERIES_DB-MetaData'!AX111/25.4)</f>
        <v>0</v>
      </c>
      <c r="AY111" s="23">
        <f t="shared" si="10"/>
        <v>1.1309733552923256</v>
      </c>
      <c r="AZ111" s="23"/>
      <c r="BA111" s="31">
        <f>IF('SERIES_DB-MetaData'!$F111="US",'SERIES_DB-MetaData'!BA111,'SERIES_DB-MetaData'!BA111/6.89476)</f>
        <v>55.839507103945607</v>
      </c>
      <c r="BB111" s="31">
        <f>IF('SERIES_DB-MetaData'!$F111="US",'SERIES_DB-MetaData'!BB111,'SERIES_DB-MetaData'!BB111/6.89476)</f>
        <v>94.854643236312796</v>
      </c>
      <c r="BC111" s="108" t="str">
        <f>'SERIES_DB-MetaData'!BC111</f>
        <v>SD348</v>
      </c>
      <c r="BD111" s="31">
        <f>IF('SERIES_DB-MetaData'!$F111="US",'SERIES_DB-MetaData'!BD111,'SERIES_DB-MetaData'!BD111/25.4)</f>
        <v>0.23622047244094491</v>
      </c>
      <c r="BE111" s="31">
        <f>IF('SERIES_DB-MetaData'!$F111="US",'SERIES_DB-MetaData'!BE111,'SERIES_DB-MetaData'!BE111/25.4)</f>
        <v>2.3622047244094491</v>
      </c>
      <c r="BF111" s="108">
        <f>'SERIES_DB-MetaData'!BF111</f>
        <v>2</v>
      </c>
      <c r="BG111" s="23">
        <f t="shared" si="11"/>
        <v>1.1780972450961724</v>
      </c>
      <c r="BH111" s="31">
        <f>IF('SERIES_DB-MetaData'!$F111="US",'SERIES_DB-MetaData'!BH111,'SERIES_DB-MetaData'!BH111/25.4)</f>
        <v>0</v>
      </c>
      <c r="BI111" s="31">
        <f>IF('SERIES_DB-MetaData'!$F111="US",'SERIES_DB-MetaData'!BI111,'SERIES_DB-MetaData'!BI111/6.89476)</f>
        <v>123.57210403262768</v>
      </c>
      <c r="BJ111" s="31">
        <f>IF('SERIES_DB-MetaData'!$F111="US",'SERIES_DB-MetaData'!BJ111,'SERIES_DB-MetaData'!BJ111/6.89476)</f>
        <v>135.46519385736414</v>
      </c>
      <c r="BK111" s="108" t="str">
        <f>'SERIES_DB-MetaData'!BK111</f>
        <v>SR788</v>
      </c>
      <c r="BL111" s="31">
        <f>IF('SERIES_DB-MetaData'!$F111="US",'SERIES_DB-MetaData'!BL111,'SERIES_DB-MetaData'!BL111/25.4)</f>
        <v>0.23622047244094491</v>
      </c>
      <c r="BM111" s="31">
        <f>IF('SERIES_DB-MetaData'!$F111="US",'SERIES_DB-MetaData'!BM111,'SERIES_DB-MetaData'!BM111/25.4)</f>
        <v>2.3622047244094491</v>
      </c>
      <c r="BN111" s="31">
        <f>'SERIES_DB-MetaData'!$BO$6</f>
        <v>0.52359877559829893</v>
      </c>
      <c r="BO111" s="22">
        <f>'SERIES_DB-MetaData'!$BO$6</f>
        <v>0.52359877559829893</v>
      </c>
      <c r="BP111" s="31">
        <f>IF('SERIES_DB-MetaData'!$F111="US",'SERIES_DB-MetaData'!BP111,'SERIES_DB-MetaData'!BP111/6.89476)</f>
        <v>123.13699099025928</v>
      </c>
      <c r="BQ111" s="31">
        <f>IF('SERIES_DB-MetaData'!$F111="US",'SERIES_DB-MetaData'!BQ111,'SERIES_DB-MetaData'!BQ111/6.89476)</f>
        <v>134.3048924110484</v>
      </c>
      <c r="BR111" s="108" t="str">
        <f>'SERIES_DB-MetaData'!BR111</f>
        <v>SR788</v>
      </c>
      <c r="BS111" s="31">
        <f>IF('SERIES_DB-MetaData'!$F111="US",'SERIES_DB-MetaData'!BS111,'SERIES_DB-MetaData'!BS111/25.4)</f>
        <v>0</v>
      </c>
      <c r="BT111" s="108">
        <f>'SERIES_DB-MetaData'!BT111</f>
        <v>0</v>
      </c>
      <c r="BU111" s="108">
        <f t="shared" si="12"/>
        <v>0</v>
      </c>
      <c r="BV111" s="31">
        <f>IF('SERIES_DB-MetaData'!$F111="US",'SERIES_DB-MetaData'!BV111,'SERIES_DB-MetaData'!BV111/6.89476)</f>
        <v>0</v>
      </c>
      <c r="BW111" s="108">
        <f>'SERIES_DB-MetaData'!BW111</f>
        <v>0</v>
      </c>
      <c r="BX111" s="108">
        <f>'SERIES_DB-MetaData'!BX111</f>
        <v>4</v>
      </c>
    </row>
    <row r="112" spans="1:76">
      <c r="A112" s="85">
        <f>'SERIES_DB-MetaData'!A112</f>
        <v>107</v>
      </c>
      <c r="B112" s="85">
        <f>'SERIES_DB-MetaData'!B112</f>
        <v>0</v>
      </c>
      <c r="C112" s="85">
        <f>'SERIES_DB-MetaData'!C112</f>
        <v>8</v>
      </c>
      <c r="D112" s="85" t="str">
        <f>'SERIES_DB-MetaData'!D112</f>
        <v>W4N18C</v>
      </c>
      <c r="E112" s="85" t="str">
        <f>'SERIES_DB-MetaData'!E112</f>
        <v>Kimura et Sugano (1996)</v>
      </c>
      <c r="F112" s="20" t="s">
        <v>193</v>
      </c>
      <c r="G112" s="85" t="str">
        <f>'SERIES_DB-MetaData'!G112</f>
        <v>C</v>
      </c>
      <c r="H112" s="85" t="str">
        <f>'SERIES_DB-MetaData'!H112</f>
        <v>B</v>
      </c>
      <c r="I112" s="31">
        <f>IF('SERIES_DB-MetaData'!$F112="US",'SERIES_DB-MetaData'!I112,'SERIES_DB-MetaData'!I112/6.89476)</f>
        <v>6.1641014335524371</v>
      </c>
      <c r="J112" s="31">
        <f>IF('SERIES_DB-MetaData'!$F112="US",'SERIES_DB-MetaData'!J112,'SERIES_DB-MetaData'!J112/6.89476)</f>
        <v>0</v>
      </c>
      <c r="K112" s="31">
        <f>IF('SERIES_DB-MetaData'!$F112="US",'SERIES_DB-MetaData'!K112,'SERIES_DB-MetaData'!K112/6.89476)</f>
        <v>0</v>
      </c>
      <c r="L112" s="31">
        <f>IF('SERIES_DB-MetaData'!$F112="US",'SERIES_DB-MetaData'!L112,'SERIES_DB-MetaData'!L112/4.448)</f>
        <v>396.80755395683451</v>
      </c>
      <c r="M112" s="20">
        <f>'SERIES_DB-MetaData'!M112</f>
        <v>0</v>
      </c>
      <c r="N112" s="31">
        <f>IF('SERIES_DB-MetaData'!$F112="US",'SERIES_DB-MetaData'!N112,'SERIES_DB-MetaData'!N112/25.4)</f>
        <v>7.8740157480314963</v>
      </c>
      <c r="O112" s="31">
        <f>IF('SERIES_DB-MetaData'!$F112="US",'SERIES_DB-MetaData'!O112,'SERIES_DB-MetaData'!O112/25.4)</f>
        <v>7.8740157480314963</v>
      </c>
      <c r="P112" s="31">
        <f>IF('SERIES_DB-MetaData'!$F112="US",'SERIES_DB-MetaData'!P112,'SERIES_DB-MetaData'!P112/25.4)</f>
        <v>55.118110236220474</v>
      </c>
      <c r="Q112" s="31">
        <f>IF('SERIES_DB-MetaData'!$F112="US",'SERIES_DB-MetaData'!Q112,'SERIES_DB-MetaData'!Q112/25.4)</f>
        <v>3.1496062992125986</v>
      </c>
      <c r="R112" s="31">
        <f>IF('SERIES_DB-MetaData'!$F112="US",'SERIES_DB-MetaData'!R112,'SERIES_DB-MetaData'!R112/25.4)</f>
        <v>94.488188976377955</v>
      </c>
      <c r="S112" s="31">
        <f>IF('SERIES_DB-MetaData'!$F112="US",'SERIES_DB-MetaData'!S112,'SERIES_DB-MetaData'!S112/25.4)</f>
        <v>94.488188976377955</v>
      </c>
      <c r="T112" s="24" t="str">
        <f>'SERIES_DB-MetaData'!T112</f>
        <v>C</v>
      </c>
      <c r="U112" s="31">
        <f>IF('SERIES_DB-MetaData'!$F112="US",'SERIES_DB-MetaData'!U112,'SERIES_DB-MetaData'!U112/(25.4^2))</f>
        <v>186.00037200074402</v>
      </c>
      <c r="V112" s="31">
        <f>IF('SERIES_DB-MetaData'!$F112="US",'SERIES_DB-MetaData'!V112,'SERIES_DB-MetaData'!V112/25.4)</f>
        <v>0.39370078740157483</v>
      </c>
      <c r="W112" s="31">
        <f>IF('SERIES_DB-MetaData'!$F112="US",'SERIES_DB-MetaData'!W112,'SERIES_DB-MetaData'!W112/25.4)</f>
        <v>0.39370078740157483</v>
      </c>
      <c r="X112" s="31">
        <f>IF('SERIES_DB-MetaData'!$F112="US",'SERIES_DB-MetaData'!X112,'SERIES_DB-MetaData'!X112/25.4)</f>
        <v>0.39370078740157483</v>
      </c>
      <c r="Y112" s="108">
        <f>'SERIES_DB-MetaData'!Y112</f>
        <v>12</v>
      </c>
      <c r="Z112" s="31">
        <f>IF('SERIES_DB-MetaData'!$F112="US",'SERIES_DB-MetaData'!AB112,'SERIES_DB-MetaData'!AB112/25.4)</f>
        <v>0</v>
      </c>
      <c r="AA112" s="108">
        <f>'SERIES_DB-MetaData'!AC112</f>
        <v>2</v>
      </c>
      <c r="AB112" s="31" t="e">
        <f>IF('SERIES_DB-MetaData'!$F112="US",'SERIES_DB-MetaData'!#REF!,'SERIES_DB-MetaData'!#REF!/25.4)</f>
        <v>#REF!</v>
      </c>
      <c r="AC112" s="108" t="e">
        <f>'SERIES_DB-MetaData'!#REF!</f>
        <v>#REF!</v>
      </c>
      <c r="AD112" s="108" t="str">
        <f>'SERIES_DB-MetaData'!AD112</f>
        <v>STRAIGHT</v>
      </c>
      <c r="AE112" s="31">
        <f>IF('SERIES_DB-MetaData'!$F112="US",'SERIES_DB-MetaData'!AE112,'SERIES_DB-MetaData'!AE112/25.4)</f>
        <v>15.748031496062993</v>
      </c>
      <c r="AF112" s="108" t="str">
        <f>'SERIES_DB-MetaData'!AF112</f>
        <v>Ribbed</v>
      </c>
      <c r="AG112" s="23" t="e">
        <f t="shared" si="9"/>
        <v>#REF!</v>
      </c>
      <c r="AH112" s="31">
        <f>IF('SERIES_DB-MetaData'!$F112="US",'SERIES_DB-MetaData'!AH112,'SERIES_DB-MetaData'!AH112/25.4)</f>
        <v>0</v>
      </c>
      <c r="AI112" s="31">
        <f>IF('SERIES_DB-MetaData'!$F112="US",'SERIES_DB-MetaData'!AI112,'SERIES_DB-MetaData'!AI112/6.89476)</f>
        <v>84.121854857892089</v>
      </c>
      <c r="AJ112" s="31">
        <f>IF('SERIES_DB-MetaData'!$F112="US",'SERIES_DB-MetaData'!AJ112,'SERIES_DB-MetaData'!AJ112/6.89476)</f>
        <v>95.434793959470667</v>
      </c>
      <c r="AK112" s="31">
        <f>IF('SERIES_DB-MetaData'!$F112="US",'SERIES_DB-MetaData'!AK112,'SERIES_DB-MetaData'!AK112/6.89476)</f>
        <v>84.121854857892089</v>
      </c>
      <c r="AL112" s="31">
        <f>IF('SERIES_DB-MetaData'!$F112="US",'SERIES_DB-MetaData'!AL112,'SERIES_DB-MetaData'!AL112/6.89476)</f>
        <v>84.121854857892089</v>
      </c>
      <c r="AM112" s="31">
        <f>IF('SERIES_DB-MetaData'!$F112="US",'SERIES_DB-MetaData'!AM112,'SERIES_DB-MetaData'!AM112/6.89476)</f>
        <v>95.434793959470667</v>
      </c>
      <c r="AN112" s="31">
        <f>IF('SERIES_DB-MetaData'!$F112="US",'SERIES_DB-MetaData'!AN112,'SERIES_DB-MetaData'!AN112/6.89476)</f>
        <v>95.434793959470667</v>
      </c>
      <c r="AO112" s="108" t="str">
        <f>'SERIES_DB-MetaData'!AO112</f>
        <v>SD345</v>
      </c>
      <c r="AP112" s="108" t="str">
        <f>'SERIES_DB-MetaData'!AP112</f>
        <v>RJ</v>
      </c>
      <c r="AQ112" s="108">
        <f>'SERIES_DB-MetaData'!AQ112</f>
        <v>4</v>
      </c>
      <c r="AR112" s="108" t="str">
        <f>'SERIES_DB-MetaData'!AR112</f>
        <v>Ribbed</v>
      </c>
      <c r="AS112" s="31">
        <f>IF('SERIES_DB-MetaData'!$F112="US",'SERIES_DB-MetaData'!AS112,'SERIES_DB-MetaData'!AS112/25.4)</f>
        <v>0.23622047244094491</v>
      </c>
      <c r="AT112" s="108">
        <f>'SERIES_DB-MetaData'!AT112</f>
        <v>69</v>
      </c>
      <c r="AU112" s="31">
        <f>IF('SERIES_DB-MetaData'!$F112="US",'SERIES_DB-MetaData'!AU112,'SERIES_DB-MetaData'!AU112/25.4)</f>
        <v>1.3779527559055118</v>
      </c>
      <c r="AV112" s="31">
        <f>IF('SERIES_DB-MetaData'!$F112="US",'SERIES_DB-MetaData'!AV112,'SERIES_DB-MetaData'!AV112/25.4)</f>
        <v>0</v>
      </c>
      <c r="AW112" s="108">
        <f>'SERIES_DB-MetaData'!AW112</f>
        <v>0</v>
      </c>
      <c r="AX112" s="31">
        <f>IF('SERIES_DB-MetaData'!$F112="US",'SERIES_DB-MetaData'!AX112,'SERIES_DB-MetaData'!AX112/25.4)</f>
        <v>0</v>
      </c>
      <c r="AY112" s="23">
        <f t="shared" si="10"/>
        <v>1.6156762218461795</v>
      </c>
      <c r="AZ112" s="23"/>
      <c r="BA112" s="31">
        <f>IF('SERIES_DB-MetaData'!$F112="US",'SERIES_DB-MetaData'!BA112,'SERIES_DB-MetaData'!BA112/6.89476)</f>
        <v>55.839507103945607</v>
      </c>
      <c r="BB112" s="31">
        <f>IF('SERIES_DB-MetaData'!$F112="US",'SERIES_DB-MetaData'!BB112,'SERIES_DB-MetaData'!BB112/6.89476)</f>
        <v>94.854643236312796</v>
      </c>
      <c r="BC112" s="108" t="str">
        <f>'SERIES_DB-MetaData'!BC112</f>
        <v>SD349</v>
      </c>
      <c r="BD112" s="31">
        <f>IF('SERIES_DB-MetaData'!$F112="US",'SERIES_DB-MetaData'!BD112,'SERIES_DB-MetaData'!BD112/25.4)</f>
        <v>0.23622047244094491</v>
      </c>
      <c r="BE112" s="31">
        <f>IF('SERIES_DB-MetaData'!$F112="US",'SERIES_DB-MetaData'!BE112,'SERIES_DB-MetaData'!BE112/25.4)</f>
        <v>2.3622047244094491</v>
      </c>
      <c r="BF112" s="108">
        <f>'SERIES_DB-MetaData'!BF112</f>
        <v>2</v>
      </c>
      <c r="BG112" s="23">
        <f t="shared" si="11"/>
        <v>1.1780972450961724</v>
      </c>
      <c r="BH112" s="31">
        <f>IF('SERIES_DB-MetaData'!$F112="US",'SERIES_DB-MetaData'!BH112,'SERIES_DB-MetaData'!BH112/25.4)</f>
        <v>0</v>
      </c>
      <c r="BI112" s="31">
        <f>IF('SERIES_DB-MetaData'!$F112="US",'SERIES_DB-MetaData'!BI112,'SERIES_DB-MetaData'!BI112/6.89476)</f>
        <v>123.57210403262768</v>
      </c>
      <c r="BJ112" s="31">
        <f>IF('SERIES_DB-MetaData'!$F112="US",'SERIES_DB-MetaData'!BJ112,'SERIES_DB-MetaData'!BJ112/6.89476)</f>
        <v>135.46519385736414</v>
      </c>
      <c r="BK112" s="108" t="str">
        <f>'SERIES_DB-MetaData'!BK112</f>
        <v>SR789</v>
      </c>
      <c r="BL112" s="31">
        <f>IF('SERIES_DB-MetaData'!$F112="US",'SERIES_DB-MetaData'!BL112,'SERIES_DB-MetaData'!BL112/25.4)</f>
        <v>0.23622047244094491</v>
      </c>
      <c r="BM112" s="31">
        <f>IF('SERIES_DB-MetaData'!$F112="US",'SERIES_DB-MetaData'!BM112,'SERIES_DB-MetaData'!BM112/25.4)</f>
        <v>2.3622047244094491</v>
      </c>
      <c r="BN112" s="31">
        <f>'SERIES_DB-MetaData'!$BO$6</f>
        <v>0.52359877559829893</v>
      </c>
      <c r="BO112" s="22">
        <f>'SERIES_DB-MetaData'!$BO$6</f>
        <v>0.52359877559829893</v>
      </c>
      <c r="BP112" s="31">
        <f>IF('SERIES_DB-MetaData'!$F112="US",'SERIES_DB-MetaData'!BP112,'SERIES_DB-MetaData'!BP112/6.89476)</f>
        <v>123.13699099025928</v>
      </c>
      <c r="BQ112" s="31">
        <f>IF('SERIES_DB-MetaData'!$F112="US",'SERIES_DB-MetaData'!BQ112,'SERIES_DB-MetaData'!BQ112/6.89476)</f>
        <v>134.3048924110484</v>
      </c>
      <c r="BR112" s="108" t="str">
        <f>'SERIES_DB-MetaData'!BR112</f>
        <v>SR789</v>
      </c>
      <c r="BS112" s="31">
        <f>IF('SERIES_DB-MetaData'!$F112="US",'SERIES_DB-MetaData'!BS112,'SERIES_DB-MetaData'!BS112/25.4)</f>
        <v>0</v>
      </c>
      <c r="BT112" s="108">
        <f>'SERIES_DB-MetaData'!BT112</f>
        <v>0</v>
      </c>
      <c r="BU112" s="108">
        <f t="shared" si="12"/>
        <v>0</v>
      </c>
      <c r="BV112" s="31">
        <f>IF('SERIES_DB-MetaData'!$F112="US",'SERIES_DB-MetaData'!BV112,'SERIES_DB-MetaData'!BV112/6.89476)</f>
        <v>0</v>
      </c>
      <c r="BW112" s="108">
        <f>'SERIES_DB-MetaData'!BW112</f>
        <v>0</v>
      </c>
      <c r="BX112" s="108">
        <f>'SERIES_DB-MetaData'!BX112</f>
        <v>4</v>
      </c>
    </row>
    <row r="113" spans="1:76">
      <c r="A113" s="85">
        <f>'SERIES_DB-MetaData'!A113</f>
        <v>108</v>
      </c>
      <c r="B113" s="85">
        <f>'SERIES_DB-MetaData'!B113</f>
        <v>0</v>
      </c>
      <c r="C113" s="85">
        <f>'SERIES_DB-MetaData'!C113</f>
        <v>2</v>
      </c>
      <c r="D113" s="85" t="str">
        <f>'SERIES_DB-MetaData'!D113</f>
        <v>Kokusho_1-2</v>
      </c>
      <c r="E113" s="85" t="str">
        <f>'SERIES_DB-MetaData'!E113</f>
        <v>Kokusho (from Lu et al., 2010, NEES Database)</v>
      </c>
      <c r="F113" s="20" t="s">
        <v>193</v>
      </c>
      <c r="G113" s="85" t="str">
        <f>'SERIES_DB-MetaData'!G113</f>
        <v>C</v>
      </c>
      <c r="H113" s="85" t="str">
        <f>'SERIES_DB-MetaData'!H113</f>
        <v>B</v>
      </c>
      <c r="I113" s="31">
        <f>IF('SERIES_DB-MetaData'!$F113="US",'SERIES_DB-MetaData'!I113,'SERIES_DB-MetaData'!I113/6.89476)</f>
        <v>3.248844049684108</v>
      </c>
      <c r="J113" s="31">
        <f>IF('SERIES_DB-MetaData'!$F113="US",'SERIES_DB-MetaData'!J113,'SERIES_DB-MetaData'!J113/6.89476)</f>
        <v>0</v>
      </c>
      <c r="K113" s="31">
        <f>IF('SERIES_DB-MetaData'!$F113="US",'SERIES_DB-MetaData'!K113,'SERIES_DB-MetaData'!K113/6.89476)</f>
        <v>0</v>
      </c>
      <c r="L113" s="31">
        <f>IF('SERIES_DB-MetaData'!$F113="US",'SERIES_DB-MetaData'!L113,'SERIES_DB-MetaData'!L113/4.448)</f>
        <v>0</v>
      </c>
      <c r="M113" s="20">
        <f>'SERIES_DB-MetaData'!M113</f>
        <v>0</v>
      </c>
      <c r="N113" s="31">
        <f>IF('SERIES_DB-MetaData'!$F113="US",'SERIES_DB-MetaData'!N113,'SERIES_DB-MetaData'!N113/25.4)</f>
        <v>5.9055118110236222</v>
      </c>
      <c r="O113" s="31">
        <f>IF('SERIES_DB-MetaData'!$F113="US",'SERIES_DB-MetaData'!O113,'SERIES_DB-MetaData'!O113/25.4)</f>
        <v>1.1811023622047245</v>
      </c>
      <c r="P113" s="31">
        <f>IF('SERIES_DB-MetaData'!$F113="US",'SERIES_DB-MetaData'!P113,'SERIES_DB-MetaData'!P113/25.4)</f>
        <v>16.929133858267718</v>
      </c>
      <c r="Q113" s="31">
        <f>IF('SERIES_DB-MetaData'!$F113="US",'SERIES_DB-MetaData'!Q113,'SERIES_DB-MetaData'!Q113/25.4)</f>
        <v>1.1811023622047245</v>
      </c>
      <c r="R113" s="31">
        <f>IF('SERIES_DB-MetaData'!$F113="US",'SERIES_DB-MetaData'!R113,'SERIES_DB-MetaData'!R113/25.4)</f>
        <v>5.9055118110236222</v>
      </c>
      <c r="S113" s="31">
        <f>IF('SERIES_DB-MetaData'!$F113="US",'SERIES_DB-MetaData'!S113,'SERIES_DB-MetaData'!S113/25.4)</f>
        <v>5.9055118110236222</v>
      </c>
      <c r="T113" s="24" t="str">
        <f>'SERIES_DB-MetaData'!T113</f>
        <v>C</v>
      </c>
      <c r="U113" s="31">
        <f>IF('SERIES_DB-MetaData'!$F113="US",'SERIES_DB-MetaData'!U113,'SERIES_DB-MetaData'!U113/(25.4^2))</f>
        <v>24.18004836009672</v>
      </c>
      <c r="V113" s="31">
        <f>IF('SERIES_DB-MetaData'!$F113="US",'SERIES_DB-MetaData'!V113,'SERIES_DB-MetaData'!V113/25.4)</f>
        <v>5.5118110236220472E-2</v>
      </c>
      <c r="W113" s="31">
        <f>IF('SERIES_DB-MetaData'!$F113="US",'SERIES_DB-MetaData'!W113,'SERIES_DB-MetaData'!W113/25.4)</f>
        <v>0</v>
      </c>
      <c r="X113" s="31">
        <f>IF('SERIES_DB-MetaData'!$F113="US",'SERIES_DB-MetaData'!X113,'SERIES_DB-MetaData'!X113/25.4)</f>
        <v>0</v>
      </c>
      <c r="Y113" s="108">
        <f>'SERIES_DB-MetaData'!Y113</f>
        <v>20</v>
      </c>
      <c r="Z113" s="31">
        <f>IF('SERIES_DB-MetaData'!$F113="US",'SERIES_DB-MetaData'!AB113,'SERIES_DB-MetaData'!AB113/25.4)</f>
        <v>0</v>
      </c>
      <c r="AA113" s="108">
        <f>'SERIES_DB-MetaData'!AC113</f>
        <v>0</v>
      </c>
      <c r="AB113" s="31" t="e">
        <f>IF('SERIES_DB-MetaData'!$F113="US",'SERIES_DB-MetaData'!#REF!,'SERIES_DB-MetaData'!#REF!/25.4)</f>
        <v>#REF!</v>
      </c>
      <c r="AC113" s="108" t="e">
        <f>'SERIES_DB-MetaData'!#REF!</f>
        <v>#REF!</v>
      </c>
      <c r="AD113" s="108">
        <f>'SERIES_DB-MetaData'!AD113</f>
        <v>0</v>
      </c>
      <c r="AE113" s="31">
        <f>IF('SERIES_DB-MetaData'!$F113="US",'SERIES_DB-MetaData'!AE113,'SERIES_DB-MetaData'!AE113/25.4)</f>
        <v>0</v>
      </c>
      <c r="AF113" s="108" t="str">
        <f>'SERIES_DB-MetaData'!AF113</f>
        <v>Ribbed</v>
      </c>
      <c r="AG113" s="23" t="e">
        <f t="shared" si="9"/>
        <v>#REF!</v>
      </c>
      <c r="AH113" s="31">
        <f>IF('SERIES_DB-MetaData'!$F113="US",'SERIES_DB-MetaData'!AH113,'SERIES_DB-MetaData'!AH113/25.4)</f>
        <v>0</v>
      </c>
      <c r="AI113" s="31">
        <f>IF('SERIES_DB-MetaData'!$F113="US",'SERIES_DB-MetaData'!AI113,'SERIES_DB-MetaData'!AI113/6.89476)</f>
        <v>55.433401597735092</v>
      </c>
      <c r="AJ113" s="31">
        <f>IF('SERIES_DB-MetaData'!$F113="US",'SERIES_DB-MetaData'!AJ113,'SERIES_DB-MetaData'!AJ113/6.89476)</f>
        <v>0</v>
      </c>
      <c r="AK113" s="31">
        <f>IF('SERIES_DB-MetaData'!$F113="US",'SERIES_DB-MetaData'!AK113,'SERIES_DB-MetaData'!AK113/6.89476)</f>
        <v>0</v>
      </c>
      <c r="AL113" s="31">
        <f>IF('SERIES_DB-MetaData'!$F113="US",'SERIES_DB-MetaData'!AL113,'SERIES_DB-MetaData'!AL113/6.89476)</f>
        <v>0</v>
      </c>
      <c r="AM113" s="31">
        <f>IF('SERIES_DB-MetaData'!$F113="US",'SERIES_DB-MetaData'!AM113,'SERIES_DB-MetaData'!AM113/6.89476)</f>
        <v>0</v>
      </c>
      <c r="AN113" s="31">
        <f>IF('SERIES_DB-MetaData'!$F113="US",'SERIES_DB-MetaData'!AN113,'SERIES_DB-MetaData'!AN113/6.89476)</f>
        <v>0</v>
      </c>
      <c r="AO113" s="108">
        <f>'SERIES_DB-MetaData'!AO113</f>
        <v>0</v>
      </c>
      <c r="AP113" s="108">
        <f>'SERIES_DB-MetaData'!AP113</f>
        <v>0</v>
      </c>
      <c r="AQ113" s="108">
        <f>'SERIES_DB-MetaData'!AQ113</f>
        <v>2</v>
      </c>
      <c r="AR113" s="108" t="str">
        <f>'SERIES_DB-MetaData'!AR113</f>
        <v>Ribbed</v>
      </c>
      <c r="AS113" s="31">
        <f>IF('SERIES_DB-MetaData'!$F113="US",'SERIES_DB-MetaData'!AS113,'SERIES_DB-MetaData'!AS113/25.4)</f>
        <v>5.5118110236220472E-2</v>
      </c>
      <c r="AT113" s="108">
        <f>'SERIES_DB-MetaData'!AT113</f>
        <v>5</v>
      </c>
      <c r="AU113" s="31">
        <f>IF('SERIES_DB-MetaData'!$F113="US",'SERIES_DB-MetaData'!AU113,'SERIES_DB-MetaData'!AU113/25.4)</f>
        <v>1.1811023622047245</v>
      </c>
      <c r="AV113" s="31">
        <f>IF('SERIES_DB-MetaData'!$F113="US",'SERIES_DB-MetaData'!AV113,'SERIES_DB-MetaData'!AV113/25.4)</f>
        <v>0</v>
      </c>
      <c r="AW113" s="108">
        <f>'SERIES_DB-MetaData'!AW113</f>
        <v>0</v>
      </c>
      <c r="AX113" s="31">
        <f>IF('SERIES_DB-MetaData'!$F113="US",'SERIES_DB-MetaData'!AX113,'SERIES_DB-MetaData'!AX113/25.4)</f>
        <v>0</v>
      </c>
      <c r="AY113" s="23">
        <f t="shared" si="10"/>
        <v>6.8416906678177708E-2</v>
      </c>
      <c r="AZ113" s="23"/>
      <c r="BA113" s="31">
        <f>IF('SERIES_DB-MetaData'!$F113="US",'SERIES_DB-MetaData'!BA113,'SERIES_DB-MetaData'!BA113/6.89476)</f>
        <v>55.433401597735092</v>
      </c>
      <c r="BB113" s="31">
        <f>IF('SERIES_DB-MetaData'!$F113="US",'SERIES_DB-MetaData'!BB113,'SERIES_DB-MetaData'!BB113/6.89476)</f>
        <v>0</v>
      </c>
      <c r="BC113" s="108">
        <f>'SERIES_DB-MetaData'!BC113</f>
        <v>0</v>
      </c>
      <c r="BD113" s="31">
        <f>IF('SERIES_DB-MetaData'!$F113="US",'SERIES_DB-MetaData'!BD113,'SERIES_DB-MetaData'!BD113/25.4)</f>
        <v>5.5118110236220472E-2</v>
      </c>
      <c r="BE113" s="31">
        <f>IF('SERIES_DB-MetaData'!$F113="US",'SERIES_DB-MetaData'!BE113,'SERIES_DB-MetaData'!BE113/25.4)</f>
        <v>1.1811023622047245</v>
      </c>
      <c r="BF113" s="108">
        <f>'SERIES_DB-MetaData'!BF113</f>
        <v>2</v>
      </c>
      <c r="BG113" s="23">
        <f t="shared" si="11"/>
        <v>0.34208453339088851</v>
      </c>
      <c r="BH113" s="31">
        <f>IF('SERIES_DB-MetaData'!$F113="US",'SERIES_DB-MetaData'!BH113,'SERIES_DB-MetaData'!BH113/25.4)</f>
        <v>0</v>
      </c>
      <c r="BI113" s="31">
        <f>IF('SERIES_DB-MetaData'!$F113="US",'SERIES_DB-MetaData'!BI113,'SERIES_DB-MetaData'!BI113/6.89476)</f>
        <v>55.433401597735092</v>
      </c>
      <c r="BJ113" s="31">
        <f>IF('SERIES_DB-MetaData'!$F113="US",'SERIES_DB-MetaData'!BJ113,'SERIES_DB-MetaData'!BJ113/6.89476)</f>
        <v>0</v>
      </c>
      <c r="BK113" s="108">
        <f>'SERIES_DB-MetaData'!BK113</f>
        <v>0</v>
      </c>
      <c r="BL113" s="31">
        <f>IF('SERIES_DB-MetaData'!$F113="US",'SERIES_DB-MetaData'!BL113,'SERIES_DB-MetaData'!BL113/25.4)</f>
        <v>5.5118110236220472E-2</v>
      </c>
      <c r="BM113" s="31">
        <f>IF('SERIES_DB-MetaData'!$F113="US",'SERIES_DB-MetaData'!BM113,'SERIES_DB-MetaData'!BM113/25.4)</f>
        <v>1.1811023622047245</v>
      </c>
      <c r="BN113" s="31">
        <f>'SERIES_DB-MetaData'!$BO$6</f>
        <v>0.52359877559829893</v>
      </c>
      <c r="BO113" s="22">
        <f>'SERIES_DB-MetaData'!$BO$6</f>
        <v>0.52359877559829893</v>
      </c>
      <c r="BP113" s="31">
        <f>IF('SERIES_DB-MetaData'!$F113="US",'SERIES_DB-MetaData'!BP113,'SERIES_DB-MetaData'!BP113/6.89476)</f>
        <v>55.433401597735092</v>
      </c>
      <c r="BQ113" s="31">
        <f>IF('SERIES_DB-MetaData'!$F113="US",'SERIES_DB-MetaData'!BQ113,'SERIES_DB-MetaData'!BQ113/6.89476)</f>
        <v>0</v>
      </c>
      <c r="BR113" s="108">
        <f>'SERIES_DB-MetaData'!BR113</f>
        <v>0</v>
      </c>
      <c r="BS113" s="31">
        <f>IF('SERIES_DB-MetaData'!$F113="US",'SERIES_DB-MetaData'!BS113,'SERIES_DB-MetaData'!BS113/25.4)</f>
        <v>0</v>
      </c>
      <c r="BT113" s="108">
        <f>'SERIES_DB-MetaData'!BT113</f>
        <v>0</v>
      </c>
      <c r="BU113" s="108">
        <f t="shared" si="12"/>
        <v>0</v>
      </c>
      <c r="BV113" s="31">
        <f>IF('SERIES_DB-MetaData'!$F113="US",'SERIES_DB-MetaData'!BV113,'SERIES_DB-MetaData'!BV113/6.89476)</f>
        <v>0</v>
      </c>
      <c r="BW113" s="108">
        <f>'SERIES_DB-MetaData'!BW113</f>
        <v>0</v>
      </c>
      <c r="BX113" s="108">
        <f>'SERIES_DB-MetaData'!BX113</f>
        <v>2</v>
      </c>
    </row>
    <row r="114" spans="1:76">
      <c r="A114" s="85">
        <f>'SERIES_DB-MetaData'!A114</f>
        <v>109</v>
      </c>
      <c r="B114" s="85">
        <f>'SERIES_DB-MetaData'!B114</f>
        <v>0</v>
      </c>
      <c r="C114" s="85">
        <f>'SERIES_DB-MetaData'!C114</f>
        <v>3</v>
      </c>
      <c r="D114" s="85" t="str">
        <f>'SERIES_DB-MetaData'!D114</f>
        <v>Kokusho_1-3</v>
      </c>
      <c r="E114" s="85" t="str">
        <f>'SERIES_DB-MetaData'!E114</f>
        <v>Kokusho (from Lu et al., 2010, NEES Database)</v>
      </c>
      <c r="F114" s="20" t="s">
        <v>193</v>
      </c>
      <c r="G114" s="85" t="str">
        <f>'SERIES_DB-MetaData'!G114</f>
        <v>C</v>
      </c>
      <c r="H114" s="85" t="str">
        <f>'SERIES_DB-MetaData'!H114</f>
        <v>B</v>
      </c>
      <c r="I114" s="31">
        <f>IF('SERIES_DB-MetaData'!$F114="US",'SERIES_DB-MetaData'!I114,'SERIES_DB-MetaData'!I114/6.89476)</f>
        <v>2.4511368053420277</v>
      </c>
      <c r="J114" s="31">
        <f>IF('SERIES_DB-MetaData'!$F114="US",'SERIES_DB-MetaData'!J114,'SERIES_DB-MetaData'!J114/6.89476)</f>
        <v>0</v>
      </c>
      <c r="K114" s="31">
        <f>IF('SERIES_DB-MetaData'!$F114="US",'SERIES_DB-MetaData'!K114,'SERIES_DB-MetaData'!K114/6.89476)</f>
        <v>0</v>
      </c>
      <c r="L114" s="31">
        <f>IF('SERIES_DB-MetaData'!$F114="US",'SERIES_DB-MetaData'!L114,'SERIES_DB-MetaData'!L114/4.448)</f>
        <v>0</v>
      </c>
      <c r="M114" s="20">
        <f>'SERIES_DB-MetaData'!M114</f>
        <v>0</v>
      </c>
      <c r="N114" s="31">
        <f>IF('SERIES_DB-MetaData'!$F114="US",'SERIES_DB-MetaData'!N114,'SERIES_DB-MetaData'!N114/25.4)</f>
        <v>5.9055118110236222</v>
      </c>
      <c r="O114" s="31">
        <f>IF('SERIES_DB-MetaData'!$F114="US",'SERIES_DB-MetaData'!O114,'SERIES_DB-MetaData'!O114/25.4)</f>
        <v>1.1811023622047245</v>
      </c>
      <c r="P114" s="31">
        <f>IF('SERIES_DB-MetaData'!$F114="US",'SERIES_DB-MetaData'!P114,'SERIES_DB-MetaData'!P114/25.4)</f>
        <v>16.929133858267718</v>
      </c>
      <c r="Q114" s="31">
        <f>IF('SERIES_DB-MetaData'!$F114="US",'SERIES_DB-MetaData'!Q114,'SERIES_DB-MetaData'!Q114/25.4)</f>
        <v>1.1811023622047245</v>
      </c>
      <c r="R114" s="31">
        <f>IF('SERIES_DB-MetaData'!$F114="US",'SERIES_DB-MetaData'!R114,'SERIES_DB-MetaData'!R114/25.4)</f>
        <v>5.9055118110236222</v>
      </c>
      <c r="S114" s="31">
        <f>IF('SERIES_DB-MetaData'!$F114="US",'SERIES_DB-MetaData'!S114,'SERIES_DB-MetaData'!S114/25.4)</f>
        <v>5.9055118110236222</v>
      </c>
      <c r="T114" s="24" t="str">
        <f>'SERIES_DB-MetaData'!T114</f>
        <v>C</v>
      </c>
      <c r="U114" s="31">
        <f>IF('SERIES_DB-MetaData'!$F114="US",'SERIES_DB-MetaData'!U114,'SERIES_DB-MetaData'!U114/(25.4^2))</f>
        <v>24.18004836009672</v>
      </c>
      <c r="V114" s="31">
        <f>IF('SERIES_DB-MetaData'!$F114="US",'SERIES_DB-MetaData'!V114,'SERIES_DB-MetaData'!V114/25.4)</f>
        <v>5.5118110236220472E-2</v>
      </c>
      <c r="W114" s="31">
        <f>IF('SERIES_DB-MetaData'!$F114="US",'SERIES_DB-MetaData'!W114,'SERIES_DB-MetaData'!W114/25.4)</f>
        <v>0</v>
      </c>
      <c r="X114" s="31">
        <f>IF('SERIES_DB-MetaData'!$F114="US",'SERIES_DB-MetaData'!X114,'SERIES_DB-MetaData'!X114/25.4)</f>
        <v>0</v>
      </c>
      <c r="Y114" s="108">
        <f>'SERIES_DB-MetaData'!Y114</f>
        <v>20</v>
      </c>
      <c r="Z114" s="31">
        <f>IF('SERIES_DB-MetaData'!$F114="US",'SERIES_DB-MetaData'!AB114,'SERIES_DB-MetaData'!AB114/25.4)</f>
        <v>0</v>
      </c>
      <c r="AA114" s="108">
        <f>'SERIES_DB-MetaData'!AC114</f>
        <v>0</v>
      </c>
      <c r="AB114" s="31" t="e">
        <f>IF('SERIES_DB-MetaData'!$F114="US",'SERIES_DB-MetaData'!#REF!,'SERIES_DB-MetaData'!#REF!/25.4)</f>
        <v>#REF!</v>
      </c>
      <c r="AC114" s="108" t="e">
        <f>'SERIES_DB-MetaData'!#REF!</f>
        <v>#REF!</v>
      </c>
      <c r="AD114" s="108">
        <f>'SERIES_DB-MetaData'!AD114</f>
        <v>0</v>
      </c>
      <c r="AE114" s="31">
        <f>IF('SERIES_DB-MetaData'!$F114="US",'SERIES_DB-MetaData'!AE114,'SERIES_DB-MetaData'!AE114/25.4)</f>
        <v>0</v>
      </c>
      <c r="AF114" s="108" t="str">
        <f>'SERIES_DB-MetaData'!AF114</f>
        <v>Ribbed</v>
      </c>
      <c r="AG114" s="23" t="e">
        <f t="shared" si="9"/>
        <v>#REF!</v>
      </c>
      <c r="AH114" s="31">
        <f>IF('SERIES_DB-MetaData'!$F114="US",'SERIES_DB-MetaData'!AH114,'SERIES_DB-MetaData'!AH114/25.4)</f>
        <v>0</v>
      </c>
      <c r="AI114" s="31">
        <f>IF('SERIES_DB-MetaData'!$F114="US",'SERIES_DB-MetaData'!AI114,'SERIES_DB-MetaData'!AI114/6.89476)</f>
        <v>55.433401597735092</v>
      </c>
      <c r="AJ114" s="31">
        <f>IF('SERIES_DB-MetaData'!$F114="US",'SERIES_DB-MetaData'!AJ114,'SERIES_DB-MetaData'!AJ114/6.89476)</f>
        <v>0</v>
      </c>
      <c r="AK114" s="31">
        <f>IF('SERIES_DB-MetaData'!$F114="US",'SERIES_DB-MetaData'!AK114,'SERIES_DB-MetaData'!AK114/6.89476)</f>
        <v>0</v>
      </c>
      <c r="AL114" s="31">
        <f>IF('SERIES_DB-MetaData'!$F114="US",'SERIES_DB-MetaData'!AL114,'SERIES_DB-MetaData'!AL114/6.89476)</f>
        <v>0</v>
      </c>
      <c r="AM114" s="31">
        <f>IF('SERIES_DB-MetaData'!$F114="US",'SERIES_DB-MetaData'!AM114,'SERIES_DB-MetaData'!AM114/6.89476)</f>
        <v>0</v>
      </c>
      <c r="AN114" s="31">
        <f>IF('SERIES_DB-MetaData'!$F114="US",'SERIES_DB-MetaData'!AN114,'SERIES_DB-MetaData'!AN114/6.89476)</f>
        <v>0</v>
      </c>
      <c r="AO114" s="108">
        <f>'SERIES_DB-MetaData'!AO114</f>
        <v>0</v>
      </c>
      <c r="AP114" s="108">
        <f>'SERIES_DB-MetaData'!AP114</f>
        <v>0</v>
      </c>
      <c r="AQ114" s="108">
        <f>'SERIES_DB-MetaData'!AQ114</f>
        <v>2</v>
      </c>
      <c r="AR114" s="108" t="str">
        <f>'SERIES_DB-MetaData'!AR114</f>
        <v>Ribbed</v>
      </c>
      <c r="AS114" s="31">
        <f>IF('SERIES_DB-MetaData'!$F114="US",'SERIES_DB-MetaData'!AS114,'SERIES_DB-MetaData'!AS114/25.4)</f>
        <v>5.5118110236220472E-2</v>
      </c>
      <c r="AT114" s="108">
        <f>'SERIES_DB-MetaData'!AT114</f>
        <v>5</v>
      </c>
      <c r="AU114" s="31">
        <f>IF('SERIES_DB-MetaData'!$F114="US",'SERIES_DB-MetaData'!AU114,'SERIES_DB-MetaData'!AU114/25.4)</f>
        <v>1.1811023622047245</v>
      </c>
      <c r="AV114" s="31">
        <f>IF('SERIES_DB-MetaData'!$F114="US",'SERIES_DB-MetaData'!AV114,'SERIES_DB-MetaData'!AV114/25.4)</f>
        <v>0</v>
      </c>
      <c r="AW114" s="108">
        <f>'SERIES_DB-MetaData'!AW114</f>
        <v>0</v>
      </c>
      <c r="AX114" s="31">
        <f>IF('SERIES_DB-MetaData'!$F114="US",'SERIES_DB-MetaData'!AX114,'SERIES_DB-MetaData'!AX114/25.4)</f>
        <v>0</v>
      </c>
      <c r="AY114" s="23">
        <f t="shared" si="10"/>
        <v>6.8416906678177708E-2</v>
      </c>
      <c r="AZ114" s="23"/>
      <c r="BA114" s="31">
        <f>IF('SERIES_DB-MetaData'!$F114="US",'SERIES_DB-MetaData'!BA114,'SERIES_DB-MetaData'!BA114/6.89476)</f>
        <v>55.433401597735092</v>
      </c>
      <c r="BB114" s="31">
        <f>IF('SERIES_DB-MetaData'!$F114="US",'SERIES_DB-MetaData'!BB114,'SERIES_DB-MetaData'!BB114/6.89476)</f>
        <v>0</v>
      </c>
      <c r="BC114" s="108">
        <f>'SERIES_DB-MetaData'!BC114</f>
        <v>0</v>
      </c>
      <c r="BD114" s="31">
        <f>IF('SERIES_DB-MetaData'!$F114="US",'SERIES_DB-MetaData'!BD114,'SERIES_DB-MetaData'!BD114/25.4)</f>
        <v>5.5118110236220472E-2</v>
      </c>
      <c r="BE114" s="31">
        <f>IF('SERIES_DB-MetaData'!$F114="US",'SERIES_DB-MetaData'!BE114,'SERIES_DB-MetaData'!BE114/25.4)</f>
        <v>1.1811023622047245</v>
      </c>
      <c r="BF114" s="108">
        <f>'SERIES_DB-MetaData'!BF114</f>
        <v>2</v>
      </c>
      <c r="BG114" s="23">
        <f t="shared" si="11"/>
        <v>0.34208453339088851</v>
      </c>
      <c r="BH114" s="31">
        <f>IF('SERIES_DB-MetaData'!$F114="US",'SERIES_DB-MetaData'!BH114,'SERIES_DB-MetaData'!BH114/25.4)</f>
        <v>0</v>
      </c>
      <c r="BI114" s="31">
        <f>IF('SERIES_DB-MetaData'!$F114="US",'SERIES_DB-MetaData'!BI114,'SERIES_DB-MetaData'!BI114/6.89476)</f>
        <v>55.433401597735092</v>
      </c>
      <c r="BJ114" s="31">
        <f>IF('SERIES_DB-MetaData'!$F114="US",'SERIES_DB-MetaData'!BJ114,'SERIES_DB-MetaData'!BJ114/6.89476)</f>
        <v>0</v>
      </c>
      <c r="BK114" s="108">
        <f>'SERIES_DB-MetaData'!BK114</f>
        <v>0</v>
      </c>
      <c r="BL114" s="31">
        <f>IF('SERIES_DB-MetaData'!$F114="US",'SERIES_DB-MetaData'!BL114,'SERIES_DB-MetaData'!BL114/25.4)</f>
        <v>5.5118110236220472E-2</v>
      </c>
      <c r="BM114" s="31">
        <f>IF('SERIES_DB-MetaData'!$F114="US",'SERIES_DB-MetaData'!BM114,'SERIES_DB-MetaData'!BM114/25.4)</f>
        <v>1.1811023622047245</v>
      </c>
      <c r="BN114" s="31">
        <f>'SERIES_DB-MetaData'!$BO$6</f>
        <v>0.52359877559829893</v>
      </c>
      <c r="BO114" s="22">
        <f>'SERIES_DB-MetaData'!$BO$6</f>
        <v>0.52359877559829893</v>
      </c>
      <c r="BP114" s="31">
        <f>IF('SERIES_DB-MetaData'!$F114="US",'SERIES_DB-MetaData'!BP114,'SERIES_DB-MetaData'!BP114/6.89476)</f>
        <v>55.433401597735092</v>
      </c>
      <c r="BQ114" s="31">
        <f>IF('SERIES_DB-MetaData'!$F114="US",'SERIES_DB-MetaData'!BQ114,'SERIES_DB-MetaData'!BQ114/6.89476)</f>
        <v>0</v>
      </c>
      <c r="BR114" s="108">
        <f>'SERIES_DB-MetaData'!BR114</f>
        <v>0</v>
      </c>
      <c r="BS114" s="31">
        <f>IF('SERIES_DB-MetaData'!$F114="US",'SERIES_DB-MetaData'!BS114,'SERIES_DB-MetaData'!BS114/25.4)</f>
        <v>0</v>
      </c>
      <c r="BT114" s="108">
        <f>'SERIES_DB-MetaData'!BT114</f>
        <v>0</v>
      </c>
      <c r="BU114" s="108">
        <f t="shared" si="12"/>
        <v>0</v>
      </c>
      <c r="BV114" s="31">
        <f>IF('SERIES_DB-MetaData'!$F114="US",'SERIES_DB-MetaData'!BV114,'SERIES_DB-MetaData'!BV114/6.89476)</f>
        <v>0</v>
      </c>
      <c r="BW114" s="108">
        <f>'SERIES_DB-MetaData'!BW114</f>
        <v>0</v>
      </c>
      <c r="BX114" s="108">
        <f>'SERIES_DB-MetaData'!BX114</f>
        <v>2</v>
      </c>
    </row>
    <row r="115" spans="1:76">
      <c r="A115" s="85">
        <f>'SERIES_DB-MetaData'!A115</f>
        <v>110</v>
      </c>
      <c r="B115" s="85">
        <f>'SERIES_DB-MetaData'!B115</f>
        <v>0</v>
      </c>
      <c r="C115" s="85">
        <f>'SERIES_DB-MetaData'!C115</f>
        <v>4</v>
      </c>
      <c r="D115" s="85" t="str">
        <f>'SERIES_DB-MetaData'!D115</f>
        <v>Kokusho_1-4</v>
      </c>
      <c r="E115" s="85" t="str">
        <f>'SERIES_DB-MetaData'!E115</f>
        <v>Kokusho (from Lu et al., 2010, NEES Database)</v>
      </c>
      <c r="F115" s="20" t="s">
        <v>193</v>
      </c>
      <c r="G115" s="85" t="str">
        <f>'SERIES_DB-MetaData'!G115</f>
        <v>C</v>
      </c>
      <c r="H115" s="85" t="str">
        <f>'SERIES_DB-MetaData'!H115</f>
        <v>B</v>
      </c>
      <c r="I115" s="31">
        <f>IF('SERIES_DB-MetaData'!$F115="US",'SERIES_DB-MetaData'!I115,'SERIES_DB-MetaData'!I115/6.89476)</f>
        <v>2.4511368053420277</v>
      </c>
      <c r="J115" s="31">
        <f>IF('SERIES_DB-MetaData'!$F115="US",'SERIES_DB-MetaData'!J115,'SERIES_DB-MetaData'!J115/6.89476)</f>
        <v>0</v>
      </c>
      <c r="K115" s="31">
        <f>IF('SERIES_DB-MetaData'!$F115="US",'SERIES_DB-MetaData'!K115,'SERIES_DB-MetaData'!K115/6.89476)</f>
        <v>0</v>
      </c>
      <c r="L115" s="31">
        <f>IF('SERIES_DB-MetaData'!$F115="US",'SERIES_DB-MetaData'!L115,'SERIES_DB-MetaData'!L115/4.448)</f>
        <v>0</v>
      </c>
      <c r="M115" s="20">
        <f>'SERIES_DB-MetaData'!M115</f>
        <v>0</v>
      </c>
      <c r="N115" s="31">
        <f>IF('SERIES_DB-MetaData'!$F115="US",'SERIES_DB-MetaData'!N115,'SERIES_DB-MetaData'!N115/25.4)</f>
        <v>5.9055118110236222</v>
      </c>
      <c r="O115" s="31">
        <f>IF('SERIES_DB-MetaData'!$F115="US",'SERIES_DB-MetaData'!O115,'SERIES_DB-MetaData'!O115/25.4)</f>
        <v>1.1811023622047245</v>
      </c>
      <c r="P115" s="31">
        <f>IF('SERIES_DB-MetaData'!$F115="US",'SERIES_DB-MetaData'!P115,'SERIES_DB-MetaData'!P115/25.4)</f>
        <v>16.929133858267718</v>
      </c>
      <c r="Q115" s="31">
        <f>IF('SERIES_DB-MetaData'!$F115="US",'SERIES_DB-MetaData'!Q115,'SERIES_DB-MetaData'!Q115/25.4)</f>
        <v>1.1811023622047245</v>
      </c>
      <c r="R115" s="31">
        <f>IF('SERIES_DB-MetaData'!$F115="US",'SERIES_DB-MetaData'!R115,'SERIES_DB-MetaData'!R115/25.4)</f>
        <v>5.9055118110236222</v>
      </c>
      <c r="S115" s="31">
        <f>IF('SERIES_DB-MetaData'!$F115="US",'SERIES_DB-MetaData'!S115,'SERIES_DB-MetaData'!S115/25.4)</f>
        <v>5.9055118110236222</v>
      </c>
      <c r="T115" s="24" t="str">
        <f>'SERIES_DB-MetaData'!T115</f>
        <v>C</v>
      </c>
      <c r="U115" s="31">
        <f>IF('SERIES_DB-MetaData'!$F115="US",'SERIES_DB-MetaData'!U115,'SERIES_DB-MetaData'!U115/(25.4^2))</f>
        <v>24.18004836009672</v>
      </c>
      <c r="V115" s="31">
        <f>IF('SERIES_DB-MetaData'!$F115="US",'SERIES_DB-MetaData'!V115,'SERIES_DB-MetaData'!V115/25.4)</f>
        <v>5.5118110236220472E-2</v>
      </c>
      <c r="W115" s="31">
        <f>IF('SERIES_DB-MetaData'!$F115="US",'SERIES_DB-MetaData'!W115,'SERIES_DB-MetaData'!W115/25.4)</f>
        <v>0</v>
      </c>
      <c r="X115" s="31">
        <f>IF('SERIES_DB-MetaData'!$F115="US",'SERIES_DB-MetaData'!X115,'SERIES_DB-MetaData'!X115/25.4)</f>
        <v>0</v>
      </c>
      <c r="Y115" s="108">
        <f>'SERIES_DB-MetaData'!Y115</f>
        <v>20</v>
      </c>
      <c r="Z115" s="31">
        <f>IF('SERIES_DB-MetaData'!$F115="US",'SERIES_DB-MetaData'!AB115,'SERIES_DB-MetaData'!AB115/25.4)</f>
        <v>0</v>
      </c>
      <c r="AA115" s="108">
        <f>'SERIES_DB-MetaData'!AC115</f>
        <v>0</v>
      </c>
      <c r="AB115" s="31" t="e">
        <f>IF('SERIES_DB-MetaData'!$F115="US",'SERIES_DB-MetaData'!#REF!,'SERIES_DB-MetaData'!#REF!/25.4)</f>
        <v>#REF!</v>
      </c>
      <c r="AC115" s="108" t="e">
        <f>'SERIES_DB-MetaData'!#REF!</f>
        <v>#REF!</v>
      </c>
      <c r="AD115" s="108">
        <f>'SERIES_DB-MetaData'!AD115</f>
        <v>0</v>
      </c>
      <c r="AE115" s="31">
        <f>IF('SERIES_DB-MetaData'!$F115="US",'SERIES_DB-MetaData'!AE115,'SERIES_DB-MetaData'!AE115/25.4)</f>
        <v>0</v>
      </c>
      <c r="AF115" s="108" t="str">
        <f>'SERIES_DB-MetaData'!AF115</f>
        <v>Ribbed</v>
      </c>
      <c r="AG115" s="23" t="e">
        <f t="shared" si="9"/>
        <v>#REF!</v>
      </c>
      <c r="AH115" s="31">
        <f>IF('SERIES_DB-MetaData'!$F115="US",'SERIES_DB-MetaData'!AH115,'SERIES_DB-MetaData'!AH115/25.4)</f>
        <v>0</v>
      </c>
      <c r="AI115" s="31">
        <f>IF('SERIES_DB-MetaData'!$F115="US",'SERIES_DB-MetaData'!AI115,'SERIES_DB-MetaData'!AI115/6.89476)</f>
        <v>55.433401597735092</v>
      </c>
      <c r="AJ115" s="31">
        <f>IF('SERIES_DB-MetaData'!$F115="US",'SERIES_DB-MetaData'!AJ115,'SERIES_DB-MetaData'!AJ115/6.89476)</f>
        <v>0</v>
      </c>
      <c r="AK115" s="31">
        <f>IF('SERIES_DB-MetaData'!$F115="US",'SERIES_DB-MetaData'!AK115,'SERIES_DB-MetaData'!AK115/6.89476)</f>
        <v>0</v>
      </c>
      <c r="AL115" s="31">
        <f>IF('SERIES_DB-MetaData'!$F115="US",'SERIES_DB-MetaData'!AL115,'SERIES_DB-MetaData'!AL115/6.89476)</f>
        <v>0</v>
      </c>
      <c r="AM115" s="31">
        <f>IF('SERIES_DB-MetaData'!$F115="US",'SERIES_DB-MetaData'!AM115,'SERIES_DB-MetaData'!AM115/6.89476)</f>
        <v>0</v>
      </c>
      <c r="AN115" s="31">
        <f>IF('SERIES_DB-MetaData'!$F115="US",'SERIES_DB-MetaData'!AN115,'SERIES_DB-MetaData'!AN115/6.89476)</f>
        <v>0</v>
      </c>
      <c r="AO115" s="108">
        <f>'SERIES_DB-MetaData'!AO115</f>
        <v>0</v>
      </c>
      <c r="AP115" s="108">
        <f>'SERIES_DB-MetaData'!AP115</f>
        <v>0</v>
      </c>
      <c r="AQ115" s="108">
        <f>'SERIES_DB-MetaData'!AQ115</f>
        <v>2</v>
      </c>
      <c r="AR115" s="108" t="str">
        <f>'SERIES_DB-MetaData'!AR115</f>
        <v>Ribbed</v>
      </c>
      <c r="AS115" s="31">
        <f>IF('SERIES_DB-MetaData'!$F115="US",'SERIES_DB-MetaData'!AS115,'SERIES_DB-MetaData'!AS115/25.4)</f>
        <v>5.5118110236220472E-2</v>
      </c>
      <c r="AT115" s="108">
        <f>'SERIES_DB-MetaData'!AT115</f>
        <v>5</v>
      </c>
      <c r="AU115" s="31">
        <f>IF('SERIES_DB-MetaData'!$F115="US",'SERIES_DB-MetaData'!AU115,'SERIES_DB-MetaData'!AU115/25.4)</f>
        <v>1.1811023622047245</v>
      </c>
      <c r="AV115" s="31">
        <f>IF('SERIES_DB-MetaData'!$F115="US",'SERIES_DB-MetaData'!AV115,'SERIES_DB-MetaData'!AV115/25.4)</f>
        <v>0</v>
      </c>
      <c r="AW115" s="108">
        <f>'SERIES_DB-MetaData'!AW115</f>
        <v>0</v>
      </c>
      <c r="AX115" s="31">
        <f>IF('SERIES_DB-MetaData'!$F115="US",'SERIES_DB-MetaData'!AX115,'SERIES_DB-MetaData'!AX115/25.4)</f>
        <v>0</v>
      </c>
      <c r="AY115" s="23">
        <f t="shared" si="10"/>
        <v>6.8416906678177708E-2</v>
      </c>
      <c r="AZ115" s="23"/>
      <c r="BA115" s="31">
        <f>IF('SERIES_DB-MetaData'!$F115="US",'SERIES_DB-MetaData'!BA115,'SERIES_DB-MetaData'!BA115/6.89476)</f>
        <v>55.433401597735092</v>
      </c>
      <c r="BB115" s="31">
        <f>IF('SERIES_DB-MetaData'!$F115="US",'SERIES_DB-MetaData'!BB115,'SERIES_DB-MetaData'!BB115/6.89476)</f>
        <v>0</v>
      </c>
      <c r="BC115" s="108">
        <f>'SERIES_DB-MetaData'!BC115</f>
        <v>0</v>
      </c>
      <c r="BD115" s="31">
        <f>IF('SERIES_DB-MetaData'!$F115="US",'SERIES_DB-MetaData'!BD115,'SERIES_DB-MetaData'!BD115/25.4)</f>
        <v>7.874015748031496E-2</v>
      </c>
      <c r="BE115" s="31">
        <f>IF('SERIES_DB-MetaData'!$F115="US",'SERIES_DB-MetaData'!BE115,'SERIES_DB-MetaData'!BE115/25.4)</f>
        <v>1.1811023622047245</v>
      </c>
      <c r="BF115" s="108">
        <f>'SERIES_DB-MetaData'!BF115</f>
        <v>1</v>
      </c>
      <c r="BG115" s="23">
        <f t="shared" si="11"/>
        <v>0.3490658503988659</v>
      </c>
      <c r="BH115" s="31">
        <f>IF('SERIES_DB-MetaData'!$F115="US",'SERIES_DB-MetaData'!BH115,'SERIES_DB-MetaData'!BH115/25.4)</f>
        <v>0</v>
      </c>
      <c r="BI115" s="31">
        <f>IF('SERIES_DB-MetaData'!$F115="US",'SERIES_DB-MetaData'!BI115,'SERIES_DB-MetaData'!BI115/6.89476)</f>
        <v>48.326555239051103</v>
      </c>
      <c r="BJ115" s="31">
        <f>IF('SERIES_DB-MetaData'!$F115="US",'SERIES_DB-MetaData'!BJ115,'SERIES_DB-MetaData'!BJ115/6.89476)</f>
        <v>0</v>
      </c>
      <c r="BK115" s="108">
        <f>'SERIES_DB-MetaData'!BK115</f>
        <v>0</v>
      </c>
      <c r="BL115" s="31">
        <f>IF('SERIES_DB-MetaData'!$F115="US",'SERIES_DB-MetaData'!BL115,'SERIES_DB-MetaData'!BL115/25.4)</f>
        <v>7.874015748031496E-2</v>
      </c>
      <c r="BM115" s="31">
        <f>IF('SERIES_DB-MetaData'!$F115="US",'SERIES_DB-MetaData'!BM115,'SERIES_DB-MetaData'!BM115/25.4)</f>
        <v>1.1811023622047245</v>
      </c>
      <c r="BN115" s="31">
        <f>'SERIES_DB-MetaData'!$BO$6</f>
        <v>0.52359877559829893</v>
      </c>
      <c r="BO115" s="22">
        <f>'SERIES_DB-MetaData'!$BO$6</f>
        <v>0.52359877559829893</v>
      </c>
      <c r="BP115" s="31">
        <f>IF('SERIES_DB-MetaData'!$F115="US",'SERIES_DB-MetaData'!BP115,'SERIES_DB-MetaData'!BP115/6.89476)</f>
        <v>48.326555239051103</v>
      </c>
      <c r="BQ115" s="31">
        <f>IF('SERIES_DB-MetaData'!$F115="US",'SERIES_DB-MetaData'!BQ115,'SERIES_DB-MetaData'!BQ115/6.89476)</f>
        <v>0</v>
      </c>
      <c r="BR115" s="108">
        <f>'SERIES_DB-MetaData'!BR115</f>
        <v>0</v>
      </c>
      <c r="BS115" s="31">
        <f>IF('SERIES_DB-MetaData'!$F115="US",'SERIES_DB-MetaData'!BS115,'SERIES_DB-MetaData'!BS115/25.4)</f>
        <v>0</v>
      </c>
      <c r="BT115" s="108">
        <f>'SERIES_DB-MetaData'!BT115</f>
        <v>0</v>
      </c>
      <c r="BU115" s="108">
        <f t="shared" si="12"/>
        <v>0</v>
      </c>
      <c r="BV115" s="31">
        <f>IF('SERIES_DB-MetaData'!$F115="US",'SERIES_DB-MetaData'!BV115,'SERIES_DB-MetaData'!BV115/6.89476)</f>
        <v>0</v>
      </c>
      <c r="BW115" s="108">
        <f>'SERIES_DB-MetaData'!BW115</f>
        <v>0</v>
      </c>
      <c r="BX115" s="108">
        <f>'SERIES_DB-MetaData'!BX115</f>
        <v>2</v>
      </c>
    </row>
    <row r="116" spans="1:76">
      <c r="A116" s="85">
        <f>'SERIES_DB-MetaData'!A116</f>
        <v>111</v>
      </c>
      <c r="B116" s="85">
        <f>'SERIES_DB-MetaData'!B116</f>
        <v>0</v>
      </c>
      <c r="C116" s="85">
        <f>'SERIES_DB-MetaData'!C116</f>
        <v>5</v>
      </c>
      <c r="D116" s="85" t="str">
        <f>'SERIES_DB-MetaData'!D116</f>
        <v>Kokusho_1-5</v>
      </c>
      <c r="E116" s="85" t="str">
        <f>'SERIES_DB-MetaData'!E116</f>
        <v>Kokusho (from Lu et al., 2010, NEES Database)</v>
      </c>
      <c r="F116" s="20" t="s">
        <v>193</v>
      </c>
      <c r="G116" s="85" t="str">
        <f>'SERIES_DB-MetaData'!G116</f>
        <v>C</v>
      </c>
      <c r="H116" s="85" t="str">
        <f>'SERIES_DB-MetaData'!H116</f>
        <v>B</v>
      </c>
      <c r="I116" s="31">
        <f>IF('SERIES_DB-MetaData'!$F116="US",'SERIES_DB-MetaData'!I116,'SERIES_DB-MetaData'!I116/6.89476)</f>
        <v>2.4511368053420277</v>
      </c>
      <c r="J116" s="31">
        <f>IF('SERIES_DB-MetaData'!$F116="US",'SERIES_DB-MetaData'!J116,'SERIES_DB-MetaData'!J116/6.89476)</f>
        <v>0</v>
      </c>
      <c r="K116" s="31">
        <f>IF('SERIES_DB-MetaData'!$F116="US",'SERIES_DB-MetaData'!K116,'SERIES_DB-MetaData'!K116/6.89476)</f>
        <v>0</v>
      </c>
      <c r="L116" s="31">
        <f>IF('SERIES_DB-MetaData'!$F116="US",'SERIES_DB-MetaData'!L116,'SERIES_DB-MetaData'!L116/4.448)</f>
        <v>0</v>
      </c>
      <c r="M116" s="20">
        <f>'SERIES_DB-MetaData'!M116</f>
        <v>0</v>
      </c>
      <c r="N116" s="31">
        <f>IF('SERIES_DB-MetaData'!$F116="US",'SERIES_DB-MetaData'!N116,'SERIES_DB-MetaData'!N116/25.4)</f>
        <v>5.9055118110236222</v>
      </c>
      <c r="O116" s="31">
        <f>IF('SERIES_DB-MetaData'!$F116="US",'SERIES_DB-MetaData'!O116,'SERIES_DB-MetaData'!O116/25.4)</f>
        <v>1.1811023622047245</v>
      </c>
      <c r="P116" s="31">
        <f>IF('SERIES_DB-MetaData'!$F116="US",'SERIES_DB-MetaData'!P116,'SERIES_DB-MetaData'!P116/25.4)</f>
        <v>16.929133858267718</v>
      </c>
      <c r="Q116" s="31">
        <f>IF('SERIES_DB-MetaData'!$F116="US",'SERIES_DB-MetaData'!Q116,'SERIES_DB-MetaData'!Q116/25.4)</f>
        <v>1.1811023622047245</v>
      </c>
      <c r="R116" s="31">
        <f>IF('SERIES_DB-MetaData'!$F116="US",'SERIES_DB-MetaData'!R116,'SERIES_DB-MetaData'!R116/25.4)</f>
        <v>5.9055118110236222</v>
      </c>
      <c r="S116" s="31">
        <f>IF('SERIES_DB-MetaData'!$F116="US",'SERIES_DB-MetaData'!S116,'SERIES_DB-MetaData'!S116/25.4)</f>
        <v>5.9055118110236222</v>
      </c>
      <c r="T116" s="24" t="str">
        <f>'SERIES_DB-MetaData'!T116</f>
        <v>C</v>
      </c>
      <c r="U116" s="31">
        <f>IF('SERIES_DB-MetaData'!$F116="US",'SERIES_DB-MetaData'!U116,'SERIES_DB-MetaData'!U116/(25.4^2))</f>
        <v>24.18004836009672</v>
      </c>
      <c r="V116" s="31">
        <f>IF('SERIES_DB-MetaData'!$F116="US",'SERIES_DB-MetaData'!V116,'SERIES_DB-MetaData'!V116/25.4)</f>
        <v>5.5118110236220472E-2</v>
      </c>
      <c r="W116" s="31">
        <f>IF('SERIES_DB-MetaData'!$F116="US",'SERIES_DB-MetaData'!W116,'SERIES_DB-MetaData'!W116/25.4)</f>
        <v>0</v>
      </c>
      <c r="X116" s="31">
        <f>IF('SERIES_DB-MetaData'!$F116="US",'SERIES_DB-MetaData'!X116,'SERIES_DB-MetaData'!X116/25.4)</f>
        <v>0</v>
      </c>
      <c r="Y116" s="108">
        <f>'SERIES_DB-MetaData'!Y116</f>
        <v>20</v>
      </c>
      <c r="Z116" s="31">
        <f>IF('SERIES_DB-MetaData'!$F116="US",'SERIES_DB-MetaData'!AB116,'SERIES_DB-MetaData'!AB116/25.4)</f>
        <v>0</v>
      </c>
      <c r="AA116" s="108">
        <f>'SERIES_DB-MetaData'!AC116</f>
        <v>0</v>
      </c>
      <c r="AB116" s="31" t="e">
        <f>IF('SERIES_DB-MetaData'!$F116="US",'SERIES_DB-MetaData'!#REF!,'SERIES_DB-MetaData'!#REF!/25.4)</f>
        <v>#REF!</v>
      </c>
      <c r="AC116" s="108" t="e">
        <f>'SERIES_DB-MetaData'!#REF!</f>
        <v>#REF!</v>
      </c>
      <c r="AD116" s="108">
        <f>'SERIES_DB-MetaData'!AD116</f>
        <v>0</v>
      </c>
      <c r="AE116" s="31">
        <f>IF('SERIES_DB-MetaData'!$F116="US",'SERIES_DB-MetaData'!AE116,'SERIES_DB-MetaData'!AE116/25.4)</f>
        <v>0</v>
      </c>
      <c r="AF116" s="108" t="str">
        <f>'SERIES_DB-MetaData'!AF116</f>
        <v>Ribbed</v>
      </c>
      <c r="AG116" s="23" t="e">
        <f t="shared" si="9"/>
        <v>#REF!</v>
      </c>
      <c r="AH116" s="31">
        <f>IF('SERIES_DB-MetaData'!$F116="US",'SERIES_DB-MetaData'!AH116,'SERIES_DB-MetaData'!AH116/25.4)</f>
        <v>0</v>
      </c>
      <c r="AI116" s="31">
        <f>IF('SERIES_DB-MetaData'!$F116="US",'SERIES_DB-MetaData'!AI116,'SERIES_DB-MetaData'!AI116/6.89476)</f>
        <v>55.433401597735092</v>
      </c>
      <c r="AJ116" s="31">
        <f>IF('SERIES_DB-MetaData'!$F116="US",'SERIES_DB-MetaData'!AJ116,'SERIES_DB-MetaData'!AJ116/6.89476)</f>
        <v>0</v>
      </c>
      <c r="AK116" s="31">
        <f>IF('SERIES_DB-MetaData'!$F116="US",'SERIES_DB-MetaData'!AK116,'SERIES_DB-MetaData'!AK116/6.89476)</f>
        <v>0</v>
      </c>
      <c r="AL116" s="31">
        <f>IF('SERIES_DB-MetaData'!$F116="US",'SERIES_DB-MetaData'!AL116,'SERIES_DB-MetaData'!AL116/6.89476)</f>
        <v>0</v>
      </c>
      <c r="AM116" s="31">
        <f>IF('SERIES_DB-MetaData'!$F116="US",'SERIES_DB-MetaData'!AM116,'SERIES_DB-MetaData'!AM116/6.89476)</f>
        <v>0</v>
      </c>
      <c r="AN116" s="31">
        <f>IF('SERIES_DB-MetaData'!$F116="US",'SERIES_DB-MetaData'!AN116,'SERIES_DB-MetaData'!AN116/6.89476)</f>
        <v>0</v>
      </c>
      <c r="AO116" s="108">
        <f>'SERIES_DB-MetaData'!AO116</f>
        <v>0</v>
      </c>
      <c r="AP116" s="108">
        <f>'SERIES_DB-MetaData'!AP116</f>
        <v>0</v>
      </c>
      <c r="AQ116" s="108">
        <f>'SERIES_DB-MetaData'!AQ116</f>
        <v>2</v>
      </c>
      <c r="AR116" s="108" t="str">
        <f>'SERIES_DB-MetaData'!AR116</f>
        <v>Ribbed</v>
      </c>
      <c r="AS116" s="31">
        <f>IF('SERIES_DB-MetaData'!$F116="US",'SERIES_DB-MetaData'!AS116,'SERIES_DB-MetaData'!AS116/25.4)</f>
        <v>5.5118110236220472E-2</v>
      </c>
      <c r="AT116" s="108">
        <f>'SERIES_DB-MetaData'!AT116</f>
        <v>5</v>
      </c>
      <c r="AU116" s="31">
        <f>IF('SERIES_DB-MetaData'!$F116="US",'SERIES_DB-MetaData'!AU116,'SERIES_DB-MetaData'!AU116/25.4)</f>
        <v>1.1811023622047245</v>
      </c>
      <c r="AV116" s="31">
        <f>IF('SERIES_DB-MetaData'!$F116="US",'SERIES_DB-MetaData'!AV116,'SERIES_DB-MetaData'!AV116/25.4)</f>
        <v>0</v>
      </c>
      <c r="AW116" s="108">
        <f>'SERIES_DB-MetaData'!AW116</f>
        <v>0</v>
      </c>
      <c r="AX116" s="31">
        <f>IF('SERIES_DB-MetaData'!$F116="US",'SERIES_DB-MetaData'!AX116,'SERIES_DB-MetaData'!AX116/25.4)</f>
        <v>0</v>
      </c>
      <c r="AY116" s="23">
        <f t="shared" si="10"/>
        <v>6.8416906678177708E-2</v>
      </c>
      <c r="AZ116" s="23"/>
      <c r="BA116" s="31">
        <f>IF('SERIES_DB-MetaData'!$F116="US",'SERIES_DB-MetaData'!BA116,'SERIES_DB-MetaData'!BA116/6.89476)</f>
        <v>55.433401597735092</v>
      </c>
      <c r="BB116" s="31">
        <f>IF('SERIES_DB-MetaData'!$F116="US",'SERIES_DB-MetaData'!BB116,'SERIES_DB-MetaData'!BB116/6.89476)</f>
        <v>0</v>
      </c>
      <c r="BC116" s="108">
        <f>'SERIES_DB-MetaData'!BC116</f>
        <v>0</v>
      </c>
      <c r="BD116" s="31">
        <f>IF('SERIES_DB-MetaData'!$F116="US",'SERIES_DB-MetaData'!BD116,'SERIES_DB-MetaData'!BD116/25.4)</f>
        <v>5.5118110236220472E-2</v>
      </c>
      <c r="BE116" s="31">
        <f>IF('SERIES_DB-MetaData'!$F116="US",'SERIES_DB-MetaData'!BE116,'SERIES_DB-MetaData'!BE116/25.4)</f>
        <v>1.1811023622047245</v>
      </c>
      <c r="BF116" s="108">
        <f>'SERIES_DB-MetaData'!BF116</f>
        <v>2</v>
      </c>
      <c r="BG116" s="23">
        <f t="shared" si="11"/>
        <v>0.34208453339088851</v>
      </c>
      <c r="BH116" s="31">
        <f>IF('SERIES_DB-MetaData'!$F116="US",'SERIES_DB-MetaData'!BH116,'SERIES_DB-MetaData'!BH116/25.4)</f>
        <v>0</v>
      </c>
      <c r="BI116" s="31">
        <f>IF('SERIES_DB-MetaData'!$F116="US",'SERIES_DB-MetaData'!BI116,'SERIES_DB-MetaData'!BI116/6.89476)</f>
        <v>55.433401597735092</v>
      </c>
      <c r="BJ116" s="31">
        <f>IF('SERIES_DB-MetaData'!$F116="US",'SERIES_DB-MetaData'!BJ116,'SERIES_DB-MetaData'!BJ116/6.89476)</f>
        <v>0</v>
      </c>
      <c r="BK116" s="108">
        <f>'SERIES_DB-MetaData'!BK116</f>
        <v>0</v>
      </c>
      <c r="BL116" s="31">
        <f>IF('SERIES_DB-MetaData'!$F116="US",'SERIES_DB-MetaData'!BL116,'SERIES_DB-MetaData'!BL116/25.4)</f>
        <v>5.5118110236220472E-2</v>
      </c>
      <c r="BM116" s="31">
        <f>IF('SERIES_DB-MetaData'!$F116="US",'SERIES_DB-MetaData'!BM116,'SERIES_DB-MetaData'!BM116/25.4)</f>
        <v>1.1811023622047245</v>
      </c>
      <c r="BN116" s="31">
        <f>'SERIES_DB-MetaData'!$BO$6</f>
        <v>0.52359877559829893</v>
      </c>
      <c r="BO116" s="22">
        <f>'SERIES_DB-MetaData'!$BO$6</f>
        <v>0.52359877559829893</v>
      </c>
      <c r="BP116" s="31">
        <f>IF('SERIES_DB-MetaData'!$F116="US",'SERIES_DB-MetaData'!BP116,'SERIES_DB-MetaData'!BP116/6.89476)</f>
        <v>55.433401597735092</v>
      </c>
      <c r="BQ116" s="31">
        <f>IF('SERIES_DB-MetaData'!$F116="US",'SERIES_DB-MetaData'!BQ116,'SERIES_DB-MetaData'!BQ116/6.89476)</f>
        <v>0</v>
      </c>
      <c r="BR116" s="108">
        <f>'SERIES_DB-MetaData'!BR116</f>
        <v>0</v>
      </c>
      <c r="BS116" s="31">
        <f>IF('SERIES_DB-MetaData'!$F116="US",'SERIES_DB-MetaData'!BS116,'SERIES_DB-MetaData'!BS116/25.4)</f>
        <v>0</v>
      </c>
      <c r="BT116" s="108">
        <f>'SERIES_DB-MetaData'!BT116</f>
        <v>0</v>
      </c>
      <c r="BU116" s="108">
        <f t="shared" si="12"/>
        <v>0</v>
      </c>
      <c r="BV116" s="31">
        <f>IF('SERIES_DB-MetaData'!$F116="US",'SERIES_DB-MetaData'!BV116,'SERIES_DB-MetaData'!BV116/6.89476)</f>
        <v>0</v>
      </c>
      <c r="BW116" s="108">
        <f>'SERIES_DB-MetaData'!BW116</f>
        <v>0</v>
      </c>
      <c r="BX116" s="108">
        <f>'SERIES_DB-MetaData'!BX116</f>
        <v>2</v>
      </c>
    </row>
    <row r="117" spans="1:76">
      <c r="A117" s="85">
        <f>'SERIES_DB-MetaData'!A117</f>
        <v>112</v>
      </c>
      <c r="B117" s="85">
        <f>'SERIES_DB-MetaData'!B117</f>
        <v>0</v>
      </c>
      <c r="C117" s="85">
        <f>'SERIES_DB-MetaData'!C117</f>
        <v>6</v>
      </c>
      <c r="D117" s="85" t="str">
        <f>'SERIES_DB-MetaData'!D117</f>
        <v>Kokusho_1-6</v>
      </c>
      <c r="E117" s="85" t="str">
        <f>'SERIES_DB-MetaData'!E117</f>
        <v>Kokusho (from Lu et al., 2010, NEES Database)</v>
      </c>
      <c r="F117" s="20" t="s">
        <v>193</v>
      </c>
      <c r="G117" s="85" t="str">
        <f>'SERIES_DB-MetaData'!G117</f>
        <v>C</v>
      </c>
      <c r="H117" s="85" t="str">
        <f>'SERIES_DB-MetaData'!H117</f>
        <v>B</v>
      </c>
      <c r="I117" s="31">
        <f>IF('SERIES_DB-MetaData'!$F117="US",'SERIES_DB-MetaData'!I117,'SERIES_DB-MetaData'!I117/6.89476)</f>
        <v>2.3351066607104527</v>
      </c>
      <c r="J117" s="31">
        <f>IF('SERIES_DB-MetaData'!$F117="US",'SERIES_DB-MetaData'!J117,'SERIES_DB-MetaData'!J117/6.89476)</f>
        <v>0</v>
      </c>
      <c r="K117" s="31">
        <f>IF('SERIES_DB-MetaData'!$F117="US",'SERIES_DB-MetaData'!K117,'SERIES_DB-MetaData'!K117/6.89476)</f>
        <v>0</v>
      </c>
      <c r="L117" s="31">
        <f>IF('SERIES_DB-MetaData'!$F117="US",'SERIES_DB-MetaData'!L117,'SERIES_DB-MetaData'!L117/4.448)</f>
        <v>0</v>
      </c>
      <c r="M117" s="20">
        <f>'SERIES_DB-MetaData'!M117</f>
        <v>0</v>
      </c>
      <c r="N117" s="31">
        <f>IF('SERIES_DB-MetaData'!$F117="US",'SERIES_DB-MetaData'!N117,'SERIES_DB-MetaData'!N117/25.4)</f>
        <v>5.9055118110236222</v>
      </c>
      <c r="O117" s="31">
        <f>IF('SERIES_DB-MetaData'!$F117="US",'SERIES_DB-MetaData'!O117,'SERIES_DB-MetaData'!O117/25.4)</f>
        <v>1.1811023622047245</v>
      </c>
      <c r="P117" s="31">
        <f>IF('SERIES_DB-MetaData'!$F117="US",'SERIES_DB-MetaData'!P117,'SERIES_DB-MetaData'!P117/25.4)</f>
        <v>16.929133858267718</v>
      </c>
      <c r="Q117" s="31">
        <f>IF('SERIES_DB-MetaData'!$F117="US",'SERIES_DB-MetaData'!Q117,'SERIES_DB-MetaData'!Q117/25.4)</f>
        <v>1.1811023622047245</v>
      </c>
      <c r="R117" s="31">
        <f>IF('SERIES_DB-MetaData'!$F117="US",'SERIES_DB-MetaData'!R117,'SERIES_DB-MetaData'!R117/25.4)</f>
        <v>5.9055118110236222</v>
      </c>
      <c r="S117" s="31">
        <f>IF('SERIES_DB-MetaData'!$F117="US",'SERIES_DB-MetaData'!S117,'SERIES_DB-MetaData'!S117/25.4)</f>
        <v>5.9055118110236222</v>
      </c>
      <c r="T117" s="24" t="str">
        <f>'SERIES_DB-MetaData'!T117</f>
        <v>C</v>
      </c>
      <c r="U117" s="31">
        <f>IF('SERIES_DB-MetaData'!$F117="US",'SERIES_DB-MetaData'!U117,'SERIES_DB-MetaData'!U117/(25.4^2))</f>
        <v>24.18004836009672</v>
      </c>
      <c r="V117" s="31">
        <f>IF('SERIES_DB-MetaData'!$F117="US",'SERIES_DB-MetaData'!V117,'SERIES_DB-MetaData'!V117/25.4)</f>
        <v>5.5118110236220472E-2</v>
      </c>
      <c r="W117" s="31">
        <f>IF('SERIES_DB-MetaData'!$F117="US",'SERIES_DB-MetaData'!W117,'SERIES_DB-MetaData'!W117/25.4)</f>
        <v>0</v>
      </c>
      <c r="X117" s="31">
        <f>IF('SERIES_DB-MetaData'!$F117="US",'SERIES_DB-MetaData'!X117,'SERIES_DB-MetaData'!X117/25.4)</f>
        <v>0</v>
      </c>
      <c r="Y117" s="108">
        <f>'SERIES_DB-MetaData'!Y117</f>
        <v>20</v>
      </c>
      <c r="Z117" s="31">
        <f>IF('SERIES_DB-MetaData'!$F117="US",'SERIES_DB-MetaData'!AB117,'SERIES_DB-MetaData'!AB117/25.4)</f>
        <v>0</v>
      </c>
      <c r="AA117" s="108">
        <f>'SERIES_DB-MetaData'!AC117</f>
        <v>0</v>
      </c>
      <c r="AB117" s="31" t="e">
        <f>IF('SERIES_DB-MetaData'!$F117="US",'SERIES_DB-MetaData'!#REF!,'SERIES_DB-MetaData'!#REF!/25.4)</f>
        <v>#REF!</v>
      </c>
      <c r="AC117" s="108" t="e">
        <f>'SERIES_DB-MetaData'!#REF!</f>
        <v>#REF!</v>
      </c>
      <c r="AD117" s="108">
        <f>'SERIES_DB-MetaData'!AD117</f>
        <v>0</v>
      </c>
      <c r="AE117" s="31">
        <f>IF('SERIES_DB-MetaData'!$F117="US",'SERIES_DB-MetaData'!AE117,'SERIES_DB-MetaData'!AE117/25.4)</f>
        <v>0</v>
      </c>
      <c r="AF117" s="108" t="str">
        <f>'SERIES_DB-MetaData'!AF117</f>
        <v>Ribbed</v>
      </c>
      <c r="AG117" s="23" t="e">
        <f t="shared" si="9"/>
        <v>#REF!</v>
      </c>
      <c r="AH117" s="31">
        <f>IF('SERIES_DB-MetaData'!$F117="US",'SERIES_DB-MetaData'!AH117,'SERIES_DB-MetaData'!AH117/25.4)</f>
        <v>0</v>
      </c>
      <c r="AI117" s="31">
        <f>IF('SERIES_DB-MetaData'!$F117="US",'SERIES_DB-MetaData'!AI117,'SERIES_DB-MetaData'!AI117/6.89476)</f>
        <v>55.433401597735092</v>
      </c>
      <c r="AJ117" s="31">
        <f>IF('SERIES_DB-MetaData'!$F117="US",'SERIES_DB-MetaData'!AJ117,'SERIES_DB-MetaData'!AJ117/6.89476)</f>
        <v>0</v>
      </c>
      <c r="AK117" s="31">
        <f>IF('SERIES_DB-MetaData'!$F117="US",'SERIES_DB-MetaData'!AK117,'SERIES_DB-MetaData'!AK117/6.89476)</f>
        <v>0</v>
      </c>
      <c r="AL117" s="31">
        <f>IF('SERIES_DB-MetaData'!$F117="US",'SERIES_DB-MetaData'!AL117,'SERIES_DB-MetaData'!AL117/6.89476)</f>
        <v>0</v>
      </c>
      <c r="AM117" s="31">
        <f>IF('SERIES_DB-MetaData'!$F117="US",'SERIES_DB-MetaData'!AM117,'SERIES_DB-MetaData'!AM117/6.89476)</f>
        <v>0</v>
      </c>
      <c r="AN117" s="31">
        <f>IF('SERIES_DB-MetaData'!$F117="US",'SERIES_DB-MetaData'!AN117,'SERIES_DB-MetaData'!AN117/6.89476)</f>
        <v>0</v>
      </c>
      <c r="AO117" s="108">
        <f>'SERIES_DB-MetaData'!AO117</f>
        <v>0</v>
      </c>
      <c r="AP117" s="108">
        <f>'SERIES_DB-MetaData'!AP117</f>
        <v>0</v>
      </c>
      <c r="AQ117" s="108">
        <f>'SERIES_DB-MetaData'!AQ117</f>
        <v>2</v>
      </c>
      <c r="AR117" s="108" t="str">
        <f>'SERIES_DB-MetaData'!AR117</f>
        <v>Ribbed</v>
      </c>
      <c r="AS117" s="31">
        <f>IF('SERIES_DB-MetaData'!$F117="US",'SERIES_DB-MetaData'!AS117,'SERIES_DB-MetaData'!AS117/25.4)</f>
        <v>5.5118110236220472E-2</v>
      </c>
      <c r="AT117" s="108">
        <f>'SERIES_DB-MetaData'!AT117</f>
        <v>5</v>
      </c>
      <c r="AU117" s="31">
        <f>IF('SERIES_DB-MetaData'!$F117="US",'SERIES_DB-MetaData'!AU117,'SERIES_DB-MetaData'!AU117/25.4)</f>
        <v>1.1811023622047245</v>
      </c>
      <c r="AV117" s="31">
        <f>IF('SERIES_DB-MetaData'!$F117="US",'SERIES_DB-MetaData'!AV117,'SERIES_DB-MetaData'!AV117/25.4)</f>
        <v>0</v>
      </c>
      <c r="AW117" s="108">
        <f>'SERIES_DB-MetaData'!AW117</f>
        <v>0</v>
      </c>
      <c r="AX117" s="31">
        <f>IF('SERIES_DB-MetaData'!$F117="US",'SERIES_DB-MetaData'!AX117,'SERIES_DB-MetaData'!AX117/25.4)</f>
        <v>0</v>
      </c>
      <c r="AY117" s="23">
        <f t="shared" si="10"/>
        <v>6.8416906678177708E-2</v>
      </c>
      <c r="AZ117" s="23"/>
      <c r="BA117" s="31">
        <f>IF('SERIES_DB-MetaData'!$F117="US",'SERIES_DB-MetaData'!BA117,'SERIES_DB-MetaData'!BA117/6.89476)</f>
        <v>55.433401597735092</v>
      </c>
      <c r="BB117" s="31">
        <f>IF('SERIES_DB-MetaData'!$F117="US",'SERIES_DB-MetaData'!BB117,'SERIES_DB-MetaData'!BB117/6.89476)</f>
        <v>0</v>
      </c>
      <c r="BC117" s="108">
        <f>'SERIES_DB-MetaData'!BC117</f>
        <v>0</v>
      </c>
      <c r="BD117" s="31">
        <f>IF('SERIES_DB-MetaData'!$F117="US",'SERIES_DB-MetaData'!BD117,'SERIES_DB-MetaData'!BD117/25.4)</f>
        <v>5.5118110236220472E-2</v>
      </c>
      <c r="BE117" s="31">
        <f>IF('SERIES_DB-MetaData'!$F117="US",'SERIES_DB-MetaData'!BE117,'SERIES_DB-MetaData'!BE117/25.4)</f>
        <v>1.1811023622047245</v>
      </c>
      <c r="BF117" s="108">
        <f>'SERIES_DB-MetaData'!BF117</f>
        <v>2</v>
      </c>
      <c r="BG117" s="23">
        <f t="shared" si="11"/>
        <v>0.34208453339088851</v>
      </c>
      <c r="BH117" s="31">
        <f>IF('SERIES_DB-MetaData'!$F117="US",'SERIES_DB-MetaData'!BH117,'SERIES_DB-MetaData'!BH117/25.4)</f>
        <v>0</v>
      </c>
      <c r="BI117" s="31">
        <f>IF('SERIES_DB-MetaData'!$F117="US",'SERIES_DB-MetaData'!BI117,'SERIES_DB-MetaData'!BI117/6.89476)</f>
        <v>55.433401597735092</v>
      </c>
      <c r="BJ117" s="31">
        <f>IF('SERIES_DB-MetaData'!$F117="US",'SERIES_DB-MetaData'!BJ117,'SERIES_DB-MetaData'!BJ117/6.89476)</f>
        <v>0</v>
      </c>
      <c r="BK117" s="108">
        <f>'SERIES_DB-MetaData'!BK117</f>
        <v>0</v>
      </c>
      <c r="BL117" s="31">
        <f>IF('SERIES_DB-MetaData'!$F117="US",'SERIES_DB-MetaData'!BL117,'SERIES_DB-MetaData'!BL117/25.4)</f>
        <v>5.5118110236220472E-2</v>
      </c>
      <c r="BM117" s="31">
        <f>IF('SERIES_DB-MetaData'!$F117="US",'SERIES_DB-MetaData'!BM117,'SERIES_DB-MetaData'!BM117/25.4)</f>
        <v>1.1811023622047245</v>
      </c>
      <c r="BN117" s="31">
        <f>'SERIES_DB-MetaData'!$BO$6</f>
        <v>0.52359877559829893</v>
      </c>
      <c r="BO117" s="22">
        <f>'SERIES_DB-MetaData'!$BO$6</f>
        <v>0.52359877559829893</v>
      </c>
      <c r="BP117" s="31">
        <f>IF('SERIES_DB-MetaData'!$F117="US",'SERIES_DB-MetaData'!BP117,'SERIES_DB-MetaData'!BP117/6.89476)</f>
        <v>55.433401597735092</v>
      </c>
      <c r="BQ117" s="31">
        <f>IF('SERIES_DB-MetaData'!$F117="US",'SERIES_DB-MetaData'!BQ117,'SERIES_DB-MetaData'!BQ117/6.89476)</f>
        <v>0</v>
      </c>
      <c r="BR117" s="108">
        <f>'SERIES_DB-MetaData'!BR117</f>
        <v>0</v>
      </c>
      <c r="BS117" s="31">
        <f>IF('SERIES_DB-MetaData'!$F117="US",'SERIES_DB-MetaData'!BS117,'SERIES_DB-MetaData'!BS117/25.4)</f>
        <v>0</v>
      </c>
      <c r="BT117" s="108">
        <f>'SERIES_DB-MetaData'!BT117</f>
        <v>0</v>
      </c>
      <c r="BU117" s="108">
        <f t="shared" si="12"/>
        <v>0</v>
      </c>
      <c r="BV117" s="31">
        <f>IF('SERIES_DB-MetaData'!$F117="US",'SERIES_DB-MetaData'!BV117,'SERIES_DB-MetaData'!BV117/6.89476)</f>
        <v>0</v>
      </c>
      <c r="BW117" s="108">
        <f>'SERIES_DB-MetaData'!BW117</f>
        <v>0</v>
      </c>
      <c r="BX117" s="108">
        <f>'SERIES_DB-MetaData'!BX117</f>
        <v>2</v>
      </c>
    </row>
    <row r="118" spans="1:76">
      <c r="A118" s="85">
        <f>'SERIES_DB-MetaData'!A118</f>
        <v>113</v>
      </c>
      <c r="B118" s="85">
        <f>'SERIES_DB-MetaData'!B118</f>
        <v>0</v>
      </c>
      <c r="C118" s="85">
        <f>'SERIES_DB-MetaData'!C118</f>
        <v>7</v>
      </c>
      <c r="D118" s="85" t="str">
        <f>'SERIES_DB-MetaData'!D118</f>
        <v>Kokusho_1-7</v>
      </c>
      <c r="E118" s="85" t="str">
        <f>'SERIES_DB-MetaData'!E118</f>
        <v>Kokusho (from Lu et al., 2010, NEES Database)</v>
      </c>
      <c r="F118" s="20" t="s">
        <v>193</v>
      </c>
      <c r="G118" s="85" t="str">
        <f>'SERIES_DB-MetaData'!G118</f>
        <v>C</v>
      </c>
      <c r="H118" s="85" t="str">
        <f>'SERIES_DB-MetaData'!H118</f>
        <v>B</v>
      </c>
      <c r="I118" s="31">
        <f>IF('SERIES_DB-MetaData'!$F118="US",'SERIES_DB-MetaData'!I118,'SERIES_DB-MetaData'!I118/6.89476)</f>
        <v>2.3351066607104527</v>
      </c>
      <c r="J118" s="31">
        <f>IF('SERIES_DB-MetaData'!$F118="US",'SERIES_DB-MetaData'!J118,'SERIES_DB-MetaData'!J118/6.89476)</f>
        <v>0</v>
      </c>
      <c r="K118" s="31">
        <f>IF('SERIES_DB-MetaData'!$F118="US",'SERIES_DB-MetaData'!K118,'SERIES_DB-MetaData'!K118/6.89476)</f>
        <v>0</v>
      </c>
      <c r="L118" s="31">
        <f>IF('SERIES_DB-MetaData'!$F118="US",'SERIES_DB-MetaData'!L118,'SERIES_DB-MetaData'!L118/4.448)</f>
        <v>0</v>
      </c>
      <c r="M118" s="20">
        <f>'SERIES_DB-MetaData'!M118</f>
        <v>0</v>
      </c>
      <c r="N118" s="31">
        <f>IF('SERIES_DB-MetaData'!$F118="US",'SERIES_DB-MetaData'!N118,'SERIES_DB-MetaData'!N118/25.4)</f>
        <v>5.9055118110236222</v>
      </c>
      <c r="O118" s="31">
        <f>IF('SERIES_DB-MetaData'!$F118="US",'SERIES_DB-MetaData'!O118,'SERIES_DB-MetaData'!O118/25.4)</f>
        <v>1.1811023622047245</v>
      </c>
      <c r="P118" s="31">
        <f>IF('SERIES_DB-MetaData'!$F118="US",'SERIES_DB-MetaData'!P118,'SERIES_DB-MetaData'!P118/25.4)</f>
        <v>16.929133858267718</v>
      </c>
      <c r="Q118" s="31">
        <f>IF('SERIES_DB-MetaData'!$F118="US",'SERIES_DB-MetaData'!Q118,'SERIES_DB-MetaData'!Q118/25.4)</f>
        <v>1.1811023622047245</v>
      </c>
      <c r="R118" s="31">
        <f>IF('SERIES_DB-MetaData'!$F118="US",'SERIES_DB-MetaData'!R118,'SERIES_DB-MetaData'!R118/25.4)</f>
        <v>5.9055118110236222</v>
      </c>
      <c r="S118" s="31">
        <f>IF('SERIES_DB-MetaData'!$F118="US",'SERIES_DB-MetaData'!S118,'SERIES_DB-MetaData'!S118/25.4)</f>
        <v>5.9055118110236222</v>
      </c>
      <c r="T118" s="24" t="str">
        <f>'SERIES_DB-MetaData'!T118</f>
        <v>C</v>
      </c>
      <c r="U118" s="31">
        <f>IF('SERIES_DB-MetaData'!$F118="US",'SERIES_DB-MetaData'!U118,'SERIES_DB-MetaData'!U118/(25.4^2))</f>
        <v>24.18004836009672</v>
      </c>
      <c r="V118" s="31">
        <f>IF('SERIES_DB-MetaData'!$F118="US",'SERIES_DB-MetaData'!V118,'SERIES_DB-MetaData'!V118/25.4)</f>
        <v>5.5118110236220472E-2</v>
      </c>
      <c r="W118" s="31">
        <f>IF('SERIES_DB-MetaData'!$F118="US",'SERIES_DB-MetaData'!W118,'SERIES_DB-MetaData'!W118/25.4)</f>
        <v>0</v>
      </c>
      <c r="X118" s="31">
        <f>IF('SERIES_DB-MetaData'!$F118="US",'SERIES_DB-MetaData'!X118,'SERIES_DB-MetaData'!X118/25.4)</f>
        <v>0</v>
      </c>
      <c r="Y118" s="108">
        <f>'SERIES_DB-MetaData'!Y118</f>
        <v>20</v>
      </c>
      <c r="Z118" s="31">
        <f>IF('SERIES_DB-MetaData'!$F118="US",'SERIES_DB-MetaData'!AB118,'SERIES_DB-MetaData'!AB118/25.4)</f>
        <v>0</v>
      </c>
      <c r="AA118" s="108">
        <f>'SERIES_DB-MetaData'!AC118</f>
        <v>0</v>
      </c>
      <c r="AB118" s="31" t="e">
        <f>IF('SERIES_DB-MetaData'!$F118="US",'SERIES_DB-MetaData'!#REF!,'SERIES_DB-MetaData'!#REF!/25.4)</f>
        <v>#REF!</v>
      </c>
      <c r="AC118" s="108" t="e">
        <f>'SERIES_DB-MetaData'!#REF!</f>
        <v>#REF!</v>
      </c>
      <c r="AD118" s="108">
        <f>'SERIES_DB-MetaData'!AD118</f>
        <v>0</v>
      </c>
      <c r="AE118" s="31">
        <f>IF('SERIES_DB-MetaData'!$F118="US",'SERIES_DB-MetaData'!AE118,'SERIES_DB-MetaData'!AE118/25.4)</f>
        <v>0</v>
      </c>
      <c r="AF118" s="108" t="str">
        <f>'SERIES_DB-MetaData'!AF118</f>
        <v>Ribbed</v>
      </c>
      <c r="AG118" s="23" t="e">
        <f t="shared" si="9"/>
        <v>#REF!</v>
      </c>
      <c r="AH118" s="31">
        <f>IF('SERIES_DB-MetaData'!$F118="US",'SERIES_DB-MetaData'!AH118,'SERIES_DB-MetaData'!AH118/25.4)</f>
        <v>0</v>
      </c>
      <c r="AI118" s="31">
        <f>IF('SERIES_DB-MetaData'!$F118="US",'SERIES_DB-MetaData'!AI118,'SERIES_DB-MetaData'!AI118/6.89476)</f>
        <v>55.433401597735092</v>
      </c>
      <c r="AJ118" s="31">
        <f>IF('SERIES_DB-MetaData'!$F118="US",'SERIES_DB-MetaData'!AJ118,'SERIES_DB-MetaData'!AJ118/6.89476)</f>
        <v>0</v>
      </c>
      <c r="AK118" s="31">
        <f>IF('SERIES_DB-MetaData'!$F118="US",'SERIES_DB-MetaData'!AK118,'SERIES_DB-MetaData'!AK118/6.89476)</f>
        <v>0</v>
      </c>
      <c r="AL118" s="31">
        <f>IF('SERIES_DB-MetaData'!$F118="US",'SERIES_DB-MetaData'!AL118,'SERIES_DB-MetaData'!AL118/6.89476)</f>
        <v>0</v>
      </c>
      <c r="AM118" s="31">
        <f>IF('SERIES_DB-MetaData'!$F118="US",'SERIES_DB-MetaData'!AM118,'SERIES_DB-MetaData'!AM118/6.89476)</f>
        <v>0</v>
      </c>
      <c r="AN118" s="31">
        <f>IF('SERIES_DB-MetaData'!$F118="US",'SERIES_DB-MetaData'!AN118,'SERIES_DB-MetaData'!AN118/6.89476)</f>
        <v>0</v>
      </c>
      <c r="AO118" s="108">
        <f>'SERIES_DB-MetaData'!AO118</f>
        <v>0</v>
      </c>
      <c r="AP118" s="108">
        <f>'SERIES_DB-MetaData'!AP118</f>
        <v>0</v>
      </c>
      <c r="AQ118" s="108">
        <f>'SERIES_DB-MetaData'!AQ118</f>
        <v>2</v>
      </c>
      <c r="AR118" s="108" t="str">
        <f>'SERIES_DB-MetaData'!AR118</f>
        <v>Ribbed</v>
      </c>
      <c r="AS118" s="31">
        <f>IF('SERIES_DB-MetaData'!$F118="US",'SERIES_DB-MetaData'!AS118,'SERIES_DB-MetaData'!AS118/25.4)</f>
        <v>5.5118110236220472E-2</v>
      </c>
      <c r="AT118" s="108">
        <f>'SERIES_DB-MetaData'!AT118</f>
        <v>5</v>
      </c>
      <c r="AU118" s="31">
        <f>IF('SERIES_DB-MetaData'!$F118="US",'SERIES_DB-MetaData'!AU118,'SERIES_DB-MetaData'!AU118/25.4)</f>
        <v>1.1811023622047245</v>
      </c>
      <c r="AV118" s="31">
        <f>IF('SERIES_DB-MetaData'!$F118="US",'SERIES_DB-MetaData'!AV118,'SERIES_DB-MetaData'!AV118/25.4)</f>
        <v>0</v>
      </c>
      <c r="AW118" s="108">
        <f>'SERIES_DB-MetaData'!AW118</f>
        <v>0</v>
      </c>
      <c r="AX118" s="31">
        <f>IF('SERIES_DB-MetaData'!$F118="US",'SERIES_DB-MetaData'!AX118,'SERIES_DB-MetaData'!AX118/25.4)</f>
        <v>0</v>
      </c>
      <c r="AY118" s="23">
        <f t="shared" si="10"/>
        <v>6.8416906678177708E-2</v>
      </c>
      <c r="AZ118" s="23"/>
      <c r="BA118" s="31">
        <f>IF('SERIES_DB-MetaData'!$F118="US",'SERIES_DB-MetaData'!BA118,'SERIES_DB-MetaData'!BA118/6.89476)</f>
        <v>55.433401597735092</v>
      </c>
      <c r="BB118" s="31">
        <f>IF('SERIES_DB-MetaData'!$F118="US",'SERIES_DB-MetaData'!BB118,'SERIES_DB-MetaData'!BB118/6.89476)</f>
        <v>0</v>
      </c>
      <c r="BC118" s="108">
        <f>'SERIES_DB-MetaData'!BC118</f>
        <v>0</v>
      </c>
      <c r="BD118" s="31">
        <f>IF('SERIES_DB-MetaData'!$F118="US",'SERIES_DB-MetaData'!BD118,'SERIES_DB-MetaData'!BD118/25.4)</f>
        <v>5.5118110236220472E-2</v>
      </c>
      <c r="BE118" s="31">
        <f>IF('SERIES_DB-MetaData'!$F118="US",'SERIES_DB-MetaData'!BE118,'SERIES_DB-MetaData'!BE118/25.4)</f>
        <v>1.1811023622047245</v>
      </c>
      <c r="BF118" s="108">
        <f>'SERIES_DB-MetaData'!BF118</f>
        <v>2</v>
      </c>
      <c r="BG118" s="23">
        <f t="shared" si="11"/>
        <v>0.34208453339088851</v>
      </c>
      <c r="BH118" s="31">
        <f>IF('SERIES_DB-MetaData'!$F118="US",'SERIES_DB-MetaData'!BH118,'SERIES_DB-MetaData'!BH118/25.4)</f>
        <v>0</v>
      </c>
      <c r="BI118" s="31">
        <f>IF('SERIES_DB-MetaData'!$F118="US",'SERIES_DB-MetaData'!BI118,'SERIES_DB-MetaData'!BI118/6.89476)</f>
        <v>55.433401597735092</v>
      </c>
      <c r="BJ118" s="31">
        <f>IF('SERIES_DB-MetaData'!$F118="US",'SERIES_DB-MetaData'!BJ118,'SERIES_DB-MetaData'!BJ118/6.89476)</f>
        <v>0</v>
      </c>
      <c r="BK118" s="108">
        <f>'SERIES_DB-MetaData'!BK118</f>
        <v>0</v>
      </c>
      <c r="BL118" s="31">
        <f>IF('SERIES_DB-MetaData'!$F118="US",'SERIES_DB-MetaData'!BL118,'SERIES_DB-MetaData'!BL118/25.4)</f>
        <v>5.5118110236220472E-2</v>
      </c>
      <c r="BM118" s="31">
        <f>IF('SERIES_DB-MetaData'!$F118="US",'SERIES_DB-MetaData'!BM118,'SERIES_DB-MetaData'!BM118/25.4)</f>
        <v>1.1811023622047245</v>
      </c>
      <c r="BN118" s="31">
        <f>'SERIES_DB-MetaData'!$BO$6</f>
        <v>0.52359877559829893</v>
      </c>
      <c r="BO118" s="22">
        <f>'SERIES_DB-MetaData'!$BO$6</f>
        <v>0.52359877559829893</v>
      </c>
      <c r="BP118" s="31">
        <f>IF('SERIES_DB-MetaData'!$F118="US",'SERIES_DB-MetaData'!BP118,'SERIES_DB-MetaData'!BP118/6.89476)</f>
        <v>55.433401597735092</v>
      </c>
      <c r="BQ118" s="31">
        <f>IF('SERIES_DB-MetaData'!$F118="US",'SERIES_DB-MetaData'!BQ118,'SERIES_DB-MetaData'!BQ118/6.89476)</f>
        <v>0</v>
      </c>
      <c r="BR118" s="108">
        <f>'SERIES_DB-MetaData'!BR118</f>
        <v>0</v>
      </c>
      <c r="BS118" s="31">
        <f>IF('SERIES_DB-MetaData'!$F118="US",'SERIES_DB-MetaData'!BS118,'SERIES_DB-MetaData'!BS118/25.4)</f>
        <v>0</v>
      </c>
      <c r="BT118" s="108">
        <f>'SERIES_DB-MetaData'!BT118</f>
        <v>0</v>
      </c>
      <c r="BU118" s="108">
        <f t="shared" si="12"/>
        <v>0</v>
      </c>
      <c r="BV118" s="31">
        <f>IF('SERIES_DB-MetaData'!$F118="US",'SERIES_DB-MetaData'!BV118,'SERIES_DB-MetaData'!BV118/6.89476)</f>
        <v>0</v>
      </c>
      <c r="BW118" s="108">
        <f>'SERIES_DB-MetaData'!BW118</f>
        <v>0</v>
      </c>
      <c r="BX118" s="108">
        <f>'SERIES_DB-MetaData'!BX118</f>
        <v>2</v>
      </c>
    </row>
    <row r="119" spans="1:76">
      <c r="A119" s="85">
        <f>'SERIES_DB-MetaData'!A119</f>
        <v>114</v>
      </c>
      <c r="B119" s="85">
        <f>'SERIES_DB-MetaData'!B119</f>
        <v>0</v>
      </c>
      <c r="C119" s="85">
        <f>'SERIES_DB-MetaData'!C119</f>
        <v>8</v>
      </c>
      <c r="D119" s="85" t="str">
        <f>'SERIES_DB-MetaData'!D119</f>
        <v>Kokusho_2-1</v>
      </c>
      <c r="E119" s="85" t="str">
        <f>'SERIES_DB-MetaData'!E119</f>
        <v>Kokusho (from Lu et al., 2010, NEES Database)</v>
      </c>
      <c r="F119" s="20" t="s">
        <v>193</v>
      </c>
      <c r="G119" s="85" t="str">
        <f>'SERIES_DB-MetaData'!G119</f>
        <v>C</v>
      </c>
      <c r="H119" s="85" t="str">
        <f>'SERIES_DB-MetaData'!H119</f>
        <v>B</v>
      </c>
      <c r="I119" s="31">
        <f>IF('SERIES_DB-MetaData'!$F119="US",'SERIES_DB-MetaData'!I119,'SERIES_DB-MetaData'!I119/6.89476)</f>
        <v>3.8434985409209315</v>
      </c>
      <c r="J119" s="31">
        <f>IF('SERIES_DB-MetaData'!$F119="US",'SERIES_DB-MetaData'!J119,'SERIES_DB-MetaData'!J119/6.89476)</f>
        <v>0</v>
      </c>
      <c r="K119" s="31">
        <f>IF('SERIES_DB-MetaData'!$F119="US",'SERIES_DB-MetaData'!K119,'SERIES_DB-MetaData'!K119/6.89476)</f>
        <v>0</v>
      </c>
      <c r="L119" s="31">
        <f>IF('SERIES_DB-MetaData'!$F119="US",'SERIES_DB-MetaData'!L119,'SERIES_DB-MetaData'!L119/4.448)</f>
        <v>0</v>
      </c>
      <c r="M119" s="20">
        <f>'SERIES_DB-MetaData'!M119</f>
        <v>0</v>
      </c>
      <c r="N119" s="31">
        <f>IF('SERIES_DB-MetaData'!$F119="US",'SERIES_DB-MetaData'!N119,'SERIES_DB-MetaData'!N119/25.4)</f>
        <v>5.7086614173228352</v>
      </c>
      <c r="O119" s="31">
        <f>IF('SERIES_DB-MetaData'!$F119="US",'SERIES_DB-MetaData'!O119,'SERIES_DB-MetaData'!O119/25.4)</f>
        <v>1.1811023622047245</v>
      </c>
      <c r="P119" s="31">
        <f>IF('SERIES_DB-MetaData'!$F119="US",'SERIES_DB-MetaData'!P119,'SERIES_DB-MetaData'!P119/25.4)</f>
        <v>16.929133858267718</v>
      </c>
      <c r="Q119" s="31">
        <f>IF('SERIES_DB-MetaData'!$F119="US",'SERIES_DB-MetaData'!Q119,'SERIES_DB-MetaData'!Q119/25.4)</f>
        <v>0.98425196850393704</v>
      </c>
      <c r="R119" s="31">
        <f>IF('SERIES_DB-MetaData'!$F119="US",'SERIES_DB-MetaData'!R119,'SERIES_DB-MetaData'!R119/25.4)</f>
        <v>5.9055118110236222</v>
      </c>
      <c r="S119" s="31">
        <f>IF('SERIES_DB-MetaData'!$F119="US",'SERIES_DB-MetaData'!S119,'SERIES_DB-MetaData'!S119/25.4)</f>
        <v>5.9055118110236222</v>
      </c>
      <c r="T119" s="24" t="str">
        <f>'SERIES_DB-MetaData'!T119</f>
        <v>C</v>
      </c>
      <c r="U119" s="31">
        <f>IF('SERIES_DB-MetaData'!$F119="US",'SERIES_DB-MetaData'!U119,'SERIES_DB-MetaData'!U119/(25.4^2))</f>
        <v>21.080042160084322</v>
      </c>
      <c r="V119" s="31">
        <f>IF('SERIES_DB-MetaData'!$F119="US",'SERIES_DB-MetaData'!V119,'SERIES_DB-MetaData'!V119/25.4)</f>
        <v>5.5118110236220472E-2</v>
      </c>
      <c r="W119" s="31">
        <f>IF('SERIES_DB-MetaData'!$F119="US",'SERIES_DB-MetaData'!W119,'SERIES_DB-MetaData'!W119/25.4)</f>
        <v>0</v>
      </c>
      <c r="X119" s="31">
        <f>IF('SERIES_DB-MetaData'!$F119="US",'SERIES_DB-MetaData'!X119,'SERIES_DB-MetaData'!X119/25.4)</f>
        <v>0</v>
      </c>
      <c r="Y119" s="108">
        <f>'SERIES_DB-MetaData'!Y119</f>
        <v>20</v>
      </c>
      <c r="Z119" s="31">
        <f>IF('SERIES_DB-MetaData'!$F119="US",'SERIES_DB-MetaData'!AB119,'SERIES_DB-MetaData'!AB119/25.4)</f>
        <v>0</v>
      </c>
      <c r="AA119" s="108">
        <f>'SERIES_DB-MetaData'!AC119</f>
        <v>0</v>
      </c>
      <c r="AB119" s="31" t="e">
        <f>IF('SERIES_DB-MetaData'!$F119="US",'SERIES_DB-MetaData'!#REF!,'SERIES_DB-MetaData'!#REF!/25.4)</f>
        <v>#REF!</v>
      </c>
      <c r="AC119" s="108" t="e">
        <f>'SERIES_DB-MetaData'!#REF!</f>
        <v>#REF!</v>
      </c>
      <c r="AD119" s="108">
        <f>'SERIES_DB-MetaData'!AD119</f>
        <v>0</v>
      </c>
      <c r="AE119" s="31">
        <f>IF('SERIES_DB-MetaData'!$F119="US",'SERIES_DB-MetaData'!AE119,'SERIES_DB-MetaData'!AE119/25.4)</f>
        <v>0</v>
      </c>
      <c r="AF119" s="108" t="str">
        <f>'SERIES_DB-MetaData'!AF119</f>
        <v>Ribbed</v>
      </c>
      <c r="AG119" s="23" t="e">
        <f t="shared" si="9"/>
        <v>#REF!</v>
      </c>
      <c r="AH119" s="31">
        <f>IF('SERIES_DB-MetaData'!$F119="US",'SERIES_DB-MetaData'!AH119,'SERIES_DB-MetaData'!AH119/25.4)</f>
        <v>0</v>
      </c>
      <c r="AI119" s="31">
        <f>IF('SERIES_DB-MetaData'!$F119="US",'SERIES_DB-MetaData'!AI119,'SERIES_DB-MetaData'!AI119/6.89476)</f>
        <v>58.276140141208693</v>
      </c>
      <c r="AJ119" s="31">
        <f>IF('SERIES_DB-MetaData'!$F119="US",'SERIES_DB-MetaData'!AJ119,'SERIES_DB-MetaData'!AJ119/6.89476)</f>
        <v>0</v>
      </c>
      <c r="AK119" s="31">
        <f>IF('SERIES_DB-MetaData'!$F119="US",'SERIES_DB-MetaData'!AK119,'SERIES_DB-MetaData'!AK119/6.89476)</f>
        <v>0</v>
      </c>
      <c r="AL119" s="31">
        <f>IF('SERIES_DB-MetaData'!$F119="US",'SERIES_DB-MetaData'!AL119,'SERIES_DB-MetaData'!AL119/6.89476)</f>
        <v>0</v>
      </c>
      <c r="AM119" s="31">
        <f>IF('SERIES_DB-MetaData'!$F119="US",'SERIES_DB-MetaData'!AM119,'SERIES_DB-MetaData'!AM119/6.89476)</f>
        <v>0</v>
      </c>
      <c r="AN119" s="31">
        <f>IF('SERIES_DB-MetaData'!$F119="US",'SERIES_DB-MetaData'!AN119,'SERIES_DB-MetaData'!AN119/6.89476)</f>
        <v>0</v>
      </c>
      <c r="AO119" s="108">
        <f>'SERIES_DB-MetaData'!AO119</f>
        <v>0</v>
      </c>
      <c r="AP119" s="108">
        <f>'SERIES_DB-MetaData'!AP119</f>
        <v>0</v>
      </c>
      <c r="AQ119" s="108">
        <f>'SERIES_DB-MetaData'!AQ119</f>
        <v>2</v>
      </c>
      <c r="AR119" s="108" t="str">
        <f>'SERIES_DB-MetaData'!AR119</f>
        <v>Ribbed</v>
      </c>
      <c r="AS119" s="31">
        <f>IF('SERIES_DB-MetaData'!$F119="US",'SERIES_DB-MetaData'!AS119,'SERIES_DB-MetaData'!AS119/25.4)</f>
        <v>5.5118110236220472E-2</v>
      </c>
      <c r="AT119" s="108">
        <f>'SERIES_DB-MetaData'!AT119</f>
        <v>5</v>
      </c>
      <c r="AU119" s="31">
        <f>IF('SERIES_DB-MetaData'!$F119="US",'SERIES_DB-MetaData'!AU119,'SERIES_DB-MetaData'!AU119/25.4)</f>
        <v>1.1811023622047245</v>
      </c>
      <c r="AV119" s="31">
        <f>IF('SERIES_DB-MetaData'!$F119="US",'SERIES_DB-MetaData'!AV119,'SERIES_DB-MetaData'!AV119/25.4)</f>
        <v>0</v>
      </c>
      <c r="AW119" s="108">
        <f>'SERIES_DB-MetaData'!AW119</f>
        <v>0</v>
      </c>
      <c r="AX119" s="31">
        <f>IF('SERIES_DB-MetaData'!$F119="US",'SERIES_DB-MetaData'!AX119,'SERIES_DB-MetaData'!AX119/25.4)</f>
        <v>0</v>
      </c>
      <c r="AY119" s="23">
        <f t="shared" si="10"/>
        <v>7.0776110356735561E-2</v>
      </c>
      <c r="AZ119" s="23"/>
      <c r="BA119" s="31">
        <f>IF('SERIES_DB-MetaData'!$F119="US",'SERIES_DB-MetaData'!BA119,'SERIES_DB-MetaData'!BA119/6.89476)</f>
        <v>58.276140141208693</v>
      </c>
      <c r="BB119" s="31">
        <f>IF('SERIES_DB-MetaData'!$F119="US",'SERIES_DB-MetaData'!BB119,'SERIES_DB-MetaData'!BB119/6.89476)</f>
        <v>0</v>
      </c>
      <c r="BC119" s="108">
        <f>'SERIES_DB-MetaData'!BC119</f>
        <v>0</v>
      </c>
      <c r="BD119" s="31">
        <f>IF('SERIES_DB-MetaData'!$F119="US",'SERIES_DB-MetaData'!BD119,'SERIES_DB-MetaData'!BD119/25.4)</f>
        <v>5.5118110236220472E-2</v>
      </c>
      <c r="BE119" s="31">
        <f>IF('SERIES_DB-MetaData'!$F119="US",'SERIES_DB-MetaData'!BE119,'SERIES_DB-MetaData'!BE119/25.4)</f>
        <v>1.1811023622047245</v>
      </c>
      <c r="BF119" s="108">
        <f>'SERIES_DB-MetaData'!BF119</f>
        <v>2</v>
      </c>
      <c r="BG119" s="23">
        <f t="shared" si="11"/>
        <v>0.41050144006906625</v>
      </c>
      <c r="BH119" s="31">
        <f>IF('SERIES_DB-MetaData'!$F119="US",'SERIES_DB-MetaData'!BH119,'SERIES_DB-MetaData'!BH119/25.4)</f>
        <v>0</v>
      </c>
      <c r="BI119" s="31">
        <f>IF('SERIES_DB-MetaData'!$F119="US",'SERIES_DB-MetaData'!BI119,'SERIES_DB-MetaData'!BI119/6.89476)</f>
        <v>58.276140141208693</v>
      </c>
      <c r="BJ119" s="31">
        <f>IF('SERIES_DB-MetaData'!$F119="US",'SERIES_DB-MetaData'!BJ119,'SERIES_DB-MetaData'!BJ119/6.89476)</f>
        <v>0</v>
      </c>
      <c r="BK119" s="108">
        <f>'SERIES_DB-MetaData'!BK119</f>
        <v>0</v>
      </c>
      <c r="BL119" s="31">
        <f>IF('SERIES_DB-MetaData'!$F119="US",'SERIES_DB-MetaData'!BL119,'SERIES_DB-MetaData'!BL119/25.4)</f>
        <v>5.5118110236220472E-2</v>
      </c>
      <c r="BM119" s="31">
        <f>IF('SERIES_DB-MetaData'!$F119="US",'SERIES_DB-MetaData'!BM119,'SERIES_DB-MetaData'!BM119/25.4)</f>
        <v>1.1811023622047245</v>
      </c>
      <c r="BN119" s="31">
        <f>'SERIES_DB-MetaData'!$BO$6</f>
        <v>0.52359877559829893</v>
      </c>
      <c r="BO119" s="22">
        <f>'SERIES_DB-MetaData'!$BO$6</f>
        <v>0.52359877559829893</v>
      </c>
      <c r="BP119" s="31">
        <f>IF('SERIES_DB-MetaData'!$F119="US",'SERIES_DB-MetaData'!BP119,'SERIES_DB-MetaData'!BP119/6.89476)</f>
        <v>58.276140141208693</v>
      </c>
      <c r="BQ119" s="31">
        <f>IF('SERIES_DB-MetaData'!$F119="US",'SERIES_DB-MetaData'!BQ119,'SERIES_DB-MetaData'!BQ119/6.89476)</f>
        <v>0</v>
      </c>
      <c r="BR119" s="108">
        <f>'SERIES_DB-MetaData'!BR119</f>
        <v>0</v>
      </c>
      <c r="BS119" s="31">
        <f>IF('SERIES_DB-MetaData'!$F119="US",'SERIES_DB-MetaData'!BS119,'SERIES_DB-MetaData'!BS119/25.4)</f>
        <v>0</v>
      </c>
      <c r="BT119" s="108">
        <f>'SERIES_DB-MetaData'!BT119</f>
        <v>0</v>
      </c>
      <c r="BU119" s="108">
        <f t="shared" si="12"/>
        <v>0</v>
      </c>
      <c r="BV119" s="31">
        <f>IF('SERIES_DB-MetaData'!$F119="US",'SERIES_DB-MetaData'!BV119,'SERIES_DB-MetaData'!BV119/6.89476)</f>
        <v>0</v>
      </c>
      <c r="BW119" s="108">
        <f>'SERIES_DB-MetaData'!BW119</f>
        <v>0</v>
      </c>
      <c r="BX119" s="108">
        <f>'SERIES_DB-MetaData'!BX119</f>
        <v>2</v>
      </c>
    </row>
    <row r="120" spans="1:76">
      <c r="A120" s="85">
        <f>'SERIES_DB-MetaData'!A120</f>
        <v>115</v>
      </c>
      <c r="B120" s="85">
        <f>'SERIES_DB-MetaData'!B120</f>
        <v>0</v>
      </c>
      <c r="C120" s="85">
        <f>'SERIES_DB-MetaData'!C120</f>
        <v>9</v>
      </c>
      <c r="D120" s="85" t="str">
        <f>'SERIES_DB-MetaData'!D120</f>
        <v>Kokusho_2-2</v>
      </c>
      <c r="E120" s="85" t="str">
        <f>'SERIES_DB-MetaData'!E120</f>
        <v>Kokusho (from Lu et al., 2010, NEES Database)</v>
      </c>
      <c r="F120" s="20" t="s">
        <v>193</v>
      </c>
      <c r="G120" s="85" t="str">
        <f>'SERIES_DB-MetaData'!G120</f>
        <v>C</v>
      </c>
      <c r="H120" s="85" t="str">
        <f>'SERIES_DB-MetaData'!H120</f>
        <v>B</v>
      </c>
      <c r="I120" s="31">
        <f>IF('SERIES_DB-MetaData'!$F120="US",'SERIES_DB-MetaData'!I120,'SERIES_DB-MetaData'!I120/6.89476)</f>
        <v>2.5961744861314968</v>
      </c>
      <c r="J120" s="31">
        <f>IF('SERIES_DB-MetaData'!$F120="US",'SERIES_DB-MetaData'!J120,'SERIES_DB-MetaData'!J120/6.89476)</f>
        <v>0</v>
      </c>
      <c r="K120" s="31">
        <f>IF('SERIES_DB-MetaData'!$F120="US",'SERIES_DB-MetaData'!K120,'SERIES_DB-MetaData'!K120/6.89476)</f>
        <v>0</v>
      </c>
      <c r="L120" s="31">
        <f>IF('SERIES_DB-MetaData'!$F120="US",'SERIES_DB-MetaData'!L120,'SERIES_DB-MetaData'!L120/4.448)</f>
        <v>0</v>
      </c>
      <c r="M120" s="20">
        <f>'SERIES_DB-MetaData'!M120</f>
        <v>0</v>
      </c>
      <c r="N120" s="31">
        <f>IF('SERIES_DB-MetaData'!$F120="US",'SERIES_DB-MetaData'!N120,'SERIES_DB-MetaData'!N120/25.4)</f>
        <v>5.7086614173228352</v>
      </c>
      <c r="O120" s="31">
        <f>IF('SERIES_DB-MetaData'!$F120="US",'SERIES_DB-MetaData'!O120,'SERIES_DB-MetaData'!O120/25.4)</f>
        <v>1.1811023622047245</v>
      </c>
      <c r="P120" s="31">
        <f>IF('SERIES_DB-MetaData'!$F120="US",'SERIES_DB-MetaData'!P120,'SERIES_DB-MetaData'!P120/25.4)</f>
        <v>16.929133858267718</v>
      </c>
      <c r="Q120" s="31">
        <f>IF('SERIES_DB-MetaData'!$F120="US",'SERIES_DB-MetaData'!Q120,'SERIES_DB-MetaData'!Q120/25.4)</f>
        <v>0.9055118110236221</v>
      </c>
      <c r="R120" s="31">
        <f>IF('SERIES_DB-MetaData'!$F120="US",'SERIES_DB-MetaData'!R120,'SERIES_DB-MetaData'!R120/25.4)</f>
        <v>5.9055118110236222</v>
      </c>
      <c r="S120" s="31">
        <f>IF('SERIES_DB-MetaData'!$F120="US",'SERIES_DB-MetaData'!S120,'SERIES_DB-MetaData'!S120/25.4)</f>
        <v>5.9055118110236222</v>
      </c>
      <c r="T120" s="24" t="str">
        <f>'SERIES_DB-MetaData'!T120</f>
        <v>C</v>
      </c>
      <c r="U120" s="31">
        <f>IF('SERIES_DB-MetaData'!$F120="US",'SERIES_DB-MetaData'!U120,'SERIES_DB-MetaData'!U120/(25.4^2))</f>
        <v>19.933039866079731</v>
      </c>
      <c r="V120" s="31">
        <f>IF('SERIES_DB-MetaData'!$F120="US",'SERIES_DB-MetaData'!V120,'SERIES_DB-MetaData'!V120/25.4)</f>
        <v>5.5118110236220472E-2</v>
      </c>
      <c r="W120" s="31">
        <f>IF('SERIES_DB-MetaData'!$F120="US",'SERIES_DB-MetaData'!W120,'SERIES_DB-MetaData'!W120/25.4)</f>
        <v>0</v>
      </c>
      <c r="X120" s="31">
        <f>IF('SERIES_DB-MetaData'!$F120="US",'SERIES_DB-MetaData'!X120,'SERIES_DB-MetaData'!X120/25.4)</f>
        <v>0</v>
      </c>
      <c r="Y120" s="108">
        <f>'SERIES_DB-MetaData'!Y120</f>
        <v>20</v>
      </c>
      <c r="Z120" s="31">
        <f>IF('SERIES_DB-MetaData'!$F120="US",'SERIES_DB-MetaData'!Z120,'SERIES_DB-MetaData'!Z120/25.4)</f>
        <v>0</v>
      </c>
      <c r="AA120" s="108">
        <f>'SERIES_DB-MetaData'!AA120</f>
        <v>0</v>
      </c>
      <c r="AB120" s="31">
        <f>IF('SERIES_DB-MetaData'!$F120="US",'SERIES_DB-MetaData'!AB120,'SERIES_DB-MetaData'!AB120/25.4)</f>
        <v>0</v>
      </c>
      <c r="AC120" s="108">
        <f>'SERIES_DB-MetaData'!AC120</f>
        <v>0</v>
      </c>
      <c r="AD120" s="108">
        <f>'SERIES_DB-MetaData'!AD120</f>
        <v>0</v>
      </c>
      <c r="AE120" s="31">
        <f>IF('SERIES_DB-MetaData'!$F120="US",'SERIES_DB-MetaData'!AE120,'SERIES_DB-MetaData'!AE120/25.4)</f>
        <v>0</v>
      </c>
      <c r="AF120" s="108" t="str">
        <f>'SERIES_DB-MetaData'!AF120</f>
        <v>Ribbed</v>
      </c>
      <c r="AG120" s="23">
        <f t="shared" si="9"/>
        <v>0.23940597204650058</v>
      </c>
      <c r="AH120" s="31">
        <f>IF('SERIES_DB-MetaData'!$F120="US",'SERIES_DB-MetaData'!AH120,'SERIES_DB-MetaData'!AH120/25.4)</f>
        <v>0</v>
      </c>
      <c r="AI120" s="31">
        <f>IF('SERIES_DB-MetaData'!$F120="US",'SERIES_DB-MetaData'!AI120,'SERIES_DB-MetaData'!AI120/6.89476)</f>
        <v>58.276140141208693</v>
      </c>
      <c r="AJ120" s="31">
        <f>IF('SERIES_DB-MetaData'!$F120="US",'SERIES_DB-MetaData'!AJ120,'SERIES_DB-MetaData'!AJ120/6.89476)</f>
        <v>0</v>
      </c>
      <c r="AK120" s="31">
        <f>IF('SERIES_DB-MetaData'!$F120="US",'SERIES_DB-MetaData'!AK120,'SERIES_DB-MetaData'!AK120/6.89476)</f>
        <v>0</v>
      </c>
      <c r="AL120" s="31">
        <f>IF('SERIES_DB-MetaData'!$F120="US",'SERIES_DB-MetaData'!AL120,'SERIES_DB-MetaData'!AL120/6.89476)</f>
        <v>0</v>
      </c>
      <c r="AM120" s="31">
        <f>IF('SERIES_DB-MetaData'!$F120="US",'SERIES_DB-MetaData'!AM120,'SERIES_DB-MetaData'!AM120/6.89476)</f>
        <v>0</v>
      </c>
      <c r="AN120" s="31">
        <f>IF('SERIES_DB-MetaData'!$F120="US",'SERIES_DB-MetaData'!AN120,'SERIES_DB-MetaData'!AN120/6.89476)</f>
        <v>0</v>
      </c>
      <c r="AO120" s="108">
        <f>'SERIES_DB-MetaData'!AO120</f>
        <v>0</v>
      </c>
      <c r="AP120" s="108">
        <f>'SERIES_DB-MetaData'!AP120</f>
        <v>0</v>
      </c>
      <c r="AQ120" s="108">
        <f>'SERIES_DB-MetaData'!AQ120</f>
        <v>2</v>
      </c>
      <c r="AR120" s="108" t="str">
        <f>'SERIES_DB-MetaData'!AR120</f>
        <v>Ribbed</v>
      </c>
      <c r="AS120" s="31">
        <f>IF('SERIES_DB-MetaData'!$F120="US",'SERIES_DB-MetaData'!AS120,'SERIES_DB-MetaData'!AS120/25.4)</f>
        <v>5.5118110236220472E-2</v>
      </c>
      <c r="AT120" s="108">
        <f>'SERIES_DB-MetaData'!AT120</f>
        <v>5</v>
      </c>
      <c r="AU120" s="31">
        <f>IF('SERIES_DB-MetaData'!$F120="US",'SERIES_DB-MetaData'!AU120,'SERIES_DB-MetaData'!AU120/25.4)</f>
        <v>1.1811023622047245</v>
      </c>
      <c r="AV120" s="31">
        <f>IF('SERIES_DB-MetaData'!$F120="US",'SERIES_DB-MetaData'!AV120,'SERIES_DB-MetaData'!AV120/25.4)</f>
        <v>0</v>
      </c>
      <c r="AW120" s="108">
        <f>'SERIES_DB-MetaData'!AW120</f>
        <v>0</v>
      </c>
      <c r="AX120" s="31">
        <f>IF('SERIES_DB-MetaData'!$F120="US",'SERIES_DB-MetaData'!AX120,'SERIES_DB-MetaData'!AX120/25.4)</f>
        <v>0</v>
      </c>
      <c r="AY120" s="23">
        <f t="shared" si="10"/>
        <v>7.0776110356735561E-2</v>
      </c>
      <c r="AZ120" s="23"/>
      <c r="BA120" s="31">
        <f>IF('SERIES_DB-MetaData'!$F120="US",'SERIES_DB-MetaData'!BA120,'SERIES_DB-MetaData'!BA120/6.89476)</f>
        <v>58.276140141208693</v>
      </c>
      <c r="BB120" s="31">
        <f>IF('SERIES_DB-MetaData'!$F120="US",'SERIES_DB-MetaData'!BB120,'SERIES_DB-MetaData'!BB120/6.89476)</f>
        <v>0</v>
      </c>
      <c r="BC120" s="108">
        <f>'SERIES_DB-MetaData'!BC120</f>
        <v>0</v>
      </c>
      <c r="BD120" s="31">
        <f>IF('SERIES_DB-MetaData'!$F120="US",'SERIES_DB-MetaData'!BD120,'SERIES_DB-MetaData'!BD120/25.4)</f>
        <v>5.5118110236220472E-2</v>
      </c>
      <c r="BE120" s="31">
        <f>IF('SERIES_DB-MetaData'!$F120="US",'SERIES_DB-MetaData'!BE120,'SERIES_DB-MetaData'!BE120/25.4)</f>
        <v>1.1811023622047245</v>
      </c>
      <c r="BF120" s="108">
        <f>'SERIES_DB-MetaData'!BF120</f>
        <v>2</v>
      </c>
      <c r="BG120" s="23">
        <f t="shared" si="11"/>
        <v>0.44619721746637631</v>
      </c>
      <c r="BH120" s="31">
        <f>IF('SERIES_DB-MetaData'!$F120="US",'SERIES_DB-MetaData'!BH120,'SERIES_DB-MetaData'!BH120/25.4)</f>
        <v>0</v>
      </c>
      <c r="BI120" s="31">
        <f>IF('SERIES_DB-MetaData'!$F120="US",'SERIES_DB-MetaData'!BI120,'SERIES_DB-MetaData'!BI120/6.89476)</f>
        <v>58.276140141208693</v>
      </c>
      <c r="BJ120" s="31">
        <f>IF('SERIES_DB-MetaData'!$F120="US",'SERIES_DB-MetaData'!BJ120,'SERIES_DB-MetaData'!BJ120/6.89476)</f>
        <v>0</v>
      </c>
      <c r="BK120" s="108">
        <f>'SERIES_DB-MetaData'!BK120</f>
        <v>0</v>
      </c>
      <c r="BL120" s="31">
        <f>IF('SERIES_DB-MetaData'!$F120="US",'SERIES_DB-MetaData'!BL120,'SERIES_DB-MetaData'!BL120/25.4)</f>
        <v>5.5118110236220472E-2</v>
      </c>
      <c r="BM120" s="31">
        <f>IF('SERIES_DB-MetaData'!$F120="US",'SERIES_DB-MetaData'!BM120,'SERIES_DB-MetaData'!BM120/25.4)</f>
        <v>1.1811023622047245</v>
      </c>
      <c r="BN120" s="31">
        <f>'SERIES_DB-MetaData'!$BO$6</f>
        <v>0.52359877559829893</v>
      </c>
      <c r="BO120" s="22">
        <f>'SERIES_DB-MetaData'!$BO$6</f>
        <v>0.52359877559829893</v>
      </c>
      <c r="BP120" s="31">
        <f>IF('SERIES_DB-MetaData'!$F120="US",'SERIES_DB-MetaData'!BP120,'SERIES_DB-MetaData'!BP120/6.89476)</f>
        <v>58.276140141208693</v>
      </c>
      <c r="BQ120" s="31">
        <f>IF('SERIES_DB-MetaData'!$F120="US",'SERIES_DB-MetaData'!BQ120,'SERIES_DB-MetaData'!BQ120/6.89476)</f>
        <v>0</v>
      </c>
      <c r="BR120" s="108">
        <f>'SERIES_DB-MetaData'!BR120</f>
        <v>0</v>
      </c>
      <c r="BS120" s="31">
        <f>IF('SERIES_DB-MetaData'!$F120="US",'SERIES_DB-MetaData'!BS120,'SERIES_DB-MetaData'!BS120/25.4)</f>
        <v>0</v>
      </c>
      <c r="BT120" s="108">
        <f>'SERIES_DB-MetaData'!BT120</f>
        <v>0</v>
      </c>
      <c r="BU120" s="108">
        <f t="shared" si="12"/>
        <v>0</v>
      </c>
      <c r="BV120" s="31">
        <f>IF('SERIES_DB-MetaData'!$F120="US",'SERIES_DB-MetaData'!BV120,'SERIES_DB-MetaData'!BV120/6.89476)</f>
        <v>0</v>
      </c>
      <c r="BW120" s="108">
        <f>'SERIES_DB-MetaData'!BW120</f>
        <v>0</v>
      </c>
      <c r="BX120" s="108">
        <f>'SERIES_DB-MetaData'!BX120</f>
        <v>2</v>
      </c>
    </row>
    <row r="121" spans="1:76">
      <c r="A121" s="85">
        <f>'SERIES_DB-MetaData'!A121</f>
        <v>116</v>
      </c>
      <c r="B121" s="85">
        <f>'SERIES_DB-MetaData'!B121</f>
        <v>0</v>
      </c>
      <c r="C121" s="85">
        <f>'SERIES_DB-MetaData'!C121</f>
        <v>10</v>
      </c>
      <c r="D121" s="85" t="str">
        <f>'SERIES_DB-MetaData'!D121</f>
        <v>Kokusho_2-3</v>
      </c>
      <c r="E121" s="85" t="str">
        <f>'SERIES_DB-MetaData'!E121</f>
        <v>Kokusho (from Lu et al., 2010, NEES Database)</v>
      </c>
      <c r="F121" s="20" t="s">
        <v>193</v>
      </c>
      <c r="G121" s="85" t="str">
        <f>'SERIES_DB-MetaData'!G121</f>
        <v>C</v>
      </c>
      <c r="H121" s="85" t="str">
        <f>'SERIES_DB-MetaData'!H121</f>
        <v>B</v>
      </c>
      <c r="I121" s="31">
        <f>IF('SERIES_DB-MetaData'!$F121="US",'SERIES_DB-MetaData'!I121,'SERIES_DB-MetaData'!I121/6.89476)</f>
        <v>2.5961744861314968</v>
      </c>
      <c r="J121" s="31">
        <f>IF('SERIES_DB-MetaData'!$F121="US",'SERIES_DB-MetaData'!J121,'SERIES_DB-MetaData'!J121/6.89476)</f>
        <v>0</v>
      </c>
      <c r="K121" s="31">
        <f>IF('SERIES_DB-MetaData'!$F121="US",'SERIES_DB-MetaData'!K121,'SERIES_DB-MetaData'!K121/6.89476)</f>
        <v>0</v>
      </c>
      <c r="L121" s="31">
        <f>IF('SERIES_DB-MetaData'!$F121="US",'SERIES_DB-MetaData'!L121,'SERIES_DB-MetaData'!L121/4.448)</f>
        <v>0</v>
      </c>
      <c r="M121" s="20">
        <f>'SERIES_DB-MetaData'!M121</f>
        <v>0</v>
      </c>
      <c r="N121" s="31">
        <f>IF('SERIES_DB-MetaData'!$F121="US",'SERIES_DB-MetaData'!N121,'SERIES_DB-MetaData'!N121/25.4)</f>
        <v>5.7086614173228352</v>
      </c>
      <c r="O121" s="31">
        <f>IF('SERIES_DB-MetaData'!$F121="US",'SERIES_DB-MetaData'!O121,'SERIES_DB-MetaData'!O121/25.4)</f>
        <v>1.1811023622047245</v>
      </c>
      <c r="P121" s="31">
        <f>IF('SERIES_DB-MetaData'!$F121="US",'SERIES_DB-MetaData'!P121,'SERIES_DB-MetaData'!P121/25.4)</f>
        <v>16.929133858267718</v>
      </c>
      <c r="Q121" s="31">
        <f>IF('SERIES_DB-MetaData'!$F121="US",'SERIES_DB-MetaData'!Q121,'SERIES_DB-MetaData'!Q121/25.4)</f>
        <v>0.98425196850393704</v>
      </c>
      <c r="R121" s="31">
        <f>IF('SERIES_DB-MetaData'!$F121="US",'SERIES_DB-MetaData'!R121,'SERIES_DB-MetaData'!R121/25.4)</f>
        <v>5.9055118110236222</v>
      </c>
      <c r="S121" s="31">
        <f>IF('SERIES_DB-MetaData'!$F121="US",'SERIES_DB-MetaData'!S121,'SERIES_DB-MetaData'!S121/25.4)</f>
        <v>5.9055118110236222</v>
      </c>
      <c r="T121" s="24" t="str">
        <f>'SERIES_DB-MetaData'!T121</f>
        <v>C</v>
      </c>
      <c r="U121" s="31">
        <f>IF('SERIES_DB-MetaData'!$F121="US",'SERIES_DB-MetaData'!U121,'SERIES_DB-MetaData'!U121/(25.4^2))</f>
        <v>21.080042160084322</v>
      </c>
      <c r="V121" s="31">
        <f>IF('SERIES_DB-MetaData'!$F121="US",'SERIES_DB-MetaData'!V121,'SERIES_DB-MetaData'!V121/25.4)</f>
        <v>5.5118110236220472E-2</v>
      </c>
      <c r="W121" s="31">
        <f>IF('SERIES_DB-MetaData'!$F121="US",'SERIES_DB-MetaData'!W121,'SERIES_DB-MetaData'!W121/25.4)</f>
        <v>0</v>
      </c>
      <c r="X121" s="31">
        <f>IF('SERIES_DB-MetaData'!$F121="US",'SERIES_DB-MetaData'!X121,'SERIES_DB-MetaData'!X121/25.4)</f>
        <v>0</v>
      </c>
      <c r="Y121" s="108">
        <f>'SERIES_DB-MetaData'!Y121</f>
        <v>20</v>
      </c>
      <c r="Z121" s="31">
        <f>IF('SERIES_DB-MetaData'!$F121="US",'SERIES_DB-MetaData'!Z121,'SERIES_DB-MetaData'!Z121/25.4)</f>
        <v>0</v>
      </c>
      <c r="AA121" s="108">
        <f>'SERIES_DB-MetaData'!AA121</f>
        <v>0</v>
      </c>
      <c r="AB121" s="31">
        <f>IF('SERIES_DB-MetaData'!$F121="US",'SERIES_DB-MetaData'!AB121,'SERIES_DB-MetaData'!AB121/25.4)</f>
        <v>0</v>
      </c>
      <c r="AC121" s="108">
        <f>'SERIES_DB-MetaData'!AC121</f>
        <v>0</v>
      </c>
      <c r="AD121" s="108">
        <f>'SERIES_DB-MetaData'!AD121</f>
        <v>0</v>
      </c>
      <c r="AE121" s="31">
        <f>IF('SERIES_DB-MetaData'!$F121="US",'SERIES_DB-MetaData'!AE121,'SERIES_DB-MetaData'!AE121/25.4)</f>
        <v>0</v>
      </c>
      <c r="AF121" s="108" t="str">
        <f>'SERIES_DB-MetaData'!AF121</f>
        <v>Ribbed</v>
      </c>
      <c r="AG121" s="23">
        <f t="shared" si="9"/>
        <v>0.22637947062632333</v>
      </c>
      <c r="AH121" s="31">
        <f>IF('SERIES_DB-MetaData'!$F121="US",'SERIES_DB-MetaData'!AH121,'SERIES_DB-MetaData'!AH121/25.4)</f>
        <v>0</v>
      </c>
      <c r="AI121" s="31">
        <f>IF('SERIES_DB-MetaData'!$F121="US",'SERIES_DB-MetaData'!AI121,'SERIES_DB-MetaData'!AI121/6.89476)</f>
        <v>58.276140141208693</v>
      </c>
      <c r="AJ121" s="31">
        <f>IF('SERIES_DB-MetaData'!$F121="US",'SERIES_DB-MetaData'!AJ121,'SERIES_DB-MetaData'!AJ121/6.89476)</f>
        <v>0</v>
      </c>
      <c r="AK121" s="31">
        <f>IF('SERIES_DB-MetaData'!$F121="US",'SERIES_DB-MetaData'!AK121,'SERIES_DB-MetaData'!AK121/6.89476)</f>
        <v>0</v>
      </c>
      <c r="AL121" s="31">
        <f>IF('SERIES_DB-MetaData'!$F121="US",'SERIES_DB-MetaData'!AL121,'SERIES_DB-MetaData'!AL121/6.89476)</f>
        <v>0</v>
      </c>
      <c r="AM121" s="31">
        <f>IF('SERIES_DB-MetaData'!$F121="US",'SERIES_DB-MetaData'!AM121,'SERIES_DB-MetaData'!AM121/6.89476)</f>
        <v>0</v>
      </c>
      <c r="AN121" s="31">
        <f>IF('SERIES_DB-MetaData'!$F121="US",'SERIES_DB-MetaData'!AN121,'SERIES_DB-MetaData'!AN121/6.89476)</f>
        <v>0</v>
      </c>
      <c r="AO121" s="108">
        <f>'SERIES_DB-MetaData'!AO121</f>
        <v>0</v>
      </c>
      <c r="AP121" s="108">
        <f>'SERIES_DB-MetaData'!AP121</f>
        <v>0</v>
      </c>
      <c r="AQ121" s="108">
        <f>'SERIES_DB-MetaData'!AQ121</f>
        <v>2</v>
      </c>
      <c r="AR121" s="108" t="str">
        <f>'SERIES_DB-MetaData'!AR121</f>
        <v>Ribbed</v>
      </c>
      <c r="AS121" s="31">
        <f>IF('SERIES_DB-MetaData'!$F121="US",'SERIES_DB-MetaData'!AS121,'SERIES_DB-MetaData'!AS121/25.4)</f>
        <v>5.5118110236220472E-2</v>
      </c>
      <c r="AT121" s="108">
        <f>'SERIES_DB-MetaData'!AT121</f>
        <v>5</v>
      </c>
      <c r="AU121" s="31">
        <f>IF('SERIES_DB-MetaData'!$F121="US",'SERIES_DB-MetaData'!AU121,'SERIES_DB-MetaData'!AU121/25.4)</f>
        <v>1.1811023622047245</v>
      </c>
      <c r="AV121" s="31">
        <f>IF('SERIES_DB-MetaData'!$F121="US",'SERIES_DB-MetaData'!AV121,'SERIES_DB-MetaData'!AV121/25.4)</f>
        <v>0</v>
      </c>
      <c r="AW121" s="108">
        <f>'SERIES_DB-MetaData'!AW121</f>
        <v>0</v>
      </c>
      <c r="AX121" s="31">
        <f>IF('SERIES_DB-MetaData'!$F121="US",'SERIES_DB-MetaData'!AX121,'SERIES_DB-MetaData'!AX121/25.4)</f>
        <v>0</v>
      </c>
      <c r="AY121" s="23">
        <f t="shared" si="10"/>
        <v>7.0776110356735561E-2</v>
      </c>
      <c r="AZ121" s="23"/>
      <c r="BA121" s="31">
        <f>IF('SERIES_DB-MetaData'!$F121="US",'SERIES_DB-MetaData'!BA121,'SERIES_DB-MetaData'!BA121/6.89476)</f>
        <v>58.276140141208693</v>
      </c>
      <c r="BB121" s="31">
        <f>IF('SERIES_DB-MetaData'!$F121="US",'SERIES_DB-MetaData'!BB121,'SERIES_DB-MetaData'!BB121/6.89476)</f>
        <v>0</v>
      </c>
      <c r="BC121" s="108">
        <f>'SERIES_DB-MetaData'!BC121</f>
        <v>0</v>
      </c>
      <c r="BD121" s="31">
        <f>IF('SERIES_DB-MetaData'!$F121="US",'SERIES_DB-MetaData'!BD121,'SERIES_DB-MetaData'!BD121/25.4)</f>
        <v>7.874015748031496E-2</v>
      </c>
      <c r="BE121" s="31">
        <f>IF('SERIES_DB-MetaData'!$F121="US",'SERIES_DB-MetaData'!BE121,'SERIES_DB-MetaData'!BE121/25.4)</f>
        <v>1.1811023622047245</v>
      </c>
      <c r="BF121" s="108">
        <f>'SERIES_DB-MetaData'!BF121</f>
        <v>1</v>
      </c>
      <c r="BG121" s="23">
        <f t="shared" si="11"/>
        <v>0.41887902047863906</v>
      </c>
      <c r="BH121" s="31">
        <f>IF('SERIES_DB-MetaData'!$F121="US",'SERIES_DB-MetaData'!BH121,'SERIES_DB-MetaData'!BH121/25.4)</f>
        <v>0</v>
      </c>
      <c r="BI121" s="31">
        <f>IF('SERIES_DB-MetaData'!$F121="US",'SERIES_DB-MetaData'!BI121,'SERIES_DB-MetaData'!BI121/6.89476)</f>
        <v>46.90518596731431</v>
      </c>
      <c r="BJ121" s="31">
        <f>IF('SERIES_DB-MetaData'!$F121="US",'SERIES_DB-MetaData'!BJ121,'SERIES_DB-MetaData'!BJ121/6.89476)</f>
        <v>0</v>
      </c>
      <c r="BK121" s="108">
        <f>'SERIES_DB-MetaData'!BK121</f>
        <v>0</v>
      </c>
      <c r="BL121" s="31">
        <f>IF('SERIES_DB-MetaData'!$F121="US",'SERIES_DB-MetaData'!BL121,'SERIES_DB-MetaData'!BL121/25.4)</f>
        <v>7.874015748031496E-2</v>
      </c>
      <c r="BM121" s="31">
        <f>IF('SERIES_DB-MetaData'!$F121="US",'SERIES_DB-MetaData'!BM121,'SERIES_DB-MetaData'!BM121/25.4)</f>
        <v>1.1811023622047245</v>
      </c>
      <c r="BN121" s="31">
        <f>'SERIES_DB-MetaData'!$BO$6</f>
        <v>0.52359877559829893</v>
      </c>
      <c r="BO121" s="22">
        <f>'SERIES_DB-MetaData'!$BO$6</f>
        <v>0.52359877559829893</v>
      </c>
      <c r="BP121" s="31">
        <f>IF('SERIES_DB-MetaData'!$F121="US",'SERIES_DB-MetaData'!BP121,'SERIES_DB-MetaData'!BP121/6.89476)</f>
        <v>46.90518596731431</v>
      </c>
      <c r="BQ121" s="31">
        <f>IF('SERIES_DB-MetaData'!$F121="US",'SERIES_DB-MetaData'!BQ121,'SERIES_DB-MetaData'!BQ121/6.89476)</f>
        <v>0</v>
      </c>
      <c r="BR121" s="108">
        <f>'SERIES_DB-MetaData'!BR121</f>
        <v>0</v>
      </c>
      <c r="BS121" s="31">
        <f>IF('SERIES_DB-MetaData'!$F121="US",'SERIES_DB-MetaData'!BS121,'SERIES_DB-MetaData'!BS121/25.4)</f>
        <v>0</v>
      </c>
      <c r="BT121" s="108">
        <f>'SERIES_DB-MetaData'!BT121</f>
        <v>0</v>
      </c>
      <c r="BU121" s="108">
        <f t="shared" si="12"/>
        <v>0</v>
      </c>
      <c r="BV121" s="31">
        <f>IF('SERIES_DB-MetaData'!$F121="US",'SERIES_DB-MetaData'!BV121,'SERIES_DB-MetaData'!BV121/6.89476)</f>
        <v>0</v>
      </c>
      <c r="BW121" s="108">
        <f>'SERIES_DB-MetaData'!BW121</f>
        <v>0</v>
      </c>
      <c r="BX121" s="108">
        <f>'SERIES_DB-MetaData'!BX121</f>
        <v>2</v>
      </c>
    </row>
    <row r="122" spans="1:76">
      <c r="A122" s="85">
        <f>'SERIES_DB-MetaData'!A122</f>
        <v>117</v>
      </c>
      <c r="B122" s="85">
        <f>'SERIES_DB-MetaData'!B122</f>
        <v>0</v>
      </c>
      <c r="C122" s="85">
        <f>'SERIES_DB-MetaData'!C122</f>
        <v>11</v>
      </c>
      <c r="D122" s="85" t="str">
        <f>'SERIES_DB-MetaData'!D122</f>
        <v>Kokusho_2-4</v>
      </c>
      <c r="E122" s="85" t="str">
        <f>'SERIES_DB-MetaData'!E122</f>
        <v>Kokusho (from Lu et al., 2010, NEES Database)</v>
      </c>
      <c r="F122" s="20" t="s">
        <v>193</v>
      </c>
      <c r="G122" s="85" t="str">
        <f>'SERIES_DB-MetaData'!G122</f>
        <v>C</v>
      </c>
      <c r="H122" s="85" t="str">
        <f>'SERIES_DB-MetaData'!H122</f>
        <v>B</v>
      </c>
      <c r="I122" s="31">
        <f>IF('SERIES_DB-MetaData'!$F122="US",'SERIES_DB-MetaData'!I122,'SERIES_DB-MetaData'!I122/6.89476)</f>
        <v>2.2335802841578243</v>
      </c>
      <c r="J122" s="31">
        <f>IF('SERIES_DB-MetaData'!$F122="US",'SERIES_DB-MetaData'!J122,'SERIES_DB-MetaData'!J122/6.89476)</f>
        <v>0</v>
      </c>
      <c r="K122" s="31">
        <f>IF('SERIES_DB-MetaData'!$F122="US",'SERIES_DB-MetaData'!K122,'SERIES_DB-MetaData'!K122/6.89476)</f>
        <v>0</v>
      </c>
      <c r="L122" s="31">
        <f>IF('SERIES_DB-MetaData'!$F122="US",'SERIES_DB-MetaData'!L122,'SERIES_DB-MetaData'!L122/4.448)</f>
        <v>0</v>
      </c>
      <c r="M122" s="20">
        <f>'SERIES_DB-MetaData'!M122</f>
        <v>0</v>
      </c>
      <c r="N122" s="31">
        <f>IF('SERIES_DB-MetaData'!$F122="US",'SERIES_DB-MetaData'!N122,'SERIES_DB-MetaData'!N122/25.4)</f>
        <v>5.7086614173228352</v>
      </c>
      <c r="O122" s="31">
        <f>IF('SERIES_DB-MetaData'!$F122="US",'SERIES_DB-MetaData'!O122,'SERIES_DB-MetaData'!O122/25.4)</f>
        <v>1.1811023622047245</v>
      </c>
      <c r="P122" s="31">
        <f>IF('SERIES_DB-MetaData'!$F122="US",'SERIES_DB-MetaData'!P122,'SERIES_DB-MetaData'!P122/25.4)</f>
        <v>16.929133858267718</v>
      </c>
      <c r="Q122" s="31">
        <f>IF('SERIES_DB-MetaData'!$F122="US",'SERIES_DB-MetaData'!Q122,'SERIES_DB-MetaData'!Q122/25.4)</f>
        <v>0.78740157480314965</v>
      </c>
      <c r="R122" s="31">
        <f>IF('SERIES_DB-MetaData'!$F122="US",'SERIES_DB-MetaData'!R122,'SERIES_DB-MetaData'!R122/25.4)</f>
        <v>5.9055118110236222</v>
      </c>
      <c r="S122" s="31">
        <f>IF('SERIES_DB-MetaData'!$F122="US",'SERIES_DB-MetaData'!S122,'SERIES_DB-MetaData'!S122/25.4)</f>
        <v>5.9055118110236222</v>
      </c>
      <c r="T122" s="24" t="str">
        <f>'SERIES_DB-MetaData'!T122</f>
        <v>C</v>
      </c>
      <c r="U122" s="31">
        <f>IF('SERIES_DB-MetaData'!$F122="US",'SERIES_DB-MetaData'!U122,'SERIES_DB-MetaData'!U122/(25.4^2))</f>
        <v>18.212536425072852</v>
      </c>
      <c r="V122" s="31">
        <f>IF('SERIES_DB-MetaData'!$F122="US",'SERIES_DB-MetaData'!V122,'SERIES_DB-MetaData'!V122/25.4)</f>
        <v>5.5118110236220472E-2</v>
      </c>
      <c r="W122" s="31">
        <f>IF('SERIES_DB-MetaData'!$F122="US",'SERIES_DB-MetaData'!W122,'SERIES_DB-MetaData'!W122/25.4)</f>
        <v>0</v>
      </c>
      <c r="X122" s="31">
        <f>IF('SERIES_DB-MetaData'!$F122="US",'SERIES_DB-MetaData'!X122,'SERIES_DB-MetaData'!X122/25.4)</f>
        <v>0</v>
      </c>
      <c r="Y122" s="108">
        <f>'SERIES_DB-MetaData'!Y122</f>
        <v>20</v>
      </c>
      <c r="Z122" s="31">
        <f>IF('SERIES_DB-MetaData'!$F122="US",'SERIES_DB-MetaData'!Z122,'SERIES_DB-MetaData'!Z122/25.4)</f>
        <v>0</v>
      </c>
      <c r="AA122" s="108">
        <f>'SERIES_DB-MetaData'!AA122</f>
        <v>0</v>
      </c>
      <c r="AB122" s="31">
        <f>IF('SERIES_DB-MetaData'!$F122="US",'SERIES_DB-MetaData'!AB122,'SERIES_DB-MetaData'!AB122/25.4)</f>
        <v>0</v>
      </c>
      <c r="AC122" s="108">
        <f>'SERIES_DB-MetaData'!AC122</f>
        <v>0</v>
      </c>
      <c r="AD122" s="108">
        <f>'SERIES_DB-MetaData'!AD122</f>
        <v>0</v>
      </c>
      <c r="AE122" s="31">
        <f>IF('SERIES_DB-MetaData'!$F122="US",'SERIES_DB-MetaData'!AE122,'SERIES_DB-MetaData'!AE122/25.4)</f>
        <v>0</v>
      </c>
      <c r="AF122" s="108" t="str">
        <f>'SERIES_DB-MetaData'!AF122</f>
        <v>Ribbed</v>
      </c>
      <c r="AG122" s="23">
        <f t="shared" si="9"/>
        <v>0.26202219578876573</v>
      </c>
      <c r="AH122" s="31">
        <f>IF('SERIES_DB-MetaData'!$F122="US",'SERIES_DB-MetaData'!AH122,'SERIES_DB-MetaData'!AH122/25.4)</f>
        <v>0</v>
      </c>
      <c r="AI122" s="31">
        <f>IF('SERIES_DB-MetaData'!$F122="US",'SERIES_DB-MetaData'!AI122,'SERIES_DB-MetaData'!AI122/6.89476)</f>
        <v>58.276140141208693</v>
      </c>
      <c r="AJ122" s="31">
        <f>IF('SERIES_DB-MetaData'!$F122="US",'SERIES_DB-MetaData'!AJ122,'SERIES_DB-MetaData'!AJ122/6.89476)</f>
        <v>0</v>
      </c>
      <c r="AK122" s="31">
        <f>IF('SERIES_DB-MetaData'!$F122="US",'SERIES_DB-MetaData'!AK122,'SERIES_DB-MetaData'!AK122/6.89476)</f>
        <v>0</v>
      </c>
      <c r="AL122" s="31">
        <f>IF('SERIES_DB-MetaData'!$F122="US",'SERIES_DB-MetaData'!AL122,'SERIES_DB-MetaData'!AL122/6.89476)</f>
        <v>0</v>
      </c>
      <c r="AM122" s="31">
        <f>IF('SERIES_DB-MetaData'!$F122="US",'SERIES_DB-MetaData'!AM122,'SERIES_DB-MetaData'!AM122/6.89476)</f>
        <v>0</v>
      </c>
      <c r="AN122" s="31">
        <f>IF('SERIES_DB-MetaData'!$F122="US",'SERIES_DB-MetaData'!AN122,'SERIES_DB-MetaData'!AN122/6.89476)</f>
        <v>0</v>
      </c>
      <c r="AO122" s="108">
        <f>'SERIES_DB-MetaData'!AO122</f>
        <v>0</v>
      </c>
      <c r="AP122" s="108">
        <f>'SERIES_DB-MetaData'!AP122</f>
        <v>0</v>
      </c>
      <c r="AQ122" s="108">
        <f>'SERIES_DB-MetaData'!AQ122</f>
        <v>2</v>
      </c>
      <c r="AR122" s="108" t="str">
        <f>'SERIES_DB-MetaData'!AR122</f>
        <v>Ribbed</v>
      </c>
      <c r="AS122" s="31">
        <f>IF('SERIES_DB-MetaData'!$F122="US",'SERIES_DB-MetaData'!AS122,'SERIES_DB-MetaData'!AS122/25.4)</f>
        <v>5.5118110236220472E-2</v>
      </c>
      <c r="AT122" s="108">
        <f>'SERIES_DB-MetaData'!AT122</f>
        <v>5</v>
      </c>
      <c r="AU122" s="31">
        <f>IF('SERIES_DB-MetaData'!$F122="US",'SERIES_DB-MetaData'!AU122,'SERIES_DB-MetaData'!AU122/25.4)</f>
        <v>1.1811023622047245</v>
      </c>
      <c r="AV122" s="31">
        <f>IF('SERIES_DB-MetaData'!$F122="US",'SERIES_DB-MetaData'!AV122,'SERIES_DB-MetaData'!AV122/25.4)</f>
        <v>0</v>
      </c>
      <c r="AW122" s="108">
        <f>'SERIES_DB-MetaData'!AW122</f>
        <v>0</v>
      </c>
      <c r="AX122" s="31">
        <f>IF('SERIES_DB-MetaData'!$F122="US",'SERIES_DB-MetaData'!AX122,'SERIES_DB-MetaData'!AX122/25.4)</f>
        <v>0</v>
      </c>
      <c r="AY122" s="23">
        <f t="shared" si="10"/>
        <v>7.0776110356735561E-2</v>
      </c>
      <c r="AZ122" s="23"/>
      <c r="BA122" s="31">
        <f>IF('SERIES_DB-MetaData'!$F122="US",'SERIES_DB-MetaData'!BA122,'SERIES_DB-MetaData'!BA122/6.89476)</f>
        <v>58.276140141208693</v>
      </c>
      <c r="BB122" s="31">
        <f>IF('SERIES_DB-MetaData'!$F122="US",'SERIES_DB-MetaData'!BB122,'SERIES_DB-MetaData'!BB122/6.89476)</f>
        <v>0</v>
      </c>
      <c r="BC122" s="108">
        <f>'SERIES_DB-MetaData'!BC122</f>
        <v>0</v>
      </c>
      <c r="BD122" s="31">
        <f>IF('SERIES_DB-MetaData'!$F122="US",'SERIES_DB-MetaData'!BD122,'SERIES_DB-MetaData'!BD122/25.4)</f>
        <v>7.874015748031496E-2</v>
      </c>
      <c r="BE122" s="31">
        <f>IF('SERIES_DB-MetaData'!$F122="US",'SERIES_DB-MetaData'!BE122,'SERIES_DB-MetaData'!BE122/25.4)</f>
        <v>1.1811023622047245</v>
      </c>
      <c r="BF122" s="108">
        <f>'SERIES_DB-MetaData'!BF122</f>
        <v>1</v>
      </c>
      <c r="BG122" s="23">
        <f t="shared" si="11"/>
        <v>0.52359877559829882</v>
      </c>
      <c r="BH122" s="31">
        <f>IF('SERIES_DB-MetaData'!$F122="US",'SERIES_DB-MetaData'!BH122,'SERIES_DB-MetaData'!BH122/25.4)</f>
        <v>0</v>
      </c>
      <c r="BI122" s="31">
        <f>IF('SERIES_DB-MetaData'!$F122="US",'SERIES_DB-MetaData'!BI122,'SERIES_DB-MetaData'!BI122/6.89476)</f>
        <v>46.90518596731431</v>
      </c>
      <c r="BJ122" s="31">
        <f>IF('SERIES_DB-MetaData'!$F122="US",'SERIES_DB-MetaData'!BJ122,'SERIES_DB-MetaData'!BJ122/6.89476)</f>
        <v>0</v>
      </c>
      <c r="BK122" s="108">
        <f>'SERIES_DB-MetaData'!BK122</f>
        <v>0</v>
      </c>
      <c r="BL122" s="31">
        <f>IF('SERIES_DB-MetaData'!$F122="US",'SERIES_DB-MetaData'!BL122,'SERIES_DB-MetaData'!BL122/25.4)</f>
        <v>7.874015748031496E-2</v>
      </c>
      <c r="BM122" s="31">
        <f>IF('SERIES_DB-MetaData'!$F122="US",'SERIES_DB-MetaData'!BM122,'SERIES_DB-MetaData'!BM122/25.4)</f>
        <v>1.1811023622047245</v>
      </c>
      <c r="BN122" s="31">
        <f>'SERIES_DB-MetaData'!$BO$6</f>
        <v>0.52359877559829893</v>
      </c>
      <c r="BO122" s="22">
        <f>'SERIES_DB-MetaData'!$BO$6</f>
        <v>0.52359877559829893</v>
      </c>
      <c r="BP122" s="31">
        <f>IF('SERIES_DB-MetaData'!$F122="US",'SERIES_DB-MetaData'!BP122,'SERIES_DB-MetaData'!BP122/6.89476)</f>
        <v>46.90518596731431</v>
      </c>
      <c r="BQ122" s="31">
        <f>IF('SERIES_DB-MetaData'!$F122="US",'SERIES_DB-MetaData'!BQ122,'SERIES_DB-MetaData'!BQ122/6.89476)</f>
        <v>0</v>
      </c>
      <c r="BR122" s="108">
        <f>'SERIES_DB-MetaData'!BR122</f>
        <v>0</v>
      </c>
      <c r="BS122" s="31">
        <f>IF('SERIES_DB-MetaData'!$F122="US",'SERIES_DB-MetaData'!BS122,'SERIES_DB-MetaData'!BS122/25.4)</f>
        <v>0</v>
      </c>
      <c r="BT122" s="108">
        <f>'SERIES_DB-MetaData'!BT122</f>
        <v>0</v>
      </c>
      <c r="BU122" s="108">
        <f t="shared" si="12"/>
        <v>0</v>
      </c>
      <c r="BV122" s="31">
        <f>IF('SERIES_DB-MetaData'!$F122="US",'SERIES_DB-MetaData'!BV122,'SERIES_DB-MetaData'!BV122/6.89476)</f>
        <v>0</v>
      </c>
      <c r="BW122" s="108">
        <f>'SERIES_DB-MetaData'!BW122</f>
        <v>0</v>
      </c>
      <c r="BX122" s="108">
        <f>'SERIES_DB-MetaData'!BX122</f>
        <v>2</v>
      </c>
    </row>
    <row r="123" spans="1:76">
      <c r="A123" s="85">
        <f>'SERIES_DB-MetaData'!A123</f>
        <v>118</v>
      </c>
      <c r="B123" s="85">
        <f>'SERIES_DB-MetaData'!B123</f>
        <v>0</v>
      </c>
      <c r="C123" s="85">
        <f>'SERIES_DB-MetaData'!C123</f>
        <v>12</v>
      </c>
      <c r="D123" s="85" t="str">
        <f>'SERIES_DB-MetaData'!D123</f>
        <v>Kokusho_2-5</v>
      </c>
      <c r="E123" s="85" t="str">
        <f>'SERIES_DB-MetaData'!E123</f>
        <v>Kokusho (from Lu et al., 2010, NEES Database)</v>
      </c>
      <c r="F123" s="20" t="s">
        <v>193</v>
      </c>
      <c r="G123" s="85" t="str">
        <f>'SERIES_DB-MetaData'!G123</f>
        <v>C</v>
      </c>
      <c r="H123" s="85" t="str">
        <f>'SERIES_DB-MetaData'!H123</f>
        <v>B</v>
      </c>
      <c r="I123" s="31">
        <f>IF('SERIES_DB-MetaData'!$F123="US",'SERIES_DB-MetaData'!I123,'SERIES_DB-MetaData'!I123/6.89476)</f>
        <v>2.886249847710435</v>
      </c>
      <c r="J123" s="31">
        <f>IF('SERIES_DB-MetaData'!$F123="US",'SERIES_DB-MetaData'!J123,'SERIES_DB-MetaData'!J123/6.89476)</f>
        <v>0</v>
      </c>
      <c r="K123" s="31">
        <f>IF('SERIES_DB-MetaData'!$F123="US",'SERIES_DB-MetaData'!K123,'SERIES_DB-MetaData'!K123/6.89476)</f>
        <v>0</v>
      </c>
      <c r="L123" s="31">
        <f>IF('SERIES_DB-MetaData'!$F123="US",'SERIES_DB-MetaData'!L123,'SERIES_DB-MetaData'!L123/4.448)</f>
        <v>0</v>
      </c>
      <c r="M123" s="20">
        <f>'SERIES_DB-MetaData'!M123</f>
        <v>0</v>
      </c>
      <c r="N123" s="31">
        <f>IF('SERIES_DB-MetaData'!$F123="US",'SERIES_DB-MetaData'!N123,'SERIES_DB-MetaData'!N123/25.4)</f>
        <v>5.7086614173228352</v>
      </c>
      <c r="O123" s="31">
        <f>IF('SERIES_DB-MetaData'!$F123="US",'SERIES_DB-MetaData'!O123,'SERIES_DB-MetaData'!O123/25.4)</f>
        <v>1.1811023622047245</v>
      </c>
      <c r="P123" s="31">
        <f>IF('SERIES_DB-MetaData'!$F123="US",'SERIES_DB-MetaData'!P123,'SERIES_DB-MetaData'!P123/25.4)</f>
        <v>16.929133858267718</v>
      </c>
      <c r="Q123" s="31">
        <f>IF('SERIES_DB-MetaData'!$F123="US",'SERIES_DB-MetaData'!Q123,'SERIES_DB-MetaData'!Q123/25.4)</f>
        <v>0.9055118110236221</v>
      </c>
      <c r="R123" s="31">
        <f>IF('SERIES_DB-MetaData'!$F123="US",'SERIES_DB-MetaData'!R123,'SERIES_DB-MetaData'!R123/25.4)</f>
        <v>5.9055118110236222</v>
      </c>
      <c r="S123" s="31">
        <f>IF('SERIES_DB-MetaData'!$F123="US",'SERIES_DB-MetaData'!S123,'SERIES_DB-MetaData'!S123/25.4)</f>
        <v>5.9055118110236222</v>
      </c>
      <c r="T123" s="24" t="str">
        <f>'SERIES_DB-MetaData'!T123</f>
        <v>C</v>
      </c>
      <c r="U123" s="31">
        <f>IF('SERIES_DB-MetaData'!$F123="US",'SERIES_DB-MetaData'!U123,'SERIES_DB-MetaData'!U123/(25.4^2))</f>
        <v>19.933039866079731</v>
      </c>
      <c r="V123" s="31">
        <f>IF('SERIES_DB-MetaData'!$F123="US",'SERIES_DB-MetaData'!V123,'SERIES_DB-MetaData'!V123/25.4)</f>
        <v>5.5118110236220472E-2</v>
      </c>
      <c r="W123" s="31">
        <f>IF('SERIES_DB-MetaData'!$F123="US",'SERIES_DB-MetaData'!W123,'SERIES_DB-MetaData'!W123/25.4)</f>
        <v>0</v>
      </c>
      <c r="X123" s="31">
        <f>IF('SERIES_DB-MetaData'!$F123="US",'SERIES_DB-MetaData'!X123,'SERIES_DB-MetaData'!X123/25.4)</f>
        <v>0</v>
      </c>
      <c r="Y123" s="108">
        <f>'SERIES_DB-MetaData'!Y123</f>
        <v>20</v>
      </c>
      <c r="Z123" s="31">
        <f>IF('SERIES_DB-MetaData'!$F123="US",'SERIES_DB-MetaData'!Z123,'SERIES_DB-MetaData'!Z123/25.4)</f>
        <v>0</v>
      </c>
      <c r="AA123" s="108">
        <f>'SERIES_DB-MetaData'!AA123</f>
        <v>0</v>
      </c>
      <c r="AB123" s="31">
        <f>IF('SERIES_DB-MetaData'!$F123="US",'SERIES_DB-MetaData'!AB123,'SERIES_DB-MetaData'!AB123/25.4)</f>
        <v>0</v>
      </c>
      <c r="AC123" s="108">
        <f>'SERIES_DB-MetaData'!AC123</f>
        <v>0</v>
      </c>
      <c r="AD123" s="108">
        <f>'SERIES_DB-MetaData'!AD123</f>
        <v>0</v>
      </c>
      <c r="AE123" s="31">
        <f>IF('SERIES_DB-MetaData'!$F123="US",'SERIES_DB-MetaData'!AE123,'SERIES_DB-MetaData'!AE123/25.4)</f>
        <v>0</v>
      </c>
      <c r="AF123" s="108" t="str">
        <f>'SERIES_DB-MetaData'!AF123</f>
        <v>Ribbed</v>
      </c>
      <c r="AG123" s="23">
        <f t="shared" si="9"/>
        <v>0.23940597204650058</v>
      </c>
      <c r="AH123" s="31">
        <f>IF('SERIES_DB-MetaData'!$F123="US",'SERIES_DB-MetaData'!AH123,'SERIES_DB-MetaData'!AH123/25.4)</f>
        <v>0</v>
      </c>
      <c r="AI123" s="31">
        <f>IF('SERIES_DB-MetaData'!$F123="US",'SERIES_DB-MetaData'!AI123,'SERIES_DB-MetaData'!AI123/6.89476)</f>
        <v>58.276140141208693</v>
      </c>
      <c r="AJ123" s="31">
        <f>IF('SERIES_DB-MetaData'!$F123="US",'SERIES_DB-MetaData'!AJ123,'SERIES_DB-MetaData'!AJ123/6.89476)</f>
        <v>0</v>
      </c>
      <c r="AK123" s="31">
        <f>IF('SERIES_DB-MetaData'!$F123="US",'SERIES_DB-MetaData'!AK123,'SERIES_DB-MetaData'!AK123/6.89476)</f>
        <v>0</v>
      </c>
      <c r="AL123" s="31">
        <f>IF('SERIES_DB-MetaData'!$F123="US",'SERIES_DB-MetaData'!AL123,'SERIES_DB-MetaData'!AL123/6.89476)</f>
        <v>0</v>
      </c>
      <c r="AM123" s="31">
        <f>IF('SERIES_DB-MetaData'!$F123="US",'SERIES_DB-MetaData'!AM123,'SERIES_DB-MetaData'!AM123/6.89476)</f>
        <v>0</v>
      </c>
      <c r="AN123" s="31">
        <f>IF('SERIES_DB-MetaData'!$F123="US",'SERIES_DB-MetaData'!AN123,'SERIES_DB-MetaData'!AN123/6.89476)</f>
        <v>0</v>
      </c>
      <c r="AO123" s="108">
        <f>'SERIES_DB-MetaData'!AO123</f>
        <v>0</v>
      </c>
      <c r="AP123" s="108">
        <f>'SERIES_DB-MetaData'!AP123</f>
        <v>0</v>
      </c>
      <c r="AQ123" s="108">
        <f>'SERIES_DB-MetaData'!AQ123</f>
        <v>2</v>
      </c>
      <c r="AR123" s="108" t="str">
        <f>'SERIES_DB-MetaData'!AR123</f>
        <v>Ribbed</v>
      </c>
      <c r="AS123" s="31">
        <f>IF('SERIES_DB-MetaData'!$F123="US",'SERIES_DB-MetaData'!AS123,'SERIES_DB-MetaData'!AS123/25.4)</f>
        <v>5.5118110236220472E-2</v>
      </c>
      <c r="AT123" s="108">
        <f>'SERIES_DB-MetaData'!AT123</f>
        <v>5</v>
      </c>
      <c r="AU123" s="31">
        <f>IF('SERIES_DB-MetaData'!$F123="US",'SERIES_DB-MetaData'!AU123,'SERIES_DB-MetaData'!AU123/25.4)</f>
        <v>1.1811023622047245</v>
      </c>
      <c r="AV123" s="31">
        <f>IF('SERIES_DB-MetaData'!$F123="US",'SERIES_DB-MetaData'!AV123,'SERIES_DB-MetaData'!AV123/25.4)</f>
        <v>0</v>
      </c>
      <c r="AW123" s="108">
        <f>'SERIES_DB-MetaData'!AW123</f>
        <v>0</v>
      </c>
      <c r="AX123" s="31">
        <f>IF('SERIES_DB-MetaData'!$F123="US",'SERIES_DB-MetaData'!AX123,'SERIES_DB-MetaData'!AX123/25.4)</f>
        <v>0</v>
      </c>
      <c r="AY123" s="23">
        <f t="shared" si="10"/>
        <v>7.0776110356735561E-2</v>
      </c>
      <c r="AZ123" s="23"/>
      <c r="BA123" s="31">
        <f>IF('SERIES_DB-MetaData'!$F123="US",'SERIES_DB-MetaData'!BA123,'SERIES_DB-MetaData'!BA123/6.89476)</f>
        <v>58.276140141208693</v>
      </c>
      <c r="BB123" s="31">
        <f>IF('SERIES_DB-MetaData'!$F123="US",'SERIES_DB-MetaData'!BB123,'SERIES_DB-MetaData'!BB123/6.89476)</f>
        <v>0</v>
      </c>
      <c r="BC123" s="108">
        <f>'SERIES_DB-MetaData'!BC123</f>
        <v>0</v>
      </c>
      <c r="BD123" s="31">
        <f>IF('SERIES_DB-MetaData'!$F123="US",'SERIES_DB-MetaData'!BD123,'SERIES_DB-MetaData'!BD123/25.4)</f>
        <v>7.874015748031496E-2</v>
      </c>
      <c r="BE123" s="31">
        <f>IF('SERIES_DB-MetaData'!$F123="US",'SERIES_DB-MetaData'!BE123,'SERIES_DB-MetaData'!BE123/25.4)</f>
        <v>0.78740157480314965</v>
      </c>
      <c r="BF123" s="108">
        <f>'SERIES_DB-MetaData'!BF123</f>
        <v>1</v>
      </c>
      <c r="BG123" s="23">
        <f t="shared" si="11"/>
        <v>0.68295492469343322</v>
      </c>
      <c r="BH123" s="31">
        <f>IF('SERIES_DB-MetaData'!$F123="US",'SERIES_DB-MetaData'!BH123,'SERIES_DB-MetaData'!BH123/25.4)</f>
        <v>0</v>
      </c>
      <c r="BI123" s="31">
        <f>IF('SERIES_DB-MetaData'!$F123="US",'SERIES_DB-MetaData'!BI123,'SERIES_DB-MetaData'!BI123/6.89476)</f>
        <v>0</v>
      </c>
      <c r="BJ123" s="31">
        <f>IF('SERIES_DB-MetaData'!$F123="US",'SERIES_DB-MetaData'!BJ123,'SERIES_DB-MetaData'!BJ123/6.89476)</f>
        <v>0</v>
      </c>
      <c r="BK123" s="108">
        <f>'SERIES_DB-MetaData'!BK123</f>
        <v>0</v>
      </c>
      <c r="BL123" s="31">
        <f>IF('SERIES_DB-MetaData'!$F123="US",'SERIES_DB-MetaData'!BL123,'SERIES_DB-MetaData'!BL123/25.4)</f>
        <v>7.874015748031496E-2</v>
      </c>
      <c r="BM123" s="31">
        <f>IF('SERIES_DB-MetaData'!$F123="US",'SERIES_DB-MetaData'!BM123,'SERIES_DB-MetaData'!BM123/25.4)</f>
        <v>0.78740157480314965</v>
      </c>
      <c r="BN123" s="31">
        <f>'SERIES_DB-MetaData'!$BO$6</f>
        <v>0.52359877559829893</v>
      </c>
      <c r="BO123" s="22">
        <f>'SERIES_DB-MetaData'!$BO$6</f>
        <v>0.52359877559829893</v>
      </c>
      <c r="BP123" s="31">
        <f>IF('SERIES_DB-MetaData'!$F123="US",'SERIES_DB-MetaData'!BP123,'SERIES_DB-MetaData'!BP123/6.89476)</f>
        <v>46.90518596731431</v>
      </c>
      <c r="BQ123" s="31">
        <f>IF('SERIES_DB-MetaData'!$F123="US",'SERIES_DB-MetaData'!BQ123,'SERIES_DB-MetaData'!BQ123/6.89476)</f>
        <v>0</v>
      </c>
      <c r="BR123" s="108">
        <f>'SERIES_DB-MetaData'!BR123</f>
        <v>0</v>
      </c>
      <c r="BS123" s="31">
        <f>IF('SERIES_DB-MetaData'!$F123="US",'SERIES_DB-MetaData'!BS123,'SERIES_DB-MetaData'!BS123/25.4)</f>
        <v>0</v>
      </c>
      <c r="BT123" s="108">
        <f>'SERIES_DB-MetaData'!BT123</f>
        <v>0</v>
      </c>
      <c r="BU123" s="108">
        <f t="shared" si="12"/>
        <v>0</v>
      </c>
      <c r="BV123" s="31">
        <f>IF('SERIES_DB-MetaData'!$F123="US",'SERIES_DB-MetaData'!BV123,'SERIES_DB-MetaData'!BV123/6.89476)</f>
        <v>0</v>
      </c>
      <c r="BW123" s="108">
        <f>'SERIES_DB-MetaData'!BW123</f>
        <v>0</v>
      </c>
      <c r="BX123" s="108">
        <f>'SERIES_DB-MetaData'!BX123</f>
        <v>2</v>
      </c>
    </row>
    <row r="124" spans="1:76">
      <c r="A124" s="85">
        <f>'SERIES_DB-MetaData'!A124</f>
        <v>119</v>
      </c>
      <c r="B124" s="85">
        <f>'SERIES_DB-MetaData'!B124</f>
        <v>0</v>
      </c>
      <c r="C124" s="85">
        <f>'SERIES_DB-MetaData'!C124</f>
        <v>13</v>
      </c>
      <c r="D124" s="85" t="str">
        <f>'SERIES_DB-MetaData'!D124</f>
        <v>Kokusho_3-1</v>
      </c>
      <c r="E124" s="85" t="str">
        <f>'SERIES_DB-MetaData'!E124</f>
        <v>Kokusho (from Lu et al., 2010, NEES Database)</v>
      </c>
      <c r="F124" s="20" t="s">
        <v>193</v>
      </c>
      <c r="G124" s="85" t="str">
        <f>'SERIES_DB-MetaData'!G124</f>
        <v>C</v>
      </c>
      <c r="H124" s="85" t="str">
        <f>'SERIES_DB-MetaData'!H124</f>
        <v>B</v>
      </c>
      <c r="I124" s="31">
        <f>IF('SERIES_DB-MetaData'!$F124="US",'SERIES_DB-MetaData'!I124,'SERIES_DB-MetaData'!I124/6.89476)</f>
        <v>2.0595350672104611</v>
      </c>
      <c r="J124" s="31">
        <f>IF('SERIES_DB-MetaData'!$F124="US",'SERIES_DB-MetaData'!J124,'SERIES_DB-MetaData'!J124/6.89476)</f>
        <v>0</v>
      </c>
      <c r="K124" s="31">
        <f>IF('SERIES_DB-MetaData'!$F124="US",'SERIES_DB-MetaData'!K124,'SERIES_DB-MetaData'!K124/6.89476)</f>
        <v>0</v>
      </c>
      <c r="L124" s="31">
        <f>IF('SERIES_DB-MetaData'!$F124="US",'SERIES_DB-MetaData'!L124,'SERIES_DB-MetaData'!L124/4.448)</f>
        <v>0</v>
      </c>
      <c r="M124" s="20">
        <f>'SERIES_DB-MetaData'!M124</f>
        <v>0</v>
      </c>
      <c r="N124" s="31">
        <f>IF('SERIES_DB-MetaData'!$F124="US",'SERIES_DB-MetaData'!N124,'SERIES_DB-MetaData'!N124/25.4)</f>
        <v>5.7086614173228352</v>
      </c>
      <c r="O124" s="31">
        <f>IF('SERIES_DB-MetaData'!$F124="US",'SERIES_DB-MetaData'!O124,'SERIES_DB-MetaData'!O124/25.4)</f>
        <v>1.1811023622047245</v>
      </c>
      <c r="P124" s="31">
        <f>IF('SERIES_DB-MetaData'!$F124="US",'SERIES_DB-MetaData'!P124,'SERIES_DB-MetaData'!P124/25.4)</f>
        <v>16.929133858267718</v>
      </c>
      <c r="Q124" s="31">
        <f>IF('SERIES_DB-MetaData'!$F124="US",'SERIES_DB-MetaData'!Q124,'SERIES_DB-MetaData'!Q124/25.4)</f>
        <v>0.9055118110236221</v>
      </c>
      <c r="R124" s="31">
        <f>IF('SERIES_DB-MetaData'!$F124="US",'SERIES_DB-MetaData'!R124,'SERIES_DB-MetaData'!R124/25.4)</f>
        <v>15.748031496062993</v>
      </c>
      <c r="S124" s="31">
        <f>IF('SERIES_DB-MetaData'!$F124="US",'SERIES_DB-MetaData'!S124,'SERIES_DB-MetaData'!S124/25.4)</f>
        <v>15.748031496062993</v>
      </c>
      <c r="T124" s="24" t="str">
        <f>'SERIES_DB-MetaData'!T124</f>
        <v>C</v>
      </c>
      <c r="U124" s="31">
        <f>IF('SERIES_DB-MetaData'!$F124="US",'SERIES_DB-MetaData'!U124,'SERIES_DB-MetaData'!U124/(25.4^2))</f>
        <v>19.933039866079731</v>
      </c>
      <c r="V124" s="31">
        <f>IF('SERIES_DB-MetaData'!$F124="US",'SERIES_DB-MetaData'!V124,'SERIES_DB-MetaData'!V124/25.4)</f>
        <v>5.5118110236220472E-2</v>
      </c>
      <c r="W124" s="31">
        <f>IF('SERIES_DB-MetaData'!$F124="US",'SERIES_DB-MetaData'!W124,'SERIES_DB-MetaData'!W124/25.4)</f>
        <v>0</v>
      </c>
      <c r="X124" s="31">
        <f>IF('SERIES_DB-MetaData'!$F124="US",'SERIES_DB-MetaData'!X124,'SERIES_DB-MetaData'!X124/25.4)</f>
        <v>0</v>
      </c>
      <c r="Y124" s="108">
        <f>'SERIES_DB-MetaData'!Y124</f>
        <v>43</v>
      </c>
      <c r="Z124" s="31">
        <f>IF('SERIES_DB-MetaData'!$F124="US",'SERIES_DB-MetaData'!Z124,'SERIES_DB-MetaData'!Z124/25.4)</f>
        <v>0</v>
      </c>
      <c r="AA124" s="108">
        <f>'SERIES_DB-MetaData'!AA124</f>
        <v>0</v>
      </c>
      <c r="AB124" s="31">
        <f>IF('SERIES_DB-MetaData'!$F124="US",'SERIES_DB-MetaData'!AB124,'SERIES_DB-MetaData'!AB124/25.4)</f>
        <v>0</v>
      </c>
      <c r="AC124" s="108">
        <f>'SERIES_DB-MetaData'!AC124</f>
        <v>0</v>
      </c>
      <c r="AD124" s="108">
        <f>'SERIES_DB-MetaData'!AD124</f>
        <v>0</v>
      </c>
      <c r="AE124" s="31">
        <f>IF('SERIES_DB-MetaData'!$F124="US",'SERIES_DB-MetaData'!AE124,'SERIES_DB-MetaData'!AE124/25.4)</f>
        <v>0</v>
      </c>
      <c r="AF124" s="108" t="str">
        <f>'SERIES_DB-MetaData'!AF124</f>
        <v>Ribbed</v>
      </c>
      <c r="AG124" s="23">
        <f t="shared" si="9"/>
        <v>0.51472283989997625</v>
      </c>
      <c r="AH124" s="31">
        <f>IF('SERIES_DB-MetaData'!$F124="US",'SERIES_DB-MetaData'!AH124,'SERIES_DB-MetaData'!AH124/25.4)</f>
        <v>0</v>
      </c>
      <c r="AI124" s="31">
        <f>IF('SERIES_DB-MetaData'!$F124="US",'SERIES_DB-MetaData'!AI124,'SERIES_DB-MetaData'!AI124/6.89476)</f>
        <v>59.029465855229198</v>
      </c>
      <c r="AJ124" s="31">
        <f>IF('SERIES_DB-MetaData'!$F124="US",'SERIES_DB-MetaData'!AJ124,'SERIES_DB-MetaData'!AJ124/6.89476)</f>
        <v>0</v>
      </c>
      <c r="AK124" s="31">
        <f>IF('SERIES_DB-MetaData'!$F124="US",'SERIES_DB-MetaData'!AK124,'SERIES_DB-MetaData'!AK124/6.89476)</f>
        <v>0</v>
      </c>
      <c r="AL124" s="31">
        <f>IF('SERIES_DB-MetaData'!$F124="US",'SERIES_DB-MetaData'!AL124,'SERIES_DB-MetaData'!AL124/6.89476)</f>
        <v>0</v>
      </c>
      <c r="AM124" s="31">
        <f>IF('SERIES_DB-MetaData'!$F124="US",'SERIES_DB-MetaData'!AM124,'SERIES_DB-MetaData'!AM124/6.89476)</f>
        <v>0</v>
      </c>
      <c r="AN124" s="31">
        <f>IF('SERIES_DB-MetaData'!$F124="US",'SERIES_DB-MetaData'!AN124,'SERIES_DB-MetaData'!AN124/6.89476)</f>
        <v>0</v>
      </c>
      <c r="AO124" s="108">
        <f>'SERIES_DB-MetaData'!AO124</f>
        <v>0</v>
      </c>
      <c r="AP124" s="108">
        <f>'SERIES_DB-MetaData'!AP124</f>
        <v>0</v>
      </c>
      <c r="AQ124" s="108">
        <f>'SERIES_DB-MetaData'!AQ124</f>
        <v>2</v>
      </c>
      <c r="AR124" s="108" t="str">
        <f>'SERIES_DB-MetaData'!AR124</f>
        <v>Ribbed</v>
      </c>
      <c r="AS124" s="31">
        <f>IF('SERIES_DB-MetaData'!$F124="US",'SERIES_DB-MetaData'!AS124,'SERIES_DB-MetaData'!AS124/25.4)</f>
        <v>5.5118110236220472E-2</v>
      </c>
      <c r="AT124" s="108">
        <f>'SERIES_DB-MetaData'!AT124</f>
        <v>13</v>
      </c>
      <c r="AU124" s="31">
        <f>IF('SERIES_DB-MetaData'!$F124="US",'SERIES_DB-MetaData'!AU124,'SERIES_DB-MetaData'!AU124/25.4)</f>
        <v>1.1811023622047245</v>
      </c>
      <c r="AV124" s="31">
        <f>IF('SERIES_DB-MetaData'!$F124="US",'SERIES_DB-MetaData'!AV124,'SERIES_DB-MetaData'!AV124/25.4)</f>
        <v>0</v>
      </c>
      <c r="AW124" s="108">
        <f>'SERIES_DB-MetaData'!AW124</f>
        <v>0</v>
      </c>
      <c r="AX124" s="31">
        <f>IF('SERIES_DB-MetaData'!$F124="US",'SERIES_DB-MetaData'!AX124,'SERIES_DB-MetaData'!AX124/25.4)</f>
        <v>0</v>
      </c>
      <c r="AY124" s="23">
        <f t="shared" si="10"/>
        <v>7.0776110356735561E-2</v>
      </c>
      <c r="AZ124" s="23"/>
      <c r="BA124" s="31">
        <f>IF('SERIES_DB-MetaData'!$F124="US",'SERIES_DB-MetaData'!BA124,'SERIES_DB-MetaData'!BA124/6.89476)</f>
        <v>58.276140141208693</v>
      </c>
      <c r="BB124" s="31">
        <f>IF('SERIES_DB-MetaData'!$F124="US",'SERIES_DB-MetaData'!BB124,'SERIES_DB-MetaData'!BB124/6.89476)</f>
        <v>0</v>
      </c>
      <c r="BC124" s="108">
        <f>'SERIES_DB-MetaData'!BC124</f>
        <v>0</v>
      </c>
      <c r="BD124" s="31">
        <f>IF('SERIES_DB-MetaData'!$F124="US",'SERIES_DB-MetaData'!BD124,'SERIES_DB-MetaData'!BD124/25.4)</f>
        <v>0</v>
      </c>
      <c r="BE124" s="31">
        <f>IF('SERIES_DB-MetaData'!$F124="US",'SERIES_DB-MetaData'!BE124,'SERIES_DB-MetaData'!BE124/25.4)</f>
        <v>0</v>
      </c>
      <c r="BF124" s="108">
        <f>'SERIES_DB-MetaData'!BF124</f>
        <v>0</v>
      </c>
      <c r="BG124" s="23" t="e">
        <f t="shared" si="11"/>
        <v>#DIV/0!</v>
      </c>
      <c r="BH124" s="31">
        <f>IF('SERIES_DB-MetaData'!$F124="US",'SERIES_DB-MetaData'!BH124,'SERIES_DB-MetaData'!BH124/25.4)</f>
        <v>0</v>
      </c>
      <c r="BI124" s="31">
        <f>IF('SERIES_DB-MetaData'!$F124="US",'SERIES_DB-MetaData'!BI124,'SERIES_DB-MetaData'!BI124/6.89476)</f>
        <v>55.433401597735092</v>
      </c>
      <c r="BJ124" s="31">
        <f>IF('SERIES_DB-MetaData'!$F124="US",'SERIES_DB-MetaData'!BJ124,'SERIES_DB-MetaData'!BJ124/6.89476)</f>
        <v>0</v>
      </c>
      <c r="BK124" s="108">
        <f>'SERIES_DB-MetaData'!BK124</f>
        <v>0</v>
      </c>
      <c r="BL124" s="31">
        <f>IF('SERIES_DB-MetaData'!$F124="US",'SERIES_DB-MetaData'!BL124,'SERIES_DB-MetaData'!BL124/25.4)</f>
        <v>0</v>
      </c>
      <c r="BM124" s="31">
        <f>IF('SERIES_DB-MetaData'!$F124="US",'SERIES_DB-MetaData'!BM124,'SERIES_DB-MetaData'!BM124/25.4)</f>
        <v>0</v>
      </c>
      <c r="BN124" s="31">
        <f>'SERIES_DB-MetaData'!$BO$6</f>
        <v>0.52359877559829893</v>
      </c>
      <c r="BO124" s="22">
        <f>'SERIES_DB-MetaData'!$BO$6</f>
        <v>0.52359877559829893</v>
      </c>
      <c r="BP124" s="31">
        <f>IF('SERIES_DB-MetaData'!$F124="US",'SERIES_DB-MetaData'!BP124,'SERIES_DB-MetaData'!BP124/6.89476)</f>
        <v>0</v>
      </c>
      <c r="BQ124" s="31">
        <f>IF('SERIES_DB-MetaData'!$F124="US",'SERIES_DB-MetaData'!BQ124,'SERIES_DB-MetaData'!BQ124/6.89476)</f>
        <v>0</v>
      </c>
      <c r="BR124" s="108">
        <f>'SERIES_DB-MetaData'!BR124</f>
        <v>0</v>
      </c>
      <c r="BS124" s="31">
        <f>IF('SERIES_DB-MetaData'!$F124="US",'SERIES_DB-MetaData'!BS124,'SERIES_DB-MetaData'!BS124/25.4)</f>
        <v>0</v>
      </c>
      <c r="BT124" s="108">
        <f>'SERIES_DB-MetaData'!BT124</f>
        <v>0</v>
      </c>
      <c r="BU124" s="108">
        <f t="shared" si="12"/>
        <v>0</v>
      </c>
      <c r="BV124" s="31">
        <f>IF('SERIES_DB-MetaData'!$F124="US",'SERIES_DB-MetaData'!BV124,'SERIES_DB-MetaData'!BV124/6.89476)</f>
        <v>0</v>
      </c>
      <c r="BW124" s="108">
        <f>'SERIES_DB-MetaData'!BW124</f>
        <v>0</v>
      </c>
      <c r="BX124" s="108">
        <f>'SERIES_DB-MetaData'!BX124</f>
        <v>2</v>
      </c>
    </row>
    <row r="125" spans="1:76">
      <c r="A125" s="85">
        <f>'SERIES_DB-MetaData'!A125</f>
        <v>120</v>
      </c>
      <c r="B125" s="85">
        <f>'SERIES_DB-MetaData'!B125</f>
        <v>0</v>
      </c>
      <c r="C125" s="85">
        <f>'SERIES_DB-MetaData'!C125</f>
        <v>15</v>
      </c>
      <c r="D125" s="85" t="str">
        <f>'SERIES_DB-MetaData'!D125</f>
        <v>Kokusho_3-3</v>
      </c>
      <c r="E125" s="85" t="str">
        <f>'SERIES_DB-MetaData'!E125</f>
        <v>Kokusho (from Lu et al., 2010, NEES Database)</v>
      </c>
      <c r="F125" s="20" t="s">
        <v>193</v>
      </c>
      <c r="G125" s="85" t="str">
        <f>'SERIES_DB-MetaData'!G125</f>
        <v>C</v>
      </c>
      <c r="H125" s="85" t="str">
        <f>'SERIES_DB-MetaData'!H125</f>
        <v>B</v>
      </c>
      <c r="I125" s="31">
        <f>IF('SERIES_DB-MetaData'!$F125="US",'SERIES_DB-MetaData'!I125,'SERIES_DB-MetaData'!I125/6.89476)</f>
        <v>2.0595350672104611</v>
      </c>
      <c r="J125" s="31">
        <f>IF('SERIES_DB-MetaData'!$F125="US",'SERIES_DB-MetaData'!J125,'SERIES_DB-MetaData'!J125/6.89476)</f>
        <v>0</v>
      </c>
      <c r="K125" s="31">
        <f>IF('SERIES_DB-MetaData'!$F125="US",'SERIES_DB-MetaData'!K125,'SERIES_DB-MetaData'!K125/6.89476)</f>
        <v>0</v>
      </c>
      <c r="L125" s="31">
        <f>IF('SERIES_DB-MetaData'!$F125="US",'SERIES_DB-MetaData'!L125,'SERIES_DB-MetaData'!L125/4.448)</f>
        <v>0</v>
      </c>
      <c r="M125" s="20">
        <f>'SERIES_DB-MetaData'!M125</f>
        <v>0</v>
      </c>
      <c r="N125" s="31">
        <f>IF('SERIES_DB-MetaData'!$F125="US",'SERIES_DB-MetaData'!N125,'SERIES_DB-MetaData'!N125/25.4)</f>
        <v>5.7086614173228352</v>
      </c>
      <c r="O125" s="31">
        <f>IF('SERIES_DB-MetaData'!$F125="US",'SERIES_DB-MetaData'!O125,'SERIES_DB-MetaData'!O125/25.4)</f>
        <v>1.1811023622047245</v>
      </c>
      <c r="P125" s="31">
        <f>IF('SERIES_DB-MetaData'!$F125="US",'SERIES_DB-MetaData'!P125,'SERIES_DB-MetaData'!P125/25.4)</f>
        <v>16.929133858267718</v>
      </c>
      <c r="Q125" s="31">
        <f>IF('SERIES_DB-MetaData'!$F125="US",'SERIES_DB-MetaData'!Q125,'SERIES_DB-MetaData'!Q125/25.4)</f>
        <v>1.0629921259842521</v>
      </c>
      <c r="R125" s="31">
        <f>IF('SERIES_DB-MetaData'!$F125="US",'SERIES_DB-MetaData'!R125,'SERIES_DB-MetaData'!R125/25.4)</f>
        <v>15.748031496062993</v>
      </c>
      <c r="S125" s="31">
        <f>IF('SERIES_DB-MetaData'!$F125="US",'SERIES_DB-MetaData'!S125,'SERIES_DB-MetaData'!S125/25.4)</f>
        <v>15.748031496062993</v>
      </c>
      <c r="T125" s="24" t="str">
        <f>'SERIES_DB-MetaData'!T125</f>
        <v>C</v>
      </c>
      <c r="U125" s="31">
        <f>IF('SERIES_DB-MetaData'!$F125="US",'SERIES_DB-MetaData'!U125,'SERIES_DB-MetaData'!U125/(25.4^2))</f>
        <v>22.227044454088908</v>
      </c>
      <c r="V125" s="31">
        <f>IF('SERIES_DB-MetaData'!$F125="US",'SERIES_DB-MetaData'!V125,'SERIES_DB-MetaData'!V125/25.4)</f>
        <v>5.5118110236220472E-2</v>
      </c>
      <c r="W125" s="31">
        <f>IF('SERIES_DB-MetaData'!$F125="US",'SERIES_DB-MetaData'!W125,'SERIES_DB-MetaData'!W125/25.4)</f>
        <v>0</v>
      </c>
      <c r="X125" s="31">
        <f>IF('SERIES_DB-MetaData'!$F125="US",'SERIES_DB-MetaData'!X125,'SERIES_DB-MetaData'!X125/25.4)</f>
        <v>0</v>
      </c>
      <c r="Y125" s="108">
        <f>'SERIES_DB-MetaData'!Y125</f>
        <v>43</v>
      </c>
      <c r="Z125" s="31">
        <f>IF('SERIES_DB-MetaData'!$F125="US",'SERIES_DB-MetaData'!Z125,'SERIES_DB-MetaData'!Z125/25.4)</f>
        <v>0</v>
      </c>
      <c r="AA125" s="108">
        <f>'SERIES_DB-MetaData'!AA125</f>
        <v>0</v>
      </c>
      <c r="AB125" s="31">
        <f>IF('SERIES_DB-MetaData'!$F125="US",'SERIES_DB-MetaData'!AB125,'SERIES_DB-MetaData'!AB125/25.4)</f>
        <v>0</v>
      </c>
      <c r="AC125" s="108">
        <f>'SERIES_DB-MetaData'!AC125</f>
        <v>0</v>
      </c>
      <c r="AD125" s="108">
        <f>'SERIES_DB-MetaData'!AD125</f>
        <v>0</v>
      </c>
      <c r="AE125" s="31">
        <f>IF('SERIES_DB-MetaData'!$F125="US",'SERIES_DB-MetaData'!AE125,'SERIES_DB-MetaData'!AE125/25.4)</f>
        <v>0</v>
      </c>
      <c r="AF125" s="108" t="str">
        <f>'SERIES_DB-MetaData'!AF125</f>
        <v>Ribbed</v>
      </c>
      <c r="AG125" s="23">
        <f t="shared" si="9"/>
        <v>0.46159942267180576</v>
      </c>
      <c r="AH125" s="31">
        <f>IF('SERIES_DB-MetaData'!$F125="US",'SERIES_DB-MetaData'!AH125,'SERIES_DB-MetaData'!AH125/25.4)</f>
        <v>0</v>
      </c>
      <c r="AI125" s="31">
        <f>IF('SERIES_DB-MetaData'!$F125="US",'SERIES_DB-MetaData'!AI125,'SERIES_DB-MetaData'!AI125/6.89476)</f>
        <v>59.029465855229198</v>
      </c>
      <c r="AJ125" s="31">
        <f>IF('SERIES_DB-MetaData'!$F125="US",'SERIES_DB-MetaData'!AJ125,'SERIES_DB-MetaData'!AJ125/6.89476)</f>
        <v>0</v>
      </c>
      <c r="AK125" s="31">
        <f>IF('SERIES_DB-MetaData'!$F125="US",'SERIES_DB-MetaData'!AK125,'SERIES_DB-MetaData'!AK125/6.89476)</f>
        <v>0</v>
      </c>
      <c r="AL125" s="31">
        <f>IF('SERIES_DB-MetaData'!$F125="US",'SERIES_DB-MetaData'!AL125,'SERIES_DB-MetaData'!AL125/6.89476)</f>
        <v>0</v>
      </c>
      <c r="AM125" s="31">
        <f>IF('SERIES_DB-MetaData'!$F125="US",'SERIES_DB-MetaData'!AM125,'SERIES_DB-MetaData'!AM125/6.89476)</f>
        <v>0</v>
      </c>
      <c r="AN125" s="31">
        <f>IF('SERIES_DB-MetaData'!$F125="US",'SERIES_DB-MetaData'!AN125,'SERIES_DB-MetaData'!AN125/6.89476)</f>
        <v>0</v>
      </c>
      <c r="AO125" s="108">
        <f>'SERIES_DB-MetaData'!AO125</f>
        <v>0</v>
      </c>
      <c r="AP125" s="108">
        <f>'SERIES_DB-MetaData'!AP125</f>
        <v>0</v>
      </c>
      <c r="AQ125" s="108">
        <f>'SERIES_DB-MetaData'!AQ125</f>
        <v>2</v>
      </c>
      <c r="AR125" s="108" t="str">
        <f>'SERIES_DB-MetaData'!AR125</f>
        <v>Ribbed</v>
      </c>
      <c r="AS125" s="31">
        <f>IF('SERIES_DB-MetaData'!$F125="US",'SERIES_DB-MetaData'!AS125,'SERIES_DB-MetaData'!AS125/25.4)</f>
        <v>5.5118110236220472E-2</v>
      </c>
      <c r="AT125" s="108">
        <f>'SERIES_DB-MetaData'!AT125</f>
        <v>13</v>
      </c>
      <c r="AU125" s="31">
        <f>IF('SERIES_DB-MetaData'!$F125="US",'SERIES_DB-MetaData'!AU125,'SERIES_DB-MetaData'!AU125/25.4)</f>
        <v>1.1811023622047245</v>
      </c>
      <c r="AV125" s="31">
        <f>IF('SERIES_DB-MetaData'!$F125="US",'SERIES_DB-MetaData'!AV125,'SERIES_DB-MetaData'!AV125/25.4)</f>
        <v>0</v>
      </c>
      <c r="AW125" s="108">
        <f>'SERIES_DB-MetaData'!AW125</f>
        <v>0</v>
      </c>
      <c r="AX125" s="31">
        <f>IF('SERIES_DB-MetaData'!$F125="US",'SERIES_DB-MetaData'!AX125,'SERIES_DB-MetaData'!AX125/25.4)</f>
        <v>0</v>
      </c>
      <c r="AY125" s="23">
        <f t="shared" si="10"/>
        <v>7.0776110356735561E-2</v>
      </c>
      <c r="AZ125" s="23"/>
      <c r="BA125" s="31">
        <f>IF('SERIES_DB-MetaData'!$F125="US",'SERIES_DB-MetaData'!BA125,'SERIES_DB-MetaData'!BA125/6.89476)</f>
        <v>58.276140141208693</v>
      </c>
      <c r="BB125" s="31">
        <f>IF('SERIES_DB-MetaData'!$F125="US",'SERIES_DB-MetaData'!BB125,'SERIES_DB-MetaData'!BB125/6.89476)</f>
        <v>0</v>
      </c>
      <c r="BC125" s="108">
        <f>'SERIES_DB-MetaData'!BC125</f>
        <v>0</v>
      </c>
      <c r="BD125" s="31">
        <f>IF('SERIES_DB-MetaData'!$F125="US",'SERIES_DB-MetaData'!BD125,'SERIES_DB-MetaData'!BD125/25.4)</f>
        <v>5.5118110236220472E-2</v>
      </c>
      <c r="BE125" s="31">
        <f>IF('SERIES_DB-MetaData'!$F125="US",'SERIES_DB-MetaData'!BE125,'SERIES_DB-MetaData'!BE125/25.4)</f>
        <v>1.1811023622047245</v>
      </c>
      <c r="BF125" s="108">
        <f>'SERIES_DB-MetaData'!BF125</f>
        <v>2</v>
      </c>
      <c r="BG125" s="23">
        <f t="shared" si="11"/>
        <v>0.38009392598987612</v>
      </c>
      <c r="BH125" s="31">
        <f>IF('SERIES_DB-MetaData'!$F125="US",'SERIES_DB-MetaData'!BH125,'SERIES_DB-MetaData'!BH125/25.4)</f>
        <v>0</v>
      </c>
      <c r="BI125" s="31">
        <f>IF('SERIES_DB-MetaData'!$F125="US",'SERIES_DB-MetaData'!BI125,'SERIES_DB-MetaData'!BI125/6.89476)</f>
        <v>55.433401597735092</v>
      </c>
      <c r="BJ125" s="31">
        <f>IF('SERIES_DB-MetaData'!$F125="US",'SERIES_DB-MetaData'!BJ125,'SERIES_DB-MetaData'!BJ125/6.89476)</f>
        <v>0</v>
      </c>
      <c r="BK125" s="108">
        <f>'SERIES_DB-MetaData'!BK125</f>
        <v>0</v>
      </c>
      <c r="BL125" s="31">
        <f>IF('SERIES_DB-MetaData'!$F125="US",'SERIES_DB-MetaData'!BL125,'SERIES_DB-MetaData'!BL125/25.4)</f>
        <v>5.5118110236220472E-2</v>
      </c>
      <c r="BM125" s="31">
        <f>IF('SERIES_DB-MetaData'!$F125="US",'SERIES_DB-MetaData'!BM125,'SERIES_DB-MetaData'!BM125/25.4)</f>
        <v>1.1811023622047245</v>
      </c>
      <c r="BN125" s="31">
        <f>'SERIES_DB-MetaData'!$BO$6</f>
        <v>0.52359877559829893</v>
      </c>
      <c r="BO125" s="22">
        <f>'SERIES_DB-MetaData'!$BO$6</f>
        <v>0.52359877559829893</v>
      </c>
      <c r="BP125" s="31">
        <f>IF('SERIES_DB-MetaData'!$F125="US",'SERIES_DB-MetaData'!BP125,'SERIES_DB-MetaData'!BP125/6.89476)</f>
        <v>58.276140141208693</v>
      </c>
      <c r="BQ125" s="31">
        <f>IF('SERIES_DB-MetaData'!$F125="US",'SERIES_DB-MetaData'!BQ125,'SERIES_DB-MetaData'!BQ125/6.89476)</f>
        <v>0</v>
      </c>
      <c r="BR125" s="108">
        <f>'SERIES_DB-MetaData'!BR125</f>
        <v>0</v>
      </c>
      <c r="BS125" s="31">
        <f>IF('SERIES_DB-MetaData'!$F125="US",'SERIES_DB-MetaData'!BS125,'SERIES_DB-MetaData'!BS125/25.4)</f>
        <v>0</v>
      </c>
      <c r="BT125" s="108">
        <f>'SERIES_DB-MetaData'!BT125</f>
        <v>0</v>
      </c>
      <c r="BU125" s="108">
        <f t="shared" si="12"/>
        <v>0</v>
      </c>
      <c r="BV125" s="31">
        <f>IF('SERIES_DB-MetaData'!$F125="US",'SERIES_DB-MetaData'!BV125,'SERIES_DB-MetaData'!BV125/6.89476)</f>
        <v>0</v>
      </c>
      <c r="BW125" s="108">
        <f>'SERIES_DB-MetaData'!BW125</f>
        <v>0</v>
      </c>
      <c r="BX125" s="108">
        <f>'SERIES_DB-MetaData'!BX125</f>
        <v>2</v>
      </c>
    </row>
    <row r="126" spans="1:76">
      <c r="A126" s="85">
        <f>'SERIES_DB-MetaData'!A126</f>
        <v>121</v>
      </c>
      <c r="B126" s="85">
        <f>'SERIES_DB-MetaData'!B126</f>
        <v>0</v>
      </c>
      <c r="C126" s="85">
        <f>'SERIES_DB-MetaData'!C126</f>
        <v>16</v>
      </c>
      <c r="D126" s="85" t="str">
        <f>'SERIES_DB-MetaData'!D126</f>
        <v>Kokusho_3-4</v>
      </c>
      <c r="E126" s="85" t="str">
        <f>'SERIES_DB-MetaData'!E126</f>
        <v>Kokusho (from Lu et al., 2010, NEES Database)</v>
      </c>
      <c r="F126" s="20" t="s">
        <v>193</v>
      </c>
      <c r="G126" s="85" t="str">
        <f>'SERIES_DB-MetaData'!G126</f>
        <v>C</v>
      </c>
      <c r="H126" s="85" t="str">
        <f>'SERIES_DB-MetaData'!H126</f>
        <v>B</v>
      </c>
      <c r="I126" s="31">
        <f>IF('SERIES_DB-MetaData'!$F126="US",'SERIES_DB-MetaData'!I126,'SERIES_DB-MetaData'!I126/6.89476)</f>
        <v>2.0595350672104611</v>
      </c>
      <c r="J126" s="31">
        <f>IF('SERIES_DB-MetaData'!$F126="US",'SERIES_DB-MetaData'!J126,'SERIES_DB-MetaData'!J126/6.89476)</f>
        <v>0</v>
      </c>
      <c r="K126" s="31">
        <f>IF('SERIES_DB-MetaData'!$F126="US",'SERIES_DB-MetaData'!K126,'SERIES_DB-MetaData'!K126/6.89476)</f>
        <v>0</v>
      </c>
      <c r="L126" s="31">
        <f>IF('SERIES_DB-MetaData'!$F126="US",'SERIES_DB-MetaData'!L126,'SERIES_DB-MetaData'!L126/4.448)</f>
        <v>0</v>
      </c>
      <c r="M126" s="20">
        <f>'SERIES_DB-MetaData'!M126</f>
        <v>0</v>
      </c>
      <c r="N126" s="31">
        <f>IF('SERIES_DB-MetaData'!$F126="US",'SERIES_DB-MetaData'!N126,'SERIES_DB-MetaData'!N126/25.4)</f>
        <v>5.7086614173228352</v>
      </c>
      <c r="O126" s="31">
        <f>IF('SERIES_DB-MetaData'!$F126="US",'SERIES_DB-MetaData'!O126,'SERIES_DB-MetaData'!O126/25.4)</f>
        <v>1.1811023622047245</v>
      </c>
      <c r="P126" s="31">
        <f>IF('SERIES_DB-MetaData'!$F126="US",'SERIES_DB-MetaData'!P126,'SERIES_DB-MetaData'!P126/25.4)</f>
        <v>16.929133858267718</v>
      </c>
      <c r="Q126" s="31">
        <f>IF('SERIES_DB-MetaData'!$F126="US",'SERIES_DB-MetaData'!Q126,'SERIES_DB-MetaData'!Q126/25.4)</f>
        <v>0.94488188976377963</v>
      </c>
      <c r="R126" s="31">
        <f>IF('SERIES_DB-MetaData'!$F126="US",'SERIES_DB-MetaData'!R126,'SERIES_DB-MetaData'!R126/25.4)</f>
        <v>15.748031496062993</v>
      </c>
      <c r="S126" s="31">
        <f>IF('SERIES_DB-MetaData'!$F126="US",'SERIES_DB-MetaData'!S126,'SERIES_DB-MetaData'!S126/25.4)</f>
        <v>15.748031496062993</v>
      </c>
      <c r="T126" s="24" t="str">
        <f>'SERIES_DB-MetaData'!T126</f>
        <v>C</v>
      </c>
      <c r="U126" s="31">
        <f>IF('SERIES_DB-MetaData'!$F126="US",'SERIES_DB-MetaData'!U126,'SERIES_DB-MetaData'!U126/(25.4^2))</f>
        <v>20.506541013082028</v>
      </c>
      <c r="V126" s="31">
        <f>IF('SERIES_DB-MetaData'!$F126="US",'SERIES_DB-MetaData'!V126,'SERIES_DB-MetaData'!V126/25.4)</f>
        <v>5.5118110236220472E-2</v>
      </c>
      <c r="W126" s="31">
        <f>IF('SERIES_DB-MetaData'!$F126="US",'SERIES_DB-MetaData'!W126,'SERIES_DB-MetaData'!W126/25.4)</f>
        <v>0</v>
      </c>
      <c r="X126" s="31">
        <f>IF('SERIES_DB-MetaData'!$F126="US",'SERIES_DB-MetaData'!X126,'SERIES_DB-MetaData'!X126/25.4)</f>
        <v>0</v>
      </c>
      <c r="Y126" s="108">
        <f>'SERIES_DB-MetaData'!Y126</f>
        <v>43</v>
      </c>
      <c r="Z126" s="31">
        <f>IF('SERIES_DB-MetaData'!$F126="US",'SERIES_DB-MetaData'!Z126,'SERIES_DB-MetaData'!Z126/25.4)</f>
        <v>0</v>
      </c>
      <c r="AA126" s="108">
        <f>'SERIES_DB-MetaData'!AA126</f>
        <v>0</v>
      </c>
      <c r="AB126" s="31">
        <f>IF('SERIES_DB-MetaData'!$F126="US",'SERIES_DB-MetaData'!AB126,'SERIES_DB-MetaData'!AB126/25.4)</f>
        <v>0</v>
      </c>
      <c r="AC126" s="108">
        <f>'SERIES_DB-MetaData'!AC126</f>
        <v>0</v>
      </c>
      <c r="AD126" s="108">
        <f>'SERIES_DB-MetaData'!AD126</f>
        <v>0</v>
      </c>
      <c r="AE126" s="31">
        <f>IF('SERIES_DB-MetaData'!$F126="US",'SERIES_DB-MetaData'!AE126,'SERIES_DB-MetaData'!AE126/25.4)</f>
        <v>0</v>
      </c>
      <c r="AF126" s="108" t="str">
        <f>'SERIES_DB-MetaData'!AF126</f>
        <v>Ribbed</v>
      </c>
      <c r="AG126" s="23">
        <f t="shared" si="9"/>
        <v>0.50032771890504102</v>
      </c>
      <c r="AH126" s="31">
        <f>IF('SERIES_DB-MetaData'!$F126="US",'SERIES_DB-MetaData'!AH126,'SERIES_DB-MetaData'!AH126/25.4)</f>
        <v>0</v>
      </c>
      <c r="AI126" s="31">
        <f>IF('SERIES_DB-MetaData'!$F126="US",'SERIES_DB-MetaData'!AI126,'SERIES_DB-MetaData'!AI126/6.89476)</f>
        <v>59.029465855229198</v>
      </c>
      <c r="AJ126" s="31">
        <f>IF('SERIES_DB-MetaData'!$F126="US",'SERIES_DB-MetaData'!AJ126,'SERIES_DB-MetaData'!AJ126/6.89476)</f>
        <v>0</v>
      </c>
      <c r="AK126" s="31">
        <f>IF('SERIES_DB-MetaData'!$F126="US",'SERIES_DB-MetaData'!AK126,'SERIES_DB-MetaData'!AK126/6.89476)</f>
        <v>0</v>
      </c>
      <c r="AL126" s="31">
        <f>IF('SERIES_DB-MetaData'!$F126="US",'SERIES_DB-MetaData'!AL126,'SERIES_DB-MetaData'!AL126/6.89476)</f>
        <v>0</v>
      </c>
      <c r="AM126" s="31">
        <f>IF('SERIES_DB-MetaData'!$F126="US",'SERIES_DB-MetaData'!AM126,'SERIES_DB-MetaData'!AM126/6.89476)</f>
        <v>0</v>
      </c>
      <c r="AN126" s="31">
        <f>IF('SERIES_DB-MetaData'!$F126="US",'SERIES_DB-MetaData'!AN126,'SERIES_DB-MetaData'!AN126/6.89476)</f>
        <v>0</v>
      </c>
      <c r="AO126" s="108">
        <f>'SERIES_DB-MetaData'!AO126</f>
        <v>0</v>
      </c>
      <c r="AP126" s="108">
        <f>'SERIES_DB-MetaData'!AP126</f>
        <v>0</v>
      </c>
      <c r="AQ126" s="108">
        <f>'SERIES_DB-MetaData'!AQ126</f>
        <v>2</v>
      </c>
      <c r="AR126" s="108" t="str">
        <f>'SERIES_DB-MetaData'!AR126</f>
        <v>Ribbed</v>
      </c>
      <c r="AS126" s="31">
        <f>IF('SERIES_DB-MetaData'!$F126="US",'SERIES_DB-MetaData'!AS126,'SERIES_DB-MetaData'!AS126/25.4)</f>
        <v>5.5118110236220472E-2</v>
      </c>
      <c r="AT126" s="108">
        <f>'SERIES_DB-MetaData'!AT126</f>
        <v>13</v>
      </c>
      <c r="AU126" s="31">
        <f>IF('SERIES_DB-MetaData'!$F126="US",'SERIES_DB-MetaData'!AU126,'SERIES_DB-MetaData'!AU126/25.4)</f>
        <v>1.1811023622047245</v>
      </c>
      <c r="AV126" s="31">
        <f>IF('SERIES_DB-MetaData'!$F126="US",'SERIES_DB-MetaData'!AV126,'SERIES_DB-MetaData'!AV126/25.4)</f>
        <v>0</v>
      </c>
      <c r="AW126" s="108">
        <f>'SERIES_DB-MetaData'!AW126</f>
        <v>0</v>
      </c>
      <c r="AX126" s="31">
        <f>IF('SERIES_DB-MetaData'!$F126="US",'SERIES_DB-MetaData'!AX126,'SERIES_DB-MetaData'!AX126/25.4)</f>
        <v>0</v>
      </c>
      <c r="AY126" s="23">
        <f t="shared" si="10"/>
        <v>7.0776110356735561E-2</v>
      </c>
      <c r="AZ126" s="23"/>
      <c r="BA126" s="31">
        <f>IF('SERIES_DB-MetaData'!$F126="US",'SERIES_DB-MetaData'!BA126,'SERIES_DB-MetaData'!BA126/6.89476)</f>
        <v>58.276140141208693</v>
      </c>
      <c r="BB126" s="31">
        <f>IF('SERIES_DB-MetaData'!$F126="US",'SERIES_DB-MetaData'!BB126,'SERIES_DB-MetaData'!BB126/6.89476)</f>
        <v>0</v>
      </c>
      <c r="BC126" s="108">
        <f>'SERIES_DB-MetaData'!BC126</f>
        <v>0</v>
      </c>
      <c r="BD126" s="31">
        <f>IF('SERIES_DB-MetaData'!$F126="US",'SERIES_DB-MetaData'!BD126,'SERIES_DB-MetaData'!BD126/25.4)</f>
        <v>5.5118110236220472E-2</v>
      </c>
      <c r="BE126" s="31">
        <f>IF('SERIES_DB-MetaData'!$F126="US",'SERIES_DB-MetaData'!BE126,'SERIES_DB-MetaData'!BE126/25.4)</f>
        <v>1.1811023622047245</v>
      </c>
      <c r="BF126" s="108">
        <f>'SERIES_DB-MetaData'!BF126</f>
        <v>2</v>
      </c>
      <c r="BG126" s="23">
        <f t="shared" si="11"/>
        <v>0.42760566673861067</v>
      </c>
      <c r="BH126" s="31">
        <f>IF('SERIES_DB-MetaData'!$F126="US",'SERIES_DB-MetaData'!BH126,'SERIES_DB-MetaData'!BH126/25.4)</f>
        <v>0</v>
      </c>
      <c r="BI126" s="31">
        <f>IF('SERIES_DB-MetaData'!$F126="US",'SERIES_DB-MetaData'!BI126,'SERIES_DB-MetaData'!BI126/6.89476)</f>
        <v>55.433401597735092</v>
      </c>
      <c r="BJ126" s="31">
        <f>IF('SERIES_DB-MetaData'!$F126="US",'SERIES_DB-MetaData'!BJ126,'SERIES_DB-MetaData'!BJ126/6.89476)</f>
        <v>0</v>
      </c>
      <c r="BK126" s="108">
        <f>'SERIES_DB-MetaData'!BK126</f>
        <v>0</v>
      </c>
      <c r="BL126" s="31">
        <f>IF('SERIES_DB-MetaData'!$F126="US",'SERIES_DB-MetaData'!BL126,'SERIES_DB-MetaData'!BL126/25.4)</f>
        <v>5.5118110236220472E-2</v>
      </c>
      <c r="BM126" s="31">
        <f>IF('SERIES_DB-MetaData'!$F126="US",'SERIES_DB-MetaData'!BM126,'SERIES_DB-MetaData'!BM126/25.4)</f>
        <v>1.1811023622047245</v>
      </c>
      <c r="BN126" s="31">
        <f>'SERIES_DB-MetaData'!$BO$6</f>
        <v>0.52359877559829893</v>
      </c>
      <c r="BO126" s="22">
        <f>'SERIES_DB-MetaData'!$BO$6</f>
        <v>0.52359877559829893</v>
      </c>
      <c r="BP126" s="31">
        <f>IF('SERIES_DB-MetaData'!$F126="US",'SERIES_DB-MetaData'!BP126,'SERIES_DB-MetaData'!BP126/6.89476)</f>
        <v>46.90518596731431</v>
      </c>
      <c r="BQ126" s="31">
        <f>IF('SERIES_DB-MetaData'!$F126="US",'SERIES_DB-MetaData'!BQ126,'SERIES_DB-MetaData'!BQ126/6.89476)</f>
        <v>0</v>
      </c>
      <c r="BR126" s="108">
        <f>'SERIES_DB-MetaData'!BR126</f>
        <v>0</v>
      </c>
      <c r="BS126" s="31">
        <f>IF('SERIES_DB-MetaData'!$F126="US",'SERIES_DB-MetaData'!BS126,'SERIES_DB-MetaData'!BS126/25.4)</f>
        <v>0</v>
      </c>
      <c r="BT126" s="108">
        <f>'SERIES_DB-MetaData'!BT126</f>
        <v>0</v>
      </c>
      <c r="BU126" s="108">
        <f t="shared" si="12"/>
        <v>0</v>
      </c>
      <c r="BV126" s="31">
        <f>IF('SERIES_DB-MetaData'!$F126="US",'SERIES_DB-MetaData'!BV126,'SERIES_DB-MetaData'!BV126/6.89476)</f>
        <v>0</v>
      </c>
      <c r="BW126" s="108">
        <f>'SERIES_DB-MetaData'!BW126</f>
        <v>0</v>
      </c>
      <c r="BX126" s="108">
        <f>'SERIES_DB-MetaData'!BX126</f>
        <v>2</v>
      </c>
    </row>
    <row r="127" spans="1:76">
      <c r="A127" s="85">
        <f>'SERIES_DB-MetaData'!A127</f>
        <v>122</v>
      </c>
      <c r="B127" s="85">
        <f>'SERIES_DB-MetaData'!B127</f>
        <v>0</v>
      </c>
      <c r="C127" s="85">
        <f>'SERIES_DB-MetaData'!C127</f>
        <v>17</v>
      </c>
      <c r="D127" s="85" t="str">
        <f>'SERIES_DB-MetaData'!D127</f>
        <v>Kokusho_3-5</v>
      </c>
      <c r="E127" s="85" t="str">
        <f>'SERIES_DB-MetaData'!E127</f>
        <v>Kokusho (from Lu et al., 2010, NEES Database)</v>
      </c>
      <c r="F127" s="20" t="s">
        <v>193</v>
      </c>
      <c r="G127" s="85" t="str">
        <f>'SERIES_DB-MetaData'!G127</f>
        <v>C</v>
      </c>
      <c r="H127" s="85" t="str">
        <f>'SERIES_DB-MetaData'!H127</f>
        <v>B</v>
      </c>
      <c r="I127" s="31">
        <f>IF('SERIES_DB-MetaData'!$F127="US",'SERIES_DB-MetaData'!I127,'SERIES_DB-MetaData'!I127/6.89476)</f>
        <v>2.3496104287893993</v>
      </c>
      <c r="J127" s="31">
        <f>IF('SERIES_DB-MetaData'!$F127="US",'SERIES_DB-MetaData'!J127,'SERIES_DB-MetaData'!J127/6.89476)</f>
        <v>0</v>
      </c>
      <c r="K127" s="31">
        <f>IF('SERIES_DB-MetaData'!$F127="US",'SERIES_DB-MetaData'!K127,'SERIES_DB-MetaData'!K127/6.89476)</f>
        <v>0</v>
      </c>
      <c r="L127" s="31">
        <f>IF('SERIES_DB-MetaData'!$F127="US",'SERIES_DB-MetaData'!L127,'SERIES_DB-MetaData'!L127/4.448)</f>
        <v>0</v>
      </c>
      <c r="M127" s="20">
        <f>'SERIES_DB-MetaData'!M127</f>
        <v>0</v>
      </c>
      <c r="N127" s="31">
        <f>IF('SERIES_DB-MetaData'!$F127="US",'SERIES_DB-MetaData'!N127,'SERIES_DB-MetaData'!N127/25.4)</f>
        <v>5.7086614173228352</v>
      </c>
      <c r="O127" s="31">
        <f>IF('SERIES_DB-MetaData'!$F127="US",'SERIES_DB-MetaData'!O127,'SERIES_DB-MetaData'!O127/25.4)</f>
        <v>1.1811023622047245</v>
      </c>
      <c r="P127" s="31">
        <f>IF('SERIES_DB-MetaData'!$F127="US",'SERIES_DB-MetaData'!P127,'SERIES_DB-MetaData'!P127/25.4)</f>
        <v>16.929133858267718</v>
      </c>
      <c r="Q127" s="31">
        <f>IF('SERIES_DB-MetaData'!$F127="US",'SERIES_DB-MetaData'!Q127,'SERIES_DB-MetaData'!Q127/25.4)</f>
        <v>0.86614173228346458</v>
      </c>
      <c r="R127" s="31">
        <f>IF('SERIES_DB-MetaData'!$F127="US",'SERIES_DB-MetaData'!R127,'SERIES_DB-MetaData'!R127/25.4)</f>
        <v>15.748031496062993</v>
      </c>
      <c r="S127" s="31">
        <f>IF('SERIES_DB-MetaData'!$F127="US",'SERIES_DB-MetaData'!S127,'SERIES_DB-MetaData'!S127/25.4)</f>
        <v>15.748031496062993</v>
      </c>
      <c r="T127" s="24" t="str">
        <f>'SERIES_DB-MetaData'!T127</f>
        <v>C</v>
      </c>
      <c r="U127" s="31">
        <f>IF('SERIES_DB-MetaData'!$F127="US",'SERIES_DB-MetaData'!U127,'SERIES_DB-MetaData'!U127/(25.4^2))</f>
        <v>19.359538719077438</v>
      </c>
      <c r="V127" s="31">
        <f>IF('SERIES_DB-MetaData'!$F127="US",'SERIES_DB-MetaData'!V127,'SERIES_DB-MetaData'!V127/25.4)</f>
        <v>5.5118110236220472E-2</v>
      </c>
      <c r="W127" s="31">
        <f>IF('SERIES_DB-MetaData'!$F127="US",'SERIES_DB-MetaData'!W127,'SERIES_DB-MetaData'!W127/25.4)</f>
        <v>0</v>
      </c>
      <c r="X127" s="31">
        <f>IF('SERIES_DB-MetaData'!$F127="US",'SERIES_DB-MetaData'!X127,'SERIES_DB-MetaData'!X127/25.4)</f>
        <v>0</v>
      </c>
      <c r="Y127" s="108">
        <f>'SERIES_DB-MetaData'!Y127</f>
        <v>43</v>
      </c>
      <c r="Z127" s="31">
        <f>IF('SERIES_DB-MetaData'!$F127="US",'SERIES_DB-MetaData'!Z127,'SERIES_DB-MetaData'!Z127/25.4)</f>
        <v>0</v>
      </c>
      <c r="AA127" s="108">
        <f>'SERIES_DB-MetaData'!AA127</f>
        <v>0</v>
      </c>
      <c r="AB127" s="31">
        <f>IF('SERIES_DB-MetaData'!$F127="US",'SERIES_DB-MetaData'!AB127,'SERIES_DB-MetaData'!AB127/25.4)</f>
        <v>0</v>
      </c>
      <c r="AC127" s="108">
        <f>'SERIES_DB-MetaData'!AC127</f>
        <v>0</v>
      </c>
      <c r="AD127" s="108">
        <f>'SERIES_DB-MetaData'!AD127</f>
        <v>0</v>
      </c>
      <c r="AE127" s="31">
        <f>IF('SERIES_DB-MetaData'!$F127="US",'SERIES_DB-MetaData'!AE127,'SERIES_DB-MetaData'!AE127/25.4)</f>
        <v>0</v>
      </c>
      <c r="AF127" s="108" t="str">
        <f>'SERIES_DB-MetaData'!AF127</f>
        <v>Ribbed</v>
      </c>
      <c r="AG127" s="23">
        <f t="shared" si="9"/>
        <v>0.52997083435658077</v>
      </c>
      <c r="AH127" s="31">
        <f>IF('SERIES_DB-MetaData'!$F127="US",'SERIES_DB-MetaData'!AH127,'SERIES_DB-MetaData'!AH127/25.4)</f>
        <v>0</v>
      </c>
      <c r="AI127" s="31">
        <f>IF('SERIES_DB-MetaData'!$F127="US",'SERIES_DB-MetaData'!AI127,'SERIES_DB-MetaData'!AI127/6.89476)</f>
        <v>59.029465855229198</v>
      </c>
      <c r="AJ127" s="31">
        <f>IF('SERIES_DB-MetaData'!$F127="US",'SERIES_DB-MetaData'!AJ127,'SERIES_DB-MetaData'!AJ127/6.89476)</f>
        <v>0</v>
      </c>
      <c r="AK127" s="31">
        <f>IF('SERIES_DB-MetaData'!$F127="US",'SERIES_DB-MetaData'!AK127,'SERIES_DB-MetaData'!AK127/6.89476)</f>
        <v>0</v>
      </c>
      <c r="AL127" s="31">
        <f>IF('SERIES_DB-MetaData'!$F127="US",'SERIES_DB-MetaData'!AL127,'SERIES_DB-MetaData'!AL127/6.89476)</f>
        <v>0</v>
      </c>
      <c r="AM127" s="31">
        <f>IF('SERIES_DB-MetaData'!$F127="US",'SERIES_DB-MetaData'!AM127,'SERIES_DB-MetaData'!AM127/6.89476)</f>
        <v>0</v>
      </c>
      <c r="AN127" s="31">
        <f>IF('SERIES_DB-MetaData'!$F127="US",'SERIES_DB-MetaData'!AN127,'SERIES_DB-MetaData'!AN127/6.89476)</f>
        <v>0</v>
      </c>
      <c r="AO127" s="108">
        <f>'SERIES_DB-MetaData'!AO127</f>
        <v>0</v>
      </c>
      <c r="AP127" s="108">
        <f>'SERIES_DB-MetaData'!AP127</f>
        <v>0</v>
      </c>
      <c r="AQ127" s="108">
        <f>'SERIES_DB-MetaData'!AQ127</f>
        <v>2</v>
      </c>
      <c r="AR127" s="108" t="str">
        <f>'SERIES_DB-MetaData'!AR127</f>
        <v>Ribbed</v>
      </c>
      <c r="AS127" s="31">
        <f>IF('SERIES_DB-MetaData'!$F127="US",'SERIES_DB-MetaData'!AS127,'SERIES_DB-MetaData'!AS127/25.4)</f>
        <v>5.5118110236220472E-2</v>
      </c>
      <c r="AT127" s="108">
        <f>'SERIES_DB-MetaData'!AT127</f>
        <v>13</v>
      </c>
      <c r="AU127" s="31">
        <f>IF('SERIES_DB-MetaData'!$F127="US",'SERIES_DB-MetaData'!AU127,'SERIES_DB-MetaData'!AU127/25.4)</f>
        <v>1.1811023622047245</v>
      </c>
      <c r="AV127" s="31">
        <f>IF('SERIES_DB-MetaData'!$F127="US",'SERIES_DB-MetaData'!AV127,'SERIES_DB-MetaData'!AV127/25.4)</f>
        <v>0</v>
      </c>
      <c r="AW127" s="108">
        <f>'SERIES_DB-MetaData'!AW127</f>
        <v>0</v>
      </c>
      <c r="AX127" s="31">
        <f>IF('SERIES_DB-MetaData'!$F127="US",'SERIES_DB-MetaData'!AX127,'SERIES_DB-MetaData'!AX127/25.4)</f>
        <v>0</v>
      </c>
      <c r="AY127" s="23">
        <f t="shared" si="10"/>
        <v>7.0776110356735561E-2</v>
      </c>
      <c r="AZ127" s="23"/>
      <c r="BA127" s="31">
        <f>IF('SERIES_DB-MetaData'!$F127="US",'SERIES_DB-MetaData'!BA127,'SERIES_DB-MetaData'!BA127/6.89476)</f>
        <v>58.276140141208693</v>
      </c>
      <c r="BB127" s="31">
        <f>IF('SERIES_DB-MetaData'!$F127="US",'SERIES_DB-MetaData'!BB127,'SERIES_DB-MetaData'!BB127/6.89476)</f>
        <v>0</v>
      </c>
      <c r="BC127" s="108">
        <f>'SERIES_DB-MetaData'!BC127</f>
        <v>0</v>
      </c>
      <c r="BD127" s="31">
        <f>IF('SERIES_DB-MetaData'!$F127="US",'SERIES_DB-MetaData'!BD127,'SERIES_DB-MetaData'!BD127/25.4)</f>
        <v>7.874015748031496E-2</v>
      </c>
      <c r="BE127" s="31">
        <f>IF('SERIES_DB-MetaData'!$F127="US",'SERIES_DB-MetaData'!BE127,'SERIES_DB-MetaData'!BE127/25.4)</f>
        <v>1.1811023622047245</v>
      </c>
      <c r="BF127" s="108">
        <f>'SERIES_DB-MetaData'!BF127</f>
        <v>1</v>
      </c>
      <c r="BG127" s="23">
        <f t="shared" si="11"/>
        <v>0.47599888690754444</v>
      </c>
      <c r="BH127" s="31">
        <f>IF('SERIES_DB-MetaData'!$F127="US",'SERIES_DB-MetaData'!BH127,'SERIES_DB-MetaData'!BH127/25.4)</f>
        <v>0</v>
      </c>
      <c r="BI127" s="31">
        <f>IF('SERIES_DB-MetaData'!$F127="US",'SERIES_DB-MetaData'!BI127,'SERIES_DB-MetaData'!BI127/6.89476)</f>
        <v>55.433401597735092</v>
      </c>
      <c r="BJ127" s="31">
        <f>IF('SERIES_DB-MetaData'!$F127="US",'SERIES_DB-MetaData'!BJ127,'SERIES_DB-MetaData'!BJ127/6.89476)</f>
        <v>0</v>
      </c>
      <c r="BK127" s="108">
        <f>'SERIES_DB-MetaData'!BK127</f>
        <v>0</v>
      </c>
      <c r="BL127" s="31">
        <f>IF('SERIES_DB-MetaData'!$F127="US",'SERIES_DB-MetaData'!BL127,'SERIES_DB-MetaData'!BL127/25.4)</f>
        <v>7.874015748031496E-2</v>
      </c>
      <c r="BM127" s="31">
        <f>IF('SERIES_DB-MetaData'!$F127="US",'SERIES_DB-MetaData'!BM127,'SERIES_DB-MetaData'!BM127/25.4)</f>
        <v>1.1811023622047245</v>
      </c>
      <c r="BN127" s="31">
        <f>'SERIES_DB-MetaData'!$BO$6</f>
        <v>0.52359877559829893</v>
      </c>
      <c r="BO127" s="22">
        <f>'SERIES_DB-MetaData'!$BO$6</f>
        <v>0.52359877559829893</v>
      </c>
      <c r="BP127" s="31">
        <f>IF('SERIES_DB-MetaData'!$F127="US",'SERIES_DB-MetaData'!BP127,'SERIES_DB-MetaData'!BP127/6.89476)</f>
        <v>46.90518596731431</v>
      </c>
      <c r="BQ127" s="31">
        <f>IF('SERIES_DB-MetaData'!$F127="US",'SERIES_DB-MetaData'!BQ127,'SERIES_DB-MetaData'!BQ127/6.89476)</f>
        <v>0</v>
      </c>
      <c r="BR127" s="108">
        <f>'SERIES_DB-MetaData'!BR127</f>
        <v>0</v>
      </c>
      <c r="BS127" s="31">
        <f>IF('SERIES_DB-MetaData'!$F127="US",'SERIES_DB-MetaData'!BS127,'SERIES_DB-MetaData'!BS127/25.4)</f>
        <v>0</v>
      </c>
      <c r="BT127" s="108">
        <f>'SERIES_DB-MetaData'!BT127</f>
        <v>0</v>
      </c>
      <c r="BU127" s="108">
        <f t="shared" si="12"/>
        <v>0</v>
      </c>
      <c r="BV127" s="31">
        <f>IF('SERIES_DB-MetaData'!$F127="US",'SERIES_DB-MetaData'!BV127,'SERIES_DB-MetaData'!BV127/6.89476)</f>
        <v>0</v>
      </c>
      <c r="BW127" s="108">
        <f>'SERIES_DB-MetaData'!BW127</f>
        <v>0</v>
      </c>
      <c r="BX127" s="108">
        <f>'SERIES_DB-MetaData'!BX127</f>
        <v>2</v>
      </c>
    </row>
    <row r="128" spans="1:76">
      <c r="A128" s="85">
        <f>'SERIES_DB-MetaData'!A128</f>
        <v>123</v>
      </c>
      <c r="B128" s="85">
        <f>'SERIES_DB-MetaData'!B128</f>
        <v>0</v>
      </c>
      <c r="C128" s="85">
        <f>'SERIES_DB-MetaData'!C128</f>
        <v>18</v>
      </c>
      <c r="D128" s="85" t="str">
        <f>'SERIES_DB-MetaData'!D128</f>
        <v>Kokusho_3-6</v>
      </c>
      <c r="E128" s="85" t="str">
        <f>'SERIES_DB-MetaData'!E128</f>
        <v>Kokusho (from Lu et al., 2010, NEES Database)</v>
      </c>
      <c r="F128" s="20" t="s">
        <v>193</v>
      </c>
      <c r="G128" s="85" t="str">
        <f>'SERIES_DB-MetaData'!G128</f>
        <v>C</v>
      </c>
      <c r="H128" s="85" t="str">
        <f>'SERIES_DB-MetaData'!H128</f>
        <v>B</v>
      </c>
      <c r="I128" s="31">
        <f>IF('SERIES_DB-MetaData'!$F128="US",'SERIES_DB-MetaData'!I128,'SERIES_DB-MetaData'!I128/6.89476)</f>
        <v>2.0015199948946738</v>
      </c>
      <c r="J128" s="31">
        <f>IF('SERIES_DB-MetaData'!$F128="US",'SERIES_DB-MetaData'!J128,'SERIES_DB-MetaData'!J128/6.89476)</f>
        <v>0</v>
      </c>
      <c r="K128" s="31">
        <f>IF('SERIES_DB-MetaData'!$F128="US",'SERIES_DB-MetaData'!K128,'SERIES_DB-MetaData'!K128/6.89476)</f>
        <v>0</v>
      </c>
      <c r="L128" s="31">
        <f>IF('SERIES_DB-MetaData'!$F128="US",'SERIES_DB-MetaData'!L128,'SERIES_DB-MetaData'!L128/4.448)</f>
        <v>0</v>
      </c>
      <c r="M128" s="20">
        <f>'SERIES_DB-MetaData'!M128</f>
        <v>0</v>
      </c>
      <c r="N128" s="31">
        <f>IF('SERIES_DB-MetaData'!$F128="US",'SERIES_DB-MetaData'!N128,'SERIES_DB-MetaData'!N128/25.4)</f>
        <v>5.7086614173228352</v>
      </c>
      <c r="O128" s="31">
        <f>IF('SERIES_DB-MetaData'!$F128="US",'SERIES_DB-MetaData'!O128,'SERIES_DB-MetaData'!O128/25.4)</f>
        <v>1.1811023622047245</v>
      </c>
      <c r="P128" s="31">
        <f>IF('SERIES_DB-MetaData'!$F128="US",'SERIES_DB-MetaData'!P128,'SERIES_DB-MetaData'!P128/25.4)</f>
        <v>16.929133858267718</v>
      </c>
      <c r="Q128" s="31">
        <f>IF('SERIES_DB-MetaData'!$F128="US",'SERIES_DB-MetaData'!Q128,'SERIES_DB-MetaData'!Q128/25.4)</f>
        <v>0.62992125984251968</v>
      </c>
      <c r="R128" s="31">
        <f>IF('SERIES_DB-MetaData'!$F128="US",'SERIES_DB-MetaData'!R128,'SERIES_DB-MetaData'!R128/25.4)</f>
        <v>15.748031496062993</v>
      </c>
      <c r="S128" s="31">
        <f>IF('SERIES_DB-MetaData'!$F128="US",'SERIES_DB-MetaData'!S128,'SERIES_DB-MetaData'!S128/25.4)</f>
        <v>15.748031496062993</v>
      </c>
      <c r="T128" s="24" t="str">
        <f>'SERIES_DB-MetaData'!T128</f>
        <v>C</v>
      </c>
      <c r="U128" s="31">
        <f>IF('SERIES_DB-MetaData'!$F128="US",'SERIES_DB-MetaData'!U128,'SERIES_DB-MetaData'!U128/(25.4^2))</f>
        <v>15.918531837063675</v>
      </c>
      <c r="V128" s="31">
        <f>IF('SERIES_DB-MetaData'!$F128="US",'SERIES_DB-MetaData'!V128,'SERIES_DB-MetaData'!V128/25.4)</f>
        <v>5.5118110236220472E-2</v>
      </c>
      <c r="W128" s="31">
        <f>IF('SERIES_DB-MetaData'!$F128="US",'SERIES_DB-MetaData'!W128,'SERIES_DB-MetaData'!W128/25.4)</f>
        <v>0</v>
      </c>
      <c r="X128" s="31">
        <f>IF('SERIES_DB-MetaData'!$F128="US",'SERIES_DB-MetaData'!X128,'SERIES_DB-MetaData'!X128/25.4)</f>
        <v>0</v>
      </c>
      <c r="Y128" s="108">
        <f>'SERIES_DB-MetaData'!Y128</f>
        <v>43</v>
      </c>
      <c r="Z128" s="31">
        <f>IF('SERIES_DB-MetaData'!$F128="US",'SERIES_DB-MetaData'!Z128,'SERIES_DB-MetaData'!Z128/25.4)</f>
        <v>0</v>
      </c>
      <c r="AA128" s="108">
        <f>'SERIES_DB-MetaData'!AA128</f>
        <v>0</v>
      </c>
      <c r="AB128" s="31">
        <f>IF('SERIES_DB-MetaData'!$F128="US",'SERIES_DB-MetaData'!AB128,'SERIES_DB-MetaData'!AB128/25.4)</f>
        <v>0</v>
      </c>
      <c r="AC128" s="108">
        <f>'SERIES_DB-MetaData'!AC128</f>
        <v>0</v>
      </c>
      <c r="AD128" s="108">
        <f>'SERIES_DB-MetaData'!AD128</f>
        <v>0</v>
      </c>
      <c r="AE128" s="31">
        <f>IF('SERIES_DB-MetaData'!$F128="US",'SERIES_DB-MetaData'!AE128,'SERIES_DB-MetaData'!AE128/25.4)</f>
        <v>0</v>
      </c>
      <c r="AF128" s="108" t="str">
        <f>'SERIES_DB-MetaData'!AF128</f>
        <v>Ribbed</v>
      </c>
      <c r="AG128" s="23">
        <f t="shared" si="9"/>
        <v>0.6445312289302525</v>
      </c>
      <c r="AH128" s="31">
        <f>IF('SERIES_DB-MetaData'!$F128="US",'SERIES_DB-MetaData'!AH128,'SERIES_DB-MetaData'!AH128/25.4)</f>
        <v>0</v>
      </c>
      <c r="AI128" s="31">
        <f>IF('SERIES_DB-MetaData'!$F128="US",'SERIES_DB-MetaData'!AI128,'SERIES_DB-MetaData'!AI128/6.89476)</f>
        <v>59.029465855229198</v>
      </c>
      <c r="AJ128" s="31">
        <f>IF('SERIES_DB-MetaData'!$F128="US",'SERIES_DB-MetaData'!AJ128,'SERIES_DB-MetaData'!AJ128/6.89476)</f>
        <v>0</v>
      </c>
      <c r="AK128" s="31">
        <f>IF('SERIES_DB-MetaData'!$F128="US",'SERIES_DB-MetaData'!AK128,'SERIES_DB-MetaData'!AK128/6.89476)</f>
        <v>0</v>
      </c>
      <c r="AL128" s="31">
        <f>IF('SERIES_DB-MetaData'!$F128="US",'SERIES_DB-MetaData'!AL128,'SERIES_DB-MetaData'!AL128/6.89476)</f>
        <v>0</v>
      </c>
      <c r="AM128" s="31">
        <f>IF('SERIES_DB-MetaData'!$F128="US",'SERIES_DB-MetaData'!AM128,'SERIES_DB-MetaData'!AM128/6.89476)</f>
        <v>0</v>
      </c>
      <c r="AN128" s="31">
        <f>IF('SERIES_DB-MetaData'!$F128="US",'SERIES_DB-MetaData'!AN128,'SERIES_DB-MetaData'!AN128/6.89476)</f>
        <v>0</v>
      </c>
      <c r="AO128" s="108">
        <f>'SERIES_DB-MetaData'!AO128</f>
        <v>0</v>
      </c>
      <c r="AP128" s="108">
        <f>'SERIES_DB-MetaData'!AP128</f>
        <v>0</v>
      </c>
      <c r="AQ128" s="108">
        <f>'SERIES_DB-MetaData'!AQ128</f>
        <v>2</v>
      </c>
      <c r="AR128" s="108" t="str">
        <f>'SERIES_DB-MetaData'!AR128</f>
        <v>Ribbed</v>
      </c>
      <c r="AS128" s="31">
        <f>IF('SERIES_DB-MetaData'!$F128="US",'SERIES_DB-MetaData'!AS128,'SERIES_DB-MetaData'!AS128/25.4)</f>
        <v>5.5118110236220472E-2</v>
      </c>
      <c r="AT128" s="108">
        <f>'SERIES_DB-MetaData'!AT128</f>
        <v>13</v>
      </c>
      <c r="AU128" s="31">
        <f>IF('SERIES_DB-MetaData'!$F128="US",'SERIES_DB-MetaData'!AU128,'SERIES_DB-MetaData'!AU128/25.4)</f>
        <v>1.1811023622047245</v>
      </c>
      <c r="AV128" s="31">
        <f>IF('SERIES_DB-MetaData'!$F128="US",'SERIES_DB-MetaData'!AV128,'SERIES_DB-MetaData'!AV128/25.4)</f>
        <v>0</v>
      </c>
      <c r="AW128" s="108">
        <f>'SERIES_DB-MetaData'!AW128</f>
        <v>0</v>
      </c>
      <c r="AX128" s="31">
        <f>IF('SERIES_DB-MetaData'!$F128="US",'SERIES_DB-MetaData'!AX128,'SERIES_DB-MetaData'!AX128/25.4)</f>
        <v>0</v>
      </c>
      <c r="AY128" s="23">
        <f t="shared" si="10"/>
        <v>7.0776110356735561E-2</v>
      </c>
      <c r="AZ128" s="23"/>
      <c r="BA128" s="31">
        <f>IF('SERIES_DB-MetaData'!$F128="US",'SERIES_DB-MetaData'!BA128,'SERIES_DB-MetaData'!BA128/6.89476)</f>
        <v>58.276140141208693</v>
      </c>
      <c r="BB128" s="31">
        <f>IF('SERIES_DB-MetaData'!$F128="US",'SERIES_DB-MetaData'!BB128,'SERIES_DB-MetaData'!BB128/6.89476)</f>
        <v>0</v>
      </c>
      <c r="BC128" s="108">
        <f>'SERIES_DB-MetaData'!BC128</f>
        <v>0</v>
      </c>
      <c r="BD128" s="31">
        <f>IF('SERIES_DB-MetaData'!$F128="US",'SERIES_DB-MetaData'!BD128,'SERIES_DB-MetaData'!BD128/25.4)</f>
        <v>7.874015748031496E-2</v>
      </c>
      <c r="BE128" s="31">
        <f>IF('SERIES_DB-MetaData'!$F128="US",'SERIES_DB-MetaData'!BE128,'SERIES_DB-MetaData'!BE128/25.4)</f>
        <v>1.1811023622047245</v>
      </c>
      <c r="BF128" s="108">
        <f>'SERIES_DB-MetaData'!BF128</f>
        <v>1</v>
      </c>
      <c r="BG128" s="23">
        <f t="shared" si="11"/>
        <v>0.65449846949787349</v>
      </c>
      <c r="BH128" s="31">
        <f>IF('SERIES_DB-MetaData'!$F128="US",'SERIES_DB-MetaData'!BH128,'SERIES_DB-MetaData'!BH128/25.4)</f>
        <v>0</v>
      </c>
      <c r="BI128" s="31">
        <f>IF('SERIES_DB-MetaData'!$F128="US",'SERIES_DB-MetaData'!BI128,'SERIES_DB-MetaData'!BI128/6.89476)</f>
        <v>55.433401597735092</v>
      </c>
      <c r="BJ128" s="31">
        <f>IF('SERIES_DB-MetaData'!$F128="US",'SERIES_DB-MetaData'!BJ128,'SERIES_DB-MetaData'!BJ128/6.89476)</f>
        <v>0</v>
      </c>
      <c r="BK128" s="108">
        <f>'SERIES_DB-MetaData'!BK128</f>
        <v>0</v>
      </c>
      <c r="BL128" s="31">
        <f>IF('SERIES_DB-MetaData'!$F128="US",'SERIES_DB-MetaData'!BL128,'SERIES_DB-MetaData'!BL128/25.4)</f>
        <v>7.874015748031496E-2</v>
      </c>
      <c r="BM128" s="31">
        <f>IF('SERIES_DB-MetaData'!$F128="US",'SERIES_DB-MetaData'!BM128,'SERIES_DB-MetaData'!BM128/25.4)</f>
        <v>1.1811023622047245</v>
      </c>
      <c r="BN128" s="31">
        <f>'SERIES_DB-MetaData'!$BO$6</f>
        <v>0.52359877559829893</v>
      </c>
      <c r="BO128" s="22">
        <f>'SERIES_DB-MetaData'!$BO$6</f>
        <v>0.52359877559829893</v>
      </c>
      <c r="BP128" s="31">
        <f>IF('SERIES_DB-MetaData'!$F128="US",'SERIES_DB-MetaData'!BP128,'SERIES_DB-MetaData'!BP128/6.89476)</f>
        <v>46.90518596731431</v>
      </c>
      <c r="BQ128" s="31">
        <f>IF('SERIES_DB-MetaData'!$F128="US",'SERIES_DB-MetaData'!BQ128,'SERIES_DB-MetaData'!BQ128/6.89476)</f>
        <v>0</v>
      </c>
      <c r="BR128" s="108">
        <f>'SERIES_DB-MetaData'!BR128</f>
        <v>0</v>
      </c>
      <c r="BS128" s="31">
        <f>IF('SERIES_DB-MetaData'!$F128="US",'SERIES_DB-MetaData'!BS128,'SERIES_DB-MetaData'!BS128/25.4)</f>
        <v>0</v>
      </c>
      <c r="BT128" s="108">
        <f>'SERIES_DB-MetaData'!BT128</f>
        <v>0</v>
      </c>
      <c r="BU128" s="108">
        <f t="shared" si="12"/>
        <v>0</v>
      </c>
      <c r="BV128" s="31">
        <f>IF('SERIES_DB-MetaData'!$F128="US",'SERIES_DB-MetaData'!BV128,'SERIES_DB-MetaData'!BV128/6.89476)</f>
        <v>0</v>
      </c>
      <c r="BW128" s="108">
        <f>'SERIES_DB-MetaData'!BW128</f>
        <v>0</v>
      </c>
      <c r="BX128" s="108">
        <f>'SERIES_DB-MetaData'!BX128</f>
        <v>2</v>
      </c>
    </row>
    <row r="129" spans="1:76">
      <c r="A129" s="85">
        <f>'SERIES_DB-MetaData'!A129</f>
        <v>124</v>
      </c>
      <c r="B129" s="85">
        <f>'SERIES_DB-MetaData'!B129</f>
        <v>0</v>
      </c>
      <c r="C129" s="85">
        <f>'SERIES_DB-MetaData'!C129</f>
        <v>19</v>
      </c>
      <c r="D129" s="85" t="str">
        <f>'SERIES_DB-MetaData'!D129</f>
        <v>Kokusho_3-7</v>
      </c>
      <c r="E129" s="85" t="str">
        <f>'SERIES_DB-MetaData'!E129</f>
        <v>Kokusho (from Lu et al., 2010, NEES Database)</v>
      </c>
      <c r="F129" s="20" t="s">
        <v>193</v>
      </c>
      <c r="G129" s="85" t="str">
        <f>'SERIES_DB-MetaData'!G129</f>
        <v>C</v>
      </c>
      <c r="H129" s="85" t="str">
        <f>'SERIES_DB-MetaData'!H129</f>
        <v>B</v>
      </c>
      <c r="I129" s="31">
        <f>IF('SERIES_DB-MetaData'!$F129="US",'SERIES_DB-MetaData'!I129,'SERIES_DB-MetaData'!I129/6.89476)</f>
        <v>2.5961744861314968</v>
      </c>
      <c r="J129" s="31">
        <f>IF('SERIES_DB-MetaData'!$F129="US",'SERIES_DB-MetaData'!J129,'SERIES_DB-MetaData'!J129/6.89476)</f>
        <v>0</v>
      </c>
      <c r="K129" s="31">
        <f>IF('SERIES_DB-MetaData'!$F129="US",'SERIES_DB-MetaData'!K129,'SERIES_DB-MetaData'!K129/6.89476)</f>
        <v>0</v>
      </c>
      <c r="L129" s="31">
        <f>IF('SERIES_DB-MetaData'!$F129="US",'SERIES_DB-MetaData'!L129,'SERIES_DB-MetaData'!L129/4.448)</f>
        <v>0</v>
      </c>
      <c r="M129" s="20">
        <f>'SERIES_DB-MetaData'!M129</f>
        <v>0</v>
      </c>
      <c r="N129" s="31">
        <f>IF('SERIES_DB-MetaData'!$F129="US",'SERIES_DB-MetaData'!N129,'SERIES_DB-MetaData'!N129/25.4)</f>
        <v>5.7086614173228352</v>
      </c>
      <c r="O129" s="31">
        <f>IF('SERIES_DB-MetaData'!$F129="US",'SERIES_DB-MetaData'!O129,'SERIES_DB-MetaData'!O129/25.4)</f>
        <v>1.1811023622047245</v>
      </c>
      <c r="P129" s="31">
        <f>IF('SERIES_DB-MetaData'!$F129="US",'SERIES_DB-MetaData'!P129,'SERIES_DB-MetaData'!P129/25.4)</f>
        <v>16.929133858267718</v>
      </c>
      <c r="Q129" s="31">
        <f>IF('SERIES_DB-MetaData'!$F129="US",'SERIES_DB-MetaData'!Q129,'SERIES_DB-MetaData'!Q129/25.4)</f>
        <v>0.86614173228346458</v>
      </c>
      <c r="R129" s="31">
        <f>IF('SERIES_DB-MetaData'!$F129="US",'SERIES_DB-MetaData'!R129,'SERIES_DB-MetaData'!R129/25.4)</f>
        <v>15.748031496062993</v>
      </c>
      <c r="S129" s="31">
        <f>IF('SERIES_DB-MetaData'!$F129="US",'SERIES_DB-MetaData'!S129,'SERIES_DB-MetaData'!S129/25.4)</f>
        <v>15.748031496062993</v>
      </c>
      <c r="T129" s="24" t="str">
        <f>'SERIES_DB-MetaData'!T129</f>
        <v>C</v>
      </c>
      <c r="U129" s="31">
        <f>IF('SERIES_DB-MetaData'!$F129="US",'SERIES_DB-MetaData'!U129,'SERIES_DB-MetaData'!U129/(25.4^2))</f>
        <v>19.359538719077438</v>
      </c>
      <c r="V129" s="31">
        <f>IF('SERIES_DB-MetaData'!$F129="US",'SERIES_DB-MetaData'!V129,'SERIES_DB-MetaData'!V129/25.4)</f>
        <v>5.5118110236220472E-2</v>
      </c>
      <c r="W129" s="31">
        <f>IF('SERIES_DB-MetaData'!$F129="US",'SERIES_DB-MetaData'!W129,'SERIES_DB-MetaData'!W129/25.4)</f>
        <v>0</v>
      </c>
      <c r="X129" s="31">
        <f>IF('SERIES_DB-MetaData'!$F129="US",'SERIES_DB-MetaData'!X129,'SERIES_DB-MetaData'!X129/25.4)</f>
        <v>0</v>
      </c>
      <c r="Y129" s="108">
        <f>'SERIES_DB-MetaData'!Y129</f>
        <v>43</v>
      </c>
      <c r="Z129" s="31">
        <f>IF('SERIES_DB-MetaData'!$F129="US",'SERIES_DB-MetaData'!Z129,'SERIES_DB-MetaData'!Z129/25.4)</f>
        <v>0</v>
      </c>
      <c r="AA129" s="108">
        <f>'SERIES_DB-MetaData'!AA129</f>
        <v>0</v>
      </c>
      <c r="AB129" s="31">
        <f>IF('SERIES_DB-MetaData'!$F129="US",'SERIES_DB-MetaData'!AB129,'SERIES_DB-MetaData'!AB129/25.4)</f>
        <v>0</v>
      </c>
      <c r="AC129" s="108">
        <f>'SERIES_DB-MetaData'!AC129</f>
        <v>0</v>
      </c>
      <c r="AD129" s="108">
        <f>'SERIES_DB-MetaData'!AD129</f>
        <v>0</v>
      </c>
      <c r="AE129" s="31">
        <f>IF('SERIES_DB-MetaData'!$F129="US",'SERIES_DB-MetaData'!AE129,'SERIES_DB-MetaData'!AE129/25.4)</f>
        <v>0</v>
      </c>
      <c r="AF129" s="108" t="str">
        <f>'SERIES_DB-MetaData'!AF129</f>
        <v>Ribbed</v>
      </c>
      <c r="AG129" s="23">
        <f t="shared" si="9"/>
        <v>0.52997083435658077</v>
      </c>
      <c r="AH129" s="31">
        <f>IF('SERIES_DB-MetaData'!$F129="US",'SERIES_DB-MetaData'!AH129,'SERIES_DB-MetaData'!AH129/25.4)</f>
        <v>0</v>
      </c>
      <c r="AI129" s="31">
        <f>IF('SERIES_DB-MetaData'!$F129="US",'SERIES_DB-MetaData'!AI129,'SERIES_DB-MetaData'!AI129/6.89476)</f>
        <v>59.029465855229198</v>
      </c>
      <c r="AJ129" s="31">
        <f>IF('SERIES_DB-MetaData'!$F129="US",'SERIES_DB-MetaData'!AJ129,'SERIES_DB-MetaData'!AJ129/6.89476)</f>
        <v>0</v>
      </c>
      <c r="AK129" s="31">
        <f>IF('SERIES_DB-MetaData'!$F129="US",'SERIES_DB-MetaData'!AK129,'SERIES_DB-MetaData'!AK129/6.89476)</f>
        <v>0</v>
      </c>
      <c r="AL129" s="31">
        <f>IF('SERIES_DB-MetaData'!$F129="US",'SERIES_DB-MetaData'!AL129,'SERIES_DB-MetaData'!AL129/6.89476)</f>
        <v>0</v>
      </c>
      <c r="AM129" s="31">
        <f>IF('SERIES_DB-MetaData'!$F129="US",'SERIES_DB-MetaData'!AM129,'SERIES_DB-MetaData'!AM129/6.89476)</f>
        <v>0</v>
      </c>
      <c r="AN129" s="31">
        <f>IF('SERIES_DB-MetaData'!$F129="US",'SERIES_DB-MetaData'!AN129,'SERIES_DB-MetaData'!AN129/6.89476)</f>
        <v>0</v>
      </c>
      <c r="AO129" s="108">
        <f>'SERIES_DB-MetaData'!AO129</f>
        <v>0</v>
      </c>
      <c r="AP129" s="108">
        <f>'SERIES_DB-MetaData'!AP129</f>
        <v>0</v>
      </c>
      <c r="AQ129" s="108">
        <f>'SERIES_DB-MetaData'!AQ129</f>
        <v>2</v>
      </c>
      <c r="AR129" s="108" t="str">
        <f>'SERIES_DB-MetaData'!AR129</f>
        <v>Ribbed</v>
      </c>
      <c r="AS129" s="31">
        <f>IF('SERIES_DB-MetaData'!$F129="US",'SERIES_DB-MetaData'!AS129,'SERIES_DB-MetaData'!AS129/25.4)</f>
        <v>5.5118110236220472E-2</v>
      </c>
      <c r="AT129" s="108">
        <f>'SERIES_DB-MetaData'!AT129</f>
        <v>13</v>
      </c>
      <c r="AU129" s="31">
        <f>IF('SERIES_DB-MetaData'!$F129="US",'SERIES_DB-MetaData'!AU129,'SERIES_DB-MetaData'!AU129/25.4)</f>
        <v>1.1811023622047245</v>
      </c>
      <c r="AV129" s="31">
        <f>IF('SERIES_DB-MetaData'!$F129="US",'SERIES_DB-MetaData'!AV129,'SERIES_DB-MetaData'!AV129/25.4)</f>
        <v>0</v>
      </c>
      <c r="AW129" s="108">
        <f>'SERIES_DB-MetaData'!AW129</f>
        <v>0</v>
      </c>
      <c r="AX129" s="31">
        <f>IF('SERIES_DB-MetaData'!$F129="US",'SERIES_DB-MetaData'!AX129,'SERIES_DB-MetaData'!AX129/25.4)</f>
        <v>0</v>
      </c>
      <c r="AY129" s="23">
        <f t="shared" si="10"/>
        <v>7.0776110356735561E-2</v>
      </c>
      <c r="AZ129" s="23"/>
      <c r="BA129" s="31">
        <f>IF('SERIES_DB-MetaData'!$F129="US",'SERIES_DB-MetaData'!BA129,'SERIES_DB-MetaData'!BA129/6.89476)</f>
        <v>58.276140141208693</v>
      </c>
      <c r="BB129" s="31">
        <f>IF('SERIES_DB-MetaData'!$F129="US",'SERIES_DB-MetaData'!BB129,'SERIES_DB-MetaData'!BB129/6.89476)</f>
        <v>0</v>
      </c>
      <c r="BC129" s="108">
        <f>'SERIES_DB-MetaData'!BC129</f>
        <v>0</v>
      </c>
      <c r="BD129" s="31">
        <f>IF('SERIES_DB-MetaData'!$F129="US",'SERIES_DB-MetaData'!BD129,'SERIES_DB-MetaData'!BD129/25.4)</f>
        <v>7.874015748031496E-2</v>
      </c>
      <c r="BE129" s="31">
        <f>IF('SERIES_DB-MetaData'!$F129="US",'SERIES_DB-MetaData'!BE129,'SERIES_DB-MetaData'!BE129/25.4)</f>
        <v>0.78740157480314965</v>
      </c>
      <c r="BF129" s="108">
        <f>'SERIES_DB-MetaData'!BF129</f>
        <v>1</v>
      </c>
      <c r="BG129" s="23">
        <f t="shared" si="11"/>
        <v>0.71399833036131655</v>
      </c>
      <c r="BH129" s="31">
        <f>IF('SERIES_DB-MetaData'!$F129="US",'SERIES_DB-MetaData'!BH129,'SERIES_DB-MetaData'!BH129/25.4)</f>
        <v>0</v>
      </c>
      <c r="BI129" s="31">
        <f>IF('SERIES_DB-MetaData'!$F129="US",'SERIES_DB-MetaData'!BI129,'SERIES_DB-MetaData'!BI129/6.89476)</f>
        <v>58.276140141208693</v>
      </c>
      <c r="BJ129" s="31">
        <f>IF('SERIES_DB-MetaData'!$F129="US",'SERIES_DB-MetaData'!BJ129,'SERIES_DB-MetaData'!BJ129/6.89476)</f>
        <v>0</v>
      </c>
      <c r="BK129" s="108">
        <f>'SERIES_DB-MetaData'!BK129</f>
        <v>0</v>
      </c>
      <c r="BL129" s="31">
        <f>IF('SERIES_DB-MetaData'!$F129="US",'SERIES_DB-MetaData'!BL129,'SERIES_DB-MetaData'!BL129/25.4)</f>
        <v>7.874015748031496E-2</v>
      </c>
      <c r="BM129" s="31">
        <f>IF('SERIES_DB-MetaData'!$F129="US",'SERIES_DB-MetaData'!BM129,'SERIES_DB-MetaData'!BM129/25.4)</f>
        <v>0.78740157480314965</v>
      </c>
      <c r="BN129" s="31">
        <f>'SERIES_DB-MetaData'!$BO$6</f>
        <v>0.52359877559829893</v>
      </c>
      <c r="BO129" s="22">
        <f>'SERIES_DB-MetaData'!$BO$6</f>
        <v>0.52359877559829893</v>
      </c>
      <c r="BP129" s="31">
        <f>IF('SERIES_DB-MetaData'!$F129="US",'SERIES_DB-MetaData'!BP129,'SERIES_DB-MetaData'!BP129/6.89476)</f>
        <v>46.90518596731431</v>
      </c>
      <c r="BQ129" s="31">
        <f>IF('SERIES_DB-MetaData'!$F129="US",'SERIES_DB-MetaData'!BQ129,'SERIES_DB-MetaData'!BQ129/6.89476)</f>
        <v>0</v>
      </c>
      <c r="BR129" s="108">
        <f>'SERIES_DB-MetaData'!BR129</f>
        <v>0</v>
      </c>
      <c r="BS129" s="31">
        <f>IF('SERIES_DB-MetaData'!$F129="US",'SERIES_DB-MetaData'!BS129,'SERIES_DB-MetaData'!BS129/25.4)</f>
        <v>0</v>
      </c>
      <c r="BT129" s="108">
        <f>'SERIES_DB-MetaData'!BT129</f>
        <v>0</v>
      </c>
      <c r="BU129" s="108">
        <f t="shared" si="12"/>
        <v>0</v>
      </c>
      <c r="BV129" s="31">
        <f>IF('SERIES_DB-MetaData'!$F129="US",'SERIES_DB-MetaData'!BV129,'SERIES_DB-MetaData'!BV129/6.89476)</f>
        <v>0</v>
      </c>
      <c r="BW129" s="108">
        <f>'SERIES_DB-MetaData'!BW129</f>
        <v>0</v>
      </c>
      <c r="BX129" s="108">
        <f>'SERIES_DB-MetaData'!BX129</f>
        <v>2</v>
      </c>
    </row>
    <row r="130" spans="1:76">
      <c r="A130" s="85">
        <f>'SERIES_DB-MetaData'!A130</f>
        <v>125</v>
      </c>
      <c r="B130" s="85">
        <f>'SERIES_DB-MetaData'!B130</f>
        <v>0</v>
      </c>
      <c r="C130" s="85">
        <f>'SERIES_DB-MetaData'!C130</f>
        <v>20</v>
      </c>
      <c r="D130" s="85" t="str">
        <f>'SERIES_DB-MetaData'!D130</f>
        <v>Kokusho_3-8</v>
      </c>
      <c r="E130" s="85" t="str">
        <f>'SERIES_DB-MetaData'!E130</f>
        <v>Kokusho (from Lu et al., 2010, NEES Database)</v>
      </c>
      <c r="F130" s="20" t="s">
        <v>193</v>
      </c>
      <c r="G130" s="85" t="str">
        <f>'SERIES_DB-MetaData'!G130</f>
        <v>C</v>
      </c>
      <c r="H130" s="85" t="str">
        <f>'SERIES_DB-MetaData'!H130</f>
        <v>B</v>
      </c>
      <c r="I130" s="31">
        <f>IF('SERIES_DB-MetaData'!$F130="US",'SERIES_DB-MetaData'!I130,'SERIES_DB-MetaData'!I130/6.89476)</f>
        <v>2.4366330372630811</v>
      </c>
      <c r="J130" s="31">
        <f>IF('SERIES_DB-MetaData'!$F130="US",'SERIES_DB-MetaData'!J130,'SERIES_DB-MetaData'!J130/6.89476)</f>
        <v>0</v>
      </c>
      <c r="K130" s="31">
        <f>IF('SERIES_DB-MetaData'!$F130="US",'SERIES_DB-MetaData'!K130,'SERIES_DB-MetaData'!K130/6.89476)</f>
        <v>0</v>
      </c>
      <c r="L130" s="31">
        <f>IF('SERIES_DB-MetaData'!$F130="US",'SERIES_DB-MetaData'!L130,'SERIES_DB-MetaData'!L130/4.448)</f>
        <v>0</v>
      </c>
      <c r="M130" s="20">
        <f>'SERIES_DB-MetaData'!M130</f>
        <v>0</v>
      </c>
      <c r="N130" s="31">
        <f>IF('SERIES_DB-MetaData'!$F130="US",'SERIES_DB-MetaData'!N130,'SERIES_DB-MetaData'!N130/25.4)</f>
        <v>5.7086614173228352</v>
      </c>
      <c r="O130" s="31">
        <f>IF('SERIES_DB-MetaData'!$F130="US",'SERIES_DB-MetaData'!O130,'SERIES_DB-MetaData'!O130/25.4)</f>
        <v>1.1811023622047245</v>
      </c>
      <c r="P130" s="31">
        <f>IF('SERIES_DB-MetaData'!$F130="US",'SERIES_DB-MetaData'!P130,'SERIES_DB-MetaData'!P130/25.4)</f>
        <v>16.929133858267718</v>
      </c>
      <c r="Q130" s="31">
        <f>IF('SERIES_DB-MetaData'!$F130="US",'SERIES_DB-MetaData'!Q130,'SERIES_DB-MetaData'!Q130/25.4)</f>
        <v>0.86614173228346458</v>
      </c>
      <c r="R130" s="31">
        <f>IF('SERIES_DB-MetaData'!$F130="US",'SERIES_DB-MetaData'!R130,'SERIES_DB-MetaData'!R130/25.4)</f>
        <v>15.748031496062993</v>
      </c>
      <c r="S130" s="31">
        <f>IF('SERIES_DB-MetaData'!$F130="US",'SERIES_DB-MetaData'!S130,'SERIES_DB-MetaData'!S130/25.4)</f>
        <v>15.748031496062993</v>
      </c>
      <c r="T130" s="24" t="str">
        <f>'SERIES_DB-MetaData'!T130</f>
        <v>C</v>
      </c>
      <c r="U130" s="31">
        <f>IF('SERIES_DB-MetaData'!$F130="US",'SERIES_DB-MetaData'!U130,'SERIES_DB-MetaData'!U130/(25.4^2))</f>
        <v>19.359538719077438</v>
      </c>
      <c r="V130" s="31">
        <f>IF('SERIES_DB-MetaData'!$F130="US",'SERIES_DB-MetaData'!V130,'SERIES_DB-MetaData'!V130/25.4)</f>
        <v>5.5118110236220472E-2</v>
      </c>
      <c r="W130" s="31">
        <f>IF('SERIES_DB-MetaData'!$F130="US",'SERIES_DB-MetaData'!W130,'SERIES_DB-MetaData'!W130/25.4)</f>
        <v>0</v>
      </c>
      <c r="X130" s="31">
        <f>IF('SERIES_DB-MetaData'!$F130="US",'SERIES_DB-MetaData'!X130,'SERIES_DB-MetaData'!X130/25.4)</f>
        <v>0</v>
      </c>
      <c r="Y130" s="108">
        <f>'SERIES_DB-MetaData'!Y130</f>
        <v>43</v>
      </c>
      <c r="Z130" s="31">
        <f>IF('SERIES_DB-MetaData'!$F130="US",'SERIES_DB-MetaData'!Z130,'SERIES_DB-MetaData'!Z130/25.4)</f>
        <v>0</v>
      </c>
      <c r="AA130" s="108">
        <f>'SERIES_DB-MetaData'!AA130</f>
        <v>0</v>
      </c>
      <c r="AB130" s="31">
        <f>IF('SERIES_DB-MetaData'!$F130="US",'SERIES_DB-MetaData'!AB130,'SERIES_DB-MetaData'!AB130/25.4)</f>
        <v>0</v>
      </c>
      <c r="AC130" s="108">
        <f>'SERIES_DB-MetaData'!AC130</f>
        <v>0</v>
      </c>
      <c r="AD130" s="108">
        <f>'SERIES_DB-MetaData'!AD130</f>
        <v>0</v>
      </c>
      <c r="AE130" s="31">
        <f>IF('SERIES_DB-MetaData'!$F130="US",'SERIES_DB-MetaData'!AE130,'SERIES_DB-MetaData'!AE130/25.4)</f>
        <v>0</v>
      </c>
      <c r="AF130" s="108" t="str">
        <f>'SERIES_DB-MetaData'!AF130</f>
        <v>Ribbed</v>
      </c>
      <c r="AG130" s="23">
        <f t="shared" si="9"/>
        <v>0.52997083435658077</v>
      </c>
      <c r="AH130" s="31">
        <f>IF('SERIES_DB-MetaData'!$F130="US",'SERIES_DB-MetaData'!AH130,'SERIES_DB-MetaData'!AH130/25.4)</f>
        <v>0</v>
      </c>
      <c r="AI130" s="31">
        <f>IF('SERIES_DB-MetaData'!$F130="US",'SERIES_DB-MetaData'!AI130,'SERIES_DB-MetaData'!AI130/6.89476)</f>
        <v>59.029465855229198</v>
      </c>
      <c r="AJ130" s="31">
        <f>IF('SERIES_DB-MetaData'!$F130="US",'SERIES_DB-MetaData'!AJ130,'SERIES_DB-MetaData'!AJ130/6.89476)</f>
        <v>0</v>
      </c>
      <c r="AK130" s="31">
        <f>IF('SERIES_DB-MetaData'!$F130="US",'SERIES_DB-MetaData'!AK130,'SERIES_DB-MetaData'!AK130/6.89476)</f>
        <v>0</v>
      </c>
      <c r="AL130" s="31">
        <f>IF('SERIES_DB-MetaData'!$F130="US",'SERIES_DB-MetaData'!AL130,'SERIES_DB-MetaData'!AL130/6.89476)</f>
        <v>0</v>
      </c>
      <c r="AM130" s="31">
        <f>IF('SERIES_DB-MetaData'!$F130="US",'SERIES_DB-MetaData'!AM130,'SERIES_DB-MetaData'!AM130/6.89476)</f>
        <v>0</v>
      </c>
      <c r="AN130" s="31">
        <f>IF('SERIES_DB-MetaData'!$F130="US",'SERIES_DB-MetaData'!AN130,'SERIES_DB-MetaData'!AN130/6.89476)</f>
        <v>0</v>
      </c>
      <c r="AO130" s="108">
        <f>'SERIES_DB-MetaData'!AO130</f>
        <v>0</v>
      </c>
      <c r="AP130" s="108">
        <f>'SERIES_DB-MetaData'!AP130</f>
        <v>0</v>
      </c>
      <c r="AQ130" s="108">
        <f>'SERIES_DB-MetaData'!AQ130</f>
        <v>2</v>
      </c>
      <c r="AR130" s="108" t="str">
        <f>'SERIES_DB-MetaData'!AR130</f>
        <v>Ribbed</v>
      </c>
      <c r="AS130" s="31">
        <f>IF('SERIES_DB-MetaData'!$F130="US",'SERIES_DB-MetaData'!AS130,'SERIES_DB-MetaData'!AS130/25.4)</f>
        <v>5.5118110236220472E-2</v>
      </c>
      <c r="AT130" s="108">
        <f>'SERIES_DB-MetaData'!AT130</f>
        <v>13</v>
      </c>
      <c r="AU130" s="31">
        <f>IF('SERIES_DB-MetaData'!$F130="US",'SERIES_DB-MetaData'!AU130,'SERIES_DB-MetaData'!AU130/25.4)</f>
        <v>1.1811023622047245</v>
      </c>
      <c r="AV130" s="31">
        <f>IF('SERIES_DB-MetaData'!$F130="US",'SERIES_DB-MetaData'!AV130,'SERIES_DB-MetaData'!AV130/25.4)</f>
        <v>0</v>
      </c>
      <c r="AW130" s="108">
        <f>'SERIES_DB-MetaData'!AW130</f>
        <v>0</v>
      </c>
      <c r="AX130" s="31">
        <f>IF('SERIES_DB-MetaData'!$F130="US",'SERIES_DB-MetaData'!AX130,'SERIES_DB-MetaData'!AX130/25.4)</f>
        <v>0</v>
      </c>
      <c r="AY130" s="23">
        <f t="shared" si="10"/>
        <v>7.0776110356735561E-2</v>
      </c>
      <c r="AZ130" s="23"/>
      <c r="BA130" s="31">
        <f>IF('SERIES_DB-MetaData'!$F130="US",'SERIES_DB-MetaData'!BA130,'SERIES_DB-MetaData'!BA130/6.89476)</f>
        <v>58.276140141208693</v>
      </c>
      <c r="BB130" s="31">
        <f>IF('SERIES_DB-MetaData'!$F130="US",'SERIES_DB-MetaData'!BB130,'SERIES_DB-MetaData'!BB130/6.89476)</f>
        <v>0</v>
      </c>
      <c r="BC130" s="108">
        <f>'SERIES_DB-MetaData'!BC130</f>
        <v>0</v>
      </c>
      <c r="BD130" s="31">
        <f>IF('SERIES_DB-MetaData'!$F130="US",'SERIES_DB-MetaData'!BD130,'SERIES_DB-MetaData'!BD130/25.4)</f>
        <v>7.874015748031496E-2</v>
      </c>
      <c r="BE130" s="31">
        <f>IF('SERIES_DB-MetaData'!$F130="US",'SERIES_DB-MetaData'!BE130,'SERIES_DB-MetaData'!BE130/25.4)</f>
        <v>0.78740157480314965</v>
      </c>
      <c r="BF130" s="108">
        <f>'SERIES_DB-MetaData'!BF130</f>
        <v>1</v>
      </c>
      <c r="BG130" s="23">
        <f t="shared" si="11"/>
        <v>0.71399833036131655</v>
      </c>
      <c r="BH130" s="31">
        <f>IF('SERIES_DB-MetaData'!$F130="US",'SERIES_DB-MetaData'!BH130,'SERIES_DB-MetaData'!BH130/25.4)</f>
        <v>0</v>
      </c>
      <c r="BI130" s="31">
        <f>IF('SERIES_DB-MetaData'!$F130="US",'SERIES_DB-MetaData'!BI130,'SERIES_DB-MetaData'!BI130/6.89476)</f>
        <v>58.276140141208693</v>
      </c>
      <c r="BJ130" s="31">
        <f>IF('SERIES_DB-MetaData'!$F130="US",'SERIES_DB-MetaData'!BJ130,'SERIES_DB-MetaData'!BJ130/6.89476)</f>
        <v>0</v>
      </c>
      <c r="BK130" s="108">
        <f>'SERIES_DB-MetaData'!BK130</f>
        <v>0</v>
      </c>
      <c r="BL130" s="31">
        <f>IF('SERIES_DB-MetaData'!$F130="US",'SERIES_DB-MetaData'!BL130,'SERIES_DB-MetaData'!BL130/25.4)</f>
        <v>7.874015748031496E-2</v>
      </c>
      <c r="BM130" s="31">
        <f>IF('SERIES_DB-MetaData'!$F130="US",'SERIES_DB-MetaData'!BM130,'SERIES_DB-MetaData'!BM130/25.4)</f>
        <v>0.78740157480314965</v>
      </c>
      <c r="BN130" s="31">
        <f>'SERIES_DB-MetaData'!$BO$6</f>
        <v>0.52359877559829893</v>
      </c>
      <c r="BO130" s="22">
        <f>'SERIES_DB-MetaData'!$BO$6</f>
        <v>0.52359877559829893</v>
      </c>
      <c r="BP130" s="31">
        <f>IF('SERIES_DB-MetaData'!$F130="US",'SERIES_DB-MetaData'!BP130,'SERIES_DB-MetaData'!BP130/6.89476)</f>
        <v>46.90518596731431</v>
      </c>
      <c r="BQ130" s="31">
        <f>IF('SERIES_DB-MetaData'!$F130="US",'SERIES_DB-MetaData'!BQ130,'SERIES_DB-MetaData'!BQ130/6.89476)</f>
        <v>0</v>
      </c>
      <c r="BR130" s="108">
        <f>'SERIES_DB-MetaData'!BR130</f>
        <v>0</v>
      </c>
      <c r="BS130" s="31">
        <f>IF('SERIES_DB-MetaData'!$F130="US",'SERIES_DB-MetaData'!BS130,'SERIES_DB-MetaData'!BS130/25.4)</f>
        <v>0</v>
      </c>
      <c r="BT130" s="108">
        <f>'SERIES_DB-MetaData'!BT130</f>
        <v>0</v>
      </c>
      <c r="BU130" s="108">
        <f t="shared" si="12"/>
        <v>0</v>
      </c>
      <c r="BV130" s="31">
        <f>IF('SERIES_DB-MetaData'!$F130="US",'SERIES_DB-MetaData'!BV130,'SERIES_DB-MetaData'!BV130/6.89476)</f>
        <v>0</v>
      </c>
      <c r="BW130" s="108">
        <f>'SERIES_DB-MetaData'!BW130</f>
        <v>0</v>
      </c>
      <c r="BX130" s="108">
        <f>'SERIES_DB-MetaData'!BX130</f>
        <v>2</v>
      </c>
    </row>
    <row r="131" spans="1:76">
      <c r="A131" s="85">
        <f>'SERIES_DB-MetaData'!A131</f>
        <v>126</v>
      </c>
      <c r="B131" s="85">
        <f>'SERIES_DB-MetaData'!B131</f>
        <v>0</v>
      </c>
      <c r="C131" s="85">
        <f>'SERIES_DB-MetaData'!C131</f>
        <v>21</v>
      </c>
      <c r="D131" s="85" t="str">
        <f>'SERIES_DB-MetaData'!D131</f>
        <v>Kokusho_4-1</v>
      </c>
      <c r="E131" s="85" t="str">
        <f>'SERIES_DB-MetaData'!E131</f>
        <v>Kokusho (from Lu et al., 2010, NEES Database)</v>
      </c>
      <c r="F131" s="20" t="s">
        <v>193</v>
      </c>
      <c r="G131" s="85" t="str">
        <f>'SERIES_DB-MetaData'!G131</f>
        <v>C</v>
      </c>
      <c r="H131" s="85" t="str">
        <f>'SERIES_DB-MetaData'!H131</f>
        <v>B</v>
      </c>
      <c r="I131" s="31">
        <f>IF('SERIES_DB-MetaData'!$F131="US",'SERIES_DB-MetaData'!I131,'SERIES_DB-MetaData'!I131/6.89476)</f>
        <v>3.4664005708683114</v>
      </c>
      <c r="J131" s="31">
        <f>IF('SERIES_DB-MetaData'!$F131="US",'SERIES_DB-MetaData'!J131,'SERIES_DB-MetaData'!J131/6.89476)</f>
        <v>0</v>
      </c>
      <c r="K131" s="31">
        <f>IF('SERIES_DB-MetaData'!$F131="US",'SERIES_DB-MetaData'!K131,'SERIES_DB-MetaData'!K131/6.89476)</f>
        <v>0</v>
      </c>
      <c r="L131" s="31">
        <f>IF('SERIES_DB-MetaData'!$F131="US",'SERIES_DB-MetaData'!L131,'SERIES_DB-MetaData'!L131/4.448)</f>
        <v>0</v>
      </c>
      <c r="M131" s="20">
        <f>'SERIES_DB-MetaData'!M131</f>
        <v>0</v>
      </c>
      <c r="N131" s="31">
        <f>IF('SERIES_DB-MetaData'!$F131="US",'SERIES_DB-MetaData'!N131,'SERIES_DB-MetaData'!N131/25.4)</f>
        <v>5.7086614173228352</v>
      </c>
      <c r="O131" s="31">
        <f>IF('SERIES_DB-MetaData'!$F131="US",'SERIES_DB-MetaData'!O131,'SERIES_DB-MetaData'!O131/25.4)</f>
        <v>1.1811023622047245</v>
      </c>
      <c r="P131" s="31">
        <f>IF('SERIES_DB-MetaData'!$F131="US",'SERIES_DB-MetaData'!P131,'SERIES_DB-MetaData'!P131/25.4)</f>
        <v>16.929133858267718</v>
      </c>
      <c r="Q131" s="31">
        <f>IF('SERIES_DB-MetaData'!$F131="US",'SERIES_DB-MetaData'!Q131,'SERIES_DB-MetaData'!Q131/25.4)</f>
        <v>0.94488188976377963</v>
      </c>
      <c r="R131" s="31">
        <f>IF('SERIES_DB-MetaData'!$F131="US",'SERIES_DB-MetaData'!R131,'SERIES_DB-MetaData'!R131/25.4)</f>
        <v>12.992125984251969</v>
      </c>
      <c r="S131" s="31">
        <f>IF('SERIES_DB-MetaData'!$F131="US",'SERIES_DB-MetaData'!S131,'SERIES_DB-MetaData'!S131/25.4)</f>
        <v>12.992125984251969</v>
      </c>
      <c r="T131" s="24" t="str">
        <f>'SERIES_DB-MetaData'!T131</f>
        <v>C</v>
      </c>
      <c r="U131" s="31">
        <f>IF('SERIES_DB-MetaData'!$F131="US",'SERIES_DB-MetaData'!U131,'SERIES_DB-MetaData'!U131/(25.4^2))</f>
        <v>20.506541013082028</v>
      </c>
      <c r="V131" s="31">
        <f>IF('SERIES_DB-MetaData'!$F131="US",'SERIES_DB-MetaData'!V131,'SERIES_DB-MetaData'!V131/25.4)</f>
        <v>5.5118110236220472E-2</v>
      </c>
      <c r="W131" s="31">
        <f>IF('SERIES_DB-MetaData'!$F131="US",'SERIES_DB-MetaData'!W131,'SERIES_DB-MetaData'!W131/25.4)</f>
        <v>0</v>
      </c>
      <c r="X131" s="31">
        <f>IF('SERIES_DB-MetaData'!$F131="US",'SERIES_DB-MetaData'!X131,'SERIES_DB-MetaData'!X131/25.4)</f>
        <v>0</v>
      </c>
      <c r="Y131" s="108">
        <f>'SERIES_DB-MetaData'!Y131</f>
        <v>43</v>
      </c>
      <c r="Z131" s="31">
        <f>IF('SERIES_DB-MetaData'!$F131="US",'SERIES_DB-MetaData'!Z131,'SERIES_DB-MetaData'!Z131/25.4)</f>
        <v>0</v>
      </c>
      <c r="AA131" s="108">
        <f>'SERIES_DB-MetaData'!AA131</f>
        <v>0</v>
      </c>
      <c r="AB131" s="31">
        <f>IF('SERIES_DB-MetaData'!$F131="US",'SERIES_DB-MetaData'!AB131,'SERIES_DB-MetaData'!AB131/25.4)</f>
        <v>0</v>
      </c>
      <c r="AC131" s="108">
        <f>'SERIES_DB-MetaData'!AC131</f>
        <v>0</v>
      </c>
      <c r="AD131" s="108">
        <f>'SERIES_DB-MetaData'!AD131</f>
        <v>0</v>
      </c>
      <c r="AE131" s="31">
        <f>IF('SERIES_DB-MetaData'!$F131="US",'SERIES_DB-MetaData'!AE131,'SERIES_DB-MetaData'!AE131/25.4)</f>
        <v>0</v>
      </c>
      <c r="AF131" s="108" t="str">
        <f>'SERIES_DB-MetaData'!AF131</f>
        <v>Ribbed</v>
      </c>
      <c r="AG131" s="23">
        <f t="shared" si="9"/>
        <v>0.50032771890504102</v>
      </c>
      <c r="AH131" s="31">
        <f>IF('SERIES_DB-MetaData'!$F131="US",'SERIES_DB-MetaData'!AH131,'SERIES_DB-MetaData'!AH131/25.4)</f>
        <v>0</v>
      </c>
      <c r="AI131" s="31">
        <f>IF('SERIES_DB-MetaData'!$F131="US",'SERIES_DB-MetaData'!AI131,'SERIES_DB-MetaData'!AI131/6.89476)</f>
        <v>59.029465855229198</v>
      </c>
      <c r="AJ131" s="31">
        <f>IF('SERIES_DB-MetaData'!$F131="US",'SERIES_DB-MetaData'!AJ131,'SERIES_DB-MetaData'!AJ131/6.89476)</f>
        <v>0</v>
      </c>
      <c r="AK131" s="31">
        <f>IF('SERIES_DB-MetaData'!$F131="US",'SERIES_DB-MetaData'!AK131,'SERIES_DB-MetaData'!AK131/6.89476)</f>
        <v>0</v>
      </c>
      <c r="AL131" s="31">
        <f>IF('SERIES_DB-MetaData'!$F131="US",'SERIES_DB-MetaData'!AL131,'SERIES_DB-MetaData'!AL131/6.89476)</f>
        <v>0</v>
      </c>
      <c r="AM131" s="31">
        <f>IF('SERIES_DB-MetaData'!$F131="US",'SERIES_DB-MetaData'!AM131,'SERIES_DB-MetaData'!AM131/6.89476)</f>
        <v>0</v>
      </c>
      <c r="AN131" s="31">
        <f>IF('SERIES_DB-MetaData'!$F131="US",'SERIES_DB-MetaData'!AN131,'SERIES_DB-MetaData'!AN131/6.89476)</f>
        <v>0</v>
      </c>
      <c r="AO131" s="108">
        <f>'SERIES_DB-MetaData'!AO131</f>
        <v>0</v>
      </c>
      <c r="AP131" s="108">
        <f>'SERIES_DB-MetaData'!AP131</f>
        <v>0</v>
      </c>
      <c r="AQ131" s="108">
        <f>'SERIES_DB-MetaData'!AQ131</f>
        <v>2</v>
      </c>
      <c r="AR131" s="108" t="str">
        <f>'SERIES_DB-MetaData'!AR131</f>
        <v>Ribbed</v>
      </c>
      <c r="AS131" s="31">
        <f>IF('SERIES_DB-MetaData'!$F131="US",'SERIES_DB-MetaData'!AS131,'SERIES_DB-MetaData'!AS131/25.4)</f>
        <v>5.5118110236220472E-2</v>
      </c>
      <c r="AT131" s="108">
        <f>'SERIES_DB-MetaData'!AT131</f>
        <v>11</v>
      </c>
      <c r="AU131" s="31">
        <f>IF('SERIES_DB-MetaData'!$F131="US",'SERIES_DB-MetaData'!AU131,'SERIES_DB-MetaData'!AU131/25.4)</f>
        <v>1.1811023622047245</v>
      </c>
      <c r="AV131" s="31">
        <f>IF('SERIES_DB-MetaData'!$F131="US",'SERIES_DB-MetaData'!AV131,'SERIES_DB-MetaData'!AV131/25.4)</f>
        <v>0</v>
      </c>
      <c r="AW131" s="108">
        <f>'SERIES_DB-MetaData'!AW131</f>
        <v>0</v>
      </c>
      <c r="AX131" s="31">
        <f>IF('SERIES_DB-MetaData'!$F131="US",'SERIES_DB-MetaData'!AX131,'SERIES_DB-MetaData'!AX131/25.4)</f>
        <v>0</v>
      </c>
      <c r="AY131" s="23">
        <f t="shared" si="10"/>
        <v>7.0776110356735561E-2</v>
      </c>
      <c r="AZ131" s="23"/>
      <c r="BA131" s="31">
        <f>IF('SERIES_DB-MetaData'!$F131="US",'SERIES_DB-MetaData'!BA131,'SERIES_DB-MetaData'!BA131/6.89476)</f>
        <v>58.276140141208693</v>
      </c>
      <c r="BB131" s="31">
        <f>IF('SERIES_DB-MetaData'!$F131="US",'SERIES_DB-MetaData'!BB131,'SERIES_DB-MetaData'!BB131/6.89476)</f>
        <v>0</v>
      </c>
      <c r="BC131" s="108">
        <f>'SERIES_DB-MetaData'!BC131</f>
        <v>0</v>
      </c>
      <c r="BD131" s="31">
        <f>IF('SERIES_DB-MetaData'!$F131="US",'SERIES_DB-MetaData'!BD131,'SERIES_DB-MetaData'!BD131/25.4)</f>
        <v>5.5118110236220472E-2</v>
      </c>
      <c r="BE131" s="31">
        <f>IF('SERIES_DB-MetaData'!$F131="US",'SERIES_DB-MetaData'!BE131,'SERIES_DB-MetaData'!BE131/25.4)</f>
        <v>1.1811023622047245</v>
      </c>
      <c r="BF131" s="108">
        <f>'SERIES_DB-MetaData'!BF131</f>
        <v>2</v>
      </c>
      <c r="BG131" s="23">
        <f t="shared" si="11"/>
        <v>0.42760566673861067</v>
      </c>
      <c r="BH131" s="31">
        <f>IF('SERIES_DB-MetaData'!$F131="US",'SERIES_DB-MetaData'!BH131,'SERIES_DB-MetaData'!BH131/25.4)</f>
        <v>0</v>
      </c>
      <c r="BI131" s="31">
        <f>IF('SERIES_DB-MetaData'!$F131="US",'SERIES_DB-MetaData'!BI131,'SERIES_DB-MetaData'!BI131/6.89476)</f>
        <v>46.90518596731431</v>
      </c>
      <c r="BJ131" s="31">
        <f>IF('SERIES_DB-MetaData'!$F131="US",'SERIES_DB-MetaData'!BJ131,'SERIES_DB-MetaData'!BJ131/6.89476)</f>
        <v>0</v>
      </c>
      <c r="BK131" s="108">
        <f>'SERIES_DB-MetaData'!BK131</f>
        <v>0</v>
      </c>
      <c r="BL131" s="31">
        <f>IF('SERIES_DB-MetaData'!$F131="US",'SERIES_DB-MetaData'!BL131,'SERIES_DB-MetaData'!BL131/25.4)</f>
        <v>5.5118110236220472E-2</v>
      </c>
      <c r="BM131" s="31">
        <f>IF('SERIES_DB-MetaData'!$F131="US",'SERIES_DB-MetaData'!BM131,'SERIES_DB-MetaData'!BM131/25.4)</f>
        <v>1.1811023622047245</v>
      </c>
      <c r="BN131" s="31">
        <f>'SERIES_DB-MetaData'!$BO$6</f>
        <v>0.52359877559829893</v>
      </c>
      <c r="BO131" s="22">
        <f>'SERIES_DB-MetaData'!$BO$6</f>
        <v>0.52359877559829893</v>
      </c>
      <c r="BP131" s="31">
        <f>IF('SERIES_DB-MetaData'!$F131="US",'SERIES_DB-MetaData'!BP131,'SERIES_DB-MetaData'!BP131/6.89476)</f>
        <v>46.90518596731431</v>
      </c>
      <c r="BQ131" s="31">
        <f>IF('SERIES_DB-MetaData'!$F131="US",'SERIES_DB-MetaData'!BQ131,'SERIES_DB-MetaData'!BQ131/6.89476)</f>
        <v>0</v>
      </c>
      <c r="BR131" s="108">
        <f>'SERIES_DB-MetaData'!BR131</f>
        <v>0</v>
      </c>
      <c r="BS131" s="31">
        <f>IF('SERIES_DB-MetaData'!$F131="US",'SERIES_DB-MetaData'!BS131,'SERIES_DB-MetaData'!BS131/25.4)</f>
        <v>0</v>
      </c>
      <c r="BT131" s="108">
        <f>'SERIES_DB-MetaData'!BT131</f>
        <v>0</v>
      </c>
      <c r="BU131" s="108">
        <f t="shared" si="12"/>
        <v>0</v>
      </c>
      <c r="BV131" s="31">
        <f>IF('SERIES_DB-MetaData'!$F131="US",'SERIES_DB-MetaData'!BV131,'SERIES_DB-MetaData'!BV131/6.89476)</f>
        <v>0</v>
      </c>
      <c r="BW131" s="108">
        <f>'SERIES_DB-MetaData'!BW131</f>
        <v>0</v>
      </c>
      <c r="BX131" s="108">
        <f>'SERIES_DB-MetaData'!BX131</f>
        <v>2</v>
      </c>
    </row>
    <row r="132" spans="1:76">
      <c r="A132" s="85">
        <f>'SERIES_DB-MetaData'!A132</f>
        <v>127</v>
      </c>
      <c r="B132" s="85">
        <f>'SERIES_DB-MetaData'!B132</f>
        <v>0</v>
      </c>
      <c r="C132" s="85">
        <f>'SERIES_DB-MetaData'!C132</f>
        <v>22</v>
      </c>
      <c r="D132" s="85" t="str">
        <f>'SERIES_DB-MetaData'!D132</f>
        <v>Kokusho_4-2</v>
      </c>
      <c r="E132" s="85" t="str">
        <f>'SERIES_DB-MetaData'!E132</f>
        <v>Kokusho (from Lu et al., 2010, NEES Database)</v>
      </c>
      <c r="F132" s="20" t="s">
        <v>193</v>
      </c>
      <c r="G132" s="85" t="str">
        <f>'SERIES_DB-MetaData'!G132</f>
        <v>C</v>
      </c>
      <c r="H132" s="85" t="str">
        <f>'SERIES_DB-MetaData'!H132</f>
        <v>B</v>
      </c>
      <c r="I132" s="31">
        <f>IF('SERIES_DB-MetaData'!$F132="US",'SERIES_DB-MetaData'!I132,'SERIES_DB-MetaData'!I132/6.89476)</f>
        <v>2.3496104287893993</v>
      </c>
      <c r="J132" s="31">
        <f>IF('SERIES_DB-MetaData'!$F132="US",'SERIES_DB-MetaData'!J132,'SERIES_DB-MetaData'!J132/6.89476)</f>
        <v>0</v>
      </c>
      <c r="K132" s="31">
        <f>IF('SERIES_DB-MetaData'!$F132="US",'SERIES_DB-MetaData'!K132,'SERIES_DB-MetaData'!K132/6.89476)</f>
        <v>0</v>
      </c>
      <c r="L132" s="31">
        <f>IF('SERIES_DB-MetaData'!$F132="US",'SERIES_DB-MetaData'!L132,'SERIES_DB-MetaData'!L132/4.448)</f>
        <v>0</v>
      </c>
      <c r="M132" s="20">
        <f>'SERIES_DB-MetaData'!M132</f>
        <v>0</v>
      </c>
      <c r="N132" s="31">
        <f>IF('SERIES_DB-MetaData'!$F132="US",'SERIES_DB-MetaData'!N132,'SERIES_DB-MetaData'!N132/25.4)</f>
        <v>5.7086614173228352</v>
      </c>
      <c r="O132" s="31">
        <f>IF('SERIES_DB-MetaData'!$F132="US",'SERIES_DB-MetaData'!O132,'SERIES_DB-MetaData'!O132/25.4)</f>
        <v>1.1811023622047245</v>
      </c>
      <c r="P132" s="31">
        <f>IF('SERIES_DB-MetaData'!$F132="US",'SERIES_DB-MetaData'!P132,'SERIES_DB-MetaData'!P132/25.4)</f>
        <v>16.929133858267718</v>
      </c>
      <c r="Q132" s="31">
        <f>IF('SERIES_DB-MetaData'!$F132="US",'SERIES_DB-MetaData'!Q132,'SERIES_DB-MetaData'!Q132/25.4)</f>
        <v>0.9055118110236221</v>
      </c>
      <c r="R132" s="31">
        <f>IF('SERIES_DB-MetaData'!$F132="US",'SERIES_DB-MetaData'!R132,'SERIES_DB-MetaData'!R132/25.4)</f>
        <v>12.992125984251969</v>
      </c>
      <c r="S132" s="31">
        <f>IF('SERIES_DB-MetaData'!$F132="US",'SERIES_DB-MetaData'!S132,'SERIES_DB-MetaData'!S132/25.4)</f>
        <v>12.992125984251969</v>
      </c>
      <c r="T132" s="24" t="str">
        <f>'SERIES_DB-MetaData'!T132</f>
        <v>C</v>
      </c>
      <c r="U132" s="31">
        <f>IF('SERIES_DB-MetaData'!$F132="US",'SERIES_DB-MetaData'!U132,'SERIES_DB-MetaData'!U132/(25.4^2))</f>
        <v>19.933039866079731</v>
      </c>
      <c r="V132" s="31">
        <f>IF('SERIES_DB-MetaData'!$F132="US",'SERIES_DB-MetaData'!V132,'SERIES_DB-MetaData'!V132/25.4)</f>
        <v>5.5118110236220472E-2</v>
      </c>
      <c r="W132" s="31">
        <f>IF('SERIES_DB-MetaData'!$F132="US",'SERIES_DB-MetaData'!W132,'SERIES_DB-MetaData'!W132/25.4)</f>
        <v>0</v>
      </c>
      <c r="X132" s="31">
        <f>IF('SERIES_DB-MetaData'!$F132="US",'SERIES_DB-MetaData'!X132,'SERIES_DB-MetaData'!X132/25.4)</f>
        <v>0</v>
      </c>
      <c r="Y132" s="108">
        <f>'SERIES_DB-MetaData'!Y132</f>
        <v>43</v>
      </c>
      <c r="Z132" s="31">
        <f>IF('SERIES_DB-MetaData'!$F132="US",'SERIES_DB-MetaData'!Z132,'SERIES_DB-MetaData'!Z132/25.4)</f>
        <v>0</v>
      </c>
      <c r="AA132" s="108">
        <f>'SERIES_DB-MetaData'!AA132</f>
        <v>0</v>
      </c>
      <c r="AB132" s="31">
        <f>IF('SERIES_DB-MetaData'!$F132="US",'SERIES_DB-MetaData'!AB132,'SERIES_DB-MetaData'!AB132/25.4)</f>
        <v>0</v>
      </c>
      <c r="AC132" s="108">
        <f>'SERIES_DB-MetaData'!AC132</f>
        <v>0</v>
      </c>
      <c r="AD132" s="108">
        <f>'SERIES_DB-MetaData'!AD132</f>
        <v>0</v>
      </c>
      <c r="AE132" s="31">
        <f>IF('SERIES_DB-MetaData'!$F132="US",'SERIES_DB-MetaData'!AE132,'SERIES_DB-MetaData'!AE132/25.4)</f>
        <v>0</v>
      </c>
      <c r="AF132" s="108" t="str">
        <f>'SERIES_DB-MetaData'!AF132</f>
        <v>Ribbed</v>
      </c>
      <c r="AG132" s="23">
        <f t="shared" si="9"/>
        <v>0.51472283989997625</v>
      </c>
      <c r="AH132" s="31">
        <f>IF('SERIES_DB-MetaData'!$F132="US",'SERIES_DB-MetaData'!AH132,'SERIES_DB-MetaData'!AH132/25.4)</f>
        <v>0</v>
      </c>
      <c r="AI132" s="31">
        <f>IF('SERIES_DB-MetaData'!$F132="US",'SERIES_DB-MetaData'!AI132,'SERIES_DB-MetaData'!AI132/6.89476)</f>
        <v>59.029465855229198</v>
      </c>
      <c r="AJ132" s="31">
        <f>IF('SERIES_DB-MetaData'!$F132="US",'SERIES_DB-MetaData'!AJ132,'SERIES_DB-MetaData'!AJ132/6.89476)</f>
        <v>0</v>
      </c>
      <c r="AK132" s="31">
        <f>IF('SERIES_DB-MetaData'!$F132="US",'SERIES_DB-MetaData'!AK132,'SERIES_DB-MetaData'!AK132/6.89476)</f>
        <v>0</v>
      </c>
      <c r="AL132" s="31">
        <f>IF('SERIES_DB-MetaData'!$F132="US",'SERIES_DB-MetaData'!AL132,'SERIES_DB-MetaData'!AL132/6.89476)</f>
        <v>0</v>
      </c>
      <c r="AM132" s="31">
        <f>IF('SERIES_DB-MetaData'!$F132="US",'SERIES_DB-MetaData'!AM132,'SERIES_DB-MetaData'!AM132/6.89476)</f>
        <v>0</v>
      </c>
      <c r="AN132" s="31">
        <f>IF('SERIES_DB-MetaData'!$F132="US",'SERIES_DB-MetaData'!AN132,'SERIES_DB-MetaData'!AN132/6.89476)</f>
        <v>0</v>
      </c>
      <c r="AO132" s="108">
        <f>'SERIES_DB-MetaData'!AO132</f>
        <v>0</v>
      </c>
      <c r="AP132" s="108">
        <f>'SERIES_DB-MetaData'!AP132</f>
        <v>0</v>
      </c>
      <c r="AQ132" s="108">
        <f>'SERIES_DB-MetaData'!AQ132</f>
        <v>2</v>
      </c>
      <c r="AR132" s="108" t="str">
        <f>'SERIES_DB-MetaData'!AR132</f>
        <v>Ribbed</v>
      </c>
      <c r="AS132" s="31">
        <f>IF('SERIES_DB-MetaData'!$F132="US",'SERIES_DB-MetaData'!AS132,'SERIES_DB-MetaData'!AS132/25.4)</f>
        <v>5.5118110236220472E-2</v>
      </c>
      <c r="AT132" s="108">
        <f>'SERIES_DB-MetaData'!AT132</f>
        <v>11</v>
      </c>
      <c r="AU132" s="31">
        <f>IF('SERIES_DB-MetaData'!$F132="US",'SERIES_DB-MetaData'!AU132,'SERIES_DB-MetaData'!AU132/25.4)</f>
        <v>1.1811023622047245</v>
      </c>
      <c r="AV132" s="31">
        <f>IF('SERIES_DB-MetaData'!$F132="US",'SERIES_DB-MetaData'!AV132,'SERIES_DB-MetaData'!AV132/25.4)</f>
        <v>0</v>
      </c>
      <c r="AW132" s="108">
        <f>'SERIES_DB-MetaData'!AW132</f>
        <v>0</v>
      </c>
      <c r="AX132" s="31">
        <f>IF('SERIES_DB-MetaData'!$F132="US",'SERIES_DB-MetaData'!AX132,'SERIES_DB-MetaData'!AX132/25.4)</f>
        <v>0</v>
      </c>
      <c r="AY132" s="23">
        <f t="shared" si="10"/>
        <v>7.0776110356735561E-2</v>
      </c>
      <c r="AZ132" s="23"/>
      <c r="BA132" s="31">
        <f>IF('SERIES_DB-MetaData'!$F132="US",'SERIES_DB-MetaData'!BA132,'SERIES_DB-MetaData'!BA132/6.89476)</f>
        <v>58.276140141208693</v>
      </c>
      <c r="BB132" s="31">
        <f>IF('SERIES_DB-MetaData'!$F132="US",'SERIES_DB-MetaData'!BB132,'SERIES_DB-MetaData'!BB132/6.89476)</f>
        <v>0</v>
      </c>
      <c r="BC132" s="108">
        <f>'SERIES_DB-MetaData'!BC132</f>
        <v>0</v>
      </c>
      <c r="BD132" s="31">
        <f>IF('SERIES_DB-MetaData'!$F132="US",'SERIES_DB-MetaData'!BD132,'SERIES_DB-MetaData'!BD132/25.4)</f>
        <v>5.5118110236220472E-2</v>
      </c>
      <c r="BE132" s="31">
        <f>IF('SERIES_DB-MetaData'!$F132="US",'SERIES_DB-MetaData'!BE132,'SERIES_DB-MetaData'!BE132/25.4)</f>
        <v>1.1811023622047245</v>
      </c>
      <c r="BF132" s="108">
        <f>'SERIES_DB-MetaData'!BF132</f>
        <v>2</v>
      </c>
      <c r="BG132" s="23">
        <f t="shared" si="11"/>
        <v>0.44619721746637631</v>
      </c>
      <c r="BH132" s="31">
        <f>IF('SERIES_DB-MetaData'!$F132="US",'SERIES_DB-MetaData'!BH132,'SERIES_DB-MetaData'!BH132/25.4)</f>
        <v>0</v>
      </c>
      <c r="BI132" s="31">
        <f>IF('SERIES_DB-MetaData'!$F132="US",'SERIES_DB-MetaData'!BI132,'SERIES_DB-MetaData'!BI132/6.89476)</f>
        <v>46.90518596731431</v>
      </c>
      <c r="BJ132" s="31">
        <f>IF('SERIES_DB-MetaData'!$F132="US",'SERIES_DB-MetaData'!BJ132,'SERIES_DB-MetaData'!BJ132/6.89476)</f>
        <v>0</v>
      </c>
      <c r="BK132" s="108">
        <f>'SERIES_DB-MetaData'!BK132</f>
        <v>0</v>
      </c>
      <c r="BL132" s="31">
        <f>IF('SERIES_DB-MetaData'!$F132="US",'SERIES_DB-MetaData'!BL132,'SERIES_DB-MetaData'!BL132/25.4)</f>
        <v>5.5118110236220472E-2</v>
      </c>
      <c r="BM132" s="31">
        <f>IF('SERIES_DB-MetaData'!$F132="US",'SERIES_DB-MetaData'!BM132,'SERIES_DB-MetaData'!BM132/25.4)</f>
        <v>1.1811023622047245</v>
      </c>
      <c r="BN132" s="31">
        <f>'SERIES_DB-MetaData'!$BO$6</f>
        <v>0.52359877559829893</v>
      </c>
      <c r="BO132" s="22">
        <f>'SERIES_DB-MetaData'!$BO$6</f>
        <v>0.52359877559829893</v>
      </c>
      <c r="BP132" s="31">
        <f>IF('SERIES_DB-MetaData'!$F132="US",'SERIES_DB-MetaData'!BP132,'SERIES_DB-MetaData'!BP132/6.89476)</f>
        <v>46.90518596731431</v>
      </c>
      <c r="BQ132" s="31">
        <f>IF('SERIES_DB-MetaData'!$F132="US",'SERIES_DB-MetaData'!BQ132,'SERIES_DB-MetaData'!BQ132/6.89476)</f>
        <v>0</v>
      </c>
      <c r="BR132" s="108">
        <f>'SERIES_DB-MetaData'!BR132</f>
        <v>0</v>
      </c>
      <c r="BS132" s="31">
        <f>IF('SERIES_DB-MetaData'!$F132="US",'SERIES_DB-MetaData'!BS132,'SERIES_DB-MetaData'!BS132/25.4)</f>
        <v>0</v>
      </c>
      <c r="BT132" s="108">
        <f>'SERIES_DB-MetaData'!BT132</f>
        <v>0</v>
      </c>
      <c r="BU132" s="108">
        <f t="shared" si="12"/>
        <v>0</v>
      </c>
      <c r="BV132" s="31">
        <f>IF('SERIES_DB-MetaData'!$F132="US",'SERIES_DB-MetaData'!BV132,'SERIES_DB-MetaData'!BV132/6.89476)</f>
        <v>0</v>
      </c>
      <c r="BW132" s="108">
        <f>'SERIES_DB-MetaData'!BW132</f>
        <v>0</v>
      </c>
      <c r="BX132" s="108">
        <f>'SERIES_DB-MetaData'!BX132</f>
        <v>2</v>
      </c>
    </row>
    <row r="133" spans="1:76">
      <c r="A133" s="85">
        <f>'SERIES_DB-MetaData'!A133</f>
        <v>128</v>
      </c>
      <c r="B133" s="85">
        <f>'SERIES_DB-MetaData'!B133</f>
        <v>0</v>
      </c>
      <c r="C133" s="85">
        <f>'SERIES_DB-MetaData'!C133</f>
        <v>23</v>
      </c>
      <c r="D133" s="85" t="str">
        <f>'SERIES_DB-MetaData'!D133</f>
        <v>Kokusho_4-3</v>
      </c>
      <c r="E133" s="85" t="str">
        <f>'SERIES_DB-MetaData'!E133</f>
        <v>Kokusho (from Lu et al., 2010, NEES Database)</v>
      </c>
      <c r="F133" s="20" t="s">
        <v>193</v>
      </c>
      <c r="G133" s="85" t="str">
        <f>'SERIES_DB-MetaData'!G133</f>
        <v>C</v>
      </c>
      <c r="H133" s="85" t="str">
        <f>'SERIES_DB-MetaData'!H133</f>
        <v>B</v>
      </c>
      <c r="I133" s="31">
        <f>IF('SERIES_DB-MetaData'!$F133="US",'SERIES_DB-MetaData'!I133,'SERIES_DB-MetaData'!I133/6.89476)</f>
        <v>2.277091588394665</v>
      </c>
      <c r="J133" s="31">
        <f>IF('SERIES_DB-MetaData'!$F133="US",'SERIES_DB-MetaData'!J133,'SERIES_DB-MetaData'!J133/6.89476)</f>
        <v>0</v>
      </c>
      <c r="K133" s="31">
        <f>IF('SERIES_DB-MetaData'!$F133="US",'SERIES_DB-MetaData'!K133,'SERIES_DB-MetaData'!K133/6.89476)</f>
        <v>0</v>
      </c>
      <c r="L133" s="31">
        <f>IF('SERIES_DB-MetaData'!$F133="US",'SERIES_DB-MetaData'!L133,'SERIES_DB-MetaData'!L133/4.448)</f>
        <v>0</v>
      </c>
      <c r="M133" s="20">
        <f>'SERIES_DB-MetaData'!M133</f>
        <v>0</v>
      </c>
      <c r="N133" s="31">
        <f>IF('SERIES_DB-MetaData'!$F133="US",'SERIES_DB-MetaData'!N133,'SERIES_DB-MetaData'!N133/25.4)</f>
        <v>5.7086614173228352</v>
      </c>
      <c r="O133" s="31">
        <f>IF('SERIES_DB-MetaData'!$F133="US",'SERIES_DB-MetaData'!O133,'SERIES_DB-MetaData'!O133/25.4)</f>
        <v>1.1811023622047245</v>
      </c>
      <c r="P133" s="31">
        <f>IF('SERIES_DB-MetaData'!$F133="US",'SERIES_DB-MetaData'!P133,'SERIES_DB-MetaData'!P133/25.4)</f>
        <v>16.929133858267718</v>
      </c>
      <c r="Q133" s="31">
        <f>IF('SERIES_DB-MetaData'!$F133="US",'SERIES_DB-MetaData'!Q133,'SERIES_DB-MetaData'!Q133/25.4)</f>
        <v>0.9055118110236221</v>
      </c>
      <c r="R133" s="31">
        <f>IF('SERIES_DB-MetaData'!$F133="US",'SERIES_DB-MetaData'!R133,'SERIES_DB-MetaData'!R133/25.4)</f>
        <v>12.992125984251969</v>
      </c>
      <c r="S133" s="31">
        <f>IF('SERIES_DB-MetaData'!$F133="US",'SERIES_DB-MetaData'!S133,'SERIES_DB-MetaData'!S133/25.4)</f>
        <v>12.992125984251969</v>
      </c>
      <c r="T133" s="24" t="str">
        <f>'SERIES_DB-MetaData'!T133</f>
        <v>C</v>
      </c>
      <c r="U133" s="31">
        <f>IF('SERIES_DB-MetaData'!$F133="US",'SERIES_DB-MetaData'!U133,'SERIES_DB-MetaData'!U133/(25.4^2))</f>
        <v>19.933039866079731</v>
      </c>
      <c r="V133" s="31">
        <f>IF('SERIES_DB-MetaData'!$F133="US",'SERIES_DB-MetaData'!V133,'SERIES_DB-MetaData'!V133/25.4)</f>
        <v>5.5118110236220472E-2</v>
      </c>
      <c r="W133" s="31">
        <f>IF('SERIES_DB-MetaData'!$F133="US",'SERIES_DB-MetaData'!W133,'SERIES_DB-MetaData'!W133/25.4)</f>
        <v>0</v>
      </c>
      <c r="X133" s="31">
        <f>IF('SERIES_DB-MetaData'!$F133="US",'SERIES_DB-MetaData'!X133,'SERIES_DB-MetaData'!X133/25.4)</f>
        <v>0</v>
      </c>
      <c r="Y133" s="108">
        <f>'SERIES_DB-MetaData'!Y133</f>
        <v>43</v>
      </c>
      <c r="Z133" s="31">
        <f>IF('SERIES_DB-MetaData'!$F133="US",'SERIES_DB-MetaData'!Z133,'SERIES_DB-MetaData'!Z133/25.4)</f>
        <v>0</v>
      </c>
      <c r="AA133" s="108">
        <f>'SERIES_DB-MetaData'!AA133</f>
        <v>0</v>
      </c>
      <c r="AB133" s="31">
        <f>IF('SERIES_DB-MetaData'!$F133="US",'SERIES_DB-MetaData'!AB133,'SERIES_DB-MetaData'!AB133/25.4)</f>
        <v>0</v>
      </c>
      <c r="AC133" s="108">
        <f>'SERIES_DB-MetaData'!AC133</f>
        <v>0</v>
      </c>
      <c r="AD133" s="108">
        <f>'SERIES_DB-MetaData'!AD133</f>
        <v>0</v>
      </c>
      <c r="AE133" s="31">
        <f>IF('SERIES_DB-MetaData'!$F133="US",'SERIES_DB-MetaData'!AE133,'SERIES_DB-MetaData'!AE133/25.4)</f>
        <v>0</v>
      </c>
      <c r="AF133" s="108" t="str">
        <f>'SERIES_DB-MetaData'!AF133</f>
        <v>Ribbed</v>
      </c>
      <c r="AG133" s="23">
        <f t="shared" si="9"/>
        <v>0.51472283989997625</v>
      </c>
      <c r="AH133" s="31">
        <f>IF('SERIES_DB-MetaData'!$F133="US",'SERIES_DB-MetaData'!AH133,'SERIES_DB-MetaData'!AH133/25.4)</f>
        <v>0</v>
      </c>
      <c r="AI133" s="31">
        <f>IF('SERIES_DB-MetaData'!$F133="US",'SERIES_DB-MetaData'!AI133,'SERIES_DB-MetaData'!AI133/6.89476)</f>
        <v>59.029465855229198</v>
      </c>
      <c r="AJ133" s="31">
        <f>IF('SERIES_DB-MetaData'!$F133="US",'SERIES_DB-MetaData'!AJ133,'SERIES_DB-MetaData'!AJ133/6.89476)</f>
        <v>0</v>
      </c>
      <c r="AK133" s="31">
        <f>IF('SERIES_DB-MetaData'!$F133="US",'SERIES_DB-MetaData'!AK133,'SERIES_DB-MetaData'!AK133/6.89476)</f>
        <v>0</v>
      </c>
      <c r="AL133" s="31">
        <f>IF('SERIES_DB-MetaData'!$F133="US",'SERIES_DB-MetaData'!AL133,'SERIES_DB-MetaData'!AL133/6.89476)</f>
        <v>0</v>
      </c>
      <c r="AM133" s="31">
        <f>IF('SERIES_DB-MetaData'!$F133="US",'SERIES_DB-MetaData'!AM133,'SERIES_DB-MetaData'!AM133/6.89476)</f>
        <v>0</v>
      </c>
      <c r="AN133" s="31">
        <f>IF('SERIES_DB-MetaData'!$F133="US",'SERIES_DB-MetaData'!AN133,'SERIES_DB-MetaData'!AN133/6.89476)</f>
        <v>0</v>
      </c>
      <c r="AO133" s="108">
        <f>'SERIES_DB-MetaData'!AO133</f>
        <v>0</v>
      </c>
      <c r="AP133" s="108">
        <f>'SERIES_DB-MetaData'!AP133</f>
        <v>0</v>
      </c>
      <c r="AQ133" s="108">
        <f>'SERIES_DB-MetaData'!AQ133</f>
        <v>2</v>
      </c>
      <c r="AR133" s="108" t="str">
        <f>'SERIES_DB-MetaData'!AR133</f>
        <v>Ribbed</v>
      </c>
      <c r="AS133" s="31">
        <f>IF('SERIES_DB-MetaData'!$F133="US",'SERIES_DB-MetaData'!AS133,'SERIES_DB-MetaData'!AS133/25.4)</f>
        <v>5.5118110236220472E-2</v>
      </c>
      <c r="AT133" s="108">
        <f>'SERIES_DB-MetaData'!AT133</f>
        <v>11</v>
      </c>
      <c r="AU133" s="31">
        <f>IF('SERIES_DB-MetaData'!$F133="US",'SERIES_DB-MetaData'!AU133,'SERIES_DB-MetaData'!AU133/25.4)</f>
        <v>1.1811023622047245</v>
      </c>
      <c r="AV133" s="31">
        <f>IF('SERIES_DB-MetaData'!$F133="US",'SERIES_DB-MetaData'!AV133,'SERIES_DB-MetaData'!AV133/25.4)</f>
        <v>0</v>
      </c>
      <c r="AW133" s="108">
        <f>'SERIES_DB-MetaData'!AW133</f>
        <v>0</v>
      </c>
      <c r="AX133" s="31">
        <f>IF('SERIES_DB-MetaData'!$F133="US",'SERIES_DB-MetaData'!AX133,'SERIES_DB-MetaData'!AX133/25.4)</f>
        <v>0</v>
      </c>
      <c r="AY133" s="23">
        <f t="shared" si="10"/>
        <v>7.0776110356735561E-2</v>
      </c>
      <c r="AZ133" s="23"/>
      <c r="BA133" s="31">
        <f>IF('SERIES_DB-MetaData'!$F133="US",'SERIES_DB-MetaData'!BA133,'SERIES_DB-MetaData'!BA133/6.89476)</f>
        <v>58.276140141208693</v>
      </c>
      <c r="BB133" s="31">
        <f>IF('SERIES_DB-MetaData'!$F133="US",'SERIES_DB-MetaData'!BB133,'SERIES_DB-MetaData'!BB133/6.89476)</f>
        <v>0</v>
      </c>
      <c r="BC133" s="108">
        <f>'SERIES_DB-MetaData'!BC133</f>
        <v>0</v>
      </c>
      <c r="BD133" s="31">
        <f>IF('SERIES_DB-MetaData'!$F133="US",'SERIES_DB-MetaData'!BD133,'SERIES_DB-MetaData'!BD133/25.4)</f>
        <v>7.874015748031496E-2</v>
      </c>
      <c r="BE133" s="31">
        <f>IF('SERIES_DB-MetaData'!$F133="US",'SERIES_DB-MetaData'!BE133,'SERIES_DB-MetaData'!BE133/25.4)</f>
        <v>1.1811023622047245</v>
      </c>
      <c r="BF133" s="108">
        <f>'SERIES_DB-MetaData'!BF133</f>
        <v>1</v>
      </c>
      <c r="BG133" s="23">
        <f t="shared" si="11"/>
        <v>0.45530328312895546</v>
      </c>
      <c r="BH133" s="31">
        <f>IF('SERIES_DB-MetaData'!$F133="US",'SERIES_DB-MetaData'!BH133,'SERIES_DB-MetaData'!BH133/25.4)</f>
        <v>0</v>
      </c>
      <c r="BI133" s="31">
        <f>IF('SERIES_DB-MetaData'!$F133="US",'SERIES_DB-MetaData'!BI133,'SERIES_DB-MetaData'!BI133/6.89476)</f>
        <v>46.90518596731431</v>
      </c>
      <c r="BJ133" s="31">
        <f>IF('SERIES_DB-MetaData'!$F133="US",'SERIES_DB-MetaData'!BJ133,'SERIES_DB-MetaData'!BJ133/6.89476)</f>
        <v>0</v>
      </c>
      <c r="BK133" s="108">
        <f>'SERIES_DB-MetaData'!BK133</f>
        <v>0</v>
      </c>
      <c r="BL133" s="31">
        <f>IF('SERIES_DB-MetaData'!$F133="US",'SERIES_DB-MetaData'!BL133,'SERIES_DB-MetaData'!BL133/25.4)</f>
        <v>7.874015748031496E-2</v>
      </c>
      <c r="BM133" s="31">
        <f>IF('SERIES_DB-MetaData'!$F133="US",'SERIES_DB-MetaData'!BM133,'SERIES_DB-MetaData'!BM133/25.4)</f>
        <v>1.1811023622047245</v>
      </c>
      <c r="BN133" s="31">
        <f>'SERIES_DB-MetaData'!$BO$6</f>
        <v>0.52359877559829893</v>
      </c>
      <c r="BO133" s="22">
        <f>'SERIES_DB-MetaData'!$BO$6</f>
        <v>0.52359877559829893</v>
      </c>
      <c r="BP133" s="31">
        <f>IF('SERIES_DB-MetaData'!$F133="US",'SERIES_DB-MetaData'!BP133,'SERIES_DB-MetaData'!BP133/6.89476)</f>
        <v>46.90518596731431</v>
      </c>
      <c r="BQ133" s="31">
        <f>IF('SERIES_DB-MetaData'!$F133="US",'SERIES_DB-MetaData'!BQ133,'SERIES_DB-MetaData'!BQ133/6.89476)</f>
        <v>0</v>
      </c>
      <c r="BR133" s="108">
        <f>'SERIES_DB-MetaData'!BR133</f>
        <v>0</v>
      </c>
      <c r="BS133" s="31">
        <f>IF('SERIES_DB-MetaData'!$F133="US",'SERIES_DB-MetaData'!BS133,'SERIES_DB-MetaData'!BS133/25.4)</f>
        <v>0</v>
      </c>
      <c r="BT133" s="108">
        <f>'SERIES_DB-MetaData'!BT133</f>
        <v>0</v>
      </c>
      <c r="BU133" s="108">
        <f t="shared" si="12"/>
        <v>0</v>
      </c>
      <c r="BV133" s="31">
        <f>IF('SERIES_DB-MetaData'!$F133="US",'SERIES_DB-MetaData'!BV133,'SERIES_DB-MetaData'!BV133/6.89476)</f>
        <v>0</v>
      </c>
      <c r="BW133" s="108">
        <f>'SERIES_DB-MetaData'!BW133</f>
        <v>0</v>
      </c>
      <c r="BX133" s="108">
        <f>'SERIES_DB-MetaData'!BX133</f>
        <v>2</v>
      </c>
    </row>
    <row r="134" spans="1:76">
      <c r="A134" s="85">
        <f>'SERIES_DB-MetaData'!A134</f>
        <v>129</v>
      </c>
      <c r="B134" s="85">
        <f>'SERIES_DB-MetaData'!B134</f>
        <v>0</v>
      </c>
      <c r="C134" s="85">
        <f>'SERIES_DB-MetaData'!C134</f>
        <v>24</v>
      </c>
      <c r="D134" s="85" t="str">
        <f>'SERIES_DB-MetaData'!D134</f>
        <v>Kokusho_4-4</v>
      </c>
      <c r="E134" s="85" t="str">
        <f>'SERIES_DB-MetaData'!E134</f>
        <v>Kokusho (from Lu et al., 2010, NEES Database)</v>
      </c>
      <c r="F134" s="20" t="s">
        <v>193</v>
      </c>
      <c r="G134" s="85" t="str">
        <f>'SERIES_DB-MetaData'!G134</f>
        <v>C</v>
      </c>
      <c r="H134" s="85" t="str">
        <f>'SERIES_DB-MetaData'!H134</f>
        <v>B</v>
      </c>
      <c r="I134" s="31">
        <f>IF('SERIES_DB-MetaData'!$F134="US",'SERIES_DB-MetaData'!I134,'SERIES_DB-MetaData'!I134/6.89476)</f>
        <v>2.3786179649472934</v>
      </c>
      <c r="J134" s="31">
        <f>IF('SERIES_DB-MetaData'!$F134="US",'SERIES_DB-MetaData'!J134,'SERIES_DB-MetaData'!J134/6.89476)</f>
        <v>0</v>
      </c>
      <c r="K134" s="31">
        <f>IF('SERIES_DB-MetaData'!$F134="US",'SERIES_DB-MetaData'!K134,'SERIES_DB-MetaData'!K134/6.89476)</f>
        <v>0</v>
      </c>
      <c r="L134" s="31">
        <f>IF('SERIES_DB-MetaData'!$F134="US",'SERIES_DB-MetaData'!L134,'SERIES_DB-MetaData'!L134/4.448)</f>
        <v>0</v>
      </c>
      <c r="M134" s="20">
        <f>'SERIES_DB-MetaData'!M134</f>
        <v>0</v>
      </c>
      <c r="N134" s="31">
        <f>IF('SERIES_DB-MetaData'!$F134="US",'SERIES_DB-MetaData'!N134,'SERIES_DB-MetaData'!N134/25.4)</f>
        <v>5.7086614173228352</v>
      </c>
      <c r="O134" s="31">
        <f>IF('SERIES_DB-MetaData'!$F134="US",'SERIES_DB-MetaData'!O134,'SERIES_DB-MetaData'!O134/25.4)</f>
        <v>1.1811023622047245</v>
      </c>
      <c r="P134" s="31">
        <f>IF('SERIES_DB-MetaData'!$F134="US",'SERIES_DB-MetaData'!P134,'SERIES_DB-MetaData'!P134/25.4)</f>
        <v>16.929133858267718</v>
      </c>
      <c r="Q134" s="31">
        <f>IF('SERIES_DB-MetaData'!$F134="US",'SERIES_DB-MetaData'!Q134,'SERIES_DB-MetaData'!Q134/25.4)</f>
        <v>0.82677165354330717</v>
      </c>
      <c r="R134" s="31">
        <f>IF('SERIES_DB-MetaData'!$F134="US",'SERIES_DB-MetaData'!R134,'SERIES_DB-MetaData'!R134/25.4)</f>
        <v>12.992125984251969</v>
      </c>
      <c r="S134" s="31">
        <f>IF('SERIES_DB-MetaData'!$F134="US",'SERIES_DB-MetaData'!S134,'SERIES_DB-MetaData'!S134/25.4)</f>
        <v>12.992125984251969</v>
      </c>
      <c r="T134" s="24" t="str">
        <f>'SERIES_DB-MetaData'!T134</f>
        <v>C</v>
      </c>
      <c r="U134" s="31">
        <f>IF('SERIES_DB-MetaData'!$F134="US",'SERIES_DB-MetaData'!U134,'SERIES_DB-MetaData'!U134/(25.4^2))</f>
        <v>18.786037572075145</v>
      </c>
      <c r="V134" s="31">
        <f>IF('SERIES_DB-MetaData'!$F134="US",'SERIES_DB-MetaData'!V134,'SERIES_DB-MetaData'!V134/25.4)</f>
        <v>5.5118110236220472E-2</v>
      </c>
      <c r="W134" s="31">
        <f>IF('SERIES_DB-MetaData'!$F134="US",'SERIES_DB-MetaData'!W134,'SERIES_DB-MetaData'!W134/25.4)</f>
        <v>0</v>
      </c>
      <c r="X134" s="31">
        <f>IF('SERIES_DB-MetaData'!$F134="US",'SERIES_DB-MetaData'!X134,'SERIES_DB-MetaData'!X134/25.4)</f>
        <v>0</v>
      </c>
      <c r="Y134" s="108">
        <f>'SERIES_DB-MetaData'!Y134</f>
        <v>43</v>
      </c>
      <c r="Z134" s="31">
        <f>IF('SERIES_DB-MetaData'!$F134="US",'SERIES_DB-MetaData'!Z134,'SERIES_DB-MetaData'!Z134/25.4)</f>
        <v>0</v>
      </c>
      <c r="AA134" s="108">
        <f>'SERIES_DB-MetaData'!AA134</f>
        <v>0</v>
      </c>
      <c r="AB134" s="31">
        <f>IF('SERIES_DB-MetaData'!$F134="US",'SERIES_DB-MetaData'!AB134,'SERIES_DB-MetaData'!AB134/25.4)</f>
        <v>0</v>
      </c>
      <c r="AC134" s="108">
        <f>'SERIES_DB-MetaData'!AC134</f>
        <v>0</v>
      </c>
      <c r="AD134" s="108">
        <f>'SERIES_DB-MetaData'!AD134</f>
        <v>0</v>
      </c>
      <c r="AE134" s="31">
        <f>IF('SERIES_DB-MetaData'!$F134="US",'SERIES_DB-MetaData'!AE134,'SERIES_DB-MetaData'!AE134/25.4)</f>
        <v>0</v>
      </c>
      <c r="AF134" s="108" t="str">
        <f>'SERIES_DB-MetaData'!AF134</f>
        <v>Ribbed</v>
      </c>
      <c r="AG134" s="23">
        <f t="shared" si="9"/>
        <v>0.54614981197307699</v>
      </c>
      <c r="AH134" s="31">
        <f>IF('SERIES_DB-MetaData'!$F134="US",'SERIES_DB-MetaData'!AH134,'SERIES_DB-MetaData'!AH134/25.4)</f>
        <v>0</v>
      </c>
      <c r="AI134" s="31">
        <f>IF('SERIES_DB-MetaData'!$F134="US",'SERIES_DB-MetaData'!AI134,'SERIES_DB-MetaData'!AI134/6.89476)</f>
        <v>59.029465855229198</v>
      </c>
      <c r="AJ134" s="31">
        <f>IF('SERIES_DB-MetaData'!$F134="US",'SERIES_DB-MetaData'!AJ134,'SERIES_DB-MetaData'!AJ134/6.89476)</f>
        <v>0</v>
      </c>
      <c r="AK134" s="31">
        <f>IF('SERIES_DB-MetaData'!$F134="US",'SERIES_DB-MetaData'!AK134,'SERIES_DB-MetaData'!AK134/6.89476)</f>
        <v>0</v>
      </c>
      <c r="AL134" s="31">
        <f>IF('SERIES_DB-MetaData'!$F134="US",'SERIES_DB-MetaData'!AL134,'SERIES_DB-MetaData'!AL134/6.89476)</f>
        <v>0</v>
      </c>
      <c r="AM134" s="31">
        <f>IF('SERIES_DB-MetaData'!$F134="US",'SERIES_DB-MetaData'!AM134,'SERIES_DB-MetaData'!AM134/6.89476)</f>
        <v>0</v>
      </c>
      <c r="AN134" s="31">
        <f>IF('SERIES_DB-MetaData'!$F134="US",'SERIES_DB-MetaData'!AN134,'SERIES_DB-MetaData'!AN134/6.89476)</f>
        <v>0</v>
      </c>
      <c r="AO134" s="108">
        <f>'SERIES_DB-MetaData'!AO134</f>
        <v>0</v>
      </c>
      <c r="AP134" s="108">
        <f>'SERIES_DB-MetaData'!AP134</f>
        <v>0</v>
      </c>
      <c r="AQ134" s="108">
        <f>'SERIES_DB-MetaData'!AQ134</f>
        <v>2</v>
      </c>
      <c r="AR134" s="108" t="str">
        <f>'SERIES_DB-MetaData'!AR134</f>
        <v>Ribbed</v>
      </c>
      <c r="AS134" s="31">
        <f>IF('SERIES_DB-MetaData'!$F134="US",'SERIES_DB-MetaData'!AS134,'SERIES_DB-MetaData'!AS134/25.4)</f>
        <v>5.5118110236220472E-2</v>
      </c>
      <c r="AT134" s="108">
        <f>'SERIES_DB-MetaData'!AT134</f>
        <v>11</v>
      </c>
      <c r="AU134" s="31">
        <f>IF('SERIES_DB-MetaData'!$F134="US",'SERIES_DB-MetaData'!AU134,'SERIES_DB-MetaData'!AU134/25.4)</f>
        <v>1.1811023622047245</v>
      </c>
      <c r="AV134" s="31">
        <f>IF('SERIES_DB-MetaData'!$F134="US",'SERIES_DB-MetaData'!AV134,'SERIES_DB-MetaData'!AV134/25.4)</f>
        <v>0</v>
      </c>
      <c r="AW134" s="108">
        <f>'SERIES_DB-MetaData'!AW134</f>
        <v>0</v>
      </c>
      <c r="AX134" s="31">
        <f>IF('SERIES_DB-MetaData'!$F134="US",'SERIES_DB-MetaData'!AX134,'SERIES_DB-MetaData'!AX134/25.4)</f>
        <v>0</v>
      </c>
      <c r="AY134" s="23">
        <f t="shared" si="10"/>
        <v>7.0776110356735561E-2</v>
      </c>
      <c r="AZ134" s="23"/>
      <c r="BA134" s="31">
        <f>IF('SERIES_DB-MetaData'!$F134="US",'SERIES_DB-MetaData'!BA134,'SERIES_DB-MetaData'!BA134/6.89476)</f>
        <v>58.276140141208693</v>
      </c>
      <c r="BB134" s="31">
        <f>IF('SERIES_DB-MetaData'!$F134="US",'SERIES_DB-MetaData'!BB134,'SERIES_DB-MetaData'!BB134/6.89476)</f>
        <v>0</v>
      </c>
      <c r="BC134" s="108">
        <f>'SERIES_DB-MetaData'!BC134</f>
        <v>0</v>
      </c>
      <c r="BD134" s="31">
        <f>IF('SERIES_DB-MetaData'!$F134="US",'SERIES_DB-MetaData'!BD134,'SERIES_DB-MetaData'!BD134/25.4)</f>
        <v>7.874015748031496E-2</v>
      </c>
      <c r="BE134" s="31">
        <f>IF('SERIES_DB-MetaData'!$F134="US",'SERIES_DB-MetaData'!BE134,'SERIES_DB-MetaData'!BE134/25.4)</f>
        <v>1.1811023622047245</v>
      </c>
      <c r="BF134" s="108">
        <f>'SERIES_DB-MetaData'!BF134</f>
        <v>1</v>
      </c>
      <c r="BG134" s="23">
        <f t="shared" si="11"/>
        <v>0.49866550056980841</v>
      </c>
      <c r="BH134" s="31">
        <f>IF('SERIES_DB-MetaData'!$F134="US",'SERIES_DB-MetaData'!BH134,'SERIES_DB-MetaData'!BH134/25.4)</f>
        <v>0</v>
      </c>
      <c r="BI134" s="31">
        <f>IF('SERIES_DB-MetaData'!$F134="US",'SERIES_DB-MetaData'!BI134,'SERIES_DB-MetaData'!BI134/6.89476)</f>
        <v>0</v>
      </c>
      <c r="BJ134" s="31">
        <f>IF('SERIES_DB-MetaData'!$F134="US",'SERIES_DB-MetaData'!BJ134,'SERIES_DB-MetaData'!BJ134/6.89476)</f>
        <v>0</v>
      </c>
      <c r="BK134" s="108">
        <f>'SERIES_DB-MetaData'!BK134</f>
        <v>0</v>
      </c>
      <c r="BL134" s="31">
        <f>IF('SERIES_DB-MetaData'!$F134="US",'SERIES_DB-MetaData'!BL134,'SERIES_DB-MetaData'!BL134/25.4)</f>
        <v>7.874015748031496E-2</v>
      </c>
      <c r="BM134" s="31">
        <f>IF('SERIES_DB-MetaData'!$F134="US",'SERIES_DB-MetaData'!BM134,'SERIES_DB-MetaData'!BM134/25.4)</f>
        <v>1.1811023622047245</v>
      </c>
      <c r="BN134" s="31">
        <f>'SERIES_DB-MetaData'!$BO$6</f>
        <v>0.52359877559829893</v>
      </c>
      <c r="BO134" s="22">
        <f>'SERIES_DB-MetaData'!$BO$6</f>
        <v>0.52359877559829893</v>
      </c>
      <c r="BP134" s="31">
        <f>IF('SERIES_DB-MetaData'!$F134="US",'SERIES_DB-MetaData'!BP134,'SERIES_DB-MetaData'!BP134/6.89476)</f>
        <v>46.90518596731431</v>
      </c>
      <c r="BQ134" s="31">
        <f>IF('SERIES_DB-MetaData'!$F134="US",'SERIES_DB-MetaData'!BQ134,'SERIES_DB-MetaData'!BQ134/6.89476)</f>
        <v>0</v>
      </c>
      <c r="BR134" s="108">
        <f>'SERIES_DB-MetaData'!BR134</f>
        <v>0</v>
      </c>
      <c r="BS134" s="31">
        <f>IF('SERIES_DB-MetaData'!$F134="US",'SERIES_DB-MetaData'!BS134,'SERIES_DB-MetaData'!BS134/25.4)</f>
        <v>0</v>
      </c>
      <c r="BT134" s="108">
        <f>'SERIES_DB-MetaData'!BT134</f>
        <v>0</v>
      </c>
      <c r="BU134" s="108">
        <f t="shared" si="12"/>
        <v>0</v>
      </c>
      <c r="BV134" s="31">
        <f>IF('SERIES_DB-MetaData'!$F134="US",'SERIES_DB-MetaData'!BV134,'SERIES_DB-MetaData'!BV134/6.89476)</f>
        <v>0</v>
      </c>
      <c r="BW134" s="108">
        <f>'SERIES_DB-MetaData'!BW134</f>
        <v>0</v>
      </c>
      <c r="BX134" s="108">
        <f>'SERIES_DB-MetaData'!BX134</f>
        <v>2</v>
      </c>
    </row>
    <row r="135" spans="1:76">
      <c r="A135" s="85">
        <f>'SERIES_DB-MetaData'!A135</f>
        <v>130</v>
      </c>
      <c r="B135" s="85">
        <f>'SERIES_DB-MetaData'!B135</f>
        <v>0</v>
      </c>
      <c r="C135" s="85">
        <f>'SERIES_DB-MetaData'!C135</f>
        <v>25</v>
      </c>
      <c r="D135" s="85" t="str">
        <f>'SERIES_DB-MetaData'!D135</f>
        <v>Kokusho_5-1</v>
      </c>
      <c r="E135" s="85" t="str">
        <f>'SERIES_DB-MetaData'!E135</f>
        <v>Kokusho (from Lu et al., 2010, NEES Database)</v>
      </c>
      <c r="F135" s="20" t="s">
        <v>193</v>
      </c>
      <c r="G135" s="85" t="str">
        <f>'SERIES_DB-MetaData'!G135</f>
        <v>C</v>
      </c>
      <c r="H135" s="85" t="str">
        <f>'SERIES_DB-MetaData'!H135</f>
        <v>B</v>
      </c>
      <c r="I135" s="31">
        <f>IF('SERIES_DB-MetaData'!$F135="US",'SERIES_DB-MetaData'!I135,'SERIES_DB-MetaData'!I135/6.89476)</f>
        <v>1.9870162268157268</v>
      </c>
      <c r="J135" s="31">
        <f>IF('SERIES_DB-MetaData'!$F135="US",'SERIES_DB-MetaData'!J135,'SERIES_DB-MetaData'!J135/6.89476)</f>
        <v>0</v>
      </c>
      <c r="K135" s="31">
        <f>IF('SERIES_DB-MetaData'!$F135="US",'SERIES_DB-MetaData'!K135,'SERIES_DB-MetaData'!K135/6.89476)</f>
        <v>0</v>
      </c>
      <c r="L135" s="31">
        <f>IF('SERIES_DB-MetaData'!$F135="US",'SERIES_DB-MetaData'!L135,'SERIES_DB-MetaData'!L135/4.448)</f>
        <v>0</v>
      </c>
      <c r="M135" s="20">
        <f>'SERIES_DB-MetaData'!M135</f>
        <v>0</v>
      </c>
      <c r="N135" s="31">
        <f>IF('SERIES_DB-MetaData'!$F135="US",'SERIES_DB-MetaData'!N135,'SERIES_DB-MetaData'!N135/25.4)</f>
        <v>2.3622047244094491</v>
      </c>
      <c r="O135" s="31">
        <f>IF('SERIES_DB-MetaData'!$F135="US",'SERIES_DB-MetaData'!O135,'SERIES_DB-MetaData'!O135/25.4)</f>
        <v>2.3622047244094491</v>
      </c>
      <c r="P135" s="31">
        <f>IF('SERIES_DB-MetaData'!$F135="US",'SERIES_DB-MetaData'!P135,'SERIES_DB-MetaData'!P135/25.4)</f>
        <v>16.535433070866144</v>
      </c>
      <c r="Q135" s="31">
        <f>IF('SERIES_DB-MetaData'!$F135="US",'SERIES_DB-MetaData'!Q135,'SERIES_DB-MetaData'!Q135/25.4)</f>
        <v>0.78740157480314965</v>
      </c>
      <c r="R135" s="31">
        <f>IF('SERIES_DB-MetaData'!$F135="US",'SERIES_DB-MetaData'!R135,'SERIES_DB-MetaData'!R135/25.4)</f>
        <v>9.0551181102362204</v>
      </c>
      <c r="S135" s="31">
        <f>IF('SERIES_DB-MetaData'!$F135="US",'SERIES_DB-MetaData'!S135,'SERIES_DB-MetaData'!S135/25.4)</f>
        <v>9.0551181102362204</v>
      </c>
      <c r="T135" s="24" t="str">
        <f>'SERIES_DB-MetaData'!T135</f>
        <v>C</v>
      </c>
      <c r="U135" s="31">
        <f>IF('SERIES_DB-MetaData'!$F135="US",'SERIES_DB-MetaData'!U135,'SERIES_DB-MetaData'!U135/(25.4^2))</f>
        <v>14.880029760059521</v>
      </c>
      <c r="V135" s="31">
        <f>IF('SERIES_DB-MetaData'!$F135="US",'SERIES_DB-MetaData'!V135,'SERIES_DB-MetaData'!V135/25.4)</f>
        <v>0.15748031496062992</v>
      </c>
      <c r="W135" s="31">
        <f>IF('SERIES_DB-MetaData'!$F135="US",'SERIES_DB-MetaData'!W135,'SERIES_DB-MetaData'!W135/25.4)</f>
        <v>0</v>
      </c>
      <c r="X135" s="31">
        <f>IF('SERIES_DB-MetaData'!$F135="US",'SERIES_DB-MetaData'!X135,'SERIES_DB-MetaData'!X135/25.4)</f>
        <v>0</v>
      </c>
      <c r="Y135" s="108">
        <f>'SERIES_DB-MetaData'!Y135</f>
        <v>5</v>
      </c>
      <c r="Z135" s="31">
        <f>IF('SERIES_DB-MetaData'!$F135="US",'SERIES_DB-MetaData'!Z135,'SERIES_DB-MetaData'!Z135/25.4)</f>
        <v>0</v>
      </c>
      <c r="AA135" s="108">
        <f>'SERIES_DB-MetaData'!AA135</f>
        <v>0</v>
      </c>
      <c r="AB135" s="31">
        <f>IF('SERIES_DB-MetaData'!$F135="US",'SERIES_DB-MetaData'!AB135,'SERIES_DB-MetaData'!AB135/25.4)</f>
        <v>0</v>
      </c>
      <c r="AC135" s="108">
        <f>'SERIES_DB-MetaData'!AC135</f>
        <v>0</v>
      </c>
      <c r="AD135" s="108">
        <f>'SERIES_DB-MetaData'!AD135</f>
        <v>0</v>
      </c>
      <c r="AE135" s="31">
        <f>IF('SERIES_DB-MetaData'!$F135="US",'SERIES_DB-MetaData'!AE135,'SERIES_DB-MetaData'!AE135/25.4)</f>
        <v>0</v>
      </c>
      <c r="AF135" s="108" t="str">
        <f>'SERIES_DB-MetaData'!AF135</f>
        <v>Ribbed</v>
      </c>
      <c r="AG135" s="23">
        <f t="shared" si="9"/>
        <v>0.65449846949787349</v>
      </c>
      <c r="AH135" s="31">
        <f>IF('SERIES_DB-MetaData'!$F135="US",'SERIES_DB-MetaData'!AH135,'SERIES_DB-MetaData'!AH135/25.4)</f>
        <v>0</v>
      </c>
      <c r="AI135" s="31">
        <f>IF('SERIES_DB-MetaData'!$F135="US",'SERIES_DB-MetaData'!AI135,'SERIES_DB-MetaData'!AI135/6.89476)</f>
        <v>49.691069739918433</v>
      </c>
      <c r="AJ135" s="31">
        <f>IF('SERIES_DB-MetaData'!$F135="US",'SERIES_DB-MetaData'!AJ135,'SERIES_DB-MetaData'!AJ135/6.89476)</f>
        <v>0</v>
      </c>
      <c r="AK135" s="31">
        <f>IF('SERIES_DB-MetaData'!$F135="US",'SERIES_DB-MetaData'!AK135,'SERIES_DB-MetaData'!AK135/6.89476)</f>
        <v>0</v>
      </c>
      <c r="AL135" s="31">
        <f>IF('SERIES_DB-MetaData'!$F135="US",'SERIES_DB-MetaData'!AL135,'SERIES_DB-MetaData'!AL135/6.89476)</f>
        <v>0</v>
      </c>
      <c r="AM135" s="31">
        <f>IF('SERIES_DB-MetaData'!$F135="US",'SERIES_DB-MetaData'!AM135,'SERIES_DB-MetaData'!AM135/6.89476)</f>
        <v>0</v>
      </c>
      <c r="AN135" s="31">
        <f>IF('SERIES_DB-MetaData'!$F135="US",'SERIES_DB-MetaData'!AN135,'SERIES_DB-MetaData'!AN135/6.89476)</f>
        <v>0</v>
      </c>
      <c r="AO135" s="108">
        <f>'SERIES_DB-MetaData'!AO135</f>
        <v>0</v>
      </c>
      <c r="AP135" s="108">
        <f>'SERIES_DB-MetaData'!AP135</f>
        <v>0</v>
      </c>
      <c r="AQ135" s="108">
        <f>'SERIES_DB-MetaData'!AQ135</f>
        <v>2</v>
      </c>
      <c r="AR135" s="108" t="str">
        <f>'SERIES_DB-MetaData'!AR135</f>
        <v>Ribbed</v>
      </c>
      <c r="AS135" s="31">
        <f>IF('SERIES_DB-MetaData'!$F135="US",'SERIES_DB-MetaData'!AS135,'SERIES_DB-MetaData'!AS135/25.4)</f>
        <v>5.5118110236220472E-2</v>
      </c>
      <c r="AT135" s="108">
        <f>'SERIES_DB-MetaData'!AT135</f>
        <v>8</v>
      </c>
      <c r="AU135" s="31">
        <f>IF('SERIES_DB-MetaData'!$F135="US",'SERIES_DB-MetaData'!AU135,'SERIES_DB-MetaData'!AU135/25.4)</f>
        <v>1.1811023622047245</v>
      </c>
      <c r="AV135" s="31">
        <f>IF('SERIES_DB-MetaData'!$F135="US",'SERIES_DB-MetaData'!AV135,'SERIES_DB-MetaData'!AV135/25.4)</f>
        <v>0</v>
      </c>
      <c r="AW135" s="108">
        <f>'SERIES_DB-MetaData'!AW135</f>
        <v>0</v>
      </c>
      <c r="AX135" s="31">
        <f>IF('SERIES_DB-MetaData'!$F135="US",'SERIES_DB-MetaData'!AX135,'SERIES_DB-MetaData'!AX135/25.4)</f>
        <v>0</v>
      </c>
      <c r="AY135" s="23">
        <f t="shared" si="10"/>
        <v>0.17104226669544426</v>
      </c>
      <c r="AZ135" s="23"/>
      <c r="BA135" s="31">
        <f>IF('SERIES_DB-MetaData'!$F135="US",'SERIES_DB-MetaData'!BA135,'SERIES_DB-MetaData'!BA135/6.89476)</f>
        <v>58.276140141208693</v>
      </c>
      <c r="BB135" s="31">
        <f>IF('SERIES_DB-MetaData'!$F135="US",'SERIES_DB-MetaData'!BB135,'SERIES_DB-MetaData'!BB135/6.89476)</f>
        <v>0</v>
      </c>
      <c r="BC135" s="108">
        <f>'SERIES_DB-MetaData'!BC135</f>
        <v>0</v>
      </c>
      <c r="BD135" s="31">
        <f>IF('SERIES_DB-MetaData'!$F135="US",'SERIES_DB-MetaData'!BD135,'SERIES_DB-MetaData'!BD135/25.4)</f>
        <v>0</v>
      </c>
      <c r="BE135" s="31">
        <f>IF('SERIES_DB-MetaData'!$F135="US",'SERIES_DB-MetaData'!BE135,'SERIES_DB-MetaData'!BE135/25.4)</f>
        <v>0</v>
      </c>
      <c r="BF135" s="108">
        <f>'SERIES_DB-MetaData'!BF135</f>
        <v>0</v>
      </c>
      <c r="BG135" s="23" t="e">
        <f t="shared" si="11"/>
        <v>#DIV/0!</v>
      </c>
      <c r="BH135" s="31">
        <f>IF('SERIES_DB-MetaData'!$F135="US",'SERIES_DB-MetaData'!BH135,'SERIES_DB-MetaData'!BH135/25.4)</f>
        <v>0</v>
      </c>
      <c r="BI135" s="31">
        <f>IF('SERIES_DB-MetaData'!$F135="US",'SERIES_DB-MetaData'!BI135,'SERIES_DB-MetaData'!BI135/6.89476)</f>
        <v>0</v>
      </c>
      <c r="BJ135" s="31">
        <f>IF('SERIES_DB-MetaData'!$F135="US",'SERIES_DB-MetaData'!BJ135,'SERIES_DB-MetaData'!BJ135/6.89476)</f>
        <v>0</v>
      </c>
      <c r="BK135" s="108">
        <f>'SERIES_DB-MetaData'!BK135</f>
        <v>0</v>
      </c>
      <c r="BL135" s="31">
        <f>IF('SERIES_DB-MetaData'!$F135="US",'SERIES_DB-MetaData'!BL135,'SERIES_DB-MetaData'!BL135/25.4)</f>
        <v>0</v>
      </c>
      <c r="BM135" s="31">
        <f>IF('SERIES_DB-MetaData'!$F135="US",'SERIES_DB-MetaData'!BM135,'SERIES_DB-MetaData'!BM135/25.4)</f>
        <v>0</v>
      </c>
      <c r="BN135" s="31">
        <f>'SERIES_DB-MetaData'!$BO$6</f>
        <v>0.52359877559829893</v>
      </c>
      <c r="BO135" s="22">
        <f>'SERIES_DB-MetaData'!$BO$6</f>
        <v>0.52359877559829893</v>
      </c>
      <c r="BP135" s="31">
        <f>IF('SERIES_DB-MetaData'!$F135="US",'SERIES_DB-MetaData'!BP135,'SERIES_DB-MetaData'!BP135/6.89476)</f>
        <v>0</v>
      </c>
      <c r="BQ135" s="31">
        <f>IF('SERIES_DB-MetaData'!$F135="US",'SERIES_DB-MetaData'!BQ135,'SERIES_DB-MetaData'!BQ135/6.89476)</f>
        <v>0</v>
      </c>
      <c r="BR135" s="108">
        <f>'SERIES_DB-MetaData'!BR135</f>
        <v>0</v>
      </c>
      <c r="BS135" s="31">
        <f>IF('SERIES_DB-MetaData'!$F135="US",'SERIES_DB-MetaData'!BS135,'SERIES_DB-MetaData'!BS135/25.4)</f>
        <v>0</v>
      </c>
      <c r="BT135" s="108">
        <f>'SERIES_DB-MetaData'!BT135</f>
        <v>0</v>
      </c>
      <c r="BU135" s="108">
        <f t="shared" si="12"/>
        <v>0</v>
      </c>
      <c r="BV135" s="31">
        <f>IF('SERIES_DB-MetaData'!$F135="US",'SERIES_DB-MetaData'!BV135,'SERIES_DB-MetaData'!BV135/6.89476)</f>
        <v>0</v>
      </c>
      <c r="BW135" s="108">
        <f>'SERIES_DB-MetaData'!BW135</f>
        <v>0</v>
      </c>
      <c r="BX135" s="108">
        <f>'SERIES_DB-MetaData'!BX135</f>
        <v>2</v>
      </c>
    </row>
    <row r="136" spans="1:76">
      <c r="A136" s="85">
        <f>'SERIES_DB-MetaData'!A136</f>
        <v>131</v>
      </c>
      <c r="B136" s="85">
        <f>'SERIES_DB-MetaData'!B136</f>
        <v>0</v>
      </c>
      <c r="C136" s="85">
        <f>'SERIES_DB-MetaData'!C136</f>
        <v>26</v>
      </c>
      <c r="D136" s="85" t="str">
        <f>'SERIES_DB-MetaData'!D136</f>
        <v>Kokusho_5-2</v>
      </c>
      <c r="E136" s="85" t="str">
        <f>'SERIES_DB-MetaData'!E136</f>
        <v>Kokusho (from Lu et al., 2010, NEES Database)</v>
      </c>
      <c r="F136" s="20" t="s">
        <v>193</v>
      </c>
      <c r="G136" s="85" t="str">
        <f>'SERIES_DB-MetaData'!G136</f>
        <v>C</v>
      </c>
      <c r="H136" s="85" t="str">
        <f>'SERIES_DB-MetaData'!H136</f>
        <v>B</v>
      </c>
      <c r="I136" s="31">
        <f>IF('SERIES_DB-MetaData'!$F136="US",'SERIES_DB-MetaData'!I136,'SERIES_DB-MetaData'!I136/6.89476)</f>
        <v>1.9870162268157268</v>
      </c>
      <c r="J136" s="31">
        <f>IF('SERIES_DB-MetaData'!$F136="US",'SERIES_DB-MetaData'!J136,'SERIES_DB-MetaData'!J136/6.89476)</f>
        <v>0</v>
      </c>
      <c r="K136" s="31">
        <f>IF('SERIES_DB-MetaData'!$F136="US",'SERIES_DB-MetaData'!K136,'SERIES_DB-MetaData'!K136/6.89476)</f>
        <v>0</v>
      </c>
      <c r="L136" s="31">
        <f>IF('SERIES_DB-MetaData'!$F136="US",'SERIES_DB-MetaData'!L136,'SERIES_DB-MetaData'!L136/4.448)</f>
        <v>0</v>
      </c>
      <c r="M136" s="20">
        <f>'SERIES_DB-MetaData'!M136</f>
        <v>0</v>
      </c>
      <c r="N136" s="31">
        <f>IF('SERIES_DB-MetaData'!$F136="US",'SERIES_DB-MetaData'!N136,'SERIES_DB-MetaData'!N136/25.4)</f>
        <v>2.3622047244094491</v>
      </c>
      <c r="O136" s="31">
        <f>IF('SERIES_DB-MetaData'!$F136="US",'SERIES_DB-MetaData'!O136,'SERIES_DB-MetaData'!O136/25.4)</f>
        <v>2.3622047244094491</v>
      </c>
      <c r="P136" s="31">
        <f>IF('SERIES_DB-MetaData'!$F136="US",'SERIES_DB-MetaData'!P136,'SERIES_DB-MetaData'!P136/25.4)</f>
        <v>16.535433070866144</v>
      </c>
      <c r="Q136" s="31">
        <f>IF('SERIES_DB-MetaData'!$F136="US",'SERIES_DB-MetaData'!Q136,'SERIES_DB-MetaData'!Q136/25.4)</f>
        <v>0.78740157480314965</v>
      </c>
      <c r="R136" s="31">
        <f>IF('SERIES_DB-MetaData'!$F136="US",'SERIES_DB-MetaData'!R136,'SERIES_DB-MetaData'!R136/25.4)</f>
        <v>9.0551181102362204</v>
      </c>
      <c r="S136" s="31">
        <f>IF('SERIES_DB-MetaData'!$F136="US",'SERIES_DB-MetaData'!S136,'SERIES_DB-MetaData'!S136/25.4)</f>
        <v>9.0551181102362204</v>
      </c>
      <c r="T136" s="24" t="str">
        <f>'SERIES_DB-MetaData'!T136</f>
        <v>C</v>
      </c>
      <c r="U136" s="31">
        <f>IF('SERIES_DB-MetaData'!$F136="US",'SERIES_DB-MetaData'!U136,'SERIES_DB-MetaData'!U136/(25.4^2))</f>
        <v>14.880029760059521</v>
      </c>
      <c r="V136" s="31">
        <f>IF('SERIES_DB-MetaData'!$F136="US",'SERIES_DB-MetaData'!V136,'SERIES_DB-MetaData'!V136/25.4)</f>
        <v>0.15748031496062992</v>
      </c>
      <c r="W136" s="31">
        <f>IF('SERIES_DB-MetaData'!$F136="US",'SERIES_DB-MetaData'!W136,'SERIES_DB-MetaData'!W136/25.4)</f>
        <v>0</v>
      </c>
      <c r="X136" s="31">
        <f>IF('SERIES_DB-MetaData'!$F136="US",'SERIES_DB-MetaData'!X136,'SERIES_DB-MetaData'!X136/25.4)</f>
        <v>0</v>
      </c>
      <c r="Y136" s="108">
        <f>'SERIES_DB-MetaData'!Y136</f>
        <v>5</v>
      </c>
      <c r="Z136" s="31">
        <f>IF('SERIES_DB-MetaData'!$F136="US",'SERIES_DB-MetaData'!Z136,'SERIES_DB-MetaData'!Z136/25.4)</f>
        <v>0</v>
      </c>
      <c r="AA136" s="108">
        <f>'SERIES_DB-MetaData'!AA136</f>
        <v>0</v>
      </c>
      <c r="AB136" s="31">
        <f>IF('SERIES_DB-MetaData'!$F136="US",'SERIES_DB-MetaData'!AB136,'SERIES_DB-MetaData'!AB136/25.4)</f>
        <v>0</v>
      </c>
      <c r="AC136" s="108">
        <f>'SERIES_DB-MetaData'!AC136</f>
        <v>0</v>
      </c>
      <c r="AD136" s="108">
        <f>'SERIES_DB-MetaData'!AD136</f>
        <v>0</v>
      </c>
      <c r="AE136" s="31">
        <f>IF('SERIES_DB-MetaData'!$F136="US",'SERIES_DB-MetaData'!AE136,'SERIES_DB-MetaData'!AE136/25.4)</f>
        <v>0</v>
      </c>
      <c r="AF136" s="108" t="str">
        <f>'SERIES_DB-MetaData'!AF136</f>
        <v>Ribbed</v>
      </c>
      <c r="AG136" s="23">
        <f t="shared" si="9"/>
        <v>0.65449846949787349</v>
      </c>
      <c r="AH136" s="31">
        <f>IF('SERIES_DB-MetaData'!$F136="US",'SERIES_DB-MetaData'!AH136,'SERIES_DB-MetaData'!AH136/25.4)</f>
        <v>0</v>
      </c>
      <c r="AI136" s="31">
        <f>IF('SERIES_DB-MetaData'!$F136="US",'SERIES_DB-MetaData'!AI136,'SERIES_DB-MetaData'!AI136/6.89476)</f>
        <v>49.691069739918433</v>
      </c>
      <c r="AJ136" s="31">
        <f>IF('SERIES_DB-MetaData'!$F136="US",'SERIES_DB-MetaData'!AJ136,'SERIES_DB-MetaData'!AJ136/6.89476)</f>
        <v>0</v>
      </c>
      <c r="AK136" s="31">
        <f>IF('SERIES_DB-MetaData'!$F136="US",'SERIES_DB-MetaData'!AK136,'SERIES_DB-MetaData'!AK136/6.89476)</f>
        <v>0</v>
      </c>
      <c r="AL136" s="31">
        <f>IF('SERIES_DB-MetaData'!$F136="US",'SERIES_DB-MetaData'!AL136,'SERIES_DB-MetaData'!AL136/6.89476)</f>
        <v>0</v>
      </c>
      <c r="AM136" s="31">
        <f>IF('SERIES_DB-MetaData'!$F136="US",'SERIES_DB-MetaData'!AM136,'SERIES_DB-MetaData'!AM136/6.89476)</f>
        <v>0</v>
      </c>
      <c r="AN136" s="31">
        <f>IF('SERIES_DB-MetaData'!$F136="US",'SERIES_DB-MetaData'!AN136,'SERIES_DB-MetaData'!AN136/6.89476)</f>
        <v>0</v>
      </c>
      <c r="AO136" s="108">
        <f>'SERIES_DB-MetaData'!AO136</f>
        <v>0</v>
      </c>
      <c r="AP136" s="108">
        <f>'SERIES_DB-MetaData'!AP136</f>
        <v>0</v>
      </c>
      <c r="AQ136" s="108">
        <f>'SERIES_DB-MetaData'!AQ136</f>
        <v>2</v>
      </c>
      <c r="AR136" s="108" t="str">
        <f>'SERIES_DB-MetaData'!AR136</f>
        <v>Ribbed</v>
      </c>
      <c r="AS136" s="31">
        <f>IF('SERIES_DB-MetaData'!$F136="US",'SERIES_DB-MetaData'!AS136,'SERIES_DB-MetaData'!AS136/25.4)</f>
        <v>5.5118110236220472E-2</v>
      </c>
      <c r="AT136" s="108">
        <f>'SERIES_DB-MetaData'!AT136</f>
        <v>8</v>
      </c>
      <c r="AU136" s="31">
        <f>IF('SERIES_DB-MetaData'!$F136="US",'SERIES_DB-MetaData'!AU136,'SERIES_DB-MetaData'!AU136/25.4)</f>
        <v>1.1811023622047245</v>
      </c>
      <c r="AV136" s="31">
        <f>IF('SERIES_DB-MetaData'!$F136="US",'SERIES_DB-MetaData'!AV136,'SERIES_DB-MetaData'!AV136/25.4)</f>
        <v>0</v>
      </c>
      <c r="AW136" s="108">
        <f>'SERIES_DB-MetaData'!AW136</f>
        <v>0</v>
      </c>
      <c r="AX136" s="31">
        <f>IF('SERIES_DB-MetaData'!$F136="US",'SERIES_DB-MetaData'!AX136,'SERIES_DB-MetaData'!AX136/25.4)</f>
        <v>0</v>
      </c>
      <c r="AY136" s="23">
        <f t="shared" si="10"/>
        <v>0.17104226669544426</v>
      </c>
      <c r="AZ136" s="23"/>
      <c r="BA136" s="31">
        <f>IF('SERIES_DB-MetaData'!$F136="US",'SERIES_DB-MetaData'!BA136,'SERIES_DB-MetaData'!BA136/6.89476)</f>
        <v>58.276140141208693</v>
      </c>
      <c r="BB136" s="31">
        <f>IF('SERIES_DB-MetaData'!$F136="US",'SERIES_DB-MetaData'!BB136,'SERIES_DB-MetaData'!BB136/6.89476)</f>
        <v>0</v>
      </c>
      <c r="BC136" s="108">
        <f>'SERIES_DB-MetaData'!BC136</f>
        <v>0</v>
      </c>
      <c r="BD136" s="31">
        <f>IF('SERIES_DB-MetaData'!$F136="US",'SERIES_DB-MetaData'!BD136,'SERIES_DB-MetaData'!BD136/25.4)</f>
        <v>7.874015748031496E-2</v>
      </c>
      <c r="BE136" s="31">
        <f>IF('SERIES_DB-MetaData'!$F136="US",'SERIES_DB-MetaData'!BE136,'SERIES_DB-MetaData'!BE136/25.4)</f>
        <v>1.1811023622047245</v>
      </c>
      <c r="BF136" s="108">
        <f>'SERIES_DB-MetaData'!BF136</f>
        <v>1</v>
      </c>
      <c r="BG136" s="23">
        <f t="shared" si="11"/>
        <v>0.52359877559829882</v>
      </c>
      <c r="BH136" s="31">
        <f>IF('SERIES_DB-MetaData'!$F136="US",'SERIES_DB-MetaData'!BH136,'SERIES_DB-MetaData'!BH136/25.4)</f>
        <v>0</v>
      </c>
      <c r="BI136" s="31">
        <f>IF('SERIES_DB-MetaData'!$F136="US",'SERIES_DB-MetaData'!BI136,'SERIES_DB-MetaData'!BI136/6.89476)</f>
        <v>58.218125068892896</v>
      </c>
      <c r="BJ136" s="31">
        <f>IF('SERIES_DB-MetaData'!$F136="US",'SERIES_DB-MetaData'!BJ136,'SERIES_DB-MetaData'!BJ136/6.89476)</f>
        <v>0</v>
      </c>
      <c r="BK136" s="108">
        <f>'SERIES_DB-MetaData'!BK136</f>
        <v>0</v>
      </c>
      <c r="BL136" s="31">
        <f>IF('SERIES_DB-MetaData'!$F136="US",'SERIES_DB-MetaData'!BL136,'SERIES_DB-MetaData'!BL136/25.4)</f>
        <v>7.874015748031496E-2</v>
      </c>
      <c r="BM136" s="31">
        <f>IF('SERIES_DB-MetaData'!$F136="US",'SERIES_DB-MetaData'!BM136,'SERIES_DB-MetaData'!BM136/25.4)</f>
        <v>1.1811023622047245</v>
      </c>
      <c r="BN136" s="31">
        <f>'SERIES_DB-MetaData'!$BO$6</f>
        <v>0.52359877559829893</v>
      </c>
      <c r="BO136" s="22">
        <f>'SERIES_DB-MetaData'!$BO$6</f>
        <v>0.52359877559829893</v>
      </c>
      <c r="BP136" s="31">
        <f>IF('SERIES_DB-MetaData'!$F136="US",'SERIES_DB-MetaData'!BP136,'SERIES_DB-MetaData'!BP136/6.89476)</f>
        <v>46.90518596731431</v>
      </c>
      <c r="BQ136" s="31">
        <f>IF('SERIES_DB-MetaData'!$F136="US",'SERIES_DB-MetaData'!BQ136,'SERIES_DB-MetaData'!BQ136/6.89476)</f>
        <v>0</v>
      </c>
      <c r="BR136" s="108">
        <f>'SERIES_DB-MetaData'!BR136</f>
        <v>0</v>
      </c>
      <c r="BS136" s="31">
        <f>IF('SERIES_DB-MetaData'!$F136="US",'SERIES_DB-MetaData'!BS136,'SERIES_DB-MetaData'!BS136/25.4)</f>
        <v>0</v>
      </c>
      <c r="BT136" s="108">
        <f>'SERIES_DB-MetaData'!BT136</f>
        <v>0</v>
      </c>
      <c r="BU136" s="108">
        <f t="shared" si="12"/>
        <v>0</v>
      </c>
      <c r="BV136" s="31">
        <f>IF('SERIES_DB-MetaData'!$F136="US",'SERIES_DB-MetaData'!BV136,'SERIES_DB-MetaData'!BV136/6.89476)</f>
        <v>0</v>
      </c>
      <c r="BW136" s="108">
        <f>'SERIES_DB-MetaData'!BW136</f>
        <v>0</v>
      </c>
      <c r="BX136" s="108">
        <f>'SERIES_DB-MetaData'!BX136</f>
        <v>2</v>
      </c>
    </row>
    <row r="137" spans="1:76">
      <c r="A137" s="85">
        <f>'SERIES_DB-MetaData'!A137</f>
        <v>132</v>
      </c>
      <c r="B137" s="85">
        <f>'SERIES_DB-MetaData'!B137</f>
        <v>0</v>
      </c>
      <c r="C137" s="85">
        <f>'SERIES_DB-MetaData'!C137</f>
        <v>27</v>
      </c>
      <c r="D137" s="85" t="str">
        <f>'SERIES_DB-MetaData'!D137</f>
        <v>Kokusho_5-3</v>
      </c>
      <c r="E137" s="85" t="str">
        <f>'SERIES_DB-MetaData'!E137</f>
        <v>Kokusho (from Lu et al., 2010, NEES Database)</v>
      </c>
      <c r="F137" s="20" t="s">
        <v>193</v>
      </c>
      <c r="G137" s="85" t="str">
        <f>'SERIES_DB-MetaData'!G137</f>
        <v>C</v>
      </c>
      <c r="H137" s="85" t="str">
        <f>'SERIES_DB-MetaData'!H137</f>
        <v>B</v>
      </c>
      <c r="I137" s="31">
        <f>IF('SERIES_DB-MetaData'!$F137="US",'SERIES_DB-MetaData'!I137,'SERIES_DB-MetaData'!I137/6.89476)</f>
        <v>2.77021970307886</v>
      </c>
      <c r="J137" s="31">
        <f>IF('SERIES_DB-MetaData'!$F137="US",'SERIES_DB-MetaData'!J137,'SERIES_DB-MetaData'!J137/6.89476)</f>
        <v>0</v>
      </c>
      <c r="K137" s="31">
        <f>IF('SERIES_DB-MetaData'!$F137="US",'SERIES_DB-MetaData'!K137,'SERIES_DB-MetaData'!K137/6.89476)</f>
        <v>0</v>
      </c>
      <c r="L137" s="31">
        <f>IF('SERIES_DB-MetaData'!$F137="US",'SERIES_DB-MetaData'!L137,'SERIES_DB-MetaData'!L137/4.448)</f>
        <v>0</v>
      </c>
      <c r="M137" s="20">
        <f>'SERIES_DB-MetaData'!M137</f>
        <v>0</v>
      </c>
      <c r="N137" s="31">
        <f>IF('SERIES_DB-MetaData'!$F137="US",'SERIES_DB-MetaData'!N137,'SERIES_DB-MetaData'!N137/25.4)</f>
        <v>2.3622047244094491</v>
      </c>
      <c r="O137" s="31">
        <f>IF('SERIES_DB-MetaData'!$F137="US",'SERIES_DB-MetaData'!O137,'SERIES_DB-MetaData'!O137/25.4)</f>
        <v>2.3622047244094491</v>
      </c>
      <c r="P137" s="31">
        <f>IF('SERIES_DB-MetaData'!$F137="US",'SERIES_DB-MetaData'!P137,'SERIES_DB-MetaData'!P137/25.4)</f>
        <v>16.535433070866144</v>
      </c>
      <c r="Q137" s="31">
        <f>IF('SERIES_DB-MetaData'!$F137="US",'SERIES_DB-MetaData'!Q137,'SERIES_DB-MetaData'!Q137/25.4)</f>
        <v>0.78740157480314965</v>
      </c>
      <c r="R137" s="31">
        <f>IF('SERIES_DB-MetaData'!$F137="US",'SERIES_DB-MetaData'!R137,'SERIES_DB-MetaData'!R137/25.4)</f>
        <v>9.0551181102362204</v>
      </c>
      <c r="S137" s="31">
        <f>IF('SERIES_DB-MetaData'!$F137="US",'SERIES_DB-MetaData'!S137,'SERIES_DB-MetaData'!S137/25.4)</f>
        <v>9.0551181102362204</v>
      </c>
      <c r="T137" s="24" t="str">
        <f>'SERIES_DB-MetaData'!T137</f>
        <v>C</v>
      </c>
      <c r="U137" s="31">
        <f>IF('SERIES_DB-MetaData'!$F137="US",'SERIES_DB-MetaData'!U137,'SERIES_DB-MetaData'!U137/(25.4^2))</f>
        <v>14.880029760059521</v>
      </c>
      <c r="V137" s="31">
        <f>IF('SERIES_DB-MetaData'!$F137="US",'SERIES_DB-MetaData'!V137,'SERIES_DB-MetaData'!V137/25.4)</f>
        <v>0.15748031496062992</v>
      </c>
      <c r="W137" s="31">
        <f>IF('SERIES_DB-MetaData'!$F137="US",'SERIES_DB-MetaData'!W137,'SERIES_DB-MetaData'!W137/25.4)</f>
        <v>0</v>
      </c>
      <c r="X137" s="31">
        <f>IF('SERIES_DB-MetaData'!$F137="US",'SERIES_DB-MetaData'!X137,'SERIES_DB-MetaData'!X137/25.4)</f>
        <v>0</v>
      </c>
      <c r="Y137" s="108">
        <f>'SERIES_DB-MetaData'!Y137</f>
        <v>9</v>
      </c>
      <c r="Z137" s="31">
        <f>IF('SERIES_DB-MetaData'!$F137="US",'SERIES_DB-MetaData'!Z137,'SERIES_DB-MetaData'!Z137/25.4)</f>
        <v>0</v>
      </c>
      <c r="AA137" s="108">
        <f>'SERIES_DB-MetaData'!AA137</f>
        <v>0</v>
      </c>
      <c r="AB137" s="31">
        <f>IF('SERIES_DB-MetaData'!$F137="US",'SERIES_DB-MetaData'!AB137,'SERIES_DB-MetaData'!AB137/25.4)</f>
        <v>0</v>
      </c>
      <c r="AC137" s="108">
        <f>'SERIES_DB-MetaData'!AC137</f>
        <v>0</v>
      </c>
      <c r="AD137" s="108">
        <f>'SERIES_DB-MetaData'!AD137</f>
        <v>0</v>
      </c>
      <c r="AE137" s="31">
        <f>IF('SERIES_DB-MetaData'!$F137="US",'SERIES_DB-MetaData'!AE137,'SERIES_DB-MetaData'!AE137/25.4)</f>
        <v>0</v>
      </c>
      <c r="AF137" s="108" t="str">
        <f>'SERIES_DB-MetaData'!AF137</f>
        <v>Ribbed</v>
      </c>
      <c r="AG137" s="23">
        <f t="shared" si="9"/>
        <v>1.1780972450961724</v>
      </c>
      <c r="AH137" s="31">
        <f>IF('SERIES_DB-MetaData'!$F137="US",'SERIES_DB-MetaData'!AH137,'SERIES_DB-MetaData'!AH137/25.4)</f>
        <v>0</v>
      </c>
      <c r="AI137" s="31">
        <f>IF('SERIES_DB-MetaData'!$F137="US",'SERIES_DB-MetaData'!AI137,'SERIES_DB-MetaData'!AI137/6.89476)</f>
        <v>48.482905858942161</v>
      </c>
      <c r="AJ137" s="31">
        <f>IF('SERIES_DB-MetaData'!$F137="US",'SERIES_DB-MetaData'!AJ137,'SERIES_DB-MetaData'!AJ137/6.89476)</f>
        <v>0</v>
      </c>
      <c r="AK137" s="31">
        <f>IF('SERIES_DB-MetaData'!$F137="US",'SERIES_DB-MetaData'!AK137,'SERIES_DB-MetaData'!AK137/6.89476)</f>
        <v>0</v>
      </c>
      <c r="AL137" s="31">
        <f>IF('SERIES_DB-MetaData'!$F137="US",'SERIES_DB-MetaData'!AL137,'SERIES_DB-MetaData'!AL137/6.89476)</f>
        <v>0</v>
      </c>
      <c r="AM137" s="31">
        <f>IF('SERIES_DB-MetaData'!$F137="US",'SERIES_DB-MetaData'!AM137,'SERIES_DB-MetaData'!AM137/6.89476)</f>
        <v>0</v>
      </c>
      <c r="AN137" s="31">
        <f>IF('SERIES_DB-MetaData'!$F137="US",'SERIES_DB-MetaData'!AN137,'SERIES_DB-MetaData'!AN137/6.89476)</f>
        <v>0</v>
      </c>
      <c r="AO137" s="108">
        <f>'SERIES_DB-MetaData'!AO137</f>
        <v>0</v>
      </c>
      <c r="AP137" s="108">
        <f>'SERIES_DB-MetaData'!AP137</f>
        <v>0</v>
      </c>
      <c r="AQ137" s="108">
        <f>'SERIES_DB-MetaData'!AQ137</f>
        <v>2</v>
      </c>
      <c r="AR137" s="108" t="str">
        <f>'SERIES_DB-MetaData'!AR137</f>
        <v>Ribbed</v>
      </c>
      <c r="AS137" s="31">
        <f>IF('SERIES_DB-MetaData'!$F137="US",'SERIES_DB-MetaData'!AS137,'SERIES_DB-MetaData'!AS137/25.4)</f>
        <v>5.5118110236220472E-2</v>
      </c>
      <c r="AT137" s="108">
        <f>'SERIES_DB-MetaData'!AT137</f>
        <v>8</v>
      </c>
      <c r="AU137" s="31">
        <f>IF('SERIES_DB-MetaData'!$F137="US",'SERIES_DB-MetaData'!AU137,'SERIES_DB-MetaData'!AU137/25.4)</f>
        <v>1.1811023622047245</v>
      </c>
      <c r="AV137" s="31">
        <f>IF('SERIES_DB-MetaData'!$F137="US",'SERIES_DB-MetaData'!AV137,'SERIES_DB-MetaData'!AV137/25.4)</f>
        <v>0</v>
      </c>
      <c r="AW137" s="108">
        <f>'SERIES_DB-MetaData'!AW137</f>
        <v>0</v>
      </c>
      <c r="AX137" s="31">
        <f>IF('SERIES_DB-MetaData'!$F137="US",'SERIES_DB-MetaData'!AX137,'SERIES_DB-MetaData'!AX137/25.4)</f>
        <v>0</v>
      </c>
      <c r="AY137" s="23">
        <f t="shared" si="10"/>
        <v>0.17104226669544426</v>
      </c>
      <c r="AZ137" s="23"/>
      <c r="BA137" s="31">
        <f>IF('SERIES_DB-MetaData'!$F137="US",'SERIES_DB-MetaData'!BA137,'SERIES_DB-MetaData'!BA137/6.89476)</f>
        <v>58.276140141208693</v>
      </c>
      <c r="BB137" s="31">
        <f>IF('SERIES_DB-MetaData'!$F137="US",'SERIES_DB-MetaData'!BB137,'SERIES_DB-MetaData'!BB137/6.89476)</f>
        <v>0</v>
      </c>
      <c r="BC137" s="108">
        <f>'SERIES_DB-MetaData'!BC137</f>
        <v>0</v>
      </c>
      <c r="BD137" s="31">
        <f>IF('SERIES_DB-MetaData'!$F137="US",'SERIES_DB-MetaData'!BD137,'SERIES_DB-MetaData'!BD137/25.4)</f>
        <v>0</v>
      </c>
      <c r="BE137" s="31">
        <f>IF('SERIES_DB-MetaData'!$F137="US",'SERIES_DB-MetaData'!BE137,'SERIES_DB-MetaData'!BE137/25.4)</f>
        <v>0</v>
      </c>
      <c r="BF137" s="108">
        <f>'SERIES_DB-MetaData'!BF137</f>
        <v>0</v>
      </c>
      <c r="BG137" s="23" t="e">
        <f t="shared" si="11"/>
        <v>#DIV/0!</v>
      </c>
      <c r="BH137" s="31">
        <f>IF('SERIES_DB-MetaData'!$F137="US",'SERIES_DB-MetaData'!BH137,'SERIES_DB-MetaData'!BH137/25.4)</f>
        <v>0</v>
      </c>
      <c r="BI137" s="31">
        <f>IF('SERIES_DB-MetaData'!$F137="US",'SERIES_DB-MetaData'!BI137,'SERIES_DB-MetaData'!BI137/6.89476)</f>
        <v>46.90518596731431</v>
      </c>
      <c r="BJ137" s="31">
        <f>IF('SERIES_DB-MetaData'!$F137="US",'SERIES_DB-MetaData'!BJ137,'SERIES_DB-MetaData'!BJ137/6.89476)</f>
        <v>0</v>
      </c>
      <c r="BK137" s="108">
        <f>'SERIES_DB-MetaData'!BK137</f>
        <v>0</v>
      </c>
      <c r="BL137" s="31">
        <f>IF('SERIES_DB-MetaData'!$F137="US",'SERIES_DB-MetaData'!BL137,'SERIES_DB-MetaData'!BL137/25.4)</f>
        <v>0</v>
      </c>
      <c r="BM137" s="31">
        <f>IF('SERIES_DB-MetaData'!$F137="US",'SERIES_DB-MetaData'!BM137,'SERIES_DB-MetaData'!BM137/25.4)</f>
        <v>0</v>
      </c>
      <c r="BN137" s="31">
        <f>'SERIES_DB-MetaData'!$BO$6</f>
        <v>0.52359877559829893</v>
      </c>
      <c r="BO137" s="22">
        <f>'SERIES_DB-MetaData'!$BO$6</f>
        <v>0.52359877559829893</v>
      </c>
      <c r="BP137" s="31">
        <f>IF('SERIES_DB-MetaData'!$F137="US",'SERIES_DB-MetaData'!BP137,'SERIES_DB-MetaData'!BP137/6.89476)</f>
        <v>0</v>
      </c>
      <c r="BQ137" s="31">
        <f>IF('SERIES_DB-MetaData'!$F137="US",'SERIES_DB-MetaData'!BQ137,'SERIES_DB-MetaData'!BQ137/6.89476)</f>
        <v>0</v>
      </c>
      <c r="BR137" s="108">
        <f>'SERIES_DB-MetaData'!BR137</f>
        <v>0</v>
      </c>
      <c r="BS137" s="31">
        <f>IF('SERIES_DB-MetaData'!$F137="US",'SERIES_DB-MetaData'!BS137,'SERIES_DB-MetaData'!BS137/25.4)</f>
        <v>0</v>
      </c>
      <c r="BT137" s="108">
        <f>'SERIES_DB-MetaData'!BT137</f>
        <v>0</v>
      </c>
      <c r="BU137" s="108">
        <f t="shared" si="12"/>
        <v>0</v>
      </c>
      <c r="BV137" s="31">
        <f>IF('SERIES_DB-MetaData'!$F137="US",'SERIES_DB-MetaData'!BV137,'SERIES_DB-MetaData'!BV137/6.89476)</f>
        <v>0</v>
      </c>
      <c r="BW137" s="108">
        <f>'SERIES_DB-MetaData'!BW137</f>
        <v>0</v>
      </c>
      <c r="BX137" s="108">
        <f>'SERIES_DB-MetaData'!BX137</f>
        <v>2</v>
      </c>
    </row>
    <row r="138" spans="1:76">
      <c r="A138" s="85">
        <f>'SERIES_DB-MetaData'!A138</f>
        <v>133</v>
      </c>
      <c r="B138" s="85">
        <f>'SERIES_DB-MetaData'!B138</f>
        <v>0</v>
      </c>
      <c r="C138" s="85">
        <f>'SERIES_DB-MetaData'!C138</f>
        <v>28</v>
      </c>
      <c r="D138" s="85" t="str">
        <f>'SERIES_DB-MetaData'!D138</f>
        <v>Kokusho_6-1</v>
      </c>
      <c r="E138" s="85" t="str">
        <f>'SERIES_DB-MetaData'!E138</f>
        <v>Kokusho (from Lu et al., 2010, NEES Database)</v>
      </c>
      <c r="F138" s="20" t="s">
        <v>193</v>
      </c>
      <c r="G138" s="85" t="str">
        <f>'SERIES_DB-MetaData'!G138</f>
        <v>C</v>
      </c>
      <c r="H138" s="85" t="str">
        <f>'SERIES_DB-MetaData'!H138</f>
        <v>B</v>
      </c>
      <c r="I138" s="31">
        <f>IF('SERIES_DB-MetaData'!$F138="US",'SERIES_DB-MetaData'!I138,'SERIES_DB-MetaData'!I138/6.89476)</f>
        <v>2.6106782542104439</v>
      </c>
      <c r="J138" s="31">
        <f>IF('SERIES_DB-MetaData'!$F138="US",'SERIES_DB-MetaData'!J138,'SERIES_DB-MetaData'!J138/6.89476)</f>
        <v>0</v>
      </c>
      <c r="K138" s="31">
        <f>IF('SERIES_DB-MetaData'!$F138="US",'SERIES_DB-MetaData'!K138,'SERIES_DB-MetaData'!K138/6.89476)</f>
        <v>0</v>
      </c>
      <c r="L138" s="31">
        <f>IF('SERIES_DB-MetaData'!$F138="US",'SERIES_DB-MetaData'!L138,'SERIES_DB-MetaData'!L138/4.448)</f>
        <v>0</v>
      </c>
      <c r="M138" s="20">
        <f>'SERIES_DB-MetaData'!M138</f>
        <v>0</v>
      </c>
      <c r="N138" s="31">
        <f>IF('SERIES_DB-MetaData'!$F138="US",'SERIES_DB-MetaData'!N138,'SERIES_DB-MetaData'!N138/25.4)</f>
        <v>2.3622047244094491</v>
      </c>
      <c r="O138" s="31">
        <f>IF('SERIES_DB-MetaData'!$F138="US",'SERIES_DB-MetaData'!O138,'SERIES_DB-MetaData'!O138/25.4)</f>
        <v>2.3622047244094491</v>
      </c>
      <c r="P138" s="31">
        <f>IF('SERIES_DB-MetaData'!$F138="US",'SERIES_DB-MetaData'!P138,'SERIES_DB-MetaData'!P138/25.4)</f>
        <v>16.535433070866144</v>
      </c>
      <c r="Q138" s="31">
        <f>IF('SERIES_DB-MetaData'!$F138="US",'SERIES_DB-MetaData'!Q138,'SERIES_DB-MetaData'!Q138/25.4)</f>
        <v>0.78740157480314965</v>
      </c>
      <c r="R138" s="31">
        <f>IF('SERIES_DB-MetaData'!$F138="US",'SERIES_DB-MetaData'!R138,'SERIES_DB-MetaData'!R138/25.4)</f>
        <v>9.0551181102362204</v>
      </c>
      <c r="S138" s="31">
        <f>IF('SERIES_DB-MetaData'!$F138="US",'SERIES_DB-MetaData'!S138,'SERIES_DB-MetaData'!S138/25.4)</f>
        <v>9.0551181102362204</v>
      </c>
      <c r="T138" s="24" t="str">
        <f>'SERIES_DB-MetaData'!T138</f>
        <v>2-point loading</v>
      </c>
      <c r="U138" s="31">
        <f>IF('SERIES_DB-MetaData'!$F138="US",'SERIES_DB-MetaData'!U138,'SERIES_DB-MetaData'!U138/(25.4^2))</f>
        <v>14.880029760059521</v>
      </c>
      <c r="V138" s="31">
        <f>IF('SERIES_DB-MetaData'!$F138="US",'SERIES_DB-MetaData'!V138,'SERIES_DB-MetaData'!V138/25.4)</f>
        <v>0.15748031496062992</v>
      </c>
      <c r="W138" s="31">
        <f>IF('SERIES_DB-MetaData'!$F138="US",'SERIES_DB-MetaData'!W138,'SERIES_DB-MetaData'!W138/25.4)</f>
        <v>0</v>
      </c>
      <c r="X138" s="31">
        <f>IF('SERIES_DB-MetaData'!$F138="US",'SERIES_DB-MetaData'!X138,'SERIES_DB-MetaData'!X138/25.4)</f>
        <v>0</v>
      </c>
      <c r="Y138" s="108">
        <f>'SERIES_DB-MetaData'!Y138</f>
        <v>9</v>
      </c>
      <c r="Z138" s="31">
        <f>IF('SERIES_DB-MetaData'!$F138="US",'SERIES_DB-MetaData'!Z138,'SERIES_DB-MetaData'!Z138/25.4)</f>
        <v>0</v>
      </c>
      <c r="AA138" s="108">
        <f>'SERIES_DB-MetaData'!AA138</f>
        <v>0</v>
      </c>
      <c r="AB138" s="31">
        <f>IF('SERIES_DB-MetaData'!$F138="US",'SERIES_DB-MetaData'!AB138,'SERIES_DB-MetaData'!AB138/25.4)</f>
        <v>0</v>
      </c>
      <c r="AC138" s="108">
        <f>'SERIES_DB-MetaData'!AC138</f>
        <v>0</v>
      </c>
      <c r="AD138" s="108">
        <f>'SERIES_DB-MetaData'!AD138</f>
        <v>0</v>
      </c>
      <c r="AE138" s="31">
        <f>IF('SERIES_DB-MetaData'!$F138="US",'SERIES_DB-MetaData'!AE138,'SERIES_DB-MetaData'!AE138/25.4)</f>
        <v>0</v>
      </c>
      <c r="AF138" s="108" t="str">
        <f>'SERIES_DB-MetaData'!AF138</f>
        <v>Ribbed</v>
      </c>
      <c r="AG138" s="23">
        <f t="shared" si="9"/>
        <v>1.1780972450961724</v>
      </c>
      <c r="AH138" s="31">
        <f>IF('SERIES_DB-MetaData'!$F138="US",'SERIES_DB-MetaData'!AH138,'SERIES_DB-MetaData'!AH138/25.4)</f>
        <v>0</v>
      </c>
      <c r="AI138" s="31">
        <f>IF('SERIES_DB-MetaData'!$F138="US",'SERIES_DB-MetaData'!AI138,'SERIES_DB-MetaData'!AI138/6.89476)</f>
        <v>48.482905858942161</v>
      </c>
      <c r="AJ138" s="31">
        <f>IF('SERIES_DB-MetaData'!$F138="US",'SERIES_DB-MetaData'!AJ138,'SERIES_DB-MetaData'!AJ138/6.89476)</f>
        <v>0</v>
      </c>
      <c r="AK138" s="31">
        <f>IF('SERIES_DB-MetaData'!$F138="US",'SERIES_DB-MetaData'!AK138,'SERIES_DB-MetaData'!AK138/6.89476)</f>
        <v>0</v>
      </c>
      <c r="AL138" s="31">
        <f>IF('SERIES_DB-MetaData'!$F138="US",'SERIES_DB-MetaData'!AL138,'SERIES_DB-MetaData'!AL138/6.89476)</f>
        <v>0</v>
      </c>
      <c r="AM138" s="31">
        <f>IF('SERIES_DB-MetaData'!$F138="US",'SERIES_DB-MetaData'!AM138,'SERIES_DB-MetaData'!AM138/6.89476)</f>
        <v>0</v>
      </c>
      <c r="AN138" s="31">
        <f>IF('SERIES_DB-MetaData'!$F138="US",'SERIES_DB-MetaData'!AN138,'SERIES_DB-MetaData'!AN138/6.89476)</f>
        <v>0</v>
      </c>
      <c r="AO138" s="108">
        <f>'SERIES_DB-MetaData'!AO138</f>
        <v>0</v>
      </c>
      <c r="AP138" s="108">
        <f>'SERIES_DB-MetaData'!AP138</f>
        <v>0</v>
      </c>
      <c r="AQ138" s="108">
        <f>'SERIES_DB-MetaData'!AQ138</f>
        <v>2</v>
      </c>
      <c r="AR138" s="108" t="str">
        <f>'SERIES_DB-MetaData'!AR138</f>
        <v>Ribbed</v>
      </c>
      <c r="AS138" s="31">
        <f>IF('SERIES_DB-MetaData'!$F138="US",'SERIES_DB-MetaData'!AS138,'SERIES_DB-MetaData'!AS138/25.4)</f>
        <v>5.5118110236220472E-2</v>
      </c>
      <c r="AT138" s="108">
        <f>'SERIES_DB-MetaData'!AT138</f>
        <v>8</v>
      </c>
      <c r="AU138" s="31">
        <f>IF('SERIES_DB-MetaData'!$F138="US",'SERIES_DB-MetaData'!AU138,'SERIES_DB-MetaData'!AU138/25.4)</f>
        <v>1.1811023622047245</v>
      </c>
      <c r="AV138" s="31">
        <f>IF('SERIES_DB-MetaData'!$F138="US",'SERIES_DB-MetaData'!AV138,'SERIES_DB-MetaData'!AV138/25.4)</f>
        <v>0</v>
      </c>
      <c r="AW138" s="108">
        <f>'SERIES_DB-MetaData'!AW138</f>
        <v>0</v>
      </c>
      <c r="AX138" s="31">
        <f>IF('SERIES_DB-MetaData'!$F138="US",'SERIES_DB-MetaData'!AX138,'SERIES_DB-MetaData'!AX138/25.4)</f>
        <v>0</v>
      </c>
      <c r="AY138" s="23">
        <f t="shared" si="10"/>
        <v>0.17104226669544426</v>
      </c>
      <c r="AZ138" s="23"/>
      <c r="BA138" s="31">
        <f>IF('SERIES_DB-MetaData'!$F138="US",'SERIES_DB-MetaData'!BA138,'SERIES_DB-MetaData'!BA138/6.89476)</f>
        <v>58.276140141208693</v>
      </c>
      <c r="BB138" s="31">
        <f>IF('SERIES_DB-MetaData'!$F138="US",'SERIES_DB-MetaData'!BB138,'SERIES_DB-MetaData'!BB138/6.89476)</f>
        <v>0</v>
      </c>
      <c r="BC138" s="108">
        <f>'SERIES_DB-MetaData'!BC138</f>
        <v>0</v>
      </c>
      <c r="BD138" s="31">
        <f>IF('SERIES_DB-MetaData'!$F138="US",'SERIES_DB-MetaData'!BD138,'SERIES_DB-MetaData'!BD138/25.4)</f>
        <v>0</v>
      </c>
      <c r="BE138" s="31">
        <f>IF('SERIES_DB-MetaData'!$F138="US",'SERIES_DB-MetaData'!BE138,'SERIES_DB-MetaData'!BE138/25.4)</f>
        <v>0</v>
      </c>
      <c r="BF138" s="108">
        <f>'SERIES_DB-MetaData'!BF138</f>
        <v>0</v>
      </c>
      <c r="BG138" s="23" t="e">
        <f t="shared" si="11"/>
        <v>#DIV/0!</v>
      </c>
      <c r="BH138" s="31">
        <f>IF('SERIES_DB-MetaData'!$F138="US",'SERIES_DB-MetaData'!BH138,'SERIES_DB-MetaData'!BH138/25.4)</f>
        <v>0</v>
      </c>
      <c r="BI138" s="31">
        <f>IF('SERIES_DB-MetaData'!$F138="US",'SERIES_DB-MetaData'!BI138,'SERIES_DB-MetaData'!BI138/6.89476)</f>
        <v>46.90518596731431</v>
      </c>
      <c r="BJ138" s="31">
        <f>IF('SERIES_DB-MetaData'!$F138="US",'SERIES_DB-MetaData'!BJ138,'SERIES_DB-MetaData'!BJ138/6.89476)</f>
        <v>0</v>
      </c>
      <c r="BK138" s="108">
        <f>'SERIES_DB-MetaData'!BK138</f>
        <v>0</v>
      </c>
      <c r="BL138" s="31">
        <f>IF('SERIES_DB-MetaData'!$F138="US",'SERIES_DB-MetaData'!BL138,'SERIES_DB-MetaData'!BL138/25.4)</f>
        <v>0</v>
      </c>
      <c r="BM138" s="31">
        <f>IF('SERIES_DB-MetaData'!$F138="US",'SERIES_DB-MetaData'!BM138,'SERIES_DB-MetaData'!BM138/25.4)</f>
        <v>0</v>
      </c>
      <c r="BN138" s="31">
        <f>'SERIES_DB-MetaData'!$BO$6</f>
        <v>0.52359877559829893</v>
      </c>
      <c r="BO138" s="22">
        <f>'SERIES_DB-MetaData'!$BO$6</f>
        <v>0.52359877559829893</v>
      </c>
      <c r="BP138" s="31">
        <f>IF('SERIES_DB-MetaData'!$F138="US",'SERIES_DB-MetaData'!BP138,'SERIES_DB-MetaData'!BP138/6.89476)</f>
        <v>0</v>
      </c>
      <c r="BQ138" s="31">
        <f>IF('SERIES_DB-MetaData'!$F138="US",'SERIES_DB-MetaData'!BQ138,'SERIES_DB-MetaData'!BQ138/6.89476)</f>
        <v>0</v>
      </c>
      <c r="BR138" s="108">
        <f>'SERIES_DB-MetaData'!BR138</f>
        <v>0</v>
      </c>
      <c r="BS138" s="31">
        <f>IF('SERIES_DB-MetaData'!$F138="US",'SERIES_DB-MetaData'!BS138,'SERIES_DB-MetaData'!BS138/25.4)</f>
        <v>0</v>
      </c>
      <c r="BT138" s="108">
        <f>'SERIES_DB-MetaData'!BT138</f>
        <v>0</v>
      </c>
      <c r="BU138" s="108">
        <f t="shared" si="12"/>
        <v>0</v>
      </c>
      <c r="BV138" s="31">
        <f>IF('SERIES_DB-MetaData'!$F138="US",'SERIES_DB-MetaData'!BV138,'SERIES_DB-MetaData'!BV138/6.89476)</f>
        <v>0</v>
      </c>
      <c r="BW138" s="108">
        <f>'SERIES_DB-MetaData'!BW138</f>
        <v>0</v>
      </c>
      <c r="BX138" s="108">
        <f>'SERIES_DB-MetaData'!BX138</f>
        <v>2</v>
      </c>
    </row>
    <row r="139" spans="1:76">
      <c r="A139" s="85">
        <f>'SERIES_DB-MetaData'!A139</f>
        <v>134</v>
      </c>
      <c r="B139" s="85">
        <f>'SERIES_DB-MetaData'!B139</f>
        <v>0</v>
      </c>
      <c r="C139" s="85">
        <f>'SERIES_DB-MetaData'!C139</f>
        <v>29</v>
      </c>
      <c r="D139" s="85" t="str">
        <f>'SERIES_DB-MetaData'!D139</f>
        <v>Kokusho_6-2</v>
      </c>
      <c r="E139" s="85" t="str">
        <f>'SERIES_DB-MetaData'!E139</f>
        <v>Kokusho (from Lu et al., 2010, NEES Database)</v>
      </c>
      <c r="F139" s="20" t="s">
        <v>193</v>
      </c>
      <c r="G139" s="85" t="str">
        <f>'SERIES_DB-MetaData'!G139</f>
        <v>C</v>
      </c>
      <c r="H139" s="85" t="str">
        <f>'SERIES_DB-MetaData'!H139</f>
        <v>B</v>
      </c>
      <c r="I139" s="31">
        <f>IF('SERIES_DB-MetaData'!$F139="US",'SERIES_DB-MetaData'!I139,'SERIES_DB-MetaData'!I139/6.89476)</f>
        <v>2.77021970307886</v>
      </c>
      <c r="J139" s="31">
        <f>IF('SERIES_DB-MetaData'!$F139="US",'SERIES_DB-MetaData'!J139,'SERIES_DB-MetaData'!J139/6.89476)</f>
        <v>0</v>
      </c>
      <c r="K139" s="31">
        <f>IF('SERIES_DB-MetaData'!$F139="US",'SERIES_DB-MetaData'!K139,'SERIES_DB-MetaData'!K139/6.89476)</f>
        <v>0</v>
      </c>
      <c r="L139" s="31">
        <f>IF('SERIES_DB-MetaData'!$F139="US",'SERIES_DB-MetaData'!L139,'SERIES_DB-MetaData'!L139/4.448)</f>
        <v>0</v>
      </c>
      <c r="M139" s="20">
        <f>'SERIES_DB-MetaData'!M139</f>
        <v>0</v>
      </c>
      <c r="N139" s="31">
        <f>IF('SERIES_DB-MetaData'!$F139="US",'SERIES_DB-MetaData'!N139,'SERIES_DB-MetaData'!N139/25.4)</f>
        <v>2.3622047244094491</v>
      </c>
      <c r="O139" s="31">
        <f>IF('SERIES_DB-MetaData'!$F139="US",'SERIES_DB-MetaData'!O139,'SERIES_DB-MetaData'!O139/25.4)</f>
        <v>2.3622047244094491</v>
      </c>
      <c r="P139" s="31">
        <f>IF('SERIES_DB-MetaData'!$F139="US",'SERIES_DB-MetaData'!P139,'SERIES_DB-MetaData'!P139/25.4)</f>
        <v>16.535433070866144</v>
      </c>
      <c r="Q139" s="31">
        <f>IF('SERIES_DB-MetaData'!$F139="US",'SERIES_DB-MetaData'!Q139,'SERIES_DB-MetaData'!Q139/25.4)</f>
        <v>0.78740157480314965</v>
      </c>
      <c r="R139" s="31">
        <f>IF('SERIES_DB-MetaData'!$F139="US",'SERIES_DB-MetaData'!R139,'SERIES_DB-MetaData'!R139/25.4)</f>
        <v>9.0551181102362204</v>
      </c>
      <c r="S139" s="31">
        <f>IF('SERIES_DB-MetaData'!$F139="US",'SERIES_DB-MetaData'!S139,'SERIES_DB-MetaData'!S139/25.4)</f>
        <v>9.0551181102362204</v>
      </c>
      <c r="T139" s="24" t="str">
        <f>'SERIES_DB-MetaData'!T139</f>
        <v>2-point loading</v>
      </c>
      <c r="U139" s="31">
        <f>IF('SERIES_DB-MetaData'!$F139="US",'SERIES_DB-MetaData'!U139,'SERIES_DB-MetaData'!U139/(25.4^2))</f>
        <v>14.880029760059521</v>
      </c>
      <c r="V139" s="31">
        <f>IF('SERIES_DB-MetaData'!$F139="US",'SERIES_DB-MetaData'!V139,'SERIES_DB-MetaData'!V139/25.4)</f>
        <v>0.15748031496062992</v>
      </c>
      <c r="W139" s="31">
        <f>IF('SERIES_DB-MetaData'!$F139="US",'SERIES_DB-MetaData'!W139,'SERIES_DB-MetaData'!W139/25.4)</f>
        <v>0</v>
      </c>
      <c r="X139" s="31">
        <f>IF('SERIES_DB-MetaData'!$F139="US",'SERIES_DB-MetaData'!X139,'SERIES_DB-MetaData'!X139/25.4)</f>
        <v>0</v>
      </c>
      <c r="Y139" s="108">
        <f>'SERIES_DB-MetaData'!Y139</f>
        <v>9</v>
      </c>
      <c r="Z139" s="31">
        <f>IF('SERIES_DB-MetaData'!$F139="US",'SERIES_DB-MetaData'!Z139,'SERIES_DB-MetaData'!Z139/25.4)</f>
        <v>0</v>
      </c>
      <c r="AA139" s="108">
        <f>'SERIES_DB-MetaData'!AA139</f>
        <v>0</v>
      </c>
      <c r="AB139" s="31">
        <f>IF('SERIES_DB-MetaData'!$F139="US",'SERIES_DB-MetaData'!AB139,'SERIES_DB-MetaData'!AB139/25.4)</f>
        <v>0</v>
      </c>
      <c r="AC139" s="108">
        <f>'SERIES_DB-MetaData'!AC139</f>
        <v>0</v>
      </c>
      <c r="AD139" s="108">
        <f>'SERIES_DB-MetaData'!AD139</f>
        <v>0</v>
      </c>
      <c r="AE139" s="31">
        <f>IF('SERIES_DB-MetaData'!$F139="US",'SERIES_DB-MetaData'!AE139,'SERIES_DB-MetaData'!AE139/25.4)</f>
        <v>0</v>
      </c>
      <c r="AF139" s="108" t="str">
        <f>'SERIES_DB-MetaData'!AF139</f>
        <v>Ribbed</v>
      </c>
      <c r="AG139" s="23">
        <f t="shared" si="9"/>
        <v>1.1780972450961724</v>
      </c>
      <c r="AH139" s="31">
        <f>IF('SERIES_DB-MetaData'!$F139="US",'SERIES_DB-MetaData'!AH139,'SERIES_DB-MetaData'!AH139/25.4)</f>
        <v>0</v>
      </c>
      <c r="AI139" s="31">
        <f>IF('SERIES_DB-MetaData'!$F139="US",'SERIES_DB-MetaData'!AI139,'SERIES_DB-MetaData'!AI139/6.89476)</f>
        <v>48.482905858942161</v>
      </c>
      <c r="AJ139" s="31">
        <f>IF('SERIES_DB-MetaData'!$F139="US",'SERIES_DB-MetaData'!AJ139,'SERIES_DB-MetaData'!AJ139/6.89476)</f>
        <v>0</v>
      </c>
      <c r="AK139" s="31">
        <f>IF('SERIES_DB-MetaData'!$F139="US",'SERIES_DB-MetaData'!AK139,'SERIES_DB-MetaData'!AK139/6.89476)</f>
        <v>0</v>
      </c>
      <c r="AL139" s="31">
        <f>IF('SERIES_DB-MetaData'!$F139="US",'SERIES_DB-MetaData'!AL139,'SERIES_DB-MetaData'!AL139/6.89476)</f>
        <v>0</v>
      </c>
      <c r="AM139" s="31">
        <f>IF('SERIES_DB-MetaData'!$F139="US",'SERIES_DB-MetaData'!AM139,'SERIES_DB-MetaData'!AM139/6.89476)</f>
        <v>0</v>
      </c>
      <c r="AN139" s="31">
        <f>IF('SERIES_DB-MetaData'!$F139="US",'SERIES_DB-MetaData'!AN139,'SERIES_DB-MetaData'!AN139/6.89476)</f>
        <v>0</v>
      </c>
      <c r="AO139" s="108">
        <f>'SERIES_DB-MetaData'!AO139</f>
        <v>0</v>
      </c>
      <c r="AP139" s="108">
        <f>'SERIES_DB-MetaData'!AP139</f>
        <v>0</v>
      </c>
      <c r="AQ139" s="108">
        <f>'SERIES_DB-MetaData'!AQ139</f>
        <v>2</v>
      </c>
      <c r="AR139" s="108" t="str">
        <f>'SERIES_DB-MetaData'!AR139</f>
        <v>Ribbed</v>
      </c>
      <c r="AS139" s="31">
        <f>IF('SERIES_DB-MetaData'!$F139="US",'SERIES_DB-MetaData'!AS139,'SERIES_DB-MetaData'!AS139/25.4)</f>
        <v>5.5118110236220472E-2</v>
      </c>
      <c r="AT139" s="108">
        <f>'SERIES_DB-MetaData'!AT139</f>
        <v>8</v>
      </c>
      <c r="AU139" s="31">
        <f>IF('SERIES_DB-MetaData'!$F139="US",'SERIES_DB-MetaData'!AU139,'SERIES_DB-MetaData'!AU139/25.4)</f>
        <v>1.1811023622047245</v>
      </c>
      <c r="AV139" s="31">
        <f>IF('SERIES_DB-MetaData'!$F139="US",'SERIES_DB-MetaData'!AV139,'SERIES_DB-MetaData'!AV139/25.4)</f>
        <v>0</v>
      </c>
      <c r="AW139" s="108">
        <f>'SERIES_DB-MetaData'!AW139</f>
        <v>0</v>
      </c>
      <c r="AX139" s="31">
        <f>IF('SERIES_DB-MetaData'!$F139="US",'SERIES_DB-MetaData'!AX139,'SERIES_DB-MetaData'!AX139/25.4)</f>
        <v>0</v>
      </c>
      <c r="AY139" s="23">
        <f t="shared" si="10"/>
        <v>0.17104226669544426</v>
      </c>
      <c r="AZ139" s="23"/>
      <c r="BA139" s="31">
        <f>IF('SERIES_DB-MetaData'!$F139="US",'SERIES_DB-MetaData'!BA139,'SERIES_DB-MetaData'!BA139/6.89476)</f>
        <v>58.276140141208693</v>
      </c>
      <c r="BB139" s="31">
        <f>IF('SERIES_DB-MetaData'!$F139="US",'SERIES_DB-MetaData'!BB139,'SERIES_DB-MetaData'!BB139/6.89476)</f>
        <v>0</v>
      </c>
      <c r="BC139" s="108">
        <f>'SERIES_DB-MetaData'!BC139</f>
        <v>0</v>
      </c>
      <c r="BD139" s="31">
        <f>IF('SERIES_DB-MetaData'!$F139="US",'SERIES_DB-MetaData'!BD139,'SERIES_DB-MetaData'!BD139/25.4)</f>
        <v>7.874015748031496E-2</v>
      </c>
      <c r="BE139" s="31">
        <f>IF('SERIES_DB-MetaData'!$F139="US",'SERIES_DB-MetaData'!BE139,'SERIES_DB-MetaData'!BE139/25.4)</f>
        <v>1.1811023622047245</v>
      </c>
      <c r="BF139" s="108">
        <f>'SERIES_DB-MetaData'!BF139</f>
        <v>1</v>
      </c>
      <c r="BG139" s="23">
        <f t="shared" si="11"/>
        <v>0.52359877559829882</v>
      </c>
      <c r="BH139" s="31">
        <f>IF('SERIES_DB-MetaData'!$F139="US",'SERIES_DB-MetaData'!BH139,'SERIES_DB-MetaData'!BH139/25.4)</f>
        <v>0</v>
      </c>
      <c r="BI139" s="31">
        <f>IF('SERIES_DB-MetaData'!$F139="US",'SERIES_DB-MetaData'!BI139,'SERIES_DB-MetaData'!BI139/6.89476)</f>
        <v>46.90518596731431</v>
      </c>
      <c r="BJ139" s="31">
        <f>IF('SERIES_DB-MetaData'!$F139="US",'SERIES_DB-MetaData'!BJ139,'SERIES_DB-MetaData'!BJ139/6.89476)</f>
        <v>0</v>
      </c>
      <c r="BK139" s="108">
        <f>'SERIES_DB-MetaData'!BK139</f>
        <v>0</v>
      </c>
      <c r="BL139" s="31">
        <f>IF('SERIES_DB-MetaData'!$F139="US",'SERIES_DB-MetaData'!BL139,'SERIES_DB-MetaData'!BL139/25.4)</f>
        <v>7.874015748031496E-2</v>
      </c>
      <c r="BM139" s="31">
        <f>IF('SERIES_DB-MetaData'!$F139="US",'SERIES_DB-MetaData'!BM139,'SERIES_DB-MetaData'!BM139/25.4)</f>
        <v>1.1811023622047245</v>
      </c>
      <c r="BN139" s="31">
        <f>'SERIES_DB-MetaData'!$BO$6</f>
        <v>0.52359877559829893</v>
      </c>
      <c r="BO139" s="22">
        <f>'SERIES_DB-MetaData'!$BO$6</f>
        <v>0.52359877559829893</v>
      </c>
      <c r="BP139" s="31">
        <f>IF('SERIES_DB-MetaData'!$F139="US",'SERIES_DB-MetaData'!BP139,'SERIES_DB-MetaData'!BP139/6.89476)</f>
        <v>46.90518596731431</v>
      </c>
      <c r="BQ139" s="31">
        <f>IF('SERIES_DB-MetaData'!$F139="US",'SERIES_DB-MetaData'!BQ139,'SERIES_DB-MetaData'!BQ139/6.89476)</f>
        <v>0</v>
      </c>
      <c r="BR139" s="108">
        <f>'SERIES_DB-MetaData'!BR139</f>
        <v>0</v>
      </c>
      <c r="BS139" s="31">
        <f>IF('SERIES_DB-MetaData'!$F139="US",'SERIES_DB-MetaData'!BS139,'SERIES_DB-MetaData'!BS139/25.4)</f>
        <v>0</v>
      </c>
      <c r="BT139" s="108">
        <f>'SERIES_DB-MetaData'!BT139</f>
        <v>0</v>
      </c>
      <c r="BU139" s="108">
        <f t="shared" si="12"/>
        <v>0</v>
      </c>
      <c r="BV139" s="31">
        <f>IF('SERIES_DB-MetaData'!$F139="US",'SERIES_DB-MetaData'!BV139,'SERIES_DB-MetaData'!BV139/6.89476)</f>
        <v>0</v>
      </c>
      <c r="BW139" s="108">
        <f>'SERIES_DB-MetaData'!BW139</f>
        <v>0</v>
      </c>
      <c r="BX139" s="108">
        <f>'SERIES_DB-MetaData'!BX139</f>
        <v>2</v>
      </c>
    </row>
    <row r="140" spans="1:76">
      <c r="A140" s="85">
        <f>'SERIES_DB-MetaData'!A140</f>
        <v>135</v>
      </c>
      <c r="B140" s="85">
        <f>'SERIES_DB-MetaData'!B140</f>
        <v>0</v>
      </c>
      <c r="C140" s="85">
        <f>'SERIES_DB-MetaData'!C140</f>
        <v>30</v>
      </c>
      <c r="D140" s="85" t="str">
        <f>'SERIES_DB-MetaData'!D140</f>
        <v>Kokusho_6-3</v>
      </c>
      <c r="E140" s="85" t="str">
        <f>'SERIES_DB-MetaData'!E140</f>
        <v>Kokusho (from Lu et al., 2010, NEES Database)</v>
      </c>
      <c r="F140" s="20" t="s">
        <v>193</v>
      </c>
      <c r="G140" s="85" t="str">
        <f>'SERIES_DB-MetaData'!G140</f>
        <v>C</v>
      </c>
      <c r="H140" s="85" t="str">
        <f>'SERIES_DB-MetaData'!H140</f>
        <v>B</v>
      </c>
      <c r="I140" s="31">
        <f>IF('SERIES_DB-MetaData'!$F140="US",'SERIES_DB-MetaData'!I140,'SERIES_DB-MetaData'!I140/6.89476)</f>
        <v>2.6106782542104439</v>
      </c>
      <c r="J140" s="31">
        <f>IF('SERIES_DB-MetaData'!$F140="US",'SERIES_DB-MetaData'!J140,'SERIES_DB-MetaData'!J140/6.89476)</f>
        <v>0</v>
      </c>
      <c r="K140" s="31">
        <f>IF('SERIES_DB-MetaData'!$F140="US",'SERIES_DB-MetaData'!K140,'SERIES_DB-MetaData'!K140/6.89476)</f>
        <v>0</v>
      </c>
      <c r="L140" s="31">
        <f>IF('SERIES_DB-MetaData'!$F140="US",'SERIES_DB-MetaData'!L140,'SERIES_DB-MetaData'!L140/4.448)</f>
        <v>0</v>
      </c>
      <c r="M140" s="20">
        <f>'SERIES_DB-MetaData'!M140</f>
        <v>0</v>
      </c>
      <c r="N140" s="31">
        <f>IF('SERIES_DB-MetaData'!$F140="US",'SERIES_DB-MetaData'!N140,'SERIES_DB-MetaData'!N140/25.4)</f>
        <v>2.3622047244094491</v>
      </c>
      <c r="O140" s="31">
        <f>IF('SERIES_DB-MetaData'!$F140="US",'SERIES_DB-MetaData'!O140,'SERIES_DB-MetaData'!O140/25.4)</f>
        <v>2.3622047244094491</v>
      </c>
      <c r="P140" s="31">
        <f>IF('SERIES_DB-MetaData'!$F140="US",'SERIES_DB-MetaData'!P140,'SERIES_DB-MetaData'!P140/25.4)</f>
        <v>16.535433070866144</v>
      </c>
      <c r="Q140" s="31">
        <f>IF('SERIES_DB-MetaData'!$F140="US",'SERIES_DB-MetaData'!Q140,'SERIES_DB-MetaData'!Q140/25.4)</f>
        <v>0.78740157480314965</v>
      </c>
      <c r="R140" s="31">
        <f>IF('SERIES_DB-MetaData'!$F140="US",'SERIES_DB-MetaData'!R140,'SERIES_DB-MetaData'!R140/25.4)</f>
        <v>9.0551181102362204</v>
      </c>
      <c r="S140" s="31">
        <f>IF('SERIES_DB-MetaData'!$F140="US",'SERIES_DB-MetaData'!S140,'SERIES_DB-MetaData'!S140/25.4)</f>
        <v>9.0551181102362204</v>
      </c>
      <c r="T140" s="24" t="str">
        <f>'SERIES_DB-MetaData'!T140</f>
        <v>2-point loading</v>
      </c>
      <c r="U140" s="31">
        <f>IF('SERIES_DB-MetaData'!$F140="US",'SERIES_DB-MetaData'!U140,'SERIES_DB-MetaData'!U140/(25.4^2))</f>
        <v>14.880029760059521</v>
      </c>
      <c r="V140" s="31">
        <f>IF('SERIES_DB-MetaData'!$F140="US",'SERIES_DB-MetaData'!V140,'SERIES_DB-MetaData'!V140/25.4)</f>
        <v>0.15748031496062992</v>
      </c>
      <c r="W140" s="31">
        <f>IF('SERIES_DB-MetaData'!$F140="US",'SERIES_DB-MetaData'!W140,'SERIES_DB-MetaData'!W140/25.4)</f>
        <v>0</v>
      </c>
      <c r="X140" s="31">
        <f>IF('SERIES_DB-MetaData'!$F140="US",'SERIES_DB-MetaData'!X140,'SERIES_DB-MetaData'!X140/25.4)</f>
        <v>0</v>
      </c>
      <c r="Y140" s="108">
        <f>'SERIES_DB-MetaData'!Y140</f>
        <v>9</v>
      </c>
      <c r="Z140" s="31">
        <f>IF('SERIES_DB-MetaData'!$F140="US",'SERIES_DB-MetaData'!Z140,'SERIES_DB-MetaData'!Z140/25.4)</f>
        <v>0</v>
      </c>
      <c r="AA140" s="108">
        <f>'SERIES_DB-MetaData'!AA140</f>
        <v>0</v>
      </c>
      <c r="AB140" s="31">
        <f>IF('SERIES_DB-MetaData'!$F140="US",'SERIES_DB-MetaData'!AB140,'SERIES_DB-MetaData'!AB140/25.4)</f>
        <v>0</v>
      </c>
      <c r="AC140" s="108">
        <f>'SERIES_DB-MetaData'!AC140</f>
        <v>0</v>
      </c>
      <c r="AD140" s="108">
        <f>'SERIES_DB-MetaData'!AD140</f>
        <v>0</v>
      </c>
      <c r="AE140" s="31">
        <f>IF('SERIES_DB-MetaData'!$F140="US",'SERIES_DB-MetaData'!AE140,'SERIES_DB-MetaData'!AE140/25.4)</f>
        <v>0</v>
      </c>
      <c r="AF140" s="108" t="str">
        <f>'SERIES_DB-MetaData'!AF140</f>
        <v>Ribbed</v>
      </c>
      <c r="AG140" s="23">
        <f t="shared" si="9"/>
        <v>1.1780972450961724</v>
      </c>
      <c r="AH140" s="31">
        <f>IF('SERIES_DB-MetaData'!$F140="US",'SERIES_DB-MetaData'!AH140,'SERIES_DB-MetaData'!AH140/25.4)</f>
        <v>0</v>
      </c>
      <c r="AI140" s="31">
        <f>IF('SERIES_DB-MetaData'!$F140="US",'SERIES_DB-MetaData'!AI140,'SERIES_DB-MetaData'!AI140/6.89476)</f>
        <v>48.482905858942161</v>
      </c>
      <c r="AJ140" s="31">
        <f>IF('SERIES_DB-MetaData'!$F140="US",'SERIES_DB-MetaData'!AJ140,'SERIES_DB-MetaData'!AJ140/6.89476)</f>
        <v>0</v>
      </c>
      <c r="AK140" s="31">
        <f>IF('SERIES_DB-MetaData'!$F140="US",'SERIES_DB-MetaData'!AK140,'SERIES_DB-MetaData'!AK140/6.89476)</f>
        <v>0</v>
      </c>
      <c r="AL140" s="31">
        <f>IF('SERIES_DB-MetaData'!$F140="US",'SERIES_DB-MetaData'!AL140,'SERIES_DB-MetaData'!AL140/6.89476)</f>
        <v>0</v>
      </c>
      <c r="AM140" s="31">
        <f>IF('SERIES_DB-MetaData'!$F140="US",'SERIES_DB-MetaData'!AM140,'SERIES_DB-MetaData'!AM140/6.89476)</f>
        <v>0</v>
      </c>
      <c r="AN140" s="31">
        <f>IF('SERIES_DB-MetaData'!$F140="US",'SERIES_DB-MetaData'!AN140,'SERIES_DB-MetaData'!AN140/6.89476)</f>
        <v>0</v>
      </c>
      <c r="AO140" s="108">
        <f>'SERIES_DB-MetaData'!AO140</f>
        <v>0</v>
      </c>
      <c r="AP140" s="108">
        <f>'SERIES_DB-MetaData'!AP140</f>
        <v>0</v>
      </c>
      <c r="AQ140" s="108">
        <f>'SERIES_DB-MetaData'!AQ140</f>
        <v>1</v>
      </c>
      <c r="AR140" s="108" t="str">
        <f>'SERIES_DB-MetaData'!AR140</f>
        <v>Ribbed</v>
      </c>
      <c r="AS140" s="31">
        <f>IF('SERIES_DB-MetaData'!$F140="US",'SERIES_DB-MetaData'!AS140,'SERIES_DB-MetaData'!AS140/25.4)</f>
        <v>5.5118110236220472E-2</v>
      </c>
      <c r="AT140" s="108">
        <f>'SERIES_DB-MetaData'!AT140</f>
        <v>8</v>
      </c>
      <c r="AU140" s="31">
        <f>IF('SERIES_DB-MetaData'!$F140="US",'SERIES_DB-MetaData'!AU140,'SERIES_DB-MetaData'!AU140/25.4)</f>
        <v>1.1811023622047245</v>
      </c>
      <c r="AV140" s="31">
        <f>IF('SERIES_DB-MetaData'!$F140="US",'SERIES_DB-MetaData'!AV140,'SERIES_DB-MetaData'!AV140/25.4)</f>
        <v>0</v>
      </c>
      <c r="AW140" s="108">
        <f>'SERIES_DB-MetaData'!AW140</f>
        <v>0</v>
      </c>
      <c r="AX140" s="31">
        <f>IF('SERIES_DB-MetaData'!$F140="US",'SERIES_DB-MetaData'!AX140,'SERIES_DB-MetaData'!AX140/25.4)</f>
        <v>0</v>
      </c>
      <c r="AY140" s="23">
        <f t="shared" si="10"/>
        <v>8.5521133347722128E-2</v>
      </c>
      <c r="AZ140" s="23"/>
      <c r="BA140" s="31">
        <f>IF('SERIES_DB-MetaData'!$F140="US",'SERIES_DB-MetaData'!BA140,'SERIES_DB-MetaData'!BA140/6.89476)</f>
        <v>58.276140141208693</v>
      </c>
      <c r="BB140" s="31">
        <f>IF('SERIES_DB-MetaData'!$F140="US",'SERIES_DB-MetaData'!BB140,'SERIES_DB-MetaData'!BB140/6.89476)</f>
        <v>0</v>
      </c>
      <c r="BC140" s="108">
        <f>'SERIES_DB-MetaData'!BC140</f>
        <v>0</v>
      </c>
      <c r="BD140" s="31">
        <f>IF('SERIES_DB-MetaData'!$F140="US",'SERIES_DB-MetaData'!BD140,'SERIES_DB-MetaData'!BD140/25.4)</f>
        <v>7.874015748031496E-2</v>
      </c>
      <c r="BE140" s="31">
        <f>IF('SERIES_DB-MetaData'!$F140="US",'SERIES_DB-MetaData'!BE140,'SERIES_DB-MetaData'!BE140/25.4)</f>
        <v>1.1811023622047245</v>
      </c>
      <c r="BF140" s="108">
        <f>'SERIES_DB-MetaData'!BF140</f>
        <v>1</v>
      </c>
      <c r="BG140" s="23">
        <f t="shared" si="11"/>
        <v>0.52359877559829882</v>
      </c>
      <c r="BH140" s="31">
        <f>IF('SERIES_DB-MetaData'!$F140="US",'SERIES_DB-MetaData'!BH140,'SERIES_DB-MetaData'!BH140/25.4)</f>
        <v>0</v>
      </c>
      <c r="BI140" s="31">
        <f>IF('SERIES_DB-MetaData'!$F140="US",'SERIES_DB-MetaData'!BI140,'SERIES_DB-MetaData'!BI140/6.89476)</f>
        <v>46.90518596731431</v>
      </c>
      <c r="BJ140" s="31">
        <f>IF('SERIES_DB-MetaData'!$F140="US",'SERIES_DB-MetaData'!BJ140,'SERIES_DB-MetaData'!BJ140/6.89476)</f>
        <v>0</v>
      </c>
      <c r="BK140" s="108">
        <f>'SERIES_DB-MetaData'!BK140</f>
        <v>0</v>
      </c>
      <c r="BL140" s="31">
        <f>IF('SERIES_DB-MetaData'!$F140="US",'SERIES_DB-MetaData'!BL140,'SERIES_DB-MetaData'!BL140/25.4)</f>
        <v>7.874015748031496E-2</v>
      </c>
      <c r="BM140" s="31">
        <f>IF('SERIES_DB-MetaData'!$F140="US",'SERIES_DB-MetaData'!BM140,'SERIES_DB-MetaData'!BM140/25.4)</f>
        <v>1.1811023622047245</v>
      </c>
      <c r="BN140" s="31">
        <f>'SERIES_DB-MetaData'!$BO$6</f>
        <v>0.52359877559829893</v>
      </c>
      <c r="BO140" s="22">
        <f>'SERIES_DB-MetaData'!$BO$6</f>
        <v>0.52359877559829893</v>
      </c>
      <c r="BP140" s="31">
        <f>IF('SERIES_DB-MetaData'!$F140="US",'SERIES_DB-MetaData'!BP140,'SERIES_DB-MetaData'!BP140/6.89476)</f>
        <v>46.90518596731431</v>
      </c>
      <c r="BQ140" s="31">
        <f>IF('SERIES_DB-MetaData'!$F140="US",'SERIES_DB-MetaData'!BQ140,'SERIES_DB-MetaData'!BQ140/6.89476)</f>
        <v>0</v>
      </c>
      <c r="BR140" s="108">
        <f>'SERIES_DB-MetaData'!BR140</f>
        <v>0</v>
      </c>
      <c r="BS140" s="31">
        <f>IF('SERIES_DB-MetaData'!$F140="US",'SERIES_DB-MetaData'!BS140,'SERIES_DB-MetaData'!BS140/25.4)</f>
        <v>0</v>
      </c>
      <c r="BT140" s="108">
        <f>'SERIES_DB-MetaData'!BT140</f>
        <v>0</v>
      </c>
      <c r="BU140" s="108">
        <f t="shared" si="12"/>
        <v>0</v>
      </c>
      <c r="BV140" s="31">
        <f>IF('SERIES_DB-MetaData'!$F140="US",'SERIES_DB-MetaData'!BV140,'SERIES_DB-MetaData'!BV140/6.89476)</f>
        <v>0</v>
      </c>
      <c r="BW140" s="108">
        <f>'SERIES_DB-MetaData'!BW140</f>
        <v>0</v>
      </c>
      <c r="BX140" s="108">
        <f>'SERIES_DB-MetaData'!BX140</f>
        <v>2</v>
      </c>
    </row>
    <row r="141" spans="1:76">
      <c r="A141" s="85">
        <f>'SERIES_DB-MetaData'!A141</f>
        <v>136</v>
      </c>
      <c r="B141" s="85">
        <f>'SERIES_DB-MetaData'!B141</f>
        <v>0</v>
      </c>
      <c r="C141" s="85">
        <f>'SERIES_DB-MetaData'!C141</f>
        <v>31</v>
      </c>
      <c r="D141" s="85" t="str">
        <f>'SERIES_DB-MetaData'!D141</f>
        <v>Kokusho_6-4</v>
      </c>
      <c r="E141" s="85" t="str">
        <f>'SERIES_DB-MetaData'!E141</f>
        <v>Kokusho (from Lu et al., 2010, NEES Database)</v>
      </c>
      <c r="F141" s="20" t="s">
        <v>193</v>
      </c>
      <c r="G141" s="85" t="str">
        <f>'SERIES_DB-MetaData'!G141</f>
        <v>C</v>
      </c>
      <c r="H141" s="85" t="str">
        <f>'SERIES_DB-MetaData'!H141</f>
        <v>B</v>
      </c>
      <c r="I141" s="31">
        <f>IF('SERIES_DB-MetaData'!$F141="US",'SERIES_DB-MetaData'!I141,'SERIES_DB-MetaData'!I141/6.89476)</f>
        <v>2.4221292691841341</v>
      </c>
      <c r="J141" s="31">
        <f>IF('SERIES_DB-MetaData'!$F141="US",'SERIES_DB-MetaData'!J141,'SERIES_DB-MetaData'!J141/6.89476)</f>
        <v>0</v>
      </c>
      <c r="K141" s="31">
        <f>IF('SERIES_DB-MetaData'!$F141="US",'SERIES_DB-MetaData'!K141,'SERIES_DB-MetaData'!K141/6.89476)</f>
        <v>0</v>
      </c>
      <c r="L141" s="31">
        <f>IF('SERIES_DB-MetaData'!$F141="US",'SERIES_DB-MetaData'!L141,'SERIES_DB-MetaData'!L141/4.448)</f>
        <v>0</v>
      </c>
      <c r="M141" s="20">
        <f>'SERIES_DB-MetaData'!M141</f>
        <v>0</v>
      </c>
      <c r="N141" s="31">
        <f>IF('SERIES_DB-MetaData'!$F141="US",'SERIES_DB-MetaData'!N141,'SERIES_DB-MetaData'!N141/25.4)</f>
        <v>2.3622047244094491</v>
      </c>
      <c r="O141" s="31">
        <f>IF('SERIES_DB-MetaData'!$F141="US",'SERIES_DB-MetaData'!O141,'SERIES_DB-MetaData'!O141/25.4)</f>
        <v>2.3622047244094491</v>
      </c>
      <c r="P141" s="31">
        <f>IF('SERIES_DB-MetaData'!$F141="US",'SERIES_DB-MetaData'!P141,'SERIES_DB-MetaData'!P141/25.4)</f>
        <v>16.535433070866144</v>
      </c>
      <c r="Q141" s="31">
        <f>IF('SERIES_DB-MetaData'!$F141="US",'SERIES_DB-MetaData'!Q141,'SERIES_DB-MetaData'!Q141/25.4)</f>
        <v>0.78740157480314965</v>
      </c>
      <c r="R141" s="31">
        <f>IF('SERIES_DB-MetaData'!$F141="US",'SERIES_DB-MetaData'!R141,'SERIES_DB-MetaData'!R141/25.4)</f>
        <v>9.0551181102362204</v>
      </c>
      <c r="S141" s="31">
        <f>IF('SERIES_DB-MetaData'!$F141="US",'SERIES_DB-MetaData'!S141,'SERIES_DB-MetaData'!S141/25.4)</f>
        <v>9.0551181102362204</v>
      </c>
      <c r="T141" s="24" t="str">
        <f>'SERIES_DB-MetaData'!T141</f>
        <v>2-point loading</v>
      </c>
      <c r="U141" s="31">
        <f>IF('SERIES_DB-MetaData'!$F141="US",'SERIES_DB-MetaData'!U141,'SERIES_DB-MetaData'!U141/(25.4^2))</f>
        <v>14.880029760059521</v>
      </c>
      <c r="V141" s="31">
        <f>IF('SERIES_DB-MetaData'!$F141="US",'SERIES_DB-MetaData'!V141,'SERIES_DB-MetaData'!V141/25.4)</f>
        <v>0.16535433070866143</v>
      </c>
      <c r="W141" s="31">
        <f>IF('SERIES_DB-MetaData'!$F141="US",'SERIES_DB-MetaData'!W141,'SERIES_DB-MetaData'!W141/25.4)</f>
        <v>0</v>
      </c>
      <c r="X141" s="31">
        <f>IF('SERIES_DB-MetaData'!$F141="US",'SERIES_DB-MetaData'!X141,'SERIES_DB-MetaData'!X141/25.4)</f>
        <v>0</v>
      </c>
      <c r="Y141" s="108">
        <f>'SERIES_DB-MetaData'!Y141</f>
        <v>12</v>
      </c>
      <c r="Z141" s="31">
        <f>IF('SERIES_DB-MetaData'!$F141="US",'SERIES_DB-MetaData'!Z141,'SERIES_DB-MetaData'!Z141/25.4)</f>
        <v>0</v>
      </c>
      <c r="AA141" s="108">
        <f>'SERIES_DB-MetaData'!AA141</f>
        <v>0</v>
      </c>
      <c r="AB141" s="31">
        <f>IF('SERIES_DB-MetaData'!$F141="US",'SERIES_DB-MetaData'!AB141,'SERIES_DB-MetaData'!AB141/25.4)</f>
        <v>0</v>
      </c>
      <c r="AC141" s="108">
        <f>'SERIES_DB-MetaData'!AC141</f>
        <v>0</v>
      </c>
      <c r="AD141" s="108">
        <f>'SERIES_DB-MetaData'!AD141</f>
        <v>0</v>
      </c>
      <c r="AE141" s="31">
        <f>IF('SERIES_DB-MetaData'!$F141="US",'SERIES_DB-MetaData'!AE141,'SERIES_DB-MetaData'!AE141/25.4)</f>
        <v>0</v>
      </c>
      <c r="AF141" s="108" t="str">
        <f>'SERIES_DB-MetaData'!AF141</f>
        <v>Ribbed</v>
      </c>
      <c r="AG141" s="23">
        <f t="shared" si="9"/>
        <v>1.7318029502913734</v>
      </c>
      <c r="AH141" s="31">
        <f>IF('SERIES_DB-MetaData'!$F141="US",'SERIES_DB-MetaData'!AH141,'SERIES_DB-MetaData'!AH141/25.4)</f>
        <v>0</v>
      </c>
      <c r="AI141" s="31">
        <f>IF('SERIES_DB-MetaData'!$F141="US",'SERIES_DB-MetaData'!AI141,'SERIES_DB-MetaData'!AI141/6.89476)</f>
        <v>42.641078152103915</v>
      </c>
      <c r="AJ141" s="31">
        <f>IF('SERIES_DB-MetaData'!$F141="US",'SERIES_DB-MetaData'!AJ141,'SERIES_DB-MetaData'!AJ141/6.89476)</f>
        <v>0</v>
      </c>
      <c r="AK141" s="31">
        <f>IF('SERIES_DB-MetaData'!$F141="US",'SERIES_DB-MetaData'!AK141,'SERIES_DB-MetaData'!AK141/6.89476)</f>
        <v>0</v>
      </c>
      <c r="AL141" s="31">
        <f>IF('SERIES_DB-MetaData'!$F141="US",'SERIES_DB-MetaData'!AL141,'SERIES_DB-MetaData'!AL141/6.89476)</f>
        <v>0</v>
      </c>
      <c r="AM141" s="31">
        <f>IF('SERIES_DB-MetaData'!$F141="US",'SERIES_DB-MetaData'!AM141,'SERIES_DB-MetaData'!AM141/6.89476)</f>
        <v>0</v>
      </c>
      <c r="AN141" s="31">
        <f>IF('SERIES_DB-MetaData'!$F141="US",'SERIES_DB-MetaData'!AN141,'SERIES_DB-MetaData'!AN141/6.89476)</f>
        <v>0</v>
      </c>
      <c r="AO141" s="108">
        <f>'SERIES_DB-MetaData'!AO141</f>
        <v>0</v>
      </c>
      <c r="AP141" s="108">
        <f>'SERIES_DB-MetaData'!AP141</f>
        <v>0</v>
      </c>
      <c r="AQ141" s="108">
        <f>'SERIES_DB-MetaData'!AQ141</f>
        <v>1</v>
      </c>
      <c r="AR141" s="108" t="str">
        <f>'SERIES_DB-MetaData'!AR141</f>
        <v>Ribbed</v>
      </c>
      <c r="AS141" s="31">
        <f>IF('SERIES_DB-MetaData'!$F141="US",'SERIES_DB-MetaData'!AS141,'SERIES_DB-MetaData'!AS141/25.4)</f>
        <v>5.5118110236220472E-2</v>
      </c>
      <c r="AT141" s="108">
        <f>'SERIES_DB-MetaData'!AT141</f>
        <v>8</v>
      </c>
      <c r="AU141" s="31">
        <f>IF('SERIES_DB-MetaData'!$F141="US",'SERIES_DB-MetaData'!AU141,'SERIES_DB-MetaData'!AU141/25.4)</f>
        <v>1.1811023622047245</v>
      </c>
      <c r="AV141" s="31">
        <f>IF('SERIES_DB-MetaData'!$F141="US",'SERIES_DB-MetaData'!AV141,'SERIES_DB-MetaData'!AV141/25.4)</f>
        <v>0</v>
      </c>
      <c r="AW141" s="108">
        <f>'SERIES_DB-MetaData'!AW141</f>
        <v>0</v>
      </c>
      <c r="AX141" s="31">
        <f>IF('SERIES_DB-MetaData'!$F141="US",'SERIES_DB-MetaData'!AX141,'SERIES_DB-MetaData'!AX141/25.4)</f>
        <v>0</v>
      </c>
      <c r="AY141" s="23">
        <f t="shared" si="10"/>
        <v>8.5521133347722128E-2</v>
      </c>
      <c r="AZ141" s="23"/>
      <c r="BA141" s="31">
        <f>IF('SERIES_DB-MetaData'!$F141="US",'SERIES_DB-MetaData'!BA141,'SERIES_DB-MetaData'!BA141/6.89476)</f>
        <v>54.012032325998291</v>
      </c>
      <c r="BB141" s="31">
        <f>IF('SERIES_DB-MetaData'!$F141="US",'SERIES_DB-MetaData'!BB141,'SERIES_DB-MetaData'!BB141/6.89476)</f>
        <v>0</v>
      </c>
      <c r="BC141" s="108">
        <f>'SERIES_DB-MetaData'!BC141</f>
        <v>0</v>
      </c>
      <c r="BD141" s="31">
        <f>IF('SERIES_DB-MetaData'!$F141="US",'SERIES_DB-MetaData'!BD141,'SERIES_DB-MetaData'!BD141/25.4)</f>
        <v>0</v>
      </c>
      <c r="BE141" s="31">
        <f>IF('SERIES_DB-MetaData'!$F141="US",'SERIES_DB-MetaData'!BE141,'SERIES_DB-MetaData'!BE141/25.4)</f>
        <v>0</v>
      </c>
      <c r="BF141" s="108">
        <f>'SERIES_DB-MetaData'!BF141</f>
        <v>0</v>
      </c>
      <c r="BG141" s="23" t="e">
        <f t="shared" si="11"/>
        <v>#DIV/0!</v>
      </c>
      <c r="BH141" s="31">
        <f>IF('SERIES_DB-MetaData'!$F141="US",'SERIES_DB-MetaData'!BH141,'SERIES_DB-MetaData'!BH141/25.4)</f>
        <v>0</v>
      </c>
      <c r="BI141" s="31">
        <f>IF('SERIES_DB-MetaData'!$F141="US",'SERIES_DB-MetaData'!BI141,'SERIES_DB-MetaData'!BI141/6.89476)</f>
        <v>46.90518596731431</v>
      </c>
      <c r="BJ141" s="31">
        <f>IF('SERIES_DB-MetaData'!$F141="US",'SERIES_DB-MetaData'!BJ141,'SERIES_DB-MetaData'!BJ141/6.89476)</f>
        <v>0</v>
      </c>
      <c r="BK141" s="108">
        <f>'SERIES_DB-MetaData'!BK141</f>
        <v>0</v>
      </c>
      <c r="BL141" s="31">
        <f>IF('SERIES_DB-MetaData'!$F141="US",'SERIES_DB-MetaData'!BL141,'SERIES_DB-MetaData'!BL141/25.4)</f>
        <v>0</v>
      </c>
      <c r="BM141" s="31">
        <f>IF('SERIES_DB-MetaData'!$F141="US",'SERIES_DB-MetaData'!BM141,'SERIES_DB-MetaData'!BM141/25.4)</f>
        <v>0</v>
      </c>
      <c r="BN141" s="31">
        <f>'SERIES_DB-MetaData'!$BO$6</f>
        <v>0.52359877559829893</v>
      </c>
      <c r="BO141" s="22">
        <f>'SERIES_DB-MetaData'!$BO$6</f>
        <v>0.52359877559829893</v>
      </c>
      <c r="BP141" s="31">
        <f>IF('SERIES_DB-MetaData'!$F141="US",'SERIES_DB-MetaData'!BP141,'SERIES_DB-MetaData'!BP141/6.89476)</f>
        <v>0</v>
      </c>
      <c r="BQ141" s="31">
        <f>IF('SERIES_DB-MetaData'!$F141="US",'SERIES_DB-MetaData'!BQ141,'SERIES_DB-MetaData'!BQ141/6.89476)</f>
        <v>0</v>
      </c>
      <c r="BR141" s="108">
        <f>'SERIES_DB-MetaData'!BR141</f>
        <v>0</v>
      </c>
      <c r="BS141" s="31">
        <f>IF('SERIES_DB-MetaData'!$F141="US",'SERIES_DB-MetaData'!BS141,'SERIES_DB-MetaData'!BS141/25.4)</f>
        <v>0</v>
      </c>
      <c r="BT141" s="108">
        <f>'SERIES_DB-MetaData'!BT141</f>
        <v>0</v>
      </c>
      <c r="BU141" s="108">
        <f t="shared" si="12"/>
        <v>0</v>
      </c>
      <c r="BV141" s="31">
        <f>IF('SERIES_DB-MetaData'!$F141="US",'SERIES_DB-MetaData'!BV141,'SERIES_DB-MetaData'!BV141/6.89476)</f>
        <v>0</v>
      </c>
      <c r="BW141" s="108">
        <f>'SERIES_DB-MetaData'!BW141</f>
        <v>0</v>
      </c>
      <c r="BX141" s="108">
        <f>'SERIES_DB-MetaData'!BX141</f>
        <v>2</v>
      </c>
    </row>
    <row r="142" spans="1:76">
      <c r="A142" s="85">
        <f>'SERIES_DB-MetaData'!A142</f>
        <v>137</v>
      </c>
      <c r="B142" s="85">
        <f>'SERIES_DB-MetaData'!B142</f>
        <v>0</v>
      </c>
      <c r="C142" s="85">
        <f>'SERIES_DB-MetaData'!C142</f>
        <v>32</v>
      </c>
      <c r="D142" s="85" t="str">
        <f>'SERIES_DB-MetaData'!D142</f>
        <v>Kokusho_6-5</v>
      </c>
      <c r="E142" s="85" t="str">
        <f>'SERIES_DB-MetaData'!E142</f>
        <v>Kokusho (from Lu et al., 2010, NEES Database)</v>
      </c>
      <c r="F142" s="20" t="s">
        <v>193</v>
      </c>
      <c r="G142" s="85" t="str">
        <f>'SERIES_DB-MetaData'!G142</f>
        <v>C</v>
      </c>
      <c r="H142" s="85" t="str">
        <f>'SERIES_DB-MetaData'!H142</f>
        <v>B</v>
      </c>
      <c r="I142" s="31">
        <f>IF('SERIES_DB-MetaData'!$F142="US",'SERIES_DB-MetaData'!I142,'SERIES_DB-MetaData'!I142/6.89476)</f>
        <v>2.2045727479999302</v>
      </c>
      <c r="J142" s="31">
        <f>IF('SERIES_DB-MetaData'!$F142="US",'SERIES_DB-MetaData'!J142,'SERIES_DB-MetaData'!J142/6.89476)</f>
        <v>0</v>
      </c>
      <c r="K142" s="31">
        <f>IF('SERIES_DB-MetaData'!$F142="US",'SERIES_DB-MetaData'!K142,'SERIES_DB-MetaData'!K142/6.89476)</f>
        <v>0</v>
      </c>
      <c r="L142" s="31">
        <f>IF('SERIES_DB-MetaData'!$F142="US",'SERIES_DB-MetaData'!L142,'SERIES_DB-MetaData'!L142/4.448)</f>
        <v>0</v>
      </c>
      <c r="M142" s="20">
        <f>'SERIES_DB-MetaData'!M142</f>
        <v>0</v>
      </c>
      <c r="N142" s="31">
        <f>IF('SERIES_DB-MetaData'!$F142="US",'SERIES_DB-MetaData'!N142,'SERIES_DB-MetaData'!N142/25.4)</f>
        <v>2.3622047244094491</v>
      </c>
      <c r="O142" s="31">
        <f>IF('SERIES_DB-MetaData'!$F142="US",'SERIES_DB-MetaData'!O142,'SERIES_DB-MetaData'!O142/25.4)</f>
        <v>2.3622047244094491</v>
      </c>
      <c r="P142" s="31">
        <f>IF('SERIES_DB-MetaData'!$F142="US",'SERIES_DB-MetaData'!P142,'SERIES_DB-MetaData'!P142/25.4)</f>
        <v>16.535433070866144</v>
      </c>
      <c r="Q142" s="31">
        <f>IF('SERIES_DB-MetaData'!$F142="US",'SERIES_DB-MetaData'!Q142,'SERIES_DB-MetaData'!Q142/25.4)</f>
        <v>0.78740157480314965</v>
      </c>
      <c r="R142" s="31">
        <f>IF('SERIES_DB-MetaData'!$F142="US",'SERIES_DB-MetaData'!R142,'SERIES_DB-MetaData'!R142/25.4)</f>
        <v>9.0551181102362204</v>
      </c>
      <c r="S142" s="31">
        <f>IF('SERIES_DB-MetaData'!$F142="US",'SERIES_DB-MetaData'!S142,'SERIES_DB-MetaData'!S142/25.4)</f>
        <v>9.0551181102362204</v>
      </c>
      <c r="T142" s="24" t="str">
        <f>'SERIES_DB-MetaData'!T142</f>
        <v>2-point loading</v>
      </c>
      <c r="U142" s="31">
        <f>IF('SERIES_DB-MetaData'!$F142="US",'SERIES_DB-MetaData'!U142,'SERIES_DB-MetaData'!U142/(25.4^2))</f>
        <v>14.880029760059521</v>
      </c>
      <c r="V142" s="31">
        <f>IF('SERIES_DB-MetaData'!$F142="US",'SERIES_DB-MetaData'!V142,'SERIES_DB-MetaData'!V142/25.4)</f>
        <v>0.16535433070866143</v>
      </c>
      <c r="W142" s="31">
        <f>IF('SERIES_DB-MetaData'!$F142="US",'SERIES_DB-MetaData'!W142,'SERIES_DB-MetaData'!W142/25.4)</f>
        <v>0</v>
      </c>
      <c r="X142" s="31">
        <f>IF('SERIES_DB-MetaData'!$F142="US",'SERIES_DB-MetaData'!X142,'SERIES_DB-MetaData'!X142/25.4)</f>
        <v>0</v>
      </c>
      <c r="Y142" s="108">
        <f>'SERIES_DB-MetaData'!Y142</f>
        <v>12</v>
      </c>
      <c r="Z142" s="31">
        <f>IF('SERIES_DB-MetaData'!$F142="US",'SERIES_DB-MetaData'!Z142,'SERIES_DB-MetaData'!Z142/25.4)</f>
        <v>0</v>
      </c>
      <c r="AA142" s="108">
        <f>'SERIES_DB-MetaData'!AA142</f>
        <v>0</v>
      </c>
      <c r="AB142" s="31">
        <f>IF('SERIES_DB-MetaData'!$F142="US",'SERIES_DB-MetaData'!AB142,'SERIES_DB-MetaData'!AB142/25.4)</f>
        <v>0</v>
      </c>
      <c r="AC142" s="108">
        <f>'SERIES_DB-MetaData'!AC142</f>
        <v>0</v>
      </c>
      <c r="AD142" s="108">
        <f>'SERIES_DB-MetaData'!AD142</f>
        <v>0</v>
      </c>
      <c r="AE142" s="31">
        <f>IF('SERIES_DB-MetaData'!$F142="US",'SERIES_DB-MetaData'!AE142,'SERIES_DB-MetaData'!AE142/25.4)</f>
        <v>0</v>
      </c>
      <c r="AF142" s="108" t="str">
        <f>'SERIES_DB-MetaData'!AF142</f>
        <v>Ribbed</v>
      </c>
      <c r="AG142" s="23">
        <f t="shared" si="9"/>
        <v>1.7318029502913734</v>
      </c>
      <c r="AH142" s="31">
        <f>IF('SERIES_DB-MetaData'!$F142="US",'SERIES_DB-MetaData'!AH142,'SERIES_DB-MetaData'!AH142/25.4)</f>
        <v>0</v>
      </c>
      <c r="AI142" s="31">
        <f>IF('SERIES_DB-MetaData'!$F142="US",'SERIES_DB-MetaData'!AI142,'SERIES_DB-MetaData'!AI142/6.89476)</f>
        <v>42.641078152103915</v>
      </c>
      <c r="AJ142" s="31">
        <f>IF('SERIES_DB-MetaData'!$F142="US",'SERIES_DB-MetaData'!AJ142,'SERIES_DB-MetaData'!AJ142/6.89476)</f>
        <v>0</v>
      </c>
      <c r="AK142" s="31">
        <f>IF('SERIES_DB-MetaData'!$F142="US",'SERIES_DB-MetaData'!AK142,'SERIES_DB-MetaData'!AK142/6.89476)</f>
        <v>0</v>
      </c>
      <c r="AL142" s="31">
        <f>IF('SERIES_DB-MetaData'!$F142="US",'SERIES_DB-MetaData'!AL142,'SERIES_DB-MetaData'!AL142/6.89476)</f>
        <v>0</v>
      </c>
      <c r="AM142" s="31">
        <f>IF('SERIES_DB-MetaData'!$F142="US",'SERIES_DB-MetaData'!AM142,'SERIES_DB-MetaData'!AM142/6.89476)</f>
        <v>0</v>
      </c>
      <c r="AN142" s="31">
        <f>IF('SERIES_DB-MetaData'!$F142="US",'SERIES_DB-MetaData'!AN142,'SERIES_DB-MetaData'!AN142/6.89476)</f>
        <v>0</v>
      </c>
      <c r="AO142" s="108">
        <f>'SERIES_DB-MetaData'!AO142</f>
        <v>0</v>
      </c>
      <c r="AP142" s="108">
        <f>'SERIES_DB-MetaData'!AP142</f>
        <v>0</v>
      </c>
      <c r="AQ142" s="108">
        <f>'SERIES_DB-MetaData'!AQ142</f>
        <v>2</v>
      </c>
      <c r="AR142" s="108" t="str">
        <f>'SERIES_DB-MetaData'!AR142</f>
        <v>Ribbed</v>
      </c>
      <c r="AS142" s="31">
        <f>IF('SERIES_DB-MetaData'!$F142="US",'SERIES_DB-MetaData'!AS142,'SERIES_DB-MetaData'!AS142/25.4)</f>
        <v>5.5118110236220472E-2</v>
      </c>
      <c r="AT142" s="108">
        <f>'SERIES_DB-MetaData'!AT142</f>
        <v>8</v>
      </c>
      <c r="AU142" s="31">
        <f>IF('SERIES_DB-MetaData'!$F142="US",'SERIES_DB-MetaData'!AU142,'SERIES_DB-MetaData'!AU142/25.4)</f>
        <v>1.1811023622047245</v>
      </c>
      <c r="AV142" s="31">
        <f>IF('SERIES_DB-MetaData'!$F142="US",'SERIES_DB-MetaData'!AV142,'SERIES_DB-MetaData'!AV142/25.4)</f>
        <v>0</v>
      </c>
      <c r="AW142" s="108">
        <f>'SERIES_DB-MetaData'!AW142</f>
        <v>0</v>
      </c>
      <c r="AX142" s="31">
        <f>IF('SERIES_DB-MetaData'!$F142="US",'SERIES_DB-MetaData'!AX142,'SERIES_DB-MetaData'!AX142/25.4)</f>
        <v>0</v>
      </c>
      <c r="AY142" s="23">
        <f t="shared" si="10"/>
        <v>0.17104226669544426</v>
      </c>
      <c r="AZ142" s="23"/>
      <c r="BA142" s="31">
        <f>IF('SERIES_DB-MetaData'!$F142="US",'SERIES_DB-MetaData'!BA142,'SERIES_DB-MetaData'!BA142/6.89476)</f>
        <v>54.012032325998291</v>
      </c>
      <c r="BB142" s="31">
        <f>IF('SERIES_DB-MetaData'!$F142="US",'SERIES_DB-MetaData'!BB142,'SERIES_DB-MetaData'!BB142/6.89476)</f>
        <v>0</v>
      </c>
      <c r="BC142" s="108">
        <f>'SERIES_DB-MetaData'!BC142</f>
        <v>0</v>
      </c>
      <c r="BD142" s="31">
        <f>IF('SERIES_DB-MetaData'!$F142="US",'SERIES_DB-MetaData'!BD142,'SERIES_DB-MetaData'!BD142/25.4)</f>
        <v>0</v>
      </c>
      <c r="BE142" s="31">
        <f>IF('SERIES_DB-MetaData'!$F142="US",'SERIES_DB-MetaData'!BE142,'SERIES_DB-MetaData'!BE142/25.4)</f>
        <v>0</v>
      </c>
      <c r="BF142" s="108">
        <f>'SERIES_DB-MetaData'!BF142</f>
        <v>0</v>
      </c>
      <c r="BG142" s="23" t="e">
        <f t="shared" si="11"/>
        <v>#DIV/0!</v>
      </c>
      <c r="BH142" s="31">
        <f>IF('SERIES_DB-MetaData'!$F142="US",'SERIES_DB-MetaData'!BH142,'SERIES_DB-MetaData'!BH142/25.4)</f>
        <v>0</v>
      </c>
      <c r="BI142" s="31">
        <f>IF('SERIES_DB-MetaData'!$F142="US",'SERIES_DB-MetaData'!BI142,'SERIES_DB-MetaData'!BI142/6.89476)</f>
        <v>0</v>
      </c>
      <c r="BJ142" s="31">
        <f>IF('SERIES_DB-MetaData'!$F142="US",'SERIES_DB-MetaData'!BJ142,'SERIES_DB-MetaData'!BJ142/6.89476)</f>
        <v>0</v>
      </c>
      <c r="BK142" s="108">
        <f>'SERIES_DB-MetaData'!BK142</f>
        <v>0</v>
      </c>
      <c r="BL142" s="31">
        <f>IF('SERIES_DB-MetaData'!$F142="US",'SERIES_DB-MetaData'!BL142,'SERIES_DB-MetaData'!BL142/25.4)</f>
        <v>0</v>
      </c>
      <c r="BM142" s="31">
        <f>IF('SERIES_DB-MetaData'!$F142="US",'SERIES_DB-MetaData'!BM142,'SERIES_DB-MetaData'!BM142/25.4)</f>
        <v>0</v>
      </c>
      <c r="BN142" s="31">
        <f>'SERIES_DB-MetaData'!$BO$6</f>
        <v>0.52359877559829893</v>
      </c>
      <c r="BO142" s="22">
        <f>'SERIES_DB-MetaData'!$BO$6</f>
        <v>0.52359877559829893</v>
      </c>
      <c r="BP142" s="31">
        <f>IF('SERIES_DB-MetaData'!$F142="US",'SERIES_DB-MetaData'!BP142,'SERIES_DB-MetaData'!BP142/6.89476)</f>
        <v>0</v>
      </c>
      <c r="BQ142" s="31">
        <f>IF('SERIES_DB-MetaData'!$F142="US",'SERIES_DB-MetaData'!BQ142,'SERIES_DB-MetaData'!BQ142/6.89476)</f>
        <v>0</v>
      </c>
      <c r="BR142" s="108">
        <f>'SERIES_DB-MetaData'!BR142</f>
        <v>0</v>
      </c>
      <c r="BS142" s="31">
        <f>IF('SERIES_DB-MetaData'!$F142="US",'SERIES_DB-MetaData'!BS142,'SERIES_DB-MetaData'!BS142/25.4)</f>
        <v>0</v>
      </c>
      <c r="BT142" s="108">
        <f>'SERIES_DB-MetaData'!BT142</f>
        <v>0</v>
      </c>
      <c r="BU142" s="108">
        <f t="shared" si="12"/>
        <v>0</v>
      </c>
      <c r="BV142" s="31">
        <f>IF('SERIES_DB-MetaData'!$F142="US",'SERIES_DB-MetaData'!BV142,'SERIES_DB-MetaData'!BV142/6.89476)</f>
        <v>0</v>
      </c>
      <c r="BW142" s="108">
        <f>'SERIES_DB-MetaData'!BW142</f>
        <v>0</v>
      </c>
      <c r="BX142" s="108">
        <f>'SERIES_DB-MetaData'!BX142</f>
        <v>2</v>
      </c>
    </row>
    <row r="143" spans="1:76">
      <c r="A143" s="85">
        <f>'SERIES_DB-MetaData'!A143</f>
        <v>138</v>
      </c>
      <c r="B143" s="85">
        <f>'SERIES_DB-MetaData'!B143</f>
        <v>0</v>
      </c>
      <c r="C143" s="85">
        <f>'SERIES_DB-MetaData'!C143</f>
        <v>33</v>
      </c>
      <c r="D143" s="85" t="str">
        <f>'SERIES_DB-MetaData'!D143</f>
        <v>Kokusho_6-6</v>
      </c>
      <c r="E143" s="85" t="str">
        <f>'SERIES_DB-MetaData'!E143</f>
        <v>Kokusho (from Lu et al., 2010, NEES Database)</v>
      </c>
      <c r="F143" s="20" t="s">
        <v>193</v>
      </c>
      <c r="G143" s="85" t="str">
        <f>'SERIES_DB-MetaData'!G143</f>
        <v>C</v>
      </c>
      <c r="H143" s="85" t="str">
        <f>'SERIES_DB-MetaData'!H143</f>
        <v>B</v>
      </c>
      <c r="I143" s="31">
        <f>IF('SERIES_DB-MetaData'!$F143="US",'SERIES_DB-MetaData'!I143,'SERIES_DB-MetaData'!I143/6.89476)</f>
        <v>2.2045727479999302</v>
      </c>
      <c r="J143" s="31">
        <f>IF('SERIES_DB-MetaData'!$F143="US",'SERIES_DB-MetaData'!J143,'SERIES_DB-MetaData'!J143/6.89476)</f>
        <v>0</v>
      </c>
      <c r="K143" s="31">
        <f>IF('SERIES_DB-MetaData'!$F143="US",'SERIES_DB-MetaData'!K143,'SERIES_DB-MetaData'!K143/6.89476)</f>
        <v>0</v>
      </c>
      <c r="L143" s="31">
        <f>IF('SERIES_DB-MetaData'!$F143="US",'SERIES_DB-MetaData'!L143,'SERIES_DB-MetaData'!L143/4.448)</f>
        <v>0</v>
      </c>
      <c r="M143" s="20">
        <f>'SERIES_DB-MetaData'!M143</f>
        <v>0</v>
      </c>
      <c r="N143" s="31">
        <f>IF('SERIES_DB-MetaData'!$F143="US",'SERIES_DB-MetaData'!N143,'SERIES_DB-MetaData'!N143/25.4)</f>
        <v>2.3622047244094491</v>
      </c>
      <c r="O143" s="31">
        <f>IF('SERIES_DB-MetaData'!$F143="US",'SERIES_DB-MetaData'!O143,'SERIES_DB-MetaData'!O143/25.4)</f>
        <v>2.3622047244094491</v>
      </c>
      <c r="P143" s="31">
        <f>IF('SERIES_DB-MetaData'!$F143="US",'SERIES_DB-MetaData'!P143,'SERIES_DB-MetaData'!P143/25.4)</f>
        <v>16.535433070866144</v>
      </c>
      <c r="Q143" s="31">
        <f>IF('SERIES_DB-MetaData'!$F143="US",'SERIES_DB-MetaData'!Q143,'SERIES_DB-MetaData'!Q143/25.4)</f>
        <v>0.78740157480314965</v>
      </c>
      <c r="R143" s="31">
        <f>IF('SERIES_DB-MetaData'!$F143="US",'SERIES_DB-MetaData'!R143,'SERIES_DB-MetaData'!R143/25.4)</f>
        <v>9.0551181102362204</v>
      </c>
      <c r="S143" s="31">
        <f>IF('SERIES_DB-MetaData'!$F143="US",'SERIES_DB-MetaData'!S143,'SERIES_DB-MetaData'!S143/25.4)</f>
        <v>9.0551181102362204</v>
      </c>
      <c r="T143" s="24" t="str">
        <f>'SERIES_DB-MetaData'!T143</f>
        <v>2-point loading</v>
      </c>
      <c r="U143" s="31">
        <f>IF('SERIES_DB-MetaData'!$F143="US",'SERIES_DB-MetaData'!U143,'SERIES_DB-MetaData'!U143/(25.4^2))</f>
        <v>14.880029760059521</v>
      </c>
      <c r="V143" s="31">
        <f>IF('SERIES_DB-MetaData'!$F143="US",'SERIES_DB-MetaData'!V143,'SERIES_DB-MetaData'!V143/25.4)</f>
        <v>0.16535433070866143</v>
      </c>
      <c r="W143" s="31">
        <f>IF('SERIES_DB-MetaData'!$F143="US",'SERIES_DB-MetaData'!W143,'SERIES_DB-MetaData'!W143/25.4)</f>
        <v>0</v>
      </c>
      <c r="X143" s="31">
        <f>IF('SERIES_DB-MetaData'!$F143="US",'SERIES_DB-MetaData'!X143,'SERIES_DB-MetaData'!X143/25.4)</f>
        <v>0</v>
      </c>
      <c r="Y143" s="108">
        <f>'SERIES_DB-MetaData'!Y143</f>
        <v>12</v>
      </c>
      <c r="Z143" s="31">
        <f>IF('SERIES_DB-MetaData'!$F143="US",'SERIES_DB-MetaData'!Z143,'SERIES_DB-MetaData'!Z143/25.4)</f>
        <v>0</v>
      </c>
      <c r="AA143" s="108">
        <f>'SERIES_DB-MetaData'!AA143</f>
        <v>0</v>
      </c>
      <c r="AB143" s="31">
        <f>IF('SERIES_DB-MetaData'!$F143="US",'SERIES_DB-MetaData'!AB143,'SERIES_DB-MetaData'!AB143/25.4)</f>
        <v>0</v>
      </c>
      <c r="AC143" s="108">
        <f>'SERIES_DB-MetaData'!AC143</f>
        <v>0</v>
      </c>
      <c r="AD143" s="108">
        <f>'SERIES_DB-MetaData'!AD143</f>
        <v>0</v>
      </c>
      <c r="AE143" s="31">
        <f>IF('SERIES_DB-MetaData'!$F143="US",'SERIES_DB-MetaData'!AE143,'SERIES_DB-MetaData'!AE143/25.4)</f>
        <v>0</v>
      </c>
      <c r="AF143" s="108" t="str">
        <f>'SERIES_DB-MetaData'!AF143</f>
        <v>Ribbed</v>
      </c>
      <c r="AG143" s="23">
        <f t="shared" si="9"/>
        <v>1.7318029502913734</v>
      </c>
      <c r="AH143" s="31">
        <f>IF('SERIES_DB-MetaData'!$F143="US",'SERIES_DB-MetaData'!AH143,'SERIES_DB-MetaData'!AH143/25.4)</f>
        <v>0</v>
      </c>
      <c r="AI143" s="31">
        <f>IF('SERIES_DB-MetaData'!$F143="US",'SERIES_DB-MetaData'!AI143,'SERIES_DB-MetaData'!AI143/6.89476)</f>
        <v>42.641078152103915</v>
      </c>
      <c r="AJ143" s="31">
        <f>IF('SERIES_DB-MetaData'!$F143="US",'SERIES_DB-MetaData'!AJ143,'SERIES_DB-MetaData'!AJ143/6.89476)</f>
        <v>0</v>
      </c>
      <c r="AK143" s="31">
        <f>IF('SERIES_DB-MetaData'!$F143="US",'SERIES_DB-MetaData'!AK143,'SERIES_DB-MetaData'!AK143/6.89476)</f>
        <v>0</v>
      </c>
      <c r="AL143" s="31">
        <f>IF('SERIES_DB-MetaData'!$F143="US",'SERIES_DB-MetaData'!AL143,'SERIES_DB-MetaData'!AL143/6.89476)</f>
        <v>0</v>
      </c>
      <c r="AM143" s="31">
        <f>IF('SERIES_DB-MetaData'!$F143="US",'SERIES_DB-MetaData'!AM143,'SERIES_DB-MetaData'!AM143/6.89476)</f>
        <v>0</v>
      </c>
      <c r="AN143" s="31">
        <f>IF('SERIES_DB-MetaData'!$F143="US",'SERIES_DB-MetaData'!AN143,'SERIES_DB-MetaData'!AN143/6.89476)</f>
        <v>0</v>
      </c>
      <c r="AO143" s="108">
        <f>'SERIES_DB-MetaData'!AO143</f>
        <v>0</v>
      </c>
      <c r="AP143" s="108">
        <f>'SERIES_DB-MetaData'!AP143</f>
        <v>0</v>
      </c>
      <c r="AQ143" s="108">
        <f>'SERIES_DB-MetaData'!AQ143</f>
        <v>2</v>
      </c>
      <c r="AR143" s="108" t="str">
        <f>'SERIES_DB-MetaData'!AR143</f>
        <v>Ribbed</v>
      </c>
      <c r="AS143" s="31">
        <f>IF('SERIES_DB-MetaData'!$F143="US",'SERIES_DB-MetaData'!AS143,'SERIES_DB-MetaData'!AS143/25.4)</f>
        <v>5.5118110236220472E-2</v>
      </c>
      <c r="AT143" s="108">
        <f>'SERIES_DB-MetaData'!AT143</f>
        <v>8</v>
      </c>
      <c r="AU143" s="31">
        <f>IF('SERIES_DB-MetaData'!$F143="US",'SERIES_DB-MetaData'!AU143,'SERIES_DB-MetaData'!AU143/25.4)</f>
        <v>1.1811023622047245</v>
      </c>
      <c r="AV143" s="31">
        <f>IF('SERIES_DB-MetaData'!$F143="US",'SERIES_DB-MetaData'!AV143,'SERIES_DB-MetaData'!AV143/25.4)</f>
        <v>0</v>
      </c>
      <c r="AW143" s="108">
        <f>'SERIES_DB-MetaData'!AW143</f>
        <v>0</v>
      </c>
      <c r="AX143" s="31">
        <f>IF('SERIES_DB-MetaData'!$F143="US",'SERIES_DB-MetaData'!AX143,'SERIES_DB-MetaData'!AX143/25.4)</f>
        <v>0</v>
      </c>
      <c r="AY143" s="23">
        <f t="shared" si="10"/>
        <v>0.17104226669544426</v>
      </c>
      <c r="AZ143" s="23"/>
      <c r="BA143" s="31">
        <f>IF('SERIES_DB-MetaData'!$F143="US",'SERIES_DB-MetaData'!BA143,'SERIES_DB-MetaData'!BA143/6.89476)</f>
        <v>54.012032325998291</v>
      </c>
      <c r="BB143" s="31">
        <f>IF('SERIES_DB-MetaData'!$F143="US",'SERIES_DB-MetaData'!BB143,'SERIES_DB-MetaData'!BB143/6.89476)</f>
        <v>0</v>
      </c>
      <c r="BC143" s="108">
        <f>'SERIES_DB-MetaData'!BC143</f>
        <v>0</v>
      </c>
      <c r="BD143" s="31">
        <f>IF('SERIES_DB-MetaData'!$F143="US",'SERIES_DB-MetaData'!BD143,'SERIES_DB-MetaData'!BD143/25.4)</f>
        <v>0</v>
      </c>
      <c r="BE143" s="31">
        <f>IF('SERIES_DB-MetaData'!$F143="US",'SERIES_DB-MetaData'!BE143,'SERIES_DB-MetaData'!BE143/25.4)</f>
        <v>0</v>
      </c>
      <c r="BF143" s="108">
        <f>'SERIES_DB-MetaData'!BF143</f>
        <v>0</v>
      </c>
      <c r="BG143" s="23" t="e">
        <f t="shared" si="11"/>
        <v>#DIV/0!</v>
      </c>
      <c r="BH143" s="31">
        <f>IF('SERIES_DB-MetaData'!$F143="US",'SERIES_DB-MetaData'!BH143,'SERIES_DB-MetaData'!BH143/25.4)</f>
        <v>0</v>
      </c>
      <c r="BI143" s="31">
        <f>IF('SERIES_DB-MetaData'!$F143="US",'SERIES_DB-MetaData'!BI143,'SERIES_DB-MetaData'!BI143/6.89476)</f>
        <v>0</v>
      </c>
      <c r="BJ143" s="31">
        <f>IF('SERIES_DB-MetaData'!$F143="US",'SERIES_DB-MetaData'!BJ143,'SERIES_DB-MetaData'!BJ143/6.89476)</f>
        <v>0</v>
      </c>
      <c r="BK143" s="108">
        <f>'SERIES_DB-MetaData'!BK143</f>
        <v>0</v>
      </c>
      <c r="BL143" s="31">
        <f>IF('SERIES_DB-MetaData'!$F143="US",'SERIES_DB-MetaData'!BL143,'SERIES_DB-MetaData'!BL143/25.4)</f>
        <v>0</v>
      </c>
      <c r="BM143" s="31">
        <f>IF('SERIES_DB-MetaData'!$F143="US",'SERIES_DB-MetaData'!BM143,'SERIES_DB-MetaData'!BM143/25.4)</f>
        <v>0</v>
      </c>
      <c r="BN143" s="31">
        <f>'SERIES_DB-MetaData'!$BO$6</f>
        <v>0.52359877559829893</v>
      </c>
      <c r="BO143" s="22">
        <f>'SERIES_DB-MetaData'!$BO$6</f>
        <v>0.52359877559829893</v>
      </c>
      <c r="BP143" s="31">
        <f>IF('SERIES_DB-MetaData'!$F143="US",'SERIES_DB-MetaData'!BP143,'SERIES_DB-MetaData'!BP143/6.89476)</f>
        <v>0</v>
      </c>
      <c r="BQ143" s="31">
        <f>IF('SERIES_DB-MetaData'!$F143="US",'SERIES_DB-MetaData'!BQ143,'SERIES_DB-MetaData'!BQ143/6.89476)</f>
        <v>0</v>
      </c>
      <c r="BR143" s="108">
        <f>'SERIES_DB-MetaData'!BR143</f>
        <v>0</v>
      </c>
      <c r="BS143" s="31">
        <f>IF('SERIES_DB-MetaData'!$F143="US",'SERIES_DB-MetaData'!BS143,'SERIES_DB-MetaData'!BS143/25.4)</f>
        <v>0</v>
      </c>
      <c r="BT143" s="108">
        <f>'SERIES_DB-MetaData'!BT143</f>
        <v>0</v>
      </c>
      <c r="BU143" s="108">
        <f t="shared" si="12"/>
        <v>0</v>
      </c>
      <c r="BV143" s="31">
        <f>IF('SERIES_DB-MetaData'!$F143="US",'SERIES_DB-MetaData'!BV143,'SERIES_DB-MetaData'!BV143/6.89476)</f>
        <v>0</v>
      </c>
      <c r="BW143" s="108">
        <f>'SERIES_DB-MetaData'!BW143</f>
        <v>0</v>
      </c>
      <c r="BX143" s="108">
        <f>'SERIES_DB-MetaData'!BX143</f>
        <v>2</v>
      </c>
    </row>
    <row r="144" spans="1:76">
      <c r="A144" s="85">
        <f>'SERIES_DB-MetaData'!A144</f>
        <v>139</v>
      </c>
      <c r="B144" s="85">
        <f>'SERIES_DB-MetaData'!B144</f>
        <v>0</v>
      </c>
      <c r="C144" s="85">
        <f>'SERIES_DB-MetaData'!C144</f>
        <v>34</v>
      </c>
      <c r="D144" s="85" t="str">
        <f>'SERIES_DB-MetaData'!D144</f>
        <v>Kokusho_6-7</v>
      </c>
      <c r="E144" s="85" t="str">
        <f>'SERIES_DB-MetaData'!E144</f>
        <v>Kokusho (from Lu et al., 2010, NEES Database)</v>
      </c>
      <c r="F144" s="20" t="s">
        <v>193</v>
      </c>
      <c r="G144" s="85" t="str">
        <f>'SERIES_DB-MetaData'!G144</f>
        <v>C</v>
      </c>
      <c r="H144" s="85" t="str">
        <f>'SERIES_DB-MetaData'!H144</f>
        <v>B</v>
      </c>
      <c r="I144" s="31">
        <f>IF('SERIES_DB-MetaData'!$F144="US",'SERIES_DB-MetaData'!I144,'SERIES_DB-MetaData'!I144/6.89476)</f>
        <v>4.2641078152103917</v>
      </c>
      <c r="J144" s="31">
        <f>IF('SERIES_DB-MetaData'!$F144="US",'SERIES_DB-MetaData'!J144,'SERIES_DB-MetaData'!J144/6.89476)</f>
        <v>0</v>
      </c>
      <c r="K144" s="31">
        <f>IF('SERIES_DB-MetaData'!$F144="US",'SERIES_DB-MetaData'!K144,'SERIES_DB-MetaData'!K144/6.89476)</f>
        <v>0</v>
      </c>
      <c r="L144" s="31">
        <f>IF('SERIES_DB-MetaData'!$F144="US",'SERIES_DB-MetaData'!L144,'SERIES_DB-MetaData'!L144/4.448)</f>
        <v>0</v>
      </c>
      <c r="M144" s="20">
        <f>'SERIES_DB-MetaData'!M144</f>
        <v>0</v>
      </c>
      <c r="N144" s="31">
        <f>IF('SERIES_DB-MetaData'!$F144="US",'SERIES_DB-MetaData'!N144,'SERIES_DB-MetaData'!N144/25.4)</f>
        <v>2.3622047244094491</v>
      </c>
      <c r="O144" s="31">
        <f>IF('SERIES_DB-MetaData'!$F144="US",'SERIES_DB-MetaData'!O144,'SERIES_DB-MetaData'!O144/25.4)</f>
        <v>2.3622047244094491</v>
      </c>
      <c r="P144" s="31">
        <f>IF('SERIES_DB-MetaData'!$F144="US",'SERIES_DB-MetaData'!P144,'SERIES_DB-MetaData'!P144/25.4)</f>
        <v>16.535433070866144</v>
      </c>
      <c r="Q144" s="31">
        <f>IF('SERIES_DB-MetaData'!$F144="US",'SERIES_DB-MetaData'!Q144,'SERIES_DB-MetaData'!Q144/25.4)</f>
        <v>0.78740157480314965</v>
      </c>
      <c r="R144" s="31">
        <f>IF('SERIES_DB-MetaData'!$F144="US",'SERIES_DB-MetaData'!R144,'SERIES_DB-MetaData'!R144/25.4)</f>
        <v>9.0551181102362204</v>
      </c>
      <c r="S144" s="31">
        <f>IF('SERIES_DB-MetaData'!$F144="US",'SERIES_DB-MetaData'!S144,'SERIES_DB-MetaData'!S144/25.4)</f>
        <v>9.0551181102362204</v>
      </c>
      <c r="T144" s="24" t="str">
        <f>'SERIES_DB-MetaData'!T144</f>
        <v>2-point loading</v>
      </c>
      <c r="U144" s="31">
        <f>IF('SERIES_DB-MetaData'!$F144="US",'SERIES_DB-MetaData'!U144,'SERIES_DB-MetaData'!U144/(25.4^2))</f>
        <v>14.880029760059521</v>
      </c>
      <c r="V144" s="31">
        <f>IF('SERIES_DB-MetaData'!$F144="US",'SERIES_DB-MetaData'!V144,'SERIES_DB-MetaData'!V144/25.4)</f>
        <v>0.16535433070866143</v>
      </c>
      <c r="W144" s="31">
        <f>IF('SERIES_DB-MetaData'!$F144="US",'SERIES_DB-MetaData'!W144,'SERIES_DB-MetaData'!W144/25.4)</f>
        <v>0</v>
      </c>
      <c r="X144" s="31">
        <f>IF('SERIES_DB-MetaData'!$F144="US",'SERIES_DB-MetaData'!X144,'SERIES_DB-MetaData'!X144/25.4)</f>
        <v>0</v>
      </c>
      <c r="Y144" s="108">
        <f>'SERIES_DB-MetaData'!Y144</f>
        <v>8</v>
      </c>
      <c r="Z144" s="31">
        <f>IF('SERIES_DB-MetaData'!$F144="US",'SERIES_DB-MetaData'!Z144,'SERIES_DB-MetaData'!Z144/25.4)</f>
        <v>0</v>
      </c>
      <c r="AA144" s="108">
        <f>'SERIES_DB-MetaData'!AA144</f>
        <v>0</v>
      </c>
      <c r="AB144" s="31">
        <f>IF('SERIES_DB-MetaData'!$F144="US",'SERIES_DB-MetaData'!AB144,'SERIES_DB-MetaData'!AB144/25.4)</f>
        <v>0</v>
      </c>
      <c r="AC144" s="108">
        <f>'SERIES_DB-MetaData'!AC144</f>
        <v>0</v>
      </c>
      <c r="AD144" s="108">
        <f>'SERIES_DB-MetaData'!AD144</f>
        <v>0</v>
      </c>
      <c r="AE144" s="31">
        <f>IF('SERIES_DB-MetaData'!$F144="US",'SERIES_DB-MetaData'!AE144,'SERIES_DB-MetaData'!AE144/25.4)</f>
        <v>0</v>
      </c>
      <c r="AF144" s="108" t="str">
        <f>'SERIES_DB-MetaData'!AF144</f>
        <v>Ribbed</v>
      </c>
      <c r="AG144" s="23">
        <f t="shared" si="9"/>
        <v>1.1545353001942491</v>
      </c>
      <c r="AH144" s="31">
        <f>IF('SERIES_DB-MetaData'!$F144="US",'SERIES_DB-MetaData'!AH144,'SERIES_DB-MetaData'!AH144/25.4)</f>
        <v>0</v>
      </c>
      <c r="AI144" s="31">
        <f>IF('SERIES_DB-MetaData'!$F144="US",'SERIES_DB-MetaData'!AI144,'SERIES_DB-MetaData'!AI144/6.89476)</f>
        <v>42.641078152103915</v>
      </c>
      <c r="AJ144" s="31">
        <f>IF('SERIES_DB-MetaData'!$F144="US",'SERIES_DB-MetaData'!AJ144,'SERIES_DB-MetaData'!AJ144/6.89476)</f>
        <v>0</v>
      </c>
      <c r="AK144" s="31">
        <f>IF('SERIES_DB-MetaData'!$F144="US",'SERIES_DB-MetaData'!AK144,'SERIES_DB-MetaData'!AK144/6.89476)</f>
        <v>0</v>
      </c>
      <c r="AL144" s="31">
        <f>IF('SERIES_DB-MetaData'!$F144="US",'SERIES_DB-MetaData'!AL144,'SERIES_DB-MetaData'!AL144/6.89476)</f>
        <v>0</v>
      </c>
      <c r="AM144" s="31">
        <f>IF('SERIES_DB-MetaData'!$F144="US",'SERIES_DB-MetaData'!AM144,'SERIES_DB-MetaData'!AM144/6.89476)</f>
        <v>0</v>
      </c>
      <c r="AN144" s="31">
        <f>IF('SERIES_DB-MetaData'!$F144="US",'SERIES_DB-MetaData'!AN144,'SERIES_DB-MetaData'!AN144/6.89476)</f>
        <v>0</v>
      </c>
      <c r="AO144" s="108">
        <f>'SERIES_DB-MetaData'!AO144</f>
        <v>0</v>
      </c>
      <c r="AP144" s="108">
        <f>'SERIES_DB-MetaData'!AP144</f>
        <v>0</v>
      </c>
      <c r="AQ144" s="108">
        <f>'SERIES_DB-MetaData'!AQ144</f>
        <v>2</v>
      </c>
      <c r="AR144" s="108" t="str">
        <f>'SERIES_DB-MetaData'!AR144</f>
        <v>Ribbed</v>
      </c>
      <c r="AS144" s="31">
        <f>IF('SERIES_DB-MetaData'!$F144="US",'SERIES_DB-MetaData'!AS144,'SERIES_DB-MetaData'!AS144/25.4)</f>
        <v>5.5118110236220472E-2</v>
      </c>
      <c r="AT144" s="108">
        <f>'SERIES_DB-MetaData'!AT144</f>
        <v>8</v>
      </c>
      <c r="AU144" s="31">
        <f>IF('SERIES_DB-MetaData'!$F144="US",'SERIES_DB-MetaData'!AU144,'SERIES_DB-MetaData'!AU144/25.4)</f>
        <v>1.1811023622047245</v>
      </c>
      <c r="AV144" s="31">
        <f>IF('SERIES_DB-MetaData'!$F144="US",'SERIES_DB-MetaData'!AV144,'SERIES_DB-MetaData'!AV144/25.4)</f>
        <v>0</v>
      </c>
      <c r="AW144" s="108">
        <f>'SERIES_DB-MetaData'!AW144</f>
        <v>0</v>
      </c>
      <c r="AX144" s="31">
        <f>IF('SERIES_DB-MetaData'!$F144="US",'SERIES_DB-MetaData'!AX144,'SERIES_DB-MetaData'!AX144/25.4)</f>
        <v>0</v>
      </c>
      <c r="AY144" s="23">
        <f t="shared" si="10"/>
        <v>0.17104226669544426</v>
      </c>
      <c r="AZ144" s="23"/>
      <c r="BA144" s="31">
        <f>IF('SERIES_DB-MetaData'!$F144="US",'SERIES_DB-MetaData'!BA144,'SERIES_DB-MetaData'!BA144/6.89476)</f>
        <v>54.012032325998291</v>
      </c>
      <c r="BB144" s="31">
        <f>IF('SERIES_DB-MetaData'!$F144="US",'SERIES_DB-MetaData'!BB144,'SERIES_DB-MetaData'!BB144/6.89476)</f>
        <v>0</v>
      </c>
      <c r="BC144" s="108">
        <f>'SERIES_DB-MetaData'!BC144</f>
        <v>0</v>
      </c>
      <c r="BD144" s="31">
        <f>IF('SERIES_DB-MetaData'!$F144="US",'SERIES_DB-MetaData'!BD144,'SERIES_DB-MetaData'!BD144/25.4)</f>
        <v>7.874015748031496E-2</v>
      </c>
      <c r="BE144" s="31">
        <f>IF('SERIES_DB-MetaData'!$F144="US",'SERIES_DB-MetaData'!BE144,'SERIES_DB-MetaData'!BE144/25.4)</f>
        <v>1.1811023622047245</v>
      </c>
      <c r="BF144" s="108">
        <f>'SERIES_DB-MetaData'!BF144</f>
        <v>1</v>
      </c>
      <c r="BG144" s="23">
        <f t="shared" si="11"/>
        <v>0.52359877559829882</v>
      </c>
      <c r="BH144" s="31">
        <f>IF('SERIES_DB-MetaData'!$F144="US",'SERIES_DB-MetaData'!BH144,'SERIES_DB-MetaData'!BH144/25.4)</f>
        <v>0</v>
      </c>
      <c r="BI144" s="31">
        <f>IF('SERIES_DB-MetaData'!$F144="US",'SERIES_DB-MetaData'!BI144,'SERIES_DB-MetaData'!BI144/6.89476)</f>
        <v>54.012032325998291</v>
      </c>
      <c r="BJ144" s="31">
        <f>IF('SERIES_DB-MetaData'!$F144="US",'SERIES_DB-MetaData'!BJ144,'SERIES_DB-MetaData'!BJ144/6.89476)</f>
        <v>0</v>
      </c>
      <c r="BK144" s="108">
        <f>'SERIES_DB-MetaData'!BK144</f>
        <v>0</v>
      </c>
      <c r="BL144" s="31">
        <f>IF('SERIES_DB-MetaData'!$F144="US",'SERIES_DB-MetaData'!BL144,'SERIES_DB-MetaData'!BL144/25.4)</f>
        <v>5.5118110236220472E-2</v>
      </c>
      <c r="BM144" s="31">
        <f>IF('SERIES_DB-MetaData'!$F144="US",'SERIES_DB-MetaData'!BM144,'SERIES_DB-MetaData'!BM144/25.4)</f>
        <v>1.1811023622047245</v>
      </c>
      <c r="BN144" s="31">
        <f>'SERIES_DB-MetaData'!$BO$6</f>
        <v>0.52359877559829893</v>
      </c>
      <c r="BO144" s="22">
        <f>'SERIES_DB-MetaData'!$BO$6</f>
        <v>0.52359877559829893</v>
      </c>
      <c r="BP144" s="31">
        <f>IF('SERIES_DB-MetaData'!$F144="US",'SERIES_DB-MetaData'!BP144,'SERIES_DB-MetaData'!BP144/6.89476)</f>
        <v>54.012032325998291</v>
      </c>
      <c r="BQ144" s="31">
        <f>IF('SERIES_DB-MetaData'!$F144="US",'SERIES_DB-MetaData'!BQ144,'SERIES_DB-MetaData'!BQ144/6.89476)</f>
        <v>0</v>
      </c>
      <c r="BR144" s="108">
        <f>'SERIES_DB-MetaData'!BR144</f>
        <v>0</v>
      </c>
      <c r="BS144" s="31">
        <f>IF('SERIES_DB-MetaData'!$F144="US",'SERIES_DB-MetaData'!BS144,'SERIES_DB-MetaData'!BS144/25.4)</f>
        <v>0</v>
      </c>
      <c r="BT144" s="108">
        <f>'SERIES_DB-MetaData'!BT144</f>
        <v>0</v>
      </c>
      <c r="BU144" s="108">
        <f t="shared" si="12"/>
        <v>0</v>
      </c>
      <c r="BV144" s="31">
        <f>IF('SERIES_DB-MetaData'!$F144="US",'SERIES_DB-MetaData'!BV144,'SERIES_DB-MetaData'!BV144/6.89476)</f>
        <v>0</v>
      </c>
      <c r="BW144" s="108">
        <f>'SERIES_DB-MetaData'!BW144</f>
        <v>0</v>
      </c>
      <c r="BX144" s="108">
        <f>'SERIES_DB-MetaData'!BX144</f>
        <v>2</v>
      </c>
    </row>
    <row r="145" spans="1:76">
      <c r="A145" s="85">
        <f>'SERIES_DB-MetaData'!A145</f>
        <v>140</v>
      </c>
      <c r="B145" s="85">
        <f>'SERIES_DB-MetaData'!B145</f>
        <v>0</v>
      </c>
      <c r="C145" s="85">
        <f>'SERIES_DB-MetaData'!C145</f>
        <v>1</v>
      </c>
      <c r="D145" s="85" t="str">
        <f>'SERIES_DB-MetaData'!D145</f>
        <v>W1</v>
      </c>
      <c r="E145" s="85" t="str">
        <f>'SERIES_DB-MetaData'!E145</f>
        <v>Layssi,Cook (2012)</v>
      </c>
      <c r="F145" s="20" t="s">
        <v>193</v>
      </c>
      <c r="G145" s="85" t="str">
        <f>'SERIES_DB-MetaData'!G145</f>
        <v>C</v>
      </c>
      <c r="H145" s="85" t="str">
        <f>'SERIES_DB-MetaData'!H145</f>
        <v>R</v>
      </c>
      <c r="I145" s="31">
        <f>IF('SERIES_DB-MetaData'!$F145="US",'SERIES_DB-MetaData'!I145,'SERIES_DB-MetaData'!I145/6.89476)</f>
        <v>4.5251756406314358</v>
      </c>
      <c r="J145" s="31">
        <f>IF('SERIES_DB-MetaData'!$F145="US",'SERIES_DB-MetaData'!J145,'SERIES_DB-MetaData'!J145/6.89476)</f>
        <v>0</v>
      </c>
      <c r="K145" s="31">
        <f>IF('SERIES_DB-MetaData'!$F145="US",'SERIES_DB-MetaData'!K145,'SERIES_DB-MetaData'!K145/6.89476)</f>
        <v>0</v>
      </c>
      <c r="L145" s="31">
        <f>IF('SERIES_DB-MetaData'!$F145="US",'SERIES_DB-MetaData'!L145,'SERIES_DB-MetaData'!L145/4.448)</f>
        <v>0</v>
      </c>
      <c r="M145" s="20">
        <f>'SERIES_DB-MetaData'!M145</f>
        <v>0</v>
      </c>
      <c r="N145" s="31">
        <f>IF('SERIES_DB-MetaData'!$F145="US",'SERIES_DB-MetaData'!N145,'SERIES_DB-MetaData'!N145/25.4)</f>
        <v>5.9055118110236222</v>
      </c>
      <c r="O145" s="31">
        <f>IF('SERIES_DB-MetaData'!$F145="US",'SERIES_DB-MetaData'!O145,'SERIES_DB-MetaData'!O145/25.4)</f>
        <v>2.204724409448819</v>
      </c>
      <c r="P145" s="31">
        <f>IF('SERIES_DB-MetaData'!$F145="US",'SERIES_DB-MetaData'!P145,'SERIES_DB-MetaData'!P145/25.4)</f>
        <v>47.244094488188978</v>
      </c>
      <c r="Q145" s="31">
        <f>IF('SERIES_DB-MetaData'!$F145="US",'SERIES_DB-MetaData'!Q145,'SERIES_DB-MetaData'!Q145/25.4)</f>
        <v>5.9055118110236222</v>
      </c>
      <c r="R145" s="31">
        <f>IF('SERIES_DB-MetaData'!$F145="US",'SERIES_DB-MetaData'!R145,'SERIES_DB-MetaData'!R145/25.4)</f>
        <v>127.95275590551182</v>
      </c>
      <c r="S145" s="31">
        <f>IF('SERIES_DB-MetaData'!$F145="US",'SERIES_DB-MetaData'!S145,'SERIES_DB-MetaData'!S145/25.4)</f>
        <v>127.95275590551182</v>
      </c>
      <c r="T145" s="24" t="str">
        <f>'SERIES_DB-MetaData'!T145</f>
        <v>C</v>
      </c>
      <c r="U145" s="31">
        <f>IF('SERIES_DB-MetaData'!$F145="US",'SERIES_DB-MetaData'!U145,'SERIES_DB-MetaData'!U145/(25.4^2))</f>
        <v>279.00055800111602</v>
      </c>
      <c r="V145" s="31">
        <f>IF('SERIES_DB-MetaData'!$F145="US",'SERIES_DB-MetaData'!V145,'SERIES_DB-MetaData'!V145/25.4)</f>
        <v>0.76771653543307095</v>
      </c>
      <c r="W145" s="31">
        <f>IF('SERIES_DB-MetaData'!$F145="US",'SERIES_DB-MetaData'!W145,'SERIES_DB-MetaData'!W145/25.4)</f>
        <v>0</v>
      </c>
      <c r="X145" s="31">
        <f>IF('SERIES_DB-MetaData'!$F145="US",'SERIES_DB-MetaData'!X145,'SERIES_DB-MetaData'!X145/25.4)</f>
        <v>0</v>
      </c>
      <c r="Y145" s="108">
        <f>'SERIES_DB-MetaData'!Y145</f>
        <v>2</v>
      </c>
      <c r="Z145" s="31">
        <f>IF('SERIES_DB-MetaData'!$F145="US",'SERIES_DB-MetaData'!Z145,'SERIES_DB-MetaData'!Z145/25.4)</f>
        <v>1.4173228346456694</v>
      </c>
      <c r="AA145" s="108">
        <f>'SERIES_DB-MetaData'!AA145</f>
        <v>0</v>
      </c>
      <c r="AB145" s="31">
        <f>IF('SERIES_DB-MetaData'!$F145="US",'SERIES_DB-MetaData'!AB145,'SERIES_DB-MetaData'!AB145/25.4)</f>
        <v>0.98425196850393704</v>
      </c>
      <c r="AC145" s="108">
        <f>'SERIES_DB-MetaData'!AC145</f>
        <v>0</v>
      </c>
      <c r="AD145" s="108" t="str">
        <f>'SERIES_DB-MetaData'!AD145</f>
        <v>STRAIGHT</v>
      </c>
      <c r="AE145" s="31">
        <f>IF('SERIES_DB-MetaData'!$F145="US",'SERIES_DB-MetaData'!AE145,'SERIES_DB-MetaData'!AE145/25.4)</f>
        <v>0</v>
      </c>
      <c r="AF145" s="108" t="str">
        <f>'SERIES_DB-MetaData'!AF145</f>
        <v>Ribbed</v>
      </c>
      <c r="AG145" s="23">
        <f t="shared" si="9"/>
        <v>0.33183072403542196</v>
      </c>
      <c r="AH145" s="31">
        <f>IF('SERIES_DB-MetaData'!$F145="US",'SERIES_DB-MetaData'!AH145,'SERIES_DB-MetaData'!AH145/25.4)</f>
        <v>23.622047244094489</v>
      </c>
      <c r="AI145" s="31">
        <f>IF('SERIES_DB-MetaData'!$F145="US",'SERIES_DB-MetaData'!AI145,'SERIES_DB-MetaData'!AI145/6.89476)</f>
        <v>66.717333163155786</v>
      </c>
      <c r="AJ145" s="31">
        <f>IF('SERIES_DB-MetaData'!$F145="US",'SERIES_DB-MetaData'!AJ145,'SERIES_DB-MetaData'!AJ145/6.89476)</f>
        <v>92.389002662891826</v>
      </c>
      <c r="AK145" s="31">
        <f>IF('SERIES_DB-MetaData'!$F145="US",'SERIES_DB-MetaData'!AK145,'SERIES_DB-MetaData'!AK145/6.89476)</f>
        <v>0</v>
      </c>
      <c r="AL145" s="31">
        <f>IF('SERIES_DB-MetaData'!$F145="US",'SERIES_DB-MetaData'!AL145,'SERIES_DB-MetaData'!AL145/6.89476)</f>
        <v>0</v>
      </c>
      <c r="AM145" s="31">
        <f>IF('SERIES_DB-MetaData'!$F145="US",'SERIES_DB-MetaData'!AM145,'SERIES_DB-MetaData'!AM145/6.89476)</f>
        <v>0</v>
      </c>
      <c r="AN145" s="31">
        <f>IF('SERIES_DB-MetaData'!$F145="US",'SERIES_DB-MetaData'!AN145,'SERIES_DB-MetaData'!AN145/6.89476)</f>
        <v>0</v>
      </c>
      <c r="AO145" s="108">
        <f>'SERIES_DB-MetaData'!AO145</f>
        <v>400</v>
      </c>
      <c r="AP145" s="108">
        <f>'SERIES_DB-MetaData'!AP145</f>
        <v>0</v>
      </c>
      <c r="AQ145" s="108">
        <f>'SERIES_DB-MetaData'!AQ145</f>
        <v>0</v>
      </c>
      <c r="AR145" s="108" t="str">
        <f>'SERIES_DB-MetaData'!AR145</f>
        <v>Ribbed</v>
      </c>
      <c r="AS145" s="31">
        <f>IF('SERIES_DB-MetaData'!$F145="US",'SERIES_DB-MetaData'!AS145,'SERIES_DB-MetaData'!AS145/25.4)</f>
        <v>0.44488188976377957</v>
      </c>
      <c r="AT145" s="108">
        <f>'SERIES_DB-MetaData'!AT145</f>
        <v>13</v>
      </c>
      <c r="AU145" s="31">
        <f>IF('SERIES_DB-MetaData'!$F145="US",'SERIES_DB-MetaData'!AU145,'SERIES_DB-MetaData'!AU145/25.4)</f>
        <v>9.8425196850393704</v>
      </c>
      <c r="AV145" s="31">
        <f>IF('SERIES_DB-MetaData'!$F145="US",'SERIES_DB-MetaData'!AV145,'SERIES_DB-MetaData'!AV145/25.4)</f>
        <v>0</v>
      </c>
      <c r="AW145" s="108">
        <f>'SERIES_DB-MetaData'!AW145</f>
        <v>0</v>
      </c>
      <c r="AX145" s="31">
        <f>IF('SERIES_DB-MetaData'!$F145="US",'SERIES_DB-MetaData'!AX145,'SERIES_DB-MetaData'!AX145/25.4)</f>
        <v>0</v>
      </c>
      <c r="AY145" s="23">
        <f t="shared" si="10"/>
        <v>0</v>
      </c>
      <c r="AZ145" s="23"/>
      <c r="BA145" s="31">
        <f>IF('SERIES_DB-MetaData'!$F145="US",'SERIES_DB-MetaData'!BA145,'SERIES_DB-MetaData'!BA145/6.89476)</f>
        <v>68.167709971050485</v>
      </c>
      <c r="BB145" s="31">
        <f>IF('SERIES_DB-MetaData'!$F145="US",'SERIES_DB-MetaData'!BB145,'SERIES_DB-MetaData'!BB145/6.89476)</f>
        <v>105.44239393394405</v>
      </c>
      <c r="BC145" s="108">
        <f>'SERIES_DB-MetaData'!BC145</f>
        <v>400</v>
      </c>
      <c r="BD145" s="31">
        <f>IF('SERIES_DB-MetaData'!$F145="US",'SERIES_DB-MetaData'!BD145,'SERIES_DB-MetaData'!BD145/25.4)</f>
        <v>5.5118110236220472E-2</v>
      </c>
      <c r="BE145" s="31">
        <f>IF('SERIES_DB-MetaData'!$F145="US",'SERIES_DB-MetaData'!BE145,'SERIES_DB-MetaData'!BE145/25.4)</f>
        <v>10.905511811023622</v>
      </c>
      <c r="BF145" s="108">
        <f>'SERIES_DB-MetaData'!BF145</f>
        <v>1</v>
      </c>
      <c r="BG145" s="23">
        <f t="shared" si="11"/>
        <v>3.7048866432226198E-3</v>
      </c>
      <c r="BH145" s="31">
        <f>IF('SERIES_DB-MetaData'!$F145="US",'SERIES_DB-MetaData'!BH145,'SERIES_DB-MetaData'!BH145/25.4)</f>
        <v>13.779527559055119</v>
      </c>
      <c r="BI145" s="31">
        <f>IF('SERIES_DB-MetaData'!$F145="US",'SERIES_DB-MetaData'!BI145,'SERIES_DB-MetaData'!BI145/6.89476)</f>
        <v>68.167709971050485</v>
      </c>
      <c r="BJ145" s="31">
        <f>IF('SERIES_DB-MetaData'!$F145="US",'SERIES_DB-MetaData'!BJ145,'SERIES_DB-MetaData'!BJ145/6.89476)</f>
        <v>105.44239393394405</v>
      </c>
      <c r="BK145" s="108">
        <f>'SERIES_DB-MetaData'!BK145</f>
        <v>400</v>
      </c>
      <c r="BL145" s="31">
        <f>IF('SERIES_DB-MetaData'!$F145="US",'SERIES_DB-MetaData'!BL145,'SERIES_DB-MetaData'!BL145/25.4)</f>
        <v>0.23622047244094491</v>
      </c>
      <c r="BM145" s="31">
        <f>IF('SERIES_DB-MetaData'!$F145="US",'SERIES_DB-MetaData'!BM145,'SERIES_DB-MetaData'!BM145/25.4)</f>
        <v>9.8425196850393704</v>
      </c>
      <c r="BN145" s="31">
        <f>'SERIES_DB-MetaData'!$BO$6</f>
        <v>0.52359877559829893</v>
      </c>
      <c r="BO145" s="22">
        <f>'SERIES_DB-MetaData'!$BO$6</f>
        <v>0.52359877559829893</v>
      </c>
      <c r="BP145" s="31">
        <f>IF('SERIES_DB-MetaData'!$F145="US",'SERIES_DB-MetaData'!BP145,'SERIES_DB-MetaData'!BP145/6.89476)</f>
        <v>68.167709971050485</v>
      </c>
      <c r="BQ145" s="31">
        <f>IF('SERIES_DB-MetaData'!$F145="US",'SERIES_DB-MetaData'!BQ145,'SERIES_DB-MetaData'!BQ145/6.89476)</f>
        <v>105.44239393394405</v>
      </c>
      <c r="BR145" s="108">
        <f>'SERIES_DB-MetaData'!BR145</f>
        <v>400</v>
      </c>
      <c r="BS145" s="31">
        <f>IF('SERIES_DB-MetaData'!$F145="US",'SERIES_DB-MetaData'!BS145,'SERIES_DB-MetaData'!BS145/25.4)</f>
        <v>0</v>
      </c>
      <c r="BT145" s="108">
        <f>'SERIES_DB-MetaData'!BT145</f>
        <v>0</v>
      </c>
      <c r="BU145" s="108">
        <f t="shared" si="12"/>
        <v>0</v>
      </c>
      <c r="BV145" s="31">
        <f>IF('SERIES_DB-MetaData'!$F145="US",'SERIES_DB-MetaData'!BV145,'SERIES_DB-MetaData'!BV145/6.89476)</f>
        <v>0</v>
      </c>
      <c r="BW145" s="108">
        <f>'SERIES_DB-MetaData'!BW145</f>
        <v>0</v>
      </c>
      <c r="BX145" s="108">
        <f>'SERIES_DB-MetaData'!BX145</f>
        <v>2</v>
      </c>
    </row>
    <row r="146" spans="1:76">
      <c r="A146" s="85">
        <f>'SERIES_DB-MetaData'!A146</f>
        <v>141</v>
      </c>
      <c r="B146" s="85">
        <f>'SERIES_DB-MetaData'!B146</f>
        <v>0</v>
      </c>
      <c r="C146" s="85">
        <f>'SERIES_DB-MetaData'!C146</f>
        <v>2</v>
      </c>
      <c r="D146" s="85" t="str">
        <f>'SERIES_DB-MetaData'!D146</f>
        <v>W2</v>
      </c>
      <c r="E146" s="85" t="str">
        <f>'SERIES_DB-MetaData'!E146</f>
        <v>Layssi,Cook (2012)</v>
      </c>
      <c r="F146" s="20" t="s">
        <v>193</v>
      </c>
      <c r="G146" s="85" t="str">
        <f>'SERIES_DB-MetaData'!G146</f>
        <v>C</v>
      </c>
      <c r="H146" s="85" t="str">
        <f>'SERIES_DB-MetaData'!H146</f>
        <v>R</v>
      </c>
      <c r="I146" s="31">
        <f>IF('SERIES_DB-MetaData'!$F146="US",'SERIES_DB-MetaData'!I146,'SERIES_DB-MetaData'!I146/6.89476)</f>
        <v>4.4091454959998604</v>
      </c>
      <c r="J146" s="31">
        <f>IF('SERIES_DB-MetaData'!$F146="US",'SERIES_DB-MetaData'!J146,'SERIES_DB-MetaData'!J146/6.89476)</f>
        <v>0</v>
      </c>
      <c r="K146" s="31">
        <f>IF('SERIES_DB-MetaData'!$F146="US",'SERIES_DB-MetaData'!K146,'SERIES_DB-MetaData'!K146/6.89476)</f>
        <v>0</v>
      </c>
      <c r="L146" s="31">
        <f>IF('SERIES_DB-MetaData'!$F146="US",'SERIES_DB-MetaData'!L146,'SERIES_DB-MetaData'!L146/4.448)</f>
        <v>0</v>
      </c>
      <c r="M146" s="20">
        <f>'SERIES_DB-MetaData'!M146</f>
        <v>0</v>
      </c>
      <c r="N146" s="31">
        <f>IF('SERIES_DB-MetaData'!$F146="US",'SERIES_DB-MetaData'!N146,'SERIES_DB-MetaData'!N146/25.4)</f>
        <v>5.9055118110236222</v>
      </c>
      <c r="O146" s="31">
        <f>IF('SERIES_DB-MetaData'!$F146="US",'SERIES_DB-MetaData'!O146,'SERIES_DB-MetaData'!O146/25.4)</f>
        <v>3.7401574803149606</v>
      </c>
      <c r="P146" s="31">
        <f>IF('SERIES_DB-MetaData'!$F146="US",'SERIES_DB-MetaData'!P146,'SERIES_DB-MetaData'!P146/25.4)</f>
        <v>47.244094488188978</v>
      </c>
      <c r="Q146" s="31">
        <f>IF('SERIES_DB-MetaData'!$F146="US",'SERIES_DB-MetaData'!Q146,'SERIES_DB-MetaData'!Q146/25.4)</f>
        <v>5.9055118110236222</v>
      </c>
      <c r="R146" s="31">
        <f>IF('SERIES_DB-MetaData'!$F146="US",'SERIES_DB-MetaData'!R146,'SERIES_DB-MetaData'!R146/25.4)</f>
        <v>127.95275590551182</v>
      </c>
      <c r="S146" s="31">
        <f>IF('SERIES_DB-MetaData'!$F146="US",'SERIES_DB-MetaData'!S146,'SERIES_DB-MetaData'!S146/25.4)</f>
        <v>127.95275590551182</v>
      </c>
      <c r="T146" s="24" t="str">
        <f>'SERIES_DB-MetaData'!T146</f>
        <v>C</v>
      </c>
      <c r="U146" s="31">
        <f>IF('SERIES_DB-MetaData'!$F146="US",'SERIES_DB-MetaData'!U146,'SERIES_DB-MetaData'!U146/(25.4^2))</f>
        <v>279.00055800111602</v>
      </c>
      <c r="V146" s="31">
        <f>IF('SERIES_DB-MetaData'!$F146="US",'SERIES_DB-MetaData'!V146,'SERIES_DB-MetaData'!V146/25.4)</f>
        <v>0.76771653543307095</v>
      </c>
      <c r="W146" s="31">
        <f>IF('SERIES_DB-MetaData'!$F146="US",'SERIES_DB-MetaData'!W146,'SERIES_DB-MetaData'!W146/25.4)</f>
        <v>0</v>
      </c>
      <c r="X146" s="31">
        <f>IF('SERIES_DB-MetaData'!$F146="US",'SERIES_DB-MetaData'!X146,'SERIES_DB-MetaData'!X146/25.4)</f>
        <v>0</v>
      </c>
      <c r="Y146" s="108">
        <f>'SERIES_DB-MetaData'!Y146</f>
        <v>4</v>
      </c>
      <c r="Z146" s="31">
        <f>IF('SERIES_DB-MetaData'!$F146="US",'SERIES_DB-MetaData'!Z146,'SERIES_DB-MetaData'!Z146/25.4)</f>
        <v>1.4173228346456694</v>
      </c>
      <c r="AA146" s="108">
        <f>'SERIES_DB-MetaData'!AA146</f>
        <v>0</v>
      </c>
      <c r="AB146" s="31">
        <f>IF('SERIES_DB-MetaData'!$F146="US",'SERIES_DB-MetaData'!AB146,'SERIES_DB-MetaData'!AB146/25.4)</f>
        <v>0.98425196850393704</v>
      </c>
      <c r="AC146" s="108">
        <f>'SERIES_DB-MetaData'!AC146</f>
        <v>0</v>
      </c>
      <c r="AD146" s="108" t="str">
        <f>'SERIES_DB-MetaData'!AD146</f>
        <v>STRAIGHT</v>
      </c>
      <c r="AE146" s="31">
        <f>IF('SERIES_DB-MetaData'!$F146="US",'SERIES_DB-MetaData'!AE146,'SERIES_DB-MetaData'!AE146/25.4)</f>
        <v>0</v>
      </c>
      <c r="AF146" s="108" t="str">
        <f>'SERIES_DB-MetaData'!AF146</f>
        <v>Ribbed</v>
      </c>
      <c r="AG146" s="23">
        <f t="shared" ref="AG146:AG187" si="13">((Y146-AA146-AC146)*PI()*V146^2/4+AA146*PI()*X146^2/4+AC146*PI()*W146^2/4)/U146*100</f>
        <v>0.66366144807084393</v>
      </c>
      <c r="AH146" s="31">
        <f>IF('SERIES_DB-MetaData'!$F146="US",'SERIES_DB-MetaData'!AH146,'SERIES_DB-MetaData'!AH146/25.4)</f>
        <v>23.622047244094489</v>
      </c>
      <c r="AI146" s="31">
        <f>IF('SERIES_DB-MetaData'!$F146="US",'SERIES_DB-MetaData'!AI146,'SERIES_DB-MetaData'!AI146/6.89476)</f>
        <v>66.717333163155786</v>
      </c>
      <c r="AJ146" s="31">
        <f>IF('SERIES_DB-MetaData'!$F146="US",'SERIES_DB-MetaData'!AJ146,'SERIES_DB-MetaData'!AJ146/6.89476)</f>
        <v>92.389002662891826</v>
      </c>
      <c r="AK146" s="31">
        <f>IF('SERIES_DB-MetaData'!$F146="US",'SERIES_DB-MetaData'!AK146,'SERIES_DB-MetaData'!AK146/6.89476)</f>
        <v>0</v>
      </c>
      <c r="AL146" s="31">
        <f>IF('SERIES_DB-MetaData'!$F146="US",'SERIES_DB-MetaData'!AL146,'SERIES_DB-MetaData'!AL146/6.89476)</f>
        <v>0</v>
      </c>
      <c r="AM146" s="31">
        <f>IF('SERIES_DB-MetaData'!$F146="US",'SERIES_DB-MetaData'!AM146,'SERIES_DB-MetaData'!AM146/6.89476)</f>
        <v>0</v>
      </c>
      <c r="AN146" s="31">
        <f>IF('SERIES_DB-MetaData'!$F146="US",'SERIES_DB-MetaData'!AN146,'SERIES_DB-MetaData'!AN146/6.89476)</f>
        <v>0</v>
      </c>
      <c r="AO146" s="108">
        <f>'SERIES_DB-MetaData'!AO146</f>
        <v>400</v>
      </c>
      <c r="AP146" s="108">
        <f>'SERIES_DB-MetaData'!AP146</f>
        <v>0</v>
      </c>
      <c r="AQ146" s="108">
        <f>'SERIES_DB-MetaData'!AQ146</f>
        <v>0</v>
      </c>
      <c r="AR146" s="108" t="str">
        <f>'SERIES_DB-MetaData'!AR146</f>
        <v>Ribbed</v>
      </c>
      <c r="AS146" s="31">
        <f>IF('SERIES_DB-MetaData'!$F146="US",'SERIES_DB-MetaData'!AS146,'SERIES_DB-MetaData'!AS146/25.4)</f>
        <v>0.44488188976377957</v>
      </c>
      <c r="AT146" s="108">
        <f>'SERIES_DB-MetaData'!AT146</f>
        <v>13</v>
      </c>
      <c r="AU146" s="31">
        <f>IF('SERIES_DB-MetaData'!$F146="US",'SERIES_DB-MetaData'!AU146,'SERIES_DB-MetaData'!AU146/25.4)</f>
        <v>9.8425196850393704</v>
      </c>
      <c r="AV146" s="31">
        <f>IF('SERIES_DB-MetaData'!$F146="US",'SERIES_DB-MetaData'!AV146,'SERIES_DB-MetaData'!AV146/25.4)</f>
        <v>0</v>
      </c>
      <c r="AW146" s="108">
        <f>'SERIES_DB-MetaData'!AW146</f>
        <v>0</v>
      </c>
      <c r="AX146" s="31">
        <f>IF('SERIES_DB-MetaData'!$F146="US",'SERIES_DB-MetaData'!AX146,'SERIES_DB-MetaData'!AX146/25.4)</f>
        <v>0</v>
      </c>
      <c r="AY146" s="23">
        <f t="shared" ref="AY146:AY187" si="14">AQ146*PI()*AS146^2/4/N146/AU146*100</f>
        <v>0</v>
      </c>
      <c r="AZ146" s="23"/>
      <c r="BA146" s="31">
        <f>IF('SERIES_DB-MetaData'!$F146="US",'SERIES_DB-MetaData'!BA146,'SERIES_DB-MetaData'!BA146/6.89476)</f>
        <v>68.167709971050485</v>
      </c>
      <c r="BB146" s="31">
        <f>IF('SERIES_DB-MetaData'!$F146="US",'SERIES_DB-MetaData'!BB146,'SERIES_DB-MetaData'!BB146/6.89476)</f>
        <v>105.44239393394405</v>
      </c>
      <c r="BC146" s="108">
        <f>'SERIES_DB-MetaData'!BC146</f>
        <v>400</v>
      </c>
      <c r="BD146" s="31">
        <f>IF('SERIES_DB-MetaData'!$F146="US",'SERIES_DB-MetaData'!BD146,'SERIES_DB-MetaData'!BD146/25.4)</f>
        <v>0.39370078740157483</v>
      </c>
      <c r="BE146" s="31">
        <f>IF('SERIES_DB-MetaData'!$F146="US",'SERIES_DB-MetaData'!BE146,'SERIES_DB-MetaData'!BE146/25.4)</f>
        <v>10.905511811023622</v>
      </c>
      <c r="BF146" s="108">
        <f>'SERIES_DB-MetaData'!BF146</f>
        <v>1</v>
      </c>
      <c r="BG146" s="23">
        <f t="shared" ref="BG146:BG187" si="15">BF146*PI()*BD146^2/4/Q146/BE146*100</f>
        <v>0.18902482873584794</v>
      </c>
      <c r="BH146" s="31">
        <f>IF('SERIES_DB-MetaData'!$F146="US",'SERIES_DB-MetaData'!BH146,'SERIES_DB-MetaData'!BH146/25.4)</f>
        <v>13.779527559055119</v>
      </c>
      <c r="BI146" s="31">
        <f>IF('SERIES_DB-MetaData'!$F146="US",'SERIES_DB-MetaData'!BI146,'SERIES_DB-MetaData'!BI146/6.89476)</f>
        <v>68.167709971050485</v>
      </c>
      <c r="BJ146" s="31">
        <f>IF('SERIES_DB-MetaData'!$F146="US",'SERIES_DB-MetaData'!BJ146,'SERIES_DB-MetaData'!BJ146/6.89476)</f>
        <v>105.44239393394405</v>
      </c>
      <c r="BK146" s="108">
        <f>'SERIES_DB-MetaData'!BK146</f>
        <v>400</v>
      </c>
      <c r="BL146" s="31">
        <f>IF('SERIES_DB-MetaData'!$F146="US",'SERIES_DB-MetaData'!BL146,'SERIES_DB-MetaData'!BL146/25.4)</f>
        <v>0.23622047244094491</v>
      </c>
      <c r="BM146" s="31">
        <f>IF('SERIES_DB-MetaData'!$F146="US",'SERIES_DB-MetaData'!BM146,'SERIES_DB-MetaData'!BM146/25.4)</f>
        <v>9.8425196850393704</v>
      </c>
      <c r="BN146" s="31">
        <f>'SERIES_DB-MetaData'!$BO$6</f>
        <v>0.52359877559829893</v>
      </c>
      <c r="BO146" s="22">
        <f>'SERIES_DB-MetaData'!$BO$6</f>
        <v>0.52359877559829893</v>
      </c>
      <c r="BP146" s="31">
        <f>IF('SERIES_DB-MetaData'!$F146="US",'SERIES_DB-MetaData'!BP146,'SERIES_DB-MetaData'!BP146/6.89476)</f>
        <v>68.167709971050485</v>
      </c>
      <c r="BQ146" s="31">
        <f>IF('SERIES_DB-MetaData'!$F146="US",'SERIES_DB-MetaData'!BQ146,'SERIES_DB-MetaData'!BQ146/6.89476)</f>
        <v>105.44239393394405</v>
      </c>
      <c r="BR146" s="108">
        <f>'SERIES_DB-MetaData'!BR146</f>
        <v>400</v>
      </c>
      <c r="BS146" s="31">
        <f>IF('SERIES_DB-MetaData'!$F146="US",'SERIES_DB-MetaData'!BS146,'SERIES_DB-MetaData'!BS146/25.4)</f>
        <v>0</v>
      </c>
      <c r="BT146" s="108">
        <f>'SERIES_DB-MetaData'!BT146</f>
        <v>0</v>
      </c>
      <c r="BU146" s="108">
        <f t="shared" ref="BU146:BU187" si="16">BT146*PI()*BS146^2/4/U146*100</f>
        <v>0</v>
      </c>
      <c r="BV146" s="31">
        <f>IF('SERIES_DB-MetaData'!$F146="US",'SERIES_DB-MetaData'!BV146,'SERIES_DB-MetaData'!BV146/6.89476)</f>
        <v>0</v>
      </c>
      <c r="BW146" s="108">
        <f>'SERIES_DB-MetaData'!BW146</f>
        <v>0</v>
      </c>
      <c r="BX146" s="108">
        <f>'SERIES_DB-MetaData'!BX146</f>
        <v>6</v>
      </c>
    </row>
    <row r="147" spans="1:76">
      <c r="A147" s="85">
        <f>'SERIES_DB-MetaData'!A147</f>
        <v>142</v>
      </c>
      <c r="B147" s="85">
        <f>'SERIES_DB-MetaData'!B147</f>
        <v>0</v>
      </c>
      <c r="C147" s="85">
        <f>'SERIES_DB-MetaData'!C147</f>
        <v>1</v>
      </c>
      <c r="D147" s="85" t="str">
        <f>'SERIES_DB-MetaData'!D147</f>
        <v>SW30</v>
      </c>
      <c r="E147" s="85" t="str">
        <f>'SERIES_DB-MetaData'!E147</f>
        <v>Lefas, Kotsovos (1990)</v>
      </c>
      <c r="F147" s="20" t="s">
        <v>193</v>
      </c>
      <c r="G147" s="85" t="str">
        <f>'SERIES_DB-MetaData'!G147</f>
        <v>M</v>
      </c>
      <c r="H147" s="85" t="str">
        <f>'SERIES_DB-MetaData'!H147</f>
        <v>R</v>
      </c>
      <c r="I147" s="31">
        <f>IF('SERIES_DB-MetaData'!$F147="US",'SERIES_DB-MetaData'!I147,'SERIES_DB-MetaData'!I147/6.89476)</f>
        <v>4.3656341917630206</v>
      </c>
      <c r="J147" s="31">
        <f>IF('SERIES_DB-MetaData'!$F147="US",'SERIES_DB-MetaData'!J147,'SERIES_DB-MetaData'!J147/6.89476)</f>
        <v>0</v>
      </c>
      <c r="K147" s="31">
        <f>IF('SERIES_DB-MetaData'!$F147="US",'SERIES_DB-MetaData'!K147,'SERIES_DB-MetaData'!K147/6.89476)</f>
        <v>0</v>
      </c>
      <c r="L147" s="31">
        <f>IF('SERIES_DB-MetaData'!$F147="US",'SERIES_DB-MetaData'!L147,'SERIES_DB-MetaData'!L147/4.448)</f>
        <v>0</v>
      </c>
      <c r="M147" s="20">
        <f>'SERIES_DB-MetaData'!M147</f>
        <v>0</v>
      </c>
      <c r="N147" s="31">
        <f>IF('SERIES_DB-MetaData'!$F147="US",'SERIES_DB-MetaData'!N147,'SERIES_DB-MetaData'!N147/25.4)</f>
        <v>2.5590551181102366</v>
      </c>
      <c r="O147" s="31">
        <f>IF('SERIES_DB-MetaData'!$F147="US",'SERIES_DB-MetaData'!O147,'SERIES_DB-MetaData'!O147/25.4)</f>
        <v>5.5118110236220472</v>
      </c>
      <c r="P147" s="31">
        <f>IF('SERIES_DB-MetaData'!$F147="US",'SERIES_DB-MetaData'!P147,'SERIES_DB-MetaData'!P147/25.4)</f>
        <v>25.590551181102363</v>
      </c>
      <c r="Q147" s="31">
        <f>IF('SERIES_DB-MetaData'!$F147="US",'SERIES_DB-MetaData'!Q147,'SERIES_DB-MetaData'!Q147/25.4)</f>
        <v>2.5590551181102366</v>
      </c>
      <c r="R147" s="31">
        <f>IF('SERIES_DB-MetaData'!$F147="US",'SERIES_DB-MetaData'!R147,'SERIES_DB-MetaData'!R147/25.4)</f>
        <v>56.102362204724415</v>
      </c>
      <c r="S147" s="31">
        <f>IF('SERIES_DB-MetaData'!$F147="US",'SERIES_DB-MetaData'!S147,'SERIES_DB-MetaData'!S147/25.4)</f>
        <v>56.102362204724415</v>
      </c>
      <c r="T147" s="24" t="str">
        <f>'SERIES_DB-MetaData'!T147</f>
        <v>C</v>
      </c>
      <c r="U147" s="31">
        <f>IF('SERIES_DB-MetaData'!$F147="US",'SERIES_DB-MetaData'!U147,'SERIES_DB-MetaData'!U147/(25.4^2))</f>
        <v>65.487630975261951</v>
      </c>
      <c r="V147" s="31">
        <f>IF('SERIES_DB-MetaData'!$F147="US",'SERIES_DB-MetaData'!V147,'SERIES_DB-MetaData'!V147/25.4)</f>
        <v>0.31496062992125984</v>
      </c>
      <c r="W147" s="31">
        <f>IF('SERIES_DB-MetaData'!$F147="US",'SERIES_DB-MetaData'!W147,'SERIES_DB-MetaData'!W147/25.4)</f>
        <v>0.31496062992125984</v>
      </c>
      <c r="X147" s="31">
        <f>IF('SERIES_DB-MetaData'!$F147="US",'SERIES_DB-MetaData'!X147,'SERIES_DB-MetaData'!X147/25.4)</f>
        <v>0</v>
      </c>
      <c r="Y147" s="108">
        <f>'SERIES_DB-MetaData'!Y147</f>
        <v>6</v>
      </c>
      <c r="Z147" s="31">
        <f>IF('SERIES_DB-MetaData'!$F147="US",'SERIES_DB-MetaData'!Z147,'SERIES_DB-MetaData'!Z147/25.4)</f>
        <v>0</v>
      </c>
      <c r="AA147" s="108">
        <f>'SERIES_DB-MetaData'!AA147</f>
        <v>0</v>
      </c>
      <c r="AB147" s="31">
        <f>IF('SERIES_DB-MetaData'!$F147="US",'SERIES_DB-MetaData'!AB147,'SERIES_DB-MetaData'!AB147/25.4)</f>
        <v>0</v>
      </c>
      <c r="AC147" s="108">
        <f>'SERIES_DB-MetaData'!AC147</f>
        <v>1</v>
      </c>
      <c r="AD147" s="108" t="str">
        <f>'SERIES_DB-MetaData'!AD147</f>
        <v>STRAIGHT</v>
      </c>
      <c r="AE147" s="31">
        <f>IF('SERIES_DB-MetaData'!$F147="US",'SERIES_DB-MetaData'!AE147,'SERIES_DB-MetaData'!AE147/25.4)</f>
        <v>11.811023622047244</v>
      </c>
      <c r="AF147" s="108" t="str">
        <f>'SERIES_DB-MetaData'!AF147</f>
        <v>Ribbed</v>
      </c>
      <c r="AG147" s="23">
        <f t="shared" si="13"/>
        <v>0.71382933667365711</v>
      </c>
      <c r="AH147" s="31">
        <f>IF('SERIES_DB-MetaData'!$F147="US",'SERIES_DB-MetaData'!AH147,'SERIES_DB-MetaData'!AH147/25.4)</f>
        <v>0</v>
      </c>
      <c r="AI147" s="31">
        <f>IF('SERIES_DB-MetaData'!$F147="US",'SERIES_DB-MetaData'!AI147,'SERIES_DB-MetaData'!AI147/6.89476)</f>
        <v>68.167709971050485</v>
      </c>
      <c r="AJ147" s="31">
        <f>IF('SERIES_DB-MetaData'!$F147="US",'SERIES_DB-MetaData'!AJ147,'SERIES_DB-MetaData'!AJ147/6.89476)</f>
        <v>81.946289646050047</v>
      </c>
      <c r="AK147" s="31">
        <f>IF('SERIES_DB-MetaData'!$F147="US",'SERIES_DB-MetaData'!AK147,'SERIES_DB-MetaData'!AK147/6.89476)</f>
        <v>68.167709971050485</v>
      </c>
      <c r="AL147" s="31">
        <f>IF('SERIES_DB-MetaData'!$F147="US",'SERIES_DB-MetaData'!AL147,'SERIES_DB-MetaData'!AL147/6.89476)</f>
        <v>0</v>
      </c>
      <c r="AM147" s="31">
        <f>IF('SERIES_DB-MetaData'!$F147="US",'SERIES_DB-MetaData'!AM147,'SERIES_DB-MetaData'!AM147/6.89476)</f>
        <v>81.946289646050047</v>
      </c>
      <c r="AN147" s="31">
        <f>IF('SERIES_DB-MetaData'!$F147="US",'SERIES_DB-MetaData'!AN147,'SERIES_DB-MetaData'!AN147/6.89476)</f>
        <v>0</v>
      </c>
      <c r="AO147" s="108">
        <f>'SERIES_DB-MetaData'!AO147</f>
        <v>0</v>
      </c>
      <c r="AP147" s="108" t="str">
        <f>'SERIES_DB-MetaData'!AP147</f>
        <v>R</v>
      </c>
      <c r="AQ147" s="108">
        <f>'SERIES_DB-MetaData'!AQ147</f>
        <v>2</v>
      </c>
      <c r="AR147" s="108" t="str">
        <f>'SERIES_DB-MetaData'!AR147</f>
        <v>Ribbed</v>
      </c>
      <c r="AS147" s="31">
        <f>IF('SERIES_DB-MetaData'!$F147="US",'SERIES_DB-MetaData'!AS147,'SERIES_DB-MetaData'!AS147/25.4)</f>
        <v>0.15748031496062992</v>
      </c>
      <c r="AT147" s="108">
        <f>'SERIES_DB-MetaData'!AT147</f>
        <v>25</v>
      </c>
      <c r="AU147" s="31">
        <f>IF('SERIES_DB-MetaData'!$F147="US",'SERIES_DB-MetaData'!AU147,'SERIES_DB-MetaData'!AU147/25.4)</f>
        <v>5.1181102362204731</v>
      </c>
      <c r="AV147" s="31">
        <f>IF('SERIES_DB-MetaData'!$F147="US",'SERIES_DB-MetaData'!AV147,'SERIES_DB-MetaData'!AV147/25.4)</f>
        <v>0</v>
      </c>
      <c r="AW147" s="108">
        <f>'SERIES_DB-MetaData'!AW147</f>
        <v>0</v>
      </c>
      <c r="AX147" s="31">
        <f>IF('SERIES_DB-MetaData'!$F147="US",'SERIES_DB-MetaData'!AX147,'SERIES_DB-MetaData'!AX147/25.4)</f>
        <v>0</v>
      </c>
      <c r="AY147" s="23">
        <f t="shared" si="14"/>
        <v>0.29742889028069042</v>
      </c>
      <c r="AZ147" s="23"/>
      <c r="BA147" s="31">
        <f>IF('SERIES_DB-MetaData'!$F147="US",'SERIES_DB-MetaData'!BA147,'SERIES_DB-MetaData'!BA147/6.89476)</f>
        <v>60.915825931577025</v>
      </c>
      <c r="BB147" s="31">
        <f>IF('SERIES_DB-MetaData'!$F147="US",'SERIES_DB-MetaData'!BB147,'SERIES_DB-MetaData'!BB147/6.89476)</f>
        <v>88.472985281576157</v>
      </c>
      <c r="BC147" s="108">
        <f>'SERIES_DB-MetaData'!BC147</f>
        <v>0</v>
      </c>
      <c r="BD147" s="31">
        <f>IF('SERIES_DB-MetaData'!$F147="US",'SERIES_DB-MetaData'!BD147,'SERIES_DB-MetaData'!BD147/25.4)</f>
        <v>0.39370078740157483</v>
      </c>
      <c r="BE147" s="31">
        <f>IF('SERIES_DB-MetaData'!$F147="US",'SERIES_DB-MetaData'!BE147,'SERIES_DB-MetaData'!BE147/25.4)</f>
        <v>3.6417322834645671</v>
      </c>
      <c r="BF147" s="108">
        <f>'SERIES_DB-MetaData'!BF147</f>
        <v>2</v>
      </c>
      <c r="BG147" s="23">
        <f t="shared" si="15"/>
        <v>2.6125510632763351</v>
      </c>
      <c r="BH147" s="31">
        <f>IF('SERIES_DB-MetaData'!$F147="US",'SERIES_DB-MetaData'!BH147,'SERIES_DB-MetaData'!BH147/25.4)</f>
        <v>0</v>
      </c>
      <c r="BI147" s="31">
        <f>IF('SERIES_DB-MetaData'!$F147="US",'SERIES_DB-MetaData'!BI147,'SERIES_DB-MetaData'!BI147/6.89476)</f>
        <v>68.167709971050485</v>
      </c>
      <c r="BJ147" s="31">
        <f>IF('SERIES_DB-MetaData'!$F147="US",'SERIES_DB-MetaData'!BJ147,'SERIES_DB-MetaData'!BJ147/6.89476)</f>
        <v>81.946289646050047</v>
      </c>
      <c r="BK147" s="108">
        <f>'SERIES_DB-MetaData'!BK147</f>
        <v>0</v>
      </c>
      <c r="BL147" s="31">
        <f>IF('SERIES_DB-MetaData'!$F147="US",'SERIES_DB-MetaData'!BL147,'SERIES_DB-MetaData'!BL147/25.4)</f>
        <v>0.24606299212598426</v>
      </c>
      <c r="BM147" s="31">
        <f>IF('SERIES_DB-MetaData'!$F147="US",'SERIES_DB-MetaData'!BM147,'SERIES_DB-MetaData'!BM147/25.4)</f>
        <v>10.236220472440946</v>
      </c>
      <c r="BN147" s="31">
        <f>'SERIES_DB-MetaData'!$BO$6</f>
        <v>0.52359877559829893</v>
      </c>
      <c r="BO147" s="22">
        <f>'SERIES_DB-MetaData'!$BO$6</f>
        <v>0.52359877559829893</v>
      </c>
      <c r="BP147" s="31">
        <f>IF('SERIES_DB-MetaData'!$F147="US",'SERIES_DB-MetaData'!BP147,'SERIES_DB-MetaData'!BP147/6.89476)</f>
        <v>75.419594010523937</v>
      </c>
      <c r="BQ147" s="31">
        <f>IF('SERIES_DB-MetaData'!$F147="US",'SERIES_DB-MetaData'!BQ147,'SERIES_DB-MetaData'!BQ147/6.89476)</f>
        <v>88.472985281576157</v>
      </c>
      <c r="BR147" s="108">
        <f>'SERIES_DB-MetaData'!BR147</f>
        <v>0</v>
      </c>
      <c r="BS147" s="31">
        <f>IF('SERIES_DB-MetaData'!$F147="US",'SERIES_DB-MetaData'!BS147,'SERIES_DB-MetaData'!BS147/25.4)</f>
        <v>0</v>
      </c>
      <c r="BT147" s="108">
        <f>'SERIES_DB-MetaData'!BT147</f>
        <v>0</v>
      </c>
      <c r="BU147" s="108">
        <f t="shared" si="16"/>
        <v>0</v>
      </c>
      <c r="BV147" s="31">
        <f>IF('SERIES_DB-MetaData'!$F147="US",'SERIES_DB-MetaData'!BV147,'SERIES_DB-MetaData'!BV147/6.89476)</f>
        <v>0</v>
      </c>
      <c r="BW147" s="108">
        <f>'SERIES_DB-MetaData'!BW147</f>
        <v>0</v>
      </c>
      <c r="BX147" s="108">
        <f>'SERIES_DB-MetaData'!BX147</f>
        <v>9</v>
      </c>
    </row>
    <row r="148" spans="1:76">
      <c r="A148" s="85">
        <f>'SERIES_DB-MetaData'!A148</f>
        <v>143</v>
      </c>
      <c r="B148" s="85">
        <f>'SERIES_DB-MetaData'!B148</f>
        <v>0</v>
      </c>
      <c r="C148" s="85">
        <f>'SERIES_DB-MetaData'!C148</f>
        <v>2</v>
      </c>
      <c r="D148" s="85" t="str">
        <f>'SERIES_DB-MetaData'!D148</f>
        <v>SW31</v>
      </c>
      <c r="E148" s="85" t="str">
        <f>'SERIES_DB-MetaData'!E148</f>
        <v>Lefas, Kotsovos (1990)</v>
      </c>
      <c r="F148" s="20" t="s">
        <v>193</v>
      </c>
      <c r="G148" s="85" t="str">
        <f>'SERIES_DB-MetaData'!G148</f>
        <v>C</v>
      </c>
      <c r="H148" s="85" t="str">
        <f>'SERIES_DB-MetaData'!H148</f>
        <v>R</v>
      </c>
      <c r="I148" s="31">
        <f>IF('SERIES_DB-MetaData'!$F148="US",'SERIES_DB-MetaData'!I148,'SERIES_DB-MetaData'!I148/6.89476)</f>
        <v>5.1053263637893131</v>
      </c>
      <c r="J148" s="31">
        <f>IF('SERIES_DB-MetaData'!$F148="US",'SERIES_DB-MetaData'!J148,'SERIES_DB-MetaData'!J148/6.89476)</f>
        <v>0</v>
      </c>
      <c r="K148" s="31">
        <f>IF('SERIES_DB-MetaData'!$F148="US",'SERIES_DB-MetaData'!K148,'SERIES_DB-MetaData'!K148/6.89476)</f>
        <v>0</v>
      </c>
      <c r="L148" s="31">
        <f>IF('SERIES_DB-MetaData'!$F148="US",'SERIES_DB-MetaData'!L148,'SERIES_DB-MetaData'!L148/4.448)</f>
        <v>0</v>
      </c>
      <c r="M148" s="20">
        <f>'SERIES_DB-MetaData'!M148</f>
        <v>0</v>
      </c>
      <c r="N148" s="31">
        <f>IF('SERIES_DB-MetaData'!$F148="US",'SERIES_DB-MetaData'!N148,'SERIES_DB-MetaData'!N148/25.4)</f>
        <v>2.5590551181102366</v>
      </c>
      <c r="O148" s="31">
        <f>IF('SERIES_DB-MetaData'!$F148="US",'SERIES_DB-MetaData'!O148,'SERIES_DB-MetaData'!O148/25.4)</f>
        <v>5.5118110236220472</v>
      </c>
      <c r="P148" s="31">
        <f>IF('SERIES_DB-MetaData'!$F148="US",'SERIES_DB-MetaData'!P148,'SERIES_DB-MetaData'!P148/25.4)</f>
        <v>25.590551181102363</v>
      </c>
      <c r="Q148" s="31">
        <f>IF('SERIES_DB-MetaData'!$F148="US",'SERIES_DB-MetaData'!Q148,'SERIES_DB-MetaData'!Q148/25.4)</f>
        <v>2.5590551181102366</v>
      </c>
      <c r="R148" s="31">
        <f>IF('SERIES_DB-MetaData'!$F148="US",'SERIES_DB-MetaData'!R148,'SERIES_DB-MetaData'!R148/25.4)</f>
        <v>56.102362204724415</v>
      </c>
      <c r="S148" s="31">
        <f>IF('SERIES_DB-MetaData'!$F148="US",'SERIES_DB-MetaData'!S148,'SERIES_DB-MetaData'!S148/25.4)</f>
        <v>56.102362204724415</v>
      </c>
      <c r="T148" s="24" t="str">
        <f>'SERIES_DB-MetaData'!T148</f>
        <v>C</v>
      </c>
      <c r="U148" s="31">
        <f>IF('SERIES_DB-MetaData'!$F148="US",'SERIES_DB-MetaData'!U148,'SERIES_DB-MetaData'!U148/(25.4^2))</f>
        <v>65.487630975261951</v>
      </c>
      <c r="V148" s="31">
        <f>IF('SERIES_DB-MetaData'!$F148="US",'SERIES_DB-MetaData'!V148,'SERIES_DB-MetaData'!V148/25.4)</f>
        <v>0.31496062992125984</v>
      </c>
      <c r="W148" s="31">
        <f>IF('SERIES_DB-MetaData'!$F148="US",'SERIES_DB-MetaData'!W148,'SERIES_DB-MetaData'!W148/25.4)</f>
        <v>0.31496062992125984</v>
      </c>
      <c r="X148" s="31">
        <f>IF('SERIES_DB-MetaData'!$F148="US",'SERIES_DB-MetaData'!X148,'SERIES_DB-MetaData'!X148/25.4)</f>
        <v>0</v>
      </c>
      <c r="Y148" s="108">
        <f>'SERIES_DB-MetaData'!Y148</f>
        <v>6</v>
      </c>
      <c r="Z148" s="31">
        <f>IF('SERIES_DB-MetaData'!$F148="US",'SERIES_DB-MetaData'!Z148,'SERIES_DB-MetaData'!Z148/25.4)</f>
        <v>0</v>
      </c>
      <c r="AA148" s="108">
        <f>'SERIES_DB-MetaData'!AA148</f>
        <v>0</v>
      </c>
      <c r="AB148" s="31">
        <f>IF('SERIES_DB-MetaData'!$F148="US",'SERIES_DB-MetaData'!AB148,'SERIES_DB-MetaData'!AB148/25.4)</f>
        <v>0</v>
      </c>
      <c r="AC148" s="108">
        <f>'SERIES_DB-MetaData'!AC148</f>
        <v>1</v>
      </c>
      <c r="AD148" s="108" t="str">
        <f>'SERIES_DB-MetaData'!AD148</f>
        <v>STRAIGHT</v>
      </c>
      <c r="AE148" s="31">
        <f>IF('SERIES_DB-MetaData'!$F148="US",'SERIES_DB-MetaData'!AE148,'SERIES_DB-MetaData'!AE148/25.4)</f>
        <v>11.811023622047244</v>
      </c>
      <c r="AF148" s="108" t="str">
        <f>'SERIES_DB-MetaData'!AF148</f>
        <v>Ribbed</v>
      </c>
      <c r="AG148" s="23">
        <f t="shared" si="13"/>
        <v>0.71382933667365711</v>
      </c>
      <c r="AH148" s="31">
        <f>IF('SERIES_DB-MetaData'!$F148="US",'SERIES_DB-MetaData'!AH148,'SERIES_DB-MetaData'!AH148/25.4)</f>
        <v>0</v>
      </c>
      <c r="AI148" s="31">
        <f>IF('SERIES_DB-MetaData'!$F148="US",'SERIES_DB-MetaData'!AI148,'SERIES_DB-MetaData'!AI148/6.89476)</f>
        <v>68.167709971050485</v>
      </c>
      <c r="AJ148" s="31">
        <f>IF('SERIES_DB-MetaData'!$F148="US",'SERIES_DB-MetaData'!AJ148,'SERIES_DB-MetaData'!AJ148/6.89476)</f>
        <v>81.946289646050047</v>
      </c>
      <c r="AK148" s="31">
        <f>IF('SERIES_DB-MetaData'!$F148="US",'SERIES_DB-MetaData'!AK148,'SERIES_DB-MetaData'!AK148/6.89476)</f>
        <v>68.167709971050485</v>
      </c>
      <c r="AL148" s="31">
        <f>IF('SERIES_DB-MetaData'!$F148="US",'SERIES_DB-MetaData'!AL148,'SERIES_DB-MetaData'!AL148/6.89476)</f>
        <v>0</v>
      </c>
      <c r="AM148" s="31">
        <f>IF('SERIES_DB-MetaData'!$F148="US",'SERIES_DB-MetaData'!AM148,'SERIES_DB-MetaData'!AM148/6.89476)</f>
        <v>81.946289646050047</v>
      </c>
      <c r="AN148" s="31">
        <f>IF('SERIES_DB-MetaData'!$F148="US",'SERIES_DB-MetaData'!AN148,'SERIES_DB-MetaData'!AN148/6.89476)</f>
        <v>0</v>
      </c>
      <c r="AO148" s="108">
        <f>'SERIES_DB-MetaData'!AO148</f>
        <v>0</v>
      </c>
      <c r="AP148" s="108" t="str">
        <f>'SERIES_DB-MetaData'!AP148</f>
        <v>R</v>
      </c>
      <c r="AQ148" s="108">
        <f>'SERIES_DB-MetaData'!AQ148</f>
        <v>2</v>
      </c>
      <c r="AR148" s="108" t="str">
        <f>'SERIES_DB-MetaData'!AR148</f>
        <v>Ribbed</v>
      </c>
      <c r="AS148" s="31">
        <f>IF('SERIES_DB-MetaData'!$F148="US",'SERIES_DB-MetaData'!AS148,'SERIES_DB-MetaData'!AS148/25.4)</f>
        <v>0.15748031496062992</v>
      </c>
      <c r="AT148" s="108">
        <f>'SERIES_DB-MetaData'!AT148</f>
        <v>25</v>
      </c>
      <c r="AU148" s="31">
        <f>IF('SERIES_DB-MetaData'!$F148="US",'SERIES_DB-MetaData'!AU148,'SERIES_DB-MetaData'!AU148/25.4)</f>
        <v>5.1181102362204731</v>
      </c>
      <c r="AV148" s="31">
        <f>IF('SERIES_DB-MetaData'!$F148="US",'SERIES_DB-MetaData'!AV148,'SERIES_DB-MetaData'!AV148/25.4)</f>
        <v>0</v>
      </c>
      <c r="AW148" s="108">
        <f>'SERIES_DB-MetaData'!AW148</f>
        <v>0</v>
      </c>
      <c r="AX148" s="31">
        <f>IF('SERIES_DB-MetaData'!$F148="US",'SERIES_DB-MetaData'!AX148,'SERIES_DB-MetaData'!AX148/25.4)</f>
        <v>0</v>
      </c>
      <c r="AY148" s="23">
        <f t="shared" si="14"/>
        <v>0.29742889028069042</v>
      </c>
      <c r="AZ148" s="23"/>
      <c r="BA148" s="31">
        <f>IF('SERIES_DB-MetaData'!$F148="US",'SERIES_DB-MetaData'!BA148,'SERIES_DB-MetaData'!BA148/6.89476)</f>
        <v>60.915825931577025</v>
      </c>
      <c r="BB148" s="31">
        <f>IF('SERIES_DB-MetaData'!$F148="US",'SERIES_DB-MetaData'!BB148,'SERIES_DB-MetaData'!BB148/6.89476)</f>
        <v>88.472985281576157</v>
      </c>
      <c r="BC148" s="108">
        <f>'SERIES_DB-MetaData'!BC148</f>
        <v>0</v>
      </c>
      <c r="BD148" s="31">
        <f>IF('SERIES_DB-MetaData'!$F148="US",'SERIES_DB-MetaData'!BD148,'SERIES_DB-MetaData'!BD148/25.4)</f>
        <v>0.39370078740157483</v>
      </c>
      <c r="BE148" s="31">
        <f>IF('SERIES_DB-MetaData'!$F148="US",'SERIES_DB-MetaData'!BE148,'SERIES_DB-MetaData'!BE148/25.4)</f>
        <v>3.6417322834645671</v>
      </c>
      <c r="BF148" s="108">
        <f>'SERIES_DB-MetaData'!BF148</f>
        <v>2</v>
      </c>
      <c r="BG148" s="23">
        <f t="shared" si="15"/>
        <v>2.6125510632763351</v>
      </c>
      <c r="BH148" s="31">
        <f>IF('SERIES_DB-MetaData'!$F148="US",'SERIES_DB-MetaData'!BH148,'SERIES_DB-MetaData'!BH148/25.4)</f>
        <v>0</v>
      </c>
      <c r="BI148" s="31">
        <f>IF('SERIES_DB-MetaData'!$F148="US",'SERIES_DB-MetaData'!BI148,'SERIES_DB-MetaData'!BI148/6.89476)</f>
        <v>68.167709971050485</v>
      </c>
      <c r="BJ148" s="31">
        <f>IF('SERIES_DB-MetaData'!$F148="US",'SERIES_DB-MetaData'!BJ148,'SERIES_DB-MetaData'!BJ148/6.89476)</f>
        <v>81.946289646050047</v>
      </c>
      <c r="BK148" s="108">
        <f>'SERIES_DB-MetaData'!BK148</f>
        <v>0</v>
      </c>
      <c r="BL148" s="31">
        <f>IF('SERIES_DB-MetaData'!$F148="US",'SERIES_DB-MetaData'!BL148,'SERIES_DB-MetaData'!BL148/25.4)</f>
        <v>0.24606299212598426</v>
      </c>
      <c r="BM148" s="31">
        <f>IF('SERIES_DB-MetaData'!$F148="US",'SERIES_DB-MetaData'!BM148,'SERIES_DB-MetaData'!BM148/25.4)</f>
        <v>10.236220472440946</v>
      </c>
      <c r="BN148" s="31">
        <f>'SERIES_DB-MetaData'!$BO$6</f>
        <v>0.52359877559829893</v>
      </c>
      <c r="BO148" s="22">
        <f>'SERIES_DB-MetaData'!$BO$6</f>
        <v>0.52359877559829893</v>
      </c>
      <c r="BP148" s="31">
        <f>IF('SERIES_DB-MetaData'!$F148="US",'SERIES_DB-MetaData'!BP148,'SERIES_DB-MetaData'!BP148/6.89476)</f>
        <v>75.419594010523937</v>
      </c>
      <c r="BQ148" s="31">
        <f>IF('SERIES_DB-MetaData'!$F148="US",'SERIES_DB-MetaData'!BQ148,'SERIES_DB-MetaData'!BQ148/6.89476)</f>
        <v>88.472985281576157</v>
      </c>
      <c r="BR148" s="108">
        <f>'SERIES_DB-MetaData'!BR148</f>
        <v>0</v>
      </c>
      <c r="BS148" s="31">
        <f>IF('SERIES_DB-MetaData'!$F148="US",'SERIES_DB-MetaData'!BS148,'SERIES_DB-MetaData'!BS148/25.4)</f>
        <v>0</v>
      </c>
      <c r="BT148" s="108">
        <f>'SERIES_DB-MetaData'!BT148</f>
        <v>0</v>
      </c>
      <c r="BU148" s="108">
        <f t="shared" si="16"/>
        <v>0</v>
      </c>
      <c r="BV148" s="31">
        <f>IF('SERIES_DB-MetaData'!$F148="US",'SERIES_DB-MetaData'!BV148,'SERIES_DB-MetaData'!BV148/6.89476)</f>
        <v>0</v>
      </c>
      <c r="BW148" s="108">
        <f>'SERIES_DB-MetaData'!BW148</f>
        <v>0</v>
      </c>
      <c r="BX148" s="108">
        <f>'SERIES_DB-MetaData'!BX148</f>
        <v>9</v>
      </c>
    </row>
    <row r="149" spans="1:76">
      <c r="A149" s="85">
        <f>'SERIES_DB-MetaData'!A149</f>
        <v>144</v>
      </c>
      <c r="B149" s="85">
        <f>'SERIES_DB-MetaData'!B149</f>
        <v>0</v>
      </c>
      <c r="C149" s="85">
        <f>'SERIES_DB-MetaData'!C149</f>
        <v>3</v>
      </c>
      <c r="D149" s="85" t="str">
        <f>'SERIES_DB-MetaData'!D149</f>
        <v>SW32</v>
      </c>
      <c r="E149" s="85" t="str">
        <f>'SERIES_DB-MetaData'!E149</f>
        <v>Lefas, Kotsovos (1990)</v>
      </c>
      <c r="F149" s="20" t="s">
        <v>193</v>
      </c>
      <c r="G149" s="85" t="str">
        <f>'SERIES_DB-MetaData'!G149</f>
        <v>C</v>
      </c>
      <c r="H149" s="85" t="str">
        <f>'SERIES_DB-MetaData'!H149</f>
        <v>R</v>
      </c>
      <c r="I149" s="31">
        <f>IF('SERIES_DB-MetaData'!$F149="US",'SERIES_DB-MetaData'!I149,'SERIES_DB-MetaData'!I149/6.89476)</f>
        <v>7.7740196903155443</v>
      </c>
      <c r="J149" s="31">
        <f>IF('SERIES_DB-MetaData'!$F149="US",'SERIES_DB-MetaData'!J149,'SERIES_DB-MetaData'!J149/6.89476)</f>
        <v>0</v>
      </c>
      <c r="K149" s="31">
        <f>IF('SERIES_DB-MetaData'!$F149="US",'SERIES_DB-MetaData'!K149,'SERIES_DB-MetaData'!K149/6.89476)</f>
        <v>0</v>
      </c>
      <c r="L149" s="31">
        <f>IF('SERIES_DB-MetaData'!$F149="US",'SERIES_DB-MetaData'!L149,'SERIES_DB-MetaData'!L149/4.448)</f>
        <v>0</v>
      </c>
      <c r="M149" s="20">
        <f>'SERIES_DB-MetaData'!M149</f>
        <v>0</v>
      </c>
      <c r="N149" s="31">
        <f>IF('SERIES_DB-MetaData'!$F149="US",'SERIES_DB-MetaData'!N149,'SERIES_DB-MetaData'!N149/25.4)</f>
        <v>2.5590551181102366</v>
      </c>
      <c r="O149" s="31">
        <f>IF('SERIES_DB-MetaData'!$F149="US",'SERIES_DB-MetaData'!O149,'SERIES_DB-MetaData'!O149/25.4)</f>
        <v>5.5118110236220472</v>
      </c>
      <c r="P149" s="31">
        <f>IF('SERIES_DB-MetaData'!$F149="US",'SERIES_DB-MetaData'!P149,'SERIES_DB-MetaData'!P149/25.4)</f>
        <v>25.590551181102363</v>
      </c>
      <c r="Q149" s="31">
        <f>IF('SERIES_DB-MetaData'!$F149="US",'SERIES_DB-MetaData'!Q149,'SERIES_DB-MetaData'!Q149/25.4)</f>
        <v>2.5590551181102366</v>
      </c>
      <c r="R149" s="31">
        <f>IF('SERIES_DB-MetaData'!$F149="US",'SERIES_DB-MetaData'!R149,'SERIES_DB-MetaData'!R149/25.4)</f>
        <v>56.102362204724415</v>
      </c>
      <c r="S149" s="31">
        <f>IF('SERIES_DB-MetaData'!$F149="US",'SERIES_DB-MetaData'!S149,'SERIES_DB-MetaData'!S149/25.4)</f>
        <v>56.102362204724415</v>
      </c>
      <c r="T149" s="24" t="str">
        <f>'SERIES_DB-MetaData'!T149</f>
        <v>C</v>
      </c>
      <c r="U149" s="31">
        <f>IF('SERIES_DB-MetaData'!$F149="US",'SERIES_DB-MetaData'!U149,'SERIES_DB-MetaData'!U149/(25.4^2))</f>
        <v>65.487630975261951</v>
      </c>
      <c r="V149" s="31">
        <f>IF('SERIES_DB-MetaData'!$F149="US",'SERIES_DB-MetaData'!V149,'SERIES_DB-MetaData'!V149/25.4)</f>
        <v>0.31496062992125984</v>
      </c>
      <c r="W149" s="31">
        <f>IF('SERIES_DB-MetaData'!$F149="US",'SERIES_DB-MetaData'!W149,'SERIES_DB-MetaData'!W149/25.4)</f>
        <v>0.31496062992125984</v>
      </c>
      <c r="X149" s="31">
        <f>IF('SERIES_DB-MetaData'!$F149="US",'SERIES_DB-MetaData'!X149,'SERIES_DB-MetaData'!X149/25.4)</f>
        <v>0</v>
      </c>
      <c r="Y149" s="108">
        <f>'SERIES_DB-MetaData'!Y149</f>
        <v>6</v>
      </c>
      <c r="Z149" s="31">
        <f>IF('SERIES_DB-MetaData'!$F149="US",'SERIES_DB-MetaData'!Z149,'SERIES_DB-MetaData'!Z149/25.4)</f>
        <v>0</v>
      </c>
      <c r="AA149" s="108">
        <f>'SERIES_DB-MetaData'!AA149</f>
        <v>0</v>
      </c>
      <c r="AB149" s="31">
        <f>IF('SERIES_DB-MetaData'!$F149="US",'SERIES_DB-MetaData'!AB149,'SERIES_DB-MetaData'!AB149/25.4)</f>
        <v>0</v>
      </c>
      <c r="AC149" s="108">
        <f>'SERIES_DB-MetaData'!AC149</f>
        <v>1</v>
      </c>
      <c r="AD149" s="108" t="str">
        <f>'SERIES_DB-MetaData'!AD149</f>
        <v>STRAIGHT</v>
      </c>
      <c r="AE149" s="31">
        <f>IF('SERIES_DB-MetaData'!$F149="US",'SERIES_DB-MetaData'!AE149,'SERIES_DB-MetaData'!AE149/25.4)</f>
        <v>11.811023622047244</v>
      </c>
      <c r="AF149" s="108" t="str">
        <f>'SERIES_DB-MetaData'!AF149</f>
        <v>Ribbed</v>
      </c>
      <c r="AG149" s="23">
        <f t="shared" si="13"/>
        <v>0.71382933667365711</v>
      </c>
      <c r="AH149" s="31">
        <f>IF('SERIES_DB-MetaData'!$F149="US",'SERIES_DB-MetaData'!AH149,'SERIES_DB-MetaData'!AH149/25.4)</f>
        <v>0</v>
      </c>
      <c r="AI149" s="31">
        <f>IF('SERIES_DB-MetaData'!$F149="US",'SERIES_DB-MetaData'!AI149,'SERIES_DB-MetaData'!AI149/6.89476)</f>
        <v>68.167709971050485</v>
      </c>
      <c r="AJ149" s="31">
        <f>IF('SERIES_DB-MetaData'!$F149="US",'SERIES_DB-MetaData'!AJ149,'SERIES_DB-MetaData'!AJ149/6.89476)</f>
        <v>81.946289646050047</v>
      </c>
      <c r="AK149" s="31">
        <f>IF('SERIES_DB-MetaData'!$F149="US",'SERIES_DB-MetaData'!AK149,'SERIES_DB-MetaData'!AK149/6.89476)</f>
        <v>68.167709971050485</v>
      </c>
      <c r="AL149" s="31">
        <f>IF('SERIES_DB-MetaData'!$F149="US",'SERIES_DB-MetaData'!AL149,'SERIES_DB-MetaData'!AL149/6.89476)</f>
        <v>0</v>
      </c>
      <c r="AM149" s="31">
        <f>IF('SERIES_DB-MetaData'!$F149="US",'SERIES_DB-MetaData'!AM149,'SERIES_DB-MetaData'!AM149/6.89476)</f>
        <v>81.946289646050047</v>
      </c>
      <c r="AN149" s="31">
        <f>IF('SERIES_DB-MetaData'!$F149="US",'SERIES_DB-MetaData'!AN149,'SERIES_DB-MetaData'!AN149/6.89476)</f>
        <v>0</v>
      </c>
      <c r="AO149" s="108">
        <f>'SERIES_DB-MetaData'!AO149</f>
        <v>0</v>
      </c>
      <c r="AP149" s="108" t="str">
        <f>'SERIES_DB-MetaData'!AP149</f>
        <v>R</v>
      </c>
      <c r="AQ149" s="108">
        <f>'SERIES_DB-MetaData'!AQ149</f>
        <v>2</v>
      </c>
      <c r="AR149" s="108" t="str">
        <f>'SERIES_DB-MetaData'!AR149</f>
        <v>Ribbed</v>
      </c>
      <c r="AS149" s="31">
        <f>IF('SERIES_DB-MetaData'!$F149="US",'SERIES_DB-MetaData'!AS149,'SERIES_DB-MetaData'!AS149/25.4)</f>
        <v>0.15748031496062992</v>
      </c>
      <c r="AT149" s="108">
        <f>'SERIES_DB-MetaData'!AT149</f>
        <v>25</v>
      </c>
      <c r="AU149" s="31">
        <f>IF('SERIES_DB-MetaData'!$F149="US",'SERIES_DB-MetaData'!AU149,'SERIES_DB-MetaData'!AU149/25.4)</f>
        <v>5.1181102362204731</v>
      </c>
      <c r="AV149" s="31">
        <f>IF('SERIES_DB-MetaData'!$F149="US",'SERIES_DB-MetaData'!AV149,'SERIES_DB-MetaData'!AV149/25.4)</f>
        <v>0</v>
      </c>
      <c r="AW149" s="108">
        <f>'SERIES_DB-MetaData'!AW149</f>
        <v>0</v>
      </c>
      <c r="AX149" s="31">
        <f>IF('SERIES_DB-MetaData'!$F149="US",'SERIES_DB-MetaData'!AX149,'SERIES_DB-MetaData'!AX149/25.4)</f>
        <v>0</v>
      </c>
      <c r="AY149" s="23">
        <f t="shared" si="14"/>
        <v>0.29742889028069042</v>
      </c>
      <c r="AZ149" s="23"/>
      <c r="BA149" s="31">
        <f>IF('SERIES_DB-MetaData'!$F149="US",'SERIES_DB-MetaData'!BA149,'SERIES_DB-MetaData'!BA149/6.89476)</f>
        <v>60.915825931577025</v>
      </c>
      <c r="BB149" s="31">
        <f>IF('SERIES_DB-MetaData'!$F149="US",'SERIES_DB-MetaData'!BB149,'SERIES_DB-MetaData'!BB149/6.89476)</f>
        <v>88.472985281576157</v>
      </c>
      <c r="BC149" s="108">
        <f>'SERIES_DB-MetaData'!BC149</f>
        <v>0</v>
      </c>
      <c r="BD149" s="31">
        <f>IF('SERIES_DB-MetaData'!$F149="US",'SERIES_DB-MetaData'!BD149,'SERIES_DB-MetaData'!BD149/25.4)</f>
        <v>0.39370078740157483</v>
      </c>
      <c r="BE149" s="31">
        <f>IF('SERIES_DB-MetaData'!$F149="US",'SERIES_DB-MetaData'!BE149,'SERIES_DB-MetaData'!BE149/25.4)</f>
        <v>3.6417322834645671</v>
      </c>
      <c r="BF149" s="108">
        <f>'SERIES_DB-MetaData'!BF149</f>
        <v>2</v>
      </c>
      <c r="BG149" s="23">
        <f t="shared" si="15"/>
        <v>2.6125510632763351</v>
      </c>
      <c r="BH149" s="31">
        <f>IF('SERIES_DB-MetaData'!$F149="US",'SERIES_DB-MetaData'!BH149,'SERIES_DB-MetaData'!BH149/25.4)</f>
        <v>0</v>
      </c>
      <c r="BI149" s="31">
        <f>IF('SERIES_DB-MetaData'!$F149="US",'SERIES_DB-MetaData'!BI149,'SERIES_DB-MetaData'!BI149/6.89476)</f>
        <v>68.167709971050485</v>
      </c>
      <c r="BJ149" s="31">
        <f>IF('SERIES_DB-MetaData'!$F149="US",'SERIES_DB-MetaData'!BJ149,'SERIES_DB-MetaData'!BJ149/6.89476)</f>
        <v>81.946289646050047</v>
      </c>
      <c r="BK149" s="108">
        <f>'SERIES_DB-MetaData'!BK149</f>
        <v>0</v>
      </c>
      <c r="BL149" s="31">
        <f>IF('SERIES_DB-MetaData'!$F149="US",'SERIES_DB-MetaData'!BL149,'SERIES_DB-MetaData'!BL149/25.4)</f>
        <v>0.24606299212598426</v>
      </c>
      <c r="BM149" s="31">
        <f>IF('SERIES_DB-MetaData'!$F149="US",'SERIES_DB-MetaData'!BM149,'SERIES_DB-MetaData'!BM149/25.4)</f>
        <v>10.236220472440946</v>
      </c>
      <c r="BN149" s="31">
        <f>'SERIES_DB-MetaData'!$BO$6</f>
        <v>0.52359877559829893</v>
      </c>
      <c r="BO149" s="22">
        <f>'SERIES_DB-MetaData'!$BO$6</f>
        <v>0.52359877559829893</v>
      </c>
      <c r="BP149" s="31">
        <f>IF('SERIES_DB-MetaData'!$F149="US",'SERIES_DB-MetaData'!BP149,'SERIES_DB-MetaData'!BP149/6.89476)</f>
        <v>75.419594010523937</v>
      </c>
      <c r="BQ149" s="31">
        <f>IF('SERIES_DB-MetaData'!$F149="US",'SERIES_DB-MetaData'!BQ149,'SERIES_DB-MetaData'!BQ149/6.89476)</f>
        <v>88.472985281576157</v>
      </c>
      <c r="BR149" s="108">
        <f>'SERIES_DB-MetaData'!BR149</f>
        <v>0</v>
      </c>
      <c r="BS149" s="31">
        <f>IF('SERIES_DB-MetaData'!$F149="US",'SERIES_DB-MetaData'!BS149,'SERIES_DB-MetaData'!BS149/25.4)</f>
        <v>0</v>
      </c>
      <c r="BT149" s="108">
        <f>'SERIES_DB-MetaData'!BT149</f>
        <v>0</v>
      </c>
      <c r="BU149" s="108">
        <f t="shared" si="16"/>
        <v>0</v>
      </c>
      <c r="BV149" s="31">
        <f>IF('SERIES_DB-MetaData'!$F149="US",'SERIES_DB-MetaData'!BV149,'SERIES_DB-MetaData'!BV149/6.89476)</f>
        <v>0</v>
      </c>
      <c r="BW149" s="108">
        <f>'SERIES_DB-MetaData'!BW149</f>
        <v>0</v>
      </c>
      <c r="BX149" s="108">
        <f>'SERIES_DB-MetaData'!BX149</f>
        <v>9</v>
      </c>
    </row>
    <row r="150" spans="1:76">
      <c r="A150" s="85">
        <f>'SERIES_DB-MetaData'!A150</f>
        <v>145</v>
      </c>
      <c r="B150" s="85">
        <f>'SERIES_DB-MetaData'!B150</f>
        <v>0</v>
      </c>
      <c r="C150" s="85">
        <f>'SERIES_DB-MetaData'!C150</f>
        <v>4</v>
      </c>
      <c r="D150" s="85" t="str">
        <f>'SERIES_DB-MetaData'!D150</f>
        <v>SW33</v>
      </c>
      <c r="E150" s="85" t="str">
        <f>'SERIES_DB-MetaData'!E150</f>
        <v>Lefas, Kotsovos (1990)</v>
      </c>
      <c r="F150" s="20" t="s">
        <v>193</v>
      </c>
      <c r="G150" s="85" t="str">
        <f>'SERIES_DB-MetaData'!G150</f>
        <v>C</v>
      </c>
      <c r="H150" s="85" t="str">
        <f>'SERIES_DB-MetaData'!H150</f>
        <v>R</v>
      </c>
      <c r="I150" s="31">
        <f>IF('SERIES_DB-MetaData'!$F150="US",'SERIES_DB-MetaData'!I150,'SERIES_DB-MetaData'!I150/6.89476)</f>
        <v>7.1358538948418806</v>
      </c>
      <c r="J150" s="31">
        <f>IF('SERIES_DB-MetaData'!$F150="US",'SERIES_DB-MetaData'!J150,'SERIES_DB-MetaData'!J150/6.89476)</f>
        <v>0</v>
      </c>
      <c r="K150" s="31">
        <f>IF('SERIES_DB-MetaData'!$F150="US",'SERIES_DB-MetaData'!K150,'SERIES_DB-MetaData'!K150/6.89476)</f>
        <v>0</v>
      </c>
      <c r="L150" s="31">
        <f>IF('SERIES_DB-MetaData'!$F150="US",'SERIES_DB-MetaData'!L150,'SERIES_DB-MetaData'!L150/4.448)</f>
        <v>0</v>
      </c>
      <c r="M150" s="20">
        <f>'SERIES_DB-MetaData'!M150</f>
        <v>0</v>
      </c>
      <c r="N150" s="31">
        <f>IF('SERIES_DB-MetaData'!$F150="US",'SERIES_DB-MetaData'!N150,'SERIES_DB-MetaData'!N150/25.4)</f>
        <v>2.5590551181102366</v>
      </c>
      <c r="O150" s="31">
        <f>IF('SERIES_DB-MetaData'!$F150="US",'SERIES_DB-MetaData'!O150,'SERIES_DB-MetaData'!O150/25.4)</f>
        <v>5.5118110236220472</v>
      </c>
      <c r="P150" s="31">
        <f>IF('SERIES_DB-MetaData'!$F150="US",'SERIES_DB-MetaData'!P150,'SERIES_DB-MetaData'!P150/25.4)</f>
        <v>25.590551181102363</v>
      </c>
      <c r="Q150" s="31">
        <f>IF('SERIES_DB-MetaData'!$F150="US",'SERIES_DB-MetaData'!Q150,'SERIES_DB-MetaData'!Q150/25.4)</f>
        <v>2.5590551181102366</v>
      </c>
      <c r="R150" s="31">
        <f>IF('SERIES_DB-MetaData'!$F150="US",'SERIES_DB-MetaData'!R150,'SERIES_DB-MetaData'!R150/25.4)</f>
        <v>56.102362204724415</v>
      </c>
      <c r="S150" s="31">
        <f>IF('SERIES_DB-MetaData'!$F150="US",'SERIES_DB-MetaData'!S150,'SERIES_DB-MetaData'!S150/25.4)</f>
        <v>56.102362204724415</v>
      </c>
      <c r="T150" s="24" t="str">
        <f>'SERIES_DB-MetaData'!T150</f>
        <v>C</v>
      </c>
      <c r="U150" s="31">
        <f>IF('SERIES_DB-MetaData'!$F150="US",'SERIES_DB-MetaData'!U150,'SERIES_DB-MetaData'!U150/(25.4^2))</f>
        <v>65.487630975261951</v>
      </c>
      <c r="V150" s="31">
        <f>IF('SERIES_DB-MetaData'!$F150="US",'SERIES_DB-MetaData'!V150,'SERIES_DB-MetaData'!V150/25.4)</f>
        <v>0.31496062992125984</v>
      </c>
      <c r="W150" s="31">
        <f>IF('SERIES_DB-MetaData'!$F150="US",'SERIES_DB-MetaData'!W150,'SERIES_DB-MetaData'!W150/25.4)</f>
        <v>0.31496062992125984</v>
      </c>
      <c r="X150" s="31">
        <f>IF('SERIES_DB-MetaData'!$F150="US",'SERIES_DB-MetaData'!X150,'SERIES_DB-MetaData'!X150/25.4)</f>
        <v>0</v>
      </c>
      <c r="Y150" s="108">
        <f>'SERIES_DB-MetaData'!Y150</f>
        <v>6</v>
      </c>
      <c r="Z150" s="31">
        <f>IF('SERIES_DB-MetaData'!$F150="US",'SERIES_DB-MetaData'!Z150,'SERIES_DB-MetaData'!Z150/25.4)</f>
        <v>0</v>
      </c>
      <c r="AA150" s="108">
        <f>'SERIES_DB-MetaData'!AA150</f>
        <v>0</v>
      </c>
      <c r="AB150" s="31">
        <f>IF('SERIES_DB-MetaData'!$F150="US",'SERIES_DB-MetaData'!AB150,'SERIES_DB-MetaData'!AB150/25.4)</f>
        <v>0</v>
      </c>
      <c r="AC150" s="108">
        <f>'SERIES_DB-MetaData'!AC150</f>
        <v>1</v>
      </c>
      <c r="AD150" s="108" t="str">
        <f>'SERIES_DB-MetaData'!AD150</f>
        <v>STRAIGHT</v>
      </c>
      <c r="AE150" s="31">
        <f>IF('SERIES_DB-MetaData'!$F150="US",'SERIES_DB-MetaData'!AE150,'SERIES_DB-MetaData'!AE150/25.4)</f>
        <v>11.811023622047244</v>
      </c>
      <c r="AF150" s="108" t="str">
        <f>'SERIES_DB-MetaData'!AF150</f>
        <v>Ribbed</v>
      </c>
      <c r="AG150" s="23">
        <f t="shared" si="13"/>
        <v>0.71382933667365711</v>
      </c>
      <c r="AH150" s="31">
        <f>IF('SERIES_DB-MetaData'!$F150="US",'SERIES_DB-MetaData'!AH150,'SERIES_DB-MetaData'!AH150/25.4)</f>
        <v>0</v>
      </c>
      <c r="AI150" s="31">
        <f>IF('SERIES_DB-MetaData'!$F150="US",'SERIES_DB-MetaData'!AI150,'SERIES_DB-MetaData'!AI150/6.89476)</f>
        <v>68.167709971050485</v>
      </c>
      <c r="AJ150" s="31">
        <f>IF('SERIES_DB-MetaData'!$F150="US",'SERIES_DB-MetaData'!AJ150,'SERIES_DB-MetaData'!AJ150/6.89476)</f>
        <v>81.946289646050047</v>
      </c>
      <c r="AK150" s="31">
        <f>IF('SERIES_DB-MetaData'!$F150="US",'SERIES_DB-MetaData'!AK150,'SERIES_DB-MetaData'!AK150/6.89476)</f>
        <v>68.167709971050485</v>
      </c>
      <c r="AL150" s="31">
        <f>IF('SERIES_DB-MetaData'!$F150="US",'SERIES_DB-MetaData'!AL150,'SERIES_DB-MetaData'!AL150/6.89476)</f>
        <v>0</v>
      </c>
      <c r="AM150" s="31">
        <f>IF('SERIES_DB-MetaData'!$F150="US",'SERIES_DB-MetaData'!AM150,'SERIES_DB-MetaData'!AM150/6.89476)</f>
        <v>81.946289646050047</v>
      </c>
      <c r="AN150" s="31">
        <f>IF('SERIES_DB-MetaData'!$F150="US",'SERIES_DB-MetaData'!AN150,'SERIES_DB-MetaData'!AN150/6.89476)</f>
        <v>0</v>
      </c>
      <c r="AO150" s="108">
        <f>'SERIES_DB-MetaData'!AO150</f>
        <v>0</v>
      </c>
      <c r="AP150" s="108" t="str">
        <f>'SERIES_DB-MetaData'!AP150</f>
        <v>R</v>
      </c>
      <c r="AQ150" s="108">
        <f>'SERIES_DB-MetaData'!AQ150</f>
        <v>2</v>
      </c>
      <c r="AR150" s="108" t="str">
        <f>'SERIES_DB-MetaData'!AR150</f>
        <v>Ribbed</v>
      </c>
      <c r="AS150" s="31">
        <f>IF('SERIES_DB-MetaData'!$F150="US",'SERIES_DB-MetaData'!AS150,'SERIES_DB-MetaData'!AS150/25.4)</f>
        <v>0.15748031496062992</v>
      </c>
      <c r="AT150" s="108">
        <f>'SERIES_DB-MetaData'!AT150</f>
        <v>25</v>
      </c>
      <c r="AU150" s="31">
        <f>IF('SERIES_DB-MetaData'!$F150="US",'SERIES_DB-MetaData'!AU150,'SERIES_DB-MetaData'!AU150/25.4)</f>
        <v>5.1181102362204731</v>
      </c>
      <c r="AV150" s="31">
        <f>IF('SERIES_DB-MetaData'!$F150="US",'SERIES_DB-MetaData'!AV150,'SERIES_DB-MetaData'!AV150/25.4)</f>
        <v>0</v>
      </c>
      <c r="AW150" s="108">
        <f>'SERIES_DB-MetaData'!AW150</f>
        <v>0</v>
      </c>
      <c r="AX150" s="31">
        <f>IF('SERIES_DB-MetaData'!$F150="US",'SERIES_DB-MetaData'!AX150,'SERIES_DB-MetaData'!AX150/25.4)</f>
        <v>0</v>
      </c>
      <c r="AY150" s="23">
        <f t="shared" si="14"/>
        <v>0.29742889028069042</v>
      </c>
      <c r="AZ150" s="23"/>
      <c r="BA150" s="31">
        <f>IF('SERIES_DB-MetaData'!$F150="US",'SERIES_DB-MetaData'!BA150,'SERIES_DB-MetaData'!BA150/6.89476)</f>
        <v>60.915825931577025</v>
      </c>
      <c r="BB150" s="31">
        <f>IF('SERIES_DB-MetaData'!$F150="US",'SERIES_DB-MetaData'!BB150,'SERIES_DB-MetaData'!BB150/6.89476)</f>
        <v>88.472985281576157</v>
      </c>
      <c r="BC150" s="108">
        <f>'SERIES_DB-MetaData'!BC150</f>
        <v>0</v>
      </c>
      <c r="BD150" s="31">
        <f>IF('SERIES_DB-MetaData'!$F150="US",'SERIES_DB-MetaData'!BD150,'SERIES_DB-MetaData'!BD150/25.4)</f>
        <v>0.39370078740157483</v>
      </c>
      <c r="BE150" s="31">
        <f>IF('SERIES_DB-MetaData'!$F150="US",'SERIES_DB-MetaData'!BE150,'SERIES_DB-MetaData'!BE150/25.4)</f>
        <v>3.6417322834645671</v>
      </c>
      <c r="BF150" s="108">
        <f>'SERIES_DB-MetaData'!BF150</f>
        <v>2</v>
      </c>
      <c r="BG150" s="23">
        <f t="shared" si="15"/>
        <v>2.6125510632763351</v>
      </c>
      <c r="BH150" s="31">
        <f>IF('SERIES_DB-MetaData'!$F150="US",'SERIES_DB-MetaData'!BH150,'SERIES_DB-MetaData'!BH150/25.4)</f>
        <v>0</v>
      </c>
      <c r="BI150" s="31">
        <f>IF('SERIES_DB-MetaData'!$F150="US",'SERIES_DB-MetaData'!BI150,'SERIES_DB-MetaData'!BI150/6.89476)</f>
        <v>68.167709971050485</v>
      </c>
      <c r="BJ150" s="31">
        <f>IF('SERIES_DB-MetaData'!$F150="US",'SERIES_DB-MetaData'!BJ150,'SERIES_DB-MetaData'!BJ150/6.89476)</f>
        <v>81.946289646050047</v>
      </c>
      <c r="BK150" s="108">
        <f>'SERIES_DB-MetaData'!BK150</f>
        <v>0</v>
      </c>
      <c r="BL150" s="31">
        <f>IF('SERIES_DB-MetaData'!$F150="US",'SERIES_DB-MetaData'!BL150,'SERIES_DB-MetaData'!BL150/25.4)</f>
        <v>0.24606299212598426</v>
      </c>
      <c r="BM150" s="31">
        <f>IF('SERIES_DB-MetaData'!$F150="US",'SERIES_DB-MetaData'!BM150,'SERIES_DB-MetaData'!BM150/25.4)</f>
        <v>10.236220472440946</v>
      </c>
      <c r="BN150" s="31">
        <f>'SERIES_DB-MetaData'!$BO$6</f>
        <v>0.52359877559829893</v>
      </c>
      <c r="BO150" s="22">
        <f>'SERIES_DB-MetaData'!$BO$6</f>
        <v>0.52359877559829893</v>
      </c>
      <c r="BP150" s="31">
        <f>IF('SERIES_DB-MetaData'!$F150="US",'SERIES_DB-MetaData'!BP150,'SERIES_DB-MetaData'!BP150/6.89476)</f>
        <v>75.419594010523937</v>
      </c>
      <c r="BQ150" s="31">
        <f>IF('SERIES_DB-MetaData'!$F150="US",'SERIES_DB-MetaData'!BQ150,'SERIES_DB-MetaData'!BQ150/6.89476)</f>
        <v>88.472985281576157</v>
      </c>
      <c r="BR150" s="108">
        <f>'SERIES_DB-MetaData'!BR150</f>
        <v>0</v>
      </c>
      <c r="BS150" s="31">
        <f>IF('SERIES_DB-MetaData'!$F150="US",'SERIES_DB-MetaData'!BS150,'SERIES_DB-MetaData'!BS150/25.4)</f>
        <v>0</v>
      </c>
      <c r="BT150" s="108">
        <f>'SERIES_DB-MetaData'!BT150</f>
        <v>0</v>
      </c>
      <c r="BU150" s="108">
        <f t="shared" si="16"/>
        <v>0</v>
      </c>
      <c r="BV150" s="31">
        <f>IF('SERIES_DB-MetaData'!$F150="US",'SERIES_DB-MetaData'!BV150,'SERIES_DB-MetaData'!BV150/6.89476)</f>
        <v>0</v>
      </c>
      <c r="BW150" s="108">
        <f>'SERIES_DB-MetaData'!BW150</f>
        <v>0</v>
      </c>
      <c r="BX150" s="108">
        <f>'SERIES_DB-MetaData'!BX150</f>
        <v>9</v>
      </c>
    </row>
    <row r="151" spans="1:76">
      <c r="A151" s="85">
        <f>'SERIES_DB-MetaData'!A151</f>
        <v>146</v>
      </c>
      <c r="B151" s="85">
        <f>'SERIES_DB-MetaData'!B151</f>
        <v>0</v>
      </c>
      <c r="C151" s="85">
        <f>'SERIES_DB-MetaData'!C151</f>
        <v>1</v>
      </c>
      <c r="D151" s="85" t="str">
        <f>'SERIES_DB-MetaData'!D151</f>
        <v>SW11</v>
      </c>
      <c r="E151" s="85" t="str">
        <f>'SERIES_DB-MetaData'!E151</f>
        <v>Lefas,Kotsovos,Ambraseys 1990</v>
      </c>
      <c r="F151" s="20" t="s">
        <v>193</v>
      </c>
      <c r="G151" s="85" t="str">
        <f>'SERIES_DB-MetaData'!G151</f>
        <v>M</v>
      </c>
      <c r="H151" s="85" t="str">
        <f>'SERIES_DB-MetaData'!H151</f>
        <v>R</v>
      </c>
      <c r="I151" s="31">
        <f>IF('SERIES_DB-MetaData'!$F151="US",'SERIES_DB-MetaData'!I151,'SERIES_DB-MetaData'!I151/6.89476)</f>
        <v>6.7549223468257056</v>
      </c>
      <c r="J151" s="31">
        <f>IF('SERIES_DB-MetaData'!$F151="US",'SERIES_DB-MetaData'!J151,'SERIES_DB-MetaData'!J151/6.89476)</f>
        <v>0</v>
      </c>
      <c r="K151" s="31">
        <f>IF('SERIES_DB-MetaData'!$F151="US",'SERIES_DB-MetaData'!K151,'SERIES_DB-MetaData'!K151/6.89476)</f>
        <v>0</v>
      </c>
      <c r="L151" s="31">
        <f>IF('SERIES_DB-MetaData'!$F151="US",'SERIES_DB-MetaData'!L151,'SERIES_DB-MetaData'!L151/4.448)</f>
        <v>0</v>
      </c>
      <c r="M151" s="20" t="str">
        <f>'SERIES_DB-MetaData'!M151</f>
        <v>III</v>
      </c>
      <c r="N151" s="31">
        <f>IF('SERIES_DB-MetaData'!$F151="US",'SERIES_DB-MetaData'!N151,'SERIES_DB-MetaData'!N151/25.4)</f>
        <v>2.7559055118110236</v>
      </c>
      <c r="O151" s="31">
        <f>IF('SERIES_DB-MetaData'!$F151="US",'SERIES_DB-MetaData'!O151,'SERIES_DB-MetaData'!O151/25.4)</f>
        <v>5.5118110236220472</v>
      </c>
      <c r="P151" s="31">
        <f>IF('SERIES_DB-MetaData'!$F151="US",'SERIES_DB-MetaData'!P151,'SERIES_DB-MetaData'!P151/25.4)</f>
        <v>29.527559055118111</v>
      </c>
      <c r="Q151" s="31">
        <f>IF('SERIES_DB-MetaData'!$F151="US",'SERIES_DB-MetaData'!Q151,'SERIES_DB-MetaData'!Q151/25.4)</f>
        <v>2.7559055118110236</v>
      </c>
      <c r="R151" s="31">
        <f>IF('SERIES_DB-MetaData'!$F151="US",'SERIES_DB-MetaData'!R151,'SERIES_DB-MetaData'!R151/25.4)</f>
        <v>32.480314960629926</v>
      </c>
      <c r="S151" s="31">
        <f>IF('SERIES_DB-MetaData'!$F151="US",'SERIES_DB-MetaData'!S151,'SERIES_DB-MetaData'!S151/25.4)</f>
        <v>32.480314960629926</v>
      </c>
      <c r="T151" s="24" t="str">
        <f>'SERIES_DB-MetaData'!T151</f>
        <v>C</v>
      </c>
      <c r="U151" s="31">
        <f>IF('SERIES_DB-MetaData'!$F151="US",'SERIES_DB-MetaData'!U151,'SERIES_DB-MetaData'!U151/(25.4^2))</f>
        <v>81.375162750325501</v>
      </c>
      <c r="V151" s="31">
        <f>IF('SERIES_DB-MetaData'!$F151="US",'SERIES_DB-MetaData'!V151,'SERIES_DB-MetaData'!V151/25.4)</f>
        <v>0.31496062992125984</v>
      </c>
      <c r="W151" s="31">
        <f>IF('SERIES_DB-MetaData'!$F151="US",'SERIES_DB-MetaData'!W151,'SERIES_DB-MetaData'!W151/25.4)</f>
        <v>0.31496062992125984</v>
      </c>
      <c r="X151" s="31">
        <f>IF('SERIES_DB-MetaData'!$F151="US",'SERIES_DB-MetaData'!X151,'SERIES_DB-MetaData'!X151/25.4)</f>
        <v>0</v>
      </c>
      <c r="Y151" s="108">
        <f>'SERIES_DB-MetaData'!Y151</f>
        <v>6</v>
      </c>
      <c r="Z151" s="31">
        <f>IF('SERIES_DB-MetaData'!$F151="US",'SERIES_DB-MetaData'!Z151,'SERIES_DB-MetaData'!Z151/25.4)</f>
        <v>0</v>
      </c>
      <c r="AA151" s="108">
        <f>'SERIES_DB-MetaData'!AA151</f>
        <v>0</v>
      </c>
      <c r="AB151" s="31">
        <f>IF('SERIES_DB-MetaData'!$F151="US",'SERIES_DB-MetaData'!AB151,'SERIES_DB-MetaData'!AB151/25.4)</f>
        <v>0</v>
      </c>
      <c r="AC151" s="108">
        <f>'SERIES_DB-MetaData'!AC151</f>
        <v>1</v>
      </c>
      <c r="AD151" s="108" t="str">
        <f>'SERIES_DB-MetaData'!AD151</f>
        <v>STRAIGHT</v>
      </c>
      <c r="AE151" s="31">
        <f>IF('SERIES_DB-MetaData'!$F151="US",'SERIES_DB-MetaData'!AE151,'SERIES_DB-MetaData'!AE151/25.4)</f>
        <v>11.811023622047244</v>
      </c>
      <c r="AF151" s="108" t="str">
        <f>'SERIES_DB-MetaData'!AF151</f>
        <v>Ribbed</v>
      </c>
      <c r="AG151" s="23">
        <f t="shared" si="13"/>
        <v>0.57446265665641927</v>
      </c>
      <c r="AH151" s="31">
        <f>IF('SERIES_DB-MetaData'!$F151="US",'SERIES_DB-MetaData'!AH151,'SERIES_DB-MetaData'!AH151/25.4)</f>
        <v>0</v>
      </c>
      <c r="AI151" s="31">
        <f>IF('SERIES_DB-MetaData'!$F151="US",'SERIES_DB-MetaData'!AI151,'SERIES_DB-MetaData'!AI151/6.89476)</f>
        <v>68.167709971050485</v>
      </c>
      <c r="AJ151" s="31">
        <f>IF('SERIES_DB-MetaData'!$F151="US",'SERIES_DB-MetaData'!AJ151,'SERIES_DB-MetaData'!AJ151/6.89476)</f>
        <v>81.946289646050047</v>
      </c>
      <c r="AK151" s="31">
        <f>IF('SERIES_DB-MetaData'!$F151="US",'SERIES_DB-MetaData'!AK151,'SERIES_DB-MetaData'!AK151/6.89476)</f>
        <v>68.167709971050485</v>
      </c>
      <c r="AL151" s="31">
        <f>IF('SERIES_DB-MetaData'!$F151="US",'SERIES_DB-MetaData'!AL151,'SERIES_DB-MetaData'!AL151/6.89476)</f>
        <v>0</v>
      </c>
      <c r="AM151" s="31">
        <f>IF('SERIES_DB-MetaData'!$F151="US",'SERIES_DB-MetaData'!AM151,'SERIES_DB-MetaData'!AM151/6.89476)</f>
        <v>81.946289646050047</v>
      </c>
      <c r="AN151" s="31">
        <f>IF('SERIES_DB-MetaData'!$F151="US",'SERIES_DB-MetaData'!AN151,'SERIES_DB-MetaData'!AN151/6.89476)</f>
        <v>0</v>
      </c>
      <c r="AO151" s="108">
        <f>'SERIES_DB-MetaData'!AO151</f>
        <v>0</v>
      </c>
      <c r="AP151" s="108" t="str">
        <f>'SERIES_DB-MetaData'!AP151</f>
        <v>R</v>
      </c>
      <c r="AQ151" s="108">
        <f>'SERIES_DB-MetaData'!AQ151</f>
        <v>4</v>
      </c>
      <c r="AR151" s="108" t="str">
        <f>'SERIES_DB-MetaData'!AR151</f>
        <v>Ribbed</v>
      </c>
      <c r="AS151" s="31">
        <f>IF('SERIES_DB-MetaData'!$F151="US",'SERIES_DB-MetaData'!AS151,'SERIES_DB-MetaData'!AS151/25.4)</f>
        <v>0.15748031496062992</v>
      </c>
      <c r="AT151" s="108">
        <f>'SERIES_DB-MetaData'!AT151</f>
        <v>10</v>
      </c>
      <c r="AU151" s="31">
        <f>IF('SERIES_DB-MetaData'!$F151="US",'SERIES_DB-MetaData'!AU151,'SERIES_DB-MetaData'!AU151/25.4)</f>
        <v>3.1496062992125986</v>
      </c>
      <c r="AV151" s="31">
        <f>IF('SERIES_DB-MetaData'!$F151="US",'SERIES_DB-MetaData'!AV151,'SERIES_DB-MetaData'!AV151/25.4)</f>
        <v>0</v>
      </c>
      <c r="AW151" s="108">
        <f>'SERIES_DB-MetaData'!AW151</f>
        <v>0</v>
      </c>
      <c r="AX151" s="31">
        <f>IF('SERIES_DB-MetaData'!$F151="US",'SERIES_DB-MetaData'!AX151,'SERIES_DB-MetaData'!AX151/25.4)</f>
        <v>0</v>
      </c>
      <c r="AY151" s="23">
        <f t="shared" si="14"/>
        <v>0.89759790102565529</v>
      </c>
      <c r="AZ151" s="23"/>
      <c r="BA151" s="31">
        <f>IF('SERIES_DB-MetaData'!$F151="US",'SERIES_DB-MetaData'!BA151,'SERIES_DB-MetaData'!BA151/6.89476)</f>
        <v>60.915825931577025</v>
      </c>
      <c r="BB151" s="31">
        <f>IF('SERIES_DB-MetaData'!$F151="US",'SERIES_DB-MetaData'!BB151,'SERIES_DB-MetaData'!BB151/6.89476)</f>
        <v>71.068463586839869</v>
      </c>
      <c r="BC151" s="108">
        <f>'SERIES_DB-MetaData'!BC151</f>
        <v>0</v>
      </c>
      <c r="BD151" s="31">
        <f>IF('SERIES_DB-MetaData'!$F151="US",'SERIES_DB-MetaData'!BD151,'SERIES_DB-MetaData'!BD151/25.4)</f>
        <v>0.39370078740157483</v>
      </c>
      <c r="BE151" s="31">
        <f>IF('SERIES_DB-MetaData'!$F151="US",'SERIES_DB-MetaData'!BE151,'SERIES_DB-MetaData'!BE151/25.4)</f>
        <v>2.3129921259842523</v>
      </c>
      <c r="BF151" s="108">
        <f>'SERIES_DB-MetaData'!BF151</f>
        <v>2</v>
      </c>
      <c r="BG151" s="23">
        <f t="shared" si="15"/>
        <v>3.819565536279383</v>
      </c>
      <c r="BH151" s="31">
        <f>IF('SERIES_DB-MetaData'!$F151="US",'SERIES_DB-MetaData'!BH151,'SERIES_DB-MetaData'!BH151/25.4)</f>
        <v>0</v>
      </c>
      <c r="BI151" s="31">
        <f>IF('SERIES_DB-MetaData'!$F151="US",'SERIES_DB-MetaData'!BI151,'SERIES_DB-MetaData'!BI151/6.89476)</f>
        <v>68.167709971050485</v>
      </c>
      <c r="BJ151" s="31">
        <f>IF('SERIES_DB-MetaData'!$F151="US",'SERIES_DB-MetaData'!BJ151,'SERIES_DB-MetaData'!BJ151/6.89476)</f>
        <v>81.946289646050047</v>
      </c>
      <c r="BK151" s="108">
        <f>'SERIES_DB-MetaData'!BK151</f>
        <v>0</v>
      </c>
      <c r="BL151" s="31">
        <f>IF('SERIES_DB-MetaData'!$F151="US",'SERIES_DB-MetaData'!BL151,'SERIES_DB-MetaData'!BL151/25.4)</f>
        <v>0.24606299212598426</v>
      </c>
      <c r="BM151" s="31">
        <f>IF('SERIES_DB-MetaData'!$F151="US",'SERIES_DB-MetaData'!BM151,'SERIES_DB-MetaData'!BM151/25.4)</f>
        <v>3.1496062992125986</v>
      </c>
      <c r="BN151" s="31">
        <f>'SERIES_DB-MetaData'!$BO$6</f>
        <v>0.52359877559829893</v>
      </c>
      <c r="BO151" s="22">
        <f>'SERIES_DB-MetaData'!$BO$6</f>
        <v>0.52359877559829893</v>
      </c>
      <c r="BP151" s="31">
        <f>IF('SERIES_DB-MetaData'!$F151="US",'SERIES_DB-MetaData'!BP151,'SERIES_DB-MetaData'!BP151/6.89476)</f>
        <v>75.419594010523937</v>
      </c>
      <c r="BQ151" s="31">
        <f>IF('SERIES_DB-MetaData'!$F151="US",'SERIES_DB-MetaData'!BQ151,'SERIES_DB-MetaData'!BQ151/6.89476)</f>
        <v>88.472985281576157</v>
      </c>
      <c r="BR151" s="108">
        <f>'SERIES_DB-MetaData'!BR151</f>
        <v>0</v>
      </c>
      <c r="BS151" s="31">
        <f>IF('SERIES_DB-MetaData'!$F151="US",'SERIES_DB-MetaData'!BS151,'SERIES_DB-MetaData'!BS151/25.4)</f>
        <v>0</v>
      </c>
      <c r="BT151" s="108">
        <f>'SERIES_DB-MetaData'!BT151</f>
        <v>0</v>
      </c>
      <c r="BU151" s="108">
        <f t="shared" si="16"/>
        <v>0</v>
      </c>
      <c r="BV151" s="31">
        <f>IF('SERIES_DB-MetaData'!$F151="US",'SERIES_DB-MetaData'!BV151,'SERIES_DB-MetaData'!BV151/6.89476)</f>
        <v>0</v>
      </c>
      <c r="BW151" s="108">
        <f>'SERIES_DB-MetaData'!BW151</f>
        <v>0</v>
      </c>
      <c r="BX151" s="108">
        <f>'SERIES_DB-MetaData'!BX151</f>
        <v>9</v>
      </c>
    </row>
    <row r="152" spans="1:76">
      <c r="A152" s="85">
        <f>'SERIES_DB-MetaData'!A152</f>
        <v>147</v>
      </c>
      <c r="B152" s="85">
        <f>'SERIES_DB-MetaData'!B152</f>
        <v>0</v>
      </c>
      <c r="C152" s="85">
        <f>'SERIES_DB-MetaData'!C152</f>
        <v>2</v>
      </c>
      <c r="D152" s="85" t="str">
        <f>'SERIES_DB-MetaData'!D152</f>
        <v>SW12</v>
      </c>
      <c r="E152" s="85" t="str">
        <f>'SERIES_DB-MetaData'!E152</f>
        <v>Lefas,Kotsovos,Ambraseys 1990</v>
      </c>
      <c r="F152" s="20" t="s">
        <v>193</v>
      </c>
      <c r="G152" s="85" t="str">
        <f>'SERIES_DB-MetaData'!G152</f>
        <v>M</v>
      </c>
      <c r="H152" s="85" t="str">
        <f>'SERIES_DB-MetaData'!H152</f>
        <v>R</v>
      </c>
      <c r="I152" s="31">
        <f>IF('SERIES_DB-MetaData'!$F152="US",'SERIES_DB-MetaData'!I152,'SERIES_DB-MetaData'!I152/6.89476)</f>
        <v>6.9426349285544395</v>
      </c>
      <c r="J152" s="31">
        <f>IF('SERIES_DB-MetaData'!$F152="US",'SERIES_DB-MetaData'!J152,'SERIES_DB-MetaData'!J152/6.89476)</f>
        <v>0</v>
      </c>
      <c r="K152" s="31">
        <f>IF('SERIES_DB-MetaData'!$F152="US",'SERIES_DB-MetaData'!K152,'SERIES_DB-MetaData'!K152/6.89476)</f>
        <v>0</v>
      </c>
      <c r="L152" s="31">
        <f>IF('SERIES_DB-MetaData'!$F152="US",'SERIES_DB-MetaData'!L152,'SERIES_DB-MetaData'!L152/4.448)</f>
        <v>56.498641726618708</v>
      </c>
      <c r="M152" s="20" t="str">
        <f>'SERIES_DB-MetaData'!M152</f>
        <v>III</v>
      </c>
      <c r="N152" s="31">
        <f>IF('SERIES_DB-MetaData'!$F152="US",'SERIES_DB-MetaData'!N152,'SERIES_DB-MetaData'!N152/25.4)</f>
        <v>2.7559055118110236</v>
      </c>
      <c r="O152" s="31">
        <f>IF('SERIES_DB-MetaData'!$F152="US",'SERIES_DB-MetaData'!O152,'SERIES_DB-MetaData'!O152/25.4)</f>
        <v>5.5118110236220472</v>
      </c>
      <c r="P152" s="31">
        <f>IF('SERIES_DB-MetaData'!$F152="US",'SERIES_DB-MetaData'!P152,'SERIES_DB-MetaData'!P152/25.4)</f>
        <v>29.527559055118111</v>
      </c>
      <c r="Q152" s="31">
        <f>IF('SERIES_DB-MetaData'!$F152="US",'SERIES_DB-MetaData'!Q152,'SERIES_DB-MetaData'!Q152/25.4)</f>
        <v>2.7559055118110236</v>
      </c>
      <c r="R152" s="31">
        <f>IF('SERIES_DB-MetaData'!$F152="US",'SERIES_DB-MetaData'!R152,'SERIES_DB-MetaData'!R152/25.4)</f>
        <v>32.480314960629926</v>
      </c>
      <c r="S152" s="31">
        <f>IF('SERIES_DB-MetaData'!$F152="US",'SERIES_DB-MetaData'!S152,'SERIES_DB-MetaData'!S152/25.4)</f>
        <v>32.480314960629926</v>
      </c>
      <c r="T152" s="24" t="str">
        <f>'SERIES_DB-MetaData'!T152</f>
        <v>C</v>
      </c>
      <c r="U152" s="31">
        <f>IF('SERIES_DB-MetaData'!$F152="US",'SERIES_DB-MetaData'!U152,'SERIES_DB-MetaData'!U152/(25.4^2))</f>
        <v>81.375162750325501</v>
      </c>
      <c r="V152" s="31">
        <f>IF('SERIES_DB-MetaData'!$F152="US",'SERIES_DB-MetaData'!V152,'SERIES_DB-MetaData'!V152/25.4)</f>
        <v>0.31496062992125984</v>
      </c>
      <c r="W152" s="31">
        <f>IF('SERIES_DB-MetaData'!$F152="US",'SERIES_DB-MetaData'!W152,'SERIES_DB-MetaData'!W152/25.4)</f>
        <v>0.31496062992125984</v>
      </c>
      <c r="X152" s="31">
        <f>IF('SERIES_DB-MetaData'!$F152="US",'SERIES_DB-MetaData'!X152,'SERIES_DB-MetaData'!X152/25.4)</f>
        <v>0</v>
      </c>
      <c r="Y152" s="108">
        <f>'SERIES_DB-MetaData'!Y152</f>
        <v>6</v>
      </c>
      <c r="Z152" s="31">
        <f>IF('SERIES_DB-MetaData'!$F152="US",'SERIES_DB-MetaData'!Z152,'SERIES_DB-MetaData'!Z152/25.4)</f>
        <v>0</v>
      </c>
      <c r="AA152" s="108">
        <f>'SERIES_DB-MetaData'!AA152</f>
        <v>0</v>
      </c>
      <c r="AB152" s="31">
        <f>IF('SERIES_DB-MetaData'!$F152="US",'SERIES_DB-MetaData'!AB152,'SERIES_DB-MetaData'!AB152/25.4)</f>
        <v>0</v>
      </c>
      <c r="AC152" s="108">
        <f>'SERIES_DB-MetaData'!AC152</f>
        <v>1</v>
      </c>
      <c r="AD152" s="108" t="str">
        <f>'SERIES_DB-MetaData'!AD152</f>
        <v>STRAIGHT</v>
      </c>
      <c r="AE152" s="31">
        <f>IF('SERIES_DB-MetaData'!$F152="US",'SERIES_DB-MetaData'!AE152,'SERIES_DB-MetaData'!AE152/25.4)</f>
        <v>11.811023622047244</v>
      </c>
      <c r="AF152" s="108" t="str">
        <f>'SERIES_DB-MetaData'!AF152</f>
        <v>Ribbed</v>
      </c>
      <c r="AG152" s="23">
        <f t="shared" si="13"/>
        <v>0.57446265665641927</v>
      </c>
      <c r="AH152" s="31">
        <f>IF('SERIES_DB-MetaData'!$F152="US",'SERIES_DB-MetaData'!AH152,'SERIES_DB-MetaData'!AH152/25.4)</f>
        <v>0</v>
      </c>
      <c r="AI152" s="31">
        <f>IF('SERIES_DB-MetaData'!$F152="US",'SERIES_DB-MetaData'!AI152,'SERIES_DB-MetaData'!AI152/6.89476)</f>
        <v>68.167709971050485</v>
      </c>
      <c r="AJ152" s="31">
        <f>IF('SERIES_DB-MetaData'!$F152="US",'SERIES_DB-MetaData'!AJ152,'SERIES_DB-MetaData'!AJ152/6.89476)</f>
        <v>81.946289646050047</v>
      </c>
      <c r="AK152" s="31">
        <f>IF('SERIES_DB-MetaData'!$F152="US",'SERIES_DB-MetaData'!AK152,'SERIES_DB-MetaData'!AK152/6.89476)</f>
        <v>68.167709971050485</v>
      </c>
      <c r="AL152" s="31">
        <f>IF('SERIES_DB-MetaData'!$F152="US",'SERIES_DB-MetaData'!AL152,'SERIES_DB-MetaData'!AL152/6.89476)</f>
        <v>0</v>
      </c>
      <c r="AM152" s="31">
        <f>IF('SERIES_DB-MetaData'!$F152="US",'SERIES_DB-MetaData'!AM152,'SERIES_DB-MetaData'!AM152/6.89476)</f>
        <v>81.946289646050047</v>
      </c>
      <c r="AN152" s="31">
        <f>IF('SERIES_DB-MetaData'!$F152="US",'SERIES_DB-MetaData'!AN152,'SERIES_DB-MetaData'!AN152/6.89476)</f>
        <v>0</v>
      </c>
      <c r="AO152" s="108">
        <f>'SERIES_DB-MetaData'!AO152</f>
        <v>0</v>
      </c>
      <c r="AP152" s="108" t="str">
        <f>'SERIES_DB-MetaData'!AP152</f>
        <v>R</v>
      </c>
      <c r="AQ152" s="108">
        <f>'SERIES_DB-MetaData'!AQ152</f>
        <v>4</v>
      </c>
      <c r="AR152" s="108" t="str">
        <f>'SERIES_DB-MetaData'!AR152</f>
        <v>Ribbed</v>
      </c>
      <c r="AS152" s="31">
        <f>IF('SERIES_DB-MetaData'!$F152="US",'SERIES_DB-MetaData'!AS152,'SERIES_DB-MetaData'!AS152/25.4)</f>
        <v>0.15748031496062992</v>
      </c>
      <c r="AT152" s="108">
        <f>'SERIES_DB-MetaData'!AT152</f>
        <v>4</v>
      </c>
      <c r="AU152" s="31">
        <f>IF('SERIES_DB-MetaData'!$F152="US",'SERIES_DB-MetaData'!AU152,'SERIES_DB-MetaData'!AU152/25.4)</f>
        <v>3.1496062992125986</v>
      </c>
      <c r="AV152" s="31">
        <f>IF('SERIES_DB-MetaData'!$F152="US",'SERIES_DB-MetaData'!AV152,'SERIES_DB-MetaData'!AV152/25.4)</f>
        <v>0</v>
      </c>
      <c r="AW152" s="108">
        <f>'SERIES_DB-MetaData'!AW152</f>
        <v>0</v>
      </c>
      <c r="AX152" s="31">
        <f>IF('SERIES_DB-MetaData'!$F152="US",'SERIES_DB-MetaData'!AX152,'SERIES_DB-MetaData'!AX152/25.4)</f>
        <v>0</v>
      </c>
      <c r="AY152" s="23">
        <f t="shared" si="14"/>
        <v>0.89759790102565529</v>
      </c>
      <c r="AZ152" s="23"/>
      <c r="BA152" s="31">
        <f>IF('SERIES_DB-MetaData'!$F152="US",'SERIES_DB-MetaData'!BA152,'SERIES_DB-MetaData'!BA152/6.89476)</f>
        <v>60.915825931577025</v>
      </c>
      <c r="BB152" s="31">
        <f>IF('SERIES_DB-MetaData'!$F152="US",'SERIES_DB-MetaData'!BB152,'SERIES_DB-MetaData'!BB152/6.89476)</f>
        <v>71.068463586839869</v>
      </c>
      <c r="BC152" s="108">
        <f>'SERIES_DB-MetaData'!BC152</f>
        <v>0</v>
      </c>
      <c r="BD152" s="31">
        <f>IF('SERIES_DB-MetaData'!$F152="US",'SERIES_DB-MetaData'!BD152,'SERIES_DB-MetaData'!BD152/25.4)</f>
        <v>0.31496062992125984</v>
      </c>
      <c r="BE152" s="31">
        <f>IF('SERIES_DB-MetaData'!$F152="US",'SERIES_DB-MetaData'!BE152,'SERIES_DB-MetaData'!BE152/25.4)</f>
        <v>2.3129921259842523</v>
      </c>
      <c r="BF152" s="108">
        <f>'SERIES_DB-MetaData'!BF152</f>
        <v>2</v>
      </c>
      <c r="BG152" s="23">
        <f t="shared" si="15"/>
        <v>2.4445219432188052</v>
      </c>
      <c r="BH152" s="31">
        <f>IF('SERIES_DB-MetaData'!$F152="US",'SERIES_DB-MetaData'!BH152,'SERIES_DB-MetaData'!BH152/25.4)</f>
        <v>0</v>
      </c>
      <c r="BI152" s="31">
        <f>IF('SERIES_DB-MetaData'!$F152="US",'SERIES_DB-MetaData'!BI152,'SERIES_DB-MetaData'!BI152/6.89476)</f>
        <v>68.167709971050485</v>
      </c>
      <c r="BJ152" s="31">
        <f>IF('SERIES_DB-MetaData'!$F152="US",'SERIES_DB-MetaData'!BJ152,'SERIES_DB-MetaData'!BJ152/6.89476)</f>
        <v>81.946289646050047</v>
      </c>
      <c r="BK152" s="108">
        <f>'SERIES_DB-MetaData'!BK152</f>
        <v>0</v>
      </c>
      <c r="BL152" s="31">
        <f>IF('SERIES_DB-MetaData'!$F152="US",'SERIES_DB-MetaData'!BL152,'SERIES_DB-MetaData'!BL152/25.4)</f>
        <v>0.24606299212598426</v>
      </c>
      <c r="BM152" s="31">
        <f>IF('SERIES_DB-MetaData'!$F152="US",'SERIES_DB-MetaData'!BM152,'SERIES_DB-MetaData'!BM152/25.4)</f>
        <v>3.1496062992125986</v>
      </c>
      <c r="BN152" s="31">
        <f>'SERIES_DB-MetaData'!$BO$6</f>
        <v>0.52359877559829893</v>
      </c>
      <c r="BO152" s="22">
        <f>'SERIES_DB-MetaData'!$BO$6</f>
        <v>0.52359877559829893</v>
      </c>
      <c r="BP152" s="31">
        <f>IF('SERIES_DB-MetaData'!$F152="US",'SERIES_DB-MetaData'!BP152,'SERIES_DB-MetaData'!BP152/6.89476)</f>
        <v>75.419594010523937</v>
      </c>
      <c r="BQ152" s="31">
        <f>IF('SERIES_DB-MetaData'!$F152="US",'SERIES_DB-MetaData'!BQ152,'SERIES_DB-MetaData'!BQ152/6.89476)</f>
        <v>88.472985281576157</v>
      </c>
      <c r="BR152" s="108">
        <f>'SERIES_DB-MetaData'!BR152</f>
        <v>0</v>
      </c>
      <c r="BS152" s="31">
        <f>IF('SERIES_DB-MetaData'!$F152="US",'SERIES_DB-MetaData'!BS152,'SERIES_DB-MetaData'!BS152/25.4)</f>
        <v>0</v>
      </c>
      <c r="BT152" s="108">
        <f>'SERIES_DB-MetaData'!BT152</f>
        <v>0</v>
      </c>
      <c r="BU152" s="108">
        <f t="shared" si="16"/>
        <v>0</v>
      </c>
      <c r="BV152" s="31">
        <f>IF('SERIES_DB-MetaData'!$F152="US",'SERIES_DB-MetaData'!BV152,'SERIES_DB-MetaData'!BV152/6.89476)</f>
        <v>0</v>
      </c>
      <c r="BW152" s="108">
        <f>'SERIES_DB-MetaData'!BW152</f>
        <v>0</v>
      </c>
      <c r="BX152" s="108">
        <f>'SERIES_DB-MetaData'!BX152</f>
        <v>9</v>
      </c>
    </row>
    <row r="153" spans="1:76">
      <c r="A153" s="85">
        <f>'SERIES_DB-MetaData'!A153</f>
        <v>148</v>
      </c>
      <c r="B153" s="85">
        <f>'SERIES_DB-MetaData'!B153</f>
        <v>0</v>
      </c>
      <c r="C153" s="85">
        <f>'SERIES_DB-MetaData'!C153</f>
        <v>3</v>
      </c>
      <c r="D153" s="85" t="str">
        <f>'SERIES_DB-MetaData'!D153</f>
        <v>SW13</v>
      </c>
      <c r="E153" s="85" t="str">
        <f>'SERIES_DB-MetaData'!E153</f>
        <v>Lefas,Kotsovos,Ambraseys 1990</v>
      </c>
      <c r="F153" s="20" t="s">
        <v>193</v>
      </c>
      <c r="G153" s="85" t="str">
        <f>'SERIES_DB-MetaData'!G153</f>
        <v>M</v>
      </c>
      <c r="H153" s="85" t="str">
        <f>'SERIES_DB-MetaData'!H153</f>
        <v>R</v>
      </c>
      <c r="I153" s="31">
        <f>IF('SERIES_DB-MetaData'!$F153="US",'SERIES_DB-MetaData'!I153,'SERIES_DB-MetaData'!I153/6.89476)</f>
        <v>5.1087471645133409</v>
      </c>
      <c r="J153" s="31">
        <f>IF('SERIES_DB-MetaData'!$F153="US",'SERIES_DB-MetaData'!J153,'SERIES_DB-MetaData'!J153/6.89476)</f>
        <v>0</v>
      </c>
      <c r="K153" s="31">
        <f>IF('SERIES_DB-MetaData'!$F153="US",'SERIES_DB-MetaData'!K153,'SERIES_DB-MetaData'!K153/6.89476)</f>
        <v>0</v>
      </c>
      <c r="L153" s="31">
        <f>IF('SERIES_DB-MetaData'!$F153="US",'SERIES_DB-MetaData'!L153,'SERIES_DB-MetaData'!L153/4.448)</f>
        <v>83.149201618705035</v>
      </c>
      <c r="M153" s="20" t="str">
        <f>'SERIES_DB-MetaData'!M153</f>
        <v>III</v>
      </c>
      <c r="N153" s="31">
        <f>IF('SERIES_DB-MetaData'!$F153="US",'SERIES_DB-MetaData'!N153,'SERIES_DB-MetaData'!N153/25.4)</f>
        <v>2.7559055118110236</v>
      </c>
      <c r="O153" s="31">
        <f>IF('SERIES_DB-MetaData'!$F153="US",'SERIES_DB-MetaData'!O153,'SERIES_DB-MetaData'!O153/25.4)</f>
        <v>5.5118110236220472</v>
      </c>
      <c r="P153" s="31">
        <f>IF('SERIES_DB-MetaData'!$F153="US",'SERIES_DB-MetaData'!P153,'SERIES_DB-MetaData'!P153/25.4)</f>
        <v>29.527559055118111</v>
      </c>
      <c r="Q153" s="31">
        <f>IF('SERIES_DB-MetaData'!$F153="US",'SERIES_DB-MetaData'!Q153,'SERIES_DB-MetaData'!Q153/25.4)</f>
        <v>2.7559055118110236</v>
      </c>
      <c r="R153" s="31">
        <f>IF('SERIES_DB-MetaData'!$F153="US",'SERIES_DB-MetaData'!R153,'SERIES_DB-MetaData'!R153/25.4)</f>
        <v>32.480314960629926</v>
      </c>
      <c r="S153" s="31">
        <f>IF('SERIES_DB-MetaData'!$F153="US",'SERIES_DB-MetaData'!S153,'SERIES_DB-MetaData'!S153/25.4)</f>
        <v>32.480314960629926</v>
      </c>
      <c r="T153" s="24" t="str">
        <f>'SERIES_DB-MetaData'!T153</f>
        <v>C</v>
      </c>
      <c r="U153" s="31">
        <f>IF('SERIES_DB-MetaData'!$F153="US",'SERIES_DB-MetaData'!U153,'SERIES_DB-MetaData'!U153/(25.4^2))</f>
        <v>81.375162750325501</v>
      </c>
      <c r="V153" s="31">
        <f>IF('SERIES_DB-MetaData'!$F153="US",'SERIES_DB-MetaData'!V153,'SERIES_DB-MetaData'!V153/25.4)</f>
        <v>0.31496062992125984</v>
      </c>
      <c r="W153" s="31">
        <f>IF('SERIES_DB-MetaData'!$F153="US",'SERIES_DB-MetaData'!W153,'SERIES_DB-MetaData'!W153/25.4)</f>
        <v>0.31496062992125984</v>
      </c>
      <c r="X153" s="31">
        <f>IF('SERIES_DB-MetaData'!$F153="US",'SERIES_DB-MetaData'!X153,'SERIES_DB-MetaData'!X153/25.4)</f>
        <v>0</v>
      </c>
      <c r="Y153" s="108">
        <f>'SERIES_DB-MetaData'!Y153</f>
        <v>6</v>
      </c>
      <c r="Z153" s="31">
        <f>IF('SERIES_DB-MetaData'!$F153="US",'SERIES_DB-MetaData'!Z153,'SERIES_DB-MetaData'!Z153/25.4)</f>
        <v>0</v>
      </c>
      <c r="AA153" s="108">
        <f>'SERIES_DB-MetaData'!AA153</f>
        <v>0</v>
      </c>
      <c r="AB153" s="31">
        <f>IF('SERIES_DB-MetaData'!$F153="US",'SERIES_DB-MetaData'!AB153,'SERIES_DB-MetaData'!AB153/25.4)</f>
        <v>0</v>
      </c>
      <c r="AC153" s="108">
        <f>'SERIES_DB-MetaData'!AC153</f>
        <v>1</v>
      </c>
      <c r="AD153" s="108" t="str">
        <f>'SERIES_DB-MetaData'!AD153</f>
        <v>STRAIGHT</v>
      </c>
      <c r="AE153" s="31">
        <f>IF('SERIES_DB-MetaData'!$F153="US",'SERIES_DB-MetaData'!AE153,'SERIES_DB-MetaData'!AE153/25.4)</f>
        <v>11.811023622047244</v>
      </c>
      <c r="AF153" s="108" t="str">
        <f>'SERIES_DB-MetaData'!AF153</f>
        <v>Ribbed</v>
      </c>
      <c r="AG153" s="23">
        <f t="shared" si="13"/>
        <v>0.57446265665641927</v>
      </c>
      <c r="AH153" s="31">
        <f>IF('SERIES_DB-MetaData'!$F153="US",'SERIES_DB-MetaData'!AH153,'SERIES_DB-MetaData'!AH153/25.4)</f>
        <v>0</v>
      </c>
      <c r="AI153" s="31">
        <f>IF('SERIES_DB-MetaData'!$F153="US",'SERIES_DB-MetaData'!AI153,'SERIES_DB-MetaData'!AI153/6.89476)</f>
        <v>68.167709971050485</v>
      </c>
      <c r="AJ153" s="31">
        <f>IF('SERIES_DB-MetaData'!$F153="US",'SERIES_DB-MetaData'!AJ153,'SERIES_DB-MetaData'!AJ153/6.89476)</f>
        <v>81.946289646050047</v>
      </c>
      <c r="AK153" s="31">
        <f>IF('SERIES_DB-MetaData'!$F153="US",'SERIES_DB-MetaData'!AK153,'SERIES_DB-MetaData'!AK153/6.89476)</f>
        <v>68.167709971050485</v>
      </c>
      <c r="AL153" s="31">
        <f>IF('SERIES_DB-MetaData'!$F153="US",'SERIES_DB-MetaData'!AL153,'SERIES_DB-MetaData'!AL153/6.89476)</f>
        <v>0</v>
      </c>
      <c r="AM153" s="31">
        <f>IF('SERIES_DB-MetaData'!$F153="US",'SERIES_DB-MetaData'!AM153,'SERIES_DB-MetaData'!AM153/6.89476)</f>
        <v>81.946289646050047</v>
      </c>
      <c r="AN153" s="31">
        <f>IF('SERIES_DB-MetaData'!$F153="US",'SERIES_DB-MetaData'!AN153,'SERIES_DB-MetaData'!AN153/6.89476)</f>
        <v>0</v>
      </c>
      <c r="AO153" s="108">
        <f>'SERIES_DB-MetaData'!AO153</f>
        <v>0</v>
      </c>
      <c r="AP153" s="108" t="str">
        <f>'SERIES_DB-MetaData'!AP153</f>
        <v>R</v>
      </c>
      <c r="AQ153" s="108">
        <f>'SERIES_DB-MetaData'!AQ153</f>
        <v>4</v>
      </c>
      <c r="AR153" s="108" t="str">
        <f>'SERIES_DB-MetaData'!AR153</f>
        <v>Ribbed</v>
      </c>
      <c r="AS153" s="31">
        <f>IF('SERIES_DB-MetaData'!$F153="US",'SERIES_DB-MetaData'!AS153,'SERIES_DB-MetaData'!AS153/25.4)</f>
        <v>0.15748031496062992</v>
      </c>
      <c r="AT153" s="108">
        <f>'SERIES_DB-MetaData'!AT153</f>
        <v>4</v>
      </c>
      <c r="AU153" s="31">
        <f>IF('SERIES_DB-MetaData'!$F153="US",'SERIES_DB-MetaData'!AU153,'SERIES_DB-MetaData'!AU153/25.4)</f>
        <v>3.1496062992125986</v>
      </c>
      <c r="AV153" s="31">
        <f>IF('SERIES_DB-MetaData'!$F153="US",'SERIES_DB-MetaData'!AV153,'SERIES_DB-MetaData'!AV153/25.4)</f>
        <v>0</v>
      </c>
      <c r="AW153" s="108">
        <f>'SERIES_DB-MetaData'!AW153</f>
        <v>0</v>
      </c>
      <c r="AX153" s="31">
        <f>IF('SERIES_DB-MetaData'!$F153="US",'SERIES_DB-MetaData'!AX153,'SERIES_DB-MetaData'!AX153/25.4)</f>
        <v>0</v>
      </c>
      <c r="AY153" s="23">
        <f t="shared" si="14"/>
        <v>0.89759790102565529</v>
      </c>
      <c r="AZ153" s="23"/>
      <c r="BA153" s="31">
        <f>IF('SERIES_DB-MetaData'!$F153="US",'SERIES_DB-MetaData'!BA153,'SERIES_DB-MetaData'!BA153/6.89476)</f>
        <v>60.915825931577025</v>
      </c>
      <c r="BB153" s="31">
        <f>IF('SERIES_DB-MetaData'!$F153="US",'SERIES_DB-MetaData'!BB153,'SERIES_DB-MetaData'!BB153/6.89476)</f>
        <v>71.068463586839869</v>
      </c>
      <c r="BC153" s="108">
        <f>'SERIES_DB-MetaData'!BC153</f>
        <v>0</v>
      </c>
      <c r="BD153" s="31">
        <f>IF('SERIES_DB-MetaData'!$F153="US",'SERIES_DB-MetaData'!BD153,'SERIES_DB-MetaData'!BD153/25.4)</f>
        <v>0.31496062992125984</v>
      </c>
      <c r="BE153" s="31">
        <f>IF('SERIES_DB-MetaData'!$F153="US",'SERIES_DB-MetaData'!BE153,'SERIES_DB-MetaData'!BE153/25.4)</f>
        <v>2.3129921259842523</v>
      </c>
      <c r="BF153" s="108">
        <f>'SERIES_DB-MetaData'!BF153</f>
        <v>2</v>
      </c>
      <c r="BG153" s="23">
        <f t="shared" si="15"/>
        <v>2.4445219432188052</v>
      </c>
      <c r="BH153" s="31">
        <f>IF('SERIES_DB-MetaData'!$F153="US",'SERIES_DB-MetaData'!BH153,'SERIES_DB-MetaData'!BH153/25.4)</f>
        <v>0</v>
      </c>
      <c r="BI153" s="31">
        <f>IF('SERIES_DB-MetaData'!$F153="US",'SERIES_DB-MetaData'!BI153,'SERIES_DB-MetaData'!BI153/6.89476)</f>
        <v>68.167709971050485</v>
      </c>
      <c r="BJ153" s="31">
        <f>IF('SERIES_DB-MetaData'!$F153="US",'SERIES_DB-MetaData'!BJ153,'SERIES_DB-MetaData'!BJ153/6.89476)</f>
        <v>81.946289646050047</v>
      </c>
      <c r="BK153" s="108">
        <f>'SERIES_DB-MetaData'!BK153</f>
        <v>0</v>
      </c>
      <c r="BL153" s="31">
        <f>IF('SERIES_DB-MetaData'!$F153="US",'SERIES_DB-MetaData'!BL153,'SERIES_DB-MetaData'!BL153/25.4)</f>
        <v>0.24606299212598426</v>
      </c>
      <c r="BM153" s="31">
        <f>IF('SERIES_DB-MetaData'!$F153="US",'SERIES_DB-MetaData'!BM153,'SERIES_DB-MetaData'!BM153/25.4)</f>
        <v>3.1496062992125986</v>
      </c>
      <c r="BN153" s="31">
        <f>'SERIES_DB-MetaData'!$BO$6</f>
        <v>0.52359877559829893</v>
      </c>
      <c r="BO153" s="22">
        <f>'SERIES_DB-MetaData'!$BO$6</f>
        <v>0.52359877559829893</v>
      </c>
      <c r="BP153" s="31">
        <f>IF('SERIES_DB-MetaData'!$F153="US",'SERIES_DB-MetaData'!BP153,'SERIES_DB-MetaData'!BP153/6.89476)</f>
        <v>75.419594010523937</v>
      </c>
      <c r="BQ153" s="31">
        <f>IF('SERIES_DB-MetaData'!$F153="US",'SERIES_DB-MetaData'!BQ153,'SERIES_DB-MetaData'!BQ153/6.89476)</f>
        <v>88.472985281576157</v>
      </c>
      <c r="BR153" s="108">
        <f>'SERIES_DB-MetaData'!BR153</f>
        <v>0</v>
      </c>
      <c r="BS153" s="31">
        <f>IF('SERIES_DB-MetaData'!$F153="US",'SERIES_DB-MetaData'!BS153,'SERIES_DB-MetaData'!BS153/25.4)</f>
        <v>0</v>
      </c>
      <c r="BT153" s="108">
        <f>'SERIES_DB-MetaData'!BT153</f>
        <v>0</v>
      </c>
      <c r="BU153" s="108">
        <f t="shared" si="16"/>
        <v>0</v>
      </c>
      <c r="BV153" s="31">
        <f>IF('SERIES_DB-MetaData'!$F153="US",'SERIES_DB-MetaData'!BV153,'SERIES_DB-MetaData'!BV153/6.89476)</f>
        <v>0</v>
      </c>
      <c r="BW153" s="108">
        <f>'SERIES_DB-MetaData'!BW153</f>
        <v>0</v>
      </c>
      <c r="BX153" s="108">
        <f>'SERIES_DB-MetaData'!BX153</f>
        <v>9</v>
      </c>
    </row>
    <row r="154" spans="1:76">
      <c r="A154" s="85">
        <f>'SERIES_DB-MetaData'!A154</f>
        <v>149</v>
      </c>
      <c r="B154" s="85">
        <f>'SERIES_DB-MetaData'!B154</f>
        <v>0</v>
      </c>
      <c r="C154" s="85">
        <f>'SERIES_DB-MetaData'!C154</f>
        <v>4</v>
      </c>
      <c r="D154" s="85" t="str">
        <f>'SERIES_DB-MetaData'!D154</f>
        <v>SW14</v>
      </c>
      <c r="E154" s="85" t="str">
        <f>'SERIES_DB-MetaData'!E154</f>
        <v>Lefas,Kotsovos,Ambraseys 1990</v>
      </c>
      <c r="F154" s="20" t="s">
        <v>193</v>
      </c>
      <c r="G154" s="85" t="str">
        <f>'SERIES_DB-MetaData'!G154</f>
        <v>M</v>
      </c>
      <c r="H154" s="85" t="str">
        <f>'SERIES_DB-MetaData'!H154</f>
        <v>R</v>
      </c>
      <c r="I154" s="31">
        <f>IF('SERIES_DB-MetaData'!$F154="US",'SERIES_DB-MetaData'!I154,'SERIES_DB-MetaData'!I154/6.89476)</f>
        <v>5.315445874838284</v>
      </c>
      <c r="J154" s="31">
        <f>IF('SERIES_DB-MetaData'!$F154="US",'SERIES_DB-MetaData'!J154,'SERIES_DB-MetaData'!J154/6.89476)</f>
        <v>0</v>
      </c>
      <c r="K154" s="31">
        <f>IF('SERIES_DB-MetaData'!$F154="US",'SERIES_DB-MetaData'!K154,'SERIES_DB-MetaData'!K154/6.89476)</f>
        <v>0</v>
      </c>
      <c r="L154" s="31">
        <f>IF('SERIES_DB-MetaData'!$F154="US",'SERIES_DB-MetaData'!L154,'SERIES_DB-MetaData'!L154/4.448)</f>
        <v>0</v>
      </c>
      <c r="M154" s="20" t="str">
        <f>'SERIES_DB-MetaData'!M154</f>
        <v>III</v>
      </c>
      <c r="N154" s="31">
        <f>IF('SERIES_DB-MetaData'!$F154="US",'SERIES_DB-MetaData'!N154,'SERIES_DB-MetaData'!N154/25.4)</f>
        <v>2.7559055118110236</v>
      </c>
      <c r="O154" s="31">
        <f>IF('SERIES_DB-MetaData'!$F154="US",'SERIES_DB-MetaData'!O154,'SERIES_DB-MetaData'!O154/25.4)</f>
        <v>5.5118110236220472</v>
      </c>
      <c r="P154" s="31">
        <f>IF('SERIES_DB-MetaData'!$F154="US",'SERIES_DB-MetaData'!P154,'SERIES_DB-MetaData'!P154/25.4)</f>
        <v>29.527559055118111</v>
      </c>
      <c r="Q154" s="31">
        <f>IF('SERIES_DB-MetaData'!$F154="US",'SERIES_DB-MetaData'!Q154,'SERIES_DB-MetaData'!Q154/25.4)</f>
        <v>2.7559055118110236</v>
      </c>
      <c r="R154" s="31">
        <f>IF('SERIES_DB-MetaData'!$F154="US",'SERIES_DB-MetaData'!R154,'SERIES_DB-MetaData'!R154/25.4)</f>
        <v>32.480314960629926</v>
      </c>
      <c r="S154" s="31">
        <f>IF('SERIES_DB-MetaData'!$F154="US",'SERIES_DB-MetaData'!S154,'SERIES_DB-MetaData'!S154/25.4)</f>
        <v>32.480314960629926</v>
      </c>
      <c r="T154" s="24" t="str">
        <f>'SERIES_DB-MetaData'!T154</f>
        <v>C</v>
      </c>
      <c r="U154" s="31">
        <f>IF('SERIES_DB-MetaData'!$F154="US",'SERIES_DB-MetaData'!U154,'SERIES_DB-MetaData'!U154/(25.4^2))</f>
        <v>81.375162750325501</v>
      </c>
      <c r="V154" s="31">
        <f>IF('SERIES_DB-MetaData'!$F154="US",'SERIES_DB-MetaData'!V154,'SERIES_DB-MetaData'!V154/25.4)</f>
        <v>0.31496062992125984</v>
      </c>
      <c r="W154" s="31">
        <f>IF('SERIES_DB-MetaData'!$F154="US",'SERIES_DB-MetaData'!W154,'SERIES_DB-MetaData'!W154/25.4)</f>
        <v>0.31496062992125984</v>
      </c>
      <c r="X154" s="31">
        <f>IF('SERIES_DB-MetaData'!$F154="US",'SERIES_DB-MetaData'!X154,'SERIES_DB-MetaData'!X154/25.4)</f>
        <v>0</v>
      </c>
      <c r="Y154" s="108">
        <f>'SERIES_DB-MetaData'!Y154</f>
        <v>6</v>
      </c>
      <c r="Z154" s="31">
        <f>IF('SERIES_DB-MetaData'!$F154="US",'SERIES_DB-MetaData'!Z154,'SERIES_DB-MetaData'!Z154/25.4)</f>
        <v>0</v>
      </c>
      <c r="AA154" s="108">
        <f>'SERIES_DB-MetaData'!AA154</f>
        <v>0</v>
      </c>
      <c r="AB154" s="31">
        <f>IF('SERIES_DB-MetaData'!$F154="US",'SERIES_DB-MetaData'!AB154,'SERIES_DB-MetaData'!AB154/25.4)</f>
        <v>0</v>
      </c>
      <c r="AC154" s="108">
        <f>'SERIES_DB-MetaData'!AC154</f>
        <v>1</v>
      </c>
      <c r="AD154" s="108" t="str">
        <f>'SERIES_DB-MetaData'!AD154</f>
        <v>STRAIGHT</v>
      </c>
      <c r="AE154" s="31">
        <f>IF('SERIES_DB-MetaData'!$F154="US",'SERIES_DB-MetaData'!AE154,'SERIES_DB-MetaData'!AE154/25.4)</f>
        <v>11.811023622047244</v>
      </c>
      <c r="AF154" s="108" t="str">
        <f>'SERIES_DB-MetaData'!AF154</f>
        <v>Ribbed</v>
      </c>
      <c r="AG154" s="23">
        <f t="shared" si="13"/>
        <v>0.57446265665641927</v>
      </c>
      <c r="AH154" s="31">
        <f>IF('SERIES_DB-MetaData'!$F154="US",'SERIES_DB-MetaData'!AH154,'SERIES_DB-MetaData'!AH154/25.4)</f>
        <v>0</v>
      </c>
      <c r="AI154" s="31">
        <f>IF('SERIES_DB-MetaData'!$F154="US",'SERIES_DB-MetaData'!AI154,'SERIES_DB-MetaData'!AI154/6.89476)</f>
        <v>68.167709971050485</v>
      </c>
      <c r="AJ154" s="31">
        <f>IF('SERIES_DB-MetaData'!$F154="US",'SERIES_DB-MetaData'!AJ154,'SERIES_DB-MetaData'!AJ154/6.89476)</f>
        <v>81.946289646050047</v>
      </c>
      <c r="AK154" s="31">
        <f>IF('SERIES_DB-MetaData'!$F154="US",'SERIES_DB-MetaData'!AK154,'SERIES_DB-MetaData'!AK154/6.89476)</f>
        <v>68.167709971050485</v>
      </c>
      <c r="AL154" s="31">
        <f>IF('SERIES_DB-MetaData'!$F154="US",'SERIES_DB-MetaData'!AL154,'SERIES_DB-MetaData'!AL154/6.89476)</f>
        <v>0</v>
      </c>
      <c r="AM154" s="31">
        <f>IF('SERIES_DB-MetaData'!$F154="US",'SERIES_DB-MetaData'!AM154,'SERIES_DB-MetaData'!AM154/6.89476)</f>
        <v>81.946289646050047</v>
      </c>
      <c r="AN154" s="31">
        <f>IF('SERIES_DB-MetaData'!$F154="US",'SERIES_DB-MetaData'!AN154,'SERIES_DB-MetaData'!AN154/6.89476)</f>
        <v>0</v>
      </c>
      <c r="AO154" s="108">
        <f>'SERIES_DB-MetaData'!AO154</f>
        <v>0</v>
      </c>
      <c r="AP154" s="108" t="str">
        <f>'SERIES_DB-MetaData'!AP154</f>
        <v>R</v>
      </c>
      <c r="AQ154" s="108">
        <f>'SERIES_DB-MetaData'!AQ154</f>
        <v>4</v>
      </c>
      <c r="AR154" s="108" t="str">
        <f>'SERIES_DB-MetaData'!AR154</f>
        <v>Ribbed</v>
      </c>
      <c r="AS154" s="31">
        <f>IF('SERIES_DB-MetaData'!$F154="US",'SERIES_DB-MetaData'!AS154,'SERIES_DB-MetaData'!AS154/25.4)</f>
        <v>0.15748031496062992</v>
      </c>
      <c r="AT154" s="108">
        <f>'SERIES_DB-MetaData'!AT154</f>
        <v>4</v>
      </c>
      <c r="AU154" s="31">
        <f>IF('SERIES_DB-MetaData'!$F154="US",'SERIES_DB-MetaData'!AU154,'SERIES_DB-MetaData'!AU154/25.4)</f>
        <v>3.1496062992125986</v>
      </c>
      <c r="AV154" s="31">
        <f>IF('SERIES_DB-MetaData'!$F154="US",'SERIES_DB-MetaData'!AV154,'SERIES_DB-MetaData'!AV154/25.4)</f>
        <v>0</v>
      </c>
      <c r="AW154" s="108">
        <f>'SERIES_DB-MetaData'!AW154</f>
        <v>0</v>
      </c>
      <c r="AX154" s="31">
        <f>IF('SERIES_DB-MetaData'!$F154="US",'SERIES_DB-MetaData'!AX154,'SERIES_DB-MetaData'!AX154/25.4)</f>
        <v>0</v>
      </c>
      <c r="AY154" s="23">
        <f t="shared" si="14"/>
        <v>0.89759790102565529</v>
      </c>
      <c r="AZ154" s="23"/>
      <c r="BA154" s="31">
        <f>IF('SERIES_DB-MetaData'!$F154="US",'SERIES_DB-MetaData'!BA154,'SERIES_DB-MetaData'!BA154/6.89476)</f>
        <v>60.915825931577025</v>
      </c>
      <c r="BB154" s="31">
        <f>IF('SERIES_DB-MetaData'!$F154="US",'SERIES_DB-MetaData'!BB154,'SERIES_DB-MetaData'!BB154/6.89476)</f>
        <v>71.068463586839869</v>
      </c>
      <c r="BC154" s="108">
        <f>'SERIES_DB-MetaData'!BC154</f>
        <v>0</v>
      </c>
      <c r="BD154" s="31">
        <f>IF('SERIES_DB-MetaData'!$F154="US",'SERIES_DB-MetaData'!BD154,'SERIES_DB-MetaData'!BD154/25.4)</f>
        <v>0.31496062992125984</v>
      </c>
      <c r="BE154" s="31">
        <f>IF('SERIES_DB-MetaData'!$F154="US",'SERIES_DB-MetaData'!BE154,'SERIES_DB-MetaData'!BE154/25.4)</f>
        <v>2.3129921259842523</v>
      </c>
      <c r="BF154" s="108">
        <f>'SERIES_DB-MetaData'!BF154</f>
        <v>2</v>
      </c>
      <c r="BG154" s="23">
        <f t="shared" si="15"/>
        <v>2.4445219432188052</v>
      </c>
      <c r="BH154" s="31">
        <f>IF('SERIES_DB-MetaData'!$F154="US",'SERIES_DB-MetaData'!BH154,'SERIES_DB-MetaData'!BH154/25.4)</f>
        <v>0</v>
      </c>
      <c r="BI154" s="31">
        <f>IF('SERIES_DB-MetaData'!$F154="US",'SERIES_DB-MetaData'!BI154,'SERIES_DB-MetaData'!BI154/6.89476)</f>
        <v>68.167709971050485</v>
      </c>
      <c r="BJ154" s="31">
        <f>IF('SERIES_DB-MetaData'!$F154="US",'SERIES_DB-MetaData'!BJ154,'SERIES_DB-MetaData'!BJ154/6.89476)</f>
        <v>81.946289646050047</v>
      </c>
      <c r="BK154" s="108">
        <f>'SERIES_DB-MetaData'!BK154</f>
        <v>0</v>
      </c>
      <c r="BL154" s="31">
        <f>IF('SERIES_DB-MetaData'!$F154="US",'SERIES_DB-MetaData'!BL154,'SERIES_DB-MetaData'!BL154/25.4)</f>
        <v>0.24606299212598426</v>
      </c>
      <c r="BM154" s="31">
        <f>IF('SERIES_DB-MetaData'!$F154="US",'SERIES_DB-MetaData'!BM154,'SERIES_DB-MetaData'!BM154/25.4)</f>
        <v>3.1496062992125986</v>
      </c>
      <c r="BN154" s="31">
        <f>'SERIES_DB-MetaData'!$BO$6</f>
        <v>0.52359877559829893</v>
      </c>
      <c r="BO154" s="22">
        <f>'SERIES_DB-MetaData'!$BO$6</f>
        <v>0.52359877559829893</v>
      </c>
      <c r="BP154" s="31">
        <f>IF('SERIES_DB-MetaData'!$F154="US",'SERIES_DB-MetaData'!BP154,'SERIES_DB-MetaData'!BP154/6.89476)</f>
        <v>75.419594010523937</v>
      </c>
      <c r="BQ154" s="31">
        <f>IF('SERIES_DB-MetaData'!$F154="US",'SERIES_DB-MetaData'!BQ154,'SERIES_DB-MetaData'!BQ154/6.89476)</f>
        <v>88.472985281576157</v>
      </c>
      <c r="BR154" s="108">
        <f>'SERIES_DB-MetaData'!BR154</f>
        <v>0</v>
      </c>
      <c r="BS154" s="31">
        <f>IF('SERIES_DB-MetaData'!$F154="US",'SERIES_DB-MetaData'!BS154,'SERIES_DB-MetaData'!BS154/25.4)</f>
        <v>0</v>
      </c>
      <c r="BT154" s="108">
        <f>'SERIES_DB-MetaData'!BT154</f>
        <v>0</v>
      </c>
      <c r="BU154" s="108">
        <f t="shared" si="16"/>
        <v>0</v>
      </c>
      <c r="BV154" s="31">
        <f>IF('SERIES_DB-MetaData'!$F154="US",'SERIES_DB-MetaData'!BV154,'SERIES_DB-MetaData'!BV154/6.89476)</f>
        <v>0</v>
      </c>
      <c r="BW154" s="108">
        <f>'SERIES_DB-MetaData'!BW154</f>
        <v>0</v>
      </c>
      <c r="BX154" s="108">
        <f>'SERIES_DB-MetaData'!BX154</f>
        <v>9</v>
      </c>
    </row>
    <row r="155" spans="1:76">
      <c r="A155" s="85">
        <f>'SERIES_DB-MetaData'!A155</f>
        <v>150</v>
      </c>
      <c r="B155" s="85">
        <f>'SERIES_DB-MetaData'!B155</f>
        <v>0</v>
      </c>
      <c r="C155" s="85">
        <f>'SERIES_DB-MetaData'!C155</f>
        <v>5</v>
      </c>
      <c r="D155" s="85" t="str">
        <f>'SERIES_DB-MetaData'!D155</f>
        <v>SW15</v>
      </c>
      <c r="E155" s="85" t="str">
        <f>'SERIES_DB-MetaData'!E155</f>
        <v>Lefas,Kotsovos,Ambraseys 1990</v>
      </c>
      <c r="F155" s="20" t="s">
        <v>193</v>
      </c>
      <c r="G155" s="85" t="str">
        <f>'SERIES_DB-MetaData'!G155</f>
        <v>M</v>
      </c>
      <c r="H155" s="85" t="str">
        <f>'SERIES_DB-MetaData'!H155</f>
        <v>R</v>
      </c>
      <c r="I155" s="31">
        <f>IF('SERIES_DB-MetaData'!$F155="US",'SERIES_DB-MetaData'!I155,'SERIES_DB-MetaData'!I155/6.89476)</f>
        <v>5.481725890386322</v>
      </c>
      <c r="J155" s="31">
        <f>IF('SERIES_DB-MetaData'!$F155="US",'SERIES_DB-MetaData'!J155,'SERIES_DB-MetaData'!J155/6.89476)</f>
        <v>0</v>
      </c>
      <c r="K155" s="31">
        <f>IF('SERIES_DB-MetaData'!$F155="US",'SERIES_DB-MetaData'!K155,'SERIES_DB-MetaData'!K155/6.89476)</f>
        <v>0</v>
      </c>
      <c r="L155" s="31">
        <f>IF('SERIES_DB-MetaData'!$F155="US",'SERIES_DB-MetaData'!L155,'SERIES_DB-MetaData'!L155/4.448)</f>
        <v>44.609873673561147</v>
      </c>
      <c r="M155" s="20" t="str">
        <f>'SERIES_DB-MetaData'!M155</f>
        <v>III</v>
      </c>
      <c r="N155" s="31">
        <f>IF('SERIES_DB-MetaData'!$F155="US",'SERIES_DB-MetaData'!N155,'SERIES_DB-MetaData'!N155/25.4)</f>
        <v>2.7559055118110236</v>
      </c>
      <c r="O155" s="31">
        <f>IF('SERIES_DB-MetaData'!$F155="US",'SERIES_DB-MetaData'!O155,'SERIES_DB-MetaData'!O155/25.4)</f>
        <v>5.5118110236220472</v>
      </c>
      <c r="P155" s="31">
        <f>IF('SERIES_DB-MetaData'!$F155="US",'SERIES_DB-MetaData'!P155,'SERIES_DB-MetaData'!P155/25.4)</f>
        <v>29.527559055118111</v>
      </c>
      <c r="Q155" s="31">
        <f>IF('SERIES_DB-MetaData'!$F155="US",'SERIES_DB-MetaData'!Q155,'SERIES_DB-MetaData'!Q155/25.4)</f>
        <v>2.7559055118110236</v>
      </c>
      <c r="R155" s="31">
        <f>IF('SERIES_DB-MetaData'!$F155="US",'SERIES_DB-MetaData'!R155,'SERIES_DB-MetaData'!R155/25.4)</f>
        <v>32.480314960629926</v>
      </c>
      <c r="S155" s="31">
        <f>IF('SERIES_DB-MetaData'!$F155="US",'SERIES_DB-MetaData'!S155,'SERIES_DB-MetaData'!S155/25.4)</f>
        <v>32.480314960629926</v>
      </c>
      <c r="T155" s="24" t="str">
        <f>'SERIES_DB-MetaData'!T155</f>
        <v>C</v>
      </c>
      <c r="U155" s="31">
        <f>IF('SERIES_DB-MetaData'!$F155="US",'SERIES_DB-MetaData'!U155,'SERIES_DB-MetaData'!U155/(25.4^2))</f>
        <v>81.375162750325501</v>
      </c>
      <c r="V155" s="31">
        <f>IF('SERIES_DB-MetaData'!$F155="US",'SERIES_DB-MetaData'!V155,'SERIES_DB-MetaData'!V155/25.4)</f>
        <v>0.31496062992125984</v>
      </c>
      <c r="W155" s="31">
        <f>IF('SERIES_DB-MetaData'!$F155="US",'SERIES_DB-MetaData'!W155,'SERIES_DB-MetaData'!W155/25.4)</f>
        <v>0.31496062992125984</v>
      </c>
      <c r="X155" s="31">
        <f>IF('SERIES_DB-MetaData'!$F155="US",'SERIES_DB-MetaData'!X155,'SERIES_DB-MetaData'!X155/25.4)</f>
        <v>0</v>
      </c>
      <c r="Y155" s="108">
        <f>'SERIES_DB-MetaData'!Y155</f>
        <v>6</v>
      </c>
      <c r="Z155" s="31">
        <f>IF('SERIES_DB-MetaData'!$F155="US",'SERIES_DB-MetaData'!Z155,'SERIES_DB-MetaData'!Z155/25.4)</f>
        <v>0</v>
      </c>
      <c r="AA155" s="108">
        <f>'SERIES_DB-MetaData'!AA155</f>
        <v>0</v>
      </c>
      <c r="AB155" s="31">
        <f>IF('SERIES_DB-MetaData'!$F155="US",'SERIES_DB-MetaData'!AB155,'SERIES_DB-MetaData'!AB155/25.4)</f>
        <v>0</v>
      </c>
      <c r="AC155" s="108">
        <f>'SERIES_DB-MetaData'!AC155</f>
        <v>1</v>
      </c>
      <c r="AD155" s="108" t="str">
        <f>'SERIES_DB-MetaData'!AD155</f>
        <v>STRAIGHT</v>
      </c>
      <c r="AE155" s="31">
        <f>IF('SERIES_DB-MetaData'!$F155="US",'SERIES_DB-MetaData'!AE155,'SERIES_DB-MetaData'!AE155/25.4)</f>
        <v>11.811023622047244</v>
      </c>
      <c r="AF155" s="108" t="str">
        <f>'SERIES_DB-MetaData'!AF155</f>
        <v>Ribbed</v>
      </c>
      <c r="AG155" s="23">
        <f t="shared" si="13"/>
        <v>0.57446265665641927</v>
      </c>
      <c r="AH155" s="31">
        <f>IF('SERIES_DB-MetaData'!$F155="US",'SERIES_DB-MetaData'!AH155,'SERIES_DB-MetaData'!AH155/25.4)</f>
        <v>0</v>
      </c>
      <c r="AI155" s="31">
        <f>IF('SERIES_DB-MetaData'!$F155="US",'SERIES_DB-MetaData'!AI155,'SERIES_DB-MetaData'!AI155/6.89476)</f>
        <v>68.167709971050485</v>
      </c>
      <c r="AJ155" s="31">
        <f>IF('SERIES_DB-MetaData'!$F155="US",'SERIES_DB-MetaData'!AJ155,'SERIES_DB-MetaData'!AJ155/6.89476)</f>
        <v>81.946289646050047</v>
      </c>
      <c r="AK155" s="31">
        <f>IF('SERIES_DB-MetaData'!$F155="US",'SERIES_DB-MetaData'!AK155,'SERIES_DB-MetaData'!AK155/6.89476)</f>
        <v>68.167709971050485</v>
      </c>
      <c r="AL155" s="31">
        <f>IF('SERIES_DB-MetaData'!$F155="US",'SERIES_DB-MetaData'!AL155,'SERIES_DB-MetaData'!AL155/6.89476)</f>
        <v>0</v>
      </c>
      <c r="AM155" s="31">
        <f>IF('SERIES_DB-MetaData'!$F155="US",'SERIES_DB-MetaData'!AM155,'SERIES_DB-MetaData'!AM155/6.89476)</f>
        <v>81.946289646050047</v>
      </c>
      <c r="AN155" s="31">
        <f>IF('SERIES_DB-MetaData'!$F155="US",'SERIES_DB-MetaData'!AN155,'SERIES_DB-MetaData'!AN155/6.89476)</f>
        <v>0</v>
      </c>
      <c r="AO155" s="108">
        <f>'SERIES_DB-MetaData'!AO155</f>
        <v>0</v>
      </c>
      <c r="AP155" s="108" t="str">
        <f>'SERIES_DB-MetaData'!AP155</f>
        <v>R</v>
      </c>
      <c r="AQ155" s="108">
        <f>'SERIES_DB-MetaData'!AQ155</f>
        <v>4</v>
      </c>
      <c r="AR155" s="108" t="str">
        <f>'SERIES_DB-MetaData'!AR155</f>
        <v>Ribbed</v>
      </c>
      <c r="AS155" s="31">
        <f>IF('SERIES_DB-MetaData'!$F155="US",'SERIES_DB-MetaData'!AS155,'SERIES_DB-MetaData'!AS155/25.4)</f>
        <v>0.15748031496062992</v>
      </c>
      <c r="AT155" s="108">
        <f>'SERIES_DB-MetaData'!AT155</f>
        <v>4</v>
      </c>
      <c r="AU155" s="31">
        <f>IF('SERIES_DB-MetaData'!$F155="US",'SERIES_DB-MetaData'!AU155,'SERIES_DB-MetaData'!AU155/25.4)</f>
        <v>3.1496062992125986</v>
      </c>
      <c r="AV155" s="31">
        <f>IF('SERIES_DB-MetaData'!$F155="US",'SERIES_DB-MetaData'!AV155,'SERIES_DB-MetaData'!AV155/25.4)</f>
        <v>0</v>
      </c>
      <c r="AW155" s="108">
        <f>'SERIES_DB-MetaData'!AW155</f>
        <v>0</v>
      </c>
      <c r="AX155" s="31">
        <f>IF('SERIES_DB-MetaData'!$F155="US",'SERIES_DB-MetaData'!AX155,'SERIES_DB-MetaData'!AX155/25.4)</f>
        <v>0</v>
      </c>
      <c r="AY155" s="23">
        <f t="shared" si="14"/>
        <v>0.89759790102565529</v>
      </c>
      <c r="AZ155" s="23"/>
      <c r="BA155" s="31">
        <f>IF('SERIES_DB-MetaData'!$F155="US",'SERIES_DB-MetaData'!BA155,'SERIES_DB-MetaData'!BA155/6.89476)</f>
        <v>60.915825931577025</v>
      </c>
      <c r="BB155" s="31">
        <f>IF('SERIES_DB-MetaData'!$F155="US",'SERIES_DB-MetaData'!BB155,'SERIES_DB-MetaData'!BB155/6.89476)</f>
        <v>71.068463586839869</v>
      </c>
      <c r="BC155" s="108">
        <f>'SERIES_DB-MetaData'!BC155</f>
        <v>0</v>
      </c>
      <c r="BD155" s="31">
        <f>IF('SERIES_DB-MetaData'!$F155="US",'SERIES_DB-MetaData'!BD155,'SERIES_DB-MetaData'!BD155/25.4)</f>
        <v>0.31496062992125984</v>
      </c>
      <c r="BE155" s="31">
        <f>IF('SERIES_DB-MetaData'!$F155="US",'SERIES_DB-MetaData'!BE155,'SERIES_DB-MetaData'!BE155/25.4)</f>
        <v>2.3129921259842523</v>
      </c>
      <c r="BF155" s="108">
        <f>'SERIES_DB-MetaData'!BF155</f>
        <v>2</v>
      </c>
      <c r="BG155" s="23">
        <f t="shared" si="15"/>
        <v>2.4445219432188052</v>
      </c>
      <c r="BH155" s="31">
        <f>IF('SERIES_DB-MetaData'!$F155="US",'SERIES_DB-MetaData'!BH155,'SERIES_DB-MetaData'!BH155/25.4)</f>
        <v>0</v>
      </c>
      <c r="BI155" s="31">
        <f>IF('SERIES_DB-MetaData'!$F155="US",'SERIES_DB-MetaData'!BI155,'SERIES_DB-MetaData'!BI155/6.89476)</f>
        <v>68.167709971050485</v>
      </c>
      <c r="BJ155" s="31">
        <f>IF('SERIES_DB-MetaData'!$F155="US",'SERIES_DB-MetaData'!BJ155,'SERIES_DB-MetaData'!BJ155/6.89476)</f>
        <v>81.946289646050047</v>
      </c>
      <c r="BK155" s="108">
        <f>'SERIES_DB-MetaData'!BK155</f>
        <v>0</v>
      </c>
      <c r="BL155" s="31">
        <f>IF('SERIES_DB-MetaData'!$F155="US",'SERIES_DB-MetaData'!BL155,'SERIES_DB-MetaData'!BL155/25.4)</f>
        <v>0.24606299212598426</v>
      </c>
      <c r="BM155" s="31">
        <f>IF('SERIES_DB-MetaData'!$F155="US",'SERIES_DB-MetaData'!BM155,'SERIES_DB-MetaData'!BM155/25.4)</f>
        <v>3.1496062992125986</v>
      </c>
      <c r="BN155" s="31">
        <f>'SERIES_DB-MetaData'!$BO$6</f>
        <v>0.52359877559829893</v>
      </c>
      <c r="BO155" s="22">
        <f>'SERIES_DB-MetaData'!$BO$6</f>
        <v>0.52359877559829893</v>
      </c>
      <c r="BP155" s="31">
        <f>IF('SERIES_DB-MetaData'!$F155="US",'SERIES_DB-MetaData'!BP155,'SERIES_DB-MetaData'!BP155/6.89476)</f>
        <v>75.419594010523937</v>
      </c>
      <c r="BQ155" s="31">
        <f>IF('SERIES_DB-MetaData'!$F155="US",'SERIES_DB-MetaData'!BQ155,'SERIES_DB-MetaData'!BQ155/6.89476)</f>
        <v>88.472985281576157</v>
      </c>
      <c r="BR155" s="108">
        <f>'SERIES_DB-MetaData'!BR155</f>
        <v>0</v>
      </c>
      <c r="BS155" s="31">
        <f>IF('SERIES_DB-MetaData'!$F155="US",'SERIES_DB-MetaData'!BS155,'SERIES_DB-MetaData'!BS155/25.4)</f>
        <v>0</v>
      </c>
      <c r="BT155" s="108">
        <f>'SERIES_DB-MetaData'!BT155</f>
        <v>0</v>
      </c>
      <c r="BU155" s="108">
        <f t="shared" si="16"/>
        <v>0</v>
      </c>
      <c r="BV155" s="31">
        <f>IF('SERIES_DB-MetaData'!$F155="US",'SERIES_DB-MetaData'!BV155,'SERIES_DB-MetaData'!BV155/6.89476)</f>
        <v>0</v>
      </c>
      <c r="BW155" s="108">
        <f>'SERIES_DB-MetaData'!BW155</f>
        <v>0</v>
      </c>
      <c r="BX155" s="108">
        <f>'SERIES_DB-MetaData'!BX155</f>
        <v>9</v>
      </c>
    </row>
    <row r="156" spans="1:76">
      <c r="A156" s="85">
        <f>'SERIES_DB-MetaData'!A156</f>
        <v>151</v>
      </c>
      <c r="B156" s="85">
        <f>'SERIES_DB-MetaData'!B156</f>
        <v>0</v>
      </c>
      <c r="C156" s="85">
        <f>'SERIES_DB-MetaData'!C156</f>
        <v>6</v>
      </c>
      <c r="D156" s="85" t="str">
        <f>'SERIES_DB-MetaData'!D156</f>
        <v>SW16</v>
      </c>
      <c r="E156" s="85" t="str">
        <f>'SERIES_DB-MetaData'!E156</f>
        <v>Lefas,Kotsovos,Ambraseys 1990</v>
      </c>
      <c r="F156" s="20" t="s">
        <v>193</v>
      </c>
      <c r="G156" s="85" t="str">
        <f>'SERIES_DB-MetaData'!G156</f>
        <v>M</v>
      </c>
      <c r="H156" s="85" t="str">
        <f>'SERIES_DB-MetaData'!H156</f>
        <v>R</v>
      </c>
      <c r="I156" s="31">
        <f>IF('SERIES_DB-MetaData'!$F156="US",'SERIES_DB-MetaData'!I156,'SERIES_DB-MetaData'!I156/6.89476)</f>
        <v>6.668609842837169</v>
      </c>
      <c r="J156" s="31">
        <f>IF('SERIES_DB-MetaData'!$F156="US",'SERIES_DB-MetaData'!J156,'SERIES_DB-MetaData'!J156/6.89476)</f>
        <v>0</v>
      </c>
      <c r="K156" s="31">
        <f>IF('SERIES_DB-MetaData'!$F156="US",'SERIES_DB-MetaData'!K156,'SERIES_DB-MetaData'!K156/6.89476)</f>
        <v>0</v>
      </c>
      <c r="L156" s="31">
        <f>IF('SERIES_DB-MetaData'!$F156="US",'SERIES_DB-MetaData'!L156,'SERIES_DB-MetaData'!L156/4.448)</f>
        <v>108.53729231115109</v>
      </c>
      <c r="M156" s="20" t="str">
        <f>'SERIES_DB-MetaData'!M156</f>
        <v>III</v>
      </c>
      <c r="N156" s="31">
        <f>IF('SERIES_DB-MetaData'!$F156="US",'SERIES_DB-MetaData'!N156,'SERIES_DB-MetaData'!N156/25.4)</f>
        <v>2.7559055118110236</v>
      </c>
      <c r="O156" s="31">
        <f>IF('SERIES_DB-MetaData'!$F156="US",'SERIES_DB-MetaData'!O156,'SERIES_DB-MetaData'!O156/25.4)</f>
        <v>5.5118110236220472</v>
      </c>
      <c r="P156" s="31">
        <f>IF('SERIES_DB-MetaData'!$F156="US",'SERIES_DB-MetaData'!P156,'SERIES_DB-MetaData'!P156/25.4)</f>
        <v>29.527559055118111</v>
      </c>
      <c r="Q156" s="31">
        <f>IF('SERIES_DB-MetaData'!$F156="US",'SERIES_DB-MetaData'!Q156,'SERIES_DB-MetaData'!Q156/25.4)</f>
        <v>2.7559055118110236</v>
      </c>
      <c r="R156" s="31">
        <f>IF('SERIES_DB-MetaData'!$F156="US",'SERIES_DB-MetaData'!R156,'SERIES_DB-MetaData'!R156/25.4)</f>
        <v>32.480314960629926</v>
      </c>
      <c r="S156" s="31">
        <f>IF('SERIES_DB-MetaData'!$F156="US",'SERIES_DB-MetaData'!S156,'SERIES_DB-MetaData'!S156/25.4)</f>
        <v>32.480314960629926</v>
      </c>
      <c r="T156" s="24" t="str">
        <f>'SERIES_DB-MetaData'!T156</f>
        <v>C</v>
      </c>
      <c r="U156" s="31">
        <f>IF('SERIES_DB-MetaData'!$F156="US",'SERIES_DB-MetaData'!U156,'SERIES_DB-MetaData'!U156/(25.4^2))</f>
        <v>81.375162750325501</v>
      </c>
      <c r="V156" s="31">
        <f>IF('SERIES_DB-MetaData'!$F156="US",'SERIES_DB-MetaData'!V156,'SERIES_DB-MetaData'!V156/25.4)</f>
        <v>0.31496062992125984</v>
      </c>
      <c r="W156" s="31">
        <f>IF('SERIES_DB-MetaData'!$F156="US",'SERIES_DB-MetaData'!W156,'SERIES_DB-MetaData'!W156/25.4)</f>
        <v>0.31496062992125984</v>
      </c>
      <c r="X156" s="31">
        <f>IF('SERIES_DB-MetaData'!$F156="US",'SERIES_DB-MetaData'!X156,'SERIES_DB-MetaData'!X156/25.4)</f>
        <v>0</v>
      </c>
      <c r="Y156" s="108">
        <f>'SERIES_DB-MetaData'!Y156</f>
        <v>6</v>
      </c>
      <c r="Z156" s="31">
        <f>IF('SERIES_DB-MetaData'!$F156="US",'SERIES_DB-MetaData'!Z156,'SERIES_DB-MetaData'!Z156/25.4)</f>
        <v>0</v>
      </c>
      <c r="AA156" s="108">
        <f>'SERIES_DB-MetaData'!AA156</f>
        <v>0</v>
      </c>
      <c r="AB156" s="31">
        <f>IF('SERIES_DB-MetaData'!$F156="US",'SERIES_DB-MetaData'!AB156,'SERIES_DB-MetaData'!AB156/25.4)</f>
        <v>0</v>
      </c>
      <c r="AC156" s="108">
        <f>'SERIES_DB-MetaData'!AC156</f>
        <v>1</v>
      </c>
      <c r="AD156" s="108" t="str">
        <f>'SERIES_DB-MetaData'!AD156</f>
        <v>STRAIGHT</v>
      </c>
      <c r="AE156" s="31">
        <f>IF('SERIES_DB-MetaData'!$F156="US",'SERIES_DB-MetaData'!AE156,'SERIES_DB-MetaData'!AE156/25.4)</f>
        <v>11.811023622047244</v>
      </c>
      <c r="AF156" s="108" t="str">
        <f>'SERIES_DB-MetaData'!AF156</f>
        <v>Ribbed</v>
      </c>
      <c r="AG156" s="23">
        <f t="shared" si="13"/>
        <v>0.57446265665641927</v>
      </c>
      <c r="AH156" s="31">
        <f>IF('SERIES_DB-MetaData'!$F156="US",'SERIES_DB-MetaData'!AH156,'SERIES_DB-MetaData'!AH156/25.4)</f>
        <v>0</v>
      </c>
      <c r="AI156" s="31">
        <f>IF('SERIES_DB-MetaData'!$F156="US",'SERIES_DB-MetaData'!AI156,'SERIES_DB-MetaData'!AI156/6.89476)</f>
        <v>68.167709971050485</v>
      </c>
      <c r="AJ156" s="31">
        <f>IF('SERIES_DB-MetaData'!$F156="US",'SERIES_DB-MetaData'!AJ156,'SERIES_DB-MetaData'!AJ156/6.89476)</f>
        <v>81.946289646050047</v>
      </c>
      <c r="AK156" s="31">
        <f>IF('SERIES_DB-MetaData'!$F156="US",'SERIES_DB-MetaData'!AK156,'SERIES_DB-MetaData'!AK156/6.89476)</f>
        <v>68.167709971050485</v>
      </c>
      <c r="AL156" s="31">
        <f>IF('SERIES_DB-MetaData'!$F156="US",'SERIES_DB-MetaData'!AL156,'SERIES_DB-MetaData'!AL156/6.89476)</f>
        <v>0</v>
      </c>
      <c r="AM156" s="31">
        <f>IF('SERIES_DB-MetaData'!$F156="US",'SERIES_DB-MetaData'!AM156,'SERIES_DB-MetaData'!AM156/6.89476)</f>
        <v>81.946289646050047</v>
      </c>
      <c r="AN156" s="31">
        <f>IF('SERIES_DB-MetaData'!$F156="US",'SERIES_DB-MetaData'!AN156,'SERIES_DB-MetaData'!AN156/6.89476)</f>
        <v>0</v>
      </c>
      <c r="AO156" s="108">
        <f>'SERIES_DB-MetaData'!AO156</f>
        <v>0</v>
      </c>
      <c r="AP156" s="108" t="str">
        <f>'SERIES_DB-MetaData'!AP156</f>
        <v>R</v>
      </c>
      <c r="AQ156" s="108">
        <f>'SERIES_DB-MetaData'!AQ156</f>
        <v>4</v>
      </c>
      <c r="AR156" s="108" t="str">
        <f>'SERIES_DB-MetaData'!AR156</f>
        <v>Ribbed</v>
      </c>
      <c r="AS156" s="31">
        <f>IF('SERIES_DB-MetaData'!$F156="US",'SERIES_DB-MetaData'!AS156,'SERIES_DB-MetaData'!AS156/25.4)</f>
        <v>0.15748031496062992</v>
      </c>
      <c r="AT156" s="108">
        <f>'SERIES_DB-MetaData'!AT156</f>
        <v>4</v>
      </c>
      <c r="AU156" s="31">
        <f>IF('SERIES_DB-MetaData'!$F156="US",'SERIES_DB-MetaData'!AU156,'SERIES_DB-MetaData'!AU156/25.4)</f>
        <v>3.1496062992125986</v>
      </c>
      <c r="AV156" s="31">
        <f>IF('SERIES_DB-MetaData'!$F156="US",'SERIES_DB-MetaData'!AV156,'SERIES_DB-MetaData'!AV156/25.4)</f>
        <v>0</v>
      </c>
      <c r="AW156" s="108">
        <f>'SERIES_DB-MetaData'!AW156</f>
        <v>0</v>
      </c>
      <c r="AX156" s="31">
        <f>IF('SERIES_DB-MetaData'!$F156="US",'SERIES_DB-MetaData'!AX156,'SERIES_DB-MetaData'!AX156/25.4)</f>
        <v>0</v>
      </c>
      <c r="AY156" s="23">
        <f t="shared" si="14"/>
        <v>0.89759790102565529</v>
      </c>
      <c r="AZ156" s="23"/>
      <c r="BA156" s="31">
        <f>IF('SERIES_DB-MetaData'!$F156="US",'SERIES_DB-MetaData'!BA156,'SERIES_DB-MetaData'!BA156/6.89476)</f>
        <v>60.915825931577025</v>
      </c>
      <c r="BB156" s="31">
        <f>IF('SERIES_DB-MetaData'!$F156="US",'SERIES_DB-MetaData'!BB156,'SERIES_DB-MetaData'!BB156/6.89476)</f>
        <v>71.068463586839869</v>
      </c>
      <c r="BC156" s="108">
        <f>'SERIES_DB-MetaData'!BC156</f>
        <v>0</v>
      </c>
      <c r="BD156" s="31">
        <f>IF('SERIES_DB-MetaData'!$F156="US",'SERIES_DB-MetaData'!BD156,'SERIES_DB-MetaData'!BD156/25.4)</f>
        <v>0.31496062992125984</v>
      </c>
      <c r="BE156" s="31">
        <f>IF('SERIES_DB-MetaData'!$F156="US",'SERIES_DB-MetaData'!BE156,'SERIES_DB-MetaData'!BE156/25.4)</f>
        <v>2.3129921259842523</v>
      </c>
      <c r="BF156" s="108">
        <f>'SERIES_DB-MetaData'!BF156</f>
        <v>2</v>
      </c>
      <c r="BG156" s="23">
        <f t="shared" si="15"/>
        <v>2.4445219432188052</v>
      </c>
      <c r="BH156" s="31">
        <f>IF('SERIES_DB-MetaData'!$F156="US",'SERIES_DB-MetaData'!BH156,'SERIES_DB-MetaData'!BH156/25.4)</f>
        <v>0</v>
      </c>
      <c r="BI156" s="31">
        <f>IF('SERIES_DB-MetaData'!$F156="US",'SERIES_DB-MetaData'!BI156,'SERIES_DB-MetaData'!BI156/6.89476)</f>
        <v>68.167709971050485</v>
      </c>
      <c r="BJ156" s="31">
        <f>IF('SERIES_DB-MetaData'!$F156="US",'SERIES_DB-MetaData'!BJ156,'SERIES_DB-MetaData'!BJ156/6.89476)</f>
        <v>81.946289646050047</v>
      </c>
      <c r="BK156" s="108">
        <f>'SERIES_DB-MetaData'!BK156</f>
        <v>0</v>
      </c>
      <c r="BL156" s="31">
        <f>IF('SERIES_DB-MetaData'!$F156="US",'SERIES_DB-MetaData'!BL156,'SERIES_DB-MetaData'!BL156/25.4)</f>
        <v>0.24606299212598426</v>
      </c>
      <c r="BM156" s="31">
        <f>IF('SERIES_DB-MetaData'!$F156="US",'SERIES_DB-MetaData'!BM156,'SERIES_DB-MetaData'!BM156/25.4)</f>
        <v>3.1496062992125986</v>
      </c>
      <c r="BN156" s="31">
        <f>'SERIES_DB-MetaData'!$BO$6</f>
        <v>0.52359877559829893</v>
      </c>
      <c r="BO156" s="22">
        <f>'SERIES_DB-MetaData'!$BO$6</f>
        <v>0.52359877559829893</v>
      </c>
      <c r="BP156" s="31">
        <f>IF('SERIES_DB-MetaData'!$F156="US",'SERIES_DB-MetaData'!BP156,'SERIES_DB-MetaData'!BP156/6.89476)</f>
        <v>75.419594010523937</v>
      </c>
      <c r="BQ156" s="31">
        <f>IF('SERIES_DB-MetaData'!$F156="US",'SERIES_DB-MetaData'!BQ156,'SERIES_DB-MetaData'!BQ156/6.89476)</f>
        <v>88.472985281576157</v>
      </c>
      <c r="BR156" s="108">
        <f>'SERIES_DB-MetaData'!BR156</f>
        <v>0</v>
      </c>
      <c r="BS156" s="31">
        <f>IF('SERIES_DB-MetaData'!$F156="US",'SERIES_DB-MetaData'!BS156,'SERIES_DB-MetaData'!BS156/25.4)</f>
        <v>0</v>
      </c>
      <c r="BT156" s="108">
        <f>'SERIES_DB-MetaData'!BT156</f>
        <v>0</v>
      </c>
      <c r="BU156" s="108">
        <f t="shared" si="16"/>
        <v>0</v>
      </c>
      <c r="BV156" s="31">
        <f>IF('SERIES_DB-MetaData'!$F156="US",'SERIES_DB-MetaData'!BV156,'SERIES_DB-MetaData'!BV156/6.89476)</f>
        <v>0</v>
      </c>
      <c r="BW156" s="108">
        <f>'SERIES_DB-MetaData'!BW156</f>
        <v>0</v>
      </c>
      <c r="BX156" s="108">
        <f>'SERIES_DB-MetaData'!BX156</f>
        <v>9</v>
      </c>
    </row>
    <row r="157" spans="1:76">
      <c r="A157" s="85">
        <f>'SERIES_DB-MetaData'!A157</f>
        <v>152</v>
      </c>
      <c r="B157" s="85">
        <f>'SERIES_DB-MetaData'!B157</f>
        <v>0</v>
      </c>
      <c r="C157" s="85">
        <f>'SERIES_DB-MetaData'!C157</f>
        <v>7</v>
      </c>
      <c r="D157" s="85" t="str">
        <f>'SERIES_DB-MetaData'!D157</f>
        <v>SW17</v>
      </c>
      <c r="E157" s="85" t="str">
        <f>'SERIES_DB-MetaData'!E157</f>
        <v>Lefas,Kotsovos,Ambraseys 1990</v>
      </c>
      <c r="F157" s="20" t="s">
        <v>193</v>
      </c>
      <c r="G157" s="85" t="str">
        <f>'SERIES_DB-MetaData'!G157</f>
        <v>M</v>
      </c>
      <c r="H157" s="85" t="str">
        <f>'SERIES_DB-MetaData'!H157</f>
        <v>R</v>
      </c>
      <c r="I157" s="31">
        <f>IF('SERIES_DB-MetaData'!$F157="US",'SERIES_DB-MetaData'!I157,'SERIES_DB-MetaData'!I157/6.89476)</f>
        <v>6.1833717779879205</v>
      </c>
      <c r="J157" s="31">
        <f>IF('SERIES_DB-MetaData'!$F157="US",'SERIES_DB-MetaData'!J157,'SERIES_DB-MetaData'!J157/6.89476)</f>
        <v>0</v>
      </c>
      <c r="K157" s="31">
        <f>IF('SERIES_DB-MetaData'!$F157="US",'SERIES_DB-MetaData'!K157,'SERIES_DB-MetaData'!K157/6.89476)</f>
        <v>0</v>
      </c>
      <c r="L157" s="31">
        <f>IF('SERIES_DB-MetaData'!$F157="US",'SERIES_DB-MetaData'!L157,'SERIES_DB-MetaData'!L157/4.448)</f>
        <v>0</v>
      </c>
      <c r="M157" s="20" t="str">
        <f>'SERIES_DB-MetaData'!M157</f>
        <v>III</v>
      </c>
      <c r="N157" s="31">
        <f>IF('SERIES_DB-MetaData'!$F157="US",'SERIES_DB-MetaData'!N157,'SERIES_DB-MetaData'!N157/25.4)</f>
        <v>2.7559055118110236</v>
      </c>
      <c r="O157" s="31">
        <f>IF('SERIES_DB-MetaData'!$F157="US",'SERIES_DB-MetaData'!O157,'SERIES_DB-MetaData'!O157/25.4)</f>
        <v>5.5118110236220472</v>
      </c>
      <c r="P157" s="31">
        <f>IF('SERIES_DB-MetaData'!$F157="US",'SERIES_DB-MetaData'!P157,'SERIES_DB-MetaData'!P157/25.4)</f>
        <v>29.527559055118111</v>
      </c>
      <c r="Q157" s="31">
        <f>IF('SERIES_DB-MetaData'!$F157="US",'SERIES_DB-MetaData'!Q157,'SERIES_DB-MetaData'!Q157/25.4)</f>
        <v>2.7559055118110236</v>
      </c>
      <c r="R157" s="31">
        <f>IF('SERIES_DB-MetaData'!$F157="US",'SERIES_DB-MetaData'!R157,'SERIES_DB-MetaData'!R157/25.4)</f>
        <v>32.480314960629926</v>
      </c>
      <c r="S157" s="31">
        <f>IF('SERIES_DB-MetaData'!$F157="US",'SERIES_DB-MetaData'!S157,'SERIES_DB-MetaData'!S157/25.4)</f>
        <v>32.480314960629926</v>
      </c>
      <c r="T157" s="24" t="str">
        <f>'SERIES_DB-MetaData'!T157</f>
        <v>C</v>
      </c>
      <c r="U157" s="31">
        <f>IF('SERIES_DB-MetaData'!$F157="US",'SERIES_DB-MetaData'!U157,'SERIES_DB-MetaData'!U157/(25.4^2))</f>
        <v>81.375162750325501</v>
      </c>
      <c r="V157" s="31">
        <f>IF('SERIES_DB-MetaData'!$F157="US",'SERIES_DB-MetaData'!V157,'SERIES_DB-MetaData'!V157/25.4)</f>
        <v>0.31496062992125984</v>
      </c>
      <c r="W157" s="31">
        <f>IF('SERIES_DB-MetaData'!$F157="US",'SERIES_DB-MetaData'!W157,'SERIES_DB-MetaData'!W157/25.4)</f>
        <v>0.31496062992125984</v>
      </c>
      <c r="X157" s="31">
        <f>IF('SERIES_DB-MetaData'!$F157="US",'SERIES_DB-MetaData'!X157,'SERIES_DB-MetaData'!X157/25.4)</f>
        <v>0</v>
      </c>
      <c r="Y157" s="108">
        <f>'SERIES_DB-MetaData'!Y157</f>
        <v>6</v>
      </c>
      <c r="Z157" s="31">
        <f>IF('SERIES_DB-MetaData'!$F157="US",'SERIES_DB-MetaData'!Z157,'SERIES_DB-MetaData'!Z157/25.4)</f>
        <v>0</v>
      </c>
      <c r="AA157" s="108">
        <f>'SERIES_DB-MetaData'!AA157</f>
        <v>0</v>
      </c>
      <c r="AB157" s="31">
        <f>IF('SERIES_DB-MetaData'!$F157="US",'SERIES_DB-MetaData'!AB157,'SERIES_DB-MetaData'!AB157/25.4)</f>
        <v>0</v>
      </c>
      <c r="AC157" s="108">
        <f>'SERIES_DB-MetaData'!AC157</f>
        <v>1</v>
      </c>
      <c r="AD157" s="108" t="str">
        <f>'SERIES_DB-MetaData'!AD157</f>
        <v>STRAIGHT</v>
      </c>
      <c r="AE157" s="31">
        <f>IF('SERIES_DB-MetaData'!$F157="US",'SERIES_DB-MetaData'!AE157,'SERIES_DB-MetaData'!AE157/25.4)</f>
        <v>11.811023622047244</v>
      </c>
      <c r="AF157" s="108" t="str">
        <f>'SERIES_DB-MetaData'!AF157</f>
        <v>Ribbed</v>
      </c>
      <c r="AG157" s="23">
        <f t="shared" si="13"/>
        <v>0.57446265665641927</v>
      </c>
      <c r="AH157" s="31">
        <f>IF('SERIES_DB-MetaData'!$F157="US",'SERIES_DB-MetaData'!AH157,'SERIES_DB-MetaData'!AH157/25.4)</f>
        <v>0</v>
      </c>
      <c r="AI157" s="31">
        <f>IF('SERIES_DB-MetaData'!$F157="US",'SERIES_DB-MetaData'!AI157,'SERIES_DB-MetaData'!AI157/6.89476)</f>
        <v>68.167709971050485</v>
      </c>
      <c r="AJ157" s="31">
        <f>IF('SERIES_DB-MetaData'!$F157="US",'SERIES_DB-MetaData'!AJ157,'SERIES_DB-MetaData'!AJ157/6.89476)</f>
        <v>81.946289646050047</v>
      </c>
      <c r="AK157" s="31">
        <f>IF('SERIES_DB-MetaData'!$F157="US",'SERIES_DB-MetaData'!AK157,'SERIES_DB-MetaData'!AK157/6.89476)</f>
        <v>68.167709971050485</v>
      </c>
      <c r="AL157" s="31">
        <f>IF('SERIES_DB-MetaData'!$F157="US",'SERIES_DB-MetaData'!AL157,'SERIES_DB-MetaData'!AL157/6.89476)</f>
        <v>0</v>
      </c>
      <c r="AM157" s="31">
        <f>IF('SERIES_DB-MetaData'!$F157="US",'SERIES_DB-MetaData'!AM157,'SERIES_DB-MetaData'!AM157/6.89476)</f>
        <v>81.946289646050047</v>
      </c>
      <c r="AN157" s="31">
        <f>IF('SERIES_DB-MetaData'!$F157="US",'SERIES_DB-MetaData'!AN157,'SERIES_DB-MetaData'!AN157/6.89476)</f>
        <v>0</v>
      </c>
      <c r="AO157" s="108">
        <f>'SERIES_DB-MetaData'!AO157</f>
        <v>0</v>
      </c>
      <c r="AP157" s="108" t="str">
        <f>'SERIES_DB-MetaData'!AP157</f>
        <v>R</v>
      </c>
      <c r="AQ157" s="108">
        <f>'SERIES_DB-MetaData'!AQ157</f>
        <v>4</v>
      </c>
      <c r="AR157" s="108" t="str">
        <f>'SERIES_DB-MetaData'!AR157</f>
        <v>Ribbed</v>
      </c>
      <c r="AS157" s="31">
        <f>IF('SERIES_DB-MetaData'!$F157="US",'SERIES_DB-MetaData'!AS157,'SERIES_DB-MetaData'!AS157/25.4)</f>
        <v>0.15748031496062992</v>
      </c>
      <c r="AT157" s="108">
        <f>'SERIES_DB-MetaData'!AT157</f>
        <v>4</v>
      </c>
      <c r="AU157" s="31">
        <f>IF('SERIES_DB-MetaData'!$F157="US",'SERIES_DB-MetaData'!AU157,'SERIES_DB-MetaData'!AU157/25.4)</f>
        <v>3.1496062992125986</v>
      </c>
      <c r="AV157" s="31">
        <f>IF('SERIES_DB-MetaData'!$F157="US",'SERIES_DB-MetaData'!AV157,'SERIES_DB-MetaData'!AV157/25.4)</f>
        <v>0</v>
      </c>
      <c r="AW157" s="108">
        <f>'SERIES_DB-MetaData'!AW157</f>
        <v>0</v>
      </c>
      <c r="AX157" s="31">
        <f>IF('SERIES_DB-MetaData'!$F157="US",'SERIES_DB-MetaData'!AX157,'SERIES_DB-MetaData'!AX157/25.4)</f>
        <v>0</v>
      </c>
      <c r="AY157" s="23">
        <f t="shared" si="14"/>
        <v>0.89759790102565529</v>
      </c>
      <c r="AZ157" s="23"/>
      <c r="BA157" s="31">
        <f>IF('SERIES_DB-MetaData'!$F157="US",'SERIES_DB-MetaData'!BA157,'SERIES_DB-MetaData'!BA157/6.89476)</f>
        <v>60.915825931577025</v>
      </c>
      <c r="BB157" s="31">
        <f>IF('SERIES_DB-MetaData'!$F157="US",'SERIES_DB-MetaData'!BB157,'SERIES_DB-MetaData'!BB157/6.89476)</f>
        <v>71.068463586839869</v>
      </c>
      <c r="BC157" s="108">
        <f>'SERIES_DB-MetaData'!BC157</f>
        <v>0</v>
      </c>
      <c r="BD157" s="31">
        <f>IF('SERIES_DB-MetaData'!$F157="US",'SERIES_DB-MetaData'!BD157,'SERIES_DB-MetaData'!BD157/25.4)</f>
        <v>0.31496062992125984</v>
      </c>
      <c r="BE157" s="31">
        <f>IF('SERIES_DB-MetaData'!$F157="US",'SERIES_DB-MetaData'!BE157,'SERIES_DB-MetaData'!BE157/25.4)</f>
        <v>2.3129921259842523</v>
      </c>
      <c r="BF157" s="108">
        <f>'SERIES_DB-MetaData'!BF157</f>
        <v>2</v>
      </c>
      <c r="BG157" s="23">
        <f t="shared" si="15"/>
        <v>2.4445219432188052</v>
      </c>
      <c r="BH157" s="31">
        <f>IF('SERIES_DB-MetaData'!$F157="US",'SERIES_DB-MetaData'!BH157,'SERIES_DB-MetaData'!BH157/25.4)</f>
        <v>0</v>
      </c>
      <c r="BI157" s="31">
        <f>IF('SERIES_DB-MetaData'!$F157="US",'SERIES_DB-MetaData'!BI157,'SERIES_DB-MetaData'!BI157/6.89476)</f>
        <v>68.167709971050485</v>
      </c>
      <c r="BJ157" s="31">
        <f>IF('SERIES_DB-MetaData'!$F157="US",'SERIES_DB-MetaData'!BJ157,'SERIES_DB-MetaData'!BJ157/6.89476)</f>
        <v>81.946289646050047</v>
      </c>
      <c r="BK157" s="108">
        <f>'SERIES_DB-MetaData'!BK157</f>
        <v>0</v>
      </c>
      <c r="BL157" s="31">
        <f>IF('SERIES_DB-MetaData'!$F157="US",'SERIES_DB-MetaData'!BL157,'SERIES_DB-MetaData'!BL157/25.4)</f>
        <v>0.24606299212598426</v>
      </c>
      <c r="BM157" s="31">
        <f>IF('SERIES_DB-MetaData'!$F157="US",'SERIES_DB-MetaData'!BM157,'SERIES_DB-MetaData'!BM157/25.4)</f>
        <v>3.1496062992125986</v>
      </c>
      <c r="BN157" s="31">
        <f>'SERIES_DB-MetaData'!$BO$6</f>
        <v>0.52359877559829893</v>
      </c>
      <c r="BO157" s="22">
        <f>'SERIES_DB-MetaData'!$BO$6</f>
        <v>0.52359877559829893</v>
      </c>
      <c r="BP157" s="31">
        <f>IF('SERIES_DB-MetaData'!$F157="US",'SERIES_DB-MetaData'!BP157,'SERIES_DB-MetaData'!BP157/6.89476)</f>
        <v>75.419594010523937</v>
      </c>
      <c r="BQ157" s="31">
        <f>IF('SERIES_DB-MetaData'!$F157="US",'SERIES_DB-MetaData'!BQ157,'SERIES_DB-MetaData'!BQ157/6.89476)</f>
        <v>88.472985281576157</v>
      </c>
      <c r="BR157" s="108">
        <f>'SERIES_DB-MetaData'!BR157</f>
        <v>0</v>
      </c>
      <c r="BS157" s="31">
        <f>IF('SERIES_DB-MetaData'!$F157="US",'SERIES_DB-MetaData'!BS157,'SERIES_DB-MetaData'!BS157/25.4)</f>
        <v>0</v>
      </c>
      <c r="BT157" s="108">
        <f>'SERIES_DB-MetaData'!BT157</f>
        <v>0</v>
      </c>
      <c r="BU157" s="108">
        <f t="shared" si="16"/>
        <v>0</v>
      </c>
      <c r="BV157" s="31">
        <f>IF('SERIES_DB-MetaData'!$F157="US",'SERIES_DB-MetaData'!BV157,'SERIES_DB-MetaData'!BV157/6.89476)</f>
        <v>0</v>
      </c>
      <c r="BW157" s="108">
        <f>'SERIES_DB-MetaData'!BW157</f>
        <v>0</v>
      </c>
      <c r="BX157" s="108">
        <f>'SERIES_DB-MetaData'!BX157</f>
        <v>9</v>
      </c>
    </row>
    <row r="158" spans="1:76">
      <c r="A158" s="85">
        <f>'SERIES_DB-MetaData'!A158</f>
        <v>153</v>
      </c>
      <c r="B158" s="85">
        <f>'SERIES_DB-MetaData'!B158</f>
        <v>0</v>
      </c>
      <c r="C158" s="85">
        <f>'SERIES_DB-MetaData'!C158</f>
        <v>8</v>
      </c>
      <c r="D158" s="85" t="str">
        <f>'SERIES_DB-MetaData'!D158</f>
        <v>SW21</v>
      </c>
      <c r="E158" s="85" t="str">
        <f>'SERIES_DB-MetaData'!E158</f>
        <v>Lefas,Kotsovos,Ambraseys 1990</v>
      </c>
      <c r="F158" s="20" t="s">
        <v>193</v>
      </c>
      <c r="G158" s="85" t="str">
        <f>'SERIES_DB-MetaData'!G158</f>
        <v>M</v>
      </c>
      <c r="H158" s="85" t="str">
        <f>'SERIES_DB-MetaData'!H158</f>
        <v>R</v>
      </c>
      <c r="I158" s="31">
        <f>IF('SERIES_DB-MetaData'!$F158="US",'SERIES_DB-MetaData'!I158,'SERIES_DB-MetaData'!I158/6.89476)</f>
        <v>5.4123430547256177</v>
      </c>
      <c r="J158" s="31">
        <f>IF('SERIES_DB-MetaData'!$F158="US",'SERIES_DB-MetaData'!J158,'SERIES_DB-MetaData'!J158/6.89476)</f>
        <v>0</v>
      </c>
      <c r="K158" s="31">
        <f>IF('SERIES_DB-MetaData'!$F158="US",'SERIES_DB-MetaData'!K158,'SERIES_DB-MetaData'!K158/6.89476)</f>
        <v>0</v>
      </c>
      <c r="L158" s="31">
        <f>IF('SERIES_DB-MetaData'!$F158="US",'SERIES_DB-MetaData'!L158,'SERIES_DB-MetaData'!L158/4.448)</f>
        <v>0</v>
      </c>
      <c r="M158" s="20" t="str">
        <f>'SERIES_DB-MetaData'!M158</f>
        <v>III</v>
      </c>
      <c r="N158" s="31">
        <f>IF('SERIES_DB-MetaData'!$F158="US",'SERIES_DB-MetaData'!N158,'SERIES_DB-MetaData'!N158/25.4)</f>
        <v>2.5590551181102366</v>
      </c>
      <c r="O158" s="31">
        <f>IF('SERIES_DB-MetaData'!$F158="US",'SERIES_DB-MetaData'!O158,'SERIES_DB-MetaData'!O158/25.4)</f>
        <v>5.5118110236220472</v>
      </c>
      <c r="P158" s="31">
        <f>IF('SERIES_DB-MetaData'!$F158="US",'SERIES_DB-MetaData'!P158,'SERIES_DB-MetaData'!P158/25.4)</f>
        <v>25.590551181102363</v>
      </c>
      <c r="Q158" s="31">
        <f>IF('SERIES_DB-MetaData'!$F158="US",'SERIES_DB-MetaData'!Q158,'SERIES_DB-MetaData'!Q158/25.4)</f>
        <v>2.5590551181102366</v>
      </c>
      <c r="R158" s="31">
        <f>IF('SERIES_DB-MetaData'!$F158="US",'SERIES_DB-MetaData'!R158,'SERIES_DB-MetaData'!R158/25.4)</f>
        <v>54.133858267716541</v>
      </c>
      <c r="S158" s="31">
        <f>IF('SERIES_DB-MetaData'!$F158="US",'SERIES_DB-MetaData'!S158,'SERIES_DB-MetaData'!S158/25.4)</f>
        <v>54.133858267716541</v>
      </c>
      <c r="T158" s="24" t="str">
        <f>'SERIES_DB-MetaData'!T158</f>
        <v>C</v>
      </c>
      <c r="U158" s="31">
        <f>IF('SERIES_DB-MetaData'!$F158="US",'SERIES_DB-MetaData'!U158,'SERIES_DB-MetaData'!U158/(25.4^2))</f>
        <v>65.487630975261951</v>
      </c>
      <c r="V158" s="31">
        <f>IF('SERIES_DB-MetaData'!$F158="US",'SERIES_DB-MetaData'!V158,'SERIES_DB-MetaData'!V158/25.4)</f>
        <v>0.31496062992125984</v>
      </c>
      <c r="W158" s="31">
        <f>IF('SERIES_DB-MetaData'!$F158="US",'SERIES_DB-MetaData'!W158,'SERIES_DB-MetaData'!W158/25.4)</f>
        <v>0.31496062992125984</v>
      </c>
      <c r="X158" s="31">
        <f>IF('SERIES_DB-MetaData'!$F158="US",'SERIES_DB-MetaData'!X158,'SERIES_DB-MetaData'!X158/25.4)</f>
        <v>0</v>
      </c>
      <c r="Y158" s="108">
        <f>'SERIES_DB-MetaData'!Y158</f>
        <v>6</v>
      </c>
      <c r="Z158" s="31">
        <f>IF('SERIES_DB-MetaData'!$F158="US",'SERIES_DB-MetaData'!Z158,'SERIES_DB-MetaData'!Z158/25.4)</f>
        <v>0</v>
      </c>
      <c r="AA158" s="108">
        <f>'SERIES_DB-MetaData'!AA158</f>
        <v>0</v>
      </c>
      <c r="AB158" s="31">
        <f>IF('SERIES_DB-MetaData'!$F158="US",'SERIES_DB-MetaData'!AB158,'SERIES_DB-MetaData'!AB158/25.4)</f>
        <v>0</v>
      </c>
      <c r="AC158" s="108">
        <f>'SERIES_DB-MetaData'!AC158</f>
        <v>1</v>
      </c>
      <c r="AD158" s="108" t="str">
        <f>'SERIES_DB-MetaData'!AD158</f>
        <v>STRAIGHT</v>
      </c>
      <c r="AE158" s="31">
        <f>IF('SERIES_DB-MetaData'!$F158="US",'SERIES_DB-MetaData'!AE158,'SERIES_DB-MetaData'!AE158/25.4)</f>
        <v>11.811023622047244</v>
      </c>
      <c r="AF158" s="108" t="str">
        <f>'SERIES_DB-MetaData'!AF158</f>
        <v>Ribbed</v>
      </c>
      <c r="AG158" s="23">
        <f t="shared" si="13"/>
        <v>0.71382933667365711</v>
      </c>
      <c r="AH158" s="31">
        <f>IF('SERIES_DB-MetaData'!$F158="US",'SERIES_DB-MetaData'!AH158,'SERIES_DB-MetaData'!AH158/25.4)</f>
        <v>0</v>
      </c>
      <c r="AI158" s="31">
        <f>IF('SERIES_DB-MetaData'!$F158="US",'SERIES_DB-MetaData'!AI158,'SERIES_DB-MetaData'!AI158/6.89476)</f>
        <v>68.167709971050485</v>
      </c>
      <c r="AJ158" s="31">
        <f>IF('SERIES_DB-MetaData'!$F158="US",'SERIES_DB-MetaData'!AJ158,'SERIES_DB-MetaData'!AJ158/6.89476)</f>
        <v>81.946289646050047</v>
      </c>
      <c r="AK158" s="31">
        <f>IF('SERIES_DB-MetaData'!$F158="US",'SERIES_DB-MetaData'!AK158,'SERIES_DB-MetaData'!AK158/6.89476)</f>
        <v>68.167709971050485</v>
      </c>
      <c r="AL158" s="31">
        <f>IF('SERIES_DB-MetaData'!$F158="US",'SERIES_DB-MetaData'!AL158,'SERIES_DB-MetaData'!AL158/6.89476)</f>
        <v>0</v>
      </c>
      <c r="AM158" s="31">
        <f>IF('SERIES_DB-MetaData'!$F158="US",'SERIES_DB-MetaData'!AM158,'SERIES_DB-MetaData'!AM158/6.89476)</f>
        <v>81.946289646050047</v>
      </c>
      <c r="AN158" s="31">
        <f>IF('SERIES_DB-MetaData'!$F158="US",'SERIES_DB-MetaData'!AN158,'SERIES_DB-MetaData'!AN158/6.89476)</f>
        <v>0</v>
      </c>
      <c r="AO158" s="108">
        <f>'SERIES_DB-MetaData'!AO158</f>
        <v>0</v>
      </c>
      <c r="AP158" s="108" t="str">
        <f>'SERIES_DB-MetaData'!AP158</f>
        <v>R</v>
      </c>
      <c r="AQ158" s="108">
        <f>'SERIES_DB-MetaData'!AQ158</f>
        <v>4</v>
      </c>
      <c r="AR158" s="108" t="str">
        <f>'SERIES_DB-MetaData'!AR158</f>
        <v>Ribbed</v>
      </c>
      <c r="AS158" s="31">
        <f>IF('SERIES_DB-MetaData'!$F158="US",'SERIES_DB-MetaData'!AS158,'SERIES_DB-MetaData'!AS158/25.4)</f>
        <v>0.15748031496062992</v>
      </c>
      <c r="AT158" s="108">
        <f>'SERIES_DB-MetaData'!AT158</f>
        <v>4</v>
      </c>
      <c r="AU158" s="31">
        <f>IF('SERIES_DB-MetaData'!$F158="US",'SERIES_DB-MetaData'!AU158,'SERIES_DB-MetaData'!AU158/25.4)</f>
        <v>4.5275590551181102</v>
      </c>
      <c r="AV158" s="31">
        <f>IF('SERIES_DB-MetaData'!$F158="US",'SERIES_DB-MetaData'!AV158,'SERIES_DB-MetaData'!AV158/25.4)</f>
        <v>0</v>
      </c>
      <c r="AW158" s="108">
        <f>'SERIES_DB-MetaData'!AW158</f>
        <v>0</v>
      </c>
      <c r="AX158" s="31">
        <f>IF('SERIES_DB-MetaData'!$F158="US",'SERIES_DB-MetaData'!AX158,'SERIES_DB-MetaData'!AX158/25.4)</f>
        <v>0</v>
      </c>
      <c r="AY158" s="23">
        <f t="shared" si="14"/>
        <v>0.67244792585199586</v>
      </c>
      <c r="AZ158" s="23"/>
      <c r="BA158" s="31">
        <f>IF('SERIES_DB-MetaData'!$F158="US",'SERIES_DB-MetaData'!BA158,'SERIES_DB-MetaData'!BA158/6.89476)</f>
        <v>60.915825931577025</v>
      </c>
      <c r="BB158" s="31">
        <f>IF('SERIES_DB-MetaData'!$F158="US",'SERIES_DB-MetaData'!BB158,'SERIES_DB-MetaData'!BB158/6.89476)</f>
        <v>71.068463586839869</v>
      </c>
      <c r="BC158" s="108">
        <f>'SERIES_DB-MetaData'!BC158</f>
        <v>0</v>
      </c>
      <c r="BD158" s="31">
        <f>IF('SERIES_DB-MetaData'!$F158="US",'SERIES_DB-MetaData'!BD158,'SERIES_DB-MetaData'!BD158/25.4)</f>
        <v>0.31496062992125984</v>
      </c>
      <c r="BE158" s="31">
        <f>IF('SERIES_DB-MetaData'!$F158="US",'SERIES_DB-MetaData'!BE158,'SERIES_DB-MetaData'!BE158/25.4)</f>
        <v>2.4279527559055119</v>
      </c>
      <c r="BF158" s="108">
        <f>'SERIES_DB-MetaData'!BF158</f>
        <v>2</v>
      </c>
      <c r="BG158" s="23">
        <f t="shared" si="15"/>
        <v>2.5079134578556679</v>
      </c>
      <c r="BH158" s="31">
        <f>IF('SERIES_DB-MetaData'!$F158="US",'SERIES_DB-MetaData'!BH158,'SERIES_DB-MetaData'!BH158/25.4)</f>
        <v>0</v>
      </c>
      <c r="BI158" s="31">
        <f>IF('SERIES_DB-MetaData'!$F158="US",'SERIES_DB-MetaData'!BI158,'SERIES_DB-MetaData'!BI158/6.89476)</f>
        <v>68.167709971050485</v>
      </c>
      <c r="BJ158" s="31">
        <f>IF('SERIES_DB-MetaData'!$F158="US",'SERIES_DB-MetaData'!BJ158,'SERIES_DB-MetaData'!BJ158/6.89476)</f>
        <v>81.946289646050047</v>
      </c>
      <c r="BK158" s="108">
        <f>'SERIES_DB-MetaData'!BK158</f>
        <v>0</v>
      </c>
      <c r="BL158" s="31">
        <f>IF('SERIES_DB-MetaData'!$F158="US",'SERIES_DB-MetaData'!BL158,'SERIES_DB-MetaData'!BL158/25.4)</f>
        <v>0.24606299212598426</v>
      </c>
      <c r="BM158" s="31">
        <f>IF('SERIES_DB-MetaData'!$F158="US",'SERIES_DB-MetaData'!BM158,'SERIES_DB-MetaData'!BM158/25.4)</f>
        <v>4.5275590551181102</v>
      </c>
      <c r="BN158" s="31">
        <f>'SERIES_DB-MetaData'!$BO$6</f>
        <v>0.52359877559829893</v>
      </c>
      <c r="BO158" s="22">
        <f>'SERIES_DB-MetaData'!$BO$6</f>
        <v>0.52359877559829893</v>
      </c>
      <c r="BP158" s="31">
        <f>IF('SERIES_DB-MetaData'!$F158="US",'SERIES_DB-MetaData'!BP158,'SERIES_DB-MetaData'!BP158/6.89476)</f>
        <v>75.419594010523937</v>
      </c>
      <c r="BQ158" s="31">
        <f>IF('SERIES_DB-MetaData'!$F158="US",'SERIES_DB-MetaData'!BQ158,'SERIES_DB-MetaData'!BQ158/6.89476)</f>
        <v>88.472985281576157</v>
      </c>
      <c r="BR158" s="108">
        <f>'SERIES_DB-MetaData'!BR158</f>
        <v>0</v>
      </c>
      <c r="BS158" s="31">
        <f>IF('SERIES_DB-MetaData'!$F158="US",'SERIES_DB-MetaData'!BS158,'SERIES_DB-MetaData'!BS158/25.4)</f>
        <v>0</v>
      </c>
      <c r="BT158" s="108">
        <f>'SERIES_DB-MetaData'!BT158</f>
        <v>0</v>
      </c>
      <c r="BU158" s="108">
        <f t="shared" si="16"/>
        <v>0</v>
      </c>
      <c r="BV158" s="31">
        <f>IF('SERIES_DB-MetaData'!$F158="US",'SERIES_DB-MetaData'!BV158,'SERIES_DB-MetaData'!BV158/6.89476)</f>
        <v>0</v>
      </c>
      <c r="BW158" s="108">
        <f>'SERIES_DB-MetaData'!BW158</f>
        <v>0</v>
      </c>
      <c r="BX158" s="108">
        <f>'SERIES_DB-MetaData'!BX158</f>
        <v>9</v>
      </c>
    </row>
    <row r="159" spans="1:76">
      <c r="A159" s="85">
        <f>'SERIES_DB-MetaData'!A159</f>
        <v>154</v>
      </c>
      <c r="B159" s="85">
        <f>'SERIES_DB-MetaData'!B159</f>
        <v>0</v>
      </c>
      <c r="C159" s="85">
        <f>'SERIES_DB-MetaData'!C159</f>
        <v>9</v>
      </c>
      <c r="D159" s="85" t="str">
        <f>'SERIES_DB-MetaData'!D159</f>
        <v>SW22</v>
      </c>
      <c r="E159" s="85" t="str">
        <f>'SERIES_DB-MetaData'!E159</f>
        <v>Lefas,Kotsovos,Ambraseys 1990</v>
      </c>
      <c r="F159" s="20" t="s">
        <v>193</v>
      </c>
      <c r="G159" s="85" t="str">
        <f>'SERIES_DB-MetaData'!G159</f>
        <v>M</v>
      </c>
      <c r="H159" s="85" t="str">
        <f>'SERIES_DB-MetaData'!H159</f>
        <v>R</v>
      </c>
      <c r="I159" s="31">
        <f>IF('SERIES_DB-MetaData'!$F159="US",'SERIES_DB-MetaData'!I159,'SERIES_DB-MetaData'!I159/6.89476)</f>
        <v>6.5109018442991493</v>
      </c>
      <c r="J159" s="31">
        <f>IF('SERIES_DB-MetaData'!$F159="US",'SERIES_DB-MetaData'!J159,'SERIES_DB-MetaData'!J159/6.89476)</f>
        <v>0</v>
      </c>
      <c r="K159" s="31">
        <f>IF('SERIES_DB-MetaData'!$F159="US",'SERIES_DB-MetaData'!K159,'SERIES_DB-MetaData'!K159/6.89476)</f>
        <v>0</v>
      </c>
      <c r="L159" s="31">
        <f>IF('SERIES_DB-MetaData'!$F159="US",'SERIES_DB-MetaData'!L159,'SERIES_DB-MetaData'!L159/4.448)</f>
        <v>42.640494865107911</v>
      </c>
      <c r="M159" s="20" t="str">
        <f>'SERIES_DB-MetaData'!M159</f>
        <v>III</v>
      </c>
      <c r="N159" s="31">
        <f>IF('SERIES_DB-MetaData'!$F159="US",'SERIES_DB-MetaData'!N159,'SERIES_DB-MetaData'!N159/25.4)</f>
        <v>2.5590551181102366</v>
      </c>
      <c r="O159" s="31">
        <f>IF('SERIES_DB-MetaData'!$F159="US",'SERIES_DB-MetaData'!O159,'SERIES_DB-MetaData'!O159/25.4)</f>
        <v>5.5118110236220472</v>
      </c>
      <c r="P159" s="31">
        <f>IF('SERIES_DB-MetaData'!$F159="US",'SERIES_DB-MetaData'!P159,'SERIES_DB-MetaData'!P159/25.4)</f>
        <v>25.590551181102363</v>
      </c>
      <c r="Q159" s="31">
        <f>IF('SERIES_DB-MetaData'!$F159="US",'SERIES_DB-MetaData'!Q159,'SERIES_DB-MetaData'!Q159/25.4)</f>
        <v>2.5590551181102366</v>
      </c>
      <c r="R159" s="31">
        <f>IF('SERIES_DB-MetaData'!$F159="US",'SERIES_DB-MetaData'!R159,'SERIES_DB-MetaData'!R159/25.4)</f>
        <v>54.133858267716541</v>
      </c>
      <c r="S159" s="31">
        <f>IF('SERIES_DB-MetaData'!$F159="US",'SERIES_DB-MetaData'!S159,'SERIES_DB-MetaData'!S159/25.4)</f>
        <v>54.133858267716541</v>
      </c>
      <c r="T159" s="24" t="str">
        <f>'SERIES_DB-MetaData'!T159</f>
        <v>C</v>
      </c>
      <c r="U159" s="31">
        <f>IF('SERIES_DB-MetaData'!$F159="US",'SERIES_DB-MetaData'!U159,'SERIES_DB-MetaData'!U159/(25.4^2))</f>
        <v>65.487630975261951</v>
      </c>
      <c r="V159" s="31">
        <f>IF('SERIES_DB-MetaData'!$F159="US",'SERIES_DB-MetaData'!V159,'SERIES_DB-MetaData'!V159/25.4)</f>
        <v>0.31496062992125984</v>
      </c>
      <c r="W159" s="31">
        <f>IF('SERIES_DB-MetaData'!$F159="US",'SERIES_DB-MetaData'!W159,'SERIES_DB-MetaData'!W159/25.4)</f>
        <v>0.31496062992125984</v>
      </c>
      <c r="X159" s="31">
        <f>IF('SERIES_DB-MetaData'!$F159="US",'SERIES_DB-MetaData'!X159,'SERIES_DB-MetaData'!X159/25.4)</f>
        <v>0</v>
      </c>
      <c r="Y159" s="108">
        <f>'SERIES_DB-MetaData'!Y159</f>
        <v>6</v>
      </c>
      <c r="Z159" s="31">
        <f>IF('SERIES_DB-MetaData'!$F159="US",'SERIES_DB-MetaData'!Z159,'SERIES_DB-MetaData'!Z159/25.4)</f>
        <v>0</v>
      </c>
      <c r="AA159" s="108">
        <f>'SERIES_DB-MetaData'!AA159</f>
        <v>0</v>
      </c>
      <c r="AB159" s="31">
        <f>IF('SERIES_DB-MetaData'!$F159="US",'SERIES_DB-MetaData'!AB159,'SERIES_DB-MetaData'!AB159/25.4)</f>
        <v>0</v>
      </c>
      <c r="AC159" s="108">
        <f>'SERIES_DB-MetaData'!AC159</f>
        <v>1</v>
      </c>
      <c r="AD159" s="108" t="str">
        <f>'SERIES_DB-MetaData'!AD159</f>
        <v>STRAIGHT</v>
      </c>
      <c r="AE159" s="31">
        <f>IF('SERIES_DB-MetaData'!$F159="US",'SERIES_DB-MetaData'!AE159,'SERIES_DB-MetaData'!AE159/25.4)</f>
        <v>11.811023622047244</v>
      </c>
      <c r="AF159" s="108" t="str">
        <f>'SERIES_DB-MetaData'!AF159</f>
        <v>Ribbed</v>
      </c>
      <c r="AG159" s="23">
        <f t="shared" si="13"/>
        <v>0.71382933667365711</v>
      </c>
      <c r="AH159" s="31">
        <f>IF('SERIES_DB-MetaData'!$F159="US",'SERIES_DB-MetaData'!AH159,'SERIES_DB-MetaData'!AH159/25.4)</f>
        <v>0</v>
      </c>
      <c r="AI159" s="31">
        <f>IF('SERIES_DB-MetaData'!$F159="US",'SERIES_DB-MetaData'!AI159,'SERIES_DB-MetaData'!AI159/6.89476)</f>
        <v>68.167709971050485</v>
      </c>
      <c r="AJ159" s="31">
        <f>IF('SERIES_DB-MetaData'!$F159="US",'SERIES_DB-MetaData'!AJ159,'SERIES_DB-MetaData'!AJ159/6.89476)</f>
        <v>81.946289646050047</v>
      </c>
      <c r="AK159" s="31">
        <f>IF('SERIES_DB-MetaData'!$F159="US",'SERIES_DB-MetaData'!AK159,'SERIES_DB-MetaData'!AK159/6.89476)</f>
        <v>68.167709971050485</v>
      </c>
      <c r="AL159" s="31">
        <f>IF('SERIES_DB-MetaData'!$F159="US",'SERIES_DB-MetaData'!AL159,'SERIES_DB-MetaData'!AL159/6.89476)</f>
        <v>0</v>
      </c>
      <c r="AM159" s="31">
        <f>IF('SERIES_DB-MetaData'!$F159="US",'SERIES_DB-MetaData'!AM159,'SERIES_DB-MetaData'!AM159/6.89476)</f>
        <v>81.946289646050047</v>
      </c>
      <c r="AN159" s="31">
        <f>IF('SERIES_DB-MetaData'!$F159="US",'SERIES_DB-MetaData'!AN159,'SERIES_DB-MetaData'!AN159/6.89476)</f>
        <v>0</v>
      </c>
      <c r="AO159" s="108">
        <f>'SERIES_DB-MetaData'!AO159</f>
        <v>0</v>
      </c>
      <c r="AP159" s="108" t="str">
        <f>'SERIES_DB-MetaData'!AP159</f>
        <v>R</v>
      </c>
      <c r="AQ159" s="108">
        <f>'SERIES_DB-MetaData'!AQ159</f>
        <v>4</v>
      </c>
      <c r="AR159" s="108" t="str">
        <f>'SERIES_DB-MetaData'!AR159</f>
        <v>Ribbed</v>
      </c>
      <c r="AS159" s="31">
        <f>IF('SERIES_DB-MetaData'!$F159="US",'SERIES_DB-MetaData'!AS159,'SERIES_DB-MetaData'!AS159/25.4)</f>
        <v>0.15748031496062992</v>
      </c>
      <c r="AT159" s="108">
        <f>'SERIES_DB-MetaData'!AT159</f>
        <v>4</v>
      </c>
      <c r="AU159" s="31">
        <f>IF('SERIES_DB-MetaData'!$F159="US",'SERIES_DB-MetaData'!AU159,'SERIES_DB-MetaData'!AU159/25.4)</f>
        <v>4.5275590551181102</v>
      </c>
      <c r="AV159" s="31">
        <f>IF('SERIES_DB-MetaData'!$F159="US",'SERIES_DB-MetaData'!AV159,'SERIES_DB-MetaData'!AV159/25.4)</f>
        <v>0</v>
      </c>
      <c r="AW159" s="108">
        <f>'SERIES_DB-MetaData'!AW159</f>
        <v>0</v>
      </c>
      <c r="AX159" s="31">
        <f>IF('SERIES_DB-MetaData'!$F159="US",'SERIES_DB-MetaData'!AX159,'SERIES_DB-MetaData'!AX159/25.4)</f>
        <v>0</v>
      </c>
      <c r="AY159" s="23">
        <f t="shared" si="14"/>
        <v>0.67244792585199586</v>
      </c>
      <c r="AZ159" s="23"/>
      <c r="BA159" s="31">
        <f>IF('SERIES_DB-MetaData'!$F159="US",'SERIES_DB-MetaData'!BA159,'SERIES_DB-MetaData'!BA159/6.89476)</f>
        <v>60.915825931577025</v>
      </c>
      <c r="BB159" s="31">
        <f>IF('SERIES_DB-MetaData'!$F159="US",'SERIES_DB-MetaData'!BB159,'SERIES_DB-MetaData'!BB159/6.89476)</f>
        <v>71.068463586839869</v>
      </c>
      <c r="BC159" s="108">
        <f>'SERIES_DB-MetaData'!BC159</f>
        <v>0</v>
      </c>
      <c r="BD159" s="31">
        <f>IF('SERIES_DB-MetaData'!$F159="US",'SERIES_DB-MetaData'!BD159,'SERIES_DB-MetaData'!BD159/25.4)</f>
        <v>0.31496062992125984</v>
      </c>
      <c r="BE159" s="31">
        <f>IF('SERIES_DB-MetaData'!$F159="US",'SERIES_DB-MetaData'!BE159,'SERIES_DB-MetaData'!BE159/25.4)</f>
        <v>2.4279527559055119</v>
      </c>
      <c r="BF159" s="108">
        <f>'SERIES_DB-MetaData'!BF159</f>
        <v>2</v>
      </c>
      <c r="BG159" s="23">
        <f t="shared" si="15"/>
        <v>2.5079134578556679</v>
      </c>
      <c r="BH159" s="31">
        <f>IF('SERIES_DB-MetaData'!$F159="US",'SERIES_DB-MetaData'!BH159,'SERIES_DB-MetaData'!BH159/25.4)</f>
        <v>0</v>
      </c>
      <c r="BI159" s="31">
        <f>IF('SERIES_DB-MetaData'!$F159="US",'SERIES_DB-MetaData'!BI159,'SERIES_DB-MetaData'!BI159/6.89476)</f>
        <v>68.167709971050485</v>
      </c>
      <c r="BJ159" s="31">
        <f>IF('SERIES_DB-MetaData'!$F159="US",'SERIES_DB-MetaData'!BJ159,'SERIES_DB-MetaData'!BJ159/6.89476)</f>
        <v>81.946289646050047</v>
      </c>
      <c r="BK159" s="108">
        <f>'SERIES_DB-MetaData'!BK159</f>
        <v>0</v>
      </c>
      <c r="BL159" s="31">
        <f>IF('SERIES_DB-MetaData'!$F159="US",'SERIES_DB-MetaData'!BL159,'SERIES_DB-MetaData'!BL159/25.4)</f>
        <v>0.24606299212598426</v>
      </c>
      <c r="BM159" s="31">
        <f>IF('SERIES_DB-MetaData'!$F159="US",'SERIES_DB-MetaData'!BM159,'SERIES_DB-MetaData'!BM159/25.4)</f>
        <v>4.5275590551181102</v>
      </c>
      <c r="BN159" s="31">
        <f>'SERIES_DB-MetaData'!$BO$6</f>
        <v>0.52359877559829893</v>
      </c>
      <c r="BO159" s="22">
        <f>'SERIES_DB-MetaData'!$BO$6</f>
        <v>0.52359877559829893</v>
      </c>
      <c r="BP159" s="31">
        <f>IF('SERIES_DB-MetaData'!$F159="US",'SERIES_DB-MetaData'!BP159,'SERIES_DB-MetaData'!BP159/6.89476)</f>
        <v>75.419594010523937</v>
      </c>
      <c r="BQ159" s="31">
        <f>IF('SERIES_DB-MetaData'!$F159="US",'SERIES_DB-MetaData'!BQ159,'SERIES_DB-MetaData'!BQ159/6.89476)</f>
        <v>88.472985281576157</v>
      </c>
      <c r="BR159" s="108">
        <f>'SERIES_DB-MetaData'!BR159</f>
        <v>0</v>
      </c>
      <c r="BS159" s="31">
        <f>IF('SERIES_DB-MetaData'!$F159="US",'SERIES_DB-MetaData'!BS159,'SERIES_DB-MetaData'!BS159/25.4)</f>
        <v>0</v>
      </c>
      <c r="BT159" s="108">
        <f>'SERIES_DB-MetaData'!BT159</f>
        <v>0</v>
      </c>
      <c r="BU159" s="108">
        <f t="shared" si="16"/>
        <v>0</v>
      </c>
      <c r="BV159" s="31">
        <f>IF('SERIES_DB-MetaData'!$F159="US",'SERIES_DB-MetaData'!BV159,'SERIES_DB-MetaData'!BV159/6.89476)</f>
        <v>0</v>
      </c>
      <c r="BW159" s="108">
        <f>'SERIES_DB-MetaData'!BW159</f>
        <v>0</v>
      </c>
      <c r="BX159" s="108">
        <f>'SERIES_DB-MetaData'!BX159</f>
        <v>9</v>
      </c>
    </row>
    <row r="160" spans="1:76">
      <c r="A160" s="85">
        <f>'SERIES_DB-MetaData'!A160</f>
        <v>155</v>
      </c>
      <c r="B160" s="85">
        <f>'SERIES_DB-MetaData'!B160</f>
        <v>0</v>
      </c>
      <c r="C160" s="85">
        <f>'SERIES_DB-MetaData'!C160</f>
        <v>10</v>
      </c>
      <c r="D160" s="85" t="str">
        <f>'SERIES_DB-MetaData'!D160</f>
        <v>SW23</v>
      </c>
      <c r="E160" s="85" t="str">
        <f>'SERIES_DB-MetaData'!E160</f>
        <v>Lefas,Kotsovos,Ambraseys 1990</v>
      </c>
      <c r="F160" s="20" t="s">
        <v>193</v>
      </c>
      <c r="G160" s="85" t="str">
        <f>'SERIES_DB-MetaData'!G160</f>
        <v>M</v>
      </c>
      <c r="H160" s="85" t="str">
        <f>'SERIES_DB-MetaData'!H160</f>
        <v>R</v>
      </c>
      <c r="I160" s="31">
        <f>IF('SERIES_DB-MetaData'!$F160="US",'SERIES_DB-MetaData'!I160,'SERIES_DB-MetaData'!I160/6.89476)</f>
        <v>6.1125675730554798</v>
      </c>
      <c r="J160" s="31">
        <f>IF('SERIES_DB-MetaData'!$F160="US",'SERIES_DB-MetaData'!J160,'SERIES_DB-MetaData'!J160/6.89476)</f>
        <v>0</v>
      </c>
      <c r="K160" s="31">
        <f>IF('SERIES_DB-MetaData'!$F160="US",'SERIES_DB-MetaData'!K160,'SERIES_DB-MetaData'!K160/6.89476)</f>
        <v>0</v>
      </c>
      <c r="L160" s="31">
        <f>IF('SERIES_DB-MetaData'!$F160="US",'SERIES_DB-MetaData'!L160,'SERIES_DB-MetaData'!L160/4.448)</f>
        <v>80.063534190647474</v>
      </c>
      <c r="M160" s="20" t="str">
        <f>'SERIES_DB-MetaData'!M160</f>
        <v>III</v>
      </c>
      <c r="N160" s="31">
        <f>IF('SERIES_DB-MetaData'!$F160="US",'SERIES_DB-MetaData'!N160,'SERIES_DB-MetaData'!N160/25.4)</f>
        <v>2.5590551181102366</v>
      </c>
      <c r="O160" s="31">
        <f>IF('SERIES_DB-MetaData'!$F160="US",'SERIES_DB-MetaData'!O160,'SERIES_DB-MetaData'!O160/25.4)</f>
        <v>5.5118110236220472</v>
      </c>
      <c r="P160" s="31">
        <f>IF('SERIES_DB-MetaData'!$F160="US",'SERIES_DB-MetaData'!P160,'SERIES_DB-MetaData'!P160/25.4)</f>
        <v>25.590551181102363</v>
      </c>
      <c r="Q160" s="31">
        <f>IF('SERIES_DB-MetaData'!$F160="US",'SERIES_DB-MetaData'!Q160,'SERIES_DB-MetaData'!Q160/25.4)</f>
        <v>2.5590551181102366</v>
      </c>
      <c r="R160" s="31">
        <f>IF('SERIES_DB-MetaData'!$F160="US",'SERIES_DB-MetaData'!R160,'SERIES_DB-MetaData'!R160/25.4)</f>
        <v>54.133858267716541</v>
      </c>
      <c r="S160" s="31">
        <f>IF('SERIES_DB-MetaData'!$F160="US",'SERIES_DB-MetaData'!S160,'SERIES_DB-MetaData'!S160/25.4)</f>
        <v>54.133858267716541</v>
      </c>
      <c r="T160" s="24" t="str">
        <f>'SERIES_DB-MetaData'!T160</f>
        <v>C</v>
      </c>
      <c r="U160" s="31">
        <f>IF('SERIES_DB-MetaData'!$F160="US",'SERIES_DB-MetaData'!U160,'SERIES_DB-MetaData'!U160/(25.4^2))</f>
        <v>65.487630975261951</v>
      </c>
      <c r="V160" s="31">
        <f>IF('SERIES_DB-MetaData'!$F160="US",'SERIES_DB-MetaData'!V160,'SERIES_DB-MetaData'!V160/25.4)</f>
        <v>0.31496062992125984</v>
      </c>
      <c r="W160" s="31">
        <f>IF('SERIES_DB-MetaData'!$F160="US",'SERIES_DB-MetaData'!W160,'SERIES_DB-MetaData'!W160/25.4)</f>
        <v>0.31496062992125984</v>
      </c>
      <c r="X160" s="31">
        <f>IF('SERIES_DB-MetaData'!$F160="US",'SERIES_DB-MetaData'!X160,'SERIES_DB-MetaData'!X160/25.4)</f>
        <v>0</v>
      </c>
      <c r="Y160" s="108">
        <f>'SERIES_DB-MetaData'!Y160</f>
        <v>6</v>
      </c>
      <c r="Z160" s="31">
        <f>IF('SERIES_DB-MetaData'!$F160="US",'SERIES_DB-MetaData'!Z160,'SERIES_DB-MetaData'!Z160/25.4)</f>
        <v>0</v>
      </c>
      <c r="AA160" s="108">
        <f>'SERIES_DB-MetaData'!AA160</f>
        <v>0</v>
      </c>
      <c r="AB160" s="31">
        <f>IF('SERIES_DB-MetaData'!$F160="US",'SERIES_DB-MetaData'!AB160,'SERIES_DB-MetaData'!AB160/25.4)</f>
        <v>0</v>
      </c>
      <c r="AC160" s="108">
        <f>'SERIES_DB-MetaData'!AC160</f>
        <v>1</v>
      </c>
      <c r="AD160" s="108" t="str">
        <f>'SERIES_DB-MetaData'!AD160</f>
        <v>STRAIGHT</v>
      </c>
      <c r="AE160" s="31">
        <f>IF('SERIES_DB-MetaData'!$F160="US",'SERIES_DB-MetaData'!AE160,'SERIES_DB-MetaData'!AE160/25.4)</f>
        <v>11.811023622047244</v>
      </c>
      <c r="AF160" s="108" t="str">
        <f>'SERIES_DB-MetaData'!AF160</f>
        <v>Ribbed</v>
      </c>
      <c r="AG160" s="23">
        <f t="shared" si="13"/>
        <v>0.71382933667365711</v>
      </c>
      <c r="AH160" s="31">
        <f>IF('SERIES_DB-MetaData'!$F160="US",'SERIES_DB-MetaData'!AH160,'SERIES_DB-MetaData'!AH160/25.4)</f>
        <v>0</v>
      </c>
      <c r="AI160" s="31">
        <f>IF('SERIES_DB-MetaData'!$F160="US",'SERIES_DB-MetaData'!AI160,'SERIES_DB-MetaData'!AI160/6.89476)</f>
        <v>68.167709971050485</v>
      </c>
      <c r="AJ160" s="31">
        <f>IF('SERIES_DB-MetaData'!$F160="US",'SERIES_DB-MetaData'!AJ160,'SERIES_DB-MetaData'!AJ160/6.89476)</f>
        <v>81.946289646050047</v>
      </c>
      <c r="AK160" s="31">
        <f>IF('SERIES_DB-MetaData'!$F160="US",'SERIES_DB-MetaData'!AK160,'SERIES_DB-MetaData'!AK160/6.89476)</f>
        <v>68.167709971050485</v>
      </c>
      <c r="AL160" s="31">
        <f>IF('SERIES_DB-MetaData'!$F160="US",'SERIES_DB-MetaData'!AL160,'SERIES_DB-MetaData'!AL160/6.89476)</f>
        <v>0</v>
      </c>
      <c r="AM160" s="31">
        <f>IF('SERIES_DB-MetaData'!$F160="US",'SERIES_DB-MetaData'!AM160,'SERIES_DB-MetaData'!AM160/6.89476)</f>
        <v>81.946289646050047</v>
      </c>
      <c r="AN160" s="31">
        <f>IF('SERIES_DB-MetaData'!$F160="US",'SERIES_DB-MetaData'!AN160,'SERIES_DB-MetaData'!AN160/6.89476)</f>
        <v>0</v>
      </c>
      <c r="AO160" s="108">
        <f>'SERIES_DB-MetaData'!AO160</f>
        <v>0</v>
      </c>
      <c r="AP160" s="108" t="str">
        <f>'SERIES_DB-MetaData'!AP160</f>
        <v>R</v>
      </c>
      <c r="AQ160" s="108">
        <f>'SERIES_DB-MetaData'!AQ160</f>
        <v>4</v>
      </c>
      <c r="AR160" s="108" t="str">
        <f>'SERIES_DB-MetaData'!AR160</f>
        <v>Ribbed</v>
      </c>
      <c r="AS160" s="31">
        <f>IF('SERIES_DB-MetaData'!$F160="US",'SERIES_DB-MetaData'!AS160,'SERIES_DB-MetaData'!AS160/25.4)</f>
        <v>0.15748031496062992</v>
      </c>
      <c r="AT160" s="108">
        <f>'SERIES_DB-MetaData'!AT160</f>
        <v>4</v>
      </c>
      <c r="AU160" s="31">
        <f>IF('SERIES_DB-MetaData'!$F160="US",'SERIES_DB-MetaData'!AU160,'SERIES_DB-MetaData'!AU160/25.4)</f>
        <v>4.5275590551181102</v>
      </c>
      <c r="AV160" s="31">
        <f>IF('SERIES_DB-MetaData'!$F160="US",'SERIES_DB-MetaData'!AV160,'SERIES_DB-MetaData'!AV160/25.4)</f>
        <v>0</v>
      </c>
      <c r="AW160" s="108">
        <f>'SERIES_DB-MetaData'!AW160</f>
        <v>0</v>
      </c>
      <c r="AX160" s="31">
        <f>IF('SERIES_DB-MetaData'!$F160="US",'SERIES_DB-MetaData'!AX160,'SERIES_DB-MetaData'!AX160/25.4)</f>
        <v>0</v>
      </c>
      <c r="AY160" s="23">
        <f t="shared" si="14"/>
        <v>0.67244792585199586</v>
      </c>
      <c r="AZ160" s="23"/>
      <c r="BA160" s="31">
        <f>IF('SERIES_DB-MetaData'!$F160="US",'SERIES_DB-MetaData'!BA160,'SERIES_DB-MetaData'!BA160/6.89476)</f>
        <v>60.915825931577025</v>
      </c>
      <c r="BB160" s="31">
        <f>IF('SERIES_DB-MetaData'!$F160="US",'SERIES_DB-MetaData'!BB160,'SERIES_DB-MetaData'!BB160/6.89476)</f>
        <v>71.068463586839869</v>
      </c>
      <c r="BC160" s="108">
        <f>'SERIES_DB-MetaData'!BC160</f>
        <v>0</v>
      </c>
      <c r="BD160" s="31">
        <f>IF('SERIES_DB-MetaData'!$F160="US",'SERIES_DB-MetaData'!BD160,'SERIES_DB-MetaData'!BD160/25.4)</f>
        <v>0.31496062992125984</v>
      </c>
      <c r="BE160" s="31">
        <f>IF('SERIES_DB-MetaData'!$F160="US",'SERIES_DB-MetaData'!BE160,'SERIES_DB-MetaData'!BE160/25.4)</f>
        <v>2.4279527559055119</v>
      </c>
      <c r="BF160" s="108">
        <f>'SERIES_DB-MetaData'!BF160</f>
        <v>2</v>
      </c>
      <c r="BG160" s="23">
        <f t="shared" si="15"/>
        <v>2.5079134578556679</v>
      </c>
      <c r="BH160" s="31">
        <f>IF('SERIES_DB-MetaData'!$F160="US",'SERIES_DB-MetaData'!BH160,'SERIES_DB-MetaData'!BH160/25.4)</f>
        <v>0</v>
      </c>
      <c r="BI160" s="31">
        <f>IF('SERIES_DB-MetaData'!$F160="US",'SERIES_DB-MetaData'!BI160,'SERIES_DB-MetaData'!BI160/6.89476)</f>
        <v>68.167709971050485</v>
      </c>
      <c r="BJ160" s="31">
        <f>IF('SERIES_DB-MetaData'!$F160="US",'SERIES_DB-MetaData'!BJ160,'SERIES_DB-MetaData'!BJ160/6.89476)</f>
        <v>81.946289646050047</v>
      </c>
      <c r="BK160" s="108">
        <f>'SERIES_DB-MetaData'!BK160</f>
        <v>0</v>
      </c>
      <c r="BL160" s="31">
        <f>IF('SERIES_DB-MetaData'!$F160="US",'SERIES_DB-MetaData'!BL160,'SERIES_DB-MetaData'!BL160/25.4)</f>
        <v>0.24606299212598426</v>
      </c>
      <c r="BM160" s="31">
        <f>IF('SERIES_DB-MetaData'!$F160="US",'SERIES_DB-MetaData'!BM160,'SERIES_DB-MetaData'!BM160/25.4)</f>
        <v>4.5275590551181102</v>
      </c>
      <c r="BN160" s="31">
        <f>'SERIES_DB-MetaData'!$BO$6</f>
        <v>0.52359877559829893</v>
      </c>
      <c r="BO160" s="22">
        <f>'SERIES_DB-MetaData'!$BO$6</f>
        <v>0.52359877559829893</v>
      </c>
      <c r="BP160" s="31">
        <f>IF('SERIES_DB-MetaData'!$F160="US",'SERIES_DB-MetaData'!BP160,'SERIES_DB-MetaData'!BP160/6.89476)</f>
        <v>75.419594010523937</v>
      </c>
      <c r="BQ160" s="31">
        <f>IF('SERIES_DB-MetaData'!$F160="US",'SERIES_DB-MetaData'!BQ160,'SERIES_DB-MetaData'!BQ160/6.89476)</f>
        <v>88.472985281576157</v>
      </c>
      <c r="BR160" s="108">
        <f>'SERIES_DB-MetaData'!BR160</f>
        <v>0</v>
      </c>
      <c r="BS160" s="31">
        <f>IF('SERIES_DB-MetaData'!$F160="US",'SERIES_DB-MetaData'!BS160,'SERIES_DB-MetaData'!BS160/25.4)</f>
        <v>0</v>
      </c>
      <c r="BT160" s="108">
        <f>'SERIES_DB-MetaData'!BT160</f>
        <v>0</v>
      </c>
      <c r="BU160" s="108">
        <f t="shared" si="16"/>
        <v>0</v>
      </c>
      <c r="BV160" s="31">
        <f>IF('SERIES_DB-MetaData'!$F160="US",'SERIES_DB-MetaData'!BV160,'SERIES_DB-MetaData'!BV160/6.89476)</f>
        <v>0</v>
      </c>
      <c r="BW160" s="108">
        <f>'SERIES_DB-MetaData'!BW160</f>
        <v>0</v>
      </c>
      <c r="BX160" s="108">
        <f>'SERIES_DB-MetaData'!BX160</f>
        <v>9</v>
      </c>
    </row>
    <row r="161" spans="1:76">
      <c r="A161" s="85">
        <f>'SERIES_DB-MetaData'!A161</f>
        <v>156</v>
      </c>
      <c r="B161" s="85">
        <f>'SERIES_DB-MetaData'!B161</f>
        <v>0</v>
      </c>
      <c r="C161" s="85">
        <f>'SERIES_DB-MetaData'!C161</f>
        <v>11</v>
      </c>
      <c r="D161" s="85" t="str">
        <f>'SERIES_DB-MetaData'!D161</f>
        <v>SW24</v>
      </c>
      <c r="E161" s="85" t="str">
        <f>'SERIES_DB-MetaData'!E161</f>
        <v>Lefas,Kotsovos,Ambraseys 1990</v>
      </c>
      <c r="F161" s="20" t="s">
        <v>193</v>
      </c>
      <c r="G161" s="85" t="str">
        <f>'SERIES_DB-MetaData'!G161</f>
        <v>M</v>
      </c>
      <c r="H161" s="85" t="str">
        <f>'SERIES_DB-MetaData'!H161</f>
        <v>R</v>
      </c>
      <c r="I161" s="31">
        <f>IF('SERIES_DB-MetaData'!$F161="US",'SERIES_DB-MetaData'!I161,'SERIES_DB-MetaData'!I161/6.89476)</f>
        <v>6.1833717779879205</v>
      </c>
      <c r="J161" s="31">
        <f>IF('SERIES_DB-MetaData'!$F161="US",'SERIES_DB-MetaData'!J161,'SERIES_DB-MetaData'!J161/6.89476)</f>
        <v>0</v>
      </c>
      <c r="K161" s="31">
        <f>IF('SERIES_DB-MetaData'!$F161="US",'SERIES_DB-MetaData'!K161,'SERIES_DB-MetaData'!K161/6.89476)</f>
        <v>0</v>
      </c>
      <c r="L161" s="31">
        <f>IF('SERIES_DB-MetaData'!$F161="US",'SERIES_DB-MetaData'!L161,'SERIES_DB-MetaData'!L161/4.448)</f>
        <v>0</v>
      </c>
      <c r="M161" s="20" t="str">
        <f>'SERIES_DB-MetaData'!M161</f>
        <v>III</v>
      </c>
      <c r="N161" s="31">
        <f>IF('SERIES_DB-MetaData'!$F161="US",'SERIES_DB-MetaData'!N161,'SERIES_DB-MetaData'!N161/25.4)</f>
        <v>2.5590551181102366</v>
      </c>
      <c r="O161" s="31">
        <f>IF('SERIES_DB-MetaData'!$F161="US",'SERIES_DB-MetaData'!O161,'SERIES_DB-MetaData'!O161/25.4)</f>
        <v>5.5118110236220472</v>
      </c>
      <c r="P161" s="31">
        <f>IF('SERIES_DB-MetaData'!$F161="US",'SERIES_DB-MetaData'!P161,'SERIES_DB-MetaData'!P161/25.4)</f>
        <v>25.590551181102363</v>
      </c>
      <c r="Q161" s="31">
        <f>IF('SERIES_DB-MetaData'!$F161="US",'SERIES_DB-MetaData'!Q161,'SERIES_DB-MetaData'!Q161/25.4)</f>
        <v>2.5590551181102366</v>
      </c>
      <c r="R161" s="31">
        <f>IF('SERIES_DB-MetaData'!$F161="US",'SERIES_DB-MetaData'!R161,'SERIES_DB-MetaData'!R161/25.4)</f>
        <v>54.133858267716541</v>
      </c>
      <c r="S161" s="31">
        <f>IF('SERIES_DB-MetaData'!$F161="US",'SERIES_DB-MetaData'!S161,'SERIES_DB-MetaData'!S161/25.4)</f>
        <v>54.133858267716541</v>
      </c>
      <c r="T161" s="24" t="str">
        <f>'SERIES_DB-MetaData'!T161</f>
        <v>C</v>
      </c>
      <c r="U161" s="31">
        <f>IF('SERIES_DB-MetaData'!$F161="US",'SERIES_DB-MetaData'!U161,'SERIES_DB-MetaData'!U161/(25.4^2))</f>
        <v>65.487630975261951</v>
      </c>
      <c r="V161" s="31">
        <f>IF('SERIES_DB-MetaData'!$F161="US",'SERIES_DB-MetaData'!V161,'SERIES_DB-MetaData'!V161/25.4)</f>
        <v>0.31496062992125984</v>
      </c>
      <c r="W161" s="31">
        <f>IF('SERIES_DB-MetaData'!$F161="US",'SERIES_DB-MetaData'!W161,'SERIES_DB-MetaData'!W161/25.4)</f>
        <v>0.31496062992125984</v>
      </c>
      <c r="X161" s="31">
        <f>IF('SERIES_DB-MetaData'!$F161="US",'SERIES_DB-MetaData'!X161,'SERIES_DB-MetaData'!X161/25.4)</f>
        <v>0</v>
      </c>
      <c r="Y161" s="108">
        <f>'SERIES_DB-MetaData'!Y161</f>
        <v>6</v>
      </c>
      <c r="Z161" s="31">
        <f>IF('SERIES_DB-MetaData'!$F161="US",'SERIES_DB-MetaData'!Z161,'SERIES_DB-MetaData'!Z161/25.4)</f>
        <v>0</v>
      </c>
      <c r="AA161" s="108">
        <f>'SERIES_DB-MetaData'!AA161</f>
        <v>0</v>
      </c>
      <c r="AB161" s="31">
        <f>IF('SERIES_DB-MetaData'!$F161="US",'SERIES_DB-MetaData'!AB161,'SERIES_DB-MetaData'!AB161/25.4)</f>
        <v>0</v>
      </c>
      <c r="AC161" s="108">
        <f>'SERIES_DB-MetaData'!AC161</f>
        <v>1</v>
      </c>
      <c r="AD161" s="108" t="str">
        <f>'SERIES_DB-MetaData'!AD161</f>
        <v>STRAIGHT</v>
      </c>
      <c r="AE161" s="31">
        <f>IF('SERIES_DB-MetaData'!$F161="US",'SERIES_DB-MetaData'!AE161,'SERIES_DB-MetaData'!AE161/25.4)</f>
        <v>11.811023622047244</v>
      </c>
      <c r="AF161" s="108" t="str">
        <f>'SERIES_DB-MetaData'!AF161</f>
        <v>Ribbed</v>
      </c>
      <c r="AG161" s="23">
        <f t="shared" si="13"/>
        <v>0.71382933667365711</v>
      </c>
      <c r="AH161" s="31">
        <f>IF('SERIES_DB-MetaData'!$F161="US",'SERIES_DB-MetaData'!AH161,'SERIES_DB-MetaData'!AH161/25.4)</f>
        <v>0</v>
      </c>
      <c r="AI161" s="31">
        <f>IF('SERIES_DB-MetaData'!$F161="US",'SERIES_DB-MetaData'!AI161,'SERIES_DB-MetaData'!AI161/6.89476)</f>
        <v>68.167709971050485</v>
      </c>
      <c r="AJ161" s="31">
        <f>IF('SERIES_DB-MetaData'!$F161="US",'SERIES_DB-MetaData'!AJ161,'SERIES_DB-MetaData'!AJ161/6.89476)</f>
        <v>81.946289646050047</v>
      </c>
      <c r="AK161" s="31">
        <f>IF('SERIES_DB-MetaData'!$F161="US",'SERIES_DB-MetaData'!AK161,'SERIES_DB-MetaData'!AK161/6.89476)</f>
        <v>68.167709971050485</v>
      </c>
      <c r="AL161" s="31">
        <f>IF('SERIES_DB-MetaData'!$F161="US",'SERIES_DB-MetaData'!AL161,'SERIES_DB-MetaData'!AL161/6.89476)</f>
        <v>0</v>
      </c>
      <c r="AM161" s="31">
        <f>IF('SERIES_DB-MetaData'!$F161="US",'SERIES_DB-MetaData'!AM161,'SERIES_DB-MetaData'!AM161/6.89476)</f>
        <v>81.946289646050047</v>
      </c>
      <c r="AN161" s="31">
        <f>IF('SERIES_DB-MetaData'!$F161="US",'SERIES_DB-MetaData'!AN161,'SERIES_DB-MetaData'!AN161/6.89476)</f>
        <v>0</v>
      </c>
      <c r="AO161" s="108">
        <f>'SERIES_DB-MetaData'!AO161</f>
        <v>0</v>
      </c>
      <c r="AP161" s="108" t="str">
        <f>'SERIES_DB-MetaData'!AP161</f>
        <v>R</v>
      </c>
      <c r="AQ161" s="108">
        <f>'SERIES_DB-MetaData'!AQ161</f>
        <v>4</v>
      </c>
      <c r="AR161" s="108" t="str">
        <f>'SERIES_DB-MetaData'!AR161</f>
        <v>Ribbed</v>
      </c>
      <c r="AS161" s="31">
        <f>IF('SERIES_DB-MetaData'!$F161="US",'SERIES_DB-MetaData'!AS161,'SERIES_DB-MetaData'!AS161/25.4)</f>
        <v>0.15748031496062992</v>
      </c>
      <c r="AT161" s="108">
        <f>'SERIES_DB-MetaData'!AT161</f>
        <v>4</v>
      </c>
      <c r="AU161" s="31">
        <f>IF('SERIES_DB-MetaData'!$F161="US",'SERIES_DB-MetaData'!AU161,'SERIES_DB-MetaData'!AU161/25.4)</f>
        <v>4.5275590551181102</v>
      </c>
      <c r="AV161" s="31">
        <f>IF('SERIES_DB-MetaData'!$F161="US",'SERIES_DB-MetaData'!AV161,'SERIES_DB-MetaData'!AV161/25.4)</f>
        <v>0</v>
      </c>
      <c r="AW161" s="108">
        <f>'SERIES_DB-MetaData'!AW161</f>
        <v>0</v>
      </c>
      <c r="AX161" s="31">
        <f>IF('SERIES_DB-MetaData'!$F161="US",'SERIES_DB-MetaData'!AX161,'SERIES_DB-MetaData'!AX161/25.4)</f>
        <v>0</v>
      </c>
      <c r="AY161" s="23">
        <f t="shared" si="14"/>
        <v>0.67244792585199586</v>
      </c>
      <c r="AZ161" s="23"/>
      <c r="BA161" s="31">
        <f>IF('SERIES_DB-MetaData'!$F161="US",'SERIES_DB-MetaData'!BA161,'SERIES_DB-MetaData'!BA161/6.89476)</f>
        <v>60.915825931577025</v>
      </c>
      <c r="BB161" s="31">
        <f>IF('SERIES_DB-MetaData'!$F161="US",'SERIES_DB-MetaData'!BB161,'SERIES_DB-MetaData'!BB161/6.89476)</f>
        <v>71.068463586839869</v>
      </c>
      <c r="BC161" s="108">
        <f>'SERIES_DB-MetaData'!BC161</f>
        <v>0</v>
      </c>
      <c r="BD161" s="31">
        <f>IF('SERIES_DB-MetaData'!$F161="US",'SERIES_DB-MetaData'!BD161,'SERIES_DB-MetaData'!BD161/25.4)</f>
        <v>0.31496062992125984</v>
      </c>
      <c r="BE161" s="31">
        <f>IF('SERIES_DB-MetaData'!$F161="US",'SERIES_DB-MetaData'!BE161,'SERIES_DB-MetaData'!BE161/25.4)</f>
        <v>2.4279527559055119</v>
      </c>
      <c r="BF161" s="108">
        <f>'SERIES_DB-MetaData'!BF161</f>
        <v>2</v>
      </c>
      <c r="BG161" s="23">
        <f t="shared" si="15"/>
        <v>2.5079134578556679</v>
      </c>
      <c r="BH161" s="31">
        <f>IF('SERIES_DB-MetaData'!$F161="US",'SERIES_DB-MetaData'!BH161,'SERIES_DB-MetaData'!BH161/25.4)</f>
        <v>0</v>
      </c>
      <c r="BI161" s="31">
        <f>IF('SERIES_DB-MetaData'!$F161="US",'SERIES_DB-MetaData'!BI161,'SERIES_DB-MetaData'!BI161/6.89476)</f>
        <v>68.167709971050485</v>
      </c>
      <c r="BJ161" s="31">
        <f>IF('SERIES_DB-MetaData'!$F161="US",'SERIES_DB-MetaData'!BJ161,'SERIES_DB-MetaData'!BJ161/6.89476)</f>
        <v>81.946289646050047</v>
      </c>
      <c r="BK161" s="108">
        <f>'SERIES_DB-MetaData'!BK161</f>
        <v>0</v>
      </c>
      <c r="BL161" s="31">
        <f>IF('SERIES_DB-MetaData'!$F161="US",'SERIES_DB-MetaData'!BL161,'SERIES_DB-MetaData'!BL161/25.4)</f>
        <v>0.24606299212598426</v>
      </c>
      <c r="BM161" s="31">
        <f>IF('SERIES_DB-MetaData'!$F161="US",'SERIES_DB-MetaData'!BM161,'SERIES_DB-MetaData'!BM161/25.4)</f>
        <v>4.5275590551181102</v>
      </c>
      <c r="BN161" s="31">
        <f>'SERIES_DB-MetaData'!$BO$6</f>
        <v>0.52359877559829893</v>
      </c>
      <c r="BO161" s="22">
        <f>'SERIES_DB-MetaData'!$BO$6</f>
        <v>0.52359877559829893</v>
      </c>
      <c r="BP161" s="31">
        <f>IF('SERIES_DB-MetaData'!$F161="US",'SERIES_DB-MetaData'!BP161,'SERIES_DB-MetaData'!BP161/6.89476)</f>
        <v>75.419594010523937</v>
      </c>
      <c r="BQ161" s="31">
        <f>IF('SERIES_DB-MetaData'!$F161="US",'SERIES_DB-MetaData'!BQ161,'SERIES_DB-MetaData'!BQ161/6.89476)</f>
        <v>88.472985281576157</v>
      </c>
      <c r="BR161" s="108">
        <f>'SERIES_DB-MetaData'!BR161</f>
        <v>0</v>
      </c>
      <c r="BS161" s="31">
        <f>IF('SERIES_DB-MetaData'!$F161="US",'SERIES_DB-MetaData'!BS161,'SERIES_DB-MetaData'!BS161/25.4)</f>
        <v>0</v>
      </c>
      <c r="BT161" s="108">
        <f>'SERIES_DB-MetaData'!BT161</f>
        <v>0</v>
      </c>
      <c r="BU161" s="108">
        <f t="shared" si="16"/>
        <v>0</v>
      </c>
      <c r="BV161" s="31">
        <f>IF('SERIES_DB-MetaData'!$F161="US",'SERIES_DB-MetaData'!BV161,'SERIES_DB-MetaData'!BV161/6.89476)</f>
        <v>0</v>
      </c>
      <c r="BW161" s="108">
        <f>'SERIES_DB-MetaData'!BW161</f>
        <v>0</v>
      </c>
      <c r="BX161" s="108">
        <f>'SERIES_DB-MetaData'!BX161</f>
        <v>9</v>
      </c>
    </row>
    <row r="162" spans="1:76">
      <c r="A162" s="85">
        <f>'SERIES_DB-MetaData'!A162</f>
        <v>157</v>
      </c>
      <c r="B162" s="85">
        <f>'SERIES_DB-MetaData'!B162</f>
        <v>0</v>
      </c>
      <c r="C162" s="85">
        <f>'SERIES_DB-MetaData'!C162</f>
        <v>12</v>
      </c>
      <c r="D162" s="85" t="str">
        <f>'SERIES_DB-MetaData'!D162</f>
        <v>SW25</v>
      </c>
      <c r="E162" s="85" t="str">
        <f>'SERIES_DB-MetaData'!E162</f>
        <v>Lefas,Kotsovos,Ambraseys 1990</v>
      </c>
      <c r="F162" s="20" t="s">
        <v>193</v>
      </c>
      <c r="G162" s="85" t="str">
        <f>'SERIES_DB-MetaData'!G162</f>
        <v>M</v>
      </c>
      <c r="H162" s="85" t="str">
        <f>'SERIES_DB-MetaData'!H162</f>
        <v>R</v>
      </c>
      <c r="I162" s="31">
        <f>IF('SERIES_DB-MetaData'!$F162="US",'SERIES_DB-MetaData'!I162,'SERIES_DB-MetaData'!I162/6.89476)</f>
        <v>5.7186907158479778</v>
      </c>
      <c r="J162" s="31">
        <f>IF('SERIES_DB-MetaData'!$F162="US",'SERIES_DB-MetaData'!J162,'SERIES_DB-MetaData'!J162/6.89476)</f>
        <v>0</v>
      </c>
      <c r="K162" s="31">
        <f>IF('SERIES_DB-MetaData'!$F162="US",'SERIES_DB-MetaData'!K162,'SERIES_DB-MetaData'!K162/6.89476)</f>
        <v>0</v>
      </c>
      <c r="L162" s="31">
        <f>IF('SERIES_DB-MetaData'!$F162="US",'SERIES_DB-MetaData'!L162,'SERIES_DB-MetaData'!L162/4.448)</f>
        <v>74.90446267985611</v>
      </c>
      <c r="M162" s="20" t="str">
        <f>'SERIES_DB-MetaData'!M162</f>
        <v>III</v>
      </c>
      <c r="N162" s="31">
        <f>IF('SERIES_DB-MetaData'!$F162="US",'SERIES_DB-MetaData'!N162,'SERIES_DB-MetaData'!N162/25.4)</f>
        <v>2.5590551181102366</v>
      </c>
      <c r="O162" s="31">
        <f>IF('SERIES_DB-MetaData'!$F162="US",'SERIES_DB-MetaData'!O162,'SERIES_DB-MetaData'!O162/25.4)</f>
        <v>5.5118110236220472</v>
      </c>
      <c r="P162" s="31">
        <f>IF('SERIES_DB-MetaData'!$F162="US",'SERIES_DB-MetaData'!P162,'SERIES_DB-MetaData'!P162/25.4)</f>
        <v>25.590551181102363</v>
      </c>
      <c r="Q162" s="31">
        <f>IF('SERIES_DB-MetaData'!$F162="US",'SERIES_DB-MetaData'!Q162,'SERIES_DB-MetaData'!Q162/25.4)</f>
        <v>2.5590551181102366</v>
      </c>
      <c r="R162" s="31">
        <f>IF('SERIES_DB-MetaData'!$F162="US",'SERIES_DB-MetaData'!R162,'SERIES_DB-MetaData'!R162/25.4)</f>
        <v>54.133858267716541</v>
      </c>
      <c r="S162" s="31">
        <f>IF('SERIES_DB-MetaData'!$F162="US",'SERIES_DB-MetaData'!S162,'SERIES_DB-MetaData'!S162/25.4)</f>
        <v>54.133858267716541</v>
      </c>
      <c r="T162" s="24" t="str">
        <f>'SERIES_DB-MetaData'!T162</f>
        <v>C</v>
      </c>
      <c r="U162" s="31">
        <f>IF('SERIES_DB-MetaData'!$F162="US",'SERIES_DB-MetaData'!U162,'SERIES_DB-MetaData'!U162/(25.4^2))</f>
        <v>65.487630975261951</v>
      </c>
      <c r="V162" s="31">
        <f>IF('SERIES_DB-MetaData'!$F162="US",'SERIES_DB-MetaData'!V162,'SERIES_DB-MetaData'!V162/25.4)</f>
        <v>0.31496062992125984</v>
      </c>
      <c r="W162" s="31">
        <f>IF('SERIES_DB-MetaData'!$F162="US",'SERIES_DB-MetaData'!W162,'SERIES_DB-MetaData'!W162/25.4)</f>
        <v>0.31496062992125984</v>
      </c>
      <c r="X162" s="31">
        <f>IF('SERIES_DB-MetaData'!$F162="US",'SERIES_DB-MetaData'!X162,'SERIES_DB-MetaData'!X162/25.4)</f>
        <v>0</v>
      </c>
      <c r="Y162" s="108">
        <f>'SERIES_DB-MetaData'!Y162</f>
        <v>6</v>
      </c>
      <c r="Z162" s="31">
        <f>IF('SERIES_DB-MetaData'!$F162="US",'SERIES_DB-MetaData'!Z162,'SERIES_DB-MetaData'!Z162/25.4)</f>
        <v>0</v>
      </c>
      <c r="AA162" s="108">
        <f>'SERIES_DB-MetaData'!AA162</f>
        <v>0</v>
      </c>
      <c r="AB162" s="31">
        <f>IF('SERIES_DB-MetaData'!$F162="US",'SERIES_DB-MetaData'!AB162,'SERIES_DB-MetaData'!AB162/25.4)</f>
        <v>0</v>
      </c>
      <c r="AC162" s="108">
        <f>'SERIES_DB-MetaData'!AC162</f>
        <v>1</v>
      </c>
      <c r="AD162" s="108" t="str">
        <f>'SERIES_DB-MetaData'!AD162</f>
        <v>STRAIGHT</v>
      </c>
      <c r="AE162" s="31">
        <f>IF('SERIES_DB-MetaData'!$F162="US",'SERIES_DB-MetaData'!AE162,'SERIES_DB-MetaData'!AE162/25.4)</f>
        <v>11.811023622047244</v>
      </c>
      <c r="AF162" s="108" t="str">
        <f>'SERIES_DB-MetaData'!AF162</f>
        <v>Ribbed</v>
      </c>
      <c r="AG162" s="23">
        <f t="shared" si="13"/>
        <v>0.71382933667365711</v>
      </c>
      <c r="AH162" s="31">
        <f>IF('SERIES_DB-MetaData'!$F162="US",'SERIES_DB-MetaData'!AH162,'SERIES_DB-MetaData'!AH162/25.4)</f>
        <v>0</v>
      </c>
      <c r="AI162" s="31">
        <f>IF('SERIES_DB-MetaData'!$F162="US",'SERIES_DB-MetaData'!AI162,'SERIES_DB-MetaData'!AI162/6.89476)</f>
        <v>68.167709971050485</v>
      </c>
      <c r="AJ162" s="31">
        <f>IF('SERIES_DB-MetaData'!$F162="US",'SERIES_DB-MetaData'!AJ162,'SERIES_DB-MetaData'!AJ162/6.89476)</f>
        <v>81.946289646050047</v>
      </c>
      <c r="AK162" s="31">
        <f>IF('SERIES_DB-MetaData'!$F162="US",'SERIES_DB-MetaData'!AK162,'SERIES_DB-MetaData'!AK162/6.89476)</f>
        <v>68.167709971050485</v>
      </c>
      <c r="AL162" s="31">
        <f>IF('SERIES_DB-MetaData'!$F162="US",'SERIES_DB-MetaData'!AL162,'SERIES_DB-MetaData'!AL162/6.89476)</f>
        <v>0</v>
      </c>
      <c r="AM162" s="31">
        <f>IF('SERIES_DB-MetaData'!$F162="US",'SERIES_DB-MetaData'!AM162,'SERIES_DB-MetaData'!AM162/6.89476)</f>
        <v>81.946289646050047</v>
      </c>
      <c r="AN162" s="31">
        <f>IF('SERIES_DB-MetaData'!$F162="US",'SERIES_DB-MetaData'!AN162,'SERIES_DB-MetaData'!AN162/6.89476)</f>
        <v>0</v>
      </c>
      <c r="AO162" s="108">
        <f>'SERIES_DB-MetaData'!AO162</f>
        <v>0</v>
      </c>
      <c r="AP162" s="108" t="str">
        <f>'SERIES_DB-MetaData'!AP162</f>
        <v>R</v>
      </c>
      <c r="AQ162" s="108">
        <f>'SERIES_DB-MetaData'!AQ162</f>
        <v>4</v>
      </c>
      <c r="AR162" s="108" t="str">
        <f>'SERIES_DB-MetaData'!AR162</f>
        <v>Ribbed</v>
      </c>
      <c r="AS162" s="31">
        <f>IF('SERIES_DB-MetaData'!$F162="US",'SERIES_DB-MetaData'!AS162,'SERIES_DB-MetaData'!AS162/25.4)</f>
        <v>0.15748031496062992</v>
      </c>
      <c r="AT162" s="108">
        <f>'SERIES_DB-MetaData'!AT162</f>
        <v>4</v>
      </c>
      <c r="AU162" s="31">
        <f>IF('SERIES_DB-MetaData'!$F162="US",'SERIES_DB-MetaData'!AU162,'SERIES_DB-MetaData'!AU162/25.4)</f>
        <v>4.5275590551181102</v>
      </c>
      <c r="AV162" s="31">
        <f>IF('SERIES_DB-MetaData'!$F162="US",'SERIES_DB-MetaData'!AV162,'SERIES_DB-MetaData'!AV162/25.4)</f>
        <v>0</v>
      </c>
      <c r="AW162" s="108">
        <f>'SERIES_DB-MetaData'!AW162</f>
        <v>0</v>
      </c>
      <c r="AX162" s="31">
        <f>IF('SERIES_DB-MetaData'!$F162="US",'SERIES_DB-MetaData'!AX162,'SERIES_DB-MetaData'!AX162/25.4)</f>
        <v>0</v>
      </c>
      <c r="AY162" s="23">
        <f t="shared" si="14"/>
        <v>0.67244792585199586</v>
      </c>
      <c r="AZ162" s="23"/>
      <c r="BA162" s="31">
        <f>IF('SERIES_DB-MetaData'!$F162="US",'SERIES_DB-MetaData'!BA162,'SERIES_DB-MetaData'!BA162/6.89476)</f>
        <v>60.915825931577025</v>
      </c>
      <c r="BB162" s="31">
        <f>IF('SERIES_DB-MetaData'!$F162="US",'SERIES_DB-MetaData'!BB162,'SERIES_DB-MetaData'!BB162/6.89476)</f>
        <v>71.068463586839869</v>
      </c>
      <c r="BC162" s="108">
        <f>'SERIES_DB-MetaData'!BC162</f>
        <v>0</v>
      </c>
      <c r="BD162" s="31">
        <f>IF('SERIES_DB-MetaData'!$F162="US",'SERIES_DB-MetaData'!BD162,'SERIES_DB-MetaData'!BD162/25.4)</f>
        <v>0.31496062992125984</v>
      </c>
      <c r="BE162" s="31">
        <f>IF('SERIES_DB-MetaData'!$F162="US",'SERIES_DB-MetaData'!BE162,'SERIES_DB-MetaData'!BE162/25.4)</f>
        <v>2.4279527559055119</v>
      </c>
      <c r="BF162" s="108">
        <f>'SERIES_DB-MetaData'!BF162</f>
        <v>2</v>
      </c>
      <c r="BG162" s="23">
        <f t="shared" si="15"/>
        <v>2.5079134578556679</v>
      </c>
      <c r="BH162" s="31">
        <f>IF('SERIES_DB-MetaData'!$F162="US",'SERIES_DB-MetaData'!BH162,'SERIES_DB-MetaData'!BH162/25.4)</f>
        <v>0</v>
      </c>
      <c r="BI162" s="31">
        <f>IF('SERIES_DB-MetaData'!$F162="US",'SERIES_DB-MetaData'!BI162,'SERIES_DB-MetaData'!BI162/6.89476)</f>
        <v>68.167709971050485</v>
      </c>
      <c r="BJ162" s="31">
        <f>IF('SERIES_DB-MetaData'!$F162="US",'SERIES_DB-MetaData'!BJ162,'SERIES_DB-MetaData'!BJ162/6.89476)</f>
        <v>81.946289646050047</v>
      </c>
      <c r="BK162" s="108">
        <f>'SERIES_DB-MetaData'!BK162</f>
        <v>0</v>
      </c>
      <c r="BL162" s="31">
        <f>IF('SERIES_DB-MetaData'!$F162="US",'SERIES_DB-MetaData'!BL162,'SERIES_DB-MetaData'!BL162/25.4)</f>
        <v>0.24606299212598426</v>
      </c>
      <c r="BM162" s="31">
        <f>IF('SERIES_DB-MetaData'!$F162="US",'SERIES_DB-MetaData'!BM162,'SERIES_DB-MetaData'!BM162/25.4)</f>
        <v>4.5275590551181102</v>
      </c>
      <c r="BN162" s="31">
        <f>'SERIES_DB-MetaData'!$BO$6</f>
        <v>0.52359877559829893</v>
      </c>
      <c r="BO162" s="22">
        <f>'SERIES_DB-MetaData'!$BO$6</f>
        <v>0.52359877559829893</v>
      </c>
      <c r="BP162" s="31">
        <f>IF('SERIES_DB-MetaData'!$F162="US",'SERIES_DB-MetaData'!BP162,'SERIES_DB-MetaData'!BP162/6.89476)</f>
        <v>75.419594010523937</v>
      </c>
      <c r="BQ162" s="31">
        <f>IF('SERIES_DB-MetaData'!$F162="US",'SERIES_DB-MetaData'!BQ162,'SERIES_DB-MetaData'!BQ162/6.89476)</f>
        <v>88.472985281576157</v>
      </c>
      <c r="BR162" s="108">
        <f>'SERIES_DB-MetaData'!BR162</f>
        <v>0</v>
      </c>
      <c r="BS162" s="31">
        <f>IF('SERIES_DB-MetaData'!$F162="US",'SERIES_DB-MetaData'!BS162,'SERIES_DB-MetaData'!BS162/25.4)</f>
        <v>0</v>
      </c>
      <c r="BT162" s="108">
        <f>'SERIES_DB-MetaData'!BT162</f>
        <v>0</v>
      </c>
      <c r="BU162" s="108">
        <f t="shared" si="16"/>
        <v>0</v>
      </c>
      <c r="BV162" s="31">
        <f>IF('SERIES_DB-MetaData'!$F162="US",'SERIES_DB-MetaData'!BV162,'SERIES_DB-MetaData'!BV162/6.89476)</f>
        <v>0</v>
      </c>
      <c r="BW162" s="108">
        <f>'SERIES_DB-MetaData'!BW162</f>
        <v>0</v>
      </c>
      <c r="BX162" s="108">
        <f>'SERIES_DB-MetaData'!BX162</f>
        <v>9</v>
      </c>
    </row>
    <row r="163" spans="1:76">
      <c r="A163" s="85">
        <f>'SERIES_DB-MetaData'!A163</f>
        <v>158</v>
      </c>
      <c r="B163" s="85">
        <f>'SERIES_DB-MetaData'!B163</f>
        <v>0</v>
      </c>
      <c r="C163" s="85">
        <f>'SERIES_DB-MetaData'!C163</f>
        <v>13</v>
      </c>
      <c r="D163" s="85" t="str">
        <f>'SERIES_DB-MetaData'!D163</f>
        <v>SW26</v>
      </c>
      <c r="E163" s="85" t="str">
        <f>'SERIES_DB-MetaData'!E163</f>
        <v>Lefas,Kotsovos,Ambraseys 1990</v>
      </c>
      <c r="F163" s="20" t="s">
        <v>193</v>
      </c>
      <c r="G163" s="85" t="str">
        <f>'SERIES_DB-MetaData'!G163</f>
        <v>M</v>
      </c>
      <c r="H163" s="85" t="str">
        <f>'SERIES_DB-MetaData'!H163</f>
        <v>R</v>
      </c>
      <c r="I163" s="31">
        <f>IF('SERIES_DB-MetaData'!$F163="US",'SERIES_DB-MetaData'!I163,'SERIES_DB-MetaData'!I163/6.89476)</f>
        <v>3.6976746978865118</v>
      </c>
      <c r="J163" s="31">
        <f>IF('SERIES_DB-MetaData'!$F163="US",'SERIES_DB-MetaData'!J163,'SERIES_DB-MetaData'!J163/6.89476)</f>
        <v>0</v>
      </c>
      <c r="K163" s="31">
        <f>IF('SERIES_DB-MetaData'!$F163="US",'SERIES_DB-MetaData'!K163,'SERIES_DB-MetaData'!K163/6.89476)</f>
        <v>0</v>
      </c>
      <c r="L163" s="31">
        <f>IF('SERIES_DB-MetaData'!$F163="US",'SERIES_DB-MetaData'!L163,'SERIES_DB-MetaData'!L163/4.448)</f>
        <v>0</v>
      </c>
      <c r="M163" s="20" t="str">
        <f>'SERIES_DB-MetaData'!M163</f>
        <v>III</v>
      </c>
      <c r="N163" s="31">
        <f>IF('SERIES_DB-MetaData'!$F163="US",'SERIES_DB-MetaData'!N163,'SERIES_DB-MetaData'!N163/25.4)</f>
        <v>2.5590551181102366</v>
      </c>
      <c r="O163" s="31">
        <f>IF('SERIES_DB-MetaData'!$F163="US",'SERIES_DB-MetaData'!O163,'SERIES_DB-MetaData'!O163/25.4)</f>
        <v>5.5118110236220472</v>
      </c>
      <c r="P163" s="31">
        <f>IF('SERIES_DB-MetaData'!$F163="US",'SERIES_DB-MetaData'!P163,'SERIES_DB-MetaData'!P163/25.4)</f>
        <v>25.590551181102363</v>
      </c>
      <c r="Q163" s="31">
        <f>IF('SERIES_DB-MetaData'!$F163="US",'SERIES_DB-MetaData'!Q163,'SERIES_DB-MetaData'!Q163/25.4)</f>
        <v>2.5590551181102366</v>
      </c>
      <c r="R163" s="31">
        <f>IF('SERIES_DB-MetaData'!$F163="US",'SERIES_DB-MetaData'!R163,'SERIES_DB-MetaData'!R163/25.4)</f>
        <v>54.133858267716541</v>
      </c>
      <c r="S163" s="31">
        <f>IF('SERIES_DB-MetaData'!$F163="US",'SERIES_DB-MetaData'!S163,'SERIES_DB-MetaData'!S163/25.4)</f>
        <v>54.133858267716541</v>
      </c>
      <c r="T163" s="24" t="str">
        <f>'SERIES_DB-MetaData'!T163</f>
        <v>C</v>
      </c>
      <c r="U163" s="31">
        <f>IF('SERIES_DB-MetaData'!$F163="US",'SERIES_DB-MetaData'!U163,'SERIES_DB-MetaData'!U163/(25.4^2))</f>
        <v>65.487630975261951</v>
      </c>
      <c r="V163" s="31">
        <f>IF('SERIES_DB-MetaData'!$F163="US",'SERIES_DB-MetaData'!V163,'SERIES_DB-MetaData'!V163/25.4)</f>
        <v>0.31496062992125984</v>
      </c>
      <c r="W163" s="31">
        <f>IF('SERIES_DB-MetaData'!$F163="US",'SERIES_DB-MetaData'!W163,'SERIES_DB-MetaData'!W163/25.4)</f>
        <v>0.31496062992125984</v>
      </c>
      <c r="X163" s="31">
        <f>IF('SERIES_DB-MetaData'!$F163="US",'SERIES_DB-MetaData'!X163,'SERIES_DB-MetaData'!X163/25.4)</f>
        <v>0</v>
      </c>
      <c r="Y163" s="108">
        <f>'SERIES_DB-MetaData'!Y163</f>
        <v>6</v>
      </c>
      <c r="Z163" s="31">
        <f>IF('SERIES_DB-MetaData'!$F163="US",'SERIES_DB-MetaData'!Z163,'SERIES_DB-MetaData'!Z163/25.4)</f>
        <v>0</v>
      </c>
      <c r="AA163" s="108">
        <f>'SERIES_DB-MetaData'!AA163</f>
        <v>0</v>
      </c>
      <c r="AB163" s="31">
        <f>IF('SERIES_DB-MetaData'!$F163="US",'SERIES_DB-MetaData'!AB163,'SERIES_DB-MetaData'!AB163/25.4)</f>
        <v>0</v>
      </c>
      <c r="AC163" s="108">
        <f>'SERIES_DB-MetaData'!AC163</f>
        <v>1</v>
      </c>
      <c r="AD163" s="108" t="str">
        <f>'SERIES_DB-MetaData'!AD163</f>
        <v>STRAIGHT</v>
      </c>
      <c r="AE163" s="31">
        <f>IF('SERIES_DB-MetaData'!$F163="US",'SERIES_DB-MetaData'!AE163,'SERIES_DB-MetaData'!AE163/25.4)</f>
        <v>11.811023622047244</v>
      </c>
      <c r="AF163" s="108" t="str">
        <f>'SERIES_DB-MetaData'!AF163</f>
        <v>Ribbed</v>
      </c>
      <c r="AG163" s="23">
        <f t="shared" si="13"/>
        <v>0.71382933667365711</v>
      </c>
      <c r="AH163" s="31">
        <f>IF('SERIES_DB-MetaData'!$F163="US",'SERIES_DB-MetaData'!AH163,'SERIES_DB-MetaData'!AH163/25.4)</f>
        <v>0</v>
      </c>
      <c r="AI163" s="31">
        <f>IF('SERIES_DB-MetaData'!$F163="US",'SERIES_DB-MetaData'!AI163,'SERIES_DB-MetaData'!AI163/6.89476)</f>
        <v>68.167709971050485</v>
      </c>
      <c r="AJ163" s="31">
        <f>IF('SERIES_DB-MetaData'!$F163="US",'SERIES_DB-MetaData'!AJ163,'SERIES_DB-MetaData'!AJ163/6.89476)</f>
        <v>81.946289646050047</v>
      </c>
      <c r="AK163" s="31">
        <f>IF('SERIES_DB-MetaData'!$F163="US",'SERIES_DB-MetaData'!AK163,'SERIES_DB-MetaData'!AK163/6.89476)</f>
        <v>68.167709971050485</v>
      </c>
      <c r="AL163" s="31">
        <f>IF('SERIES_DB-MetaData'!$F163="US",'SERIES_DB-MetaData'!AL163,'SERIES_DB-MetaData'!AL163/6.89476)</f>
        <v>0</v>
      </c>
      <c r="AM163" s="31">
        <f>IF('SERIES_DB-MetaData'!$F163="US",'SERIES_DB-MetaData'!AM163,'SERIES_DB-MetaData'!AM163/6.89476)</f>
        <v>81.946289646050047</v>
      </c>
      <c r="AN163" s="31">
        <f>IF('SERIES_DB-MetaData'!$F163="US",'SERIES_DB-MetaData'!AN163,'SERIES_DB-MetaData'!AN163/6.89476)</f>
        <v>0</v>
      </c>
      <c r="AO163" s="108">
        <f>'SERIES_DB-MetaData'!AO163</f>
        <v>0</v>
      </c>
      <c r="AP163" s="108" t="str">
        <f>'SERIES_DB-MetaData'!AP163</f>
        <v>R</v>
      </c>
      <c r="AQ163" s="108">
        <f>'SERIES_DB-MetaData'!AQ163</f>
        <v>4</v>
      </c>
      <c r="AR163" s="108" t="str">
        <f>'SERIES_DB-MetaData'!AR163</f>
        <v>Ribbed</v>
      </c>
      <c r="AS163" s="31">
        <f>IF('SERIES_DB-MetaData'!$F163="US",'SERIES_DB-MetaData'!AS163,'SERIES_DB-MetaData'!AS163/25.4)</f>
        <v>0.15748031496062992</v>
      </c>
      <c r="AT163" s="108">
        <f>'SERIES_DB-MetaData'!AT163</f>
        <v>4</v>
      </c>
      <c r="AU163" s="31">
        <f>IF('SERIES_DB-MetaData'!$F163="US",'SERIES_DB-MetaData'!AU163,'SERIES_DB-MetaData'!AU163/25.4)</f>
        <v>4.5275590551181102</v>
      </c>
      <c r="AV163" s="31">
        <f>IF('SERIES_DB-MetaData'!$F163="US",'SERIES_DB-MetaData'!AV163,'SERIES_DB-MetaData'!AV163/25.4)</f>
        <v>0</v>
      </c>
      <c r="AW163" s="108">
        <f>'SERIES_DB-MetaData'!AW163</f>
        <v>0</v>
      </c>
      <c r="AX163" s="31">
        <f>IF('SERIES_DB-MetaData'!$F163="US",'SERIES_DB-MetaData'!AX163,'SERIES_DB-MetaData'!AX163/25.4)</f>
        <v>0</v>
      </c>
      <c r="AY163" s="23">
        <f t="shared" si="14"/>
        <v>0.67244792585199586</v>
      </c>
      <c r="AZ163" s="23"/>
      <c r="BA163" s="31">
        <f>IF('SERIES_DB-MetaData'!$F163="US",'SERIES_DB-MetaData'!BA163,'SERIES_DB-MetaData'!BA163/6.89476)</f>
        <v>60.915825931577025</v>
      </c>
      <c r="BB163" s="31">
        <f>IF('SERIES_DB-MetaData'!$F163="US",'SERIES_DB-MetaData'!BB163,'SERIES_DB-MetaData'!BB163/6.89476)</f>
        <v>71.068463586839869</v>
      </c>
      <c r="BC163" s="108">
        <f>'SERIES_DB-MetaData'!BC163</f>
        <v>0</v>
      </c>
      <c r="BD163" s="31">
        <f>IF('SERIES_DB-MetaData'!$F163="US",'SERIES_DB-MetaData'!BD163,'SERIES_DB-MetaData'!BD163/25.4)</f>
        <v>0.31496062992125984</v>
      </c>
      <c r="BE163" s="31">
        <f>IF('SERIES_DB-MetaData'!$F163="US",'SERIES_DB-MetaData'!BE163,'SERIES_DB-MetaData'!BE163/25.4)</f>
        <v>2.4279527559055119</v>
      </c>
      <c r="BF163" s="108">
        <f>'SERIES_DB-MetaData'!BF163</f>
        <v>2</v>
      </c>
      <c r="BG163" s="23">
        <f t="shared" si="15"/>
        <v>2.5079134578556679</v>
      </c>
      <c r="BH163" s="31">
        <f>IF('SERIES_DB-MetaData'!$F163="US",'SERIES_DB-MetaData'!BH163,'SERIES_DB-MetaData'!BH163/25.4)</f>
        <v>0</v>
      </c>
      <c r="BI163" s="31">
        <f>IF('SERIES_DB-MetaData'!$F163="US",'SERIES_DB-MetaData'!BI163,'SERIES_DB-MetaData'!BI163/6.89476)</f>
        <v>68.167709971050485</v>
      </c>
      <c r="BJ163" s="31">
        <f>IF('SERIES_DB-MetaData'!$F163="US",'SERIES_DB-MetaData'!BJ163,'SERIES_DB-MetaData'!BJ163/6.89476)</f>
        <v>81.946289646050047</v>
      </c>
      <c r="BK163" s="108">
        <f>'SERIES_DB-MetaData'!BK163</f>
        <v>0</v>
      </c>
      <c r="BL163" s="31">
        <f>IF('SERIES_DB-MetaData'!$F163="US",'SERIES_DB-MetaData'!BL163,'SERIES_DB-MetaData'!BL163/25.4)</f>
        <v>0.24606299212598426</v>
      </c>
      <c r="BM163" s="31">
        <f>IF('SERIES_DB-MetaData'!$F163="US",'SERIES_DB-MetaData'!BM163,'SERIES_DB-MetaData'!BM163/25.4)</f>
        <v>4.5275590551181102</v>
      </c>
      <c r="BN163" s="31">
        <f>'SERIES_DB-MetaData'!$BO$6</f>
        <v>0.52359877559829893</v>
      </c>
      <c r="BO163" s="22">
        <f>'SERIES_DB-MetaData'!$BO$6</f>
        <v>0.52359877559829893</v>
      </c>
      <c r="BP163" s="31">
        <f>IF('SERIES_DB-MetaData'!$F163="US",'SERIES_DB-MetaData'!BP163,'SERIES_DB-MetaData'!BP163/6.89476)</f>
        <v>75.419594010523937</v>
      </c>
      <c r="BQ163" s="31">
        <f>IF('SERIES_DB-MetaData'!$F163="US",'SERIES_DB-MetaData'!BQ163,'SERIES_DB-MetaData'!BQ163/6.89476)</f>
        <v>88.472985281576157</v>
      </c>
      <c r="BR163" s="108">
        <f>'SERIES_DB-MetaData'!BR163</f>
        <v>0</v>
      </c>
      <c r="BS163" s="31">
        <f>IF('SERIES_DB-MetaData'!$F163="US",'SERIES_DB-MetaData'!BS163,'SERIES_DB-MetaData'!BS163/25.4)</f>
        <v>0</v>
      </c>
      <c r="BT163" s="108">
        <f>'SERIES_DB-MetaData'!BT163</f>
        <v>0</v>
      </c>
      <c r="BU163" s="108">
        <f t="shared" si="16"/>
        <v>0</v>
      </c>
      <c r="BV163" s="31">
        <f>IF('SERIES_DB-MetaData'!$F163="US",'SERIES_DB-MetaData'!BV163,'SERIES_DB-MetaData'!BV163/6.89476)</f>
        <v>0</v>
      </c>
      <c r="BW163" s="108">
        <f>'SERIES_DB-MetaData'!BW163</f>
        <v>0</v>
      </c>
      <c r="BX163" s="108">
        <f>'SERIES_DB-MetaData'!BX163</f>
        <v>9</v>
      </c>
    </row>
    <row r="164" spans="1:76">
      <c r="A164" s="85">
        <f>'SERIES_DB-MetaData'!A164</f>
        <v>159</v>
      </c>
      <c r="B164" s="85">
        <f>'SERIES_DB-MetaData'!B164</f>
        <v>0</v>
      </c>
      <c r="C164" s="85">
        <f>'SERIES_DB-MetaData'!C164</f>
        <v>1</v>
      </c>
      <c r="D164" s="85" t="str">
        <f>'SERIES_DB-MetaData'!D164</f>
        <v>1'</v>
      </c>
      <c r="E164" s="85" t="str">
        <f>'SERIES_DB-MetaData'!E164</f>
        <v>Lombard et al (2000)</v>
      </c>
      <c r="F164" s="20" t="s">
        <v>193</v>
      </c>
      <c r="G164" s="85" t="str">
        <f>'SERIES_DB-MetaData'!G164</f>
        <v>C</v>
      </c>
      <c r="H164" s="85" t="str">
        <f>'SERIES_DB-MetaData'!H164</f>
        <v>R</v>
      </c>
      <c r="I164" s="31">
        <f>IF('SERIES_DB-MetaData'!$F164="US",'SERIES_DB-MetaData'!I164,'SERIES_DB-MetaData'!I164/6.89476)</f>
        <v>5.8015072315787641</v>
      </c>
      <c r="J164" s="31">
        <f>IF('SERIES_DB-MetaData'!$F164="US",'SERIES_DB-MetaData'!J164,'SERIES_DB-MetaData'!J164/6.89476)</f>
        <v>0</v>
      </c>
      <c r="K164" s="31">
        <f>IF('SERIES_DB-MetaData'!$F164="US",'SERIES_DB-MetaData'!K164,'SERIES_DB-MetaData'!K164/6.89476)</f>
        <v>0</v>
      </c>
      <c r="L164" s="31">
        <f>IF('SERIES_DB-MetaData'!$F164="US",'SERIES_DB-MetaData'!L164,'SERIES_DB-MetaData'!L164/4.448)</f>
        <v>0</v>
      </c>
      <c r="M164" s="20">
        <f>'SERIES_DB-MetaData'!M164</f>
        <v>0</v>
      </c>
      <c r="N164" s="31">
        <f>IF('SERIES_DB-MetaData'!$F164="US",'SERIES_DB-MetaData'!N164,'SERIES_DB-MetaData'!N164/25.4)</f>
        <v>3.9370078740157481</v>
      </c>
      <c r="O164" s="31">
        <f>IF('SERIES_DB-MetaData'!$F164="US",'SERIES_DB-MetaData'!O164,'SERIES_DB-MetaData'!O164/25.4)</f>
        <v>0</v>
      </c>
      <c r="P164" s="31">
        <f>IF('SERIES_DB-MetaData'!$F164="US",'SERIES_DB-MetaData'!P164,'SERIES_DB-MetaData'!P164/25.4)</f>
        <v>59.055118110236222</v>
      </c>
      <c r="Q164" s="31">
        <f>IF('SERIES_DB-MetaData'!$F164="US",'SERIES_DB-MetaData'!Q164,'SERIES_DB-MetaData'!Q164/25.4)</f>
        <v>3.9370078740157481</v>
      </c>
      <c r="R164" s="31">
        <f>IF('SERIES_DB-MetaData'!$F164="US",'SERIES_DB-MetaData'!R164,'SERIES_DB-MetaData'!R164/25.4)</f>
        <v>59.055118110236222</v>
      </c>
      <c r="S164" s="31">
        <f>IF('SERIES_DB-MetaData'!$F164="US",'SERIES_DB-MetaData'!S164,'SERIES_DB-MetaData'!S164/25.4)</f>
        <v>70.669291338582681</v>
      </c>
      <c r="T164" s="24">
        <f>'SERIES_DB-MetaData'!T164</f>
        <v>0</v>
      </c>
      <c r="U164" s="31">
        <f>IF('SERIES_DB-MetaData'!$F164="US",'SERIES_DB-MetaData'!U164,'SERIES_DB-MetaData'!U164/(25.4^2))</f>
        <v>232.50046500093001</v>
      </c>
      <c r="V164" s="31">
        <f>IF('SERIES_DB-MetaData'!$F164="US",'SERIES_DB-MetaData'!V164,'SERIES_DB-MetaData'!V164/25.4)</f>
        <v>0.39370078740157483</v>
      </c>
      <c r="W164" s="31">
        <f>IF('SERIES_DB-MetaData'!$F164="US",'SERIES_DB-MetaData'!W164,'SERIES_DB-MetaData'!W164/25.4)</f>
        <v>0</v>
      </c>
      <c r="X164" s="31">
        <f>IF('SERIES_DB-MetaData'!$F164="US",'SERIES_DB-MetaData'!X164,'SERIES_DB-MetaData'!X164/25.4)</f>
        <v>0</v>
      </c>
      <c r="Y164" s="108">
        <f>'SERIES_DB-MetaData'!Y164</f>
        <v>2</v>
      </c>
      <c r="Z164" s="31">
        <f>IF('SERIES_DB-MetaData'!$F164="US",'SERIES_DB-MetaData'!Z164,'SERIES_DB-MetaData'!Z164/25.4)</f>
        <v>0</v>
      </c>
      <c r="AA164" s="108">
        <f>'SERIES_DB-MetaData'!AA164</f>
        <v>0</v>
      </c>
      <c r="AB164" s="31">
        <f>IF('SERIES_DB-MetaData'!$F164="US",'SERIES_DB-MetaData'!AB164,'SERIES_DB-MetaData'!AB164/25.4)</f>
        <v>0</v>
      </c>
      <c r="AC164" s="108">
        <f>'SERIES_DB-MetaData'!AC164</f>
        <v>0</v>
      </c>
      <c r="AD164" s="108">
        <f>'SERIES_DB-MetaData'!AD164</f>
        <v>0</v>
      </c>
      <c r="AE164" s="31">
        <f>IF('SERIES_DB-MetaData'!$F164="US",'SERIES_DB-MetaData'!AE164,'SERIES_DB-MetaData'!AE164/25.4)</f>
        <v>0</v>
      </c>
      <c r="AF164" s="108" t="str">
        <f>'SERIES_DB-MetaData'!AF164</f>
        <v>Ribbed</v>
      </c>
      <c r="AG164" s="23">
        <f t="shared" si="13"/>
        <v>0.10471975511965977</v>
      </c>
      <c r="AH164" s="31">
        <f>IF('SERIES_DB-MetaData'!$F164="US",'SERIES_DB-MetaData'!AH164,'SERIES_DB-MetaData'!AH164/25.4)</f>
        <v>0</v>
      </c>
      <c r="AI164" s="31">
        <f>IF('SERIES_DB-MetaData'!$F164="US",'SERIES_DB-MetaData'!AI164,'SERIES_DB-MetaData'!AI164/6.89476)</f>
        <v>58.015072315787641</v>
      </c>
      <c r="AJ164" s="31">
        <f>IF('SERIES_DB-MetaData'!$F164="US",'SERIES_DB-MetaData'!AJ164,'SERIES_DB-MetaData'!AJ164/6.89476)</f>
        <v>0</v>
      </c>
      <c r="AK164" s="31">
        <f>IF('SERIES_DB-MetaData'!$F164="US",'SERIES_DB-MetaData'!AK164,'SERIES_DB-MetaData'!AK164/6.89476)</f>
        <v>0</v>
      </c>
      <c r="AL164" s="31">
        <f>IF('SERIES_DB-MetaData'!$F164="US",'SERIES_DB-MetaData'!AL164,'SERIES_DB-MetaData'!AL164/6.89476)</f>
        <v>0</v>
      </c>
      <c r="AM164" s="31">
        <f>IF('SERIES_DB-MetaData'!$F164="US",'SERIES_DB-MetaData'!AM164,'SERIES_DB-MetaData'!AM164/6.89476)</f>
        <v>0</v>
      </c>
      <c r="AN164" s="31">
        <f>IF('SERIES_DB-MetaData'!$F164="US",'SERIES_DB-MetaData'!AN164,'SERIES_DB-MetaData'!AN164/6.89476)</f>
        <v>0</v>
      </c>
      <c r="AO164" s="108">
        <f>'SERIES_DB-MetaData'!AO164</f>
        <v>0</v>
      </c>
      <c r="AP164" s="108" t="str">
        <f>'SERIES_DB-MetaData'!AP164</f>
        <v>R</v>
      </c>
      <c r="AQ164" s="108">
        <f>'SERIES_DB-MetaData'!AQ164</f>
        <v>2</v>
      </c>
      <c r="AR164" s="108" t="str">
        <f>'SERIES_DB-MetaData'!AR164</f>
        <v>Ribbed</v>
      </c>
      <c r="AS164" s="31">
        <f>IF('SERIES_DB-MetaData'!$F164="US",'SERIES_DB-MetaData'!AS164,'SERIES_DB-MetaData'!AS164/25.4)</f>
        <v>0.39370078740157483</v>
      </c>
      <c r="AT164" s="108">
        <f>'SERIES_DB-MetaData'!AT164</f>
        <v>10</v>
      </c>
      <c r="AU164" s="31">
        <f>IF('SERIES_DB-MetaData'!$F164="US",'SERIES_DB-MetaData'!AU164,'SERIES_DB-MetaData'!AU164/25.4)</f>
        <v>15.748031496062993</v>
      </c>
      <c r="AV164" s="31">
        <f>IF('SERIES_DB-MetaData'!$F164="US",'SERIES_DB-MetaData'!AV164,'SERIES_DB-MetaData'!AV164/25.4)</f>
        <v>0</v>
      </c>
      <c r="AW164" s="108">
        <f>'SERIES_DB-MetaData'!AW164</f>
        <v>0</v>
      </c>
      <c r="AX164" s="31">
        <f>IF('SERIES_DB-MetaData'!$F164="US",'SERIES_DB-MetaData'!AX164,'SERIES_DB-MetaData'!AX164/25.4)</f>
        <v>0</v>
      </c>
      <c r="AY164" s="23">
        <f t="shared" si="14"/>
        <v>0.39269908169872408</v>
      </c>
      <c r="AZ164" s="23"/>
      <c r="BA164" s="31">
        <f>IF('SERIES_DB-MetaData'!$F164="US",'SERIES_DB-MetaData'!BA164,'SERIES_DB-MetaData'!BA164/6.89476)</f>
        <v>58.015072315787641</v>
      </c>
      <c r="BB164" s="31">
        <f>IF('SERIES_DB-MetaData'!$F164="US",'SERIES_DB-MetaData'!BB164,'SERIES_DB-MetaData'!BB164/6.89476)</f>
        <v>0</v>
      </c>
      <c r="BC164" s="108">
        <f>'SERIES_DB-MetaData'!BC164</f>
        <v>0</v>
      </c>
      <c r="BD164" s="31">
        <f>IF('SERIES_DB-MetaData'!$F164="US",'SERIES_DB-MetaData'!BD164,'SERIES_DB-MetaData'!BD164/25.4)</f>
        <v>0.39370078740157483</v>
      </c>
      <c r="BE164" s="31">
        <f>IF('SERIES_DB-MetaData'!$F164="US",'SERIES_DB-MetaData'!BE164,'SERIES_DB-MetaData'!BE164/25.4)</f>
        <v>7.8740157480314963</v>
      </c>
      <c r="BF164" s="108">
        <f>'SERIES_DB-MetaData'!BF164</f>
        <v>2</v>
      </c>
      <c r="BG164" s="23">
        <f t="shared" si="15"/>
        <v>0.78539816339744817</v>
      </c>
      <c r="BH164" s="31">
        <f>IF('SERIES_DB-MetaData'!$F164="US",'SERIES_DB-MetaData'!BH164,'SERIES_DB-MetaData'!BH164/25.4)</f>
        <v>0</v>
      </c>
      <c r="BI164" s="31">
        <f>IF('SERIES_DB-MetaData'!$F164="US",'SERIES_DB-MetaData'!BI164,'SERIES_DB-MetaData'!BI164/6.89476)</f>
        <v>58.015072315787641</v>
      </c>
      <c r="BJ164" s="31">
        <f>IF('SERIES_DB-MetaData'!$F164="US",'SERIES_DB-MetaData'!BJ164,'SERIES_DB-MetaData'!BJ164/6.89476)</f>
        <v>0</v>
      </c>
      <c r="BK164" s="108">
        <f>'SERIES_DB-MetaData'!BK164</f>
        <v>0</v>
      </c>
      <c r="BL164" s="31">
        <f>IF('SERIES_DB-MetaData'!$F164="US",'SERIES_DB-MetaData'!BL164,'SERIES_DB-MetaData'!BL164/25.4)</f>
        <v>0.39370078740157483</v>
      </c>
      <c r="BM164" s="31">
        <f>IF('SERIES_DB-MetaData'!$F164="US",'SERIES_DB-MetaData'!BM164,'SERIES_DB-MetaData'!BM164/25.4)</f>
        <v>7.8740157480314963</v>
      </c>
      <c r="BN164" s="31">
        <f>'SERIES_DB-MetaData'!$BO$6</f>
        <v>0.52359877559829893</v>
      </c>
      <c r="BO164" s="22">
        <f>'SERIES_DB-MetaData'!$BO$6</f>
        <v>0.52359877559829893</v>
      </c>
      <c r="BP164" s="31">
        <f>IF('SERIES_DB-MetaData'!$F164="US",'SERIES_DB-MetaData'!BP164,'SERIES_DB-MetaData'!BP164/6.89476)</f>
        <v>58.015072315787641</v>
      </c>
      <c r="BQ164" s="31">
        <f>IF('SERIES_DB-MetaData'!$F164="US",'SERIES_DB-MetaData'!BQ164,'SERIES_DB-MetaData'!BQ164/6.89476)</f>
        <v>0</v>
      </c>
      <c r="BR164" s="108">
        <f>'SERIES_DB-MetaData'!BR164</f>
        <v>0</v>
      </c>
      <c r="BS164" s="31">
        <f>IF('SERIES_DB-MetaData'!$F164="US",'SERIES_DB-MetaData'!BS164,'SERIES_DB-MetaData'!BS164/25.4)</f>
        <v>0</v>
      </c>
      <c r="BT164" s="108">
        <f>'SERIES_DB-MetaData'!BT164</f>
        <v>0</v>
      </c>
      <c r="BU164" s="108">
        <f t="shared" si="16"/>
        <v>0</v>
      </c>
      <c r="BV164" s="31">
        <f>IF('SERIES_DB-MetaData'!$F164="US",'SERIES_DB-MetaData'!BV164,'SERIES_DB-MetaData'!BV164/6.89476)</f>
        <v>0</v>
      </c>
      <c r="BW164" s="108">
        <f>'SERIES_DB-MetaData'!BW164</f>
        <v>0</v>
      </c>
      <c r="BX164" s="108">
        <f>'SERIES_DB-MetaData'!BX164</f>
        <v>9</v>
      </c>
    </row>
    <row r="165" spans="1:76">
      <c r="A165" s="85">
        <f>'SERIES_DB-MetaData'!A165</f>
        <v>160</v>
      </c>
      <c r="B165" s="85">
        <f>'SERIES_DB-MetaData'!B165</f>
        <v>0</v>
      </c>
      <c r="C165" s="85">
        <f>'SERIES_DB-MetaData'!C165</f>
        <v>1</v>
      </c>
      <c r="D165" s="85" t="str">
        <f>'SERIES_DB-MetaData'!D165</f>
        <v>SW13</v>
      </c>
      <c r="E165" s="85" t="str">
        <f>'SERIES_DB-MetaData'!E165</f>
        <v>Lopes 2001</v>
      </c>
      <c r="F165" s="20" t="s">
        <v>193</v>
      </c>
      <c r="G165" s="85" t="str">
        <f>'SERIES_DB-MetaData'!G165</f>
        <v>C</v>
      </c>
      <c r="H165" s="85" t="str">
        <f>'SERIES_DB-MetaData'!H165</f>
        <v>R</v>
      </c>
      <c r="I165" s="31">
        <f>IF('SERIES_DB-MetaData'!$F165="US",'SERIES_DB-MetaData'!I165,'SERIES_DB-MetaData'!I165/6.89476)</f>
        <v>7.9770724434208011</v>
      </c>
      <c r="J165" s="31">
        <f>IF('SERIES_DB-MetaData'!$F165="US",'SERIES_DB-MetaData'!J165,'SERIES_DB-MetaData'!J165/6.89476)</f>
        <v>0</v>
      </c>
      <c r="K165" s="31">
        <f>IF('SERIES_DB-MetaData'!$F165="US",'SERIES_DB-MetaData'!K165,'SERIES_DB-MetaData'!K165/6.89476)</f>
        <v>0</v>
      </c>
      <c r="L165" s="31">
        <f>IF('SERIES_DB-MetaData'!$F165="US",'SERIES_DB-MetaData'!L165,'SERIES_DB-MetaData'!L165/4.448)</f>
        <v>0</v>
      </c>
      <c r="M165" s="20">
        <f>'SERIES_DB-MetaData'!M165</f>
        <v>0</v>
      </c>
      <c r="N165" s="31">
        <f>IF('SERIES_DB-MetaData'!$F165="US",'SERIES_DB-MetaData'!N165,'SERIES_DB-MetaData'!N165/25.4)</f>
        <v>1.7716535433070868</v>
      </c>
      <c r="O165" s="31">
        <f>IF('SERIES_DB-MetaData'!$F165="US",'SERIES_DB-MetaData'!O165,'SERIES_DB-MetaData'!O165/25.4)</f>
        <v>2.7559055118110236</v>
      </c>
      <c r="P165" s="31">
        <f>IF('SERIES_DB-MetaData'!$F165="US",'SERIES_DB-MetaData'!P165,'SERIES_DB-MetaData'!P165/25.4)</f>
        <v>17.716535433070867</v>
      </c>
      <c r="Q165" s="31">
        <f>IF('SERIES_DB-MetaData'!$F165="US",'SERIES_DB-MetaData'!Q165,'SERIES_DB-MetaData'!Q165/25.4)</f>
        <v>1.7716535433070868</v>
      </c>
      <c r="R165" s="31">
        <f>IF('SERIES_DB-MetaData'!$F165="US",'SERIES_DB-MetaData'!R165,'SERIES_DB-MetaData'!R165/25.4)</f>
        <v>19.488188976377955</v>
      </c>
      <c r="S165" s="31">
        <f>IF('SERIES_DB-MetaData'!$F165="US",'SERIES_DB-MetaData'!S165,'SERIES_DB-MetaData'!S165/25.4)</f>
        <v>19.488188976377955</v>
      </c>
      <c r="T165" s="24" t="str">
        <f>'SERIES_DB-MetaData'!T165</f>
        <v>C</v>
      </c>
      <c r="U165" s="31">
        <f>IF('SERIES_DB-MetaData'!$F165="US",'SERIES_DB-MetaData'!U165,'SERIES_DB-MetaData'!U165/(25.4^2))</f>
        <v>31.387562775125552</v>
      </c>
      <c r="V165" s="31">
        <f>IF('SERIES_DB-MetaData'!$F165="US",'SERIES_DB-MetaData'!V165,'SERIES_DB-MetaData'!V165/25.4)</f>
        <v>0.31496062992125984</v>
      </c>
      <c r="W165" s="31">
        <f>IF('SERIES_DB-MetaData'!$F165="US",'SERIES_DB-MetaData'!W165,'SERIES_DB-MetaData'!W165/25.4)</f>
        <v>0.23622047244094491</v>
      </c>
      <c r="X165" s="31">
        <f>IF('SERIES_DB-MetaData'!$F165="US",'SERIES_DB-MetaData'!X165,'SERIES_DB-MetaData'!X165/25.4)</f>
        <v>0</v>
      </c>
      <c r="Y165" s="108">
        <f>'SERIES_DB-MetaData'!Y165</f>
        <v>6</v>
      </c>
      <c r="Z165" s="31">
        <f>IF('SERIES_DB-MetaData'!$F165="US",'SERIES_DB-MetaData'!Z165,'SERIES_DB-MetaData'!Z165/25.4)</f>
        <v>0</v>
      </c>
      <c r="AA165" s="108">
        <f>'SERIES_DB-MetaData'!AA165</f>
        <v>0</v>
      </c>
      <c r="AB165" s="31">
        <f>IF('SERIES_DB-MetaData'!$F165="US",'SERIES_DB-MetaData'!AB165,'SERIES_DB-MetaData'!AB165/25.4)</f>
        <v>0</v>
      </c>
      <c r="AC165" s="108">
        <f>'SERIES_DB-MetaData'!AC165</f>
        <v>2</v>
      </c>
      <c r="AD165" s="108" t="str">
        <f>'SERIES_DB-MetaData'!AD165</f>
        <v>STRAIGHT</v>
      </c>
      <c r="AE165" s="31">
        <f>IF('SERIES_DB-MetaData'!$F165="US",'SERIES_DB-MetaData'!AE165,'SERIES_DB-MetaData'!AE165/25.4)</f>
        <v>0</v>
      </c>
      <c r="AF165" s="108" t="str">
        <f>'SERIES_DB-MetaData'!AF165</f>
        <v>Ribbed</v>
      </c>
      <c r="AG165" s="23">
        <f t="shared" si="13"/>
        <v>1.2721510992314227</v>
      </c>
      <c r="AH165" s="31">
        <f>IF('SERIES_DB-MetaData'!$F165="US",'SERIES_DB-MetaData'!AH165,'SERIES_DB-MetaData'!AH165/25.4)</f>
        <v>0</v>
      </c>
      <c r="AI165" s="31">
        <f>IF('SERIES_DB-MetaData'!$F165="US",'SERIES_DB-MetaData'!AI165,'SERIES_DB-MetaData'!AI165/6.89476)</f>
        <v>76.434857776050222</v>
      </c>
      <c r="AJ165" s="31">
        <f>IF('SERIES_DB-MetaData'!$F165="US",'SERIES_DB-MetaData'!AJ165,'SERIES_DB-MetaData'!AJ165/6.89476)</f>
        <v>90.358475131839256</v>
      </c>
      <c r="AK165" s="31">
        <f>IF('SERIES_DB-MetaData'!$F165="US",'SERIES_DB-MetaData'!AK165,'SERIES_DB-MetaData'!AK165/6.89476)</f>
        <v>88.182909919997215</v>
      </c>
      <c r="AL165" s="31">
        <f>IF('SERIES_DB-MetaData'!$F165="US",'SERIES_DB-MetaData'!AL165,'SERIES_DB-MetaData'!AL165/6.89476)</f>
        <v>0</v>
      </c>
      <c r="AM165" s="31">
        <f>IF('SERIES_DB-MetaData'!$F165="US",'SERIES_DB-MetaData'!AM165,'SERIES_DB-MetaData'!AM165/6.89476)</f>
        <v>96.740133086575895</v>
      </c>
      <c r="AN165" s="31">
        <f>IF('SERIES_DB-MetaData'!$F165="US",'SERIES_DB-MetaData'!AN165,'SERIES_DB-MetaData'!AN165/6.89476)</f>
        <v>0</v>
      </c>
      <c r="AO165" s="108">
        <f>'SERIES_DB-MetaData'!AO165</f>
        <v>0</v>
      </c>
      <c r="AP165" s="108" t="str">
        <f>'SERIES_DB-MetaData'!AP165</f>
        <v>R</v>
      </c>
      <c r="AQ165" s="108">
        <f>'SERIES_DB-MetaData'!AQ165</f>
        <v>2</v>
      </c>
      <c r="AR165" s="108" t="str">
        <f>'SERIES_DB-MetaData'!AR165</f>
        <v>Ribbed</v>
      </c>
      <c r="AS165" s="31">
        <f>IF('SERIES_DB-MetaData'!$F165="US",'SERIES_DB-MetaData'!AS165,'SERIES_DB-MetaData'!AS165/25.4)</f>
        <v>0.15748031496062992</v>
      </c>
      <c r="AT165" s="108">
        <f>'SERIES_DB-MetaData'!AT165</f>
        <v>4</v>
      </c>
      <c r="AU165" s="31">
        <f>IF('SERIES_DB-MetaData'!$F165="US",'SERIES_DB-MetaData'!AU165,'SERIES_DB-MetaData'!AU165/25.4)</f>
        <v>2.3622047244094491</v>
      </c>
      <c r="AV165" s="31">
        <f>IF('SERIES_DB-MetaData'!$F165="US",'SERIES_DB-MetaData'!AV165,'SERIES_DB-MetaData'!AV165/25.4)</f>
        <v>0</v>
      </c>
      <c r="AW165" s="108">
        <f>'SERIES_DB-MetaData'!AW165</f>
        <v>0</v>
      </c>
      <c r="AX165" s="31">
        <f>IF('SERIES_DB-MetaData'!$F165="US",'SERIES_DB-MetaData'!AX165,'SERIES_DB-MetaData'!AX165/25.4)</f>
        <v>0</v>
      </c>
      <c r="AY165" s="23">
        <f t="shared" si="14"/>
        <v>0.93084226773030887</v>
      </c>
      <c r="AZ165" s="23"/>
      <c r="BA165" s="31">
        <f>IF('SERIES_DB-MetaData'!$F165="US",'SERIES_DB-MetaData'!BA165,'SERIES_DB-MetaData'!BA165/6.89476)</f>
        <v>60.045599846840211</v>
      </c>
      <c r="BB165" s="31">
        <f>IF('SERIES_DB-MetaData'!$F165="US",'SERIES_DB-MetaData'!BB165,'SERIES_DB-MetaData'!BB165/6.89476)</f>
        <v>68.312747651839956</v>
      </c>
      <c r="BC165" s="108">
        <f>'SERIES_DB-MetaData'!BC165</f>
        <v>0</v>
      </c>
      <c r="BD165" s="31">
        <f>IF('SERIES_DB-MetaData'!$F165="US",'SERIES_DB-MetaData'!BD165,'SERIES_DB-MetaData'!BD165/25.4)</f>
        <v>0.15748031496062992</v>
      </c>
      <c r="BE165" s="31">
        <f>IF('SERIES_DB-MetaData'!$F165="US",'SERIES_DB-MetaData'!BE165,'SERIES_DB-MetaData'!BE165/25.4)</f>
        <v>4.0669291338582676</v>
      </c>
      <c r="BF165" s="108">
        <f>'SERIES_DB-MetaData'!BF165</f>
        <v>2</v>
      </c>
      <c r="BG165" s="23">
        <f t="shared" si="15"/>
        <v>0.54066346625187367</v>
      </c>
      <c r="BH165" s="31">
        <f>IF('SERIES_DB-MetaData'!$F165="US",'SERIES_DB-MetaData'!BH165,'SERIES_DB-MetaData'!BH165/25.4)</f>
        <v>0</v>
      </c>
      <c r="BI165" s="31">
        <f>IF('SERIES_DB-MetaData'!$F165="US",'SERIES_DB-MetaData'!BI165,'SERIES_DB-MetaData'!BI165/6.89476)</f>
        <v>60.045599846840211</v>
      </c>
      <c r="BJ165" s="31">
        <f>IF('SERIES_DB-MetaData'!$F165="US",'SERIES_DB-MetaData'!BJ165,'SERIES_DB-MetaData'!BJ165/6.89476)</f>
        <v>68.312747651839956</v>
      </c>
      <c r="BK165" s="108">
        <f>'SERIES_DB-MetaData'!BK165</f>
        <v>0</v>
      </c>
      <c r="BL165" s="31">
        <f>IF('SERIES_DB-MetaData'!$F165="US",'SERIES_DB-MetaData'!BL165,'SERIES_DB-MetaData'!BL165/25.4)</f>
        <v>0.15748031496062992</v>
      </c>
      <c r="BM165" s="31">
        <f>IF('SERIES_DB-MetaData'!$F165="US",'SERIES_DB-MetaData'!BM165,'SERIES_DB-MetaData'!BM165/25.4)</f>
        <v>2.3622047244094491</v>
      </c>
      <c r="BN165" s="31">
        <f>'SERIES_DB-MetaData'!$BO$6</f>
        <v>0.52359877559829893</v>
      </c>
      <c r="BO165" s="22">
        <f>'SERIES_DB-MetaData'!$BO$6</f>
        <v>0.52359877559829893</v>
      </c>
      <c r="BP165" s="31">
        <f>IF('SERIES_DB-MetaData'!$F165="US",'SERIES_DB-MetaData'!BP165,'SERIES_DB-MetaData'!BP165/6.89476)</f>
        <v>60.045599846840211</v>
      </c>
      <c r="BQ165" s="31">
        <f>IF('SERIES_DB-MetaData'!$F165="US",'SERIES_DB-MetaData'!BQ165,'SERIES_DB-MetaData'!BQ165/6.89476)</f>
        <v>68.312747651839956</v>
      </c>
      <c r="BR165" s="108">
        <f>'SERIES_DB-MetaData'!BR165</f>
        <v>0</v>
      </c>
      <c r="BS165" s="31">
        <f>IF('SERIES_DB-MetaData'!$F165="US",'SERIES_DB-MetaData'!BS165,'SERIES_DB-MetaData'!BS165/25.4)</f>
        <v>0</v>
      </c>
      <c r="BT165" s="108">
        <f>'SERIES_DB-MetaData'!BT165</f>
        <v>0</v>
      </c>
      <c r="BU165" s="108">
        <f t="shared" si="16"/>
        <v>0</v>
      </c>
      <c r="BV165" s="31">
        <f>IF('SERIES_DB-MetaData'!$F165="US",'SERIES_DB-MetaData'!BV165,'SERIES_DB-MetaData'!BV165/6.89476)</f>
        <v>0</v>
      </c>
      <c r="BW165" s="108">
        <f>'SERIES_DB-MetaData'!BW165</f>
        <v>0</v>
      </c>
      <c r="BX165" s="108">
        <f>'SERIES_DB-MetaData'!BX165</f>
        <v>4</v>
      </c>
    </row>
    <row r="166" spans="1:76">
      <c r="A166" s="85">
        <f>'SERIES_DB-MetaData'!A166</f>
        <v>161</v>
      </c>
      <c r="B166" s="85">
        <f>'SERIES_DB-MetaData'!B166</f>
        <v>0</v>
      </c>
      <c r="C166" s="85">
        <f>'SERIES_DB-MetaData'!C166</f>
        <v>2</v>
      </c>
      <c r="D166" s="85" t="str">
        <f>'SERIES_DB-MetaData'!D166</f>
        <v>SW16</v>
      </c>
      <c r="E166" s="85" t="str">
        <f>'SERIES_DB-MetaData'!E166</f>
        <v>Lopes 2001</v>
      </c>
      <c r="F166" s="20" t="s">
        <v>193</v>
      </c>
      <c r="G166" s="85" t="str">
        <f>'SERIES_DB-MetaData'!G166</f>
        <v>C</v>
      </c>
      <c r="H166" s="85" t="str">
        <f>'SERIES_DB-MetaData'!H166</f>
        <v>R</v>
      </c>
      <c r="I166" s="31">
        <f>IF('SERIES_DB-MetaData'!$F166="US",'SERIES_DB-MetaData'!I166,'SERIES_DB-MetaData'!I166/6.89476)</f>
        <v>6.4541767951313753</v>
      </c>
      <c r="J166" s="31">
        <f>IF('SERIES_DB-MetaData'!$F166="US",'SERIES_DB-MetaData'!J166,'SERIES_DB-MetaData'!J166/6.89476)</f>
        <v>0</v>
      </c>
      <c r="K166" s="31">
        <f>IF('SERIES_DB-MetaData'!$F166="US",'SERIES_DB-MetaData'!K166,'SERIES_DB-MetaData'!K166/6.89476)</f>
        <v>0</v>
      </c>
      <c r="L166" s="31">
        <f>IF('SERIES_DB-MetaData'!$F166="US",'SERIES_DB-MetaData'!L166,'SERIES_DB-MetaData'!L166/4.448)</f>
        <v>0</v>
      </c>
      <c r="M166" s="20">
        <f>'SERIES_DB-MetaData'!M166</f>
        <v>0</v>
      </c>
      <c r="N166" s="31">
        <f>IF('SERIES_DB-MetaData'!$F166="US",'SERIES_DB-MetaData'!N166,'SERIES_DB-MetaData'!N166/25.4)</f>
        <v>1.7716535433070868</v>
      </c>
      <c r="O166" s="31">
        <f>IF('SERIES_DB-MetaData'!$F166="US",'SERIES_DB-MetaData'!O166,'SERIES_DB-MetaData'!O166/25.4)</f>
        <v>2.7559055118110236</v>
      </c>
      <c r="P166" s="31">
        <f>IF('SERIES_DB-MetaData'!$F166="US",'SERIES_DB-MetaData'!P166,'SERIES_DB-MetaData'!P166/25.4)</f>
        <v>17.716535433070867</v>
      </c>
      <c r="Q166" s="31">
        <f>IF('SERIES_DB-MetaData'!$F166="US",'SERIES_DB-MetaData'!Q166,'SERIES_DB-MetaData'!Q166/25.4)</f>
        <v>1.7716535433070868</v>
      </c>
      <c r="R166" s="31">
        <f>IF('SERIES_DB-MetaData'!$F166="US",'SERIES_DB-MetaData'!R166,'SERIES_DB-MetaData'!R166/25.4)</f>
        <v>19.488188976377955</v>
      </c>
      <c r="S166" s="31">
        <f>IF('SERIES_DB-MetaData'!$F166="US",'SERIES_DB-MetaData'!S166,'SERIES_DB-MetaData'!S166/25.4)</f>
        <v>19.488188976377955</v>
      </c>
      <c r="T166" s="24" t="str">
        <f>'SERIES_DB-MetaData'!T166</f>
        <v>C</v>
      </c>
      <c r="U166" s="31">
        <f>IF('SERIES_DB-MetaData'!$F166="US",'SERIES_DB-MetaData'!U166,'SERIES_DB-MetaData'!U166/(25.4^2))</f>
        <v>31.387562775125552</v>
      </c>
      <c r="V166" s="31">
        <f>IF('SERIES_DB-MetaData'!$F166="US",'SERIES_DB-MetaData'!V166,'SERIES_DB-MetaData'!V166/25.4)</f>
        <v>0.31496062992125984</v>
      </c>
      <c r="W166" s="31">
        <f>IF('SERIES_DB-MetaData'!$F166="US",'SERIES_DB-MetaData'!W166,'SERIES_DB-MetaData'!W166/25.4)</f>
        <v>0.23622047244094491</v>
      </c>
      <c r="X166" s="31">
        <f>IF('SERIES_DB-MetaData'!$F166="US",'SERIES_DB-MetaData'!X166,'SERIES_DB-MetaData'!X166/25.4)</f>
        <v>0</v>
      </c>
      <c r="Y166" s="108">
        <f>'SERIES_DB-MetaData'!Y166</f>
        <v>6</v>
      </c>
      <c r="Z166" s="31">
        <f>IF('SERIES_DB-MetaData'!$F166="US",'SERIES_DB-MetaData'!Z166,'SERIES_DB-MetaData'!Z166/25.4)</f>
        <v>0</v>
      </c>
      <c r="AA166" s="108">
        <f>'SERIES_DB-MetaData'!AA166</f>
        <v>0</v>
      </c>
      <c r="AB166" s="31">
        <f>IF('SERIES_DB-MetaData'!$F166="US",'SERIES_DB-MetaData'!AB166,'SERIES_DB-MetaData'!AB166/25.4)</f>
        <v>0</v>
      </c>
      <c r="AC166" s="108">
        <f>'SERIES_DB-MetaData'!AC166</f>
        <v>2</v>
      </c>
      <c r="AD166" s="108" t="str">
        <f>'SERIES_DB-MetaData'!AD166</f>
        <v>STRAIGHT</v>
      </c>
      <c r="AE166" s="31">
        <f>IF('SERIES_DB-MetaData'!$F166="US",'SERIES_DB-MetaData'!AE166,'SERIES_DB-MetaData'!AE166/25.4)</f>
        <v>0</v>
      </c>
      <c r="AF166" s="108" t="str">
        <f>'SERIES_DB-MetaData'!AF166</f>
        <v>Ribbed</v>
      </c>
      <c r="AG166" s="23">
        <f t="shared" si="13"/>
        <v>1.2721510992314227</v>
      </c>
      <c r="AH166" s="31">
        <f>IF('SERIES_DB-MetaData'!$F166="US",'SERIES_DB-MetaData'!AH166,'SERIES_DB-MetaData'!AH166/25.4)</f>
        <v>0</v>
      </c>
      <c r="AI166" s="31">
        <f>IF('SERIES_DB-MetaData'!$F166="US",'SERIES_DB-MetaData'!AI166,'SERIES_DB-MetaData'!AI166/6.89476)</f>
        <v>76.434857776050222</v>
      </c>
      <c r="AJ166" s="31">
        <f>IF('SERIES_DB-MetaData'!$F166="US",'SERIES_DB-MetaData'!AJ166,'SERIES_DB-MetaData'!AJ166/6.89476)</f>
        <v>90.358475131839256</v>
      </c>
      <c r="AK166" s="31">
        <f>IF('SERIES_DB-MetaData'!$F166="US",'SERIES_DB-MetaData'!AK166,'SERIES_DB-MetaData'!AK166/6.89476)</f>
        <v>88.182909919997215</v>
      </c>
      <c r="AL166" s="31">
        <f>IF('SERIES_DB-MetaData'!$F166="US",'SERIES_DB-MetaData'!AL166,'SERIES_DB-MetaData'!AL166/6.89476)</f>
        <v>0</v>
      </c>
      <c r="AM166" s="31">
        <f>IF('SERIES_DB-MetaData'!$F166="US",'SERIES_DB-MetaData'!AM166,'SERIES_DB-MetaData'!AM166/6.89476)</f>
        <v>96.740133086575895</v>
      </c>
      <c r="AN166" s="31">
        <f>IF('SERIES_DB-MetaData'!$F166="US",'SERIES_DB-MetaData'!AN166,'SERIES_DB-MetaData'!AN166/6.89476)</f>
        <v>0</v>
      </c>
      <c r="AO166" s="108">
        <f>'SERIES_DB-MetaData'!AO166</f>
        <v>0</v>
      </c>
      <c r="AP166" s="108" t="str">
        <f>'SERIES_DB-MetaData'!AP166</f>
        <v>R</v>
      </c>
      <c r="AQ166" s="108">
        <f>'SERIES_DB-MetaData'!AQ166</f>
        <v>2</v>
      </c>
      <c r="AR166" s="108" t="str">
        <f>'SERIES_DB-MetaData'!AR166</f>
        <v>Ribbed</v>
      </c>
      <c r="AS166" s="31">
        <f>IF('SERIES_DB-MetaData'!$F166="US",'SERIES_DB-MetaData'!AS166,'SERIES_DB-MetaData'!AS166/25.4)</f>
        <v>0.23622047244094491</v>
      </c>
      <c r="AT166" s="108">
        <f>'SERIES_DB-MetaData'!AT166</f>
        <v>4</v>
      </c>
      <c r="AU166" s="31">
        <f>IF('SERIES_DB-MetaData'!$F166="US",'SERIES_DB-MetaData'!AU166,'SERIES_DB-MetaData'!AU166/25.4)</f>
        <v>1.1811023622047245</v>
      </c>
      <c r="AV166" s="31">
        <f>IF('SERIES_DB-MetaData'!$F166="US",'SERIES_DB-MetaData'!AV166,'SERIES_DB-MetaData'!AV166/25.4)</f>
        <v>0</v>
      </c>
      <c r="AW166" s="108">
        <f>'SERIES_DB-MetaData'!AW166</f>
        <v>0</v>
      </c>
      <c r="AX166" s="31">
        <f>IF('SERIES_DB-MetaData'!$F166="US",'SERIES_DB-MetaData'!AX166,'SERIES_DB-MetaData'!AX166/25.4)</f>
        <v>0</v>
      </c>
      <c r="AY166" s="23">
        <f t="shared" si="14"/>
        <v>4.1887902047863905</v>
      </c>
      <c r="AZ166" s="23"/>
      <c r="BA166" s="31">
        <f>IF('SERIES_DB-MetaData'!$F166="US",'SERIES_DB-MetaData'!BA166,'SERIES_DB-MetaData'!BA166/6.89476)</f>
        <v>88.182909919997215</v>
      </c>
      <c r="BB166" s="31">
        <f>IF('SERIES_DB-MetaData'!$F166="US",'SERIES_DB-MetaData'!BB166,'SERIES_DB-MetaData'!BB166/6.89476)</f>
        <v>96.740133086575895</v>
      </c>
      <c r="BC166" s="108">
        <f>'SERIES_DB-MetaData'!BC166</f>
        <v>0</v>
      </c>
      <c r="BD166" s="31">
        <f>IF('SERIES_DB-MetaData'!$F166="US",'SERIES_DB-MetaData'!BD166,'SERIES_DB-MetaData'!BD166/25.4)</f>
        <v>0.15748031496062992</v>
      </c>
      <c r="BE166" s="31">
        <f>IF('SERIES_DB-MetaData'!$F166="US",'SERIES_DB-MetaData'!BE166,'SERIES_DB-MetaData'!BE166/25.4)</f>
        <v>4.0669291338582676</v>
      </c>
      <c r="BF166" s="108">
        <f>'SERIES_DB-MetaData'!BF166</f>
        <v>2</v>
      </c>
      <c r="BG166" s="23">
        <f t="shared" si="15"/>
        <v>0.54066346625187367</v>
      </c>
      <c r="BH166" s="31">
        <f>IF('SERIES_DB-MetaData'!$F166="US",'SERIES_DB-MetaData'!BH166,'SERIES_DB-MetaData'!BH166/25.4)</f>
        <v>0</v>
      </c>
      <c r="BI166" s="31">
        <f>IF('SERIES_DB-MetaData'!$F166="US",'SERIES_DB-MetaData'!BI166,'SERIES_DB-MetaData'!BI166/6.89476)</f>
        <v>60.045599846840211</v>
      </c>
      <c r="BJ166" s="31">
        <f>IF('SERIES_DB-MetaData'!$F166="US",'SERIES_DB-MetaData'!BJ166,'SERIES_DB-MetaData'!BJ166/6.89476)</f>
        <v>68.312747651839956</v>
      </c>
      <c r="BK166" s="108">
        <f>'SERIES_DB-MetaData'!BK166</f>
        <v>0</v>
      </c>
      <c r="BL166" s="31">
        <f>IF('SERIES_DB-MetaData'!$F166="US",'SERIES_DB-MetaData'!BL166,'SERIES_DB-MetaData'!BL166/25.4)</f>
        <v>0.15748031496062992</v>
      </c>
      <c r="BM166" s="31">
        <f>IF('SERIES_DB-MetaData'!$F166="US",'SERIES_DB-MetaData'!BM166,'SERIES_DB-MetaData'!BM166/25.4)</f>
        <v>2.3622047244094491</v>
      </c>
      <c r="BN166" s="31">
        <f>'SERIES_DB-MetaData'!$BO$6</f>
        <v>0.52359877559829893</v>
      </c>
      <c r="BO166" s="22">
        <f>'SERIES_DB-MetaData'!$BO$6</f>
        <v>0.52359877559829893</v>
      </c>
      <c r="BP166" s="31">
        <f>IF('SERIES_DB-MetaData'!$F166="US",'SERIES_DB-MetaData'!BP166,'SERIES_DB-MetaData'!BP166/6.89476)</f>
        <v>60.045599846840211</v>
      </c>
      <c r="BQ166" s="31">
        <f>IF('SERIES_DB-MetaData'!$F166="US",'SERIES_DB-MetaData'!BQ166,'SERIES_DB-MetaData'!BQ166/6.89476)</f>
        <v>68.312747651839956</v>
      </c>
      <c r="BR166" s="108">
        <f>'SERIES_DB-MetaData'!BR166</f>
        <v>0</v>
      </c>
      <c r="BS166" s="31">
        <f>IF('SERIES_DB-MetaData'!$F166="US",'SERIES_DB-MetaData'!BS166,'SERIES_DB-MetaData'!BS166/25.4)</f>
        <v>0</v>
      </c>
      <c r="BT166" s="108">
        <f>'SERIES_DB-MetaData'!BT166</f>
        <v>0</v>
      </c>
      <c r="BU166" s="108">
        <f t="shared" si="16"/>
        <v>0</v>
      </c>
      <c r="BV166" s="31">
        <f>IF('SERIES_DB-MetaData'!$F166="US",'SERIES_DB-MetaData'!BV166,'SERIES_DB-MetaData'!BV166/6.89476)</f>
        <v>0</v>
      </c>
      <c r="BW166" s="108">
        <f>'SERIES_DB-MetaData'!BW166</f>
        <v>0</v>
      </c>
      <c r="BX166" s="108">
        <f>'SERIES_DB-MetaData'!BX166</f>
        <v>4</v>
      </c>
    </row>
    <row r="167" spans="1:76">
      <c r="A167" s="85">
        <f>'SERIES_DB-MetaData'!A167</f>
        <v>162</v>
      </c>
      <c r="B167" s="85">
        <f>'SERIES_DB-MetaData'!B167</f>
        <v>0</v>
      </c>
      <c r="C167" s="85">
        <f>'SERIES_DB-MetaData'!C167</f>
        <v>3</v>
      </c>
      <c r="D167" s="85" t="str">
        <f>'SERIES_DB-MetaData'!D167</f>
        <v>SW17</v>
      </c>
      <c r="E167" s="85" t="str">
        <f>'SERIES_DB-MetaData'!E167</f>
        <v>Lopes 2001</v>
      </c>
      <c r="F167" s="20" t="s">
        <v>193</v>
      </c>
      <c r="G167" s="85" t="str">
        <f>'SERIES_DB-MetaData'!G167</f>
        <v>C</v>
      </c>
      <c r="H167" s="85" t="str">
        <f>'SERIES_DB-MetaData'!H167</f>
        <v>R</v>
      </c>
      <c r="I167" s="31">
        <f>IF('SERIES_DB-MetaData'!$F167="US",'SERIES_DB-MetaData'!I167,'SERIES_DB-MetaData'!I167/6.89476)</f>
        <v>6.5411994036050567</v>
      </c>
      <c r="J167" s="31">
        <f>IF('SERIES_DB-MetaData'!$F167="US",'SERIES_DB-MetaData'!J167,'SERIES_DB-MetaData'!J167/6.89476)</f>
        <v>0</v>
      </c>
      <c r="K167" s="31">
        <f>IF('SERIES_DB-MetaData'!$F167="US",'SERIES_DB-MetaData'!K167,'SERIES_DB-MetaData'!K167/6.89476)</f>
        <v>0</v>
      </c>
      <c r="L167" s="31">
        <f>IF('SERIES_DB-MetaData'!$F167="US",'SERIES_DB-MetaData'!L167,'SERIES_DB-MetaData'!L167/4.448)</f>
        <v>0</v>
      </c>
      <c r="M167" s="20">
        <f>'SERIES_DB-MetaData'!M167</f>
        <v>0</v>
      </c>
      <c r="N167" s="31">
        <f>IF('SERIES_DB-MetaData'!$F167="US",'SERIES_DB-MetaData'!N167,'SERIES_DB-MetaData'!N167/25.4)</f>
        <v>1.7716535433070868</v>
      </c>
      <c r="O167" s="31">
        <f>IF('SERIES_DB-MetaData'!$F167="US",'SERIES_DB-MetaData'!O167,'SERIES_DB-MetaData'!O167/25.4)</f>
        <v>2.7559055118110236</v>
      </c>
      <c r="P167" s="31">
        <f>IF('SERIES_DB-MetaData'!$F167="US",'SERIES_DB-MetaData'!P167,'SERIES_DB-MetaData'!P167/25.4)</f>
        <v>17.716535433070867</v>
      </c>
      <c r="Q167" s="31">
        <f>IF('SERIES_DB-MetaData'!$F167="US",'SERIES_DB-MetaData'!Q167,'SERIES_DB-MetaData'!Q167/25.4)</f>
        <v>1.7716535433070868</v>
      </c>
      <c r="R167" s="31">
        <f>IF('SERIES_DB-MetaData'!$F167="US",'SERIES_DB-MetaData'!R167,'SERIES_DB-MetaData'!R167/25.4)</f>
        <v>19.488188976377955</v>
      </c>
      <c r="S167" s="31">
        <f>IF('SERIES_DB-MetaData'!$F167="US",'SERIES_DB-MetaData'!S167,'SERIES_DB-MetaData'!S167/25.4)</f>
        <v>19.488188976377955</v>
      </c>
      <c r="T167" s="24" t="str">
        <f>'SERIES_DB-MetaData'!T167</f>
        <v>C</v>
      </c>
      <c r="U167" s="31">
        <f>IF('SERIES_DB-MetaData'!$F167="US",'SERIES_DB-MetaData'!U167,'SERIES_DB-MetaData'!U167/(25.4^2))</f>
        <v>31.387562775125552</v>
      </c>
      <c r="V167" s="31">
        <f>IF('SERIES_DB-MetaData'!$F167="US",'SERIES_DB-MetaData'!V167,'SERIES_DB-MetaData'!V167/25.4)</f>
        <v>0.31496062992125984</v>
      </c>
      <c r="W167" s="31">
        <f>IF('SERIES_DB-MetaData'!$F167="US",'SERIES_DB-MetaData'!W167,'SERIES_DB-MetaData'!W167/25.4)</f>
        <v>0.23622047244094491</v>
      </c>
      <c r="X167" s="31">
        <f>IF('SERIES_DB-MetaData'!$F167="US",'SERIES_DB-MetaData'!X167,'SERIES_DB-MetaData'!X167/25.4)</f>
        <v>0</v>
      </c>
      <c r="Y167" s="108">
        <f>'SERIES_DB-MetaData'!Y167</f>
        <v>6</v>
      </c>
      <c r="Z167" s="31">
        <f>IF('SERIES_DB-MetaData'!$F167="US",'SERIES_DB-MetaData'!Z167,'SERIES_DB-MetaData'!Z167/25.4)</f>
        <v>0</v>
      </c>
      <c r="AA167" s="108">
        <f>'SERIES_DB-MetaData'!AA167</f>
        <v>0</v>
      </c>
      <c r="AB167" s="31">
        <f>IF('SERIES_DB-MetaData'!$F167="US",'SERIES_DB-MetaData'!AB167,'SERIES_DB-MetaData'!AB167/25.4)</f>
        <v>0</v>
      </c>
      <c r="AC167" s="108">
        <f>'SERIES_DB-MetaData'!AC167</f>
        <v>2</v>
      </c>
      <c r="AD167" s="108" t="str">
        <f>'SERIES_DB-MetaData'!AD167</f>
        <v>STRAIGHT</v>
      </c>
      <c r="AE167" s="31">
        <f>IF('SERIES_DB-MetaData'!$F167="US",'SERIES_DB-MetaData'!AE167,'SERIES_DB-MetaData'!AE167/25.4)</f>
        <v>0</v>
      </c>
      <c r="AF167" s="108" t="str">
        <f>'SERIES_DB-MetaData'!AF167</f>
        <v>Ribbed</v>
      </c>
      <c r="AG167" s="23">
        <f t="shared" si="13"/>
        <v>1.2721510992314227</v>
      </c>
      <c r="AH167" s="31">
        <f>IF('SERIES_DB-MetaData'!$F167="US",'SERIES_DB-MetaData'!AH167,'SERIES_DB-MetaData'!AH167/25.4)</f>
        <v>0</v>
      </c>
      <c r="AI167" s="31">
        <f>IF('SERIES_DB-MetaData'!$F167="US",'SERIES_DB-MetaData'!AI167,'SERIES_DB-MetaData'!AI167/6.89476)</f>
        <v>76.434857776050222</v>
      </c>
      <c r="AJ167" s="31">
        <f>IF('SERIES_DB-MetaData'!$F167="US",'SERIES_DB-MetaData'!AJ167,'SERIES_DB-MetaData'!AJ167/6.89476)</f>
        <v>90.358475131839256</v>
      </c>
      <c r="AK167" s="31">
        <f>IF('SERIES_DB-MetaData'!$F167="US",'SERIES_DB-MetaData'!AK167,'SERIES_DB-MetaData'!AK167/6.89476)</f>
        <v>88.182909919997215</v>
      </c>
      <c r="AL167" s="31">
        <f>IF('SERIES_DB-MetaData'!$F167="US",'SERIES_DB-MetaData'!AL167,'SERIES_DB-MetaData'!AL167/6.89476)</f>
        <v>0</v>
      </c>
      <c r="AM167" s="31">
        <f>IF('SERIES_DB-MetaData'!$F167="US",'SERIES_DB-MetaData'!AM167,'SERIES_DB-MetaData'!AM167/6.89476)</f>
        <v>96.740133086575895</v>
      </c>
      <c r="AN167" s="31">
        <f>IF('SERIES_DB-MetaData'!$F167="US",'SERIES_DB-MetaData'!AN167,'SERIES_DB-MetaData'!AN167/6.89476)</f>
        <v>0</v>
      </c>
      <c r="AO167" s="108">
        <f>'SERIES_DB-MetaData'!AO167</f>
        <v>0</v>
      </c>
      <c r="AP167" s="108" t="str">
        <f>'SERIES_DB-MetaData'!AP167</f>
        <v>R</v>
      </c>
      <c r="AQ167" s="108">
        <f>'SERIES_DB-MetaData'!AQ167</f>
        <v>2</v>
      </c>
      <c r="AR167" s="108" t="str">
        <f>'SERIES_DB-MetaData'!AR167</f>
        <v>Ribbed</v>
      </c>
      <c r="AS167" s="31">
        <f>IF('SERIES_DB-MetaData'!$F167="US",'SERIES_DB-MetaData'!AS167,'SERIES_DB-MetaData'!AS167/25.4)</f>
        <v>0.15748031496062992</v>
      </c>
      <c r="AT167" s="108">
        <f>'SERIES_DB-MetaData'!AT167</f>
        <v>7</v>
      </c>
      <c r="AU167" s="31">
        <f>IF('SERIES_DB-MetaData'!$F167="US",'SERIES_DB-MetaData'!AU167,'SERIES_DB-MetaData'!AU167/25.4)</f>
        <v>1.1811023622047245</v>
      </c>
      <c r="AV167" s="31">
        <f>IF('SERIES_DB-MetaData'!$F167="US",'SERIES_DB-MetaData'!AV167,'SERIES_DB-MetaData'!AV167/25.4)</f>
        <v>0</v>
      </c>
      <c r="AW167" s="108">
        <f>'SERIES_DB-MetaData'!AW167</f>
        <v>0</v>
      </c>
      <c r="AX167" s="31">
        <f>IF('SERIES_DB-MetaData'!$F167="US",'SERIES_DB-MetaData'!AX167,'SERIES_DB-MetaData'!AX167/25.4)</f>
        <v>0</v>
      </c>
      <c r="AY167" s="23">
        <f t="shared" si="14"/>
        <v>1.8616845354606177</v>
      </c>
      <c r="AZ167" s="23"/>
      <c r="BA167" s="31">
        <f>IF('SERIES_DB-MetaData'!$F167="US",'SERIES_DB-MetaData'!BA167,'SERIES_DB-MetaData'!BA167/6.89476)</f>
        <v>60.045599846840211</v>
      </c>
      <c r="BB167" s="31">
        <f>IF('SERIES_DB-MetaData'!$F167="US",'SERIES_DB-MetaData'!BB167,'SERIES_DB-MetaData'!BB167/6.89476)</f>
        <v>68.312747651839956</v>
      </c>
      <c r="BC167" s="108">
        <f>'SERIES_DB-MetaData'!BC167</f>
        <v>0</v>
      </c>
      <c r="BD167" s="31">
        <f>IF('SERIES_DB-MetaData'!$F167="US",'SERIES_DB-MetaData'!BD167,'SERIES_DB-MetaData'!BD167/25.4)</f>
        <v>0.15748031496062992</v>
      </c>
      <c r="BE167" s="31">
        <f>IF('SERIES_DB-MetaData'!$F167="US",'SERIES_DB-MetaData'!BE167,'SERIES_DB-MetaData'!BE167/25.4)</f>
        <v>4.0669291338582676</v>
      </c>
      <c r="BF167" s="108">
        <f>'SERIES_DB-MetaData'!BF167</f>
        <v>2</v>
      </c>
      <c r="BG167" s="23">
        <f t="shared" si="15"/>
        <v>0.54066346625187367</v>
      </c>
      <c r="BH167" s="31">
        <f>IF('SERIES_DB-MetaData'!$F167="US",'SERIES_DB-MetaData'!BH167,'SERIES_DB-MetaData'!BH167/25.4)</f>
        <v>0</v>
      </c>
      <c r="BI167" s="31">
        <f>IF('SERIES_DB-MetaData'!$F167="US",'SERIES_DB-MetaData'!BI167,'SERIES_DB-MetaData'!BI167/6.89476)</f>
        <v>60.045599846840211</v>
      </c>
      <c r="BJ167" s="31">
        <f>IF('SERIES_DB-MetaData'!$F167="US",'SERIES_DB-MetaData'!BJ167,'SERIES_DB-MetaData'!BJ167/6.89476)</f>
        <v>68.312747651839956</v>
      </c>
      <c r="BK167" s="108">
        <f>'SERIES_DB-MetaData'!BK167</f>
        <v>0</v>
      </c>
      <c r="BL167" s="31">
        <f>IF('SERIES_DB-MetaData'!$F167="US",'SERIES_DB-MetaData'!BL167,'SERIES_DB-MetaData'!BL167/25.4)</f>
        <v>0.15748031496062992</v>
      </c>
      <c r="BM167" s="31">
        <f>IF('SERIES_DB-MetaData'!$F167="US",'SERIES_DB-MetaData'!BM167,'SERIES_DB-MetaData'!BM167/25.4)</f>
        <v>2.3622047244094491</v>
      </c>
      <c r="BN167" s="31">
        <f>'SERIES_DB-MetaData'!$BO$6</f>
        <v>0.52359877559829893</v>
      </c>
      <c r="BO167" s="22">
        <f>'SERIES_DB-MetaData'!$BO$6</f>
        <v>0.52359877559829893</v>
      </c>
      <c r="BP167" s="31">
        <f>IF('SERIES_DB-MetaData'!$F167="US",'SERIES_DB-MetaData'!BP167,'SERIES_DB-MetaData'!BP167/6.89476)</f>
        <v>60.045599846840211</v>
      </c>
      <c r="BQ167" s="31">
        <f>IF('SERIES_DB-MetaData'!$F167="US",'SERIES_DB-MetaData'!BQ167,'SERIES_DB-MetaData'!BQ167/6.89476)</f>
        <v>68.312747651839956</v>
      </c>
      <c r="BR167" s="108">
        <f>'SERIES_DB-MetaData'!BR167</f>
        <v>0</v>
      </c>
      <c r="BS167" s="31">
        <f>IF('SERIES_DB-MetaData'!$F167="US",'SERIES_DB-MetaData'!BS167,'SERIES_DB-MetaData'!BS167/25.4)</f>
        <v>0</v>
      </c>
      <c r="BT167" s="108">
        <f>'SERIES_DB-MetaData'!BT167</f>
        <v>0</v>
      </c>
      <c r="BU167" s="108">
        <f t="shared" si="16"/>
        <v>0</v>
      </c>
      <c r="BV167" s="31">
        <f>IF('SERIES_DB-MetaData'!$F167="US",'SERIES_DB-MetaData'!BV167,'SERIES_DB-MetaData'!BV167/6.89476)</f>
        <v>0</v>
      </c>
      <c r="BW167" s="108">
        <f>'SERIES_DB-MetaData'!BW167</f>
        <v>0</v>
      </c>
      <c r="BX167" s="108">
        <f>'SERIES_DB-MetaData'!BX167</f>
        <v>3</v>
      </c>
    </row>
    <row r="168" spans="1:76">
      <c r="A168" s="85">
        <f>'SERIES_DB-MetaData'!A168</f>
        <v>163</v>
      </c>
      <c r="B168" s="85">
        <f>'SERIES_DB-MetaData'!B168</f>
        <v>0</v>
      </c>
      <c r="C168" s="85">
        <f>'SERIES_DB-MetaData'!C168</f>
        <v>4</v>
      </c>
      <c r="D168" s="85" t="str">
        <f>'SERIES_DB-MetaData'!D168</f>
        <v>SW18</v>
      </c>
      <c r="E168" s="85" t="str">
        <f>'SERIES_DB-MetaData'!E168</f>
        <v>Lopes 2001</v>
      </c>
      <c r="F168" s="20" t="s">
        <v>193</v>
      </c>
      <c r="G168" s="85" t="str">
        <f>'SERIES_DB-MetaData'!G168</f>
        <v>C</v>
      </c>
      <c r="H168" s="85" t="str">
        <f>'SERIES_DB-MetaData'!H168</f>
        <v>R</v>
      </c>
      <c r="I168" s="31">
        <f>IF('SERIES_DB-MetaData'!$F168="US",'SERIES_DB-MetaData'!I168,'SERIES_DB-MetaData'!I168/6.89476)</f>
        <v>6.4686805632103228</v>
      </c>
      <c r="J168" s="31">
        <f>IF('SERIES_DB-MetaData'!$F168="US",'SERIES_DB-MetaData'!J168,'SERIES_DB-MetaData'!J168/6.89476)</f>
        <v>0</v>
      </c>
      <c r="K168" s="31">
        <f>IF('SERIES_DB-MetaData'!$F168="US",'SERIES_DB-MetaData'!K168,'SERIES_DB-MetaData'!K168/6.89476)</f>
        <v>0</v>
      </c>
      <c r="L168" s="31">
        <f>IF('SERIES_DB-MetaData'!$F168="US",'SERIES_DB-MetaData'!L168,'SERIES_DB-MetaData'!L168/4.448)</f>
        <v>0</v>
      </c>
      <c r="M168" s="20">
        <f>'SERIES_DB-MetaData'!M168</f>
        <v>0</v>
      </c>
      <c r="N168" s="31">
        <f>IF('SERIES_DB-MetaData'!$F168="US",'SERIES_DB-MetaData'!N168,'SERIES_DB-MetaData'!N168/25.4)</f>
        <v>1.7716535433070868</v>
      </c>
      <c r="O168" s="31">
        <f>IF('SERIES_DB-MetaData'!$F168="US",'SERIES_DB-MetaData'!O168,'SERIES_DB-MetaData'!O168/25.4)</f>
        <v>2.7559055118110236</v>
      </c>
      <c r="P168" s="31">
        <f>IF('SERIES_DB-MetaData'!$F168="US",'SERIES_DB-MetaData'!P168,'SERIES_DB-MetaData'!P168/25.4)</f>
        <v>17.716535433070867</v>
      </c>
      <c r="Q168" s="31">
        <f>IF('SERIES_DB-MetaData'!$F168="US",'SERIES_DB-MetaData'!Q168,'SERIES_DB-MetaData'!Q168/25.4)</f>
        <v>1.7716535433070868</v>
      </c>
      <c r="R168" s="31">
        <f>IF('SERIES_DB-MetaData'!$F168="US",'SERIES_DB-MetaData'!R168,'SERIES_DB-MetaData'!R168/25.4)</f>
        <v>19.488188976377955</v>
      </c>
      <c r="S168" s="31">
        <f>IF('SERIES_DB-MetaData'!$F168="US",'SERIES_DB-MetaData'!S168,'SERIES_DB-MetaData'!S168/25.4)</f>
        <v>19.488188976377955</v>
      </c>
      <c r="T168" s="24" t="str">
        <f>'SERIES_DB-MetaData'!T168</f>
        <v>C</v>
      </c>
      <c r="U168" s="31">
        <f>IF('SERIES_DB-MetaData'!$F168="US",'SERIES_DB-MetaData'!U168,'SERIES_DB-MetaData'!U168/(25.4^2))</f>
        <v>31.387562775125552</v>
      </c>
      <c r="V168" s="31">
        <f>IF('SERIES_DB-MetaData'!$F168="US",'SERIES_DB-MetaData'!V168,'SERIES_DB-MetaData'!V168/25.4)</f>
        <v>0.31496062992125984</v>
      </c>
      <c r="W168" s="31">
        <f>IF('SERIES_DB-MetaData'!$F168="US",'SERIES_DB-MetaData'!W168,'SERIES_DB-MetaData'!W168/25.4)</f>
        <v>0.23622047244094491</v>
      </c>
      <c r="X168" s="31">
        <f>IF('SERIES_DB-MetaData'!$F168="US",'SERIES_DB-MetaData'!X168,'SERIES_DB-MetaData'!X168/25.4)</f>
        <v>0</v>
      </c>
      <c r="Y168" s="108">
        <f>'SERIES_DB-MetaData'!Y168</f>
        <v>6</v>
      </c>
      <c r="Z168" s="31">
        <f>IF('SERIES_DB-MetaData'!$F168="US",'SERIES_DB-MetaData'!Z168,'SERIES_DB-MetaData'!Z168/25.4)</f>
        <v>0</v>
      </c>
      <c r="AA168" s="108">
        <f>'SERIES_DB-MetaData'!AA168</f>
        <v>0</v>
      </c>
      <c r="AB168" s="31">
        <f>IF('SERIES_DB-MetaData'!$F168="US",'SERIES_DB-MetaData'!AB168,'SERIES_DB-MetaData'!AB168/25.4)</f>
        <v>0</v>
      </c>
      <c r="AC168" s="108">
        <f>'SERIES_DB-MetaData'!AC168</f>
        <v>2</v>
      </c>
      <c r="AD168" s="108" t="str">
        <f>'SERIES_DB-MetaData'!AD168</f>
        <v>STRAIGHT</v>
      </c>
      <c r="AE168" s="31">
        <f>IF('SERIES_DB-MetaData'!$F168="US",'SERIES_DB-MetaData'!AE168,'SERIES_DB-MetaData'!AE168/25.4)</f>
        <v>0</v>
      </c>
      <c r="AF168" s="108" t="str">
        <f>'SERIES_DB-MetaData'!AF168</f>
        <v>Ribbed</v>
      </c>
      <c r="AG168" s="23">
        <f t="shared" si="13"/>
        <v>1.2721510992314227</v>
      </c>
      <c r="AH168" s="31">
        <f>IF('SERIES_DB-MetaData'!$F168="US",'SERIES_DB-MetaData'!AH168,'SERIES_DB-MetaData'!AH168/25.4)</f>
        <v>0</v>
      </c>
      <c r="AI168" s="31">
        <f>IF('SERIES_DB-MetaData'!$F168="US",'SERIES_DB-MetaData'!AI168,'SERIES_DB-MetaData'!AI168/6.89476)</f>
        <v>76.434857776050222</v>
      </c>
      <c r="AJ168" s="31">
        <f>IF('SERIES_DB-MetaData'!$F168="US",'SERIES_DB-MetaData'!AJ168,'SERIES_DB-MetaData'!AJ168/6.89476)</f>
        <v>90.358475131839256</v>
      </c>
      <c r="AK168" s="31">
        <f>IF('SERIES_DB-MetaData'!$F168="US",'SERIES_DB-MetaData'!AK168,'SERIES_DB-MetaData'!AK168/6.89476)</f>
        <v>88.182909919997215</v>
      </c>
      <c r="AL168" s="31">
        <f>IF('SERIES_DB-MetaData'!$F168="US",'SERIES_DB-MetaData'!AL168,'SERIES_DB-MetaData'!AL168/6.89476)</f>
        <v>0</v>
      </c>
      <c r="AM168" s="31">
        <f>IF('SERIES_DB-MetaData'!$F168="US",'SERIES_DB-MetaData'!AM168,'SERIES_DB-MetaData'!AM168/6.89476)</f>
        <v>96.740133086575895</v>
      </c>
      <c r="AN168" s="31">
        <f>IF('SERIES_DB-MetaData'!$F168="US",'SERIES_DB-MetaData'!AN168,'SERIES_DB-MetaData'!AN168/6.89476)</f>
        <v>0</v>
      </c>
      <c r="AO168" s="108">
        <f>'SERIES_DB-MetaData'!AO168</f>
        <v>0</v>
      </c>
      <c r="AP168" s="108" t="str">
        <f>'SERIES_DB-MetaData'!AP168</f>
        <v>R</v>
      </c>
      <c r="AQ168" s="108">
        <f>'SERIES_DB-MetaData'!AQ168</f>
        <v>2</v>
      </c>
      <c r="AR168" s="108" t="str">
        <f>'SERIES_DB-MetaData'!AR168</f>
        <v>Ribbed</v>
      </c>
      <c r="AS168" s="31">
        <f>IF('SERIES_DB-MetaData'!$F168="US",'SERIES_DB-MetaData'!AS168,'SERIES_DB-MetaData'!AS168/25.4)</f>
        <v>0.15748031496062992</v>
      </c>
      <c r="AT168" s="108">
        <f>'SERIES_DB-MetaData'!AT168</f>
        <v>7</v>
      </c>
      <c r="AU168" s="31">
        <f>IF('SERIES_DB-MetaData'!$F168="US",'SERIES_DB-MetaData'!AU168,'SERIES_DB-MetaData'!AU168/25.4)</f>
        <v>1.1811023622047245</v>
      </c>
      <c r="AV168" s="31">
        <f>IF('SERIES_DB-MetaData'!$F168="US",'SERIES_DB-MetaData'!AV168,'SERIES_DB-MetaData'!AV168/25.4)</f>
        <v>0</v>
      </c>
      <c r="AW168" s="108">
        <f>'SERIES_DB-MetaData'!AW168</f>
        <v>0</v>
      </c>
      <c r="AX168" s="31">
        <f>IF('SERIES_DB-MetaData'!$F168="US",'SERIES_DB-MetaData'!AX168,'SERIES_DB-MetaData'!AX168/25.4)</f>
        <v>0</v>
      </c>
      <c r="AY168" s="23">
        <f t="shared" si="14"/>
        <v>1.8616845354606177</v>
      </c>
      <c r="AZ168" s="23"/>
      <c r="BA168" s="31">
        <f>IF('SERIES_DB-MetaData'!$F168="US",'SERIES_DB-MetaData'!BA168,'SERIES_DB-MetaData'!BA168/6.89476)</f>
        <v>60.045599846840211</v>
      </c>
      <c r="BB168" s="31">
        <f>IF('SERIES_DB-MetaData'!$F168="US",'SERIES_DB-MetaData'!BB168,'SERIES_DB-MetaData'!BB168/6.89476)</f>
        <v>68.312747651839956</v>
      </c>
      <c r="BC168" s="108">
        <f>'SERIES_DB-MetaData'!BC168</f>
        <v>0</v>
      </c>
      <c r="BD168" s="31">
        <f>IF('SERIES_DB-MetaData'!$F168="US",'SERIES_DB-MetaData'!BD168,'SERIES_DB-MetaData'!BD168/25.4)</f>
        <v>0.15748031496062992</v>
      </c>
      <c r="BE168" s="31">
        <f>IF('SERIES_DB-MetaData'!$F168="US",'SERIES_DB-MetaData'!BE168,'SERIES_DB-MetaData'!BE168/25.4)</f>
        <v>4.0669291338582676</v>
      </c>
      <c r="BF168" s="108">
        <f>'SERIES_DB-MetaData'!BF168</f>
        <v>2</v>
      </c>
      <c r="BG168" s="23">
        <f t="shared" si="15"/>
        <v>0.54066346625187367</v>
      </c>
      <c r="BH168" s="31">
        <f>IF('SERIES_DB-MetaData'!$F168="US",'SERIES_DB-MetaData'!BH168,'SERIES_DB-MetaData'!BH168/25.4)</f>
        <v>0</v>
      </c>
      <c r="BI168" s="31">
        <f>IF('SERIES_DB-MetaData'!$F168="US",'SERIES_DB-MetaData'!BI168,'SERIES_DB-MetaData'!BI168/6.89476)</f>
        <v>60.045599846840211</v>
      </c>
      <c r="BJ168" s="31">
        <f>IF('SERIES_DB-MetaData'!$F168="US",'SERIES_DB-MetaData'!BJ168,'SERIES_DB-MetaData'!BJ168/6.89476)</f>
        <v>68.312747651839956</v>
      </c>
      <c r="BK168" s="108">
        <f>'SERIES_DB-MetaData'!BK168</f>
        <v>0</v>
      </c>
      <c r="BL168" s="31">
        <f>IF('SERIES_DB-MetaData'!$F168="US",'SERIES_DB-MetaData'!BL168,'SERIES_DB-MetaData'!BL168/25.4)</f>
        <v>0.15748031496062992</v>
      </c>
      <c r="BM168" s="31">
        <f>IF('SERIES_DB-MetaData'!$F168="US",'SERIES_DB-MetaData'!BM168,'SERIES_DB-MetaData'!BM168/25.4)</f>
        <v>2.3622047244094491</v>
      </c>
      <c r="BN168" s="31">
        <f>'SERIES_DB-MetaData'!$BO$6</f>
        <v>0.52359877559829893</v>
      </c>
      <c r="BO168" s="22">
        <f>'SERIES_DB-MetaData'!$BO$6</f>
        <v>0.52359877559829893</v>
      </c>
      <c r="BP168" s="31">
        <f>IF('SERIES_DB-MetaData'!$F168="US",'SERIES_DB-MetaData'!BP168,'SERIES_DB-MetaData'!BP168/6.89476)</f>
        <v>60.045599846840211</v>
      </c>
      <c r="BQ168" s="31">
        <f>IF('SERIES_DB-MetaData'!$F168="US",'SERIES_DB-MetaData'!BQ168,'SERIES_DB-MetaData'!BQ168/6.89476)</f>
        <v>68.312747651839956</v>
      </c>
      <c r="BR168" s="108">
        <f>'SERIES_DB-MetaData'!BR168</f>
        <v>0</v>
      </c>
      <c r="BS168" s="31">
        <f>IF('SERIES_DB-MetaData'!$F168="US",'SERIES_DB-MetaData'!BS168,'SERIES_DB-MetaData'!BS168/25.4)</f>
        <v>0</v>
      </c>
      <c r="BT168" s="108">
        <f>'SERIES_DB-MetaData'!BT168</f>
        <v>0</v>
      </c>
      <c r="BU168" s="108">
        <f t="shared" si="16"/>
        <v>0</v>
      </c>
      <c r="BV168" s="31">
        <f>IF('SERIES_DB-MetaData'!$F168="US",'SERIES_DB-MetaData'!BV168,'SERIES_DB-MetaData'!BV168/6.89476)</f>
        <v>0</v>
      </c>
      <c r="BW168" s="108">
        <f>'SERIES_DB-MetaData'!BW168</f>
        <v>0</v>
      </c>
      <c r="BX168" s="108">
        <f>'SERIES_DB-MetaData'!BX168</f>
        <v>3</v>
      </c>
    </row>
    <row r="169" spans="1:76">
      <c r="A169" s="85">
        <f>'SERIES_DB-MetaData'!A169</f>
        <v>164</v>
      </c>
      <c r="B169" s="85">
        <f>'SERIES_DB-MetaData'!B169</f>
        <v>0</v>
      </c>
      <c r="C169" s="85">
        <f>'SERIES_DB-MetaData'!C169</f>
        <v>1</v>
      </c>
      <c r="D169" s="85" t="str">
        <f>'SERIES_DB-MetaData'!D169</f>
        <v>WS-T1-S1</v>
      </c>
      <c r="E169" s="85" t="str">
        <f>'SERIES_DB-MetaData'!E169</f>
        <v>Massone, Orakcal, Wallace (2009)</v>
      </c>
      <c r="F169" s="20" t="s">
        <v>193</v>
      </c>
      <c r="G169" s="85" t="str">
        <f>'SERIES_DB-MetaData'!G169</f>
        <v>C</v>
      </c>
      <c r="H169" s="85" t="str">
        <f>'SERIES_DB-MetaData'!H169</f>
        <v>R</v>
      </c>
      <c r="I169" s="31">
        <f>IF('SERIES_DB-MetaData'!$F169="US",'SERIES_DB-MetaData'!I169,'SERIES_DB-MetaData'!I169/6.89476)</f>
        <v>3.6984608601314624</v>
      </c>
      <c r="J169" s="31">
        <f>IF('SERIES_DB-MetaData'!$F169="US",'SERIES_DB-MetaData'!J169,'SERIES_DB-MetaData'!J169/6.89476)</f>
        <v>0</v>
      </c>
      <c r="K169" s="31">
        <f>IF('SERIES_DB-MetaData'!$F169="US",'SERIES_DB-MetaData'!K169,'SERIES_DB-MetaData'!K169/6.89476)</f>
        <v>0</v>
      </c>
      <c r="L169" s="31">
        <f>IF('SERIES_DB-MetaData'!$F169="US",'SERIES_DB-MetaData'!L169,'SERIES_DB-MetaData'!L169/4.448)</f>
        <v>0</v>
      </c>
      <c r="M169" s="20">
        <f>'SERIES_DB-MetaData'!M169</f>
        <v>0</v>
      </c>
      <c r="N169" s="31">
        <f>IF('SERIES_DB-MetaData'!$F169="US",'SERIES_DB-MetaData'!N169,'SERIES_DB-MetaData'!N169/25.4)</f>
        <v>5.984251968503937</v>
      </c>
      <c r="O169" s="31">
        <f>IF('SERIES_DB-MetaData'!$F169="US",'SERIES_DB-MetaData'!O169,'SERIES_DB-MetaData'!O169/25.4)</f>
        <v>4.1338582677165361</v>
      </c>
      <c r="P169" s="31">
        <f>IF('SERIES_DB-MetaData'!$F169="US",'SERIES_DB-MetaData'!P169,'SERIES_DB-MetaData'!P169/25.4)</f>
        <v>59.84251968503937</v>
      </c>
      <c r="Q169" s="31">
        <f>IF('SERIES_DB-MetaData'!$F169="US",'SERIES_DB-MetaData'!Q169,'SERIES_DB-MetaData'!Q169/25.4)</f>
        <v>5.984251968503937</v>
      </c>
      <c r="R169" s="31">
        <f>IF('SERIES_DB-MetaData'!$F169="US",'SERIES_DB-MetaData'!R169,'SERIES_DB-MetaData'!R169/25.4)</f>
        <v>59.84251968503937</v>
      </c>
      <c r="S169" s="31">
        <f>IF('SERIES_DB-MetaData'!$F169="US",'SERIES_DB-MetaData'!S169,'SERIES_DB-MetaData'!S169/25.4)</f>
        <v>59.84251968503937</v>
      </c>
      <c r="T169" s="24" t="str">
        <f>'SERIES_DB-MetaData'!T169</f>
        <v>C</v>
      </c>
      <c r="U169" s="31">
        <f>IF('SERIES_DB-MetaData'!$F169="US",'SERIES_DB-MetaData'!U169,'SERIES_DB-MetaData'!U169/(25.4^2))</f>
        <v>358.11271622543245</v>
      </c>
      <c r="V169" s="31">
        <f>IF('SERIES_DB-MetaData'!$F169="US",'SERIES_DB-MetaData'!V169,'SERIES_DB-MetaData'!V169/25.4)</f>
        <v>0.62992125984251968</v>
      </c>
      <c r="W169" s="31">
        <f>IF('SERIES_DB-MetaData'!$F169="US",'SERIES_DB-MetaData'!W169,'SERIES_DB-MetaData'!W169/25.4)</f>
        <v>0</v>
      </c>
      <c r="X169" s="31">
        <f>IF('SERIES_DB-MetaData'!$F169="US",'SERIES_DB-MetaData'!X169,'SERIES_DB-MetaData'!X169/25.4)</f>
        <v>0</v>
      </c>
      <c r="Y169" s="108">
        <f>'SERIES_DB-MetaData'!Y169</f>
        <v>4</v>
      </c>
      <c r="Z169" s="31">
        <f>IF('SERIES_DB-MetaData'!$F169="US",'SERIES_DB-MetaData'!Z169,'SERIES_DB-MetaData'!Z169/25.4)</f>
        <v>0</v>
      </c>
      <c r="AA169" s="108">
        <f>'SERIES_DB-MetaData'!AA169</f>
        <v>0</v>
      </c>
      <c r="AB169" s="31">
        <f>IF('SERIES_DB-MetaData'!$F169="US",'SERIES_DB-MetaData'!AB169,'SERIES_DB-MetaData'!AB169/25.4)</f>
        <v>0</v>
      </c>
      <c r="AC169" s="108">
        <f>'SERIES_DB-MetaData'!AC169</f>
        <v>0</v>
      </c>
      <c r="AD169" s="108" t="str">
        <f>'SERIES_DB-MetaData'!AD169</f>
        <v>STRAIGHT</v>
      </c>
      <c r="AE169" s="31">
        <f>IF('SERIES_DB-MetaData'!$F169="US",'SERIES_DB-MetaData'!AE169,'SERIES_DB-MetaData'!AE169/25.4)</f>
        <v>23.031496062992126</v>
      </c>
      <c r="AF169" s="108" t="str">
        <f>'SERIES_DB-MetaData'!AF169</f>
        <v>Ribbed</v>
      </c>
      <c r="AG169" s="23">
        <f t="shared" si="13"/>
        <v>0.34809890898501866</v>
      </c>
      <c r="AH169" s="31">
        <f>IF('SERIES_DB-MetaData'!$F169="US",'SERIES_DB-MetaData'!AH169,'SERIES_DB-MetaData'!AH169/25.4)</f>
        <v>0</v>
      </c>
      <c r="AI169" s="31">
        <f>IF('SERIES_DB-MetaData'!$F169="US",'SERIES_DB-MetaData'!AI169,'SERIES_DB-MetaData'!AI169/6.89476)</f>
        <v>65.00588852984005</v>
      </c>
      <c r="AJ169" s="31">
        <f>IF('SERIES_DB-MetaData'!$F169="US",'SERIES_DB-MetaData'!AJ169,'SERIES_DB-MetaData'!AJ169/6.89476)</f>
        <v>0</v>
      </c>
      <c r="AK169" s="31">
        <f>IF('SERIES_DB-MetaData'!$F169="US",'SERIES_DB-MetaData'!AK169,'SERIES_DB-MetaData'!AK169/6.89476)</f>
        <v>0</v>
      </c>
      <c r="AL169" s="31">
        <f>IF('SERIES_DB-MetaData'!$F169="US",'SERIES_DB-MetaData'!AL169,'SERIES_DB-MetaData'!AL169/6.89476)</f>
        <v>0</v>
      </c>
      <c r="AM169" s="31">
        <f>IF('SERIES_DB-MetaData'!$F169="US",'SERIES_DB-MetaData'!AM169,'SERIES_DB-MetaData'!AM169/6.89476)</f>
        <v>0</v>
      </c>
      <c r="AN169" s="31">
        <f>IF('SERIES_DB-MetaData'!$F169="US",'SERIES_DB-MetaData'!AN169,'SERIES_DB-MetaData'!AN169/6.89476)</f>
        <v>0</v>
      </c>
      <c r="AO169" s="108">
        <f>'SERIES_DB-MetaData'!AO169</f>
        <v>0</v>
      </c>
      <c r="AP169" s="108" t="str">
        <f>'SERIES_DB-MetaData'!AP169</f>
        <v>1 leg ending at 180o hook</v>
      </c>
      <c r="AQ169" s="108">
        <f>'SERIES_DB-MetaData'!AQ169</f>
        <v>0</v>
      </c>
      <c r="AR169" s="108" t="str">
        <f>'SERIES_DB-MetaData'!AR169</f>
        <v>Ribbed</v>
      </c>
      <c r="AS169" s="31">
        <f>IF('SERIES_DB-MetaData'!$F169="US",'SERIES_DB-MetaData'!AS169,'SERIES_DB-MetaData'!AS169/25.4)</f>
        <v>0.51181102362204722</v>
      </c>
      <c r="AT169" s="108">
        <f>'SERIES_DB-MetaData'!AT169</f>
        <v>5</v>
      </c>
      <c r="AU169" s="31">
        <f>IF('SERIES_DB-MetaData'!$F169="US",'SERIES_DB-MetaData'!AU169,'SERIES_DB-MetaData'!AU169/25.4)</f>
        <v>12.992125984251969</v>
      </c>
      <c r="AV169" s="31">
        <f>IF('SERIES_DB-MetaData'!$F169="US",'SERIES_DB-MetaData'!AV169,'SERIES_DB-MetaData'!AV169/25.4)</f>
        <v>0</v>
      </c>
      <c r="AW169" s="108">
        <f>'SERIES_DB-MetaData'!AW169</f>
        <v>0</v>
      </c>
      <c r="AX169" s="31">
        <f>IF('SERIES_DB-MetaData'!$F169="US",'SERIES_DB-MetaData'!AX169,'SERIES_DB-MetaData'!AX169/25.4)</f>
        <v>0</v>
      </c>
      <c r="AY169" s="23">
        <f t="shared" si="14"/>
        <v>0</v>
      </c>
      <c r="AZ169" s="23"/>
      <c r="BA169" s="31">
        <f>IF('SERIES_DB-MetaData'!$F169="US",'SERIES_DB-MetaData'!BA169,'SERIES_DB-MetaData'!BA169/6.89476)</f>
        <v>50.995248565577342</v>
      </c>
      <c r="BB169" s="31">
        <f>IF('SERIES_DB-MetaData'!$F169="US",'SERIES_DB-MetaData'!BB169,'SERIES_DB-MetaData'!BB169/6.89476)</f>
        <v>0</v>
      </c>
      <c r="BC169" s="108">
        <f>'SERIES_DB-MetaData'!BC169</f>
        <v>0</v>
      </c>
      <c r="BD169" s="31">
        <f>IF('SERIES_DB-MetaData'!$F169="US",'SERIES_DB-MetaData'!BD169,'SERIES_DB-MetaData'!BD169/25.4)</f>
        <v>0.51181102362204722</v>
      </c>
      <c r="BE169" s="31">
        <f>IF('SERIES_DB-MetaData'!$F169="US",'SERIES_DB-MetaData'!BE169,'SERIES_DB-MetaData'!BE169/25.4)</f>
        <v>9.0551181102362204</v>
      </c>
      <c r="BF169" s="108">
        <f>'SERIES_DB-MetaData'!BF169</f>
        <v>1</v>
      </c>
      <c r="BG169" s="23">
        <f t="shared" si="15"/>
        <v>0.37966902063549413</v>
      </c>
      <c r="BH169" s="31">
        <f>IF('SERIES_DB-MetaData'!$F169="US",'SERIES_DB-MetaData'!BH169,'SERIES_DB-MetaData'!BH169/25.4)</f>
        <v>0</v>
      </c>
      <c r="BI169" s="31">
        <f>IF('SERIES_DB-MetaData'!$F169="US",'SERIES_DB-MetaData'!BI169,'SERIES_DB-MetaData'!BI169/6.89476)</f>
        <v>50.995248565577342</v>
      </c>
      <c r="BJ169" s="31">
        <f>IF('SERIES_DB-MetaData'!$F169="US",'SERIES_DB-MetaData'!BJ169,'SERIES_DB-MetaData'!BJ169/6.89476)</f>
        <v>0</v>
      </c>
      <c r="BK169" s="108">
        <f>'SERIES_DB-MetaData'!BK169</f>
        <v>0</v>
      </c>
      <c r="BL169" s="31">
        <f>IF('SERIES_DB-MetaData'!$F169="US",'SERIES_DB-MetaData'!BL169,'SERIES_DB-MetaData'!BL169/25.4)</f>
        <v>0.27559055118110237</v>
      </c>
      <c r="BM169" s="31">
        <f>IF('SERIES_DB-MetaData'!$F169="US",'SERIES_DB-MetaData'!BM169,'SERIES_DB-MetaData'!BM169/25.4)</f>
        <v>12.992125984251969</v>
      </c>
      <c r="BN169" s="31">
        <f>'SERIES_DB-MetaData'!$BO$6</f>
        <v>0.52359877559829893</v>
      </c>
      <c r="BO169" s="22">
        <f>'SERIES_DB-MetaData'!$BO$6</f>
        <v>0.52359877559829893</v>
      </c>
      <c r="BP169" s="31">
        <f>IF('SERIES_DB-MetaData'!$F169="US",'SERIES_DB-MetaData'!BP169,'SERIES_DB-MetaData'!BP169/6.89476)</f>
        <v>87.747796877628815</v>
      </c>
      <c r="BQ169" s="31">
        <f>IF('SERIES_DB-MetaData'!$F169="US",'SERIES_DB-MetaData'!BQ169,'SERIES_DB-MetaData'!BQ169/6.89476)</f>
        <v>0</v>
      </c>
      <c r="BR169" s="108">
        <f>'SERIES_DB-MetaData'!BR169</f>
        <v>0</v>
      </c>
      <c r="BS169" s="31">
        <f>IF('SERIES_DB-MetaData'!$F169="US",'SERIES_DB-MetaData'!BS169,'SERIES_DB-MetaData'!BS169/25.4)</f>
        <v>0</v>
      </c>
      <c r="BT169" s="108">
        <f>'SERIES_DB-MetaData'!BT169</f>
        <v>0</v>
      </c>
      <c r="BU169" s="108">
        <f t="shared" si="16"/>
        <v>0</v>
      </c>
      <c r="BV169" s="31">
        <f>IF('SERIES_DB-MetaData'!$F169="US",'SERIES_DB-MetaData'!BV169,'SERIES_DB-MetaData'!BV169/6.89476)</f>
        <v>0</v>
      </c>
      <c r="BW169" s="108">
        <f>'SERIES_DB-MetaData'!BW169</f>
        <v>0</v>
      </c>
      <c r="BX169" s="108">
        <f>'SERIES_DB-MetaData'!BX169</f>
        <v>3</v>
      </c>
    </row>
    <row r="170" spans="1:76">
      <c r="A170" s="85">
        <f>'SERIES_DB-MetaData'!A170</f>
        <v>165</v>
      </c>
      <c r="B170" s="85">
        <f>'SERIES_DB-MetaData'!B170</f>
        <v>0</v>
      </c>
      <c r="C170" s="85">
        <f>'SERIES_DB-MetaData'!C170</f>
        <v>8</v>
      </c>
      <c r="D170" s="85" t="str">
        <f>'SERIES_DB-MetaData'!D170</f>
        <v>WS-T4-S2</v>
      </c>
      <c r="E170" s="85" t="str">
        <f>'SERIES_DB-MetaData'!E170</f>
        <v>Massone, Orakcal, Wallace (2009)</v>
      </c>
      <c r="F170" s="20" t="s">
        <v>193</v>
      </c>
      <c r="G170" s="85" t="str">
        <f>'SERIES_DB-MetaData'!G170</f>
        <v>C</v>
      </c>
      <c r="H170" s="85" t="str">
        <f>'SERIES_DB-MetaData'!H170</f>
        <v>R</v>
      </c>
      <c r="I170" s="31">
        <f>IF('SERIES_DB-MetaData'!$F170="US",'SERIES_DB-MetaData'!I170,'SERIES_DB-MetaData'!I170/6.89476)</f>
        <v>4.7862434660524809</v>
      </c>
      <c r="J170" s="31">
        <f>IF('SERIES_DB-MetaData'!$F170="US",'SERIES_DB-MetaData'!J170,'SERIES_DB-MetaData'!J170/6.89476)</f>
        <v>0</v>
      </c>
      <c r="K170" s="31">
        <f>IF('SERIES_DB-MetaData'!$F170="US",'SERIES_DB-MetaData'!K170,'SERIES_DB-MetaData'!K170/6.89476)</f>
        <v>0</v>
      </c>
      <c r="L170" s="31">
        <f>IF('SERIES_DB-MetaData'!$F170="US",'SERIES_DB-MetaData'!L170,'SERIES_DB-MetaData'!L170/4.448)</f>
        <v>0</v>
      </c>
      <c r="M170" s="20">
        <f>'SERIES_DB-MetaData'!M170</f>
        <v>0</v>
      </c>
      <c r="N170" s="31">
        <f>IF('SERIES_DB-MetaData'!$F170="US",'SERIES_DB-MetaData'!N170,'SERIES_DB-MetaData'!N170/25.4)</f>
        <v>5.984251968503937</v>
      </c>
      <c r="O170" s="31">
        <f>IF('SERIES_DB-MetaData'!$F170="US",'SERIES_DB-MetaData'!O170,'SERIES_DB-MetaData'!O170/25.4)</f>
        <v>4.1338582677165361</v>
      </c>
      <c r="P170" s="31">
        <f>IF('SERIES_DB-MetaData'!$F170="US",'SERIES_DB-MetaData'!P170,'SERIES_DB-MetaData'!P170/25.4)</f>
        <v>59.84251968503937</v>
      </c>
      <c r="Q170" s="31">
        <f>IF('SERIES_DB-MetaData'!$F170="US",'SERIES_DB-MetaData'!Q170,'SERIES_DB-MetaData'!Q170/25.4)</f>
        <v>5.984251968503937</v>
      </c>
      <c r="R170" s="31">
        <f>IF('SERIES_DB-MetaData'!$F170="US",'SERIES_DB-MetaData'!R170,'SERIES_DB-MetaData'!R170/25.4)</f>
        <v>59.84251968503937</v>
      </c>
      <c r="S170" s="31">
        <f>IF('SERIES_DB-MetaData'!$F170="US",'SERIES_DB-MetaData'!S170,'SERIES_DB-MetaData'!S170/25.4)</f>
        <v>59.84251968503937</v>
      </c>
      <c r="T170" s="24" t="str">
        <f>'SERIES_DB-MetaData'!T170</f>
        <v>C</v>
      </c>
      <c r="U170" s="31">
        <f>IF('SERIES_DB-MetaData'!$F170="US",'SERIES_DB-MetaData'!U170,'SERIES_DB-MetaData'!U170/(25.4^2))</f>
        <v>358.11271622543245</v>
      </c>
      <c r="V170" s="31">
        <f>IF('SERIES_DB-MetaData'!$F170="US",'SERIES_DB-MetaData'!V170,'SERIES_DB-MetaData'!V170/25.4)</f>
        <v>0.51181102362204722</v>
      </c>
      <c r="W170" s="31">
        <f>IF('SERIES_DB-MetaData'!$F170="US",'SERIES_DB-MetaData'!W170,'SERIES_DB-MetaData'!W170/25.4)</f>
        <v>0</v>
      </c>
      <c r="X170" s="31">
        <f>IF('SERIES_DB-MetaData'!$F170="US",'SERIES_DB-MetaData'!X170,'SERIES_DB-MetaData'!X170/25.4)</f>
        <v>0</v>
      </c>
      <c r="Y170" s="108">
        <f>'SERIES_DB-MetaData'!Y170</f>
        <v>2</v>
      </c>
      <c r="Z170" s="31">
        <f>IF('SERIES_DB-MetaData'!$F170="US",'SERIES_DB-MetaData'!Z170,'SERIES_DB-MetaData'!Z170/25.4)</f>
        <v>0</v>
      </c>
      <c r="AA170" s="108">
        <f>'SERIES_DB-MetaData'!AA170</f>
        <v>0</v>
      </c>
      <c r="AB170" s="31">
        <f>IF('SERIES_DB-MetaData'!$F170="US",'SERIES_DB-MetaData'!AB170,'SERIES_DB-MetaData'!AB170/25.4)</f>
        <v>0</v>
      </c>
      <c r="AC170" s="108">
        <f>'SERIES_DB-MetaData'!AC170</f>
        <v>0</v>
      </c>
      <c r="AD170" s="108" t="str">
        <f>'SERIES_DB-MetaData'!AD170</f>
        <v>STRAIGHT</v>
      </c>
      <c r="AE170" s="31">
        <f>IF('SERIES_DB-MetaData'!$F170="US",'SERIES_DB-MetaData'!AE170,'SERIES_DB-MetaData'!AE170/25.4)</f>
        <v>23.031496062992126</v>
      </c>
      <c r="AF170" s="108" t="str">
        <f>'SERIES_DB-MetaData'!AF170</f>
        <v>Ribbed</v>
      </c>
      <c r="AG170" s="23">
        <f t="shared" si="13"/>
        <v>0.11489983519232058</v>
      </c>
      <c r="AH170" s="31">
        <f>IF('SERIES_DB-MetaData'!$F170="US",'SERIES_DB-MetaData'!AH170,'SERIES_DB-MetaData'!AH170/25.4)</f>
        <v>0</v>
      </c>
      <c r="AI170" s="31">
        <f>IF('SERIES_DB-MetaData'!$F170="US",'SERIES_DB-MetaData'!AI170,'SERIES_DB-MetaData'!AI170/6.89476)</f>
        <v>50.995248565577342</v>
      </c>
      <c r="AJ170" s="31">
        <f>IF('SERIES_DB-MetaData'!$F170="US",'SERIES_DB-MetaData'!AJ170,'SERIES_DB-MetaData'!AJ170/6.89476)</f>
        <v>0</v>
      </c>
      <c r="AK170" s="31">
        <f>IF('SERIES_DB-MetaData'!$F170="US",'SERIES_DB-MetaData'!AK170,'SERIES_DB-MetaData'!AK170/6.89476)</f>
        <v>0</v>
      </c>
      <c r="AL170" s="31">
        <f>IF('SERIES_DB-MetaData'!$F170="US",'SERIES_DB-MetaData'!AL170,'SERIES_DB-MetaData'!AL170/6.89476)</f>
        <v>0</v>
      </c>
      <c r="AM170" s="31">
        <f>IF('SERIES_DB-MetaData'!$F170="US",'SERIES_DB-MetaData'!AM170,'SERIES_DB-MetaData'!AM170/6.89476)</f>
        <v>0</v>
      </c>
      <c r="AN170" s="31">
        <f>IF('SERIES_DB-MetaData'!$F170="US",'SERIES_DB-MetaData'!AN170,'SERIES_DB-MetaData'!AN170/6.89476)</f>
        <v>0</v>
      </c>
      <c r="AO170" s="108">
        <f>'SERIES_DB-MetaData'!AO170</f>
        <v>0</v>
      </c>
      <c r="AP170" s="108" t="str">
        <f>'SERIES_DB-MetaData'!AP170</f>
        <v>1 leg ending at 180o hook</v>
      </c>
      <c r="AQ170" s="108">
        <f>'SERIES_DB-MetaData'!AQ170</f>
        <v>0</v>
      </c>
      <c r="AR170" s="108" t="str">
        <f>'SERIES_DB-MetaData'!AR170</f>
        <v>Ribbed</v>
      </c>
      <c r="AS170" s="31">
        <f>IF('SERIES_DB-MetaData'!$F170="US",'SERIES_DB-MetaData'!AS170,'SERIES_DB-MetaData'!AS170/25.4)</f>
        <v>0.51181102362204722</v>
      </c>
      <c r="AT170" s="108">
        <f>'SERIES_DB-MetaData'!AT170</f>
        <v>5</v>
      </c>
      <c r="AU170" s="31">
        <f>IF('SERIES_DB-MetaData'!$F170="US",'SERIES_DB-MetaData'!AU170,'SERIES_DB-MetaData'!AU170/25.4)</f>
        <v>11.023622047244094</v>
      </c>
      <c r="AV170" s="31">
        <f>IF('SERIES_DB-MetaData'!$F170="US",'SERIES_DB-MetaData'!AV170,'SERIES_DB-MetaData'!AV170/25.4)</f>
        <v>0</v>
      </c>
      <c r="AW170" s="108">
        <f>'SERIES_DB-MetaData'!AW170</f>
        <v>0</v>
      </c>
      <c r="AX170" s="31">
        <f>IF('SERIES_DB-MetaData'!$F170="US",'SERIES_DB-MetaData'!AX170,'SERIES_DB-MetaData'!AX170/25.4)</f>
        <v>0</v>
      </c>
      <c r="AY170" s="23">
        <f t="shared" si="14"/>
        <v>0</v>
      </c>
      <c r="AZ170" s="23"/>
      <c r="BA170" s="31">
        <f>IF('SERIES_DB-MetaData'!$F170="US",'SERIES_DB-MetaData'!BA170,'SERIES_DB-MetaData'!BA170/6.89476)</f>
        <v>61.495976654734903</v>
      </c>
      <c r="BB170" s="31">
        <f>IF('SERIES_DB-MetaData'!$F170="US",'SERIES_DB-MetaData'!BB170,'SERIES_DB-MetaData'!BB170/6.89476)</f>
        <v>0</v>
      </c>
      <c r="BC170" s="108">
        <f>'SERIES_DB-MetaData'!BC170</f>
        <v>0</v>
      </c>
      <c r="BD170" s="31">
        <f>IF('SERIES_DB-MetaData'!$F170="US",'SERIES_DB-MetaData'!BD170,'SERIES_DB-MetaData'!BD170/25.4)</f>
        <v>0.51181102362204722</v>
      </c>
      <c r="BE170" s="31">
        <f>IF('SERIES_DB-MetaData'!$F170="US",'SERIES_DB-MetaData'!BE170,'SERIES_DB-MetaData'!BE170/25.4)</f>
        <v>11.023622047244094</v>
      </c>
      <c r="BF170" s="108">
        <f>'SERIES_DB-MetaData'!BF170</f>
        <v>1</v>
      </c>
      <c r="BG170" s="23">
        <f t="shared" si="15"/>
        <v>0.31187098123629875</v>
      </c>
      <c r="BH170" s="31">
        <f>IF('SERIES_DB-MetaData'!$F170="US",'SERIES_DB-MetaData'!BH170,'SERIES_DB-MetaData'!BH170/25.4)</f>
        <v>0</v>
      </c>
      <c r="BI170" s="31">
        <f>IF('SERIES_DB-MetaData'!$F170="US",'SERIES_DB-MetaData'!BI170,'SERIES_DB-MetaData'!BI170/6.89476)</f>
        <v>50.995248565577342</v>
      </c>
      <c r="BJ170" s="31">
        <f>IF('SERIES_DB-MetaData'!$F170="US",'SERIES_DB-MetaData'!BJ170,'SERIES_DB-MetaData'!BJ170/6.89476)</f>
        <v>0</v>
      </c>
      <c r="BK170" s="108">
        <f>'SERIES_DB-MetaData'!BK170</f>
        <v>0</v>
      </c>
      <c r="BL170" s="31">
        <f>IF('SERIES_DB-MetaData'!$F170="US",'SERIES_DB-MetaData'!BL170,'SERIES_DB-MetaData'!BL170/25.4)</f>
        <v>0.27559055118110237</v>
      </c>
      <c r="BM170" s="31">
        <f>IF('SERIES_DB-MetaData'!$F170="US",'SERIES_DB-MetaData'!BM170,'SERIES_DB-MetaData'!BM170/25.4)</f>
        <v>11.023622047244094</v>
      </c>
      <c r="BN170" s="31">
        <f>'SERIES_DB-MetaData'!$BO$6</f>
        <v>0.52359877559829893</v>
      </c>
      <c r="BO170" s="22">
        <f>'SERIES_DB-MetaData'!$BO$6</f>
        <v>0.52359877559829893</v>
      </c>
      <c r="BP170" s="31">
        <f>IF('SERIES_DB-MetaData'!$F170="US",'SERIES_DB-MetaData'!BP170,'SERIES_DB-MetaData'!BP170/6.89476)</f>
        <v>87.747796877628815</v>
      </c>
      <c r="BQ170" s="31">
        <f>IF('SERIES_DB-MetaData'!$F170="US",'SERIES_DB-MetaData'!BQ170,'SERIES_DB-MetaData'!BQ170/6.89476)</f>
        <v>0</v>
      </c>
      <c r="BR170" s="108">
        <f>'SERIES_DB-MetaData'!BR170</f>
        <v>0</v>
      </c>
      <c r="BS170" s="31">
        <f>IF('SERIES_DB-MetaData'!$F170="US",'SERIES_DB-MetaData'!BS170,'SERIES_DB-MetaData'!BS170/25.4)</f>
        <v>0</v>
      </c>
      <c r="BT170" s="108">
        <f>'SERIES_DB-MetaData'!BT170</f>
        <v>0</v>
      </c>
      <c r="BU170" s="108">
        <f t="shared" si="16"/>
        <v>0</v>
      </c>
      <c r="BV170" s="31">
        <f>IF('SERIES_DB-MetaData'!$F170="US",'SERIES_DB-MetaData'!BV170,'SERIES_DB-MetaData'!BV170/6.89476)</f>
        <v>0</v>
      </c>
      <c r="BW170" s="108">
        <f>'SERIES_DB-MetaData'!BW170</f>
        <v>0</v>
      </c>
      <c r="BX170" s="108">
        <f>'SERIES_DB-MetaData'!BX170</f>
        <v>8</v>
      </c>
    </row>
    <row r="171" spans="1:76">
      <c r="A171" s="85">
        <f>'SERIES_DB-MetaData'!A171</f>
        <v>166</v>
      </c>
      <c r="B171" s="85">
        <f>'SERIES_DB-MetaData'!B171</f>
        <v>0</v>
      </c>
      <c r="C171" s="85">
        <f>'SERIES_DB-MetaData'!C171</f>
        <v>14</v>
      </c>
      <c r="D171" s="85" t="str">
        <f>'SERIES_DB-MetaData'!D171</f>
        <v>WP-T5-N10-S2</v>
      </c>
      <c r="E171" s="85" t="str">
        <f>'SERIES_DB-MetaData'!E171</f>
        <v>Massone, Orakcal, Wallace (2009)</v>
      </c>
      <c r="F171" s="20" t="s">
        <v>193</v>
      </c>
      <c r="G171" s="85" t="str">
        <f>'SERIES_DB-MetaData'!G171</f>
        <v>C</v>
      </c>
      <c r="H171" s="85" t="str">
        <f>'SERIES_DB-MetaData'!H171</f>
        <v>R</v>
      </c>
      <c r="I171" s="31">
        <f>IF('SERIES_DB-MetaData'!$F171="US",'SERIES_DB-MetaData'!I171,'SERIES_DB-MetaData'!I171/6.89476)</f>
        <v>4.5541831767893299</v>
      </c>
      <c r="J171" s="31">
        <f>IF('SERIES_DB-MetaData'!$F171="US",'SERIES_DB-MetaData'!J171,'SERIES_DB-MetaData'!J171/6.89476)</f>
        <v>0</v>
      </c>
      <c r="K171" s="31">
        <f>IF('SERIES_DB-MetaData'!$F171="US",'SERIES_DB-MetaData'!K171,'SERIES_DB-MetaData'!K171/6.89476)</f>
        <v>0</v>
      </c>
      <c r="L171" s="31">
        <f>IF('SERIES_DB-MetaData'!$F171="US",'SERIES_DB-MetaData'!L171,'SERIES_DB-MetaData'!L171/4.448)</f>
        <v>147.0039568345324</v>
      </c>
      <c r="M171" s="20">
        <f>'SERIES_DB-MetaData'!M171</f>
        <v>0</v>
      </c>
      <c r="N171" s="31">
        <f>IF('SERIES_DB-MetaData'!$F171="US",'SERIES_DB-MetaData'!N171,'SERIES_DB-MetaData'!N171/25.4)</f>
        <v>5.984251968503937</v>
      </c>
      <c r="O171" s="31">
        <f>IF('SERIES_DB-MetaData'!$F171="US",'SERIES_DB-MetaData'!O171,'SERIES_DB-MetaData'!O171/25.4)</f>
        <v>2.5196850393700787</v>
      </c>
      <c r="P171" s="31">
        <f>IF('SERIES_DB-MetaData'!$F171="US",'SERIES_DB-MetaData'!P171,'SERIES_DB-MetaData'!P171/25.4)</f>
        <v>53.937007874015748</v>
      </c>
      <c r="Q171" s="31">
        <f>IF('SERIES_DB-MetaData'!$F171="US",'SERIES_DB-MetaData'!Q171,'SERIES_DB-MetaData'!Q171/25.4)</f>
        <v>5.984251968503937</v>
      </c>
      <c r="R171" s="31">
        <f>IF('SERIES_DB-MetaData'!$F171="US",'SERIES_DB-MetaData'!R171,'SERIES_DB-MetaData'!R171/25.4)</f>
        <v>48.031496062992126</v>
      </c>
      <c r="S171" s="31">
        <f>IF('SERIES_DB-MetaData'!$F171="US",'SERIES_DB-MetaData'!S171,'SERIES_DB-MetaData'!S171/25.4)</f>
        <v>48.031496062992126</v>
      </c>
      <c r="T171" s="24" t="str">
        <f>'SERIES_DB-MetaData'!T171</f>
        <v>C</v>
      </c>
      <c r="U171" s="31">
        <f>IF('SERIES_DB-MetaData'!$F171="US",'SERIES_DB-MetaData'!U171,'SERIES_DB-MetaData'!U171/(25.4^2))</f>
        <v>322.77264554529108</v>
      </c>
      <c r="V171" s="31">
        <f>IF('SERIES_DB-MetaData'!$F171="US",'SERIES_DB-MetaData'!V171,'SERIES_DB-MetaData'!V171/25.4)</f>
        <v>0.51181102362204722</v>
      </c>
      <c r="W171" s="31">
        <f>IF('SERIES_DB-MetaData'!$F171="US",'SERIES_DB-MetaData'!W171,'SERIES_DB-MetaData'!W171/25.4)</f>
        <v>0</v>
      </c>
      <c r="X171" s="31">
        <f>IF('SERIES_DB-MetaData'!$F171="US",'SERIES_DB-MetaData'!X171,'SERIES_DB-MetaData'!X171/25.4)</f>
        <v>0</v>
      </c>
      <c r="Y171" s="108">
        <f>'SERIES_DB-MetaData'!Y171</f>
        <v>2</v>
      </c>
      <c r="Z171" s="31">
        <f>IF('SERIES_DB-MetaData'!$F171="US",'SERIES_DB-MetaData'!Z171,'SERIES_DB-MetaData'!Z171/25.4)</f>
        <v>0</v>
      </c>
      <c r="AA171" s="108">
        <f>'SERIES_DB-MetaData'!AA171</f>
        <v>0</v>
      </c>
      <c r="AB171" s="31">
        <f>IF('SERIES_DB-MetaData'!$F171="US",'SERIES_DB-MetaData'!AB171,'SERIES_DB-MetaData'!AB171/25.4)</f>
        <v>0</v>
      </c>
      <c r="AC171" s="108">
        <f>'SERIES_DB-MetaData'!AC171</f>
        <v>0</v>
      </c>
      <c r="AD171" s="108" t="str">
        <f>'SERIES_DB-MetaData'!AD171</f>
        <v>STRAIGHT</v>
      </c>
      <c r="AE171" s="31">
        <f>IF('SERIES_DB-MetaData'!$F171="US",'SERIES_DB-MetaData'!AE171,'SERIES_DB-MetaData'!AE171/25.4)</f>
        <v>29.7244094488189</v>
      </c>
      <c r="AF171" s="108" t="str">
        <f>'SERIES_DB-MetaData'!AF171</f>
        <v>Ribbed</v>
      </c>
      <c r="AG171" s="23">
        <f t="shared" si="13"/>
        <v>0.12748010911848709</v>
      </c>
      <c r="AH171" s="31">
        <f>IF('SERIES_DB-MetaData'!$F171="US",'SERIES_DB-MetaData'!AH171,'SERIES_DB-MetaData'!AH171/25.4)</f>
        <v>0</v>
      </c>
      <c r="AI171" s="31">
        <f>IF('SERIES_DB-MetaData'!$F171="US",'SERIES_DB-MetaData'!AI171,'SERIES_DB-MetaData'!AI171/6.89476)</f>
        <v>50.995248565577342</v>
      </c>
      <c r="AJ171" s="31">
        <f>IF('SERIES_DB-MetaData'!$F171="US",'SERIES_DB-MetaData'!AJ171,'SERIES_DB-MetaData'!AJ171/6.89476)</f>
        <v>0</v>
      </c>
      <c r="AK171" s="31">
        <f>IF('SERIES_DB-MetaData'!$F171="US",'SERIES_DB-MetaData'!AK171,'SERIES_DB-MetaData'!AK171/6.89476)</f>
        <v>0</v>
      </c>
      <c r="AL171" s="31">
        <f>IF('SERIES_DB-MetaData'!$F171="US",'SERIES_DB-MetaData'!AL171,'SERIES_DB-MetaData'!AL171/6.89476)</f>
        <v>0</v>
      </c>
      <c r="AM171" s="31">
        <f>IF('SERIES_DB-MetaData'!$F171="US",'SERIES_DB-MetaData'!AM171,'SERIES_DB-MetaData'!AM171/6.89476)</f>
        <v>0</v>
      </c>
      <c r="AN171" s="31">
        <f>IF('SERIES_DB-MetaData'!$F171="US",'SERIES_DB-MetaData'!AN171,'SERIES_DB-MetaData'!AN171/6.89476)</f>
        <v>0</v>
      </c>
      <c r="AO171" s="108">
        <f>'SERIES_DB-MetaData'!AO171</f>
        <v>0</v>
      </c>
      <c r="AP171" s="108" t="str">
        <f>'SERIES_DB-MetaData'!AP171</f>
        <v>1 leg ending at 180o hook</v>
      </c>
      <c r="AQ171" s="108">
        <f>'SERIES_DB-MetaData'!AQ171</f>
        <v>0</v>
      </c>
      <c r="AR171" s="108" t="str">
        <f>'SERIES_DB-MetaData'!AR171</f>
        <v>Ribbed</v>
      </c>
      <c r="AS171" s="31">
        <f>IF('SERIES_DB-MetaData'!$F171="US",'SERIES_DB-MetaData'!AS171,'SERIES_DB-MetaData'!AS171/25.4)</f>
        <v>0.51181102362204722</v>
      </c>
      <c r="AT171" s="108">
        <f>'SERIES_DB-MetaData'!AT171</f>
        <v>4</v>
      </c>
      <c r="AU171" s="31">
        <f>IF('SERIES_DB-MetaData'!$F171="US",'SERIES_DB-MetaData'!AU171,'SERIES_DB-MetaData'!AU171/25.4)</f>
        <v>12.007874015748031</v>
      </c>
      <c r="AV171" s="31">
        <f>IF('SERIES_DB-MetaData'!$F171="US",'SERIES_DB-MetaData'!AV171,'SERIES_DB-MetaData'!AV171/25.4)</f>
        <v>0</v>
      </c>
      <c r="AW171" s="108">
        <f>'SERIES_DB-MetaData'!AW171</f>
        <v>0</v>
      </c>
      <c r="AX171" s="31">
        <f>IF('SERIES_DB-MetaData'!$F171="US",'SERIES_DB-MetaData'!AX171,'SERIES_DB-MetaData'!AX171/25.4)</f>
        <v>0</v>
      </c>
      <c r="AY171" s="23">
        <f t="shared" si="14"/>
        <v>0</v>
      </c>
      <c r="AZ171" s="23"/>
      <c r="BA171" s="31">
        <f>IF('SERIES_DB-MetaData'!$F171="US",'SERIES_DB-MetaData'!BA171,'SERIES_DB-MetaData'!BA171/6.89476)</f>
        <v>61.495976654734903</v>
      </c>
      <c r="BB171" s="31">
        <f>IF('SERIES_DB-MetaData'!$F171="US",'SERIES_DB-MetaData'!BB171,'SERIES_DB-MetaData'!BB171/6.89476)</f>
        <v>0</v>
      </c>
      <c r="BC171" s="108">
        <f>'SERIES_DB-MetaData'!BC171</f>
        <v>0</v>
      </c>
      <c r="BD171" s="31">
        <f>IF('SERIES_DB-MetaData'!$F171="US",'SERIES_DB-MetaData'!BD171,'SERIES_DB-MetaData'!BD171/25.4)</f>
        <v>0.51181102362204722</v>
      </c>
      <c r="BE171" s="31">
        <f>IF('SERIES_DB-MetaData'!$F171="US",'SERIES_DB-MetaData'!BE171,'SERIES_DB-MetaData'!BE171/25.4)</f>
        <v>12.992125984251969</v>
      </c>
      <c r="BF171" s="108">
        <f>'SERIES_DB-MetaData'!BF171</f>
        <v>1</v>
      </c>
      <c r="BG171" s="23">
        <f t="shared" si="15"/>
        <v>0.26461780226110199</v>
      </c>
      <c r="BH171" s="31">
        <f>IF('SERIES_DB-MetaData'!$F171="US",'SERIES_DB-MetaData'!BH171,'SERIES_DB-MetaData'!BH171/25.4)</f>
        <v>0</v>
      </c>
      <c r="BI171" s="31">
        <f>IF('SERIES_DB-MetaData'!$F171="US",'SERIES_DB-MetaData'!BI171,'SERIES_DB-MetaData'!BI171/6.89476)</f>
        <v>61.495976654734903</v>
      </c>
      <c r="BJ171" s="31">
        <f>IF('SERIES_DB-MetaData'!$F171="US",'SERIES_DB-MetaData'!BJ171,'SERIES_DB-MetaData'!BJ171/6.89476)</f>
        <v>0</v>
      </c>
      <c r="BK171" s="108">
        <f>'SERIES_DB-MetaData'!BK171</f>
        <v>0</v>
      </c>
      <c r="BL171" s="31">
        <f>IF('SERIES_DB-MetaData'!$F171="US",'SERIES_DB-MetaData'!BL171,'SERIES_DB-MetaData'!BL171/25.4)</f>
        <v>0.27559055118110237</v>
      </c>
      <c r="BM171" s="31">
        <f>IF('SERIES_DB-MetaData'!$F171="US",'SERIES_DB-MetaData'!BM171,'SERIES_DB-MetaData'!BM171/25.4)</f>
        <v>12.007874015748031</v>
      </c>
      <c r="BN171" s="31">
        <f>'SERIES_DB-MetaData'!$BO$6</f>
        <v>0.52359877559829893</v>
      </c>
      <c r="BO171" s="22">
        <f>'SERIES_DB-MetaData'!$BO$6</f>
        <v>0.52359877559829893</v>
      </c>
      <c r="BP171" s="31">
        <f>IF('SERIES_DB-MetaData'!$F171="US",'SERIES_DB-MetaData'!BP171,'SERIES_DB-MetaData'!BP171/6.89476)</f>
        <v>87.747796877628815</v>
      </c>
      <c r="BQ171" s="31">
        <f>IF('SERIES_DB-MetaData'!$F171="US",'SERIES_DB-MetaData'!BQ171,'SERIES_DB-MetaData'!BQ171/6.89476)</f>
        <v>0</v>
      </c>
      <c r="BR171" s="108">
        <f>'SERIES_DB-MetaData'!BR171</f>
        <v>0</v>
      </c>
      <c r="BS171" s="31">
        <f>IF('SERIES_DB-MetaData'!$F171="US",'SERIES_DB-MetaData'!BS171,'SERIES_DB-MetaData'!BS171/25.4)</f>
        <v>0</v>
      </c>
      <c r="BT171" s="108">
        <f>'SERIES_DB-MetaData'!BT171</f>
        <v>0</v>
      </c>
      <c r="BU171" s="108">
        <f t="shared" si="16"/>
        <v>0</v>
      </c>
      <c r="BV171" s="31">
        <f>IF('SERIES_DB-MetaData'!$F171="US",'SERIES_DB-MetaData'!BV171,'SERIES_DB-MetaData'!BV171/6.89476)</f>
        <v>0</v>
      </c>
      <c r="BW171" s="108">
        <f>'SERIES_DB-MetaData'!BW171</f>
        <v>0</v>
      </c>
      <c r="BX171" s="108">
        <f>'SERIES_DB-MetaData'!BX171</f>
        <v>2</v>
      </c>
    </row>
    <row r="172" spans="1:76">
      <c r="A172" s="85">
        <f>'SERIES_DB-MetaData'!A172</f>
        <v>167</v>
      </c>
      <c r="B172" s="85">
        <f>'SERIES_DB-MetaData'!B172</f>
        <v>0</v>
      </c>
      <c r="C172" s="85">
        <f>'SERIES_DB-MetaData'!C172</f>
        <v>1</v>
      </c>
      <c r="D172" s="85" t="str">
        <f>'SERIES_DB-MetaData'!D172</f>
        <v>F0W5-0.00-1.3-0.014</v>
      </c>
      <c r="E172" s="85" t="str">
        <f>'SERIES_DB-MetaData'!E172</f>
        <v>Matsuoka et al. 2003</v>
      </c>
      <c r="F172" s="20" t="s">
        <v>193</v>
      </c>
      <c r="G172" s="85" t="str">
        <f>'SERIES_DB-MetaData'!G172</f>
        <v>M</v>
      </c>
      <c r="H172" s="85" t="str">
        <f>'SERIES_DB-MetaData'!H172</f>
        <v>B</v>
      </c>
      <c r="I172" s="31">
        <f>IF('SERIES_DB-MetaData'!$F172="US",'SERIES_DB-MetaData'!I172,'SERIES_DB-MetaData'!I172/6.89476)</f>
        <v>4.7572359298945868</v>
      </c>
      <c r="J172" s="31">
        <f>IF('SERIES_DB-MetaData'!$F172="US",'SERIES_DB-MetaData'!J172,'SERIES_DB-MetaData'!J172/6.89476)</f>
        <v>0</v>
      </c>
      <c r="K172" s="31">
        <f>IF('SERIES_DB-MetaData'!$F172="US",'SERIES_DB-MetaData'!K172,'SERIES_DB-MetaData'!K172/6.89476)</f>
        <v>0</v>
      </c>
      <c r="L172" s="31">
        <f>IF('SERIES_DB-MetaData'!$F172="US",'SERIES_DB-MetaData'!L172,'SERIES_DB-MetaData'!L172/4.448)</f>
        <v>51.517311151079127</v>
      </c>
      <c r="M172" s="20" t="str">
        <f>'SERIES_DB-MetaData'!M172</f>
        <v>III</v>
      </c>
      <c r="N172" s="31">
        <f>IF('SERIES_DB-MetaData'!$F172="US",'SERIES_DB-MetaData'!N172,'SERIES_DB-MetaData'!N172/25.4)</f>
        <v>5.9055118110236222</v>
      </c>
      <c r="O172" s="31">
        <f>IF('SERIES_DB-MetaData'!$F172="US",'SERIES_DB-MetaData'!O172,'SERIES_DB-MetaData'!O172/25.4)</f>
        <v>5.9055118110236222</v>
      </c>
      <c r="P172" s="31">
        <f>IF('SERIES_DB-MetaData'!$F172="US",'SERIES_DB-MetaData'!P172,'SERIES_DB-MetaData'!P172/25.4)</f>
        <v>53.1496062992126</v>
      </c>
      <c r="Q172" s="31">
        <f>IF('SERIES_DB-MetaData'!$F172="US",'SERIES_DB-MetaData'!Q172,'SERIES_DB-MetaData'!Q172/25.4)</f>
        <v>1.9685039370078741</v>
      </c>
      <c r="R172" s="31">
        <f>IF('SERIES_DB-MetaData'!$F172="US",'SERIES_DB-MetaData'!R172,'SERIES_DB-MetaData'!R172/25.4)</f>
        <v>47.244094488188978</v>
      </c>
      <c r="S172" s="31">
        <f>IF('SERIES_DB-MetaData'!$F172="US",'SERIES_DB-MetaData'!S172,'SERIES_DB-MetaData'!S172/25.4)</f>
        <v>47.244094488188978</v>
      </c>
      <c r="T172" s="24" t="str">
        <f>'SERIES_DB-MetaData'!T172</f>
        <v>C</v>
      </c>
      <c r="U172" s="31">
        <f>IF('SERIES_DB-MetaData'!$F172="US",'SERIES_DB-MetaData'!U172,'SERIES_DB-MetaData'!U172/(25.4^2))</f>
        <v>116.250232500465</v>
      </c>
      <c r="V172" s="31">
        <f>IF('SERIES_DB-MetaData'!$F172="US",'SERIES_DB-MetaData'!V172,'SERIES_DB-MetaData'!V172/25.4)</f>
        <v>0.37401574803149606</v>
      </c>
      <c r="W172" s="31">
        <f>IF('SERIES_DB-MetaData'!$F172="US",'SERIES_DB-MetaData'!W172,'SERIES_DB-MetaData'!W172/25.4)</f>
        <v>0.37401574803149606</v>
      </c>
      <c r="X172" s="31">
        <f>IF('SERIES_DB-MetaData'!$F172="US",'SERIES_DB-MetaData'!X172,'SERIES_DB-MetaData'!X172/25.4)</f>
        <v>0.37401574803149606</v>
      </c>
      <c r="Y172" s="108">
        <f>'SERIES_DB-MetaData'!Y172</f>
        <v>4</v>
      </c>
      <c r="Z172" s="31">
        <f>IF('SERIES_DB-MetaData'!$F172="US",'SERIES_DB-MetaData'!Z172,'SERIES_DB-MetaData'!Z172/25.4)</f>
        <v>0</v>
      </c>
      <c r="AA172" s="108">
        <f>'SERIES_DB-MetaData'!AA172</f>
        <v>0</v>
      </c>
      <c r="AB172" s="31">
        <f>IF('SERIES_DB-MetaData'!$F172="US",'SERIES_DB-MetaData'!AB172,'SERIES_DB-MetaData'!AB172/25.4)</f>
        <v>0</v>
      </c>
      <c r="AC172" s="108">
        <f>'SERIES_DB-MetaData'!AC172</f>
        <v>0</v>
      </c>
      <c r="AD172" s="108" t="str">
        <f>'SERIES_DB-MetaData'!AD172</f>
        <v>STRAIGHT</v>
      </c>
      <c r="AE172" s="31">
        <f>IF('SERIES_DB-MetaData'!$F172="US",'SERIES_DB-MetaData'!AE172,'SERIES_DB-MetaData'!AE172/25.4)</f>
        <v>11.811023622047244</v>
      </c>
      <c r="AF172" s="108" t="str">
        <f>'SERIES_DB-MetaData'!AF172</f>
        <v>Ribbed</v>
      </c>
      <c r="AG172" s="23">
        <f t="shared" si="13"/>
        <v>0.3780383159819718</v>
      </c>
      <c r="AH172" s="31">
        <f>IF('SERIES_DB-MetaData'!$F172="US",'SERIES_DB-MetaData'!AH172,'SERIES_DB-MetaData'!AH172/25.4)</f>
        <v>0</v>
      </c>
      <c r="AI172" s="31">
        <f>IF('SERIES_DB-MetaData'!$F172="US",'SERIES_DB-MetaData'!AI172,'SERIES_DB-MetaData'!AI172/6.89476)</f>
        <v>48.442585383682683</v>
      </c>
      <c r="AJ172" s="31">
        <f>IF('SERIES_DB-MetaData'!$F172="US",'SERIES_DB-MetaData'!AJ172,'SERIES_DB-MetaData'!AJ172/6.89476)</f>
        <v>68.602823013418885</v>
      </c>
      <c r="AK172" s="31">
        <f>IF('SERIES_DB-MetaData'!$F172="US",'SERIES_DB-MetaData'!AK172,'SERIES_DB-MetaData'!AK172/6.89476)</f>
        <v>48.442585383682683</v>
      </c>
      <c r="AL172" s="31">
        <f>IF('SERIES_DB-MetaData'!$F172="US",'SERIES_DB-MetaData'!AL172,'SERIES_DB-MetaData'!AL172/6.89476)</f>
        <v>48.442585383682683</v>
      </c>
      <c r="AM172" s="31">
        <f>IF('SERIES_DB-MetaData'!$F172="US",'SERIES_DB-MetaData'!AM172,'SERIES_DB-MetaData'!AM172/6.89476)</f>
        <v>68.602823013418885</v>
      </c>
      <c r="AN172" s="31">
        <f>IF('SERIES_DB-MetaData'!$F172="US",'SERIES_DB-MetaData'!AN172,'SERIES_DB-MetaData'!AN172/6.89476)</f>
        <v>68.602823013418885</v>
      </c>
      <c r="AO172" s="108">
        <f>'SERIES_DB-MetaData'!AO172</f>
        <v>0</v>
      </c>
      <c r="AP172" s="108" t="str">
        <f>'SERIES_DB-MetaData'!AP172</f>
        <v>C</v>
      </c>
      <c r="AQ172" s="108">
        <f>'SERIES_DB-MetaData'!AQ172</f>
        <v>2</v>
      </c>
      <c r="AR172" s="108" t="str">
        <f>'SERIES_DB-MetaData'!AR172</f>
        <v>Ribbed</v>
      </c>
      <c r="AS172" s="31">
        <f>IF('SERIES_DB-MetaData'!$F172="US",'SERIES_DB-MetaData'!AS172,'SERIES_DB-MetaData'!AS172/25.4)</f>
        <v>0.15748031496062992</v>
      </c>
      <c r="AT172" s="108">
        <f>'SERIES_DB-MetaData'!AT172</f>
        <v>24</v>
      </c>
      <c r="AU172" s="31">
        <f>IF('SERIES_DB-MetaData'!$F172="US",'SERIES_DB-MetaData'!AU172,'SERIES_DB-MetaData'!AU172/25.4)</f>
        <v>1.9685039370078741</v>
      </c>
      <c r="AV172" s="31">
        <f>IF('SERIES_DB-MetaData'!$F172="US",'SERIES_DB-MetaData'!AV172,'SERIES_DB-MetaData'!AV172/25.4)</f>
        <v>0</v>
      </c>
      <c r="AW172" s="108">
        <f>'SERIES_DB-MetaData'!AW172</f>
        <v>0</v>
      </c>
      <c r="AX172" s="31">
        <f>IF('SERIES_DB-MetaData'!$F172="US",'SERIES_DB-MetaData'!AX172,'SERIES_DB-MetaData'!AX172/25.4)</f>
        <v>0</v>
      </c>
      <c r="AY172" s="23">
        <f t="shared" si="14"/>
        <v>0.3351032163829113</v>
      </c>
      <c r="AZ172" s="23"/>
      <c r="BA172" s="31">
        <f>IF('SERIES_DB-MetaData'!$F172="US",'SERIES_DB-MetaData'!BA172,'SERIES_DB-MetaData'!BA172/6.89476)</f>
        <v>25.816707180525501</v>
      </c>
      <c r="BB172" s="31">
        <f>IF('SERIES_DB-MetaData'!$F172="US",'SERIES_DB-MetaData'!BB172,'SERIES_DB-MetaData'!BB172/6.89476)</f>
        <v>41.915889748156573</v>
      </c>
      <c r="BC172" s="108">
        <f>'SERIES_DB-MetaData'!BC172</f>
        <v>0</v>
      </c>
      <c r="BD172" s="31">
        <f>IF('SERIES_DB-MetaData'!$F172="US",'SERIES_DB-MetaData'!BD172,'SERIES_DB-MetaData'!BD172/25.4)</f>
        <v>0.15748031496062992</v>
      </c>
      <c r="BE172" s="31">
        <f>IF('SERIES_DB-MetaData'!$F172="US",'SERIES_DB-MetaData'!BE172,'SERIES_DB-MetaData'!BE172/25.4)</f>
        <v>1.9685039370078741</v>
      </c>
      <c r="BF172" s="108">
        <f>'SERIES_DB-MetaData'!BF172</f>
        <v>1</v>
      </c>
      <c r="BG172" s="23">
        <f t="shared" si="15"/>
        <v>0.50265482457436694</v>
      </c>
      <c r="BH172" s="31">
        <f>IF('SERIES_DB-MetaData'!$F172="US",'SERIES_DB-MetaData'!BH172,'SERIES_DB-MetaData'!BH172/25.4)</f>
        <v>0</v>
      </c>
      <c r="BI172" s="31">
        <f>IF('SERIES_DB-MetaData'!$F172="US",'SERIES_DB-MetaData'!BI172,'SERIES_DB-MetaData'!BI172/6.89476)</f>
        <v>25.816707180525501</v>
      </c>
      <c r="BJ172" s="31">
        <f>IF('SERIES_DB-MetaData'!$F172="US",'SERIES_DB-MetaData'!BJ172,'SERIES_DB-MetaData'!BJ172/6.89476)</f>
        <v>41.915889748156573</v>
      </c>
      <c r="BK172" s="108">
        <f>'SERIES_DB-MetaData'!BK172</f>
        <v>0</v>
      </c>
      <c r="BL172" s="31">
        <f>IF('SERIES_DB-MetaData'!$F172="US",'SERIES_DB-MetaData'!BL172,'SERIES_DB-MetaData'!BL172/25.4)</f>
        <v>0.15748031496062992</v>
      </c>
      <c r="BM172" s="31">
        <f>IF('SERIES_DB-MetaData'!$F172="US",'SERIES_DB-MetaData'!BM172,'SERIES_DB-MetaData'!BM172/25.4)</f>
        <v>1.9685039370078741</v>
      </c>
      <c r="BN172" s="31">
        <f>'SERIES_DB-MetaData'!$BO$6</f>
        <v>0.52359877559829893</v>
      </c>
      <c r="BO172" s="22">
        <f>'SERIES_DB-MetaData'!$BO$6</f>
        <v>0.52359877559829893</v>
      </c>
      <c r="BP172" s="31">
        <f>IF('SERIES_DB-MetaData'!$F172="US",'SERIES_DB-MetaData'!BP172,'SERIES_DB-MetaData'!BP172/6.89476)</f>
        <v>25.816707180525501</v>
      </c>
      <c r="BQ172" s="31">
        <f>IF('SERIES_DB-MetaData'!$F172="US",'SERIES_DB-MetaData'!BQ172,'SERIES_DB-MetaData'!BQ172/6.89476)</f>
        <v>41.915889748156573</v>
      </c>
      <c r="BR172" s="108">
        <f>'SERIES_DB-MetaData'!BR172</f>
        <v>0</v>
      </c>
      <c r="BS172" s="31">
        <f>IF('SERIES_DB-MetaData'!$F172="US",'SERIES_DB-MetaData'!BS172,'SERIES_DB-MetaData'!BS172/25.4)</f>
        <v>0</v>
      </c>
      <c r="BT172" s="108">
        <f>'SERIES_DB-MetaData'!BT172</f>
        <v>0</v>
      </c>
      <c r="BU172" s="108">
        <f t="shared" si="16"/>
        <v>0</v>
      </c>
      <c r="BV172" s="31">
        <f>IF('SERIES_DB-MetaData'!$F172="US",'SERIES_DB-MetaData'!BV172,'SERIES_DB-MetaData'!BV172/6.89476)</f>
        <v>0</v>
      </c>
      <c r="BW172" s="108">
        <f>'SERIES_DB-MetaData'!BW172</f>
        <v>0</v>
      </c>
      <c r="BX172" s="108">
        <f>'SERIES_DB-MetaData'!BX172</f>
        <v>1</v>
      </c>
    </row>
    <row r="173" spans="1:76">
      <c r="A173" s="85">
        <f>'SERIES_DB-MetaData'!A173</f>
        <v>168</v>
      </c>
      <c r="B173" s="85">
        <f>'SERIES_DB-MetaData'!B173</f>
        <v>0</v>
      </c>
      <c r="C173" s="85">
        <f>'SERIES_DB-MetaData'!C173</f>
        <v>2</v>
      </c>
      <c r="D173" s="85" t="str">
        <f>'SERIES_DB-MetaData'!D173</f>
        <v>F0W5-0.00-1.3-1.4</v>
      </c>
      <c r="E173" s="85" t="str">
        <f>'SERIES_DB-MetaData'!E173</f>
        <v>Matsuoka et al. 2003</v>
      </c>
      <c r="F173" s="20" t="s">
        <v>193</v>
      </c>
      <c r="G173" s="85" t="str">
        <f>'SERIES_DB-MetaData'!G173</f>
        <v>M</v>
      </c>
      <c r="H173" s="85" t="str">
        <f>'SERIES_DB-MetaData'!H173</f>
        <v>B</v>
      </c>
      <c r="I173" s="31">
        <f>IF('SERIES_DB-MetaData'!$F173="US",'SERIES_DB-MetaData'!I173,'SERIES_DB-MetaData'!I173/6.89476)</f>
        <v>4.7572359298945868</v>
      </c>
      <c r="J173" s="31">
        <f>IF('SERIES_DB-MetaData'!$F173="US",'SERIES_DB-MetaData'!J173,'SERIES_DB-MetaData'!J173/6.89476)</f>
        <v>0</v>
      </c>
      <c r="K173" s="31">
        <f>IF('SERIES_DB-MetaData'!$F173="US",'SERIES_DB-MetaData'!K173,'SERIES_DB-MetaData'!K173/6.89476)</f>
        <v>0</v>
      </c>
      <c r="L173" s="31">
        <f>IF('SERIES_DB-MetaData'!$F173="US",'SERIES_DB-MetaData'!L173,'SERIES_DB-MetaData'!L173/4.448)</f>
        <v>51.517311151079127</v>
      </c>
      <c r="M173" s="20" t="str">
        <f>'SERIES_DB-MetaData'!M173</f>
        <v>III</v>
      </c>
      <c r="N173" s="31">
        <f>IF('SERIES_DB-MetaData'!$F173="US",'SERIES_DB-MetaData'!N173,'SERIES_DB-MetaData'!N173/25.4)</f>
        <v>5.9055118110236222</v>
      </c>
      <c r="O173" s="31">
        <f>IF('SERIES_DB-MetaData'!$F173="US",'SERIES_DB-MetaData'!O173,'SERIES_DB-MetaData'!O173/25.4)</f>
        <v>5.9055118110236222</v>
      </c>
      <c r="P173" s="31">
        <f>IF('SERIES_DB-MetaData'!$F173="US",'SERIES_DB-MetaData'!P173,'SERIES_DB-MetaData'!P173/25.4)</f>
        <v>53.1496062992126</v>
      </c>
      <c r="Q173" s="31">
        <f>IF('SERIES_DB-MetaData'!$F173="US",'SERIES_DB-MetaData'!Q173,'SERIES_DB-MetaData'!Q173/25.4)</f>
        <v>1.9685039370078741</v>
      </c>
      <c r="R173" s="31">
        <f>IF('SERIES_DB-MetaData'!$F173="US",'SERIES_DB-MetaData'!R173,'SERIES_DB-MetaData'!R173/25.4)</f>
        <v>47.244094488188978</v>
      </c>
      <c r="S173" s="31">
        <f>IF('SERIES_DB-MetaData'!$F173="US",'SERIES_DB-MetaData'!S173,'SERIES_DB-MetaData'!S173/25.4)</f>
        <v>47.244094488188978</v>
      </c>
      <c r="T173" s="24" t="str">
        <f>'SERIES_DB-MetaData'!T173</f>
        <v>C</v>
      </c>
      <c r="U173" s="31">
        <f>IF('SERIES_DB-MetaData'!$F173="US",'SERIES_DB-MetaData'!U173,'SERIES_DB-MetaData'!U173/(25.4^2))</f>
        <v>116.250232500465</v>
      </c>
      <c r="V173" s="31">
        <f>IF('SERIES_DB-MetaData'!$F173="US",'SERIES_DB-MetaData'!V173,'SERIES_DB-MetaData'!V173/25.4)</f>
        <v>0.37401574803149606</v>
      </c>
      <c r="W173" s="31">
        <f>IF('SERIES_DB-MetaData'!$F173="US",'SERIES_DB-MetaData'!W173,'SERIES_DB-MetaData'!W173/25.4)</f>
        <v>0.37401574803149606</v>
      </c>
      <c r="X173" s="31">
        <f>IF('SERIES_DB-MetaData'!$F173="US",'SERIES_DB-MetaData'!X173,'SERIES_DB-MetaData'!X173/25.4)</f>
        <v>0.37401574803149606</v>
      </c>
      <c r="Y173" s="108">
        <f>'SERIES_DB-MetaData'!Y173</f>
        <v>4</v>
      </c>
      <c r="Z173" s="31">
        <f>IF('SERIES_DB-MetaData'!$F173="US",'SERIES_DB-MetaData'!Z173,'SERIES_DB-MetaData'!Z173/25.4)</f>
        <v>0</v>
      </c>
      <c r="AA173" s="108">
        <f>'SERIES_DB-MetaData'!AA173</f>
        <v>0</v>
      </c>
      <c r="AB173" s="31">
        <f>IF('SERIES_DB-MetaData'!$F173="US",'SERIES_DB-MetaData'!AB173,'SERIES_DB-MetaData'!AB173/25.4)</f>
        <v>0</v>
      </c>
      <c r="AC173" s="108">
        <f>'SERIES_DB-MetaData'!AC173</f>
        <v>0</v>
      </c>
      <c r="AD173" s="108" t="str">
        <f>'SERIES_DB-MetaData'!AD173</f>
        <v>STRAIGHT</v>
      </c>
      <c r="AE173" s="31">
        <f>IF('SERIES_DB-MetaData'!$F173="US",'SERIES_DB-MetaData'!AE173,'SERIES_DB-MetaData'!AE173/25.4)</f>
        <v>11.811023622047244</v>
      </c>
      <c r="AF173" s="108" t="str">
        <f>'SERIES_DB-MetaData'!AF173</f>
        <v>Ribbed</v>
      </c>
      <c r="AG173" s="23">
        <f t="shared" si="13"/>
        <v>0.3780383159819718</v>
      </c>
      <c r="AH173" s="31">
        <f>IF('SERIES_DB-MetaData'!$F173="US",'SERIES_DB-MetaData'!AH173,'SERIES_DB-MetaData'!AH173/25.4)</f>
        <v>0</v>
      </c>
      <c r="AI173" s="31">
        <f>IF('SERIES_DB-MetaData'!$F173="US",'SERIES_DB-MetaData'!AI173,'SERIES_DB-MetaData'!AI173/6.89476)</f>
        <v>48.442585383682683</v>
      </c>
      <c r="AJ173" s="31">
        <f>IF('SERIES_DB-MetaData'!$F173="US",'SERIES_DB-MetaData'!AJ173,'SERIES_DB-MetaData'!AJ173/6.89476)</f>
        <v>68.602823013418885</v>
      </c>
      <c r="AK173" s="31">
        <f>IF('SERIES_DB-MetaData'!$F173="US",'SERIES_DB-MetaData'!AK173,'SERIES_DB-MetaData'!AK173/6.89476)</f>
        <v>48.442585383682683</v>
      </c>
      <c r="AL173" s="31">
        <f>IF('SERIES_DB-MetaData'!$F173="US",'SERIES_DB-MetaData'!AL173,'SERIES_DB-MetaData'!AL173/6.89476)</f>
        <v>48.442585383682683</v>
      </c>
      <c r="AM173" s="31">
        <f>IF('SERIES_DB-MetaData'!$F173="US",'SERIES_DB-MetaData'!AM173,'SERIES_DB-MetaData'!AM173/6.89476)</f>
        <v>68.602823013418885</v>
      </c>
      <c r="AN173" s="31">
        <f>IF('SERIES_DB-MetaData'!$F173="US",'SERIES_DB-MetaData'!AN173,'SERIES_DB-MetaData'!AN173/6.89476)</f>
        <v>68.602823013418885</v>
      </c>
      <c r="AO173" s="108">
        <f>'SERIES_DB-MetaData'!AO173</f>
        <v>0</v>
      </c>
      <c r="AP173" s="108" t="str">
        <f>'SERIES_DB-MetaData'!AP173</f>
        <v>C</v>
      </c>
      <c r="AQ173" s="108">
        <f>'SERIES_DB-MetaData'!AQ173</f>
        <v>2</v>
      </c>
      <c r="AR173" s="108" t="str">
        <f>'SERIES_DB-MetaData'!AR173</f>
        <v>Ribbed</v>
      </c>
      <c r="AS173" s="31">
        <f>IF('SERIES_DB-MetaData'!$F173="US",'SERIES_DB-MetaData'!AS173,'SERIES_DB-MetaData'!AS173/25.4)</f>
        <v>0.15748031496062992</v>
      </c>
      <c r="AT173" s="108">
        <f>'SERIES_DB-MetaData'!AT173</f>
        <v>24</v>
      </c>
      <c r="AU173" s="31">
        <f>IF('SERIES_DB-MetaData'!$F173="US",'SERIES_DB-MetaData'!AU173,'SERIES_DB-MetaData'!AU173/25.4)</f>
        <v>1.9685039370078741</v>
      </c>
      <c r="AV173" s="31">
        <f>IF('SERIES_DB-MetaData'!$F173="US",'SERIES_DB-MetaData'!AV173,'SERIES_DB-MetaData'!AV173/25.4)</f>
        <v>0</v>
      </c>
      <c r="AW173" s="108">
        <f>'SERIES_DB-MetaData'!AW173</f>
        <v>0</v>
      </c>
      <c r="AX173" s="31">
        <f>IF('SERIES_DB-MetaData'!$F173="US",'SERIES_DB-MetaData'!AX173,'SERIES_DB-MetaData'!AX173/25.4)</f>
        <v>0</v>
      </c>
      <c r="AY173" s="23">
        <f t="shared" si="14"/>
        <v>0.3351032163829113</v>
      </c>
      <c r="AZ173" s="23"/>
      <c r="BA173" s="31">
        <f>IF('SERIES_DB-MetaData'!$F173="US",'SERIES_DB-MetaData'!BA173,'SERIES_DB-MetaData'!BA173/6.89476)</f>
        <v>25.816707180525501</v>
      </c>
      <c r="BB173" s="31">
        <f>IF('SERIES_DB-MetaData'!$F173="US",'SERIES_DB-MetaData'!BB173,'SERIES_DB-MetaData'!BB173/6.89476)</f>
        <v>41.915889748156573</v>
      </c>
      <c r="BC173" s="108">
        <f>'SERIES_DB-MetaData'!BC173</f>
        <v>0</v>
      </c>
      <c r="BD173" s="31">
        <f>IF('SERIES_DB-MetaData'!$F173="US",'SERIES_DB-MetaData'!BD173,'SERIES_DB-MetaData'!BD173/25.4)</f>
        <v>0.15748031496062992</v>
      </c>
      <c r="BE173" s="31">
        <f>IF('SERIES_DB-MetaData'!$F173="US",'SERIES_DB-MetaData'!BE173,'SERIES_DB-MetaData'!BE173/25.4)</f>
        <v>1.9685039370078741</v>
      </c>
      <c r="BF173" s="108">
        <f>'SERIES_DB-MetaData'!BF173</f>
        <v>1</v>
      </c>
      <c r="BG173" s="23">
        <f t="shared" si="15"/>
        <v>0.50265482457436694</v>
      </c>
      <c r="BH173" s="31">
        <f>IF('SERIES_DB-MetaData'!$F173="US",'SERIES_DB-MetaData'!BH173,'SERIES_DB-MetaData'!BH173/25.4)</f>
        <v>0</v>
      </c>
      <c r="BI173" s="31">
        <f>IF('SERIES_DB-MetaData'!$F173="US",'SERIES_DB-MetaData'!BI173,'SERIES_DB-MetaData'!BI173/6.89476)</f>
        <v>25.816707180525501</v>
      </c>
      <c r="BJ173" s="31">
        <f>IF('SERIES_DB-MetaData'!$F173="US",'SERIES_DB-MetaData'!BJ173,'SERIES_DB-MetaData'!BJ173/6.89476)</f>
        <v>41.915889748156573</v>
      </c>
      <c r="BK173" s="108">
        <f>'SERIES_DB-MetaData'!BK173</f>
        <v>0</v>
      </c>
      <c r="BL173" s="31">
        <f>IF('SERIES_DB-MetaData'!$F173="US",'SERIES_DB-MetaData'!BL173,'SERIES_DB-MetaData'!BL173/25.4)</f>
        <v>0.15748031496062992</v>
      </c>
      <c r="BM173" s="31">
        <f>IF('SERIES_DB-MetaData'!$F173="US",'SERIES_DB-MetaData'!BM173,'SERIES_DB-MetaData'!BM173/25.4)</f>
        <v>1.9685039370078741</v>
      </c>
      <c r="BN173" s="31">
        <f>'SERIES_DB-MetaData'!$BO$6</f>
        <v>0.52359877559829893</v>
      </c>
      <c r="BO173" s="22">
        <f>'SERIES_DB-MetaData'!$BO$6</f>
        <v>0.52359877559829893</v>
      </c>
      <c r="BP173" s="31">
        <f>IF('SERIES_DB-MetaData'!$F173="US",'SERIES_DB-MetaData'!BP173,'SERIES_DB-MetaData'!BP173/6.89476)</f>
        <v>25.816707180525501</v>
      </c>
      <c r="BQ173" s="31">
        <f>IF('SERIES_DB-MetaData'!$F173="US",'SERIES_DB-MetaData'!BQ173,'SERIES_DB-MetaData'!BQ173/6.89476)</f>
        <v>41.915889748156573</v>
      </c>
      <c r="BR173" s="108">
        <f>'SERIES_DB-MetaData'!BR173</f>
        <v>0</v>
      </c>
      <c r="BS173" s="31">
        <f>IF('SERIES_DB-MetaData'!$F173="US",'SERIES_DB-MetaData'!BS173,'SERIES_DB-MetaData'!BS173/25.4)</f>
        <v>0</v>
      </c>
      <c r="BT173" s="108">
        <f>'SERIES_DB-MetaData'!BT173</f>
        <v>0</v>
      </c>
      <c r="BU173" s="108">
        <f t="shared" si="16"/>
        <v>0</v>
      </c>
      <c r="BV173" s="31">
        <f>IF('SERIES_DB-MetaData'!$F173="US",'SERIES_DB-MetaData'!BV173,'SERIES_DB-MetaData'!BV173/6.89476)</f>
        <v>0</v>
      </c>
      <c r="BW173" s="108">
        <f>'SERIES_DB-MetaData'!BW173</f>
        <v>0</v>
      </c>
      <c r="BX173" s="108">
        <f>'SERIES_DB-MetaData'!BX173</f>
        <v>1</v>
      </c>
    </row>
    <row r="174" spans="1:76">
      <c r="A174" s="85">
        <f>'SERIES_DB-MetaData'!A174</f>
        <v>169</v>
      </c>
      <c r="B174" s="85">
        <f>'SERIES_DB-MetaData'!B174</f>
        <v>0</v>
      </c>
      <c r="C174" s="85">
        <f>'SERIES_DB-MetaData'!C174</f>
        <v>3</v>
      </c>
      <c r="D174" s="85" t="str">
        <f>'SERIES_DB-MetaData'!D174</f>
        <v>F1W5-0.00-1.3-0.014</v>
      </c>
      <c r="E174" s="85" t="str">
        <f>'SERIES_DB-MetaData'!E174</f>
        <v>Matsuoka et al. 2003</v>
      </c>
      <c r="F174" s="20" t="s">
        <v>193</v>
      </c>
      <c r="G174" s="85" t="str">
        <f>'SERIES_DB-MetaData'!G174</f>
        <v>C</v>
      </c>
      <c r="H174" s="85" t="str">
        <f>'SERIES_DB-MetaData'!H174</f>
        <v>B</v>
      </c>
      <c r="I174" s="31">
        <f>IF('SERIES_DB-MetaData'!$F174="US",'SERIES_DB-MetaData'!I174,'SERIES_DB-MetaData'!I174/6.89476)</f>
        <v>3.5099118751051521</v>
      </c>
      <c r="J174" s="31">
        <f>IF('SERIES_DB-MetaData'!$F174="US",'SERIES_DB-MetaData'!J174,'SERIES_DB-MetaData'!J174/6.89476)</f>
        <v>0</v>
      </c>
      <c r="K174" s="31">
        <f>IF('SERIES_DB-MetaData'!$F174="US",'SERIES_DB-MetaData'!K174,'SERIES_DB-MetaData'!K174/6.89476)</f>
        <v>0</v>
      </c>
      <c r="L174" s="31">
        <f>IF('SERIES_DB-MetaData'!$F174="US",'SERIES_DB-MetaData'!L174,'SERIES_DB-MetaData'!L174/4.448)</f>
        <v>52.98325089928057</v>
      </c>
      <c r="M174" s="20" t="str">
        <f>'SERIES_DB-MetaData'!M174</f>
        <v>III</v>
      </c>
      <c r="N174" s="31">
        <f>IF('SERIES_DB-MetaData'!$F174="US",'SERIES_DB-MetaData'!N174,'SERIES_DB-MetaData'!N174/25.4)</f>
        <v>5.9055118110236222</v>
      </c>
      <c r="O174" s="31">
        <f>IF('SERIES_DB-MetaData'!$F174="US",'SERIES_DB-MetaData'!O174,'SERIES_DB-MetaData'!O174/25.4)</f>
        <v>5.9055118110236222</v>
      </c>
      <c r="P174" s="31">
        <f>IF('SERIES_DB-MetaData'!$F174="US",'SERIES_DB-MetaData'!P174,'SERIES_DB-MetaData'!P174/25.4)</f>
        <v>53.1496062992126</v>
      </c>
      <c r="Q174" s="31">
        <f>IF('SERIES_DB-MetaData'!$F174="US",'SERIES_DB-MetaData'!Q174,'SERIES_DB-MetaData'!Q174/25.4)</f>
        <v>1.9685039370078741</v>
      </c>
      <c r="R174" s="31">
        <f>IF('SERIES_DB-MetaData'!$F174="US",'SERIES_DB-MetaData'!R174,'SERIES_DB-MetaData'!R174/25.4)</f>
        <v>47.244094488188978</v>
      </c>
      <c r="S174" s="31">
        <f>IF('SERIES_DB-MetaData'!$F174="US",'SERIES_DB-MetaData'!S174,'SERIES_DB-MetaData'!S174/25.4)</f>
        <v>47.244094488188978</v>
      </c>
      <c r="T174" s="24" t="str">
        <f>'SERIES_DB-MetaData'!T174</f>
        <v>C</v>
      </c>
      <c r="U174" s="31">
        <f>IF('SERIES_DB-MetaData'!$F174="US",'SERIES_DB-MetaData'!U174,'SERIES_DB-MetaData'!U174/(25.4^2))</f>
        <v>116.250232500465</v>
      </c>
      <c r="V174" s="31">
        <f>IF('SERIES_DB-MetaData'!$F174="US",'SERIES_DB-MetaData'!V174,'SERIES_DB-MetaData'!V174/25.4)</f>
        <v>0.37401574803149606</v>
      </c>
      <c r="W174" s="31">
        <f>IF('SERIES_DB-MetaData'!$F174="US",'SERIES_DB-MetaData'!W174,'SERIES_DB-MetaData'!W174/25.4)</f>
        <v>0.37401574803149606</v>
      </c>
      <c r="X174" s="31">
        <f>IF('SERIES_DB-MetaData'!$F174="US",'SERIES_DB-MetaData'!X174,'SERIES_DB-MetaData'!X174/25.4)</f>
        <v>0.37401574803149606</v>
      </c>
      <c r="Y174" s="108">
        <f>'SERIES_DB-MetaData'!Y174</f>
        <v>4</v>
      </c>
      <c r="Z174" s="31">
        <f>IF('SERIES_DB-MetaData'!$F174="US",'SERIES_DB-MetaData'!Z174,'SERIES_DB-MetaData'!Z174/25.4)</f>
        <v>0</v>
      </c>
      <c r="AA174" s="108">
        <f>'SERIES_DB-MetaData'!AA174</f>
        <v>0</v>
      </c>
      <c r="AB174" s="31">
        <f>IF('SERIES_DB-MetaData'!$F174="US",'SERIES_DB-MetaData'!AB174,'SERIES_DB-MetaData'!AB174/25.4)</f>
        <v>0</v>
      </c>
      <c r="AC174" s="108">
        <f>'SERIES_DB-MetaData'!AC174</f>
        <v>0</v>
      </c>
      <c r="AD174" s="108" t="str">
        <f>'SERIES_DB-MetaData'!AD174</f>
        <v>STRAIGHT</v>
      </c>
      <c r="AE174" s="31">
        <f>IF('SERIES_DB-MetaData'!$F174="US",'SERIES_DB-MetaData'!AE174,'SERIES_DB-MetaData'!AE174/25.4)</f>
        <v>11.811023622047244</v>
      </c>
      <c r="AF174" s="108" t="str">
        <f>'SERIES_DB-MetaData'!AF174</f>
        <v>Ribbed</v>
      </c>
      <c r="AG174" s="23">
        <f t="shared" si="13"/>
        <v>0.3780383159819718</v>
      </c>
      <c r="AH174" s="31">
        <f>IF('SERIES_DB-MetaData'!$F174="US",'SERIES_DB-MetaData'!AH174,'SERIES_DB-MetaData'!AH174/25.4)</f>
        <v>0</v>
      </c>
      <c r="AI174" s="31">
        <f>IF('SERIES_DB-MetaData'!$F174="US",'SERIES_DB-MetaData'!AI174,'SERIES_DB-MetaData'!AI174/6.89476)</f>
        <v>54.389130296050915</v>
      </c>
      <c r="AJ174" s="31">
        <f>IF('SERIES_DB-MetaData'!$F174="US",'SERIES_DB-MetaData'!AJ174,'SERIES_DB-MetaData'!AJ174/6.89476)</f>
        <v>76.579895456839694</v>
      </c>
      <c r="AK174" s="31">
        <f>IF('SERIES_DB-MetaData'!$F174="US",'SERIES_DB-MetaData'!AK174,'SERIES_DB-MetaData'!AK174/6.89476)</f>
        <v>54.389130296050915</v>
      </c>
      <c r="AL174" s="31">
        <f>IF('SERIES_DB-MetaData'!$F174="US",'SERIES_DB-MetaData'!AL174,'SERIES_DB-MetaData'!AL174/6.89476)</f>
        <v>54.389130296050915</v>
      </c>
      <c r="AM174" s="31">
        <f>IF('SERIES_DB-MetaData'!$F174="US",'SERIES_DB-MetaData'!AM174,'SERIES_DB-MetaData'!AM174/6.89476)</f>
        <v>76.579895456839694</v>
      </c>
      <c r="AN174" s="31">
        <f>IF('SERIES_DB-MetaData'!$F174="US",'SERIES_DB-MetaData'!AN174,'SERIES_DB-MetaData'!AN174/6.89476)</f>
        <v>76.579895456839694</v>
      </c>
      <c r="AO174" s="108">
        <f>'SERIES_DB-MetaData'!AO174</f>
        <v>0</v>
      </c>
      <c r="AP174" s="108" t="str">
        <f>'SERIES_DB-MetaData'!AP174</f>
        <v>C</v>
      </c>
      <c r="AQ174" s="108">
        <f>'SERIES_DB-MetaData'!AQ174</f>
        <v>2</v>
      </c>
      <c r="AR174" s="108" t="str">
        <f>'SERIES_DB-MetaData'!AR174</f>
        <v>Ribbed</v>
      </c>
      <c r="AS174" s="31">
        <f>IF('SERIES_DB-MetaData'!$F174="US",'SERIES_DB-MetaData'!AS174,'SERIES_DB-MetaData'!AS174/25.4)</f>
        <v>0.15748031496062992</v>
      </c>
      <c r="AT174" s="108">
        <f>'SERIES_DB-MetaData'!AT174</f>
        <v>24</v>
      </c>
      <c r="AU174" s="31">
        <f>IF('SERIES_DB-MetaData'!$F174="US",'SERIES_DB-MetaData'!AU174,'SERIES_DB-MetaData'!AU174/25.4)</f>
        <v>1.9685039370078741</v>
      </c>
      <c r="AV174" s="31">
        <f>IF('SERIES_DB-MetaData'!$F174="US",'SERIES_DB-MetaData'!AV174,'SERIES_DB-MetaData'!AV174/25.4)</f>
        <v>0</v>
      </c>
      <c r="AW174" s="108">
        <f>'SERIES_DB-MetaData'!AW174</f>
        <v>0</v>
      </c>
      <c r="AX174" s="31">
        <f>IF('SERIES_DB-MetaData'!$F174="US",'SERIES_DB-MetaData'!AX174,'SERIES_DB-MetaData'!AX174/25.4)</f>
        <v>0</v>
      </c>
      <c r="AY174" s="23">
        <f t="shared" si="14"/>
        <v>0.3351032163829113</v>
      </c>
      <c r="AZ174" s="23"/>
      <c r="BA174" s="31">
        <f>IF('SERIES_DB-MetaData'!$F174="US",'SERIES_DB-MetaData'!BA174,'SERIES_DB-MetaData'!BA174/6.89476)</f>
        <v>34.373930347104178</v>
      </c>
      <c r="BB174" s="31">
        <f>IF('SERIES_DB-MetaData'!$F174="US",'SERIES_DB-MetaData'!BB174,'SERIES_DB-MetaData'!BB174/6.89476)</f>
        <v>45.686869448682771</v>
      </c>
      <c r="BC174" s="108">
        <f>'SERIES_DB-MetaData'!BC174</f>
        <v>0</v>
      </c>
      <c r="BD174" s="31">
        <f>IF('SERIES_DB-MetaData'!$F174="US",'SERIES_DB-MetaData'!BD174,'SERIES_DB-MetaData'!BD174/25.4)</f>
        <v>0.15748031496062992</v>
      </c>
      <c r="BE174" s="31">
        <f>IF('SERIES_DB-MetaData'!$F174="US",'SERIES_DB-MetaData'!BE174,'SERIES_DB-MetaData'!BE174/25.4)</f>
        <v>1.9685039370078741</v>
      </c>
      <c r="BF174" s="108">
        <f>'SERIES_DB-MetaData'!BF174</f>
        <v>1</v>
      </c>
      <c r="BG174" s="23">
        <f t="shared" si="15"/>
        <v>0.50265482457436694</v>
      </c>
      <c r="BH174" s="31">
        <f>IF('SERIES_DB-MetaData'!$F174="US",'SERIES_DB-MetaData'!BH174,'SERIES_DB-MetaData'!BH174/25.4)</f>
        <v>0</v>
      </c>
      <c r="BI174" s="31">
        <f>IF('SERIES_DB-MetaData'!$F174="US",'SERIES_DB-MetaData'!BI174,'SERIES_DB-MetaData'!BI174/6.89476)</f>
        <v>34.373930347104178</v>
      </c>
      <c r="BJ174" s="31">
        <f>IF('SERIES_DB-MetaData'!$F174="US",'SERIES_DB-MetaData'!BJ174,'SERIES_DB-MetaData'!BJ174/6.89476)</f>
        <v>45.686869448682771</v>
      </c>
      <c r="BK174" s="108">
        <f>'SERIES_DB-MetaData'!BK174</f>
        <v>0</v>
      </c>
      <c r="BL174" s="31">
        <f>IF('SERIES_DB-MetaData'!$F174="US",'SERIES_DB-MetaData'!BL174,'SERIES_DB-MetaData'!BL174/25.4)</f>
        <v>0.15748031496062992</v>
      </c>
      <c r="BM174" s="31">
        <f>IF('SERIES_DB-MetaData'!$F174="US",'SERIES_DB-MetaData'!BM174,'SERIES_DB-MetaData'!BM174/25.4)</f>
        <v>1.9685039370078741</v>
      </c>
      <c r="BN174" s="31">
        <f>'SERIES_DB-MetaData'!$BO$6</f>
        <v>0.52359877559829893</v>
      </c>
      <c r="BO174" s="22">
        <f>'SERIES_DB-MetaData'!$BO$6</f>
        <v>0.52359877559829893</v>
      </c>
      <c r="BP174" s="31">
        <f>IF('SERIES_DB-MetaData'!$F174="US",'SERIES_DB-MetaData'!BP174,'SERIES_DB-MetaData'!BP174/6.89476)</f>
        <v>34.373930347104178</v>
      </c>
      <c r="BQ174" s="31">
        <f>IF('SERIES_DB-MetaData'!$F174="US",'SERIES_DB-MetaData'!BQ174,'SERIES_DB-MetaData'!BQ174/6.89476)</f>
        <v>45.686869448682771</v>
      </c>
      <c r="BR174" s="108">
        <f>'SERIES_DB-MetaData'!BR174</f>
        <v>0</v>
      </c>
      <c r="BS174" s="31">
        <f>IF('SERIES_DB-MetaData'!$F174="US",'SERIES_DB-MetaData'!BS174,'SERIES_DB-MetaData'!BS174/25.4)</f>
        <v>0</v>
      </c>
      <c r="BT174" s="108">
        <f>'SERIES_DB-MetaData'!BT174</f>
        <v>0</v>
      </c>
      <c r="BU174" s="108">
        <f t="shared" si="16"/>
        <v>0</v>
      </c>
      <c r="BV174" s="31">
        <f>IF('SERIES_DB-MetaData'!$F174="US",'SERIES_DB-MetaData'!BV174,'SERIES_DB-MetaData'!BV174/6.89476)</f>
        <v>0</v>
      </c>
      <c r="BW174" s="108">
        <f>'SERIES_DB-MetaData'!BW174</f>
        <v>0</v>
      </c>
      <c r="BX174" s="108">
        <f>'SERIES_DB-MetaData'!BX174</f>
        <v>1</v>
      </c>
    </row>
    <row r="175" spans="1:76">
      <c r="A175" s="85">
        <f>'SERIES_DB-MetaData'!A175</f>
        <v>170</v>
      </c>
      <c r="B175" s="85">
        <f>'SERIES_DB-MetaData'!B175</f>
        <v>0</v>
      </c>
      <c r="C175" s="85">
        <f>'SERIES_DB-MetaData'!C175</f>
        <v>4</v>
      </c>
      <c r="D175" s="85" t="str">
        <f>'SERIES_DB-MetaData'!D175</f>
        <v>F1W5-0.00-1.3-1.4</v>
      </c>
      <c r="E175" s="85" t="str">
        <f>'SERIES_DB-MetaData'!E175</f>
        <v>Matsuoka et al. 2003</v>
      </c>
      <c r="F175" s="20" t="s">
        <v>193</v>
      </c>
      <c r="G175" s="85" t="str">
        <f>'SERIES_DB-MetaData'!G175</f>
        <v>C</v>
      </c>
      <c r="H175" s="85" t="str">
        <f>'SERIES_DB-MetaData'!H175</f>
        <v>B</v>
      </c>
      <c r="I175" s="31">
        <f>IF('SERIES_DB-MetaData'!$F175="US",'SERIES_DB-MetaData'!I175,'SERIES_DB-MetaData'!I175/6.89476)</f>
        <v>3.5099118751051521</v>
      </c>
      <c r="J175" s="31">
        <f>IF('SERIES_DB-MetaData'!$F175="US",'SERIES_DB-MetaData'!J175,'SERIES_DB-MetaData'!J175/6.89476)</f>
        <v>0</v>
      </c>
      <c r="K175" s="31">
        <f>IF('SERIES_DB-MetaData'!$F175="US",'SERIES_DB-MetaData'!K175,'SERIES_DB-MetaData'!K175/6.89476)</f>
        <v>0</v>
      </c>
      <c r="L175" s="31">
        <f>IF('SERIES_DB-MetaData'!$F175="US",'SERIES_DB-MetaData'!L175,'SERIES_DB-MetaData'!L175/4.448)</f>
        <v>52.98325089928057</v>
      </c>
      <c r="M175" s="20" t="str">
        <f>'SERIES_DB-MetaData'!M175</f>
        <v>III</v>
      </c>
      <c r="N175" s="31">
        <f>IF('SERIES_DB-MetaData'!$F175="US",'SERIES_DB-MetaData'!N175,'SERIES_DB-MetaData'!N175/25.4)</f>
        <v>5.9055118110236222</v>
      </c>
      <c r="O175" s="31">
        <f>IF('SERIES_DB-MetaData'!$F175="US",'SERIES_DB-MetaData'!O175,'SERIES_DB-MetaData'!O175/25.4)</f>
        <v>5.9055118110236222</v>
      </c>
      <c r="P175" s="31">
        <f>IF('SERIES_DB-MetaData'!$F175="US",'SERIES_DB-MetaData'!P175,'SERIES_DB-MetaData'!P175/25.4)</f>
        <v>53.1496062992126</v>
      </c>
      <c r="Q175" s="31">
        <f>IF('SERIES_DB-MetaData'!$F175="US",'SERIES_DB-MetaData'!Q175,'SERIES_DB-MetaData'!Q175/25.4)</f>
        <v>1.9685039370078741</v>
      </c>
      <c r="R175" s="31">
        <f>IF('SERIES_DB-MetaData'!$F175="US",'SERIES_DB-MetaData'!R175,'SERIES_DB-MetaData'!R175/25.4)</f>
        <v>47.244094488188978</v>
      </c>
      <c r="S175" s="31">
        <f>IF('SERIES_DB-MetaData'!$F175="US",'SERIES_DB-MetaData'!S175,'SERIES_DB-MetaData'!S175/25.4)</f>
        <v>47.244094488188978</v>
      </c>
      <c r="T175" s="24" t="str">
        <f>'SERIES_DB-MetaData'!T175</f>
        <v>C</v>
      </c>
      <c r="U175" s="31">
        <f>IF('SERIES_DB-MetaData'!$F175="US",'SERIES_DB-MetaData'!U175,'SERIES_DB-MetaData'!U175/(25.4^2))</f>
        <v>116.250232500465</v>
      </c>
      <c r="V175" s="31">
        <f>IF('SERIES_DB-MetaData'!$F175="US",'SERIES_DB-MetaData'!V175,'SERIES_DB-MetaData'!V175/25.4)</f>
        <v>0.37401574803149606</v>
      </c>
      <c r="W175" s="31">
        <f>IF('SERIES_DB-MetaData'!$F175="US",'SERIES_DB-MetaData'!W175,'SERIES_DB-MetaData'!W175/25.4)</f>
        <v>0.37401574803149606</v>
      </c>
      <c r="X175" s="31">
        <f>IF('SERIES_DB-MetaData'!$F175="US",'SERIES_DB-MetaData'!X175,'SERIES_DB-MetaData'!X175/25.4)</f>
        <v>0.37401574803149606</v>
      </c>
      <c r="Y175" s="108">
        <f>'SERIES_DB-MetaData'!Y175</f>
        <v>4</v>
      </c>
      <c r="Z175" s="31">
        <f>IF('SERIES_DB-MetaData'!$F175="US",'SERIES_DB-MetaData'!Z175,'SERIES_DB-MetaData'!Z175/25.4)</f>
        <v>0</v>
      </c>
      <c r="AA175" s="108">
        <f>'SERIES_DB-MetaData'!AA175</f>
        <v>0</v>
      </c>
      <c r="AB175" s="31">
        <f>IF('SERIES_DB-MetaData'!$F175="US",'SERIES_DB-MetaData'!AB175,'SERIES_DB-MetaData'!AB175/25.4)</f>
        <v>0</v>
      </c>
      <c r="AC175" s="108">
        <f>'SERIES_DB-MetaData'!AC175</f>
        <v>0</v>
      </c>
      <c r="AD175" s="108" t="str">
        <f>'SERIES_DB-MetaData'!AD175</f>
        <v>STRAIGHT</v>
      </c>
      <c r="AE175" s="31">
        <f>IF('SERIES_DB-MetaData'!$F175="US",'SERIES_DB-MetaData'!AE175,'SERIES_DB-MetaData'!AE175/25.4)</f>
        <v>11.811023622047244</v>
      </c>
      <c r="AF175" s="108" t="str">
        <f>'SERIES_DB-MetaData'!AF175</f>
        <v>Ribbed</v>
      </c>
      <c r="AG175" s="23">
        <f t="shared" si="13"/>
        <v>0.3780383159819718</v>
      </c>
      <c r="AH175" s="31">
        <f>IF('SERIES_DB-MetaData'!$F175="US",'SERIES_DB-MetaData'!AH175,'SERIES_DB-MetaData'!AH175/25.4)</f>
        <v>0</v>
      </c>
      <c r="AI175" s="31">
        <f>IF('SERIES_DB-MetaData'!$F175="US",'SERIES_DB-MetaData'!AI175,'SERIES_DB-MetaData'!AI175/6.89476)</f>
        <v>54.389130296050915</v>
      </c>
      <c r="AJ175" s="31">
        <f>IF('SERIES_DB-MetaData'!$F175="US",'SERIES_DB-MetaData'!AJ175,'SERIES_DB-MetaData'!AJ175/6.89476)</f>
        <v>76.579895456839694</v>
      </c>
      <c r="AK175" s="31">
        <f>IF('SERIES_DB-MetaData'!$F175="US",'SERIES_DB-MetaData'!AK175,'SERIES_DB-MetaData'!AK175/6.89476)</f>
        <v>54.389130296050915</v>
      </c>
      <c r="AL175" s="31">
        <f>IF('SERIES_DB-MetaData'!$F175="US",'SERIES_DB-MetaData'!AL175,'SERIES_DB-MetaData'!AL175/6.89476)</f>
        <v>54.389130296050915</v>
      </c>
      <c r="AM175" s="31">
        <f>IF('SERIES_DB-MetaData'!$F175="US",'SERIES_DB-MetaData'!AM175,'SERIES_DB-MetaData'!AM175/6.89476)</f>
        <v>76.579895456839694</v>
      </c>
      <c r="AN175" s="31">
        <f>IF('SERIES_DB-MetaData'!$F175="US",'SERIES_DB-MetaData'!AN175,'SERIES_DB-MetaData'!AN175/6.89476)</f>
        <v>76.579895456839694</v>
      </c>
      <c r="AO175" s="108">
        <f>'SERIES_DB-MetaData'!AO175</f>
        <v>0</v>
      </c>
      <c r="AP175" s="108" t="str">
        <f>'SERIES_DB-MetaData'!AP175</f>
        <v>C</v>
      </c>
      <c r="AQ175" s="108">
        <f>'SERIES_DB-MetaData'!AQ175</f>
        <v>2</v>
      </c>
      <c r="AR175" s="108" t="str">
        <f>'SERIES_DB-MetaData'!AR175</f>
        <v>Ribbed</v>
      </c>
      <c r="AS175" s="31">
        <f>IF('SERIES_DB-MetaData'!$F175="US",'SERIES_DB-MetaData'!AS175,'SERIES_DB-MetaData'!AS175/25.4)</f>
        <v>0.15748031496062992</v>
      </c>
      <c r="AT175" s="108">
        <f>'SERIES_DB-MetaData'!AT175</f>
        <v>24</v>
      </c>
      <c r="AU175" s="31">
        <f>IF('SERIES_DB-MetaData'!$F175="US",'SERIES_DB-MetaData'!AU175,'SERIES_DB-MetaData'!AU175/25.4)</f>
        <v>1.9685039370078741</v>
      </c>
      <c r="AV175" s="31">
        <f>IF('SERIES_DB-MetaData'!$F175="US",'SERIES_DB-MetaData'!AV175,'SERIES_DB-MetaData'!AV175/25.4)</f>
        <v>0</v>
      </c>
      <c r="AW175" s="108">
        <f>'SERIES_DB-MetaData'!AW175</f>
        <v>0</v>
      </c>
      <c r="AX175" s="31">
        <f>IF('SERIES_DB-MetaData'!$F175="US",'SERIES_DB-MetaData'!AX175,'SERIES_DB-MetaData'!AX175/25.4)</f>
        <v>0</v>
      </c>
      <c r="AY175" s="23">
        <f t="shared" si="14"/>
        <v>0.3351032163829113</v>
      </c>
      <c r="AZ175" s="23"/>
      <c r="BA175" s="31">
        <f>IF('SERIES_DB-MetaData'!$F175="US",'SERIES_DB-MetaData'!BA175,'SERIES_DB-MetaData'!BA175/6.89476)</f>
        <v>34.373930347104178</v>
      </c>
      <c r="BB175" s="31">
        <f>IF('SERIES_DB-MetaData'!$F175="US",'SERIES_DB-MetaData'!BB175,'SERIES_DB-MetaData'!BB175/6.89476)</f>
        <v>45.686869448682771</v>
      </c>
      <c r="BC175" s="108">
        <f>'SERIES_DB-MetaData'!BC175</f>
        <v>0</v>
      </c>
      <c r="BD175" s="31">
        <f>IF('SERIES_DB-MetaData'!$F175="US",'SERIES_DB-MetaData'!BD175,'SERIES_DB-MetaData'!BD175/25.4)</f>
        <v>0.15748031496062992</v>
      </c>
      <c r="BE175" s="31">
        <f>IF('SERIES_DB-MetaData'!$F175="US",'SERIES_DB-MetaData'!BE175,'SERIES_DB-MetaData'!BE175/25.4)</f>
        <v>1.9685039370078741</v>
      </c>
      <c r="BF175" s="108">
        <f>'SERIES_DB-MetaData'!BF175</f>
        <v>1</v>
      </c>
      <c r="BG175" s="23">
        <f t="shared" si="15"/>
        <v>0.50265482457436694</v>
      </c>
      <c r="BH175" s="31">
        <f>IF('SERIES_DB-MetaData'!$F175="US",'SERIES_DB-MetaData'!BH175,'SERIES_DB-MetaData'!BH175/25.4)</f>
        <v>0</v>
      </c>
      <c r="BI175" s="31">
        <f>IF('SERIES_DB-MetaData'!$F175="US",'SERIES_DB-MetaData'!BI175,'SERIES_DB-MetaData'!BI175/6.89476)</f>
        <v>34.373930347104178</v>
      </c>
      <c r="BJ175" s="31">
        <f>IF('SERIES_DB-MetaData'!$F175="US",'SERIES_DB-MetaData'!BJ175,'SERIES_DB-MetaData'!BJ175/6.89476)</f>
        <v>45.686869448682771</v>
      </c>
      <c r="BK175" s="108">
        <f>'SERIES_DB-MetaData'!BK175</f>
        <v>0</v>
      </c>
      <c r="BL175" s="31">
        <f>IF('SERIES_DB-MetaData'!$F175="US",'SERIES_DB-MetaData'!BL175,'SERIES_DB-MetaData'!BL175/25.4)</f>
        <v>0.15748031496062992</v>
      </c>
      <c r="BM175" s="31">
        <f>IF('SERIES_DB-MetaData'!$F175="US",'SERIES_DB-MetaData'!BM175,'SERIES_DB-MetaData'!BM175/25.4)</f>
        <v>1.9685039370078741</v>
      </c>
      <c r="BN175" s="31">
        <f>'SERIES_DB-MetaData'!$BO$6</f>
        <v>0.52359877559829893</v>
      </c>
      <c r="BO175" s="22">
        <f>'SERIES_DB-MetaData'!$BO$6</f>
        <v>0.52359877559829893</v>
      </c>
      <c r="BP175" s="31">
        <f>IF('SERIES_DB-MetaData'!$F175="US",'SERIES_DB-MetaData'!BP175,'SERIES_DB-MetaData'!BP175/6.89476)</f>
        <v>34.373930347104178</v>
      </c>
      <c r="BQ175" s="31">
        <f>IF('SERIES_DB-MetaData'!$F175="US",'SERIES_DB-MetaData'!BQ175,'SERIES_DB-MetaData'!BQ175/6.89476)</f>
        <v>45.686869448682771</v>
      </c>
      <c r="BR175" s="108">
        <f>'SERIES_DB-MetaData'!BR175</f>
        <v>0</v>
      </c>
      <c r="BS175" s="31">
        <f>IF('SERIES_DB-MetaData'!$F175="US",'SERIES_DB-MetaData'!BS175,'SERIES_DB-MetaData'!BS175/25.4)</f>
        <v>0</v>
      </c>
      <c r="BT175" s="108">
        <f>'SERIES_DB-MetaData'!BT175</f>
        <v>0</v>
      </c>
      <c r="BU175" s="108">
        <f t="shared" si="16"/>
        <v>0</v>
      </c>
      <c r="BV175" s="31">
        <f>IF('SERIES_DB-MetaData'!$F175="US",'SERIES_DB-MetaData'!BV175,'SERIES_DB-MetaData'!BV175/6.89476)</f>
        <v>0</v>
      </c>
      <c r="BW175" s="108">
        <f>'SERIES_DB-MetaData'!BW175</f>
        <v>0</v>
      </c>
      <c r="BX175" s="108">
        <f>'SERIES_DB-MetaData'!BX175</f>
        <v>1</v>
      </c>
    </row>
    <row r="176" spans="1:76">
      <c r="A176" s="85">
        <f>'SERIES_DB-MetaData'!A176</f>
        <v>171</v>
      </c>
      <c r="B176" s="85">
        <f>'SERIES_DB-MetaData'!B176</f>
        <v>0</v>
      </c>
      <c r="C176" s="85">
        <f>'SERIES_DB-MetaData'!C176</f>
        <v>5</v>
      </c>
      <c r="D176" s="85" t="str">
        <f>'SERIES_DB-MetaData'!D176</f>
        <v>FS0W5-0.00-2.5-0.014</v>
      </c>
      <c r="E176" s="85" t="str">
        <f>'SERIES_DB-MetaData'!E176</f>
        <v>Matsuoka et al. 2003</v>
      </c>
      <c r="F176" s="20" t="s">
        <v>193</v>
      </c>
      <c r="G176" s="85" t="str">
        <f>'SERIES_DB-MetaData'!G176</f>
        <v>M</v>
      </c>
      <c r="H176" s="85" t="str">
        <f>'SERIES_DB-MetaData'!H176</f>
        <v>B</v>
      </c>
      <c r="I176" s="31">
        <f>IF('SERIES_DB-MetaData'!$F176="US",'SERIES_DB-MetaData'!I176,'SERIES_DB-MetaData'!I176/6.89476)</f>
        <v>3.7999872366840903</v>
      </c>
      <c r="J176" s="31">
        <f>IF('SERIES_DB-MetaData'!$F176="US",'SERIES_DB-MetaData'!J176,'SERIES_DB-MetaData'!J176/6.89476)</f>
        <v>0</v>
      </c>
      <c r="K176" s="31">
        <f>IF('SERIES_DB-MetaData'!$F176="US",'SERIES_DB-MetaData'!K176,'SERIES_DB-MetaData'!K176/6.89476)</f>
        <v>0</v>
      </c>
      <c r="L176" s="31">
        <f>IF('SERIES_DB-MetaData'!$F176="US",'SERIES_DB-MetaData'!L176,'SERIES_DB-MetaData'!L176/4.448)</f>
        <v>52.374029185742309</v>
      </c>
      <c r="M176" s="20" t="str">
        <f>'SERIES_DB-MetaData'!M176</f>
        <v>III</v>
      </c>
      <c r="N176" s="31">
        <f>IF('SERIES_DB-MetaData'!$F176="US",'SERIES_DB-MetaData'!N176,'SERIES_DB-MetaData'!N176/25.4)</f>
        <v>5.9055118110236222</v>
      </c>
      <c r="O176" s="31">
        <f>IF('SERIES_DB-MetaData'!$F176="US",'SERIES_DB-MetaData'!O176,'SERIES_DB-MetaData'!O176/25.4)</f>
        <v>5.9055118110236222</v>
      </c>
      <c r="P176" s="31">
        <f>IF('SERIES_DB-MetaData'!$F176="US",'SERIES_DB-MetaData'!P176,'SERIES_DB-MetaData'!P176/25.4)</f>
        <v>53.1496062992126</v>
      </c>
      <c r="Q176" s="31">
        <f>IF('SERIES_DB-MetaData'!$F176="US",'SERIES_DB-MetaData'!Q176,'SERIES_DB-MetaData'!Q176/25.4)</f>
        <v>1.9685039370078741</v>
      </c>
      <c r="R176" s="31">
        <f>IF('SERIES_DB-MetaData'!$F176="US",'SERIES_DB-MetaData'!R176,'SERIES_DB-MetaData'!R176/25.4)</f>
        <v>47.244094488188978</v>
      </c>
      <c r="S176" s="31">
        <f>IF('SERIES_DB-MetaData'!$F176="US",'SERIES_DB-MetaData'!S176,'SERIES_DB-MetaData'!S176/25.4)</f>
        <v>47.244094488188978</v>
      </c>
      <c r="T176" s="24" t="str">
        <f>'SERIES_DB-MetaData'!T176</f>
        <v>C</v>
      </c>
      <c r="U176" s="31">
        <f>IF('SERIES_DB-MetaData'!$F176="US",'SERIES_DB-MetaData'!U176,'SERIES_DB-MetaData'!U176/(25.4^2))</f>
        <v>116.250232500465</v>
      </c>
      <c r="V176" s="31">
        <f>IF('SERIES_DB-MetaData'!$F176="US",'SERIES_DB-MetaData'!V176,'SERIES_DB-MetaData'!V176/25.4)</f>
        <v>0.37401574803149606</v>
      </c>
      <c r="W176" s="31">
        <f>IF('SERIES_DB-MetaData'!$F176="US",'SERIES_DB-MetaData'!W176,'SERIES_DB-MetaData'!W176/25.4)</f>
        <v>0.37401574803149606</v>
      </c>
      <c r="X176" s="31">
        <f>IF('SERIES_DB-MetaData'!$F176="US",'SERIES_DB-MetaData'!X176,'SERIES_DB-MetaData'!X176/25.4)</f>
        <v>0.37401574803149606</v>
      </c>
      <c r="Y176" s="108">
        <f>'SERIES_DB-MetaData'!Y176</f>
        <v>8</v>
      </c>
      <c r="Z176" s="31">
        <f>IF('SERIES_DB-MetaData'!$F176="US",'SERIES_DB-MetaData'!Z176,'SERIES_DB-MetaData'!Z176/25.4)</f>
        <v>0</v>
      </c>
      <c r="AA176" s="108">
        <f>'SERIES_DB-MetaData'!AA176</f>
        <v>1</v>
      </c>
      <c r="AB176" s="31">
        <f>IF('SERIES_DB-MetaData'!$F176="US",'SERIES_DB-MetaData'!AB176,'SERIES_DB-MetaData'!AB176/25.4)</f>
        <v>0</v>
      </c>
      <c r="AC176" s="108">
        <f>'SERIES_DB-MetaData'!AC176</f>
        <v>1</v>
      </c>
      <c r="AD176" s="108" t="str">
        <f>'SERIES_DB-MetaData'!AD176</f>
        <v>STRAIGHT</v>
      </c>
      <c r="AE176" s="31">
        <f>IF('SERIES_DB-MetaData'!$F176="US",'SERIES_DB-MetaData'!AE176,'SERIES_DB-MetaData'!AE176/25.4)</f>
        <v>11.811023622047244</v>
      </c>
      <c r="AF176" s="108" t="str">
        <f>'SERIES_DB-MetaData'!AF176</f>
        <v>Ribbed</v>
      </c>
      <c r="AG176" s="23">
        <f t="shared" si="13"/>
        <v>0.75607663196394359</v>
      </c>
      <c r="AH176" s="31">
        <f>IF('SERIES_DB-MetaData'!$F176="US",'SERIES_DB-MetaData'!AH176,'SERIES_DB-MetaData'!AH176/25.4)</f>
        <v>0</v>
      </c>
      <c r="AI176" s="31">
        <f>IF('SERIES_DB-MetaData'!$F176="US",'SERIES_DB-MetaData'!AI176,'SERIES_DB-MetaData'!AI176/6.89476)</f>
        <v>52.503640445787816</v>
      </c>
      <c r="AJ176" s="31">
        <f>IF('SERIES_DB-MetaData'!$F176="US",'SERIES_DB-MetaData'!AJ176,'SERIES_DB-MetaData'!AJ176/6.89476)</f>
        <v>73.098991117892425</v>
      </c>
      <c r="AK176" s="31">
        <f>IF('SERIES_DB-MetaData'!$F176="US",'SERIES_DB-MetaData'!AK176,'SERIES_DB-MetaData'!AK176/6.89476)</f>
        <v>52.503640445787816</v>
      </c>
      <c r="AL176" s="31">
        <f>IF('SERIES_DB-MetaData'!$F176="US",'SERIES_DB-MetaData'!AL176,'SERIES_DB-MetaData'!AL176/6.89476)</f>
        <v>52.503640445787816</v>
      </c>
      <c r="AM176" s="31">
        <f>IF('SERIES_DB-MetaData'!$F176="US",'SERIES_DB-MetaData'!AM176,'SERIES_DB-MetaData'!AM176/6.89476)</f>
        <v>73.098991117892425</v>
      </c>
      <c r="AN176" s="31">
        <f>IF('SERIES_DB-MetaData'!$F176="US",'SERIES_DB-MetaData'!AN176,'SERIES_DB-MetaData'!AN176/6.89476)</f>
        <v>73.098991117892425</v>
      </c>
      <c r="AO176" s="108">
        <f>'SERIES_DB-MetaData'!AO176</f>
        <v>0</v>
      </c>
      <c r="AP176" s="108" t="str">
        <f>'SERIES_DB-MetaData'!AP176</f>
        <v>C</v>
      </c>
      <c r="AQ176" s="108">
        <f>'SERIES_DB-MetaData'!AQ176</f>
        <v>2</v>
      </c>
      <c r="AR176" s="108" t="str">
        <f>'SERIES_DB-MetaData'!AR176</f>
        <v>Ribbed</v>
      </c>
      <c r="AS176" s="31">
        <f>IF('SERIES_DB-MetaData'!$F176="US",'SERIES_DB-MetaData'!AS176,'SERIES_DB-MetaData'!AS176/25.4)</f>
        <v>0.15748031496062992</v>
      </c>
      <c r="AT176" s="108">
        <f>'SERIES_DB-MetaData'!AT176</f>
        <v>24</v>
      </c>
      <c r="AU176" s="31">
        <f>IF('SERIES_DB-MetaData'!$F176="US",'SERIES_DB-MetaData'!AU176,'SERIES_DB-MetaData'!AU176/25.4)</f>
        <v>1.9685039370078741</v>
      </c>
      <c r="AV176" s="31">
        <f>IF('SERIES_DB-MetaData'!$F176="US",'SERIES_DB-MetaData'!AV176,'SERIES_DB-MetaData'!AV176/25.4)</f>
        <v>0</v>
      </c>
      <c r="AW176" s="108">
        <f>'SERIES_DB-MetaData'!AW176</f>
        <v>0</v>
      </c>
      <c r="AX176" s="31">
        <f>IF('SERIES_DB-MetaData'!$F176="US",'SERIES_DB-MetaData'!AX176,'SERIES_DB-MetaData'!AX176/25.4)</f>
        <v>0</v>
      </c>
      <c r="AY176" s="23">
        <f t="shared" si="14"/>
        <v>0.3351032163829113</v>
      </c>
      <c r="AZ176" s="23"/>
      <c r="BA176" s="31">
        <f>IF('SERIES_DB-MetaData'!$F176="US",'SERIES_DB-MetaData'!BA176,'SERIES_DB-MetaData'!BA176/6.89476)</f>
        <v>23.206028926315057</v>
      </c>
      <c r="BB176" s="31">
        <f>IF('SERIES_DB-MetaData'!$F176="US",'SERIES_DB-MetaData'!BB176,'SERIES_DB-MetaData'!BB176/6.89476)</f>
        <v>43.656341917630201</v>
      </c>
      <c r="BC176" s="108">
        <f>'SERIES_DB-MetaData'!BC176</f>
        <v>0</v>
      </c>
      <c r="BD176" s="31">
        <f>IF('SERIES_DB-MetaData'!$F176="US",'SERIES_DB-MetaData'!BD176,'SERIES_DB-MetaData'!BD176/25.4)</f>
        <v>0.15748031496062992</v>
      </c>
      <c r="BE176" s="31">
        <f>IF('SERIES_DB-MetaData'!$F176="US",'SERIES_DB-MetaData'!BE176,'SERIES_DB-MetaData'!BE176/25.4)</f>
        <v>1.9685039370078741</v>
      </c>
      <c r="BF176" s="108">
        <f>'SERIES_DB-MetaData'!BF176</f>
        <v>1</v>
      </c>
      <c r="BG176" s="23">
        <f t="shared" si="15"/>
        <v>0.50265482457436694</v>
      </c>
      <c r="BH176" s="31">
        <f>IF('SERIES_DB-MetaData'!$F176="US",'SERIES_DB-MetaData'!BH176,'SERIES_DB-MetaData'!BH176/25.4)</f>
        <v>0</v>
      </c>
      <c r="BI176" s="31">
        <f>IF('SERIES_DB-MetaData'!$F176="US",'SERIES_DB-MetaData'!BI176,'SERIES_DB-MetaData'!BI176/6.89476)</f>
        <v>23.206028926315057</v>
      </c>
      <c r="BJ176" s="31">
        <f>IF('SERIES_DB-MetaData'!$F176="US",'SERIES_DB-MetaData'!BJ176,'SERIES_DB-MetaData'!BJ176/6.89476)</f>
        <v>43.656341917630201</v>
      </c>
      <c r="BK176" s="108">
        <f>'SERIES_DB-MetaData'!BK176</f>
        <v>0</v>
      </c>
      <c r="BL176" s="31">
        <f>IF('SERIES_DB-MetaData'!$F176="US",'SERIES_DB-MetaData'!BL176,'SERIES_DB-MetaData'!BL176/25.4)</f>
        <v>0.15748031496062992</v>
      </c>
      <c r="BM176" s="31">
        <f>IF('SERIES_DB-MetaData'!$F176="US",'SERIES_DB-MetaData'!BM176,'SERIES_DB-MetaData'!BM176/25.4)</f>
        <v>1.9685039370078741</v>
      </c>
      <c r="BN176" s="31">
        <f>'SERIES_DB-MetaData'!$BO$6</f>
        <v>0.52359877559829893</v>
      </c>
      <c r="BO176" s="22">
        <f>'SERIES_DB-MetaData'!$BO$6</f>
        <v>0.52359877559829893</v>
      </c>
      <c r="BP176" s="31">
        <f>IF('SERIES_DB-MetaData'!$F176="US",'SERIES_DB-MetaData'!BP176,'SERIES_DB-MetaData'!BP176/6.89476)</f>
        <v>23.206028926315057</v>
      </c>
      <c r="BQ176" s="31">
        <f>IF('SERIES_DB-MetaData'!$F176="US",'SERIES_DB-MetaData'!BQ176,'SERIES_DB-MetaData'!BQ176/6.89476)</f>
        <v>43.656341917630201</v>
      </c>
      <c r="BR176" s="108">
        <f>'SERIES_DB-MetaData'!BR176</f>
        <v>0</v>
      </c>
      <c r="BS176" s="31">
        <f>IF('SERIES_DB-MetaData'!$F176="US",'SERIES_DB-MetaData'!BS176,'SERIES_DB-MetaData'!BS176/25.4)</f>
        <v>0</v>
      </c>
      <c r="BT176" s="108">
        <f>'SERIES_DB-MetaData'!BT176</f>
        <v>0</v>
      </c>
      <c r="BU176" s="108">
        <f t="shared" si="16"/>
        <v>0</v>
      </c>
      <c r="BV176" s="31">
        <f>IF('SERIES_DB-MetaData'!$F176="US",'SERIES_DB-MetaData'!BV176,'SERIES_DB-MetaData'!BV176/6.89476)</f>
        <v>0</v>
      </c>
      <c r="BW176" s="108">
        <f>'SERIES_DB-MetaData'!BW176</f>
        <v>0</v>
      </c>
      <c r="BX176" s="108">
        <f>'SERIES_DB-MetaData'!BX176</f>
        <v>1</v>
      </c>
    </row>
    <row r="177" spans="1:76">
      <c r="A177" s="85">
        <f>'SERIES_DB-MetaData'!A177</f>
        <v>172</v>
      </c>
      <c r="B177" s="85">
        <f>'SERIES_DB-MetaData'!B177</f>
        <v>0</v>
      </c>
      <c r="C177" s="85">
        <f>'SERIES_DB-MetaData'!C177</f>
        <v>6</v>
      </c>
      <c r="D177" s="85" t="str">
        <f>'SERIES_DB-MetaData'!D177</f>
        <v>FS0W5-0.00-2.5-1.4</v>
      </c>
      <c r="E177" s="85" t="str">
        <f>'SERIES_DB-MetaData'!E177</f>
        <v>Matsuoka et al. 2003</v>
      </c>
      <c r="F177" s="20" t="s">
        <v>193</v>
      </c>
      <c r="G177" s="85" t="str">
        <f>'SERIES_DB-MetaData'!G177</f>
        <v>M</v>
      </c>
      <c r="H177" s="85" t="str">
        <f>'SERIES_DB-MetaData'!H177</f>
        <v>B</v>
      </c>
      <c r="I177" s="31">
        <f>IF('SERIES_DB-MetaData'!$F177="US",'SERIES_DB-MetaData'!I177,'SERIES_DB-MetaData'!I177/6.89476)</f>
        <v>3.9015136132367187</v>
      </c>
      <c r="J177" s="31">
        <f>IF('SERIES_DB-MetaData'!$F177="US",'SERIES_DB-MetaData'!J177,'SERIES_DB-MetaData'!J177/6.89476)</f>
        <v>0</v>
      </c>
      <c r="K177" s="31">
        <f>IF('SERIES_DB-MetaData'!$F177="US",'SERIES_DB-MetaData'!K177,'SERIES_DB-MetaData'!K177/6.89476)</f>
        <v>0</v>
      </c>
      <c r="L177" s="31">
        <f>IF('SERIES_DB-MetaData'!$F177="US",'SERIES_DB-MetaData'!L177,'SERIES_DB-MetaData'!L177/4.448)</f>
        <v>53.773335309025498</v>
      </c>
      <c r="M177" s="20" t="str">
        <f>'SERIES_DB-MetaData'!M177</f>
        <v>III</v>
      </c>
      <c r="N177" s="31">
        <f>IF('SERIES_DB-MetaData'!$F177="US",'SERIES_DB-MetaData'!N177,'SERIES_DB-MetaData'!N177/25.4)</f>
        <v>5.9055118110236222</v>
      </c>
      <c r="O177" s="31">
        <f>IF('SERIES_DB-MetaData'!$F177="US",'SERIES_DB-MetaData'!O177,'SERIES_DB-MetaData'!O177/25.4)</f>
        <v>5.9055118110236222</v>
      </c>
      <c r="P177" s="31">
        <f>IF('SERIES_DB-MetaData'!$F177="US",'SERIES_DB-MetaData'!P177,'SERIES_DB-MetaData'!P177/25.4)</f>
        <v>53.1496062992126</v>
      </c>
      <c r="Q177" s="31">
        <f>IF('SERIES_DB-MetaData'!$F177="US",'SERIES_DB-MetaData'!Q177,'SERIES_DB-MetaData'!Q177/25.4)</f>
        <v>1.9685039370078741</v>
      </c>
      <c r="R177" s="31">
        <f>IF('SERIES_DB-MetaData'!$F177="US",'SERIES_DB-MetaData'!R177,'SERIES_DB-MetaData'!R177/25.4)</f>
        <v>47.244094488188978</v>
      </c>
      <c r="S177" s="31">
        <f>IF('SERIES_DB-MetaData'!$F177="US",'SERIES_DB-MetaData'!S177,'SERIES_DB-MetaData'!S177/25.4)</f>
        <v>47.244094488188978</v>
      </c>
      <c r="T177" s="24" t="str">
        <f>'SERIES_DB-MetaData'!T177</f>
        <v>C</v>
      </c>
      <c r="U177" s="31">
        <f>IF('SERIES_DB-MetaData'!$F177="US",'SERIES_DB-MetaData'!U177,'SERIES_DB-MetaData'!U177/(25.4^2))</f>
        <v>116.250232500465</v>
      </c>
      <c r="V177" s="31">
        <f>IF('SERIES_DB-MetaData'!$F177="US",'SERIES_DB-MetaData'!V177,'SERIES_DB-MetaData'!V177/25.4)</f>
        <v>0.37401574803149606</v>
      </c>
      <c r="W177" s="31">
        <f>IF('SERIES_DB-MetaData'!$F177="US",'SERIES_DB-MetaData'!W177,'SERIES_DB-MetaData'!W177/25.4)</f>
        <v>0.37401574803149606</v>
      </c>
      <c r="X177" s="31">
        <f>IF('SERIES_DB-MetaData'!$F177="US",'SERIES_DB-MetaData'!X177,'SERIES_DB-MetaData'!X177/25.4)</f>
        <v>0.37401574803149606</v>
      </c>
      <c r="Y177" s="108">
        <f>'SERIES_DB-MetaData'!Y177</f>
        <v>8</v>
      </c>
      <c r="Z177" s="31">
        <f>IF('SERIES_DB-MetaData'!$F177="US",'SERIES_DB-MetaData'!Z177,'SERIES_DB-MetaData'!Z177/25.4)</f>
        <v>0</v>
      </c>
      <c r="AA177" s="108">
        <f>'SERIES_DB-MetaData'!AA177</f>
        <v>1</v>
      </c>
      <c r="AB177" s="31">
        <f>IF('SERIES_DB-MetaData'!$F177="US",'SERIES_DB-MetaData'!AB177,'SERIES_DB-MetaData'!AB177/25.4)</f>
        <v>0</v>
      </c>
      <c r="AC177" s="108">
        <f>'SERIES_DB-MetaData'!AC177</f>
        <v>1</v>
      </c>
      <c r="AD177" s="108" t="str">
        <f>'SERIES_DB-MetaData'!AD177</f>
        <v>STRAIGHT</v>
      </c>
      <c r="AE177" s="31">
        <f>IF('SERIES_DB-MetaData'!$F177="US",'SERIES_DB-MetaData'!AE177,'SERIES_DB-MetaData'!AE177/25.4)</f>
        <v>11.811023622047244</v>
      </c>
      <c r="AF177" s="108" t="str">
        <f>'SERIES_DB-MetaData'!AF177</f>
        <v>Ribbed</v>
      </c>
      <c r="AG177" s="23">
        <f t="shared" si="13"/>
        <v>0.75607663196394359</v>
      </c>
      <c r="AH177" s="31">
        <f>IF('SERIES_DB-MetaData'!$F177="US",'SERIES_DB-MetaData'!AH177,'SERIES_DB-MetaData'!AH177/25.4)</f>
        <v>0</v>
      </c>
      <c r="AI177" s="31">
        <f>IF('SERIES_DB-MetaData'!$F177="US",'SERIES_DB-MetaData'!AI177,'SERIES_DB-MetaData'!AI177/6.89476)</f>
        <v>52.503640445787816</v>
      </c>
      <c r="AJ177" s="31">
        <f>IF('SERIES_DB-MetaData'!$F177="US",'SERIES_DB-MetaData'!AJ177,'SERIES_DB-MetaData'!AJ177/6.89476)</f>
        <v>73.098991117892425</v>
      </c>
      <c r="AK177" s="31">
        <f>IF('SERIES_DB-MetaData'!$F177="US",'SERIES_DB-MetaData'!AK177,'SERIES_DB-MetaData'!AK177/6.89476)</f>
        <v>52.503640445787816</v>
      </c>
      <c r="AL177" s="31">
        <f>IF('SERIES_DB-MetaData'!$F177="US",'SERIES_DB-MetaData'!AL177,'SERIES_DB-MetaData'!AL177/6.89476)</f>
        <v>52.503640445787816</v>
      </c>
      <c r="AM177" s="31">
        <f>IF('SERIES_DB-MetaData'!$F177="US",'SERIES_DB-MetaData'!AM177,'SERIES_DB-MetaData'!AM177/6.89476)</f>
        <v>73.098991117892425</v>
      </c>
      <c r="AN177" s="31">
        <f>IF('SERIES_DB-MetaData'!$F177="US",'SERIES_DB-MetaData'!AN177,'SERIES_DB-MetaData'!AN177/6.89476)</f>
        <v>73.098991117892425</v>
      </c>
      <c r="AO177" s="108">
        <f>'SERIES_DB-MetaData'!AO177</f>
        <v>0</v>
      </c>
      <c r="AP177" s="108" t="str">
        <f>'SERIES_DB-MetaData'!AP177</f>
        <v>C</v>
      </c>
      <c r="AQ177" s="108">
        <f>'SERIES_DB-MetaData'!AQ177</f>
        <v>2</v>
      </c>
      <c r="AR177" s="108" t="str">
        <f>'SERIES_DB-MetaData'!AR177</f>
        <v>Ribbed</v>
      </c>
      <c r="AS177" s="31">
        <f>IF('SERIES_DB-MetaData'!$F177="US",'SERIES_DB-MetaData'!AS177,'SERIES_DB-MetaData'!AS177/25.4)</f>
        <v>0.15748031496062992</v>
      </c>
      <c r="AT177" s="108">
        <f>'SERIES_DB-MetaData'!AT177</f>
        <v>24</v>
      </c>
      <c r="AU177" s="31">
        <f>IF('SERIES_DB-MetaData'!$F177="US",'SERIES_DB-MetaData'!AU177,'SERIES_DB-MetaData'!AU177/25.4)</f>
        <v>1.9685039370078741</v>
      </c>
      <c r="AV177" s="31">
        <f>IF('SERIES_DB-MetaData'!$F177="US",'SERIES_DB-MetaData'!AV177,'SERIES_DB-MetaData'!AV177/25.4)</f>
        <v>0</v>
      </c>
      <c r="AW177" s="108">
        <f>'SERIES_DB-MetaData'!AW177</f>
        <v>0</v>
      </c>
      <c r="AX177" s="31">
        <f>IF('SERIES_DB-MetaData'!$F177="US",'SERIES_DB-MetaData'!AX177,'SERIES_DB-MetaData'!AX177/25.4)</f>
        <v>0</v>
      </c>
      <c r="AY177" s="23">
        <f t="shared" si="14"/>
        <v>0.3351032163829113</v>
      </c>
      <c r="AZ177" s="23"/>
      <c r="BA177" s="31">
        <f>IF('SERIES_DB-MetaData'!$F177="US",'SERIES_DB-MetaData'!BA177,'SERIES_DB-MetaData'!BA177/6.89476)</f>
        <v>23.206028926315057</v>
      </c>
      <c r="BB177" s="31">
        <f>IF('SERIES_DB-MetaData'!$F177="US",'SERIES_DB-MetaData'!BB177,'SERIES_DB-MetaData'!BB177/6.89476)</f>
        <v>43.656341917630201</v>
      </c>
      <c r="BC177" s="108">
        <f>'SERIES_DB-MetaData'!BC177</f>
        <v>0</v>
      </c>
      <c r="BD177" s="31">
        <f>IF('SERIES_DB-MetaData'!$F177="US",'SERIES_DB-MetaData'!BD177,'SERIES_DB-MetaData'!BD177/25.4)</f>
        <v>0.15748031496062992</v>
      </c>
      <c r="BE177" s="31">
        <f>IF('SERIES_DB-MetaData'!$F177="US",'SERIES_DB-MetaData'!BE177,'SERIES_DB-MetaData'!BE177/25.4)</f>
        <v>1.9685039370078741</v>
      </c>
      <c r="BF177" s="108">
        <f>'SERIES_DB-MetaData'!BF177</f>
        <v>1</v>
      </c>
      <c r="BG177" s="23">
        <f t="shared" si="15"/>
        <v>0.50265482457436694</v>
      </c>
      <c r="BH177" s="31">
        <f>IF('SERIES_DB-MetaData'!$F177="US",'SERIES_DB-MetaData'!BH177,'SERIES_DB-MetaData'!BH177/25.4)</f>
        <v>0</v>
      </c>
      <c r="BI177" s="31">
        <f>IF('SERIES_DB-MetaData'!$F177="US",'SERIES_DB-MetaData'!BI177,'SERIES_DB-MetaData'!BI177/6.89476)</f>
        <v>23.206028926315057</v>
      </c>
      <c r="BJ177" s="31">
        <f>IF('SERIES_DB-MetaData'!$F177="US",'SERIES_DB-MetaData'!BJ177,'SERIES_DB-MetaData'!BJ177/6.89476)</f>
        <v>43.656341917630201</v>
      </c>
      <c r="BK177" s="108">
        <f>'SERIES_DB-MetaData'!BK177</f>
        <v>0</v>
      </c>
      <c r="BL177" s="31">
        <f>IF('SERIES_DB-MetaData'!$F177="US",'SERIES_DB-MetaData'!BL177,'SERIES_DB-MetaData'!BL177/25.4)</f>
        <v>0.15748031496062992</v>
      </c>
      <c r="BM177" s="31">
        <f>IF('SERIES_DB-MetaData'!$F177="US",'SERIES_DB-MetaData'!BM177,'SERIES_DB-MetaData'!BM177/25.4)</f>
        <v>1.9685039370078741</v>
      </c>
      <c r="BN177" s="31">
        <f>'SERIES_DB-MetaData'!$BO$6</f>
        <v>0.52359877559829893</v>
      </c>
      <c r="BO177" s="22">
        <f>'SERIES_DB-MetaData'!$BO$6</f>
        <v>0.52359877559829893</v>
      </c>
      <c r="BP177" s="31">
        <f>IF('SERIES_DB-MetaData'!$F177="US",'SERIES_DB-MetaData'!BP177,'SERIES_DB-MetaData'!BP177/6.89476)</f>
        <v>23.206028926315057</v>
      </c>
      <c r="BQ177" s="31">
        <f>IF('SERIES_DB-MetaData'!$F177="US",'SERIES_DB-MetaData'!BQ177,'SERIES_DB-MetaData'!BQ177/6.89476)</f>
        <v>43.656341917630201</v>
      </c>
      <c r="BR177" s="108">
        <f>'SERIES_DB-MetaData'!BR177</f>
        <v>0</v>
      </c>
      <c r="BS177" s="31">
        <f>IF('SERIES_DB-MetaData'!$F177="US",'SERIES_DB-MetaData'!BS177,'SERIES_DB-MetaData'!BS177/25.4)</f>
        <v>0</v>
      </c>
      <c r="BT177" s="108">
        <f>'SERIES_DB-MetaData'!BT177</f>
        <v>0</v>
      </c>
      <c r="BU177" s="108">
        <f t="shared" si="16"/>
        <v>0</v>
      </c>
      <c r="BV177" s="31">
        <f>IF('SERIES_DB-MetaData'!$F177="US",'SERIES_DB-MetaData'!BV177,'SERIES_DB-MetaData'!BV177/6.89476)</f>
        <v>0</v>
      </c>
      <c r="BW177" s="108">
        <f>'SERIES_DB-MetaData'!BW177</f>
        <v>0</v>
      </c>
      <c r="BX177" s="108">
        <f>'SERIES_DB-MetaData'!BX177</f>
        <v>1</v>
      </c>
    </row>
    <row r="178" spans="1:76">
      <c r="A178" s="85">
        <f>'SERIES_DB-MetaData'!A178</f>
        <v>173</v>
      </c>
      <c r="B178" s="85">
        <f>'SERIES_DB-MetaData'!B178</f>
        <v>0</v>
      </c>
      <c r="C178" s="85">
        <f>'SERIES_DB-MetaData'!C178</f>
        <v>7</v>
      </c>
      <c r="D178" s="85" t="str">
        <f>'SERIES_DB-MetaData'!D178</f>
        <v>FS1W5-0.00-2.5-0.014</v>
      </c>
      <c r="E178" s="85" t="str">
        <f>'SERIES_DB-MetaData'!E178</f>
        <v>Matsuoka et al. 2003</v>
      </c>
      <c r="F178" s="20" t="s">
        <v>193</v>
      </c>
      <c r="G178" s="85" t="str">
        <f>'SERIES_DB-MetaData'!G178</f>
        <v>C</v>
      </c>
      <c r="H178" s="85" t="str">
        <f>'SERIES_DB-MetaData'!H178</f>
        <v>B</v>
      </c>
      <c r="I178" s="31">
        <f>IF('SERIES_DB-MetaData'!$F178="US",'SERIES_DB-MetaData'!I178,'SERIES_DB-MetaData'!I178/6.89476)</f>
        <v>3.6114382516577805</v>
      </c>
      <c r="J178" s="31">
        <f>IF('SERIES_DB-MetaData'!$F178="US",'SERIES_DB-MetaData'!J178,'SERIES_DB-MetaData'!J178/6.89476)</f>
        <v>0</v>
      </c>
      <c r="K178" s="31">
        <f>IF('SERIES_DB-MetaData'!$F178="US",'SERIES_DB-MetaData'!K178,'SERIES_DB-MetaData'!K178/6.89476)</f>
        <v>0</v>
      </c>
      <c r="L178" s="31">
        <f>IF('SERIES_DB-MetaData'!$F178="US",'SERIES_DB-MetaData'!L178,'SERIES_DB-MetaData'!L178/4.448)</f>
        <v>54.515824272400259</v>
      </c>
      <c r="M178" s="20" t="str">
        <f>'SERIES_DB-MetaData'!M178</f>
        <v>III</v>
      </c>
      <c r="N178" s="31">
        <f>IF('SERIES_DB-MetaData'!$F178="US",'SERIES_DB-MetaData'!N178,'SERIES_DB-MetaData'!N178/25.4)</f>
        <v>5.9055118110236222</v>
      </c>
      <c r="O178" s="31">
        <f>IF('SERIES_DB-MetaData'!$F178="US",'SERIES_DB-MetaData'!O178,'SERIES_DB-MetaData'!O178/25.4)</f>
        <v>5.9055118110236222</v>
      </c>
      <c r="P178" s="31">
        <f>IF('SERIES_DB-MetaData'!$F178="US",'SERIES_DB-MetaData'!P178,'SERIES_DB-MetaData'!P178/25.4)</f>
        <v>53.1496062992126</v>
      </c>
      <c r="Q178" s="31">
        <f>IF('SERIES_DB-MetaData'!$F178="US",'SERIES_DB-MetaData'!Q178,'SERIES_DB-MetaData'!Q178/25.4)</f>
        <v>1.9685039370078741</v>
      </c>
      <c r="R178" s="31">
        <f>IF('SERIES_DB-MetaData'!$F178="US",'SERIES_DB-MetaData'!R178,'SERIES_DB-MetaData'!R178/25.4)</f>
        <v>47.244094488188978</v>
      </c>
      <c r="S178" s="31">
        <f>IF('SERIES_DB-MetaData'!$F178="US",'SERIES_DB-MetaData'!S178,'SERIES_DB-MetaData'!S178/25.4)</f>
        <v>47.244094488188978</v>
      </c>
      <c r="T178" s="24" t="str">
        <f>'SERIES_DB-MetaData'!T178</f>
        <v>C</v>
      </c>
      <c r="U178" s="31">
        <f>IF('SERIES_DB-MetaData'!$F178="US",'SERIES_DB-MetaData'!U178,'SERIES_DB-MetaData'!U178/(25.4^2))</f>
        <v>116.250232500465</v>
      </c>
      <c r="V178" s="31">
        <f>IF('SERIES_DB-MetaData'!$F178="US",'SERIES_DB-MetaData'!V178,'SERIES_DB-MetaData'!V178/25.4)</f>
        <v>0.37401574803149606</v>
      </c>
      <c r="W178" s="31">
        <f>IF('SERIES_DB-MetaData'!$F178="US",'SERIES_DB-MetaData'!W178,'SERIES_DB-MetaData'!W178/25.4)</f>
        <v>0.37401574803149606</v>
      </c>
      <c r="X178" s="31">
        <f>IF('SERIES_DB-MetaData'!$F178="US",'SERIES_DB-MetaData'!X178,'SERIES_DB-MetaData'!X178/25.4)</f>
        <v>0.37401574803149606</v>
      </c>
      <c r="Y178" s="108">
        <f>'SERIES_DB-MetaData'!Y178</f>
        <v>8</v>
      </c>
      <c r="Z178" s="31">
        <f>IF('SERIES_DB-MetaData'!$F178="US",'SERIES_DB-MetaData'!Z178,'SERIES_DB-MetaData'!Z178/25.4)</f>
        <v>0</v>
      </c>
      <c r="AA178" s="108">
        <f>'SERIES_DB-MetaData'!AA178</f>
        <v>1</v>
      </c>
      <c r="AB178" s="31">
        <f>IF('SERIES_DB-MetaData'!$F178="US",'SERIES_DB-MetaData'!AB178,'SERIES_DB-MetaData'!AB178/25.4)</f>
        <v>0</v>
      </c>
      <c r="AC178" s="108">
        <f>'SERIES_DB-MetaData'!AC178</f>
        <v>1</v>
      </c>
      <c r="AD178" s="108" t="str">
        <f>'SERIES_DB-MetaData'!AD178</f>
        <v>STRAIGHT</v>
      </c>
      <c r="AE178" s="31">
        <f>IF('SERIES_DB-MetaData'!$F178="US",'SERIES_DB-MetaData'!AE178,'SERIES_DB-MetaData'!AE178/25.4)</f>
        <v>11.811023622047244</v>
      </c>
      <c r="AF178" s="108" t="str">
        <f>'SERIES_DB-MetaData'!AF178</f>
        <v>Ribbed</v>
      </c>
      <c r="AG178" s="23">
        <f t="shared" si="13"/>
        <v>0.75607663196394359</v>
      </c>
      <c r="AH178" s="31">
        <f>IF('SERIES_DB-MetaData'!$F178="US",'SERIES_DB-MetaData'!AH178,'SERIES_DB-MetaData'!AH178/25.4)</f>
        <v>0</v>
      </c>
      <c r="AI178" s="31">
        <f>IF('SERIES_DB-MetaData'!$F178="US",'SERIES_DB-MetaData'!AI178,'SERIES_DB-MetaData'!AI178/6.89476)</f>
        <v>53.37386653052463</v>
      </c>
      <c r="AJ178" s="31">
        <f>IF('SERIES_DB-MetaData'!$F178="US",'SERIES_DB-MetaData'!AJ178,'SERIES_DB-MetaData'!AJ178/6.89476)</f>
        <v>73.67914184105031</v>
      </c>
      <c r="AK178" s="31">
        <f>IF('SERIES_DB-MetaData'!$F178="US",'SERIES_DB-MetaData'!AK178,'SERIES_DB-MetaData'!AK178/6.89476)</f>
        <v>53.37386653052463</v>
      </c>
      <c r="AL178" s="31">
        <f>IF('SERIES_DB-MetaData'!$F178="US",'SERIES_DB-MetaData'!AL178,'SERIES_DB-MetaData'!AL178/6.89476)</f>
        <v>53.37386653052463</v>
      </c>
      <c r="AM178" s="31">
        <f>IF('SERIES_DB-MetaData'!$F178="US",'SERIES_DB-MetaData'!AM178,'SERIES_DB-MetaData'!AM178/6.89476)</f>
        <v>73.67914184105031</v>
      </c>
      <c r="AN178" s="31">
        <f>IF('SERIES_DB-MetaData'!$F178="US",'SERIES_DB-MetaData'!AN178,'SERIES_DB-MetaData'!AN178/6.89476)</f>
        <v>73.67914184105031</v>
      </c>
      <c r="AO178" s="108">
        <f>'SERIES_DB-MetaData'!AO178</f>
        <v>0</v>
      </c>
      <c r="AP178" s="108" t="str">
        <f>'SERIES_DB-MetaData'!AP178</f>
        <v>C</v>
      </c>
      <c r="AQ178" s="108">
        <f>'SERIES_DB-MetaData'!AQ178</f>
        <v>2</v>
      </c>
      <c r="AR178" s="108" t="str">
        <f>'SERIES_DB-MetaData'!AR178</f>
        <v>Ribbed</v>
      </c>
      <c r="AS178" s="31">
        <f>IF('SERIES_DB-MetaData'!$F178="US",'SERIES_DB-MetaData'!AS178,'SERIES_DB-MetaData'!AS178/25.4)</f>
        <v>0.15748031496062992</v>
      </c>
      <c r="AT178" s="108">
        <f>'SERIES_DB-MetaData'!AT178</f>
        <v>24</v>
      </c>
      <c r="AU178" s="31">
        <f>IF('SERIES_DB-MetaData'!$F178="US",'SERIES_DB-MetaData'!AU178,'SERIES_DB-MetaData'!AU178/25.4)</f>
        <v>1.9685039370078741</v>
      </c>
      <c r="AV178" s="31">
        <f>IF('SERIES_DB-MetaData'!$F178="US",'SERIES_DB-MetaData'!AV178,'SERIES_DB-MetaData'!AV178/25.4)</f>
        <v>0</v>
      </c>
      <c r="AW178" s="108">
        <f>'SERIES_DB-MetaData'!AW178</f>
        <v>0</v>
      </c>
      <c r="AX178" s="31">
        <f>IF('SERIES_DB-MetaData'!$F178="US",'SERIES_DB-MetaData'!AX178,'SERIES_DB-MetaData'!AX178/25.4)</f>
        <v>0</v>
      </c>
      <c r="AY178" s="23">
        <f t="shared" si="14"/>
        <v>0.3351032163829113</v>
      </c>
      <c r="AZ178" s="23"/>
      <c r="BA178" s="31">
        <f>IF('SERIES_DB-MetaData'!$F178="US",'SERIES_DB-MetaData'!BA178,'SERIES_DB-MetaData'!BA178/6.89476)</f>
        <v>23.206028926315057</v>
      </c>
      <c r="BB178" s="31">
        <f>IF('SERIES_DB-MetaData'!$F178="US",'SERIES_DB-MetaData'!BB178,'SERIES_DB-MetaData'!BB178/6.89476)</f>
        <v>43.656341917630201</v>
      </c>
      <c r="BC178" s="108">
        <f>'SERIES_DB-MetaData'!BC178</f>
        <v>0</v>
      </c>
      <c r="BD178" s="31">
        <f>IF('SERIES_DB-MetaData'!$F178="US",'SERIES_DB-MetaData'!BD178,'SERIES_DB-MetaData'!BD178/25.4)</f>
        <v>0.15748031496062992</v>
      </c>
      <c r="BE178" s="31">
        <f>IF('SERIES_DB-MetaData'!$F178="US",'SERIES_DB-MetaData'!BE178,'SERIES_DB-MetaData'!BE178/25.4)</f>
        <v>1.9685039370078741</v>
      </c>
      <c r="BF178" s="108">
        <f>'SERIES_DB-MetaData'!BF178</f>
        <v>1</v>
      </c>
      <c r="BG178" s="23">
        <f t="shared" si="15"/>
        <v>0.50265482457436694</v>
      </c>
      <c r="BH178" s="31">
        <f>IF('SERIES_DB-MetaData'!$F178="US",'SERIES_DB-MetaData'!BH178,'SERIES_DB-MetaData'!BH178/25.4)</f>
        <v>0</v>
      </c>
      <c r="BI178" s="31">
        <f>IF('SERIES_DB-MetaData'!$F178="US",'SERIES_DB-MetaData'!BI178,'SERIES_DB-MetaData'!BI178/6.89476)</f>
        <v>23.206028926315057</v>
      </c>
      <c r="BJ178" s="31">
        <f>IF('SERIES_DB-MetaData'!$F178="US",'SERIES_DB-MetaData'!BJ178,'SERIES_DB-MetaData'!BJ178/6.89476)</f>
        <v>43.656341917630201</v>
      </c>
      <c r="BK178" s="108">
        <f>'SERIES_DB-MetaData'!BK178</f>
        <v>0</v>
      </c>
      <c r="BL178" s="31">
        <f>IF('SERIES_DB-MetaData'!$F178="US",'SERIES_DB-MetaData'!BL178,'SERIES_DB-MetaData'!BL178/25.4)</f>
        <v>0.15748031496062992</v>
      </c>
      <c r="BM178" s="31">
        <f>IF('SERIES_DB-MetaData'!$F178="US",'SERIES_DB-MetaData'!BM178,'SERIES_DB-MetaData'!BM178/25.4)</f>
        <v>1.9685039370078741</v>
      </c>
      <c r="BN178" s="31">
        <f>'SERIES_DB-MetaData'!$BO$6</f>
        <v>0.52359877559829893</v>
      </c>
      <c r="BO178" s="22">
        <f>'SERIES_DB-MetaData'!$BO$6</f>
        <v>0.52359877559829893</v>
      </c>
      <c r="BP178" s="31">
        <f>IF('SERIES_DB-MetaData'!$F178="US",'SERIES_DB-MetaData'!BP178,'SERIES_DB-MetaData'!BP178/6.89476)</f>
        <v>23.206028926315057</v>
      </c>
      <c r="BQ178" s="31">
        <f>IF('SERIES_DB-MetaData'!$F178="US",'SERIES_DB-MetaData'!BQ178,'SERIES_DB-MetaData'!BQ178/6.89476)</f>
        <v>43.656341917630201</v>
      </c>
      <c r="BR178" s="108">
        <f>'SERIES_DB-MetaData'!BR178</f>
        <v>0</v>
      </c>
      <c r="BS178" s="31">
        <f>IF('SERIES_DB-MetaData'!$F178="US",'SERIES_DB-MetaData'!BS178,'SERIES_DB-MetaData'!BS178/25.4)</f>
        <v>0</v>
      </c>
      <c r="BT178" s="108">
        <f>'SERIES_DB-MetaData'!BT178</f>
        <v>0</v>
      </c>
      <c r="BU178" s="108">
        <f t="shared" si="16"/>
        <v>0</v>
      </c>
      <c r="BV178" s="31">
        <f>IF('SERIES_DB-MetaData'!$F178="US",'SERIES_DB-MetaData'!BV178,'SERIES_DB-MetaData'!BV178/6.89476)</f>
        <v>0</v>
      </c>
      <c r="BW178" s="108">
        <f>'SERIES_DB-MetaData'!BW178</f>
        <v>0</v>
      </c>
      <c r="BX178" s="108">
        <f>'SERIES_DB-MetaData'!BX178</f>
        <v>1</v>
      </c>
    </row>
    <row r="179" spans="1:76">
      <c r="A179" s="85">
        <f>'SERIES_DB-MetaData'!A179</f>
        <v>174</v>
      </c>
      <c r="B179" s="85">
        <f>'SERIES_DB-MetaData'!B179</f>
        <v>0</v>
      </c>
      <c r="C179" s="85">
        <f>'SERIES_DB-MetaData'!C179</f>
        <v>8</v>
      </c>
      <c r="D179" s="85" t="str">
        <f>'SERIES_DB-MetaData'!D179</f>
        <v>FS1W5-0.00-2.5-1.4</v>
      </c>
      <c r="E179" s="85" t="str">
        <f>'SERIES_DB-MetaData'!E179</f>
        <v>Matsuoka et al. 2003</v>
      </c>
      <c r="F179" s="20" t="s">
        <v>193</v>
      </c>
      <c r="G179" s="85" t="str">
        <f>'SERIES_DB-MetaData'!G179</f>
        <v>C</v>
      </c>
      <c r="H179" s="85" t="str">
        <f>'SERIES_DB-MetaData'!H179</f>
        <v>B</v>
      </c>
      <c r="I179" s="31">
        <f>IF('SERIES_DB-MetaData'!$F179="US",'SERIES_DB-MetaData'!I179,'SERIES_DB-MetaData'!I179/6.89476)</f>
        <v>3.6114382516577805</v>
      </c>
      <c r="J179" s="31">
        <f>IF('SERIES_DB-MetaData'!$F179="US",'SERIES_DB-MetaData'!J179,'SERIES_DB-MetaData'!J179/6.89476)</f>
        <v>0</v>
      </c>
      <c r="K179" s="31">
        <f>IF('SERIES_DB-MetaData'!$F179="US",'SERIES_DB-MetaData'!K179,'SERIES_DB-MetaData'!K179/6.89476)</f>
        <v>0</v>
      </c>
      <c r="L179" s="31">
        <f>IF('SERIES_DB-MetaData'!$F179="US",'SERIES_DB-MetaData'!L179,'SERIES_DB-MetaData'!L179/4.448)</f>
        <v>54.515824272400259</v>
      </c>
      <c r="M179" s="20" t="str">
        <f>'SERIES_DB-MetaData'!M179</f>
        <v>III</v>
      </c>
      <c r="N179" s="31">
        <f>IF('SERIES_DB-MetaData'!$F179="US",'SERIES_DB-MetaData'!N179,'SERIES_DB-MetaData'!N179/25.4)</f>
        <v>5.9055118110236222</v>
      </c>
      <c r="O179" s="31">
        <f>IF('SERIES_DB-MetaData'!$F179="US",'SERIES_DB-MetaData'!O179,'SERIES_DB-MetaData'!O179/25.4)</f>
        <v>5.9055118110236222</v>
      </c>
      <c r="P179" s="31">
        <f>IF('SERIES_DB-MetaData'!$F179="US",'SERIES_DB-MetaData'!P179,'SERIES_DB-MetaData'!P179/25.4)</f>
        <v>53.1496062992126</v>
      </c>
      <c r="Q179" s="31">
        <f>IF('SERIES_DB-MetaData'!$F179="US",'SERIES_DB-MetaData'!Q179,'SERIES_DB-MetaData'!Q179/25.4)</f>
        <v>1.9685039370078741</v>
      </c>
      <c r="R179" s="31">
        <f>IF('SERIES_DB-MetaData'!$F179="US",'SERIES_DB-MetaData'!R179,'SERIES_DB-MetaData'!R179/25.4)</f>
        <v>47.244094488188978</v>
      </c>
      <c r="S179" s="31">
        <f>IF('SERIES_DB-MetaData'!$F179="US",'SERIES_DB-MetaData'!S179,'SERIES_DB-MetaData'!S179/25.4)</f>
        <v>47.244094488188978</v>
      </c>
      <c r="T179" s="24" t="str">
        <f>'SERIES_DB-MetaData'!T179</f>
        <v>C</v>
      </c>
      <c r="U179" s="31">
        <f>IF('SERIES_DB-MetaData'!$F179="US",'SERIES_DB-MetaData'!U179,'SERIES_DB-MetaData'!U179/(25.4^2))</f>
        <v>116.250232500465</v>
      </c>
      <c r="V179" s="31">
        <f>IF('SERIES_DB-MetaData'!$F179="US",'SERIES_DB-MetaData'!V179,'SERIES_DB-MetaData'!V179/25.4)</f>
        <v>0.37401574803149606</v>
      </c>
      <c r="W179" s="31">
        <f>IF('SERIES_DB-MetaData'!$F179="US",'SERIES_DB-MetaData'!W179,'SERIES_DB-MetaData'!W179/25.4)</f>
        <v>0.37401574803149606</v>
      </c>
      <c r="X179" s="31">
        <f>IF('SERIES_DB-MetaData'!$F179="US",'SERIES_DB-MetaData'!X179,'SERIES_DB-MetaData'!X179/25.4)</f>
        <v>0.37401574803149606</v>
      </c>
      <c r="Y179" s="108">
        <f>'SERIES_DB-MetaData'!Y179</f>
        <v>8</v>
      </c>
      <c r="Z179" s="31">
        <f>IF('SERIES_DB-MetaData'!$F179="US",'SERIES_DB-MetaData'!Z179,'SERIES_DB-MetaData'!Z179/25.4)</f>
        <v>0</v>
      </c>
      <c r="AA179" s="108">
        <f>'SERIES_DB-MetaData'!AA179</f>
        <v>1</v>
      </c>
      <c r="AB179" s="31">
        <f>IF('SERIES_DB-MetaData'!$F179="US",'SERIES_DB-MetaData'!AB179,'SERIES_DB-MetaData'!AB179/25.4)</f>
        <v>0</v>
      </c>
      <c r="AC179" s="108">
        <f>'SERIES_DB-MetaData'!AC179</f>
        <v>1</v>
      </c>
      <c r="AD179" s="108" t="str">
        <f>'SERIES_DB-MetaData'!AD179</f>
        <v>STRAIGHT</v>
      </c>
      <c r="AE179" s="31">
        <f>IF('SERIES_DB-MetaData'!$F179="US",'SERIES_DB-MetaData'!AE179,'SERIES_DB-MetaData'!AE179/25.4)</f>
        <v>11.811023622047244</v>
      </c>
      <c r="AF179" s="108" t="str">
        <f>'SERIES_DB-MetaData'!AF179</f>
        <v>Ribbed</v>
      </c>
      <c r="AG179" s="23">
        <f t="shared" si="13"/>
        <v>0.75607663196394359</v>
      </c>
      <c r="AH179" s="31">
        <f>IF('SERIES_DB-MetaData'!$F179="US",'SERIES_DB-MetaData'!AH179,'SERIES_DB-MetaData'!AH179/25.4)</f>
        <v>0</v>
      </c>
      <c r="AI179" s="31">
        <f>IF('SERIES_DB-MetaData'!$F179="US",'SERIES_DB-MetaData'!AI179,'SERIES_DB-MetaData'!AI179/6.89476)</f>
        <v>53.37386653052463</v>
      </c>
      <c r="AJ179" s="31">
        <f>IF('SERIES_DB-MetaData'!$F179="US",'SERIES_DB-MetaData'!AJ179,'SERIES_DB-MetaData'!AJ179/6.89476)</f>
        <v>73.67914184105031</v>
      </c>
      <c r="AK179" s="31">
        <f>IF('SERIES_DB-MetaData'!$F179="US",'SERIES_DB-MetaData'!AK179,'SERIES_DB-MetaData'!AK179/6.89476)</f>
        <v>53.37386653052463</v>
      </c>
      <c r="AL179" s="31">
        <f>IF('SERIES_DB-MetaData'!$F179="US",'SERIES_DB-MetaData'!AL179,'SERIES_DB-MetaData'!AL179/6.89476)</f>
        <v>53.37386653052463</v>
      </c>
      <c r="AM179" s="31">
        <f>IF('SERIES_DB-MetaData'!$F179="US",'SERIES_DB-MetaData'!AM179,'SERIES_DB-MetaData'!AM179/6.89476)</f>
        <v>73.67914184105031</v>
      </c>
      <c r="AN179" s="31">
        <f>IF('SERIES_DB-MetaData'!$F179="US",'SERIES_DB-MetaData'!AN179,'SERIES_DB-MetaData'!AN179/6.89476)</f>
        <v>73.67914184105031</v>
      </c>
      <c r="AO179" s="108">
        <f>'SERIES_DB-MetaData'!AO179</f>
        <v>0</v>
      </c>
      <c r="AP179" s="108" t="str">
        <f>'SERIES_DB-MetaData'!AP179</f>
        <v>C</v>
      </c>
      <c r="AQ179" s="108">
        <f>'SERIES_DB-MetaData'!AQ179</f>
        <v>2</v>
      </c>
      <c r="AR179" s="108" t="str">
        <f>'SERIES_DB-MetaData'!AR179</f>
        <v>Ribbed</v>
      </c>
      <c r="AS179" s="31">
        <f>IF('SERIES_DB-MetaData'!$F179="US",'SERIES_DB-MetaData'!AS179,'SERIES_DB-MetaData'!AS179/25.4)</f>
        <v>0.15748031496062992</v>
      </c>
      <c r="AT179" s="108">
        <f>'SERIES_DB-MetaData'!AT179</f>
        <v>24</v>
      </c>
      <c r="AU179" s="31">
        <f>IF('SERIES_DB-MetaData'!$F179="US",'SERIES_DB-MetaData'!AU179,'SERIES_DB-MetaData'!AU179/25.4)</f>
        <v>1.9685039370078741</v>
      </c>
      <c r="AV179" s="31">
        <f>IF('SERIES_DB-MetaData'!$F179="US",'SERIES_DB-MetaData'!AV179,'SERIES_DB-MetaData'!AV179/25.4)</f>
        <v>0</v>
      </c>
      <c r="AW179" s="108">
        <f>'SERIES_DB-MetaData'!AW179</f>
        <v>0</v>
      </c>
      <c r="AX179" s="31">
        <f>IF('SERIES_DB-MetaData'!$F179="US",'SERIES_DB-MetaData'!AX179,'SERIES_DB-MetaData'!AX179/25.4)</f>
        <v>0</v>
      </c>
      <c r="AY179" s="23">
        <f t="shared" si="14"/>
        <v>0.3351032163829113</v>
      </c>
      <c r="AZ179" s="23"/>
      <c r="BA179" s="31">
        <f>IF('SERIES_DB-MetaData'!$F179="US",'SERIES_DB-MetaData'!BA179,'SERIES_DB-MetaData'!BA179/6.89476)</f>
        <v>23.206028926315057</v>
      </c>
      <c r="BB179" s="31">
        <f>IF('SERIES_DB-MetaData'!$F179="US",'SERIES_DB-MetaData'!BB179,'SERIES_DB-MetaData'!BB179/6.89476)</f>
        <v>43.656341917630201</v>
      </c>
      <c r="BC179" s="108">
        <f>'SERIES_DB-MetaData'!BC179</f>
        <v>0</v>
      </c>
      <c r="BD179" s="31">
        <f>IF('SERIES_DB-MetaData'!$F179="US",'SERIES_DB-MetaData'!BD179,'SERIES_DB-MetaData'!BD179/25.4)</f>
        <v>0.25</v>
      </c>
      <c r="BE179" s="31">
        <f>IF('SERIES_DB-MetaData'!$F179="US",'SERIES_DB-MetaData'!BE179,'SERIES_DB-MetaData'!BE179/25.4)</f>
        <v>1.9685039370078741</v>
      </c>
      <c r="BF179" s="108">
        <f>'SERIES_DB-MetaData'!BF179</f>
        <v>1</v>
      </c>
      <c r="BG179" s="23">
        <f t="shared" si="15"/>
        <v>1.2667686977437442</v>
      </c>
      <c r="BH179" s="31">
        <f>IF('SERIES_DB-MetaData'!$F179="US",'SERIES_DB-MetaData'!BH179,'SERIES_DB-MetaData'!BH179/25.4)</f>
        <v>0</v>
      </c>
      <c r="BI179" s="31">
        <f>IF('SERIES_DB-MetaData'!$F179="US",'SERIES_DB-MetaData'!BI179,'SERIES_DB-MetaData'!BI179/6.89476)</f>
        <v>23.206028926315057</v>
      </c>
      <c r="BJ179" s="31">
        <f>IF('SERIES_DB-MetaData'!$F179="US",'SERIES_DB-MetaData'!BJ179,'SERIES_DB-MetaData'!BJ179/6.89476)</f>
        <v>43.656341917630201</v>
      </c>
      <c r="BK179" s="108">
        <f>'SERIES_DB-MetaData'!BK179</f>
        <v>0</v>
      </c>
      <c r="BL179" s="31">
        <f>IF('SERIES_DB-MetaData'!$F179="US",'SERIES_DB-MetaData'!BL179,'SERIES_DB-MetaData'!BL179/25.4)</f>
        <v>0.15748031496062992</v>
      </c>
      <c r="BM179" s="31">
        <f>IF('SERIES_DB-MetaData'!$F179="US",'SERIES_DB-MetaData'!BM179,'SERIES_DB-MetaData'!BM179/25.4)</f>
        <v>1.9685039370078741</v>
      </c>
      <c r="BN179" s="31">
        <f>'SERIES_DB-MetaData'!$BO$6</f>
        <v>0.52359877559829893</v>
      </c>
      <c r="BO179" s="22">
        <f>'SERIES_DB-MetaData'!$BO$6</f>
        <v>0.52359877559829893</v>
      </c>
      <c r="BP179" s="31">
        <f>IF('SERIES_DB-MetaData'!$F179="US",'SERIES_DB-MetaData'!BP179,'SERIES_DB-MetaData'!BP179/6.89476)</f>
        <v>23.206028926315057</v>
      </c>
      <c r="BQ179" s="31">
        <f>IF('SERIES_DB-MetaData'!$F179="US",'SERIES_DB-MetaData'!BQ179,'SERIES_DB-MetaData'!BQ179/6.89476)</f>
        <v>43.656341917630201</v>
      </c>
      <c r="BR179" s="108">
        <f>'SERIES_DB-MetaData'!BR179</f>
        <v>0</v>
      </c>
      <c r="BS179" s="31">
        <f>IF('SERIES_DB-MetaData'!$F179="US",'SERIES_DB-MetaData'!BS179,'SERIES_DB-MetaData'!BS179/25.4)</f>
        <v>0</v>
      </c>
      <c r="BT179" s="108">
        <f>'SERIES_DB-MetaData'!BT179</f>
        <v>0</v>
      </c>
      <c r="BU179" s="108">
        <f t="shared" si="16"/>
        <v>0</v>
      </c>
      <c r="BV179" s="31">
        <f>IF('SERIES_DB-MetaData'!$F179="US",'SERIES_DB-MetaData'!BV179,'SERIES_DB-MetaData'!BV179/6.89476)</f>
        <v>0</v>
      </c>
      <c r="BW179" s="108">
        <f>'SERIES_DB-MetaData'!BW179</f>
        <v>0</v>
      </c>
      <c r="BX179" s="108">
        <f>'SERIES_DB-MetaData'!BX179</f>
        <v>1</v>
      </c>
    </row>
    <row r="180" spans="1:76">
      <c r="A180" s="85">
        <f>'SERIES_DB-MetaData'!A180</f>
        <v>175</v>
      </c>
      <c r="B180" s="85">
        <f>'SERIES_DB-MetaData'!B180</f>
        <v>0</v>
      </c>
      <c r="C180" s="85">
        <f>'SERIES_DB-MetaData'!C180</f>
        <v>9</v>
      </c>
      <c r="D180" s="85" t="str">
        <f>'SERIES_DB-MetaData'!D180</f>
        <v>S0W5-0.00-4.5-0.014</v>
      </c>
      <c r="E180" s="85" t="str">
        <f>'SERIES_DB-MetaData'!E180</f>
        <v>Matsuoka et al. 2003</v>
      </c>
      <c r="F180" s="20" t="s">
        <v>193</v>
      </c>
      <c r="G180" s="85" t="str">
        <f>'SERIES_DB-MetaData'!G180</f>
        <v>M</v>
      </c>
      <c r="H180" s="85" t="str">
        <f>'SERIES_DB-MetaData'!H180</f>
        <v>B</v>
      </c>
      <c r="I180" s="31">
        <f>IF('SERIES_DB-MetaData'!$F180="US",'SERIES_DB-MetaData'!I180,'SERIES_DB-MetaData'!I180/6.89476)</f>
        <v>3.9160173813156658</v>
      </c>
      <c r="J180" s="31">
        <f>IF('SERIES_DB-MetaData'!$F180="US",'SERIES_DB-MetaData'!J180,'SERIES_DB-MetaData'!J180/6.89476)</f>
        <v>0</v>
      </c>
      <c r="K180" s="31">
        <f>IF('SERIES_DB-MetaData'!$F180="US",'SERIES_DB-MetaData'!K180,'SERIES_DB-MetaData'!K180/6.89476)</f>
        <v>0</v>
      </c>
      <c r="L180" s="31">
        <f>IF('SERIES_DB-MetaData'!$F180="US",'SERIES_DB-MetaData'!L180,'SERIES_DB-MetaData'!L180/4.448)</f>
        <v>56.543390287769782</v>
      </c>
      <c r="M180" s="20" t="str">
        <f>'SERIES_DB-MetaData'!M180</f>
        <v>III</v>
      </c>
      <c r="N180" s="31">
        <f>IF('SERIES_DB-MetaData'!$F180="US",'SERIES_DB-MetaData'!N180,'SERIES_DB-MetaData'!N180/25.4)</f>
        <v>5.9055118110236222</v>
      </c>
      <c r="O180" s="31">
        <f>IF('SERIES_DB-MetaData'!$F180="US",'SERIES_DB-MetaData'!O180,'SERIES_DB-MetaData'!O180/25.4)</f>
        <v>5.9055118110236222</v>
      </c>
      <c r="P180" s="31">
        <f>IF('SERIES_DB-MetaData'!$F180="US",'SERIES_DB-MetaData'!P180,'SERIES_DB-MetaData'!P180/25.4)</f>
        <v>53.1496062992126</v>
      </c>
      <c r="Q180" s="31">
        <f>IF('SERIES_DB-MetaData'!$F180="US",'SERIES_DB-MetaData'!Q180,'SERIES_DB-MetaData'!Q180/25.4)</f>
        <v>1.9685039370078741</v>
      </c>
      <c r="R180" s="31">
        <f>IF('SERIES_DB-MetaData'!$F180="US",'SERIES_DB-MetaData'!R180,'SERIES_DB-MetaData'!R180/25.4)</f>
        <v>47.244094488188978</v>
      </c>
      <c r="S180" s="31">
        <f>IF('SERIES_DB-MetaData'!$F180="US",'SERIES_DB-MetaData'!S180,'SERIES_DB-MetaData'!S180/25.4)</f>
        <v>47.244094488188978</v>
      </c>
      <c r="T180" s="24" t="str">
        <f>'SERIES_DB-MetaData'!T180</f>
        <v>C</v>
      </c>
      <c r="U180" s="31">
        <f>IF('SERIES_DB-MetaData'!$F180="US",'SERIES_DB-MetaData'!U180,'SERIES_DB-MetaData'!U180/(25.4^2))</f>
        <v>116.250232500465</v>
      </c>
      <c r="V180" s="31">
        <f>IF('SERIES_DB-MetaData'!$F180="US",'SERIES_DB-MetaData'!V180,'SERIES_DB-MetaData'!V180/25.4)</f>
        <v>0.5</v>
      </c>
      <c r="W180" s="31">
        <f>IF('SERIES_DB-MetaData'!$F180="US",'SERIES_DB-MetaData'!W180,'SERIES_DB-MetaData'!W180/25.4)</f>
        <v>0.5</v>
      </c>
      <c r="X180" s="31">
        <f>IF('SERIES_DB-MetaData'!$F180="US",'SERIES_DB-MetaData'!X180,'SERIES_DB-MetaData'!X180/25.4)</f>
        <v>0.5</v>
      </c>
      <c r="Y180" s="108">
        <f>'SERIES_DB-MetaData'!Y180</f>
        <v>8</v>
      </c>
      <c r="Z180" s="31">
        <f>IF('SERIES_DB-MetaData'!$F180="US",'SERIES_DB-MetaData'!Z180,'SERIES_DB-MetaData'!Z180/25.4)</f>
        <v>0</v>
      </c>
      <c r="AA180" s="108">
        <f>'SERIES_DB-MetaData'!AA180</f>
        <v>1</v>
      </c>
      <c r="AB180" s="31">
        <f>IF('SERIES_DB-MetaData'!$F180="US",'SERIES_DB-MetaData'!AB180,'SERIES_DB-MetaData'!AB180/25.4)</f>
        <v>0</v>
      </c>
      <c r="AC180" s="108">
        <f>'SERIES_DB-MetaData'!AC180</f>
        <v>1</v>
      </c>
      <c r="AD180" s="108" t="str">
        <f>'SERIES_DB-MetaData'!AD180</f>
        <v>STRAIGHT</v>
      </c>
      <c r="AE180" s="31">
        <f>IF('SERIES_DB-MetaData'!$F180="US",'SERIES_DB-MetaData'!AE180,'SERIES_DB-MetaData'!AE180/25.4)</f>
        <v>11.811023622047244</v>
      </c>
      <c r="AF180" s="108" t="str">
        <f>'SERIES_DB-MetaData'!AF180</f>
        <v>Ribbed</v>
      </c>
      <c r="AG180" s="23">
        <f t="shared" si="13"/>
        <v>1.3512199442599939</v>
      </c>
      <c r="AH180" s="31">
        <f>IF('SERIES_DB-MetaData'!$F180="US",'SERIES_DB-MetaData'!AH180,'SERIES_DB-MetaData'!AH180/25.4)</f>
        <v>0</v>
      </c>
      <c r="AI180" s="31">
        <f>IF('SERIES_DB-MetaData'!$F180="US",'SERIES_DB-MetaData'!AI180,'SERIES_DB-MetaData'!AI180/6.89476)</f>
        <v>51.343338999472067</v>
      </c>
      <c r="AJ180" s="31">
        <f>IF('SERIES_DB-MetaData'!$F180="US",'SERIES_DB-MetaData'!AJ180,'SERIES_DB-MetaData'!AJ180/6.89476)</f>
        <v>70.488312863681983</v>
      </c>
      <c r="AK180" s="31">
        <f>IF('SERIES_DB-MetaData'!$F180="US",'SERIES_DB-MetaData'!AK180,'SERIES_DB-MetaData'!AK180/6.89476)</f>
        <v>51.343338999472067</v>
      </c>
      <c r="AL180" s="31">
        <f>IF('SERIES_DB-MetaData'!$F180="US",'SERIES_DB-MetaData'!AL180,'SERIES_DB-MetaData'!AL180/6.89476)</f>
        <v>51.343338999472067</v>
      </c>
      <c r="AM180" s="31">
        <f>IF('SERIES_DB-MetaData'!$F180="US",'SERIES_DB-MetaData'!AM180,'SERIES_DB-MetaData'!AM180/6.89476)</f>
        <v>70.488312863681983</v>
      </c>
      <c r="AN180" s="31">
        <f>IF('SERIES_DB-MetaData'!$F180="US",'SERIES_DB-MetaData'!AN180,'SERIES_DB-MetaData'!AN180/6.89476)</f>
        <v>70.488312863681983</v>
      </c>
      <c r="AO180" s="108">
        <f>'SERIES_DB-MetaData'!AO180</f>
        <v>0</v>
      </c>
      <c r="AP180" s="108" t="str">
        <f>'SERIES_DB-MetaData'!AP180</f>
        <v>C</v>
      </c>
      <c r="AQ180" s="108">
        <f>'SERIES_DB-MetaData'!AQ180</f>
        <v>2</v>
      </c>
      <c r="AR180" s="108" t="str">
        <f>'SERIES_DB-MetaData'!AR180</f>
        <v>Ribbed</v>
      </c>
      <c r="AS180" s="31">
        <f>IF('SERIES_DB-MetaData'!$F180="US",'SERIES_DB-MetaData'!AS180,'SERIES_DB-MetaData'!AS180/25.4)</f>
        <v>0.15748031496062992</v>
      </c>
      <c r="AT180" s="108">
        <f>'SERIES_DB-MetaData'!AT180</f>
        <v>24</v>
      </c>
      <c r="AU180" s="31">
        <f>IF('SERIES_DB-MetaData'!$F180="US",'SERIES_DB-MetaData'!AU180,'SERIES_DB-MetaData'!AU180/25.4)</f>
        <v>1.9685039370078741</v>
      </c>
      <c r="AV180" s="31">
        <f>IF('SERIES_DB-MetaData'!$F180="US",'SERIES_DB-MetaData'!AV180,'SERIES_DB-MetaData'!AV180/25.4)</f>
        <v>0</v>
      </c>
      <c r="AW180" s="108">
        <f>'SERIES_DB-MetaData'!AW180</f>
        <v>0</v>
      </c>
      <c r="AX180" s="31">
        <f>IF('SERIES_DB-MetaData'!$F180="US",'SERIES_DB-MetaData'!AX180,'SERIES_DB-MetaData'!AX180/25.4)</f>
        <v>0</v>
      </c>
      <c r="AY180" s="23">
        <f t="shared" si="14"/>
        <v>0.3351032163829113</v>
      </c>
      <c r="AZ180" s="23"/>
      <c r="BA180" s="31">
        <f>IF('SERIES_DB-MetaData'!$F180="US",'SERIES_DB-MetaData'!BA180,'SERIES_DB-MetaData'!BA180/6.89476)</f>
        <v>23.206028926315057</v>
      </c>
      <c r="BB180" s="31">
        <f>IF('SERIES_DB-MetaData'!$F180="US",'SERIES_DB-MetaData'!BB180,'SERIES_DB-MetaData'!BB180/6.89476)</f>
        <v>43.656341917630201</v>
      </c>
      <c r="BC180" s="108">
        <f>'SERIES_DB-MetaData'!BC180</f>
        <v>0</v>
      </c>
      <c r="BD180" s="31">
        <f>IF('SERIES_DB-MetaData'!$F180="US",'SERIES_DB-MetaData'!BD180,'SERIES_DB-MetaData'!BD180/25.4)</f>
        <v>0.25</v>
      </c>
      <c r="BE180" s="31">
        <f>IF('SERIES_DB-MetaData'!$F180="US",'SERIES_DB-MetaData'!BE180,'SERIES_DB-MetaData'!BE180/25.4)</f>
        <v>1.9685039370078741</v>
      </c>
      <c r="BF180" s="108">
        <f>'SERIES_DB-MetaData'!BF180</f>
        <v>1</v>
      </c>
      <c r="BG180" s="23">
        <f t="shared" si="15"/>
        <v>1.2667686977437442</v>
      </c>
      <c r="BH180" s="31">
        <f>IF('SERIES_DB-MetaData'!$F180="US",'SERIES_DB-MetaData'!BH180,'SERIES_DB-MetaData'!BH180/25.4)</f>
        <v>0</v>
      </c>
      <c r="BI180" s="31">
        <f>IF('SERIES_DB-MetaData'!$F180="US",'SERIES_DB-MetaData'!BI180,'SERIES_DB-MetaData'!BI180/6.89476)</f>
        <v>23.206028926315057</v>
      </c>
      <c r="BJ180" s="31">
        <f>IF('SERIES_DB-MetaData'!$F180="US",'SERIES_DB-MetaData'!BJ180,'SERIES_DB-MetaData'!BJ180/6.89476)</f>
        <v>43.656341917630201</v>
      </c>
      <c r="BK180" s="108">
        <f>'SERIES_DB-MetaData'!BK180</f>
        <v>0</v>
      </c>
      <c r="BL180" s="31">
        <f>IF('SERIES_DB-MetaData'!$F180="US",'SERIES_DB-MetaData'!BL180,'SERIES_DB-MetaData'!BL180/25.4)</f>
        <v>0.15748031496062992</v>
      </c>
      <c r="BM180" s="31">
        <f>IF('SERIES_DB-MetaData'!$F180="US",'SERIES_DB-MetaData'!BM180,'SERIES_DB-MetaData'!BM180/25.4)</f>
        <v>1.9685039370078741</v>
      </c>
      <c r="BN180" s="31">
        <f>'SERIES_DB-MetaData'!$BO$6</f>
        <v>0.52359877559829893</v>
      </c>
      <c r="BO180" s="22">
        <f>'SERIES_DB-MetaData'!$BO$6</f>
        <v>0.52359877559829893</v>
      </c>
      <c r="BP180" s="31">
        <f>IF('SERIES_DB-MetaData'!$F180="US",'SERIES_DB-MetaData'!BP180,'SERIES_DB-MetaData'!BP180/6.89476)</f>
        <v>23.206028926315057</v>
      </c>
      <c r="BQ180" s="31">
        <f>IF('SERIES_DB-MetaData'!$F180="US",'SERIES_DB-MetaData'!BQ180,'SERIES_DB-MetaData'!BQ180/6.89476)</f>
        <v>43.656341917630201</v>
      </c>
      <c r="BR180" s="108">
        <f>'SERIES_DB-MetaData'!BR180</f>
        <v>0</v>
      </c>
      <c r="BS180" s="31">
        <f>IF('SERIES_DB-MetaData'!$F180="US",'SERIES_DB-MetaData'!BS180,'SERIES_DB-MetaData'!BS180/25.4)</f>
        <v>0</v>
      </c>
      <c r="BT180" s="108">
        <f>'SERIES_DB-MetaData'!BT180</f>
        <v>0</v>
      </c>
      <c r="BU180" s="108">
        <f t="shared" si="16"/>
        <v>0</v>
      </c>
      <c r="BV180" s="31">
        <f>IF('SERIES_DB-MetaData'!$F180="US",'SERIES_DB-MetaData'!BV180,'SERIES_DB-MetaData'!BV180/6.89476)</f>
        <v>0</v>
      </c>
      <c r="BW180" s="108">
        <f>'SERIES_DB-MetaData'!BW180</f>
        <v>0</v>
      </c>
      <c r="BX180" s="108">
        <f>'SERIES_DB-MetaData'!BX180</f>
        <v>2</v>
      </c>
    </row>
    <row r="181" spans="1:76">
      <c r="A181" s="85">
        <f>'SERIES_DB-MetaData'!A181</f>
        <v>176</v>
      </c>
      <c r="B181" s="85">
        <f>'SERIES_DB-MetaData'!B181</f>
        <v>0</v>
      </c>
      <c r="C181" s="85">
        <f>'SERIES_DB-MetaData'!C181</f>
        <v>10</v>
      </c>
      <c r="D181" s="85" t="str">
        <f>'SERIES_DB-MetaData'!D181</f>
        <v>S0W5-0.00-4.5-1.4</v>
      </c>
      <c r="E181" s="85" t="str">
        <f>'SERIES_DB-MetaData'!E181</f>
        <v>Matsuoka et al. 2003</v>
      </c>
      <c r="F181" s="20" t="s">
        <v>193</v>
      </c>
      <c r="G181" s="85" t="str">
        <f>'SERIES_DB-MetaData'!G181</f>
        <v>M</v>
      </c>
      <c r="H181" s="85" t="str">
        <f>'SERIES_DB-MetaData'!H181</f>
        <v>B</v>
      </c>
      <c r="I181" s="31">
        <f>IF('SERIES_DB-MetaData'!$F181="US",'SERIES_DB-MetaData'!I181,'SERIES_DB-MetaData'!I181/6.89476)</f>
        <v>3.741972164368303</v>
      </c>
      <c r="J181" s="31">
        <f>IF('SERIES_DB-MetaData'!$F181="US",'SERIES_DB-MetaData'!J181,'SERIES_DB-MetaData'!J181/6.89476)</f>
        <v>0</v>
      </c>
      <c r="K181" s="31">
        <f>IF('SERIES_DB-MetaData'!$F181="US",'SERIES_DB-MetaData'!K181,'SERIES_DB-MetaData'!K181/6.89476)</f>
        <v>0</v>
      </c>
      <c r="L181" s="31">
        <f>IF('SERIES_DB-MetaData'!$F181="US",'SERIES_DB-MetaData'!L181,'SERIES_DB-MetaData'!L181/4.448)</f>
        <v>56.486275752125572</v>
      </c>
      <c r="M181" s="20" t="str">
        <f>'SERIES_DB-MetaData'!M181</f>
        <v>III</v>
      </c>
      <c r="N181" s="31">
        <f>IF('SERIES_DB-MetaData'!$F181="US",'SERIES_DB-MetaData'!N181,'SERIES_DB-MetaData'!N181/25.4)</f>
        <v>5.9055118110236222</v>
      </c>
      <c r="O181" s="31">
        <f>IF('SERIES_DB-MetaData'!$F181="US",'SERIES_DB-MetaData'!O181,'SERIES_DB-MetaData'!O181/25.4)</f>
        <v>5.9055118110236222</v>
      </c>
      <c r="P181" s="31">
        <f>IF('SERIES_DB-MetaData'!$F181="US",'SERIES_DB-MetaData'!P181,'SERIES_DB-MetaData'!P181/25.4)</f>
        <v>53.1496062992126</v>
      </c>
      <c r="Q181" s="31">
        <f>IF('SERIES_DB-MetaData'!$F181="US",'SERIES_DB-MetaData'!Q181,'SERIES_DB-MetaData'!Q181/25.4)</f>
        <v>1.9685039370078741</v>
      </c>
      <c r="R181" s="31">
        <f>IF('SERIES_DB-MetaData'!$F181="US",'SERIES_DB-MetaData'!R181,'SERIES_DB-MetaData'!R181/25.4)</f>
        <v>47.244094488188978</v>
      </c>
      <c r="S181" s="31">
        <f>IF('SERIES_DB-MetaData'!$F181="US",'SERIES_DB-MetaData'!S181,'SERIES_DB-MetaData'!S181/25.4)</f>
        <v>47.244094488188978</v>
      </c>
      <c r="T181" s="24" t="str">
        <f>'SERIES_DB-MetaData'!T181</f>
        <v>C</v>
      </c>
      <c r="U181" s="31">
        <f>IF('SERIES_DB-MetaData'!$F181="US",'SERIES_DB-MetaData'!U181,'SERIES_DB-MetaData'!U181/(25.4^2))</f>
        <v>116.250232500465</v>
      </c>
      <c r="V181" s="31">
        <f>IF('SERIES_DB-MetaData'!$F181="US",'SERIES_DB-MetaData'!V181,'SERIES_DB-MetaData'!V181/25.4)</f>
        <v>0.5</v>
      </c>
      <c r="W181" s="31">
        <f>IF('SERIES_DB-MetaData'!$F181="US",'SERIES_DB-MetaData'!W181,'SERIES_DB-MetaData'!W181/25.4)</f>
        <v>0.5</v>
      </c>
      <c r="X181" s="31">
        <f>IF('SERIES_DB-MetaData'!$F181="US",'SERIES_DB-MetaData'!X181,'SERIES_DB-MetaData'!X181/25.4)</f>
        <v>0.5</v>
      </c>
      <c r="Y181" s="108">
        <f>'SERIES_DB-MetaData'!Y181</f>
        <v>8</v>
      </c>
      <c r="Z181" s="31">
        <f>IF('SERIES_DB-MetaData'!$F181="US",'SERIES_DB-MetaData'!Z181,'SERIES_DB-MetaData'!Z181/25.4)</f>
        <v>0</v>
      </c>
      <c r="AA181" s="108">
        <f>'SERIES_DB-MetaData'!AA181</f>
        <v>1</v>
      </c>
      <c r="AB181" s="31">
        <f>IF('SERIES_DB-MetaData'!$F181="US",'SERIES_DB-MetaData'!AB181,'SERIES_DB-MetaData'!AB181/25.4)</f>
        <v>0</v>
      </c>
      <c r="AC181" s="108">
        <f>'SERIES_DB-MetaData'!AC181</f>
        <v>1</v>
      </c>
      <c r="AD181" s="108" t="str">
        <f>'SERIES_DB-MetaData'!AD181</f>
        <v>STRAIGHT</v>
      </c>
      <c r="AE181" s="31">
        <f>IF('SERIES_DB-MetaData'!$F181="US",'SERIES_DB-MetaData'!AE181,'SERIES_DB-MetaData'!AE181/25.4)</f>
        <v>11.811023622047244</v>
      </c>
      <c r="AF181" s="108" t="str">
        <f>'SERIES_DB-MetaData'!AF181</f>
        <v>Ribbed</v>
      </c>
      <c r="AG181" s="23">
        <f t="shared" si="13"/>
        <v>1.3512199442599939</v>
      </c>
      <c r="AH181" s="31">
        <f>IF('SERIES_DB-MetaData'!$F181="US",'SERIES_DB-MetaData'!AH181,'SERIES_DB-MetaData'!AH181/25.4)</f>
        <v>0</v>
      </c>
      <c r="AI181" s="31">
        <f>IF('SERIES_DB-MetaData'!$F181="US",'SERIES_DB-MetaData'!AI181,'SERIES_DB-MetaData'!AI181/6.89476)</f>
        <v>51.488376680261531</v>
      </c>
      <c r="AJ181" s="31">
        <f>IF('SERIES_DB-MetaData'!$F181="US",'SERIES_DB-MetaData'!AJ181,'SERIES_DB-MetaData'!AJ181/6.89476)</f>
        <v>70.488312863681983</v>
      </c>
      <c r="AK181" s="31">
        <f>IF('SERIES_DB-MetaData'!$F181="US",'SERIES_DB-MetaData'!AK181,'SERIES_DB-MetaData'!AK181/6.89476)</f>
        <v>51.488376680261531</v>
      </c>
      <c r="AL181" s="31">
        <f>IF('SERIES_DB-MetaData'!$F181="US",'SERIES_DB-MetaData'!AL181,'SERIES_DB-MetaData'!AL181/6.89476)</f>
        <v>51.488376680261531</v>
      </c>
      <c r="AM181" s="31">
        <f>IF('SERIES_DB-MetaData'!$F181="US",'SERIES_DB-MetaData'!AM181,'SERIES_DB-MetaData'!AM181/6.89476)</f>
        <v>70.488312863681983</v>
      </c>
      <c r="AN181" s="31">
        <f>IF('SERIES_DB-MetaData'!$F181="US",'SERIES_DB-MetaData'!AN181,'SERIES_DB-MetaData'!AN181/6.89476)</f>
        <v>70.488312863681983</v>
      </c>
      <c r="AO181" s="108">
        <f>'SERIES_DB-MetaData'!AO181</f>
        <v>0</v>
      </c>
      <c r="AP181" s="108" t="str">
        <f>'SERIES_DB-MetaData'!AP181</f>
        <v>C</v>
      </c>
      <c r="AQ181" s="108">
        <f>'SERIES_DB-MetaData'!AQ181</f>
        <v>2</v>
      </c>
      <c r="AR181" s="108" t="str">
        <f>'SERIES_DB-MetaData'!AR181</f>
        <v>Ribbed</v>
      </c>
      <c r="AS181" s="31">
        <f>IF('SERIES_DB-MetaData'!$F181="US",'SERIES_DB-MetaData'!AS181,'SERIES_DB-MetaData'!AS181/25.4)</f>
        <v>0.15748031496062992</v>
      </c>
      <c r="AT181" s="108">
        <f>'SERIES_DB-MetaData'!AT181</f>
        <v>24</v>
      </c>
      <c r="AU181" s="31">
        <f>IF('SERIES_DB-MetaData'!$F181="US",'SERIES_DB-MetaData'!AU181,'SERIES_DB-MetaData'!AU181/25.4)</f>
        <v>1.9685039370078741</v>
      </c>
      <c r="AV181" s="31">
        <f>IF('SERIES_DB-MetaData'!$F181="US",'SERIES_DB-MetaData'!AV181,'SERIES_DB-MetaData'!AV181/25.4)</f>
        <v>0</v>
      </c>
      <c r="AW181" s="108">
        <f>'SERIES_DB-MetaData'!AW181</f>
        <v>0</v>
      </c>
      <c r="AX181" s="31">
        <f>IF('SERIES_DB-MetaData'!$F181="US",'SERIES_DB-MetaData'!AX181,'SERIES_DB-MetaData'!AX181/25.4)</f>
        <v>0</v>
      </c>
      <c r="AY181" s="23">
        <f t="shared" si="14"/>
        <v>0.3351032163829113</v>
      </c>
      <c r="AZ181" s="23"/>
      <c r="BA181" s="31">
        <f>IF('SERIES_DB-MetaData'!$F181="US",'SERIES_DB-MetaData'!BA181,'SERIES_DB-MetaData'!BA181/6.89476)</f>
        <v>34.373930347104178</v>
      </c>
      <c r="BB181" s="31">
        <f>IF('SERIES_DB-MetaData'!$F181="US",'SERIES_DB-MetaData'!BB181,'SERIES_DB-MetaData'!BB181/6.89476)</f>
        <v>45.686869448682771</v>
      </c>
      <c r="BC181" s="108">
        <f>'SERIES_DB-MetaData'!BC181</f>
        <v>0</v>
      </c>
      <c r="BD181" s="31">
        <f>IF('SERIES_DB-MetaData'!$F181="US",'SERIES_DB-MetaData'!BD181,'SERIES_DB-MetaData'!BD181/25.4)</f>
        <v>0.25</v>
      </c>
      <c r="BE181" s="31">
        <f>IF('SERIES_DB-MetaData'!$F181="US",'SERIES_DB-MetaData'!BE181,'SERIES_DB-MetaData'!BE181/25.4)</f>
        <v>1.9685039370078741</v>
      </c>
      <c r="BF181" s="108">
        <f>'SERIES_DB-MetaData'!BF181</f>
        <v>1</v>
      </c>
      <c r="BG181" s="23">
        <f t="shared" si="15"/>
        <v>1.2667686977437442</v>
      </c>
      <c r="BH181" s="31">
        <f>IF('SERIES_DB-MetaData'!$F181="US",'SERIES_DB-MetaData'!BH181,'SERIES_DB-MetaData'!BH181/25.4)</f>
        <v>0</v>
      </c>
      <c r="BI181" s="31">
        <f>IF('SERIES_DB-MetaData'!$F181="US",'SERIES_DB-MetaData'!BI181,'SERIES_DB-MetaData'!BI181/6.89476)</f>
        <v>34.373930347104178</v>
      </c>
      <c r="BJ181" s="31">
        <f>IF('SERIES_DB-MetaData'!$F181="US",'SERIES_DB-MetaData'!BJ181,'SERIES_DB-MetaData'!BJ181/6.89476)</f>
        <v>45.686869448682771</v>
      </c>
      <c r="BK181" s="108">
        <f>'SERIES_DB-MetaData'!BK181</f>
        <v>0</v>
      </c>
      <c r="BL181" s="31">
        <f>IF('SERIES_DB-MetaData'!$F181="US",'SERIES_DB-MetaData'!BL181,'SERIES_DB-MetaData'!BL181/25.4)</f>
        <v>0.15748031496062992</v>
      </c>
      <c r="BM181" s="31">
        <f>IF('SERIES_DB-MetaData'!$F181="US",'SERIES_DB-MetaData'!BM181,'SERIES_DB-MetaData'!BM181/25.4)</f>
        <v>1.9685039370078741</v>
      </c>
      <c r="BN181" s="31">
        <f>'SERIES_DB-MetaData'!$BO$6</f>
        <v>0.52359877559829893</v>
      </c>
      <c r="BO181" s="22">
        <f>'SERIES_DB-MetaData'!$BO$6</f>
        <v>0.52359877559829893</v>
      </c>
      <c r="BP181" s="31">
        <f>IF('SERIES_DB-MetaData'!$F181="US",'SERIES_DB-MetaData'!BP181,'SERIES_DB-MetaData'!BP181/6.89476)</f>
        <v>34.373930347104178</v>
      </c>
      <c r="BQ181" s="31">
        <f>IF('SERIES_DB-MetaData'!$F181="US",'SERIES_DB-MetaData'!BQ181,'SERIES_DB-MetaData'!BQ181/6.89476)</f>
        <v>45.686869448682771</v>
      </c>
      <c r="BR181" s="108">
        <f>'SERIES_DB-MetaData'!BR181</f>
        <v>0</v>
      </c>
      <c r="BS181" s="31">
        <f>IF('SERIES_DB-MetaData'!$F181="US",'SERIES_DB-MetaData'!BS181,'SERIES_DB-MetaData'!BS181/25.4)</f>
        <v>0</v>
      </c>
      <c r="BT181" s="108">
        <f>'SERIES_DB-MetaData'!BT181</f>
        <v>0</v>
      </c>
      <c r="BU181" s="108">
        <f t="shared" si="16"/>
        <v>0</v>
      </c>
      <c r="BV181" s="31">
        <f>IF('SERIES_DB-MetaData'!$F181="US",'SERIES_DB-MetaData'!BV181,'SERIES_DB-MetaData'!BV181/6.89476)</f>
        <v>0</v>
      </c>
      <c r="BW181" s="108">
        <f>'SERIES_DB-MetaData'!BW181</f>
        <v>0</v>
      </c>
      <c r="BX181" s="108">
        <f>'SERIES_DB-MetaData'!BX181</f>
        <v>2</v>
      </c>
    </row>
    <row r="182" spans="1:76">
      <c r="A182" s="85">
        <f>'SERIES_DB-MetaData'!A182</f>
        <v>177</v>
      </c>
      <c r="B182" s="85">
        <f>'SERIES_DB-MetaData'!B182</f>
        <v>0</v>
      </c>
      <c r="C182" s="85">
        <f>'SERIES_DB-MetaData'!C182</f>
        <v>11</v>
      </c>
      <c r="D182" s="85" t="str">
        <f>'SERIES_DB-MetaData'!D182</f>
        <v>S1W5-0.00-4.5-0.014</v>
      </c>
      <c r="E182" s="85" t="str">
        <f>'SERIES_DB-MetaData'!E182</f>
        <v>Matsuoka et al. 2003</v>
      </c>
      <c r="F182" s="20" t="s">
        <v>193</v>
      </c>
      <c r="G182" s="85" t="str">
        <f>'SERIES_DB-MetaData'!G182</f>
        <v>C</v>
      </c>
      <c r="H182" s="85" t="str">
        <f>'SERIES_DB-MetaData'!H182</f>
        <v>B</v>
      </c>
      <c r="I182" s="31">
        <f>IF('SERIES_DB-MetaData'!$F182="US",'SERIES_DB-MetaData'!I182,'SERIES_DB-MetaData'!I182/6.89476)</f>
        <v>3.9160173813156658</v>
      </c>
      <c r="J182" s="31">
        <f>IF('SERIES_DB-MetaData'!$F182="US",'SERIES_DB-MetaData'!J182,'SERIES_DB-MetaData'!J182/6.89476)</f>
        <v>0</v>
      </c>
      <c r="K182" s="31">
        <f>IF('SERIES_DB-MetaData'!$F182="US",'SERIES_DB-MetaData'!K182,'SERIES_DB-MetaData'!K182/6.89476)</f>
        <v>0</v>
      </c>
      <c r="L182" s="31">
        <f>IF('SERIES_DB-MetaData'!$F182="US",'SERIES_DB-MetaData'!L182,'SERIES_DB-MetaData'!L182/4.448)</f>
        <v>56.543390287769782</v>
      </c>
      <c r="M182" s="20" t="str">
        <f>'SERIES_DB-MetaData'!M182</f>
        <v>III</v>
      </c>
      <c r="N182" s="31">
        <f>IF('SERIES_DB-MetaData'!$F182="US",'SERIES_DB-MetaData'!N182,'SERIES_DB-MetaData'!N182/25.4)</f>
        <v>5.9055118110236222</v>
      </c>
      <c r="O182" s="31">
        <f>IF('SERIES_DB-MetaData'!$F182="US",'SERIES_DB-MetaData'!O182,'SERIES_DB-MetaData'!O182/25.4)</f>
        <v>5.9055118110236222</v>
      </c>
      <c r="P182" s="31">
        <f>IF('SERIES_DB-MetaData'!$F182="US",'SERIES_DB-MetaData'!P182,'SERIES_DB-MetaData'!P182/25.4)</f>
        <v>53.1496062992126</v>
      </c>
      <c r="Q182" s="31">
        <f>IF('SERIES_DB-MetaData'!$F182="US",'SERIES_DB-MetaData'!Q182,'SERIES_DB-MetaData'!Q182/25.4)</f>
        <v>1.9685039370078741</v>
      </c>
      <c r="R182" s="31">
        <f>IF('SERIES_DB-MetaData'!$F182="US",'SERIES_DB-MetaData'!R182,'SERIES_DB-MetaData'!R182/25.4)</f>
        <v>47.244094488188978</v>
      </c>
      <c r="S182" s="31">
        <f>IF('SERIES_DB-MetaData'!$F182="US",'SERIES_DB-MetaData'!S182,'SERIES_DB-MetaData'!S182/25.4)</f>
        <v>47.244094488188978</v>
      </c>
      <c r="T182" s="24" t="str">
        <f>'SERIES_DB-MetaData'!T182</f>
        <v>C</v>
      </c>
      <c r="U182" s="31">
        <f>IF('SERIES_DB-MetaData'!$F182="US",'SERIES_DB-MetaData'!U182,'SERIES_DB-MetaData'!U182/(25.4^2))</f>
        <v>116.250232500465</v>
      </c>
      <c r="V182" s="31">
        <f>IF('SERIES_DB-MetaData'!$F182="US",'SERIES_DB-MetaData'!V182,'SERIES_DB-MetaData'!V182/25.4)</f>
        <v>0.5</v>
      </c>
      <c r="W182" s="31">
        <f>IF('SERIES_DB-MetaData'!$F182="US",'SERIES_DB-MetaData'!W182,'SERIES_DB-MetaData'!W182/25.4)</f>
        <v>0.5</v>
      </c>
      <c r="X182" s="31">
        <f>IF('SERIES_DB-MetaData'!$F182="US",'SERIES_DB-MetaData'!X182,'SERIES_DB-MetaData'!X182/25.4)</f>
        <v>0.5</v>
      </c>
      <c r="Y182" s="108">
        <f>'SERIES_DB-MetaData'!Y182</f>
        <v>8</v>
      </c>
      <c r="Z182" s="31">
        <f>IF('SERIES_DB-MetaData'!$F182="US",'SERIES_DB-MetaData'!Z182,'SERIES_DB-MetaData'!Z182/25.4)</f>
        <v>0</v>
      </c>
      <c r="AA182" s="108">
        <f>'SERIES_DB-MetaData'!AA182</f>
        <v>1</v>
      </c>
      <c r="AB182" s="31">
        <f>IF('SERIES_DB-MetaData'!$F182="US",'SERIES_DB-MetaData'!AB182,'SERIES_DB-MetaData'!AB182/25.4)</f>
        <v>0</v>
      </c>
      <c r="AC182" s="108">
        <f>'SERIES_DB-MetaData'!AC182</f>
        <v>1</v>
      </c>
      <c r="AD182" s="108" t="str">
        <f>'SERIES_DB-MetaData'!AD182</f>
        <v>STRAIGHT</v>
      </c>
      <c r="AE182" s="31">
        <f>IF('SERIES_DB-MetaData'!$F182="US",'SERIES_DB-MetaData'!AE182,'SERIES_DB-MetaData'!AE182/25.4)</f>
        <v>11.811023622047244</v>
      </c>
      <c r="AF182" s="108" t="str">
        <f>'SERIES_DB-MetaData'!AF182</f>
        <v>Ribbed</v>
      </c>
      <c r="AG182" s="23">
        <f t="shared" si="13"/>
        <v>1.3512199442599939</v>
      </c>
      <c r="AH182" s="31">
        <f>IF('SERIES_DB-MetaData'!$F182="US",'SERIES_DB-MetaData'!AH182,'SERIES_DB-MetaData'!AH182/25.4)</f>
        <v>0</v>
      </c>
      <c r="AI182" s="31">
        <f>IF('SERIES_DB-MetaData'!$F182="US",'SERIES_DB-MetaData'!AI182,'SERIES_DB-MetaData'!AI182/6.89476)</f>
        <v>51.343338999472067</v>
      </c>
      <c r="AJ182" s="31">
        <f>IF('SERIES_DB-MetaData'!$F182="US",'SERIES_DB-MetaData'!AJ182,'SERIES_DB-MetaData'!AJ182/6.89476)</f>
        <v>70.488312863681983</v>
      </c>
      <c r="AK182" s="31">
        <f>IF('SERIES_DB-MetaData'!$F182="US",'SERIES_DB-MetaData'!AK182,'SERIES_DB-MetaData'!AK182/6.89476)</f>
        <v>51.343338999472067</v>
      </c>
      <c r="AL182" s="31">
        <f>IF('SERIES_DB-MetaData'!$F182="US",'SERIES_DB-MetaData'!AL182,'SERIES_DB-MetaData'!AL182/6.89476)</f>
        <v>51.343338999472067</v>
      </c>
      <c r="AM182" s="31">
        <f>IF('SERIES_DB-MetaData'!$F182="US",'SERIES_DB-MetaData'!AM182,'SERIES_DB-MetaData'!AM182/6.89476)</f>
        <v>70.488312863681983</v>
      </c>
      <c r="AN182" s="31">
        <f>IF('SERIES_DB-MetaData'!$F182="US",'SERIES_DB-MetaData'!AN182,'SERIES_DB-MetaData'!AN182/6.89476)</f>
        <v>70.488312863681983</v>
      </c>
      <c r="AO182" s="108">
        <f>'SERIES_DB-MetaData'!AO182</f>
        <v>0</v>
      </c>
      <c r="AP182" s="108" t="str">
        <f>'SERIES_DB-MetaData'!AP182</f>
        <v>C</v>
      </c>
      <c r="AQ182" s="108">
        <f>'SERIES_DB-MetaData'!AQ182</f>
        <v>2</v>
      </c>
      <c r="AR182" s="108" t="str">
        <f>'SERIES_DB-MetaData'!AR182</f>
        <v>Ribbed</v>
      </c>
      <c r="AS182" s="31">
        <f>IF('SERIES_DB-MetaData'!$F182="US",'SERIES_DB-MetaData'!AS182,'SERIES_DB-MetaData'!AS182/25.4)</f>
        <v>0.15748031496062992</v>
      </c>
      <c r="AT182" s="108">
        <f>'SERIES_DB-MetaData'!AT182</f>
        <v>24</v>
      </c>
      <c r="AU182" s="31">
        <f>IF('SERIES_DB-MetaData'!$F182="US",'SERIES_DB-MetaData'!AU182,'SERIES_DB-MetaData'!AU182/25.4)</f>
        <v>1.9685039370078741</v>
      </c>
      <c r="AV182" s="31">
        <f>IF('SERIES_DB-MetaData'!$F182="US",'SERIES_DB-MetaData'!AV182,'SERIES_DB-MetaData'!AV182/25.4)</f>
        <v>0</v>
      </c>
      <c r="AW182" s="108">
        <f>'SERIES_DB-MetaData'!AW182</f>
        <v>0</v>
      </c>
      <c r="AX182" s="31">
        <f>IF('SERIES_DB-MetaData'!$F182="US",'SERIES_DB-MetaData'!AX182,'SERIES_DB-MetaData'!AX182/25.4)</f>
        <v>0</v>
      </c>
      <c r="AY182" s="23">
        <f t="shared" si="14"/>
        <v>0.3351032163829113</v>
      </c>
      <c r="AZ182" s="23"/>
      <c r="BA182" s="31">
        <f>IF('SERIES_DB-MetaData'!$F182="US",'SERIES_DB-MetaData'!BA182,'SERIES_DB-MetaData'!BA182/6.89476)</f>
        <v>23.206028926315057</v>
      </c>
      <c r="BB182" s="31">
        <f>IF('SERIES_DB-MetaData'!$F182="US",'SERIES_DB-MetaData'!BB182,'SERIES_DB-MetaData'!BB182/6.89476)</f>
        <v>43.656341917630201</v>
      </c>
      <c r="BC182" s="108">
        <f>'SERIES_DB-MetaData'!BC182</f>
        <v>0</v>
      </c>
      <c r="BD182" s="31">
        <f>IF('SERIES_DB-MetaData'!$F182="US",'SERIES_DB-MetaData'!BD182,'SERIES_DB-MetaData'!BD182/25.4)</f>
        <v>0.25</v>
      </c>
      <c r="BE182" s="31">
        <f>IF('SERIES_DB-MetaData'!$F182="US",'SERIES_DB-MetaData'!BE182,'SERIES_DB-MetaData'!BE182/25.4)</f>
        <v>1.9685039370078741</v>
      </c>
      <c r="BF182" s="108">
        <f>'SERIES_DB-MetaData'!BF182</f>
        <v>1</v>
      </c>
      <c r="BG182" s="23">
        <f t="shared" si="15"/>
        <v>1.2667686977437442</v>
      </c>
      <c r="BH182" s="31">
        <f>IF('SERIES_DB-MetaData'!$F182="US",'SERIES_DB-MetaData'!BH182,'SERIES_DB-MetaData'!BH182/25.4)</f>
        <v>0</v>
      </c>
      <c r="BI182" s="31">
        <f>IF('SERIES_DB-MetaData'!$F182="US",'SERIES_DB-MetaData'!BI182,'SERIES_DB-MetaData'!BI182/6.89476)</f>
        <v>23.206028926315057</v>
      </c>
      <c r="BJ182" s="31">
        <f>IF('SERIES_DB-MetaData'!$F182="US",'SERIES_DB-MetaData'!BJ182,'SERIES_DB-MetaData'!BJ182/6.89476)</f>
        <v>43.656341917630201</v>
      </c>
      <c r="BK182" s="108">
        <f>'SERIES_DB-MetaData'!BK182</f>
        <v>0</v>
      </c>
      <c r="BL182" s="31">
        <f>IF('SERIES_DB-MetaData'!$F182="US",'SERIES_DB-MetaData'!BL182,'SERIES_DB-MetaData'!BL182/25.4)</f>
        <v>0.15748031496062992</v>
      </c>
      <c r="BM182" s="31">
        <f>IF('SERIES_DB-MetaData'!$F182="US",'SERIES_DB-MetaData'!BM182,'SERIES_DB-MetaData'!BM182/25.4)</f>
        <v>1.9685039370078741</v>
      </c>
      <c r="BN182" s="31">
        <f>'SERIES_DB-MetaData'!$BO$6</f>
        <v>0.52359877559829893</v>
      </c>
      <c r="BO182" s="22">
        <f>'SERIES_DB-MetaData'!$BO$6</f>
        <v>0.52359877559829893</v>
      </c>
      <c r="BP182" s="31">
        <f>IF('SERIES_DB-MetaData'!$F182="US",'SERIES_DB-MetaData'!BP182,'SERIES_DB-MetaData'!BP182/6.89476)</f>
        <v>23.206028926315057</v>
      </c>
      <c r="BQ182" s="31">
        <f>IF('SERIES_DB-MetaData'!$F182="US",'SERIES_DB-MetaData'!BQ182,'SERIES_DB-MetaData'!BQ182/6.89476)</f>
        <v>43.656341917630201</v>
      </c>
      <c r="BR182" s="108">
        <f>'SERIES_DB-MetaData'!BR182</f>
        <v>0</v>
      </c>
      <c r="BS182" s="31">
        <f>IF('SERIES_DB-MetaData'!$F182="US",'SERIES_DB-MetaData'!BS182,'SERIES_DB-MetaData'!BS182/25.4)</f>
        <v>0</v>
      </c>
      <c r="BT182" s="108">
        <f>'SERIES_DB-MetaData'!BT182</f>
        <v>0</v>
      </c>
      <c r="BU182" s="108">
        <f t="shared" si="16"/>
        <v>0</v>
      </c>
      <c r="BV182" s="31">
        <f>IF('SERIES_DB-MetaData'!$F182="US",'SERIES_DB-MetaData'!BV182,'SERIES_DB-MetaData'!BV182/6.89476)</f>
        <v>0</v>
      </c>
      <c r="BW182" s="108">
        <f>'SERIES_DB-MetaData'!BW182</f>
        <v>0</v>
      </c>
      <c r="BX182" s="108">
        <f>'SERIES_DB-MetaData'!BX182</f>
        <v>2</v>
      </c>
    </row>
    <row r="183" spans="1:76">
      <c r="A183" s="85">
        <f>'SERIES_DB-MetaData'!A183</f>
        <v>178</v>
      </c>
      <c r="B183" s="85">
        <f>'SERIES_DB-MetaData'!B183</f>
        <v>0</v>
      </c>
      <c r="C183" s="85">
        <f>'SERIES_DB-MetaData'!C183</f>
        <v>12</v>
      </c>
      <c r="D183" s="85" t="str">
        <f>'SERIES_DB-MetaData'!D183</f>
        <v>S1W5-0.00-4.5-1.4</v>
      </c>
      <c r="E183" s="85" t="str">
        <f>'SERIES_DB-MetaData'!E183</f>
        <v>Matsuoka et al. 2003</v>
      </c>
      <c r="F183" s="20" t="s">
        <v>193</v>
      </c>
      <c r="G183" s="85" t="str">
        <f>'SERIES_DB-MetaData'!G183</f>
        <v>C</v>
      </c>
      <c r="H183" s="85" t="str">
        <f>'SERIES_DB-MetaData'!H183</f>
        <v>B</v>
      </c>
      <c r="I183" s="31">
        <f>IF('SERIES_DB-MetaData'!$F183="US",'SERIES_DB-MetaData'!I183,'SERIES_DB-MetaData'!I183/6.89476)</f>
        <v>3.9160173813156658</v>
      </c>
      <c r="J183" s="31">
        <f>IF('SERIES_DB-MetaData'!$F183="US",'SERIES_DB-MetaData'!J183,'SERIES_DB-MetaData'!J183/6.89476)</f>
        <v>0</v>
      </c>
      <c r="K183" s="31">
        <f>IF('SERIES_DB-MetaData'!$F183="US",'SERIES_DB-MetaData'!K183,'SERIES_DB-MetaData'!K183/6.89476)</f>
        <v>0</v>
      </c>
      <c r="L183" s="31">
        <f>IF('SERIES_DB-MetaData'!$F183="US",'SERIES_DB-MetaData'!L183,'SERIES_DB-MetaData'!L183/4.448)</f>
        <v>56.543390287769782</v>
      </c>
      <c r="M183" s="20" t="str">
        <f>'SERIES_DB-MetaData'!M183</f>
        <v>III</v>
      </c>
      <c r="N183" s="31">
        <f>IF('SERIES_DB-MetaData'!$F183="US",'SERIES_DB-MetaData'!N183,'SERIES_DB-MetaData'!N183/25.4)</f>
        <v>5.9055118110236222</v>
      </c>
      <c r="O183" s="31">
        <f>IF('SERIES_DB-MetaData'!$F183="US",'SERIES_DB-MetaData'!O183,'SERIES_DB-MetaData'!O183/25.4)</f>
        <v>5.9055118110236222</v>
      </c>
      <c r="P183" s="31">
        <f>IF('SERIES_DB-MetaData'!$F183="US",'SERIES_DB-MetaData'!P183,'SERIES_DB-MetaData'!P183/25.4)</f>
        <v>53.1496062992126</v>
      </c>
      <c r="Q183" s="31">
        <f>IF('SERIES_DB-MetaData'!$F183="US",'SERIES_DB-MetaData'!Q183,'SERIES_DB-MetaData'!Q183/25.4)</f>
        <v>1.9685039370078741</v>
      </c>
      <c r="R183" s="31">
        <f>IF('SERIES_DB-MetaData'!$F183="US",'SERIES_DB-MetaData'!R183,'SERIES_DB-MetaData'!R183/25.4)</f>
        <v>47.244094488188978</v>
      </c>
      <c r="S183" s="31">
        <f>IF('SERIES_DB-MetaData'!$F183="US",'SERIES_DB-MetaData'!S183,'SERIES_DB-MetaData'!S183/25.4)</f>
        <v>47.244094488188978</v>
      </c>
      <c r="T183" s="24" t="str">
        <f>'SERIES_DB-MetaData'!T183</f>
        <v>C</v>
      </c>
      <c r="U183" s="31">
        <f>IF('SERIES_DB-MetaData'!$F183="US",'SERIES_DB-MetaData'!U183,'SERIES_DB-MetaData'!U183/(25.4^2))</f>
        <v>116.250232500465</v>
      </c>
      <c r="V183" s="31">
        <f>IF('SERIES_DB-MetaData'!$F183="US",'SERIES_DB-MetaData'!V183,'SERIES_DB-MetaData'!V183/25.4)</f>
        <v>0.5</v>
      </c>
      <c r="W183" s="31">
        <f>IF('SERIES_DB-MetaData'!$F183="US",'SERIES_DB-MetaData'!W183,'SERIES_DB-MetaData'!W183/25.4)</f>
        <v>0.5</v>
      </c>
      <c r="X183" s="31">
        <f>IF('SERIES_DB-MetaData'!$F183="US",'SERIES_DB-MetaData'!X183,'SERIES_DB-MetaData'!X183/25.4)</f>
        <v>0.5</v>
      </c>
      <c r="Y183" s="108">
        <f>'SERIES_DB-MetaData'!Y183</f>
        <v>8</v>
      </c>
      <c r="Z183" s="31">
        <f>IF('SERIES_DB-MetaData'!$F183="US",'SERIES_DB-MetaData'!Z183,'SERIES_DB-MetaData'!Z183/25.4)</f>
        <v>0</v>
      </c>
      <c r="AA183" s="108">
        <f>'SERIES_DB-MetaData'!AA183</f>
        <v>1</v>
      </c>
      <c r="AB183" s="31">
        <f>IF('SERIES_DB-MetaData'!$F183="US",'SERIES_DB-MetaData'!AB183,'SERIES_DB-MetaData'!AB183/25.4)</f>
        <v>0</v>
      </c>
      <c r="AC183" s="108">
        <f>'SERIES_DB-MetaData'!AC183</f>
        <v>1</v>
      </c>
      <c r="AD183" s="108" t="str">
        <f>'SERIES_DB-MetaData'!AD183</f>
        <v>STRAIGHT</v>
      </c>
      <c r="AE183" s="31">
        <f>IF('SERIES_DB-MetaData'!$F183="US",'SERIES_DB-MetaData'!AE183,'SERIES_DB-MetaData'!AE183/25.4)</f>
        <v>11.811023622047244</v>
      </c>
      <c r="AF183" s="108" t="str">
        <f>'SERIES_DB-MetaData'!AF183</f>
        <v>Ribbed</v>
      </c>
      <c r="AG183" s="23">
        <f t="shared" si="13"/>
        <v>1.3512199442599939</v>
      </c>
      <c r="AH183" s="31">
        <f>IF('SERIES_DB-MetaData'!$F183="US",'SERIES_DB-MetaData'!AH183,'SERIES_DB-MetaData'!AH183/25.4)</f>
        <v>0</v>
      </c>
      <c r="AI183" s="31">
        <f>IF('SERIES_DB-MetaData'!$F183="US",'SERIES_DB-MetaData'!AI183,'SERIES_DB-MetaData'!AI183/6.89476)</f>
        <v>51.343338999472067</v>
      </c>
      <c r="AJ183" s="31">
        <f>IF('SERIES_DB-MetaData'!$F183="US",'SERIES_DB-MetaData'!AJ183,'SERIES_DB-MetaData'!AJ183/6.89476)</f>
        <v>70.488312863681983</v>
      </c>
      <c r="AK183" s="31">
        <f>IF('SERIES_DB-MetaData'!$F183="US",'SERIES_DB-MetaData'!AK183,'SERIES_DB-MetaData'!AK183/6.89476)</f>
        <v>51.343338999472067</v>
      </c>
      <c r="AL183" s="31">
        <f>IF('SERIES_DB-MetaData'!$F183="US",'SERIES_DB-MetaData'!AL183,'SERIES_DB-MetaData'!AL183/6.89476)</f>
        <v>51.343338999472067</v>
      </c>
      <c r="AM183" s="31">
        <f>IF('SERIES_DB-MetaData'!$F183="US",'SERIES_DB-MetaData'!AM183,'SERIES_DB-MetaData'!AM183/6.89476)</f>
        <v>70.488312863681983</v>
      </c>
      <c r="AN183" s="31">
        <f>IF('SERIES_DB-MetaData'!$F183="US",'SERIES_DB-MetaData'!AN183,'SERIES_DB-MetaData'!AN183/6.89476)</f>
        <v>70.488312863681983</v>
      </c>
      <c r="AO183" s="108">
        <f>'SERIES_DB-MetaData'!AO183</f>
        <v>0</v>
      </c>
      <c r="AP183" s="108" t="str">
        <f>'SERIES_DB-MetaData'!AP183</f>
        <v>C</v>
      </c>
      <c r="AQ183" s="108">
        <f>'SERIES_DB-MetaData'!AQ183</f>
        <v>2</v>
      </c>
      <c r="AR183" s="108" t="str">
        <f>'SERIES_DB-MetaData'!AR183</f>
        <v>Ribbed</v>
      </c>
      <c r="AS183" s="31">
        <f>IF('SERIES_DB-MetaData'!$F183="US",'SERIES_DB-MetaData'!AS183,'SERIES_DB-MetaData'!AS183/25.4)</f>
        <v>0.15748031496062992</v>
      </c>
      <c r="AT183" s="108">
        <f>'SERIES_DB-MetaData'!AT183</f>
        <v>24</v>
      </c>
      <c r="AU183" s="31">
        <f>IF('SERIES_DB-MetaData'!$F183="US",'SERIES_DB-MetaData'!AU183,'SERIES_DB-MetaData'!AU183/25.4)</f>
        <v>1.9685039370078741</v>
      </c>
      <c r="AV183" s="31">
        <f>IF('SERIES_DB-MetaData'!$F183="US",'SERIES_DB-MetaData'!AV183,'SERIES_DB-MetaData'!AV183/25.4)</f>
        <v>0</v>
      </c>
      <c r="AW183" s="108">
        <f>'SERIES_DB-MetaData'!AW183</f>
        <v>0</v>
      </c>
      <c r="AX183" s="31">
        <f>IF('SERIES_DB-MetaData'!$F183="US",'SERIES_DB-MetaData'!AX183,'SERIES_DB-MetaData'!AX183/25.4)</f>
        <v>0</v>
      </c>
      <c r="AY183" s="23">
        <f t="shared" si="14"/>
        <v>0.3351032163829113</v>
      </c>
      <c r="AZ183" s="23"/>
      <c r="BA183" s="31">
        <f>IF('SERIES_DB-MetaData'!$F183="US",'SERIES_DB-MetaData'!BA183,'SERIES_DB-MetaData'!BA183/6.89476)</f>
        <v>23.206028926315057</v>
      </c>
      <c r="BB183" s="31">
        <f>IF('SERIES_DB-MetaData'!$F183="US",'SERIES_DB-MetaData'!BB183,'SERIES_DB-MetaData'!BB183/6.89476)</f>
        <v>43.656341917630201</v>
      </c>
      <c r="BC183" s="108">
        <f>'SERIES_DB-MetaData'!BC183</f>
        <v>0</v>
      </c>
      <c r="BD183" s="31">
        <f>IF('SERIES_DB-MetaData'!$F183="US",'SERIES_DB-MetaData'!BD183,'SERIES_DB-MetaData'!BD183/25.4)</f>
        <v>0.25</v>
      </c>
      <c r="BE183" s="31">
        <f>IF('SERIES_DB-MetaData'!$F183="US",'SERIES_DB-MetaData'!BE183,'SERIES_DB-MetaData'!BE183/25.4)</f>
        <v>1.9685039370078741</v>
      </c>
      <c r="BF183" s="108">
        <f>'SERIES_DB-MetaData'!BF183</f>
        <v>1</v>
      </c>
      <c r="BG183" s="23">
        <f t="shared" si="15"/>
        <v>1.2667686977437442</v>
      </c>
      <c r="BH183" s="31">
        <f>IF('SERIES_DB-MetaData'!$F183="US",'SERIES_DB-MetaData'!BH183,'SERIES_DB-MetaData'!BH183/25.4)</f>
        <v>0</v>
      </c>
      <c r="BI183" s="31">
        <f>IF('SERIES_DB-MetaData'!$F183="US",'SERIES_DB-MetaData'!BI183,'SERIES_DB-MetaData'!BI183/6.89476)</f>
        <v>23.206028926315057</v>
      </c>
      <c r="BJ183" s="31">
        <f>IF('SERIES_DB-MetaData'!$F183="US",'SERIES_DB-MetaData'!BJ183,'SERIES_DB-MetaData'!BJ183/6.89476)</f>
        <v>43.656341917630201</v>
      </c>
      <c r="BK183" s="108">
        <f>'SERIES_DB-MetaData'!BK183</f>
        <v>0</v>
      </c>
      <c r="BL183" s="31">
        <f>IF('SERIES_DB-MetaData'!$F183="US",'SERIES_DB-MetaData'!BL183,'SERIES_DB-MetaData'!BL183/25.4)</f>
        <v>0.15748031496062992</v>
      </c>
      <c r="BM183" s="31">
        <f>IF('SERIES_DB-MetaData'!$F183="US",'SERIES_DB-MetaData'!BM183,'SERIES_DB-MetaData'!BM183/25.4)</f>
        <v>1.9685039370078741</v>
      </c>
      <c r="BN183" s="31">
        <f>'SERIES_DB-MetaData'!$BO$6</f>
        <v>0.52359877559829893</v>
      </c>
      <c r="BO183" s="22">
        <f>'SERIES_DB-MetaData'!$BO$6</f>
        <v>0.52359877559829893</v>
      </c>
      <c r="BP183" s="31">
        <f>IF('SERIES_DB-MetaData'!$F183="US",'SERIES_DB-MetaData'!BP183,'SERIES_DB-MetaData'!BP183/6.89476)</f>
        <v>23.206028926315057</v>
      </c>
      <c r="BQ183" s="31">
        <f>IF('SERIES_DB-MetaData'!$F183="US",'SERIES_DB-MetaData'!BQ183,'SERIES_DB-MetaData'!BQ183/6.89476)</f>
        <v>43.656341917630201</v>
      </c>
      <c r="BR183" s="108">
        <f>'SERIES_DB-MetaData'!BR183</f>
        <v>0</v>
      </c>
      <c r="BS183" s="31">
        <f>IF('SERIES_DB-MetaData'!$F183="US",'SERIES_DB-MetaData'!BS183,'SERIES_DB-MetaData'!BS183/25.4)</f>
        <v>0</v>
      </c>
      <c r="BT183" s="108">
        <f>'SERIES_DB-MetaData'!BT183</f>
        <v>0</v>
      </c>
      <c r="BU183" s="108">
        <f t="shared" si="16"/>
        <v>0</v>
      </c>
      <c r="BV183" s="31">
        <f>IF('SERIES_DB-MetaData'!$F183="US",'SERIES_DB-MetaData'!BV183,'SERIES_DB-MetaData'!BV183/6.89476)</f>
        <v>0</v>
      </c>
      <c r="BW183" s="108">
        <f>'SERIES_DB-MetaData'!BW183</f>
        <v>0</v>
      </c>
      <c r="BX183" s="108">
        <f>'SERIES_DB-MetaData'!BX183</f>
        <v>2</v>
      </c>
    </row>
    <row r="184" spans="1:76">
      <c r="A184" s="85">
        <f>'SERIES_DB-MetaData'!A184</f>
        <v>179</v>
      </c>
      <c r="B184" s="85">
        <f>'SERIES_DB-MetaData'!B184</f>
        <v>0</v>
      </c>
      <c r="C184" s="85">
        <f>'SERIES_DB-MetaData'!C184</f>
        <v>1</v>
      </c>
      <c r="D184" s="85" t="str">
        <f>'SERIES_DB-MetaData'!D184</f>
        <v>NO. 1</v>
      </c>
      <c r="E184" s="85" t="str">
        <f>'SERIES_DB-MetaData'!E184</f>
        <v>Nakachi, Toda et Tabata (1996)</v>
      </c>
      <c r="F184" s="20" t="s">
        <v>193</v>
      </c>
      <c r="G184" s="85" t="str">
        <f>'SERIES_DB-MetaData'!G184</f>
        <v>C</v>
      </c>
      <c r="H184" s="85" t="str">
        <f>'SERIES_DB-MetaData'!H184</f>
        <v>O</v>
      </c>
      <c r="I184" s="31">
        <f>IF('SERIES_DB-MetaData'!$F184="US",'SERIES_DB-MetaData'!I184,'SERIES_DB-MetaData'!I184/6.89476)</f>
        <v>7.6289820095260756</v>
      </c>
      <c r="J184" s="31">
        <f>IF('SERIES_DB-MetaData'!$F184="US",'SERIES_DB-MetaData'!J184,'SERIES_DB-MetaData'!J184/6.89476)</f>
        <v>0</v>
      </c>
      <c r="K184" s="31">
        <f>IF('SERIES_DB-MetaData'!$F184="US",'SERIES_DB-MetaData'!K184,'SERIES_DB-MetaData'!K184/6.89476)</f>
        <v>0</v>
      </c>
      <c r="L184" s="31">
        <f>IF('SERIES_DB-MetaData'!$F184="US",'SERIES_DB-MetaData'!L184,'SERIES_DB-MetaData'!L184/4.448)</f>
        <v>390.51258992805748</v>
      </c>
      <c r="M184" s="20" t="str">
        <f>'SERIES_DB-MetaData'!M184</f>
        <v>IV</v>
      </c>
      <c r="N184" s="31">
        <f>IF('SERIES_DB-MetaData'!$F184="US",'SERIES_DB-MetaData'!N184,'SERIES_DB-MetaData'!N184/25.4)</f>
        <v>3.5433070866141736</v>
      </c>
      <c r="O184" s="31">
        <f>IF('SERIES_DB-MetaData'!$F184="US",'SERIES_DB-MetaData'!O184,'SERIES_DB-MetaData'!O184/25.4)</f>
        <v>0.39370078740157483</v>
      </c>
      <c r="P184" s="31">
        <f>IF('SERIES_DB-MetaData'!$F184="US",'SERIES_DB-MetaData'!P184,'SERIES_DB-MetaData'!P184/25.4)</f>
        <v>35.433070866141733</v>
      </c>
      <c r="Q184" s="31">
        <f>IF('SERIES_DB-MetaData'!$F184="US",'SERIES_DB-MetaData'!Q184,'SERIES_DB-MetaData'!Q184/25.4)</f>
        <v>3.5433070866141736</v>
      </c>
      <c r="R184" s="31">
        <f>IF('SERIES_DB-MetaData'!$F184="US",'SERIES_DB-MetaData'!R184,'SERIES_DB-MetaData'!R184/25.4)</f>
        <v>90.551181102362207</v>
      </c>
      <c r="S184" s="31">
        <f>IF('SERIES_DB-MetaData'!$F184="US",'SERIES_DB-MetaData'!S184,'SERIES_DB-MetaData'!S184/25.4)</f>
        <v>90.551181102362207</v>
      </c>
      <c r="T184" s="24" t="str">
        <f>'SERIES_DB-MetaData'!T184</f>
        <v>C</v>
      </c>
      <c r="U184" s="31">
        <f>IF('SERIES_DB-MetaData'!$F184="US",'SERIES_DB-MetaData'!U184,'SERIES_DB-MetaData'!U184/(25.4^2))</f>
        <v>124.15524831049663</v>
      </c>
      <c r="V184" s="31">
        <f>IF('SERIES_DB-MetaData'!$F184="US",'SERIES_DB-MetaData'!V184,'SERIES_DB-MetaData'!V184/25.4)</f>
        <v>0.39370078740157483</v>
      </c>
      <c r="W184" s="31">
        <f>IF('SERIES_DB-MetaData'!$F184="US",'SERIES_DB-MetaData'!W184,'SERIES_DB-MetaData'!W184/25.4)</f>
        <v>0</v>
      </c>
      <c r="X184" s="31">
        <f>IF('SERIES_DB-MetaData'!$F184="US",'SERIES_DB-MetaData'!X184,'SERIES_DB-MetaData'!X184/25.4)</f>
        <v>0</v>
      </c>
      <c r="Y184" s="108">
        <f>'SERIES_DB-MetaData'!Y184</f>
        <v>1</v>
      </c>
      <c r="Z184" s="31">
        <f>IF('SERIES_DB-MetaData'!$F184="US",'SERIES_DB-MetaData'!Z184,'SERIES_DB-MetaData'!Z184/25.4)</f>
        <v>0</v>
      </c>
      <c r="AA184" s="108">
        <f>'SERIES_DB-MetaData'!AA184</f>
        <v>0</v>
      </c>
      <c r="AB184" s="31">
        <f>IF('SERIES_DB-MetaData'!$F184="US",'SERIES_DB-MetaData'!AB184,'SERIES_DB-MetaData'!AB184/25.4)</f>
        <v>0</v>
      </c>
      <c r="AC184" s="108">
        <f>'SERIES_DB-MetaData'!AC184</f>
        <v>0</v>
      </c>
      <c r="AD184" s="108" t="str">
        <f>'SERIES_DB-MetaData'!AD184</f>
        <v>STRAIGHT</v>
      </c>
      <c r="AE184" s="31">
        <f>IF('SERIES_DB-MetaData'!$F184="US",'SERIES_DB-MetaData'!AE184,'SERIES_DB-MetaData'!AE184/25.4)</f>
        <v>0</v>
      </c>
      <c r="AF184" s="108" t="str">
        <f>'SERIES_DB-MetaData'!AF184</f>
        <v>Ribbed</v>
      </c>
      <c r="AG184" s="23">
        <f t="shared" si="13"/>
        <v>9.8052205168220746E-2</v>
      </c>
      <c r="AH184" s="31">
        <f>IF('SERIES_DB-MetaData'!$F184="US",'SERIES_DB-MetaData'!AH184,'SERIES_DB-MetaData'!AH184/25.4)</f>
        <v>0</v>
      </c>
      <c r="AI184" s="31">
        <f>IF('SERIES_DB-MetaData'!$F184="US",'SERIES_DB-MetaData'!AI184,'SERIES_DB-MetaData'!AI184/6.89476)</f>
        <v>52.315091460761508</v>
      </c>
      <c r="AJ184" s="31">
        <f>IF('SERIES_DB-MetaData'!$F184="US",'SERIES_DB-MetaData'!AJ184,'SERIES_DB-MetaData'!AJ184/6.89476)</f>
        <v>75.260052561655513</v>
      </c>
      <c r="AK184" s="31">
        <f>IF('SERIES_DB-MetaData'!$F184="US",'SERIES_DB-MetaData'!AK184,'SERIES_DB-MetaData'!AK184/6.89476)</f>
        <v>0</v>
      </c>
      <c r="AL184" s="31">
        <f>IF('SERIES_DB-MetaData'!$F184="US",'SERIES_DB-MetaData'!AL184,'SERIES_DB-MetaData'!AL184/6.89476)</f>
        <v>0</v>
      </c>
      <c r="AM184" s="31">
        <f>IF('SERIES_DB-MetaData'!$F184="US",'SERIES_DB-MetaData'!AM184,'SERIES_DB-MetaData'!AM184/6.89476)</f>
        <v>0</v>
      </c>
      <c r="AN184" s="31">
        <f>IF('SERIES_DB-MetaData'!$F184="US",'SERIES_DB-MetaData'!AN184,'SERIES_DB-MetaData'!AN184/6.89476)</f>
        <v>0</v>
      </c>
      <c r="AO184" s="108">
        <f>'SERIES_DB-MetaData'!AO184</f>
        <v>0</v>
      </c>
      <c r="AP184" s="108" t="str">
        <f>'SERIES_DB-MetaData'!AP184</f>
        <v>R</v>
      </c>
      <c r="AQ184" s="108">
        <f>'SERIES_DB-MetaData'!AQ184</f>
        <v>2</v>
      </c>
      <c r="AR184" s="108" t="str">
        <f>'SERIES_DB-MetaData'!AR184</f>
        <v>Ribbed</v>
      </c>
      <c r="AS184" s="31">
        <f>IF('SERIES_DB-MetaData'!$F184="US",'SERIES_DB-MetaData'!AS184,'SERIES_DB-MetaData'!AS184/25.4)</f>
        <v>0.23622047244094491</v>
      </c>
      <c r="AT184" s="108">
        <f>'SERIES_DB-MetaData'!AT184</f>
        <v>45</v>
      </c>
      <c r="AU184" s="31">
        <f>IF('SERIES_DB-MetaData'!$F184="US",'SERIES_DB-MetaData'!AU184,'SERIES_DB-MetaData'!AU184/25.4)</f>
        <v>2.1653543307086616</v>
      </c>
      <c r="AV184" s="31">
        <f>IF('SERIES_DB-MetaData'!$F184="US",'SERIES_DB-MetaData'!AV184,'SERIES_DB-MetaData'!AV184/25.4)</f>
        <v>0</v>
      </c>
      <c r="AW184" s="108">
        <f>'SERIES_DB-MetaData'!AW184</f>
        <v>0</v>
      </c>
      <c r="AX184" s="31">
        <f>IF('SERIES_DB-MetaData'!$F184="US",'SERIES_DB-MetaData'!AX184,'SERIES_DB-MetaData'!AX184/25.4)</f>
        <v>0</v>
      </c>
      <c r="AY184" s="23">
        <f t="shared" si="14"/>
        <v>1.1423973285781066</v>
      </c>
      <c r="AZ184" s="23"/>
      <c r="BA184" s="31">
        <f>IF('SERIES_DB-MetaData'!$F184="US",'SERIES_DB-MetaData'!BA184,'SERIES_DB-MetaData'!BA184/6.89476)</f>
        <v>55.317371453103512</v>
      </c>
      <c r="BB184" s="31">
        <f>IF('SERIES_DB-MetaData'!$F184="US",'SERIES_DB-MetaData'!BB184,'SERIES_DB-MetaData'!BB184/6.89476)</f>
        <v>76.130278646392327</v>
      </c>
      <c r="BC184" s="108">
        <f>'SERIES_DB-MetaData'!BC184</f>
        <v>0</v>
      </c>
      <c r="BD184" s="31">
        <f>IF('SERIES_DB-MetaData'!$F184="US",'SERIES_DB-MetaData'!BD184,'SERIES_DB-MetaData'!BD184/25.4)</f>
        <v>0.25</v>
      </c>
      <c r="BE184" s="31">
        <f>IF('SERIES_DB-MetaData'!$F184="US",'SERIES_DB-MetaData'!BE184,'SERIES_DB-MetaData'!BE184/25.4)</f>
        <v>2.1653543307086616</v>
      </c>
      <c r="BF184" s="108">
        <f>'SERIES_DB-MetaData'!BF184</f>
        <v>2</v>
      </c>
      <c r="BG184" s="23">
        <f t="shared" si="15"/>
        <v>1.279564341155297</v>
      </c>
      <c r="BH184" s="31">
        <f>IF('SERIES_DB-MetaData'!$F184="US",'SERIES_DB-MetaData'!BH184,'SERIES_DB-MetaData'!BH184/25.4)</f>
        <v>0</v>
      </c>
      <c r="BI184" s="31">
        <f>IF('SERIES_DB-MetaData'!$F184="US",'SERIES_DB-MetaData'!BI184,'SERIES_DB-MetaData'!BI184/6.89476)</f>
        <v>52.315091460761508</v>
      </c>
      <c r="BJ184" s="31">
        <f>IF('SERIES_DB-MetaData'!$F184="US",'SERIES_DB-MetaData'!BJ184,'SERIES_DB-MetaData'!BJ184/6.89476)</f>
        <v>75.260052561655513</v>
      </c>
      <c r="BK184" s="108">
        <f>'SERIES_DB-MetaData'!BK184</f>
        <v>0</v>
      </c>
      <c r="BL184" s="31">
        <f>IF('SERIES_DB-MetaData'!$F184="US",'SERIES_DB-MetaData'!BL184,'SERIES_DB-MetaData'!BL184/25.4)</f>
        <v>0.23622047244094491</v>
      </c>
      <c r="BM184" s="31">
        <f>IF('SERIES_DB-MetaData'!$F184="US",'SERIES_DB-MetaData'!BM184,'SERIES_DB-MetaData'!BM184/25.4)</f>
        <v>2.1653543307086616</v>
      </c>
      <c r="BN184" s="31">
        <f>'SERIES_DB-MetaData'!$BO$6</f>
        <v>0.52359877559829893</v>
      </c>
      <c r="BO184" s="22">
        <f>'SERIES_DB-MetaData'!$BO$6</f>
        <v>0.52359877559829893</v>
      </c>
      <c r="BP184" s="31">
        <f>IF('SERIES_DB-MetaData'!$F184="US",'SERIES_DB-MetaData'!BP184,'SERIES_DB-MetaData'!BP184/6.89476)</f>
        <v>55.317371453103512</v>
      </c>
      <c r="BQ184" s="31">
        <f>IF('SERIES_DB-MetaData'!$F184="US",'SERIES_DB-MetaData'!BQ184,'SERIES_DB-MetaData'!BQ184/6.89476)</f>
        <v>76.130278646392327</v>
      </c>
      <c r="BR184" s="108">
        <f>'SERIES_DB-MetaData'!BR184</f>
        <v>0</v>
      </c>
      <c r="BS184" s="31">
        <f>IF('SERIES_DB-MetaData'!$F184="US",'SERIES_DB-MetaData'!BS184,'SERIES_DB-MetaData'!BS184/25.4)</f>
        <v>0</v>
      </c>
      <c r="BT184" s="108">
        <f>'SERIES_DB-MetaData'!BT184</f>
        <v>0</v>
      </c>
      <c r="BU184" s="108">
        <f t="shared" si="16"/>
        <v>0</v>
      </c>
      <c r="BV184" s="31">
        <f>IF('SERIES_DB-MetaData'!$F184="US",'SERIES_DB-MetaData'!BV184,'SERIES_DB-MetaData'!BV184/6.89476)</f>
        <v>0</v>
      </c>
      <c r="BW184" s="108">
        <f>'SERIES_DB-MetaData'!BW184</f>
        <v>0</v>
      </c>
      <c r="BX184" s="108">
        <f>'SERIES_DB-MetaData'!BX184</f>
        <v>1</v>
      </c>
    </row>
    <row r="185" spans="1:76">
      <c r="A185" s="85">
        <f>'SERIES_DB-MetaData'!A185</f>
        <v>180</v>
      </c>
      <c r="B185" s="85">
        <f>'SERIES_DB-MetaData'!B185</f>
        <v>0</v>
      </c>
      <c r="C185" s="85">
        <f>'SERIES_DB-MetaData'!C185</f>
        <v>2</v>
      </c>
      <c r="D185" s="85" t="str">
        <f>'SERIES_DB-MetaData'!D185</f>
        <v>NO. 2</v>
      </c>
      <c r="E185" s="85" t="str">
        <f>'SERIES_DB-MetaData'!E185</f>
        <v>Nakachi, Toda et Tabata (1996)</v>
      </c>
      <c r="F185" s="20" t="s">
        <v>193</v>
      </c>
      <c r="G185" s="85" t="str">
        <f>'SERIES_DB-MetaData'!G185</f>
        <v>C</v>
      </c>
      <c r="H185" s="85" t="str">
        <f>'SERIES_DB-MetaData'!H185</f>
        <v>O</v>
      </c>
      <c r="I185" s="31">
        <f>IF('SERIES_DB-MetaData'!$F185="US",'SERIES_DB-MetaData'!I185,'SERIES_DB-MetaData'!I185/6.89476)</f>
        <v>10.42820924876283</v>
      </c>
      <c r="J185" s="31">
        <f>IF('SERIES_DB-MetaData'!$F185="US",'SERIES_DB-MetaData'!J185,'SERIES_DB-MetaData'!J185/6.89476)</f>
        <v>0</v>
      </c>
      <c r="K185" s="31">
        <f>IF('SERIES_DB-MetaData'!$F185="US",'SERIES_DB-MetaData'!K185,'SERIES_DB-MetaData'!K185/6.89476)</f>
        <v>0</v>
      </c>
      <c r="L185" s="31">
        <f>IF('SERIES_DB-MetaData'!$F185="US",'SERIES_DB-MetaData'!L185,'SERIES_DB-MetaData'!L185/4.448)</f>
        <v>534.98201438848912</v>
      </c>
      <c r="M185" s="20" t="str">
        <f>'SERIES_DB-MetaData'!M185</f>
        <v>IV</v>
      </c>
      <c r="N185" s="31">
        <f>IF('SERIES_DB-MetaData'!$F185="US",'SERIES_DB-MetaData'!N185,'SERIES_DB-MetaData'!N185/25.4)</f>
        <v>3.5433070866141736</v>
      </c>
      <c r="O185" s="31">
        <f>IF('SERIES_DB-MetaData'!$F185="US",'SERIES_DB-MetaData'!O185,'SERIES_DB-MetaData'!O185/25.4)</f>
        <v>3.5433070866141736</v>
      </c>
      <c r="P185" s="31">
        <f>IF('SERIES_DB-MetaData'!$F185="US",'SERIES_DB-MetaData'!P185,'SERIES_DB-MetaData'!P185/25.4)</f>
        <v>35.433070866141733</v>
      </c>
      <c r="Q185" s="31">
        <f>IF('SERIES_DB-MetaData'!$F185="US",'SERIES_DB-MetaData'!Q185,'SERIES_DB-MetaData'!Q185/25.4)</f>
        <v>3.5433070866141736</v>
      </c>
      <c r="R185" s="31">
        <f>IF('SERIES_DB-MetaData'!$F185="US",'SERIES_DB-MetaData'!R185,'SERIES_DB-MetaData'!R185/25.4)</f>
        <v>90.551181102362207</v>
      </c>
      <c r="S185" s="31">
        <f>IF('SERIES_DB-MetaData'!$F185="US",'SERIES_DB-MetaData'!S185,'SERIES_DB-MetaData'!S185/25.4)</f>
        <v>90.551181102362207</v>
      </c>
      <c r="T185" s="24" t="str">
        <f>'SERIES_DB-MetaData'!T185</f>
        <v>C</v>
      </c>
      <c r="U185" s="31">
        <f>IF('SERIES_DB-MetaData'!$F185="US",'SERIES_DB-MetaData'!U185,'SERIES_DB-MetaData'!U185/(25.4^2))</f>
        <v>112.99522599045198</v>
      </c>
      <c r="V185" s="31">
        <f>IF('SERIES_DB-MetaData'!$F185="US",'SERIES_DB-MetaData'!V185,'SERIES_DB-MetaData'!V185/25.4)</f>
        <v>0.39370078740157483</v>
      </c>
      <c r="W185" s="31">
        <f>IF('SERIES_DB-MetaData'!$F185="US",'SERIES_DB-MetaData'!W185,'SERIES_DB-MetaData'!W185/25.4)</f>
        <v>0</v>
      </c>
      <c r="X185" s="31">
        <f>IF('SERIES_DB-MetaData'!$F185="US",'SERIES_DB-MetaData'!X185,'SERIES_DB-MetaData'!X185/25.4)</f>
        <v>0</v>
      </c>
      <c r="Y185" s="108">
        <f>'SERIES_DB-MetaData'!Y185</f>
        <v>1</v>
      </c>
      <c r="Z185" s="31">
        <f>IF('SERIES_DB-MetaData'!$F185="US",'SERIES_DB-MetaData'!Z185,'SERIES_DB-MetaData'!Z185/25.4)</f>
        <v>0</v>
      </c>
      <c r="AA185" s="108">
        <f>'SERIES_DB-MetaData'!AA185</f>
        <v>0</v>
      </c>
      <c r="AB185" s="31">
        <f>IF('SERIES_DB-MetaData'!$F185="US",'SERIES_DB-MetaData'!AB185,'SERIES_DB-MetaData'!AB185/25.4)</f>
        <v>0</v>
      </c>
      <c r="AC185" s="108">
        <f>'SERIES_DB-MetaData'!AC185</f>
        <v>0</v>
      </c>
      <c r="AD185" s="108" t="str">
        <f>'SERIES_DB-MetaData'!AD185</f>
        <v>STRAIGHT</v>
      </c>
      <c r="AE185" s="31">
        <f>IF('SERIES_DB-MetaData'!$F185="US",'SERIES_DB-MetaData'!AE185,'SERIES_DB-MetaData'!AE185/25.4)</f>
        <v>0</v>
      </c>
      <c r="AF185" s="108" t="str">
        <f>'SERIES_DB-MetaData'!AF185</f>
        <v>Ribbed</v>
      </c>
      <c r="AG185" s="23">
        <f t="shared" si="13"/>
        <v>0.10773637357989689</v>
      </c>
      <c r="AH185" s="31">
        <f>IF('SERIES_DB-MetaData'!$F185="US",'SERIES_DB-MetaData'!AH185,'SERIES_DB-MetaData'!AH185/25.4)</f>
        <v>0</v>
      </c>
      <c r="AI185" s="31">
        <f>IF('SERIES_DB-MetaData'!$F185="US",'SERIES_DB-MetaData'!AI185,'SERIES_DB-MetaData'!AI185/6.89476)</f>
        <v>52.315091460761508</v>
      </c>
      <c r="AJ185" s="31">
        <f>IF('SERIES_DB-MetaData'!$F185="US",'SERIES_DB-MetaData'!AJ185,'SERIES_DB-MetaData'!AJ185/6.89476)</f>
        <v>75.260052561655513</v>
      </c>
      <c r="AK185" s="31">
        <f>IF('SERIES_DB-MetaData'!$F185="US",'SERIES_DB-MetaData'!AK185,'SERIES_DB-MetaData'!AK185/6.89476)</f>
        <v>0</v>
      </c>
      <c r="AL185" s="31">
        <f>IF('SERIES_DB-MetaData'!$F185="US",'SERIES_DB-MetaData'!AL185,'SERIES_DB-MetaData'!AL185/6.89476)</f>
        <v>0</v>
      </c>
      <c r="AM185" s="31">
        <f>IF('SERIES_DB-MetaData'!$F185="US",'SERIES_DB-MetaData'!AM185,'SERIES_DB-MetaData'!AM185/6.89476)</f>
        <v>0</v>
      </c>
      <c r="AN185" s="31">
        <f>IF('SERIES_DB-MetaData'!$F185="US",'SERIES_DB-MetaData'!AN185,'SERIES_DB-MetaData'!AN185/6.89476)</f>
        <v>0</v>
      </c>
      <c r="AO185" s="108">
        <f>'SERIES_DB-MetaData'!AO185</f>
        <v>0</v>
      </c>
      <c r="AP185" s="108" t="str">
        <f>'SERIES_DB-MetaData'!AP185</f>
        <v>R</v>
      </c>
      <c r="AQ185" s="108">
        <f>'SERIES_DB-MetaData'!AQ185</f>
        <v>2</v>
      </c>
      <c r="AR185" s="108" t="str">
        <f>'SERIES_DB-MetaData'!AR185</f>
        <v>Ribbed</v>
      </c>
      <c r="AS185" s="31">
        <f>IF('SERIES_DB-MetaData'!$F185="US",'SERIES_DB-MetaData'!AS185,'SERIES_DB-MetaData'!AS185/25.4)</f>
        <v>0.20078740157480315</v>
      </c>
      <c r="AT185" s="108">
        <f>'SERIES_DB-MetaData'!AT185</f>
        <v>45</v>
      </c>
      <c r="AU185" s="31">
        <f>IF('SERIES_DB-MetaData'!$F185="US",'SERIES_DB-MetaData'!AU185,'SERIES_DB-MetaData'!AU185/25.4)</f>
        <v>2.1653543307086616</v>
      </c>
      <c r="AV185" s="31">
        <f>IF('SERIES_DB-MetaData'!$F185="US",'SERIES_DB-MetaData'!AV185,'SERIES_DB-MetaData'!AV185/25.4)</f>
        <v>0</v>
      </c>
      <c r="AW185" s="108">
        <f>'SERIES_DB-MetaData'!AW185</f>
        <v>0</v>
      </c>
      <c r="AX185" s="31">
        <f>IF('SERIES_DB-MetaData'!$F185="US",'SERIES_DB-MetaData'!AX185,'SERIES_DB-MetaData'!AX185/25.4)</f>
        <v>0</v>
      </c>
      <c r="AY185" s="23">
        <f t="shared" si="14"/>
        <v>0.82538206989768192</v>
      </c>
      <c r="AZ185" s="23"/>
      <c r="BA185" s="31">
        <f>IF('SERIES_DB-MetaData'!$F185="US",'SERIES_DB-MetaData'!BA185,'SERIES_DB-MetaData'!BA185/6.89476)</f>
        <v>190.57951255736242</v>
      </c>
      <c r="BB185" s="31">
        <f>IF('SERIES_DB-MetaData'!$F185="US",'SERIES_DB-MetaData'!BB185,'SERIES_DB-MetaData'!BB185/6.89476)</f>
        <v>202.69015890328308</v>
      </c>
      <c r="BC185" s="108">
        <f>'SERIES_DB-MetaData'!BC185</f>
        <v>0</v>
      </c>
      <c r="BD185" s="31">
        <f>IF('SERIES_DB-MetaData'!$F185="US",'SERIES_DB-MetaData'!BD185,'SERIES_DB-MetaData'!BD185/25.4)</f>
        <v>0.25</v>
      </c>
      <c r="BE185" s="31">
        <f>IF('SERIES_DB-MetaData'!$F185="US",'SERIES_DB-MetaData'!BE185,'SERIES_DB-MetaData'!BE185/25.4)</f>
        <v>2.1653543307086616</v>
      </c>
      <c r="BF185" s="108">
        <f>'SERIES_DB-MetaData'!BF185</f>
        <v>2</v>
      </c>
      <c r="BG185" s="23">
        <f t="shared" si="15"/>
        <v>1.279564341155297</v>
      </c>
      <c r="BH185" s="31">
        <f>IF('SERIES_DB-MetaData'!$F185="US",'SERIES_DB-MetaData'!BH185,'SERIES_DB-MetaData'!BH185/25.4)</f>
        <v>0</v>
      </c>
      <c r="BI185" s="31">
        <f>IF('SERIES_DB-MetaData'!$F185="US",'SERIES_DB-MetaData'!BI185,'SERIES_DB-MetaData'!BI185/6.89476)</f>
        <v>52.315091460761508</v>
      </c>
      <c r="BJ185" s="31">
        <f>IF('SERIES_DB-MetaData'!$F185="US",'SERIES_DB-MetaData'!BJ185,'SERIES_DB-MetaData'!BJ185/6.89476)</f>
        <v>75.260052561655513</v>
      </c>
      <c r="BK185" s="108">
        <f>'SERIES_DB-MetaData'!BK185</f>
        <v>0</v>
      </c>
      <c r="BL185" s="31">
        <f>IF('SERIES_DB-MetaData'!$F185="US",'SERIES_DB-MetaData'!BL185,'SERIES_DB-MetaData'!BL185/25.4)</f>
        <v>0.23622047244094491</v>
      </c>
      <c r="BM185" s="31">
        <f>IF('SERIES_DB-MetaData'!$F185="US",'SERIES_DB-MetaData'!BM185,'SERIES_DB-MetaData'!BM185/25.4)</f>
        <v>2.1653543307086616</v>
      </c>
      <c r="BN185" s="31">
        <f>'SERIES_DB-MetaData'!$BO$6</f>
        <v>0.52359877559829893</v>
      </c>
      <c r="BO185" s="22">
        <f>'SERIES_DB-MetaData'!$BO$6</f>
        <v>0.52359877559829893</v>
      </c>
      <c r="BP185" s="31">
        <f>IF('SERIES_DB-MetaData'!$F185="US",'SERIES_DB-MetaData'!BP185,'SERIES_DB-MetaData'!BP185/6.89476)</f>
        <v>55.317371453103512</v>
      </c>
      <c r="BQ185" s="31">
        <f>IF('SERIES_DB-MetaData'!$F185="US",'SERIES_DB-MetaData'!BQ185,'SERIES_DB-MetaData'!BQ185/6.89476)</f>
        <v>76.130278646392327</v>
      </c>
      <c r="BR185" s="108">
        <f>'SERIES_DB-MetaData'!BR185</f>
        <v>0</v>
      </c>
      <c r="BS185" s="31">
        <f>IF('SERIES_DB-MetaData'!$F185="US",'SERIES_DB-MetaData'!BS185,'SERIES_DB-MetaData'!BS185/25.4)</f>
        <v>0</v>
      </c>
      <c r="BT185" s="108">
        <f>'SERIES_DB-MetaData'!BT185</f>
        <v>0</v>
      </c>
      <c r="BU185" s="108">
        <f t="shared" si="16"/>
        <v>0</v>
      </c>
      <c r="BV185" s="31">
        <f>IF('SERIES_DB-MetaData'!$F185="US",'SERIES_DB-MetaData'!BV185,'SERIES_DB-MetaData'!BV185/6.89476)</f>
        <v>0</v>
      </c>
      <c r="BW185" s="108">
        <f>'SERIES_DB-MetaData'!BW185</f>
        <v>0</v>
      </c>
      <c r="BX185" s="108">
        <f>'SERIES_DB-MetaData'!BX185</f>
        <v>1</v>
      </c>
    </row>
    <row r="186" spans="1:76">
      <c r="A186" s="85">
        <f>'SERIES_DB-MetaData'!A186</f>
        <v>181</v>
      </c>
      <c r="B186" s="85">
        <f>'SERIES_DB-MetaData'!B186</f>
        <v>0</v>
      </c>
      <c r="C186" s="85">
        <f>'SERIES_DB-MetaData'!C186</f>
        <v>3</v>
      </c>
      <c r="D186" s="85" t="str">
        <f>'SERIES_DB-MetaData'!D186</f>
        <v>NO. 3</v>
      </c>
      <c r="E186" s="85" t="str">
        <f>'SERIES_DB-MetaData'!E186</f>
        <v>Nakachi, Toda et Tabata (1996)</v>
      </c>
      <c r="F186" s="20" t="s">
        <v>193</v>
      </c>
      <c r="G186" s="85" t="str">
        <f>'SERIES_DB-MetaData'!G186</f>
        <v>C</v>
      </c>
      <c r="H186" s="85" t="str">
        <f>'SERIES_DB-MetaData'!H186</f>
        <v>O</v>
      </c>
      <c r="I186" s="31">
        <f>IF('SERIES_DB-MetaData'!$F186="US",'SERIES_DB-MetaData'!I186,'SERIES_DB-MetaData'!I186/6.89476)</f>
        <v>10.28317156797336</v>
      </c>
      <c r="J186" s="31">
        <f>IF('SERIES_DB-MetaData'!$F186="US",'SERIES_DB-MetaData'!J186,'SERIES_DB-MetaData'!J186/6.89476)</f>
        <v>0</v>
      </c>
      <c r="K186" s="31">
        <f>IF('SERIES_DB-MetaData'!$F186="US",'SERIES_DB-MetaData'!K186,'SERIES_DB-MetaData'!K186/6.89476)</f>
        <v>0</v>
      </c>
      <c r="L186" s="31">
        <f>IF('SERIES_DB-MetaData'!$F186="US",'SERIES_DB-MetaData'!L186,'SERIES_DB-MetaData'!L186/4.448)</f>
        <v>527.05035971223026</v>
      </c>
      <c r="M186" s="20" t="str">
        <f>'SERIES_DB-MetaData'!M186</f>
        <v>IV</v>
      </c>
      <c r="N186" s="31">
        <f>IF('SERIES_DB-MetaData'!$F186="US",'SERIES_DB-MetaData'!N186,'SERIES_DB-MetaData'!N186/25.4)</f>
        <v>3.5433070866141736</v>
      </c>
      <c r="O186" s="31">
        <f>IF('SERIES_DB-MetaData'!$F186="US",'SERIES_DB-MetaData'!O186,'SERIES_DB-MetaData'!O186/25.4)</f>
        <v>5.5118110236220472</v>
      </c>
      <c r="P186" s="31">
        <f>IF('SERIES_DB-MetaData'!$F186="US",'SERIES_DB-MetaData'!P186,'SERIES_DB-MetaData'!P186/25.4)</f>
        <v>35.433070866141733</v>
      </c>
      <c r="Q186" s="31">
        <f>IF('SERIES_DB-MetaData'!$F186="US",'SERIES_DB-MetaData'!Q186,'SERIES_DB-MetaData'!Q186/25.4)</f>
        <v>3.5433070866141736</v>
      </c>
      <c r="R186" s="31">
        <f>IF('SERIES_DB-MetaData'!$F186="US",'SERIES_DB-MetaData'!R186,'SERIES_DB-MetaData'!R186/25.4)</f>
        <v>90.551181102362207</v>
      </c>
      <c r="S186" s="31">
        <f>IF('SERIES_DB-MetaData'!$F186="US",'SERIES_DB-MetaData'!S186,'SERIES_DB-MetaData'!S186/25.4)</f>
        <v>90.551181102362207</v>
      </c>
      <c r="T186" s="24" t="str">
        <f>'SERIES_DB-MetaData'!T186</f>
        <v>C</v>
      </c>
      <c r="U186" s="31">
        <f>IF('SERIES_DB-MetaData'!$F186="US",'SERIES_DB-MetaData'!U186,'SERIES_DB-MetaData'!U186/(25.4^2))</f>
        <v>106.02021204042408</v>
      </c>
      <c r="V186" s="31">
        <f>IF('SERIES_DB-MetaData'!$F186="US",'SERIES_DB-MetaData'!V186,'SERIES_DB-MetaData'!V186/25.4)</f>
        <v>0.39370078740157483</v>
      </c>
      <c r="W186" s="31">
        <f>IF('SERIES_DB-MetaData'!$F186="US",'SERIES_DB-MetaData'!W186,'SERIES_DB-MetaData'!W186/25.4)</f>
        <v>0.39370078740157483</v>
      </c>
      <c r="X186" s="31">
        <f>IF('SERIES_DB-MetaData'!$F186="US",'SERIES_DB-MetaData'!X186,'SERIES_DB-MetaData'!X186/25.4)</f>
        <v>0</v>
      </c>
      <c r="Y186" s="108">
        <f>'SERIES_DB-MetaData'!Y186</f>
        <v>6</v>
      </c>
      <c r="Z186" s="31">
        <f>IF('SERIES_DB-MetaData'!$F186="US",'SERIES_DB-MetaData'!Z186,'SERIES_DB-MetaData'!Z186/25.4)</f>
        <v>0</v>
      </c>
      <c r="AA186" s="108">
        <f>'SERIES_DB-MetaData'!AA186</f>
        <v>0</v>
      </c>
      <c r="AB186" s="31">
        <f>IF('SERIES_DB-MetaData'!$F186="US",'SERIES_DB-MetaData'!AB186,'SERIES_DB-MetaData'!AB186/25.4)</f>
        <v>0</v>
      </c>
      <c r="AC186" s="108">
        <f>'SERIES_DB-MetaData'!AC186</f>
        <v>1</v>
      </c>
      <c r="AD186" s="108" t="str">
        <f>'SERIES_DB-MetaData'!AD186</f>
        <v>STRAIGHT</v>
      </c>
      <c r="AE186" s="31">
        <f>IF('SERIES_DB-MetaData'!$F186="US",'SERIES_DB-MetaData'!AE186,'SERIES_DB-MetaData'!AE186/25.4)</f>
        <v>0</v>
      </c>
      <c r="AF186" s="108" t="str">
        <f>'SERIES_DB-MetaData'!AF186</f>
        <v>Ribbed</v>
      </c>
      <c r="AG186" s="23">
        <f t="shared" si="13"/>
        <v>0.68894575736618258</v>
      </c>
      <c r="AH186" s="31">
        <f>IF('SERIES_DB-MetaData'!$F186="US",'SERIES_DB-MetaData'!AH186,'SERIES_DB-MetaData'!AH186/25.4)</f>
        <v>0</v>
      </c>
      <c r="AI186" s="31">
        <f>IF('SERIES_DB-MetaData'!$F186="US",'SERIES_DB-MetaData'!AI186,'SERIES_DB-MetaData'!AI186/6.89476)</f>
        <v>52.315091460761508</v>
      </c>
      <c r="AJ186" s="31">
        <f>IF('SERIES_DB-MetaData'!$F186="US",'SERIES_DB-MetaData'!AJ186,'SERIES_DB-MetaData'!AJ186/6.89476)</f>
        <v>75.260052561655513</v>
      </c>
      <c r="AK186" s="31">
        <f>IF('SERIES_DB-MetaData'!$F186="US",'SERIES_DB-MetaData'!AK186,'SERIES_DB-MetaData'!AK186/6.89476)</f>
        <v>52.315091460761508</v>
      </c>
      <c r="AL186" s="31">
        <f>IF('SERIES_DB-MetaData'!$F186="US",'SERIES_DB-MetaData'!AL186,'SERIES_DB-MetaData'!AL186/6.89476)</f>
        <v>0</v>
      </c>
      <c r="AM186" s="31">
        <f>IF('SERIES_DB-MetaData'!$F186="US",'SERIES_DB-MetaData'!AM186,'SERIES_DB-MetaData'!AM186/6.89476)</f>
        <v>75.260052561655513</v>
      </c>
      <c r="AN186" s="31">
        <f>IF('SERIES_DB-MetaData'!$F186="US",'SERIES_DB-MetaData'!AN186,'SERIES_DB-MetaData'!AN186/6.89476)</f>
        <v>0</v>
      </c>
      <c r="AO186" s="108">
        <f>'SERIES_DB-MetaData'!AO186</f>
        <v>0</v>
      </c>
      <c r="AP186" s="108" t="str">
        <f>'SERIES_DB-MetaData'!AP186</f>
        <v>R</v>
      </c>
      <c r="AQ186" s="108">
        <f>'SERIES_DB-MetaData'!AQ186</f>
        <v>2</v>
      </c>
      <c r="AR186" s="108" t="str">
        <f>'SERIES_DB-MetaData'!AR186</f>
        <v>Ribbed</v>
      </c>
      <c r="AS186" s="31">
        <f>IF('SERIES_DB-MetaData'!$F186="US",'SERIES_DB-MetaData'!AS186,'SERIES_DB-MetaData'!AS186/25.4)</f>
        <v>0.20078740157480315</v>
      </c>
      <c r="AT186" s="108">
        <f>'SERIES_DB-MetaData'!AT186</f>
        <v>45</v>
      </c>
      <c r="AU186" s="31">
        <f>IF('SERIES_DB-MetaData'!$F186="US",'SERIES_DB-MetaData'!AU186,'SERIES_DB-MetaData'!AU186/25.4)</f>
        <v>2.1653543307086616</v>
      </c>
      <c r="AV186" s="31">
        <f>IF('SERIES_DB-MetaData'!$F186="US",'SERIES_DB-MetaData'!AV186,'SERIES_DB-MetaData'!AV186/25.4)</f>
        <v>0</v>
      </c>
      <c r="AW186" s="108">
        <f>'SERIES_DB-MetaData'!AW186</f>
        <v>0</v>
      </c>
      <c r="AX186" s="31">
        <f>IF('SERIES_DB-MetaData'!$F186="US",'SERIES_DB-MetaData'!AX186,'SERIES_DB-MetaData'!AX186/25.4)</f>
        <v>0</v>
      </c>
      <c r="AY186" s="23">
        <f t="shared" si="14"/>
        <v>0.82538206989768192</v>
      </c>
      <c r="AZ186" s="23"/>
      <c r="BA186" s="31">
        <f>IF('SERIES_DB-MetaData'!$F186="US",'SERIES_DB-MetaData'!BA186,'SERIES_DB-MetaData'!BA186/6.89476)</f>
        <v>190.57951255736242</v>
      </c>
      <c r="BB186" s="31">
        <f>IF('SERIES_DB-MetaData'!$F186="US",'SERIES_DB-MetaData'!BB186,'SERIES_DB-MetaData'!BB186/6.89476)</f>
        <v>202.69015890328308</v>
      </c>
      <c r="BC186" s="108">
        <f>'SERIES_DB-MetaData'!BC186</f>
        <v>0</v>
      </c>
      <c r="BD186" s="31">
        <f>IF('SERIES_DB-MetaData'!$F186="US",'SERIES_DB-MetaData'!BD186,'SERIES_DB-MetaData'!BD186/25.4)</f>
        <v>0.25</v>
      </c>
      <c r="BE186" s="31">
        <f>IF('SERIES_DB-MetaData'!$F186="US",'SERIES_DB-MetaData'!BE186,'SERIES_DB-MetaData'!BE186/25.4)</f>
        <v>2.1653543307086616</v>
      </c>
      <c r="BF186" s="108">
        <f>'SERIES_DB-MetaData'!BF186</f>
        <v>2</v>
      </c>
      <c r="BG186" s="23">
        <f t="shared" si="15"/>
        <v>1.279564341155297</v>
      </c>
      <c r="BH186" s="31">
        <f>IF('SERIES_DB-MetaData'!$F186="US",'SERIES_DB-MetaData'!BH186,'SERIES_DB-MetaData'!BH186/25.4)</f>
        <v>0</v>
      </c>
      <c r="BI186" s="31">
        <f>IF('SERIES_DB-MetaData'!$F186="US",'SERIES_DB-MetaData'!BI186,'SERIES_DB-MetaData'!BI186/6.89476)</f>
        <v>52.315091460761508</v>
      </c>
      <c r="BJ186" s="31">
        <f>IF('SERIES_DB-MetaData'!$F186="US",'SERIES_DB-MetaData'!BJ186,'SERIES_DB-MetaData'!BJ186/6.89476)</f>
        <v>75.260052561655513</v>
      </c>
      <c r="BK186" s="108">
        <f>'SERIES_DB-MetaData'!BK186</f>
        <v>0</v>
      </c>
      <c r="BL186" s="31">
        <f>IF('SERIES_DB-MetaData'!$F186="US",'SERIES_DB-MetaData'!BL186,'SERIES_DB-MetaData'!BL186/25.4)</f>
        <v>0.23622047244094491</v>
      </c>
      <c r="BM186" s="31">
        <f>IF('SERIES_DB-MetaData'!$F186="US",'SERIES_DB-MetaData'!BM186,'SERIES_DB-MetaData'!BM186/25.4)</f>
        <v>2.1653543307086616</v>
      </c>
      <c r="BN186" s="31">
        <f>'SERIES_DB-MetaData'!$BO$6</f>
        <v>0.52359877559829893</v>
      </c>
      <c r="BO186" s="22">
        <f>'SERIES_DB-MetaData'!$BO$6</f>
        <v>0.52359877559829893</v>
      </c>
      <c r="BP186" s="31">
        <f>IF('SERIES_DB-MetaData'!$F186="US",'SERIES_DB-MetaData'!BP186,'SERIES_DB-MetaData'!BP186/6.89476)</f>
        <v>55.317371453103512</v>
      </c>
      <c r="BQ186" s="31">
        <f>IF('SERIES_DB-MetaData'!$F186="US",'SERIES_DB-MetaData'!BQ186,'SERIES_DB-MetaData'!BQ186/6.89476)</f>
        <v>76.130278646392327</v>
      </c>
      <c r="BR186" s="108">
        <f>'SERIES_DB-MetaData'!BR186</f>
        <v>0</v>
      </c>
      <c r="BS186" s="31">
        <f>IF('SERIES_DB-MetaData'!$F186="US",'SERIES_DB-MetaData'!BS186,'SERIES_DB-MetaData'!BS186/25.4)</f>
        <v>0</v>
      </c>
      <c r="BT186" s="108">
        <f>'SERIES_DB-MetaData'!BT186</f>
        <v>0</v>
      </c>
      <c r="BU186" s="108">
        <f t="shared" si="16"/>
        <v>0</v>
      </c>
      <c r="BV186" s="31">
        <f>IF('SERIES_DB-MetaData'!$F186="US",'SERIES_DB-MetaData'!BV186,'SERIES_DB-MetaData'!BV186/6.89476)</f>
        <v>0</v>
      </c>
      <c r="BW186" s="108">
        <f>'SERIES_DB-MetaData'!BW186</f>
        <v>0</v>
      </c>
      <c r="BX186" s="108">
        <f>'SERIES_DB-MetaData'!BX186</f>
        <v>1</v>
      </c>
    </row>
    <row r="187" spans="1:76">
      <c r="A187" s="85">
        <f>'SERIES_DB-MetaData'!A187</f>
        <v>182</v>
      </c>
      <c r="B187" s="85">
        <f>'SERIES_DB-MetaData'!B187</f>
        <v>0</v>
      </c>
      <c r="C187" s="85">
        <f>'SERIES_DB-MetaData'!C187</f>
        <v>4</v>
      </c>
      <c r="D187" s="85" t="str">
        <f>'SERIES_DB-MetaData'!D187</f>
        <v>NO. 4</v>
      </c>
      <c r="E187" s="85" t="str">
        <f>'SERIES_DB-MetaData'!E187</f>
        <v>Nakachi, Toda et Tabata (1996)</v>
      </c>
      <c r="F187" s="20" t="s">
        <v>193</v>
      </c>
      <c r="G187" s="85" t="str">
        <f>'SERIES_DB-MetaData'!G187</f>
        <v>C</v>
      </c>
      <c r="H187" s="85" t="str">
        <f>'SERIES_DB-MetaData'!H187</f>
        <v>O</v>
      </c>
      <c r="I187" s="31">
        <f>IF('SERIES_DB-MetaData'!$F187="US",'SERIES_DB-MetaData'!I187,'SERIES_DB-MetaData'!I187/6.89476)</f>
        <v>9.6014944682628549</v>
      </c>
      <c r="J187" s="31">
        <f>IF('SERIES_DB-MetaData'!$F187="US",'SERIES_DB-MetaData'!J187,'SERIES_DB-MetaData'!J187/6.89476)</f>
        <v>0</v>
      </c>
      <c r="K187" s="31">
        <f>IF('SERIES_DB-MetaData'!$F187="US",'SERIES_DB-MetaData'!K187,'SERIES_DB-MetaData'!K187/6.89476)</f>
        <v>0</v>
      </c>
      <c r="L187" s="31">
        <f>IF('SERIES_DB-MetaData'!$F187="US",'SERIES_DB-MetaData'!L187,'SERIES_DB-MetaData'!L187/4.448)</f>
        <v>492.08633093525179</v>
      </c>
      <c r="M187" s="20" t="str">
        <f>'SERIES_DB-MetaData'!M187</f>
        <v>IV</v>
      </c>
      <c r="N187" s="31">
        <f>IF('SERIES_DB-MetaData'!$F187="US",'SERIES_DB-MetaData'!N187,'SERIES_DB-MetaData'!N187/25.4)</f>
        <v>3.5433070866141736</v>
      </c>
      <c r="O187" s="31">
        <f>IF('SERIES_DB-MetaData'!$F187="US",'SERIES_DB-MetaData'!O187,'SERIES_DB-MetaData'!O187/25.4)</f>
        <v>5.5118110236220472</v>
      </c>
      <c r="P187" s="31">
        <f>IF('SERIES_DB-MetaData'!$F187="US",'SERIES_DB-MetaData'!P187,'SERIES_DB-MetaData'!P187/25.4)</f>
        <v>35.433070866141733</v>
      </c>
      <c r="Q187" s="31">
        <f>IF('SERIES_DB-MetaData'!$F187="US",'SERIES_DB-MetaData'!Q187,'SERIES_DB-MetaData'!Q187/25.4)</f>
        <v>3.5433070866141736</v>
      </c>
      <c r="R187" s="31">
        <f>IF('SERIES_DB-MetaData'!$F187="US",'SERIES_DB-MetaData'!R187,'SERIES_DB-MetaData'!R187/25.4)</f>
        <v>90.551181102362207</v>
      </c>
      <c r="S187" s="31">
        <f>IF('SERIES_DB-MetaData'!$F187="US",'SERIES_DB-MetaData'!S187,'SERIES_DB-MetaData'!S187/25.4)</f>
        <v>90.551181102362207</v>
      </c>
      <c r="T187" s="24" t="str">
        <f>'SERIES_DB-MetaData'!T187</f>
        <v>C</v>
      </c>
      <c r="U187" s="31">
        <f>IF('SERIES_DB-MetaData'!$F187="US",'SERIES_DB-MetaData'!U187,'SERIES_DB-MetaData'!U187/(25.4^2))</f>
        <v>106.02021204042408</v>
      </c>
      <c r="V187" s="31">
        <f>IF('SERIES_DB-MetaData'!$F187="US",'SERIES_DB-MetaData'!V187,'SERIES_DB-MetaData'!V187/25.4)</f>
        <v>0.39370078740157483</v>
      </c>
      <c r="W187" s="31">
        <f>IF('SERIES_DB-MetaData'!$F187="US",'SERIES_DB-MetaData'!W187,'SERIES_DB-MetaData'!W187/25.4)</f>
        <v>0.39370078740157483</v>
      </c>
      <c r="X187" s="31">
        <f>IF('SERIES_DB-MetaData'!$F187="US",'SERIES_DB-MetaData'!X187,'SERIES_DB-MetaData'!X187/25.4)</f>
        <v>0</v>
      </c>
      <c r="Y187" s="108">
        <f>'SERIES_DB-MetaData'!Y187</f>
        <v>6</v>
      </c>
      <c r="Z187" s="31">
        <f>IF('SERIES_DB-MetaData'!$F187="US",'SERIES_DB-MetaData'!Z187,'SERIES_DB-MetaData'!Z187/25.4)</f>
        <v>0</v>
      </c>
      <c r="AA187" s="108">
        <f>'SERIES_DB-MetaData'!AA187</f>
        <v>0</v>
      </c>
      <c r="AB187" s="31">
        <f>IF('SERIES_DB-MetaData'!$F187="US",'SERIES_DB-MetaData'!AB187,'SERIES_DB-MetaData'!AB187/25.4)</f>
        <v>0</v>
      </c>
      <c r="AC187" s="108">
        <f>'SERIES_DB-MetaData'!AC187</f>
        <v>1</v>
      </c>
      <c r="AD187" s="108" t="str">
        <f>'SERIES_DB-MetaData'!AD187</f>
        <v>STRAIGHT</v>
      </c>
      <c r="AE187" s="31">
        <f>IF('SERIES_DB-MetaData'!$F187="US",'SERIES_DB-MetaData'!AE187,'SERIES_DB-MetaData'!AE187/25.4)</f>
        <v>0</v>
      </c>
      <c r="AF187" s="108" t="str">
        <f>'SERIES_DB-MetaData'!AF187</f>
        <v>Ribbed</v>
      </c>
      <c r="AG187" s="23">
        <f t="shared" si="13"/>
        <v>0.68894575736618258</v>
      </c>
      <c r="AH187" s="31">
        <f>IF('SERIES_DB-MetaData'!$F187="US",'SERIES_DB-MetaData'!AH187,'SERIES_DB-MetaData'!AH187/25.4)</f>
        <v>0</v>
      </c>
      <c r="AI187" s="31">
        <f>IF('SERIES_DB-MetaData'!$F187="US",'SERIES_DB-MetaData'!AI187,'SERIES_DB-MetaData'!AI187/6.89476)</f>
        <v>52.315091460761508</v>
      </c>
      <c r="AJ187" s="31">
        <f>IF('SERIES_DB-MetaData'!$F187="US",'SERIES_DB-MetaData'!AJ187,'SERIES_DB-MetaData'!AJ187/6.89476)</f>
        <v>75.260052561655513</v>
      </c>
      <c r="AK187" s="31">
        <f>IF('SERIES_DB-MetaData'!$F187="US",'SERIES_DB-MetaData'!AK187,'SERIES_DB-MetaData'!AK187/6.89476)</f>
        <v>52.315091460761508</v>
      </c>
      <c r="AL187" s="31">
        <f>IF('SERIES_DB-MetaData'!$F187="US",'SERIES_DB-MetaData'!AL187,'SERIES_DB-MetaData'!AL187/6.89476)</f>
        <v>0</v>
      </c>
      <c r="AM187" s="31">
        <f>IF('SERIES_DB-MetaData'!$F187="US",'SERIES_DB-MetaData'!AM187,'SERIES_DB-MetaData'!AM187/6.89476)</f>
        <v>75.260052561655513</v>
      </c>
      <c r="AN187" s="31">
        <f>IF('SERIES_DB-MetaData'!$F187="US",'SERIES_DB-MetaData'!AN187,'SERIES_DB-MetaData'!AN187/6.89476)</f>
        <v>0</v>
      </c>
      <c r="AO187" s="108">
        <f>'SERIES_DB-MetaData'!AO187</f>
        <v>0</v>
      </c>
      <c r="AP187" s="108" t="str">
        <f>'SERIES_DB-MetaData'!AP187</f>
        <v>R</v>
      </c>
      <c r="AQ187" s="108">
        <f>'SERIES_DB-MetaData'!AQ187</f>
        <v>2</v>
      </c>
      <c r="AR187" s="108" t="str">
        <f>'SERIES_DB-MetaData'!AR187</f>
        <v>Ribbed</v>
      </c>
      <c r="AS187" s="31">
        <f>IF('SERIES_DB-MetaData'!$F187="US",'SERIES_DB-MetaData'!AS187,'SERIES_DB-MetaData'!AS187/25.4)</f>
        <v>0.20078740157480315</v>
      </c>
      <c r="AT187" s="108">
        <f>'SERIES_DB-MetaData'!AT187</f>
        <v>91</v>
      </c>
      <c r="AU187" s="31">
        <f>IF('SERIES_DB-MetaData'!$F187="US",'SERIES_DB-MetaData'!AU187,'SERIES_DB-MetaData'!AU187/25.4)</f>
        <v>1.0826771653543308</v>
      </c>
      <c r="AV187" s="31">
        <f>IF('SERIES_DB-MetaData'!$F187="US",'SERIES_DB-MetaData'!AV187,'SERIES_DB-MetaData'!AV187/25.4)</f>
        <v>0</v>
      </c>
      <c r="AW187" s="108">
        <f>'SERIES_DB-MetaData'!AW187</f>
        <v>0</v>
      </c>
      <c r="AX187" s="31">
        <f>IF('SERIES_DB-MetaData'!$F187="US",'SERIES_DB-MetaData'!AX187,'SERIES_DB-MetaData'!AX187/25.4)</f>
        <v>0</v>
      </c>
      <c r="AY187" s="23">
        <f t="shared" si="14"/>
        <v>1.6507641397953638</v>
      </c>
      <c r="AZ187" s="23"/>
      <c r="BA187" s="31">
        <f>IF('SERIES_DB-MetaData'!$F187="US",'SERIES_DB-MetaData'!BA187,'SERIES_DB-MetaData'!BA187/6.89476)</f>
        <v>190.57951255736242</v>
      </c>
      <c r="BB187" s="31">
        <f>IF('SERIES_DB-MetaData'!$F187="US",'SERIES_DB-MetaData'!BB187,'SERIES_DB-MetaData'!BB187/6.89476)</f>
        <v>202.69015890328308</v>
      </c>
      <c r="BC187" s="108">
        <f>'SERIES_DB-MetaData'!BC187</f>
        <v>0</v>
      </c>
      <c r="BD187" s="31">
        <f>IF('SERIES_DB-MetaData'!$F187="US",'SERIES_DB-MetaData'!BD187,'SERIES_DB-MetaData'!BD187/25.4)</f>
        <v>0.25</v>
      </c>
      <c r="BE187" s="31">
        <f>IF('SERIES_DB-MetaData'!$F187="US",'SERIES_DB-MetaData'!BE187,'SERIES_DB-MetaData'!BE187/25.4)</f>
        <v>2.1653543307086616</v>
      </c>
      <c r="BF187" s="108">
        <f>'SERIES_DB-MetaData'!BF187</f>
        <v>2</v>
      </c>
      <c r="BG187" s="23">
        <f t="shared" si="15"/>
        <v>1.279564341155297</v>
      </c>
      <c r="BH187" s="31">
        <f>IF('SERIES_DB-MetaData'!$F187="US",'SERIES_DB-MetaData'!BH187,'SERIES_DB-MetaData'!BH187/25.4)</f>
        <v>0</v>
      </c>
      <c r="BI187" s="31">
        <f>IF('SERIES_DB-MetaData'!$F187="US",'SERIES_DB-MetaData'!BI187,'SERIES_DB-MetaData'!BI187/6.89476)</f>
        <v>52.315091460761508</v>
      </c>
      <c r="BJ187" s="31">
        <f>IF('SERIES_DB-MetaData'!$F187="US",'SERIES_DB-MetaData'!BJ187,'SERIES_DB-MetaData'!BJ187/6.89476)</f>
        <v>75.260052561655513</v>
      </c>
      <c r="BK187" s="108">
        <f>'SERIES_DB-MetaData'!BK187</f>
        <v>0</v>
      </c>
      <c r="BL187" s="31">
        <f>IF('SERIES_DB-MetaData'!$F187="US",'SERIES_DB-MetaData'!BL187,'SERIES_DB-MetaData'!BL187/25.4)</f>
        <v>0.23622047244094491</v>
      </c>
      <c r="BM187" s="31">
        <f>IF('SERIES_DB-MetaData'!$F187="US",'SERIES_DB-MetaData'!BM187,'SERIES_DB-MetaData'!BM187/25.4)</f>
        <v>2.1653543307086616</v>
      </c>
      <c r="BN187" s="31">
        <f>'SERIES_DB-MetaData'!$BO$6</f>
        <v>0.52359877559829893</v>
      </c>
      <c r="BO187" s="22">
        <f>'SERIES_DB-MetaData'!$BO$6</f>
        <v>0.52359877559829893</v>
      </c>
      <c r="BP187" s="31">
        <f>IF('SERIES_DB-MetaData'!$F187="US",'SERIES_DB-MetaData'!BP187,'SERIES_DB-MetaData'!BP187/6.89476)</f>
        <v>55.317371453103512</v>
      </c>
      <c r="BQ187" s="31">
        <f>IF('SERIES_DB-MetaData'!$F187="US",'SERIES_DB-MetaData'!BQ187,'SERIES_DB-MetaData'!BQ187/6.89476)</f>
        <v>76.130278646392327</v>
      </c>
      <c r="BR187" s="108">
        <f>'SERIES_DB-MetaData'!BR187</f>
        <v>0</v>
      </c>
      <c r="BS187" s="31">
        <f>IF('SERIES_DB-MetaData'!$F187="US",'SERIES_DB-MetaData'!BS187,'SERIES_DB-MetaData'!BS187/25.4)</f>
        <v>0</v>
      </c>
      <c r="BT187" s="108">
        <f>'SERIES_DB-MetaData'!BT187</f>
        <v>0</v>
      </c>
      <c r="BU187" s="108">
        <f t="shared" si="16"/>
        <v>0</v>
      </c>
      <c r="BV187" s="31">
        <f>IF('SERIES_DB-MetaData'!$F187="US",'SERIES_DB-MetaData'!BV187,'SERIES_DB-MetaData'!BV187/6.89476)</f>
        <v>0</v>
      </c>
      <c r="BW187" s="108">
        <f>'SERIES_DB-MetaData'!BW187</f>
        <v>0</v>
      </c>
      <c r="BX187" s="108">
        <f>'SERIES_DB-MetaData'!BX187</f>
        <v>1</v>
      </c>
    </row>
    <row r="188" spans="1:76">
      <c r="A188" s="85">
        <f>'SERIES_DB-MetaData'!A188</f>
        <v>183</v>
      </c>
      <c r="B188" s="85">
        <f>'SERIES_DB-MetaData'!B188</f>
        <v>0</v>
      </c>
      <c r="C188" s="85">
        <f>'SERIES_DB-MetaData'!C188</f>
        <v>1</v>
      </c>
      <c r="D188" s="85" t="str">
        <f>'SERIES_DB-MetaData'!D188</f>
        <v>I-1</v>
      </c>
      <c r="E188" s="85" t="str">
        <f>'SERIES_DB-MetaData'!E188</f>
        <v>Nakamura et al 2009</v>
      </c>
      <c r="F188" s="20" t="s">
        <v>193</v>
      </c>
      <c r="G188" s="85" t="str">
        <f>'SERIES_DB-MetaData'!G188</f>
        <v>C</v>
      </c>
      <c r="H188" s="85" t="str">
        <f>'SERIES_DB-MetaData'!H188</f>
        <v>F</v>
      </c>
      <c r="I188" s="31">
        <f>IF('SERIES_DB-MetaData'!$F188="US",'SERIES_DB-MetaData'!I188,'SERIES_DB-MetaData'!I188/6.89476)</f>
        <v>5.6999808550261353</v>
      </c>
      <c r="J188" s="31">
        <f>IF('SERIES_DB-MetaData'!$F188="US",'SERIES_DB-MetaData'!J188,'SERIES_DB-MetaData'!J188/6.89476)</f>
        <v>0</v>
      </c>
      <c r="K188" s="31">
        <f>IF('SERIES_DB-MetaData'!$F188="US",'SERIES_DB-MetaData'!K188,'SERIES_DB-MetaData'!K188/6.89476)</f>
        <v>0</v>
      </c>
      <c r="L188" s="31">
        <f>IF('SERIES_DB-MetaData'!$F188="US",'SERIES_DB-MetaData'!L188,'SERIES_DB-MetaData'!L188/4.448)</f>
        <v>254.548785971223</v>
      </c>
      <c r="M188" s="20" t="str">
        <f>'SERIES_DB-MetaData'!M188</f>
        <v>II</v>
      </c>
      <c r="N188" s="31">
        <f>IF('SERIES_DB-MetaData'!$F188="US",'SERIES_DB-MetaData'!N188,'SERIES_DB-MetaData'!N188/25.4)</f>
        <v>39.370078740157481</v>
      </c>
      <c r="O188" s="31">
        <f>IF('SERIES_DB-MetaData'!$F188="US",'SERIES_DB-MetaData'!O188,'SERIES_DB-MetaData'!O188/25.4)</f>
        <v>2.9527559055118111</v>
      </c>
      <c r="P188" s="31">
        <f>IF('SERIES_DB-MetaData'!$F188="US",'SERIES_DB-MetaData'!P188,'SERIES_DB-MetaData'!P188/25.4)</f>
        <v>84.645669291338592</v>
      </c>
      <c r="Q188" s="31">
        <f>IF('SERIES_DB-MetaData'!$F188="US",'SERIES_DB-MetaData'!Q188,'SERIES_DB-MetaData'!Q188/25.4)</f>
        <v>5.9055118110236222</v>
      </c>
      <c r="R188" s="31">
        <f>IF('SERIES_DB-MetaData'!$F188="US",'SERIES_DB-MetaData'!R188,'SERIES_DB-MetaData'!R188/25.4)</f>
        <v>62.99212598425197</v>
      </c>
      <c r="S188" s="31">
        <f>IF('SERIES_DB-MetaData'!$F188="US",'SERIES_DB-MetaData'!S188,'SERIES_DB-MetaData'!S188/25.4)</f>
        <v>62.99212598425197</v>
      </c>
      <c r="T188" s="24" t="str">
        <f>'SERIES_DB-MetaData'!T188</f>
        <v>C</v>
      </c>
      <c r="U188" s="31">
        <f>IF('SERIES_DB-MetaData'!$F188="US",'SERIES_DB-MetaData'!U188,'SERIES_DB-MetaData'!U188/(25.4^2))</f>
        <v>581.25116250232509</v>
      </c>
      <c r="V188" s="31">
        <f>IF('SERIES_DB-MetaData'!$F188="US",'SERIES_DB-MetaData'!V188,'SERIES_DB-MetaData'!V188/25.4)</f>
        <v>0.39370078740157483</v>
      </c>
      <c r="W188" s="31">
        <f>IF('SERIES_DB-MetaData'!$F188="US",'SERIES_DB-MetaData'!W188,'SERIES_DB-MetaData'!W188/25.4)</f>
        <v>0</v>
      </c>
      <c r="X188" s="31">
        <f>IF('SERIES_DB-MetaData'!$F188="US",'SERIES_DB-MetaData'!X188,'SERIES_DB-MetaData'!X188/25.4)</f>
        <v>0</v>
      </c>
      <c r="Y188" s="108">
        <f>'SERIES_DB-MetaData'!Y188</f>
        <v>20</v>
      </c>
      <c r="Z188" s="31">
        <f>IF('SERIES_DB-MetaData'!$F188="US",'SERIES_DB-MetaData'!Z188,'SERIES_DB-MetaData'!Z188/25.4)</f>
        <v>0</v>
      </c>
      <c r="AA188" s="108">
        <f>'SERIES_DB-MetaData'!AA188</f>
        <v>0</v>
      </c>
      <c r="AB188" s="31">
        <f>IF('SERIES_DB-MetaData'!$F188="US",'SERIES_DB-MetaData'!AB188,'SERIES_DB-MetaData'!AB188/25.4)</f>
        <v>0</v>
      </c>
      <c r="AC188" s="108">
        <f>'SERIES_DB-MetaData'!AC188</f>
        <v>0</v>
      </c>
      <c r="AD188" s="108">
        <f>'SERIES_DB-MetaData'!AD188</f>
        <v>0</v>
      </c>
      <c r="AE188" s="31">
        <f>IF('SERIES_DB-MetaData'!$F188="US",'SERIES_DB-MetaData'!AE188,'SERIES_DB-MetaData'!AE188/25.4)</f>
        <v>0</v>
      </c>
      <c r="AF188" s="108">
        <f>'SERIES_DB-MetaData'!AF188</f>
        <v>0</v>
      </c>
      <c r="AG188" s="23">
        <f t="shared" ref="AG188:AG216" si="17">((Y188-AA188-AC188)*PI()*V188^2/4+AA188*PI()*X188^2/4+AC188*PI()*W188^2/4)/U188*100</f>
        <v>0.41887902047863906</v>
      </c>
      <c r="AH188" s="31">
        <f>IF('SERIES_DB-MetaData'!$F188="US",'SERIES_DB-MetaData'!AH188,'SERIES_DB-MetaData'!AH188/25.4)</f>
        <v>0</v>
      </c>
      <c r="AI188" s="31">
        <f>IF('SERIES_DB-MetaData'!$F188="US",'SERIES_DB-MetaData'!AI188,'SERIES_DB-MetaData'!AI188/6.89476)</f>
        <v>42.931153513682858</v>
      </c>
      <c r="AJ188" s="31">
        <f>IF('SERIES_DB-MetaData'!$F188="US",'SERIES_DB-MetaData'!AJ188,'SERIES_DB-MetaData'!AJ188/6.89476)</f>
        <v>0</v>
      </c>
      <c r="AK188" s="31">
        <f>IF('SERIES_DB-MetaData'!$F188="US",'SERIES_DB-MetaData'!AK188,'SERIES_DB-MetaData'!AK188/6.89476)</f>
        <v>0</v>
      </c>
      <c r="AL188" s="31">
        <f>IF('SERIES_DB-MetaData'!$F188="US",'SERIES_DB-MetaData'!AL188,'SERIES_DB-MetaData'!AL188/6.89476)</f>
        <v>0</v>
      </c>
      <c r="AM188" s="31">
        <f>IF('SERIES_DB-MetaData'!$F188="US",'SERIES_DB-MetaData'!AM188,'SERIES_DB-MetaData'!AM188/6.89476)</f>
        <v>0</v>
      </c>
      <c r="AN188" s="31">
        <f>IF('SERIES_DB-MetaData'!$F188="US",'SERIES_DB-MetaData'!AN188,'SERIES_DB-MetaData'!AN188/6.89476)</f>
        <v>0</v>
      </c>
      <c r="AO188" s="108">
        <f>'SERIES_DB-MetaData'!AO188</f>
        <v>0</v>
      </c>
      <c r="AP188" s="108">
        <f>'SERIES_DB-MetaData'!AP188</f>
        <v>0</v>
      </c>
      <c r="AQ188" s="108">
        <f>'SERIES_DB-MetaData'!AQ188</f>
        <v>2</v>
      </c>
      <c r="AR188" s="108" t="str">
        <f>'SERIES_DB-MetaData'!AR188</f>
        <v>Ribbed</v>
      </c>
      <c r="AS188" s="31">
        <f>IF('SERIES_DB-MetaData'!$F188="US",'SERIES_DB-MetaData'!AS188,'SERIES_DB-MetaData'!AS188/25.4)</f>
        <v>0.39370078740157483</v>
      </c>
      <c r="AT188" s="108">
        <f>'SERIES_DB-MetaData'!AT188</f>
        <v>26</v>
      </c>
      <c r="AU188" s="31">
        <f>IF('SERIES_DB-MetaData'!$F188="US",'SERIES_DB-MetaData'!AU188,'SERIES_DB-MetaData'!AU188/25.4)</f>
        <v>3.2283464566929134</v>
      </c>
      <c r="AV188" s="31">
        <f>IF('SERIES_DB-MetaData'!$F188="US",'SERIES_DB-MetaData'!AV188,'SERIES_DB-MetaData'!AV188/25.4)</f>
        <v>0</v>
      </c>
      <c r="AW188" s="108">
        <f>'SERIES_DB-MetaData'!AW188</f>
        <v>0</v>
      </c>
      <c r="AX188" s="31">
        <f>IF('SERIES_DB-MetaData'!$F188="US",'SERIES_DB-MetaData'!AX188,'SERIES_DB-MetaData'!AX188/25.4)</f>
        <v>0</v>
      </c>
      <c r="AY188" s="23">
        <f t="shared" ref="AY188:AY216" si="18">AQ188*PI()*AS188^2/4/N188/AU188*100</f>
        <v>0.1915605276579142</v>
      </c>
      <c r="AZ188" s="23"/>
      <c r="BA188" s="31">
        <f>IF('SERIES_DB-MetaData'!$F188="US",'SERIES_DB-MetaData'!BA188,'SERIES_DB-MetaData'!BA188/6.89476)</f>
        <v>42.931153513682858</v>
      </c>
      <c r="BB188" s="31">
        <f>IF('SERIES_DB-MetaData'!$F188="US",'SERIES_DB-MetaData'!BB188,'SERIES_DB-MetaData'!BB188/6.89476)</f>
        <v>0</v>
      </c>
      <c r="BC188" s="108">
        <f>'SERIES_DB-MetaData'!BC188</f>
        <v>0</v>
      </c>
      <c r="BD188" s="31">
        <f>IF('SERIES_DB-MetaData'!$F188="US",'SERIES_DB-MetaData'!BD188,'SERIES_DB-MetaData'!BD188/25.4)</f>
        <v>0.39370078740157483</v>
      </c>
      <c r="BE188" s="31">
        <f>IF('SERIES_DB-MetaData'!$F188="US",'SERIES_DB-MetaData'!BE188,'SERIES_DB-MetaData'!BE188/25.4)</f>
        <v>0</v>
      </c>
      <c r="BF188" s="108">
        <f>'SERIES_DB-MetaData'!BF188</f>
        <v>0</v>
      </c>
      <c r="BG188" s="23" t="e">
        <f t="shared" ref="BG188:BG216" si="19">BF188*PI()*BD188^2/4/Q188/BE188*100</f>
        <v>#DIV/0!</v>
      </c>
      <c r="BH188" s="31">
        <f>IF('SERIES_DB-MetaData'!$F188="US",'SERIES_DB-MetaData'!BH188,'SERIES_DB-MetaData'!BH188/25.4)</f>
        <v>0</v>
      </c>
      <c r="BI188" s="31">
        <f>IF('SERIES_DB-MetaData'!$F188="US",'SERIES_DB-MetaData'!BI188,'SERIES_DB-MetaData'!BI188/6.89476)</f>
        <v>42.931153513682858</v>
      </c>
      <c r="BJ188" s="31">
        <f>IF('SERIES_DB-MetaData'!$F188="US",'SERIES_DB-MetaData'!BJ188,'SERIES_DB-MetaData'!BJ188/6.89476)</f>
        <v>0</v>
      </c>
      <c r="BK188" s="108">
        <f>'SERIES_DB-MetaData'!BK188</f>
        <v>0</v>
      </c>
      <c r="BL188" s="31">
        <f>IF('SERIES_DB-MetaData'!$F188="US",'SERIES_DB-MetaData'!BL188,'SERIES_DB-MetaData'!BL188/25.4)</f>
        <v>0</v>
      </c>
      <c r="BM188" s="31">
        <f>IF('SERIES_DB-MetaData'!$F188="US",'SERIES_DB-MetaData'!BM188,'SERIES_DB-MetaData'!BM188/25.4)</f>
        <v>0</v>
      </c>
      <c r="BN188" s="31">
        <f>'SERIES_DB-MetaData'!$BO$6</f>
        <v>0.52359877559829893</v>
      </c>
      <c r="BO188" s="22">
        <f>'SERIES_DB-MetaData'!$BO$6</f>
        <v>0.52359877559829893</v>
      </c>
      <c r="BP188" s="31">
        <f>IF('SERIES_DB-MetaData'!$F188="US",'SERIES_DB-MetaData'!BP188,'SERIES_DB-MetaData'!BP188/6.89476)</f>
        <v>0</v>
      </c>
      <c r="BQ188" s="31">
        <f>IF('SERIES_DB-MetaData'!$F188="US",'SERIES_DB-MetaData'!BQ188,'SERIES_DB-MetaData'!BQ188/6.89476)</f>
        <v>0</v>
      </c>
      <c r="BR188" s="108">
        <f>'SERIES_DB-MetaData'!BR188</f>
        <v>0</v>
      </c>
      <c r="BS188" s="31">
        <f>IF('SERIES_DB-MetaData'!$F188="US",'SERIES_DB-MetaData'!BS188,'SERIES_DB-MetaData'!BS188/25.4)</f>
        <v>0</v>
      </c>
      <c r="BT188" s="108">
        <f>'SERIES_DB-MetaData'!BT188</f>
        <v>0</v>
      </c>
      <c r="BU188" s="108">
        <f t="shared" ref="BU188:BU216" si="20">BT188*PI()*BS188^2/4/U188*100</f>
        <v>0</v>
      </c>
      <c r="BV188" s="31">
        <f>IF('SERIES_DB-MetaData'!$F188="US",'SERIES_DB-MetaData'!BV188,'SERIES_DB-MetaData'!BV188/6.89476)</f>
        <v>0</v>
      </c>
      <c r="BW188" s="108">
        <f>'SERIES_DB-MetaData'!BW188</f>
        <v>0</v>
      </c>
      <c r="BX188" s="108">
        <f>'SERIES_DB-MetaData'!BX188</f>
        <v>8</v>
      </c>
    </row>
    <row r="189" spans="1:76">
      <c r="A189" s="85">
        <f>'SERIES_DB-MetaData'!A189</f>
        <v>184</v>
      </c>
      <c r="B189" s="85">
        <f>'SERIES_DB-MetaData'!B189</f>
        <v>0</v>
      </c>
      <c r="C189" s="85">
        <f>'SERIES_DB-MetaData'!C189</f>
        <v>2</v>
      </c>
      <c r="D189" s="85" t="str">
        <f>'SERIES_DB-MetaData'!D189</f>
        <v>I-2</v>
      </c>
      <c r="E189" s="85" t="str">
        <f>'SERIES_DB-MetaData'!E189</f>
        <v>Nakamura et al 2009</v>
      </c>
      <c r="F189" s="20" t="s">
        <v>193</v>
      </c>
      <c r="G189" s="85" t="str">
        <f>'SERIES_DB-MetaData'!G189</f>
        <v>C</v>
      </c>
      <c r="H189" s="85" t="str">
        <f>'SERIES_DB-MetaData'!H189</f>
        <v>F</v>
      </c>
      <c r="I189" s="31">
        <f>IF('SERIES_DB-MetaData'!$F189="US",'SERIES_DB-MetaData'!I189,'SERIES_DB-MetaData'!I189/6.89476)</f>
        <v>6.0625750569998083</v>
      </c>
      <c r="J189" s="31">
        <f>IF('SERIES_DB-MetaData'!$F189="US",'SERIES_DB-MetaData'!J189,'SERIES_DB-MetaData'!J189/6.89476)</f>
        <v>0</v>
      </c>
      <c r="K189" s="31">
        <f>IF('SERIES_DB-MetaData'!$F189="US",'SERIES_DB-MetaData'!K189,'SERIES_DB-MetaData'!K189/6.89476)</f>
        <v>0</v>
      </c>
      <c r="L189" s="31">
        <f>IF('SERIES_DB-MetaData'!$F189="US",'SERIES_DB-MetaData'!L189,'SERIES_DB-MetaData'!L189/4.448)</f>
        <v>252.55732913669061</v>
      </c>
      <c r="M189" s="20" t="str">
        <f>'SERIES_DB-MetaData'!M189</f>
        <v>II</v>
      </c>
      <c r="N189" s="31">
        <f>IF('SERIES_DB-MetaData'!$F189="US",'SERIES_DB-MetaData'!N189,'SERIES_DB-MetaData'!N189/25.4)</f>
        <v>39.370078740157481</v>
      </c>
      <c r="O189" s="31">
        <f>IF('SERIES_DB-MetaData'!$F189="US",'SERIES_DB-MetaData'!O189,'SERIES_DB-MetaData'!O189/25.4)</f>
        <v>2.9527559055118111</v>
      </c>
      <c r="P189" s="31">
        <f>IF('SERIES_DB-MetaData'!$F189="US",'SERIES_DB-MetaData'!P189,'SERIES_DB-MetaData'!P189/25.4)</f>
        <v>84.645669291338592</v>
      </c>
      <c r="Q189" s="31">
        <f>IF('SERIES_DB-MetaData'!$F189="US",'SERIES_DB-MetaData'!Q189,'SERIES_DB-MetaData'!Q189/25.4)</f>
        <v>5.9055118110236222</v>
      </c>
      <c r="R189" s="31">
        <f>IF('SERIES_DB-MetaData'!$F189="US",'SERIES_DB-MetaData'!R189,'SERIES_DB-MetaData'!R189/25.4)</f>
        <v>62.99212598425197</v>
      </c>
      <c r="S189" s="31">
        <f>IF('SERIES_DB-MetaData'!$F189="US",'SERIES_DB-MetaData'!S189,'SERIES_DB-MetaData'!S189/25.4)</f>
        <v>62.99212598425197</v>
      </c>
      <c r="T189" s="24" t="str">
        <f>'SERIES_DB-MetaData'!T189</f>
        <v>C</v>
      </c>
      <c r="U189" s="31">
        <f>IF('SERIES_DB-MetaData'!$F189="US",'SERIES_DB-MetaData'!U189,'SERIES_DB-MetaData'!U189/(25.4^2))</f>
        <v>581.25116250232509</v>
      </c>
      <c r="V189" s="31">
        <f>IF('SERIES_DB-MetaData'!$F189="US",'SERIES_DB-MetaData'!V189,'SERIES_DB-MetaData'!V189/25.4)</f>
        <v>0.39370078740157483</v>
      </c>
      <c r="W189" s="31">
        <f>IF('SERIES_DB-MetaData'!$F189="US",'SERIES_DB-MetaData'!W189,'SERIES_DB-MetaData'!W189/25.4)</f>
        <v>0</v>
      </c>
      <c r="X189" s="31">
        <f>IF('SERIES_DB-MetaData'!$F189="US",'SERIES_DB-MetaData'!X189,'SERIES_DB-MetaData'!X189/25.4)</f>
        <v>0</v>
      </c>
      <c r="Y189" s="108">
        <f>'SERIES_DB-MetaData'!Y189</f>
        <v>28</v>
      </c>
      <c r="Z189" s="31">
        <f>IF('SERIES_DB-MetaData'!$F189="US",'SERIES_DB-MetaData'!Z189,'SERIES_DB-MetaData'!Z189/25.4)</f>
        <v>0</v>
      </c>
      <c r="AA189" s="108">
        <f>'SERIES_DB-MetaData'!AA189</f>
        <v>0</v>
      </c>
      <c r="AB189" s="31">
        <f>IF('SERIES_DB-MetaData'!$F189="US",'SERIES_DB-MetaData'!AB189,'SERIES_DB-MetaData'!AB189/25.4)</f>
        <v>0</v>
      </c>
      <c r="AC189" s="108">
        <f>'SERIES_DB-MetaData'!AC189</f>
        <v>0</v>
      </c>
      <c r="AD189" s="108">
        <f>'SERIES_DB-MetaData'!AD189</f>
        <v>0</v>
      </c>
      <c r="AE189" s="31">
        <f>IF('SERIES_DB-MetaData'!$F189="US",'SERIES_DB-MetaData'!AE189,'SERIES_DB-MetaData'!AE189/25.4)</f>
        <v>0</v>
      </c>
      <c r="AF189" s="108">
        <f>'SERIES_DB-MetaData'!AF189</f>
        <v>0</v>
      </c>
      <c r="AG189" s="23">
        <f t="shared" si="17"/>
        <v>0.58643062867009466</v>
      </c>
      <c r="AH189" s="31">
        <f>IF('SERIES_DB-MetaData'!$F189="US",'SERIES_DB-MetaData'!AH189,'SERIES_DB-MetaData'!AH189/25.4)</f>
        <v>0</v>
      </c>
      <c r="AI189" s="31">
        <f>IF('SERIES_DB-MetaData'!$F189="US",'SERIES_DB-MetaData'!AI189,'SERIES_DB-MetaData'!AI189/6.89476)</f>
        <v>42.931153513682858</v>
      </c>
      <c r="AJ189" s="31">
        <f>IF('SERIES_DB-MetaData'!$F189="US",'SERIES_DB-MetaData'!AJ189,'SERIES_DB-MetaData'!AJ189/6.89476)</f>
        <v>0</v>
      </c>
      <c r="AK189" s="31">
        <f>IF('SERIES_DB-MetaData'!$F189="US",'SERIES_DB-MetaData'!AK189,'SERIES_DB-MetaData'!AK189/6.89476)</f>
        <v>0</v>
      </c>
      <c r="AL189" s="31">
        <f>IF('SERIES_DB-MetaData'!$F189="US",'SERIES_DB-MetaData'!AL189,'SERIES_DB-MetaData'!AL189/6.89476)</f>
        <v>0</v>
      </c>
      <c r="AM189" s="31">
        <f>IF('SERIES_DB-MetaData'!$F189="US",'SERIES_DB-MetaData'!AM189,'SERIES_DB-MetaData'!AM189/6.89476)</f>
        <v>0</v>
      </c>
      <c r="AN189" s="31">
        <f>IF('SERIES_DB-MetaData'!$F189="US",'SERIES_DB-MetaData'!AN189,'SERIES_DB-MetaData'!AN189/6.89476)</f>
        <v>0</v>
      </c>
      <c r="AO189" s="108">
        <f>'SERIES_DB-MetaData'!AO189</f>
        <v>0</v>
      </c>
      <c r="AP189" s="108">
        <f>'SERIES_DB-MetaData'!AP189</f>
        <v>0</v>
      </c>
      <c r="AQ189" s="108">
        <f>'SERIES_DB-MetaData'!AQ189</f>
        <v>2</v>
      </c>
      <c r="AR189" s="108" t="str">
        <f>'SERIES_DB-MetaData'!AR189</f>
        <v>Ribbed</v>
      </c>
      <c r="AS189" s="31">
        <f>IF('SERIES_DB-MetaData'!$F189="US",'SERIES_DB-MetaData'!AS189,'SERIES_DB-MetaData'!AS189/25.4)</f>
        <v>0.39370078740157483</v>
      </c>
      <c r="AT189" s="108">
        <f>'SERIES_DB-MetaData'!AT189</f>
        <v>27</v>
      </c>
      <c r="AU189" s="31">
        <f>IF('SERIES_DB-MetaData'!$F189="US",'SERIES_DB-MetaData'!AU189,'SERIES_DB-MetaData'!AU189/25.4)</f>
        <v>2.4015748031496065</v>
      </c>
      <c r="AV189" s="31">
        <f>IF('SERIES_DB-MetaData'!$F189="US",'SERIES_DB-MetaData'!AV189,'SERIES_DB-MetaData'!AV189/25.4)</f>
        <v>0</v>
      </c>
      <c r="AW189" s="108">
        <f>'SERIES_DB-MetaData'!AW189</f>
        <v>0</v>
      </c>
      <c r="AX189" s="31">
        <f>IF('SERIES_DB-MetaData'!$F189="US",'SERIES_DB-MetaData'!AX189,'SERIES_DB-MetaData'!AX189/25.4)</f>
        <v>0</v>
      </c>
      <c r="AY189" s="23">
        <f t="shared" si="18"/>
        <v>0.25750759455654043</v>
      </c>
      <c r="AZ189" s="23"/>
      <c r="BA189" s="31">
        <f>IF('SERIES_DB-MetaData'!$F189="US",'SERIES_DB-MetaData'!BA189,'SERIES_DB-MetaData'!BA189/6.89476)</f>
        <v>42.931153513682858</v>
      </c>
      <c r="BB189" s="31">
        <f>IF('SERIES_DB-MetaData'!$F189="US",'SERIES_DB-MetaData'!BB189,'SERIES_DB-MetaData'!BB189/6.89476)</f>
        <v>0</v>
      </c>
      <c r="BC189" s="108">
        <f>'SERIES_DB-MetaData'!BC189</f>
        <v>0</v>
      </c>
      <c r="BD189" s="31">
        <f>IF('SERIES_DB-MetaData'!$F189="US",'SERIES_DB-MetaData'!BD189,'SERIES_DB-MetaData'!BD189/25.4)</f>
        <v>0.39370078740157483</v>
      </c>
      <c r="BE189" s="31">
        <f>IF('SERIES_DB-MetaData'!$F189="US",'SERIES_DB-MetaData'!BE189,'SERIES_DB-MetaData'!BE189/25.4)</f>
        <v>0</v>
      </c>
      <c r="BF189" s="108">
        <f>'SERIES_DB-MetaData'!BF189</f>
        <v>0</v>
      </c>
      <c r="BG189" s="23" t="e">
        <f t="shared" si="19"/>
        <v>#DIV/0!</v>
      </c>
      <c r="BH189" s="31">
        <f>IF('SERIES_DB-MetaData'!$F189="US",'SERIES_DB-MetaData'!BH189,'SERIES_DB-MetaData'!BH189/25.4)</f>
        <v>0</v>
      </c>
      <c r="BI189" s="31">
        <f>IF('SERIES_DB-MetaData'!$F189="US",'SERIES_DB-MetaData'!BI189,'SERIES_DB-MetaData'!BI189/6.89476)</f>
        <v>42.931153513682858</v>
      </c>
      <c r="BJ189" s="31">
        <f>IF('SERIES_DB-MetaData'!$F189="US",'SERIES_DB-MetaData'!BJ189,'SERIES_DB-MetaData'!BJ189/6.89476)</f>
        <v>0</v>
      </c>
      <c r="BK189" s="108">
        <f>'SERIES_DB-MetaData'!BK189</f>
        <v>0</v>
      </c>
      <c r="BL189" s="31">
        <f>IF('SERIES_DB-MetaData'!$F189="US",'SERIES_DB-MetaData'!BL189,'SERIES_DB-MetaData'!BL189/25.4)</f>
        <v>0</v>
      </c>
      <c r="BM189" s="31">
        <f>IF('SERIES_DB-MetaData'!$F189="US",'SERIES_DB-MetaData'!BM189,'SERIES_DB-MetaData'!BM189/25.4)</f>
        <v>0</v>
      </c>
      <c r="BN189" s="31">
        <f>'SERIES_DB-MetaData'!$BO$6</f>
        <v>0.52359877559829893</v>
      </c>
      <c r="BO189" s="22">
        <f>'SERIES_DB-MetaData'!$BO$6</f>
        <v>0.52359877559829893</v>
      </c>
      <c r="BP189" s="31">
        <f>IF('SERIES_DB-MetaData'!$F189="US",'SERIES_DB-MetaData'!BP189,'SERIES_DB-MetaData'!BP189/6.89476)</f>
        <v>0</v>
      </c>
      <c r="BQ189" s="31">
        <f>IF('SERIES_DB-MetaData'!$F189="US",'SERIES_DB-MetaData'!BQ189,'SERIES_DB-MetaData'!BQ189/6.89476)</f>
        <v>0</v>
      </c>
      <c r="BR189" s="108">
        <f>'SERIES_DB-MetaData'!BR189</f>
        <v>0</v>
      </c>
      <c r="BS189" s="31">
        <f>IF('SERIES_DB-MetaData'!$F189="US",'SERIES_DB-MetaData'!BS189,'SERIES_DB-MetaData'!BS189/25.4)</f>
        <v>0</v>
      </c>
      <c r="BT189" s="108">
        <f>'SERIES_DB-MetaData'!BT189</f>
        <v>0</v>
      </c>
      <c r="BU189" s="108">
        <f t="shared" si="20"/>
        <v>0</v>
      </c>
      <c r="BV189" s="31">
        <f>IF('SERIES_DB-MetaData'!$F189="US",'SERIES_DB-MetaData'!BV189,'SERIES_DB-MetaData'!BV189/6.89476)</f>
        <v>0</v>
      </c>
      <c r="BW189" s="108">
        <f>'SERIES_DB-MetaData'!BW189</f>
        <v>0</v>
      </c>
      <c r="BX189" s="108">
        <f>'SERIES_DB-MetaData'!BX189</f>
        <v>8</v>
      </c>
    </row>
    <row r="190" spans="1:76">
      <c r="A190" s="85">
        <f>'SERIES_DB-MetaData'!A190</f>
        <v>185</v>
      </c>
      <c r="B190" s="85">
        <f>'SERIES_DB-MetaData'!B190</f>
        <v>0</v>
      </c>
      <c r="C190" s="85">
        <f>'SERIES_DB-MetaData'!C190</f>
        <v>1</v>
      </c>
      <c r="D190" s="85" t="str">
        <f>'SERIES_DB-MetaData'!D190</f>
        <v>B1</v>
      </c>
      <c r="E190" s="85" t="str">
        <f>'SERIES_DB-MetaData'!E190</f>
        <v>Oesterle et al. (1976)</v>
      </c>
      <c r="F190" s="20" t="s">
        <v>193</v>
      </c>
      <c r="G190" s="85" t="str">
        <f>'SERIES_DB-MetaData'!G190</f>
        <v>C</v>
      </c>
      <c r="H190" s="85" t="str">
        <f>'SERIES_DB-MetaData'!H190</f>
        <v>B</v>
      </c>
      <c r="I190" s="31">
        <f>IF('SERIES_DB-MetaData'!$F190="US",'SERIES_DB-MetaData'!I190,'SERIES_DB-MetaData'!I190/6.89476)</f>
        <v>7.6869970818418629</v>
      </c>
      <c r="J190" s="31">
        <f>IF('SERIES_DB-MetaData'!$F190="US",'SERIES_DB-MetaData'!J190,'SERIES_DB-MetaData'!J190/6.89476)</f>
        <v>0</v>
      </c>
      <c r="K190" s="31">
        <f>IF('SERIES_DB-MetaData'!$F190="US",'SERIES_DB-MetaData'!K190,'SERIES_DB-MetaData'!K190/6.89476)</f>
        <v>0</v>
      </c>
      <c r="L190" s="31">
        <f>IF('SERIES_DB-MetaData'!$F190="US",'SERIES_DB-MetaData'!L190,'SERIES_DB-MetaData'!L190/4.448)</f>
        <v>0</v>
      </c>
      <c r="M190" s="20">
        <f>'SERIES_DB-MetaData'!M190</f>
        <v>0</v>
      </c>
      <c r="N190" s="31">
        <f>IF('SERIES_DB-MetaData'!$F190="US",'SERIES_DB-MetaData'!N190,'SERIES_DB-MetaData'!N190/25.4)</f>
        <v>12.007874015748031</v>
      </c>
      <c r="O190" s="31">
        <f>IF('SERIES_DB-MetaData'!$F190="US",'SERIES_DB-MetaData'!O190,'SERIES_DB-MetaData'!O190/25.4)</f>
        <v>12.007874015748031</v>
      </c>
      <c r="P190" s="31">
        <f>IF('SERIES_DB-MetaData'!$F190="US",'SERIES_DB-MetaData'!P190,'SERIES_DB-MetaData'!P190/25.4)</f>
        <v>75</v>
      </c>
      <c r="Q190" s="31">
        <f>IF('SERIES_DB-MetaData'!$F190="US",'SERIES_DB-MetaData'!Q190,'SERIES_DB-MetaData'!Q190/25.4)</f>
        <v>4.015748031496063</v>
      </c>
      <c r="R190" s="31">
        <f>IF('SERIES_DB-MetaData'!$F190="US",'SERIES_DB-MetaData'!R190,'SERIES_DB-MetaData'!R190/25.4)</f>
        <v>180</v>
      </c>
      <c r="S190" s="31">
        <f>IF('SERIES_DB-MetaData'!$F190="US",'SERIES_DB-MetaData'!S190,'SERIES_DB-MetaData'!S190/25.4)</f>
        <v>180</v>
      </c>
      <c r="T190" s="24" t="str">
        <f>'SERIES_DB-MetaData'!T190</f>
        <v>C</v>
      </c>
      <c r="U190" s="31">
        <f>IF('SERIES_DB-MetaData'!$F190="US",'SERIES_DB-MetaData'!U190,'SERIES_DB-MetaData'!U190/(25.4^2))</f>
        <v>348.92894785789571</v>
      </c>
      <c r="V190" s="31">
        <f>IF('SERIES_DB-MetaData'!$F190="US",'SERIES_DB-MetaData'!V190,'SERIES_DB-MetaData'!V190/25.4)</f>
        <v>0.5</v>
      </c>
      <c r="W190" s="31">
        <f>IF('SERIES_DB-MetaData'!$F190="US",'SERIES_DB-MetaData'!W190,'SERIES_DB-MetaData'!W190/25.4)</f>
        <v>0.51181102362204722</v>
      </c>
      <c r="X190" s="31">
        <f>IF('SERIES_DB-MetaData'!$F190="US",'SERIES_DB-MetaData'!X190,'SERIES_DB-MetaData'!X190/25.4)</f>
        <v>0.51181102362204722</v>
      </c>
      <c r="Y190" s="108">
        <f>'SERIES_DB-MetaData'!Y190</f>
        <v>8</v>
      </c>
      <c r="Z190" s="31">
        <f>IF('SERIES_DB-MetaData'!$F190="US",'SERIES_DB-MetaData'!Z190,'SERIES_DB-MetaData'!Z190/25.4)</f>
        <v>0.625</v>
      </c>
      <c r="AA190" s="108">
        <f>'SERIES_DB-MetaData'!AA190</f>
        <v>1</v>
      </c>
      <c r="AB190" s="31">
        <f>IF('SERIES_DB-MetaData'!$F190="US",'SERIES_DB-MetaData'!AB190,'SERIES_DB-MetaData'!AB190/25.4)</f>
        <v>0.625</v>
      </c>
      <c r="AC190" s="108">
        <f>'SERIES_DB-MetaData'!AC191</f>
        <v>2</v>
      </c>
      <c r="AD190" s="108" t="str">
        <f>'SERIES_DB-MetaData'!AD190</f>
        <v>H</v>
      </c>
      <c r="AE190" s="31">
        <f>IF('SERIES_DB-MetaData'!$F190="US",'SERIES_DB-MetaData'!AE190,'SERIES_DB-MetaData'!AE190/25.4)</f>
        <v>12.000000000000002</v>
      </c>
      <c r="AF190" s="108" t="str">
        <f>'SERIES_DB-MetaData'!AF190</f>
        <v>Ribbed</v>
      </c>
      <c r="AG190" s="23">
        <f t="shared" si="17"/>
        <v>0.45824632641733265</v>
      </c>
      <c r="AH190" s="31">
        <f>IF('SERIES_DB-MetaData'!$F190="US",'SERIES_DB-MetaData'!AH190,'SERIES_DB-MetaData'!AH190/25.4)</f>
        <v>0</v>
      </c>
      <c r="AI190" s="31">
        <f>IF('SERIES_DB-MetaData'!$F190="US",'SERIES_DB-MetaData'!AI190,'SERIES_DB-MetaData'!AI190/6.89476)</f>
        <v>65.208941282945318</v>
      </c>
      <c r="AJ190" s="31">
        <f>IF('SERIES_DB-MetaData'!$F190="US",'SERIES_DB-MetaData'!AJ190,'SERIES_DB-MetaData'!AJ190/6.89476)</f>
        <v>102.70118176702307</v>
      </c>
      <c r="AK190" s="31">
        <f>IF('SERIES_DB-MetaData'!$F190="US",'SERIES_DB-MetaData'!AK190,'SERIES_DB-MetaData'!AK190/6.89476)</f>
        <v>65.266956355261101</v>
      </c>
      <c r="AL190" s="31">
        <f>IF('SERIES_DB-MetaData'!$F190="US",'SERIES_DB-MetaData'!AL190,'SERIES_DB-MetaData'!AL190/6.89476)</f>
        <v>65.266956355261101</v>
      </c>
      <c r="AM190" s="31">
        <f>IF('SERIES_DB-MetaData'!$F190="US",'SERIES_DB-MetaData'!AM190,'SERIES_DB-MetaData'!AM190/6.89476)</f>
        <v>102.70118176702307</v>
      </c>
      <c r="AN190" s="31">
        <f>IF('SERIES_DB-MetaData'!$F190="US",'SERIES_DB-MetaData'!AN190,'SERIES_DB-MetaData'!AN190/6.89476)</f>
        <v>102.70118176702307</v>
      </c>
      <c r="AO190" s="108">
        <f>'SERIES_DB-MetaData'!AO190</f>
        <v>0</v>
      </c>
      <c r="AP190" s="108" t="str">
        <f>'SERIES_DB-MetaData'!AP190</f>
        <v>UJ</v>
      </c>
      <c r="AQ190" s="108">
        <f>'SERIES_DB-MetaData'!AQ190</f>
        <v>4</v>
      </c>
      <c r="AR190" s="108" t="str">
        <f>'SERIES_DB-MetaData'!AR190</f>
        <v>Ribbed</v>
      </c>
      <c r="AS190" s="31">
        <f>IF('SERIES_DB-MetaData'!$F190="US",'SERIES_DB-MetaData'!AS190,'SERIES_DB-MetaData'!AS190/25.4)</f>
        <v>0.19500000000000003</v>
      </c>
      <c r="AT190" s="108">
        <f>'SERIES_DB-MetaData'!AT190</f>
        <v>23</v>
      </c>
      <c r="AU190" s="31">
        <f>IF('SERIES_DB-MetaData'!$F190="US",'SERIES_DB-MetaData'!AU190,'SERIES_DB-MetaData'!AU190/25.4)</f>
        <v>7.9921259842519685</v>
      </c>
      <c r="AV190" s="31">
        <f>IF('SERIES_DB-MetaData'!$F190="US",'SERIES_DB-MetaData'!AV190,'SERIES_DB-MetaData'!AV190/25.4)</f>
        <v>0</v>
      </c>
      <c r="AW190" s="108">
        <f>'SERIES_DB-MetaData'!AW190</f>
        <v>0</v>
      </c>
      <c r="AX190" s="31">
        <f>IF('SERIES_DB-MetaData'!$F190="US",'SERIES_DB-MetaData'!AX190,'SERIES_DB-MetaData'!AX190/25.4)</f>
        <v>0</v>
      </c>
      <c r="AY190" s="23">
        <f t="shared" si="18"/>
        <v>0.12447744096055792</v>
      </c>
      <c r="AZ190" s="23"/>
      <c r="BA190" s="31">
        <f>IF('SERIES_DB-MetaData'!$F190="US",'SERIES_DB-MetaData'!BA190,'SERIES_DB-MetaData'!BA190/6.89476)</f>
        <v>68.704349389971512</v>
      </c>
      <c r="BB190" s="31">
        <f>IF('SERIES_DB-MetaData'!$F190="US",'SERIES_DB-MetaData'!BB190,'SERIES_DB-MetaData'!BB190/6.89476)</f>
        <v>102.70118176702307</v>
      </c>
      <c r="BC190" s="108">
        <f>'SERIES_DB-MetaData'!BC190</f>
        <v>0</v>
      </c>
      <c r="BD190" s="31">
        <f>IF('SERIES_DB-MetaData'!$F190="US",'SERIES_DB-MetaData'!BD190,'SERIES_DB-MetaData'!BD190/25.4)</f>
        <v>0.25</v>
      </c>
      <c r="BE190" s="31">
        <f>IF('SERIES_DB-MetaData'!$F190="US",'SERIES_DB-MetaData'!BE190,'SERIES_DB-MetaData'!BE190/25.4)</f>
        <v>9.015748031496063</v>
      </c>
      <c r="BF190" s="108">
        <f>'SERIES_DB-MetaData'!BF190</f>
        <v>2</v>
      </c>
      <c r="BG190" s="23">
        <f t="shared" si="19"/>
        <v>0.27116377638148481</v>
      </c>
      <c r="BH190" s="31">
        <f>IF('SERIES_DB-MetaData'!$F190="US",'SERIES_DB-MetaData'!BH190,'SERIES_DB-MetaData'!BH190/25.4)</f>
        <v>0</v>
      </c>
      <c r="BI190" s="31">
        <f>IF('SERIES_DB-MetaData'!$F190="US",'SERIES_DB-MetaData'!BI190,'SERIES_DB-MetaData'!BI190/6.89476)</f>
        <v>75.506616618997626</v>
      </c>
      <c r="BJ190" s="31">
        <f>IF('SERIES_DB-MetaData'!$F190="US",'SERIES_DB-MetaData'!BJ190,'SERIES_DB-MetaData'!BJ190/6.89476)</f>
        <v>100.80118814868104</v>
      </c>
      <c r="BK190" s="108">
        <f>'SERIES_DB-MetaData'!BK190</f>
        <v>0</v>
      </c>
      <c r="BL190" s="31">
        <f>IF('SERIES_DB-MetaData'!$F190="US",'SERIES_DB-MetaData'!BL190,'SERIES_DB-MetaData'!BL190/25.4)</f>
        <v>0.25</v>
      </c>
      <c r="BM190" s="31">
        <f>IF('SERIES_DB-MetaData'!$F190="US",'SERIES_DB-MetaData'!BM190,'SERIES_DB-MetaData'!BM190/25.4)</f>
        <v>7.9921259842519685</v>
      </c>
      <c r="BN190" s="31">
        <f>'SERIES_DB-MetaData'!$BO$6</f>
        <v>0.52359877559829893</v>
      </c>
      <c r="BO190" s="22">
        <f>'SERIES_DB-MetaData'!$BO$6</f>
        <v>0.52359877559829893</v>
      </c>
      <c r="BP190" s="31">
        <f>IF('SERIES_DB-MetaData'!$F190="US",'SERIES_DB-MetaData'!BP190,'SERIES_DB-MetaData'!BP190/6.89476)</f>
        <v>75.506616618997626</v>
      </c>
      <c r="BQ190" s="31">
        <f>IF('SERIES_DB-MetaData'!$F190="US",'SERIES_DB-MetaData'!BQ190,'SERIES_DB-MetaData'!BQ190/6.89476)</f>
        <v>100.80118814868104</v>
      </c>
      <c r="BR190" s="108">
        <f>'SERIES_DB-MetaData'!BR190</f>
        <v>0</v>
      </c>
      <c r="BS190" s="31">
        <f>IF('SERIES_DB-MetaData'!$F190="US",'SERIES_DB-MetaData'!BS190,'SERIES_DB-MetaData'!BS190/25.4)</f>
        <v>0</v>
      </c>
      <c r="BT190" s="108">
        <f>'SERIES_DB-MetaData'!BT190</f>
        <v>0</v>
      </c>
      <c r="BU190" s="108">
        <f t="shared" si="20"/>
        <v>0</v>
      </c>
      <c r="BV190" s="31">
        <f>IF('SERIES_DB-MetaData'!$F190="US",'SERIES_DB-MetaData'!BV190,'SERIES_DB-MetaData'!BV190/6.89476)</f>
        <v>0</v>
      </c>
      <c r="BW190" s="108">
        <f>'SERIES_DB-MetaData'!BW190</f>
        <v>0</v>
      </c>
      <c r="BX190" s="108">
        <f>'SERIES_DB-MetaData'!BX190</f>
        <v>1</v>
      </c>
    </row>
    <row r="191" spans="1:76">
      <c r="A191" s="85">
        <f>'SERIES_DB-MetaData'!A191</f>
        <v>186</v>
      </c>
      <c r="B191" s="85">
        <f>'SERIES_DB-MetaData'!B191</f>
        <v>0</v>
      </c>
      <c r="C191" s="85">
        <f>'SERIES_DB-MetaData'!C191</f>
        <v>2</v>
      </c>
      <c r="D191" s="85" t="str">
        <f>'SERIES_DB-MetaData'!D191</f>
        <v>B2</v>
      </c>
      <c r="E191" s="85" t="str">
        <f>'SERIES_DB-MetaData'!E191</f>
        <v>Oesterle et al. (1976)</v>
      </c>
      <c r="F191" s="20" t="s">
        <v>193</v>
      </c>
      <c r="G191" s="85" t="str">
        <f>'SERIES_DB-MetaData'!G191</f>
        <v>C</v>
      </c>
      <c r="H191" s="85" t="str">
        <f>'SERIES_DB-MetaData'!H191</f>
        <v>B</v>
      </c>
      <c r="I191" s="31">
        <f>IF('SERIES_DB-MetaData'!$F191="US",'SERIES_DB-MetaData'!I191,'SERIES_DB-MetaData'!I191/6.89476)</f>
        <v>7.7740196903155443</v>
      </c>
      <c r="J191" s="31">
        <f>IF('SERIES_DB-MetaData'!$F191="US",'SERIES_DB-MetaData'!J191,'SERIES_DB-MetaData'!J191/6.89476)</f>
        <v>0</v>
      </c>
      <c r="K191" s="31">
        <f>IF('SERIES_DB-MetaData'!$F191="US",'SERIES_DB-MetaData'!K191,'SERIES_DB-MetaData'!K191/6.89476)</f>
        <v>0</v>
      </c>
      <c r="L191" s="31">
        <f>IF('SERIES_DB-MetaData'!$F191="US",'SERIES_DB-MetaData'!L191,'SERIES_DB-MetaData'!L191/4.448)</f>
        <v>0</v>
      </c>
      <c r="M191" s="20">
        <f>'SERIES_DB-MetaData'!M191</f>
        <v>0</v>
      </c>
      <c r="N191" s="31">
        <f>IF('SERIES_DB-MetaData'!$F191="US",'SERIES_DB-MetaData'!N191,'SERIES_DB-MetaData'!N191/25.4)</f>
        <v>12.007874015748031</v>
      </c>
      <c r="O191" s="31">
        <f>IF('SERIES_DB-MetaData'!$F191="US",'SERIES_DB-MetaData'!O191,'SERIES_DB-MetaData'!O191/25.4)</f>
        <v>12.007874015748031</v>
      </c>
      <c r="P191" s="31">
        <f>IF('SERIES_DB-MetaData'!$F191="US",'SERIES_DB-MetaData'!P191,'SERIES_DB-MetaData'!P191/25.4)</f>
        <v>75</v>
      </c>
      <c r="Q191" s="31">
        <f>IF('SERIES_DB-MetaData'!$F191="US",'SERIES_DB-MetaData'!Q191,'SERIES_DB-MetaData'!Q191/25.4)</f>
        <v>4.015748031496063</v>
      </c>
      <c r="R191" s="31">
        <f>IF('SERIES_DB-MetaData'!$F191="US",'SERIES_DB-MetaData'!R191,'SERIES_DB-MetaData'!R191/25.4)</f>
        <v>180</v>
      </c>
      <c r="S191" s="31">
        <f>IF('SERIES_DB-MetaData'!$F191="US",'SERIES_DB-MetaData'!S191,'SERIES_DB-MetaData'!S191/25.4)</f>
        <v>180</v>
      </c>
      <c r="T191" s="24" t="str">
        <f>'SERIES_DB-MetaData'!T191</f>
        <v>C</v>
      </c>
      <c r="U191" s="31">
        <f>IF('SERIES_DB-MetaData'!$F191="US",'SERIES_DB-MetaData'!U191,'SERIES_DB-MetaData'!U191/(25.4^2))</f>
        <v>348.92894785789571</v>
      </c>
      <c r="V191" s="31">
        <f>IF('SERIES_DB-MetaData'!$F191="US",'SERIES_DB-MetaData'!V191,'SERIES_DB-MetaData'!V191/25.4)</f>
        <v>0.75196850393700798</v>
      </c>
      <c r="W191" s="31">
        <f>IF('SERIES_DB-MetaData'!$F191="US",'SERIES_DB-MetaData'!W191,'SERIES_DB-MetaData'!W191/25.4)</f>
        <v>0.74803149606299213</v>
      </c>
      <c r="X191" s="31">
        <f>IF('SERIES_DB-MetaData'!$F191="US",'SERIES_DB-MetaData'!X191,'SERIES_DB-MetaData'!X191/25.4)</f>
        <v>0.74803149606299213</v>
      </c>
      <c r="Y191" s="108">
        <f>'SERIES_DB-MetaData'!Y191</f>
        <v>12</v>
      </c>
      <c r="Z191" s="31">
        <f>IF('SERIES_DB-MetaData'!$F191="US",'SERIES_DB-MetaData'!Z191,'SERIES_DB-MetaData'!Z191/25.4)</f>
        <v>0.625</v>
      </c>
      <c r="AA191" s="108">
        <f>'SERIES_DB-MetaData'!AA191</f>
        <v>2</v>
      </c>
      <c r="AB191" s="31">
        <f>IF('SERIES_DB-MetaData'!$F191="US",'SERIES_DB-MetaData'!AB191,'SERIES_DB-MetaData'!AB191/25.4)</f>
        <v>0.625</v>
      </c>
      <c r="AC191" s="108" t="e">
        <f>'SERIES_DB-MetaData'!#REF!</f>
        <v>#REF!</v>
      </c>
      <c r="AD191" s="108" t="str">
        <f>'SERIES_DB-MetaData'!AD191</f>
        <v>H</v>
      </c>
      <c r="AE191" s="31">
        <f>IF('SERIES_DB-MetaData'!$F191="US",'SERIES_DB-MetaData'!AE191,'SERIES_DB-MetaData'!AE191/25.4)</f>
        <v>12.000000000000002</v>
      </c>
      <c r="AF191" s="108" t="str">
        <f>'SERIES_DB-MetaData'!AF191</f>
        <v>Ribbed</v>
      </c>
      <c r="AG191" s="23" t="e">
        <f t="shared" si="17"/>
        <v>#REF!</v>
      </c>
      <c r="AH191" s="31">
        <f>IF('SERIES_DB-MetaData'!$F191="US",'SERIES_DB-MetaData'!AH191,'SERIES_DB-MetaData'!AH191/25.4)</f>
        <v>0</v>
      </c>
      <c r="AI191" s="31">
        <f>IF('SERIES_DB-MetaData'!$F191="US",'SERIES_DB-MetaData'!AI191,'SERIES_DB-MetaData'!AI191/6.89476)</f>
        <v>59.508960427919178</v>
      </c>
      <c r="AJ191" s="31">
        <f>IF('SERIES_DB-MetaData'!$F191="US",'SERIES_DB-MetaData'!AJ191,'SERIES_DB-MetaData'!AJ191/6.89476)</f>
        <v>100.80118814868104</v>
      </c>
      <c r="AK191" s="31">
        <f>IF('SERIES_DB-MetaData'!$F191="US",'SERIES_DB-MetaData'!AK191,'SERIES_DB-MetaData'!AK191/6.89476)</f>
        <v>59.465449123682333</v>
      </c>
      <c r="AL191" s="31">
        <f>IF('SERIES_DB-MetaData'!$F191="US",'SERIES_DB-MetaData'!AL191,'SERIES_DB-MetaData'!AL191/6.89476)</f>
        <v>59.465449123682333</v>
      </c>
      <c r="AM191" s="31">
        <f>IF('SERIES_DB-MetaData'!$F191="US",'SERIES_DB-MetaData'!AM191,'SERIES_DB-MetaData'!AM191/6.89476)</f>
        <v>100.80118814868104</v>
      </c>
      <c r="AN191" s="31">
        <f>IF('SERIES_DB-MetaData'!$F191="US",'SERIES_DB-MetaData'!AN191,'SERIES_DB-MetaData'!AN191/6.89476)</f>
        <v>100.80118814868104</v>
      </c>
      <c r="AO191" s="108">
        <f>'SERIES_DB-MetaData'!AO191</f>
        <v>0</v>
      </c>
      <c r="AP191" s="108" t="str">
        <f>'SERIES_DB-MetaData'!AP191</f>
        <v>UJ</v>
      </c>
      <c r="AQ191" s="108">
        <f>'SERIES_DB-MetaData'!AQ191</f>
        <v>4</v>
      </c>
      <c r="AR191" s="108" t="str">
        <f>'SERIES_DB-MetaData'!AR191</f>
        <v>Ribbed</v>
      </c>
      <c r="AS191" s="31">
        <f>IF('SERIES_DB-MetaData'!$F191="US",'SERIES_DB-MetaData'!AS191,'SERIES_DB-MetaData'!AS191/25.4)</f>
        <v>0.19500000000000003</v>
      </c>
      <c r="AT191" s="108">
        <f>'SERIES_DB-MetaData'!AT191</f>
        <v>23</v>
      </c>
      <c r="AU191" s="31">
        <f>IF('SERIES_DB-MetaData'!$F191="US",'SERIES_DB-MetaData'!AU191,'SERIES_DB-MetaData'!AU191/25.4)</f>
        <v>7.9921259842519685</v>
      </c>
      <c r="AV191" s="31">
        <f>IF('SERIES_DB-MetaData'!$F191="US",'SERIES_DB-MetaData'!AV191,'SERIES_DB-MetaData'!AV191/25.4)</f>
        <v>0</v>
      </c>
      <c r="AW191" s="108">
        <f>'SERIES_DB-MetaData'!AW191</f>
        <v>0</v>
      </c>
      <c r="AX191" s="31">
        <f>IF('SERIES_DB-MetaData'!$F191="US",'SERIES_DB-MetaData'!AX191,'SERIES_DB-MetaData'!AX191/25.4)</f>
        <v>0</v>
      </c>
      <c r="AY191" s="23">
        <f t="shared" si="18"/>
        <v>0.12447744096055792</v>
      </c>
      <c r="AZ191" s="23"/>
      <c r="BA191" s="31">
        <f>IF('SERIES_DB-MetaData'!$F191="US",'SERIES_DB-MetaData'!BA191,'SERIES_DB-MetaData'!BA191/6.89476)</f>
        <v>67.108934901287356</v>
      </c>
      <c r="BB191" s="31">
        <f>IF('SERIES_DB-MetaData'!$F191="US",'SERIES_DB-MetaData'!BB191,'SERIES_DB-MetaData'!BB191/6.89476)</f>
        <v>100.80118814868104</v>
      </c>
      <c r="BC191" s="108">
        <f>'SERIES_DB-MetaData'!BC191</f>
        <v>0</v>
      </c>
      <c r="BD191" s="31">
        <f>IF('SERIES_DB-MetaData'!$F191="US",'SERIES_DB-MetaData'!BD191,'SERIES_DB-MetaData'!BD191/25.4)</f>
        <v>0.25</v>
      </c>
      <c r="BE191" s="31">
        <f>IF('SERIES_DB-MetaData'!$F191="US",'SERIES_DB-MetaData'!BE191,'SERIES_DB-MetaData'!BE191/25.4)</f>
        <v>9.015748031496063</v>
      </c>
      <c r="BF191" s="108">
        <f>'SERIES_DB-MetaData'!BF191</f>
        <v>2</v>
      </c>
      <c r="BG191" s="23">
        <f t="shared" si="19"/>
        <v>0.27116377638148481</v>
      </c>
      <c r="BH191" s="31">
        <f>IF('SERIES_DB-MetaData'!$F191="US",'SERIES_DB-MetaData'!BH191,'SERIES_DB-MetaData'!BH191/25.4)</f>
        <v>0</v>
      </c>
      <c r="BI191" s="31">
        <f>IF('SERIES_DB-MetaData'!$F191="US",'SERIES_DB-MetaData'!BI191,'SERIES_DB-MetaData'!BI191/6.89476)</f>
        <v>77.203557484234395</v>
      </c>
      <c r="BJ191" s="31">
        <f>IF('SERIES_DB-MetaData'!$F191="US",'SERIES_DB-MetaData'!BJ191,'SERIES_DB-MetaData'!BJ191/6.89476)</f>
        <v>101.59889539302311</v>
      </c>
      <c r="BK191" s="108">
        <f>'SERIES_DB-MetaData'!BK191</f>
        <v>0</v>
      </c>
      <c r="BL191" s="31">
        <f>IF('SERIES_DB-MetaData'!$F191="US",'SERIES_DB-MetaData'!BL191,'SERIES_DB-MetaData'!BL191/25.4)</f>
        <v>0.25</v>
      </c>
      <c r="BM191" s="31">
        <f>IF('SERIES_DB-MetaData'!$F191="US",'SERIES_DB-MetaData'!BM191,'SERIES_DB-MetaData'!BM191/25.4)</f>
        <v>4.015748031496063</v>
      </c>
      <c r="BN191" s="31">
        <f>'SERIES_DB-MetaData'!$BO$6</f>
        <v>0.52359877559829893</v>
      </c>
      <c r="BO191" s="22">
        <f>'SERIES_DB-MetaData'!$BO$6</f>
        <v>0.52359877559829893</v>
      </c>
      <c r="BP191" s="31">
        <f>IF('SERIES_DB-MetaData'!$F191="US",'SERIES_DB-MetaData'!BP191,'SERIES_DB-MetaData'!BP191/6.89476)</f>
        <v>77.203557484234395</v>
      </c>
      <c r="BQ191" s="31">
        <f>IF('SERIES_DB-MetaData'!$F191="US",'SERIES_DB-MetaData'!BQ191,'SERIES_DB-MetaData'!BQ191/6.89476)</f>
        <v>101.59889539302311</v>
      </c>
      <c r="BR191" s="108">
        <f>'SERIES_DB-MetaData'!BR191</f>
        <v>0</v>
      </c>
      <c r="BS191" s="31">
        <f>IF('SERIES_DB-MetaData'!$F191="US",'SERIES_DB-MetaData'!BS191,'SERIES_DB-MetaData'!BS191/25.4)</f>
        <v>0</v>
      </c>
      <c r="BT191" s="108">
        <f>'SERIES_DB-MetaData'!BT191</f>
        <v>0</v>
      </c>
      <c r="BU191" s="108">
        <f t="shared" si="20"/>
        <v>0</v>
      </c>
      <c r="BV191" s="31">
        <f>IF('SERIES_DB-MetaData'!$F191="US",'SERIES_DB-MetaData'!BV191,'SERIES_DB-MetaData'!BV191/6.89476)</f>
        <v>0</v>
      </c>
      <c r="BW191" s="108">
        <f>'SERIES_DB-MetaData'!BW191</f>
        <v>0</v>
      </c>
      <c r="BX191" s="108">
        <f>'SERIES_DB-MetaData'!BX191</f>
        <v>2</v>
      </c>
    </row>
    <row r="192" spans="1:76">
      <c r="A192" s="85">
        <f>'SERIES_DB-MetaData'!A192</f>
        <v>187</v>
      </c>
      <c r="B192" s="85">
        <f>'SERIES_DB-MetaData'!B192</f>
        <v>0</v>
      </c>
      <c r="C192" s="85">
        <f>'SERIES_DB-MetaData'!C192</f>
        <v>3</v>
      </c>
      <c r="D192" s="85" t="str">
        <f>'SERIES_DB-MetaData'!D192</f>
        <v>B3</v>
      </c>
      <c r="E192" s="85" t="str">
        <f>'SERIES_DB-MetaData'!E192</f>
        <v>Oesterle et al. (1976)</v>
      </c>
      <c r="F192" s="20" t="s">
        <v>193</v>
      </c>
      <c r="G192" s="85" t="str">
        <f>'SERIES_DB-MetaData'!G192</f>
        <v>C</v>
      </c>
      <c r="H192" s="85" t="str">
        <f>'SERIES_DB-MetaData'!H192</f>
        <v>B</v>
      </c>
      <c r="I192" s="31">
        <f>IF('SERIES_DB-MetaData'!$F192="US",'SERIES_DB-MetaData'!I192,'SERIES_DB-MetaData'!I192/6.89476)</f>
        <v>6.8602823013418881</v>
      </c>
      <c r="J192" s="31">
        <f>IF('SERIES_DB-MetaData'!$F192="US",'SERIES_DB-MetaData'!J192,'SERIES_DB-MetaData'!J192/6.89476)</f>
        <v>0</v>
      </c>
      <c r="K192" s="31">
        <f>IF('SERIES_DB-MetaData'!$F192="US",'SERIES_DB-MetaData'!K192,'SERIES_DB-MetaData'!K192/6.89476)</f>
        <v>0</v>
      </c>
      <c r="L192" s="31">
        <f>IF('SERIES_DB-MetaData'!$F192="US",'SERIES_DB-MetaData'!L192,'SERIES_DB-MetaData'!L192/4.448)</f>
        <v>0</v>
      </c>
      <c r="M192" s="20">
        <f>'SERIES_DB-MetaData'!M192</f>
        <v>0</v>
      </c>
      <c r="N192" s="31">
        <f>IF('SERIES_DB-MetaData'!$F192="US",'SERIES_DB-MetaData'!N192,'SERIES_DB-MetaData'!N192/25.4)</f>
        <v>12.007874015748031</v>
      </c>
      <c r="O192" s="31">
        <f>IF('SERIES_DB-MetaData'!$F192="US",'SERIES_DB-MetaData'!O192,'SERIES_DB-MetaData'!O192/25.4)</f>
        <v>12.007874015748031</v>
      </c>
      <c r="P192" s="31">
        <f>IF('SERIES_DB-MetaData'!$F192="US",'SERIES_DB-MetaData'!P192,'SERIES_DB-MetaData'!P192/25.4)</f>
        <v>75</v>
      </c>
      <c r="Q192" s="31">
        <f>IF('SERIES_DB-MetaData'!$F192="US",'SERIES_DB-MetaData'!Q192,'SERIES_DB-MetaData'!Q192/25.4)</f>
        <v>4.015748031496063</v>
      </c>
      <c r="R192" s="31">
        <f>IF('SERIES_DB-MetaData'!$F192="US",'SERIES_DB-MetaData'!R192,'SERIES_DB-MetaData'!R192/25.4)</f>
        <v>180</v>
      </c>
      <c r="S192" s="31">
        <f>IF('SERIES_DB-MetaData'!$F192="US",'SERIES_DB-MetaData'!S192,'SERIES_DB-MetaData'!S192/25.4)</f>
        <v>180</v>
      </c>
      <c r="T192" s="24" t="str">
        <f>'SERIES_DB-MetaData'!T192</f>
        <v>C</v>
      </c>
      <c r="U192" s="31">
        <f>IF('SERIES_DB-MetaData'!$F192="US",'SERIES_DB-MetaData'!U192,'SERIES_DB-MetaData'!U192/(25.4^2))</f>
        <v>348.92894785789571</v>
      </c>
      <c r="V192" s="31">
        <f>IF('SERIES_DB-MetaData'!$F192="US",'SERIES_DB-MetaData'!V192,'SERIES_DB-MetaData'!V192/25.4)</f>
        <v>0.5</v>
      </c>
      <c r="W192" s="31">
        <f>IF('SERIES_DB-MetaData'!$F192="US",'SERIES_DB-MetaData'!W192,'SERIES_DB-MetaData'!W192/25.4)</f>
        <v>0.51181102362204722</v>
      </c>
      <c r="X192" s="31">
        <f>IF('SERIES_DB-MetaData'!$F192="US",'SERIES_DB-MetaData'!X192,'SERIES_DB-MetaData'!X192/25.4)</f>
        <v>0.51181102362204722</v>
      </c>
      <c r="Y192" s="108">
        <f>'SERIES_DB-MetaData'!Y192</f>
        <v>8</v>
      </c>
      <c r="Z192" s="31">
        <f>IF('SERIES_DB-MetaData'!$F192="US",'SERIES_DB-MetaData'!Z192,'SERIES_DB-MetaData'!Z192/25.4)</f>
        <v>0.625</v>
      </c>
      <c r="AA192" s="108">
        <f>'SERIES_DB-MetaData'!AA192</f>
        <v>1</v>
      </c>
      <c r="AB192" s="31">
        <f>IF('SERIES_DB-MetaData'!$F192="US",'SERIES_DB-MetaData'!AB192,'SERIES_DB-MetaData'!AB192/25.4)</f>
        <v>0.625</v>
      </c>
      <c r="AC192" s="108">
        <f>'SERIES_DB-MetaData'!AC192</f>
        <v>1</v>
      </c>
      <c r="AD192" s="108" t="str">
        <f>'SERIES_DB-MetaData'!AD192</f>
        <v>H</v>
      </c>
      <c r="AE192" s="31">
        <f>IF('SERIES_DB-MetaData'!$F192="US",'SERIES_DB-MetaData'!AE192,'SERIES_DB-MetaData'!AE192/25.4)</f>
        <v>12.000000000000002</v>
      </c>
      <c r="AF192" s="108" t="str">
        <f>'SERIES_DB-MetaData'!AF192</f>
        <v>Ribbed</v>
      </c>
      <c r="AG192" s="23">
        <f t="shared" si="17"/>
        <v>0.4555564035602177</v>
      </c>
      <c r="AH192" s="31">
        <f>IF('SERIES_DB-MetaData'!$F192="US",'SERIES_DB-MetaData'!AH192,'SERIES_DB-MetaData'!AH192/25.4)</f>
        <v>0</v>
      </c>
      <c r="AI192" s="31">
        <f>IF('SERIES_DB-MetaData'!$F192="US",'SERIES_DB-MetaData'!AI192,'SERIES_DB-MetaData'!AI192/6.89476)</f>
        <v>63.497496649629575</v>
      </c>
      <c r="AJ192" s="31">
        <f>IF('SERIES_DB-MetaData'!$F192="US",'SERIES_DB-MetaData'!AJ192,'SERIES_DB-MetaData'!AJ192/6.89476)</f>
        <v>101.00424090178629</v>
      </c>
      <c r="AK192" s="31">
        <f>IF('SERIES_DB-MetaData'!$F192="US",'SERIES_DB-MetaData'!AK192,'SERIES_DB-MetaData'!AK192/6.89476)</f>
        <v>63.526504185787466</v>
      </c>
      <c r="AL192" s="31">
        <f>IF('SERIES_DB-MetaData'!$F192="US",'SERIES_DB-MetaData'!AL192,'SERIES_DB-MetaData'!AL192/6.89476)</f>
        <v>63.526504185787466</v>
      </c>
      <c r="AM192" s="31">
        <f>IF('SERIES_DB-MetaData'!$F192="US",'SERIES_DB-MetaData'!AM192,'SERIES_DB-MetaData'!AM192/6.89476)</f>
        <v>101.00424090178629</v>
      </c>
      <c r="AN192" s="31">
        <f>IF('SERIES_DB-MetaData'!$F192="US",'SERIES_DB-MetaData'!AN192,'SERIES_DB-MetaData'!AN192/6.89476)</f>
        <v>101.00424090178629</v>
      </c>
      <c r="AO192" s="108">
        <f>'SERIES_DB-MetaData'!AO192</f>
        <v>0</v>
      </c>
      <c r="AP192" s="108" t="str">
        <f>'SERIES_DB-MetaData'!AP192</f>
        <v>UJ</v>
      </c>
      <c r="AQ192" s="108">
        <f>'SERIES_DB-MetaData'!AQ192</f>
        <v>4</v>
      </c>
      <c r="AR192" s="108" t="str">
        <f>'SERIES_DB-MetaData'!AR192</f>
        <v>Ribbed</v>
      </c>
      <c r="AS192" s="31">
        <f>IF('SERIES_DB-MetaData'!$F192="US",'SERIES_DB-MetaData'!AS192,'SERIES_DB-MetaData'!AS192/25.4)</f>
        <v>0.25</v>
      </c>
      <c r="AT192" s="108">
        <f>'SERIES_DB-MetaData'!AT192</f>
        <v>127</v>
      </c>
      <c r="AU192" s="31">
        <f>IF('SERIES_DB-MetaData'!$F192="US",'SERIES_DB-MetaData'!AU192,'SERIES_DB-MetaData'!AU192/25.4)</f>
        <v>1.3385826771653544</v>
      </c>
      <c r="AV192" s="31">
        <f>IF('SERIES_DB-MetaData'!$F192="US",'SERIES_DB-MetaData'!AV192,'SERIES_DB-MetaData'!AV192/25.4)</f>
        <v>0</v>
      </c>
      <c r="AW192" s="108">
        <f>'SERIES_DB-MetaData'!AW192</f>
        <v>0</v>
      </c>
      <c r="AX192" s="31">
        <f>IF('SERIES_DB-MetaData'!$F192="US",'SERIES_DB-MetaData'!AX192,'SERIES_DB-MetaData'!AX192/25.4)</f>
        <v>0</v>
      </c>
      <c r="AY192" s="23">
        <f t="shared" si="18"/>
        <v>1.2215705860595414</v>
      </c>
      <c r="AZ192" s="23"/>
      <c r="BA192" s="31">
        <f>IF('SERIES_DB-MetaData'!$F192="US",'SERIES_DB-MetaData'!BA192,'SERIES_DB-MetaData'!BA192/6.89476)</f>
        <v>69.400530257760963</v>
      </c>
      <c r="BB192" s="31">
        <f>IF('SERIES_DB-MetaData'!$F192="US",'SERIES_DB-MetaData'!BB192,'SERIES_DB-MetaData'!BB192/6.89476)</f>
        <v>101.00424090178629</v>
      </c>
      <c r="BC192" s="108">
        <f>'SERIES_DB-MetaData'!BC192</f>
        <v>0</v>
      </c>
      <c r="BD192" s="31">
        <f>IF('SERIES_DB-MetaData'!$F192="US",'SERIES_DB-MetaData'!BD192,'SERIES_DB-MetaData'!BD192/25.4)</f>
        <v>0.25</v>
      </c>
      <c r="BE192" s="31">
        <f>IF('SERIES_DB-MetaData'!$F192="US",'SERIES_DB-MetaData'!BE192,'SERIES_DB-MetaData'!BE192/25.4)</f>
        <v>9.015748031496063</v>
      </c>
      <c r="BF192" s="108">
        <f>'SERIES_DB-MetaData'!BF192</f>
        <v>2</v>
      </c>
      <c r="BG192" s="23">
        <f t="shared" si="19"/>
        <v>0.27116377638148481</v>
      </c>
      <c r="BH192" s="31">
        <f>IF('SERIES_DB-MetaData'!$F192="US",'SERIES_DB-MetaData'!BH192,'SERIES_DB-MetaData'!BH192/25.4)</f>
        <v>0</v>
      </c>
      <c r="BI192" s="31">
        <f>IF('SERIES_DB-MetaData'!$F192="US",'SERIES_DB-MetaData'!BI192,'SERIES_DB-MetaData'!BI192/6.89476)</f>
        <v>69.400530257760963</v>
      </c>
      <c r="BJ192" s="31">
        <f>IF('SERIES_DB-MetaData'!$F192="US",'SERIES_DB-MetaData'!BJ192,'SERIES_DB-MetaData'!BJ192/6.89476)</f>
        <v>95.507312799865403</v>
      </c>
      <c r="BK192" s="108">
        <f>'SERIES_DB-MetaData'!BK192</f>
        <v>0</v>
      </c>
      <c r="BL192" s="31">
        <f>IF('SERIES_DB-MetaData'!$F192="US",'SERIES_DB-MetaData'!BL192,'SERIES_DB-MetaData'!BL192/25.4)</f>
        <v>0.25</v>
      </c>
      <c r="BM192" s="31">
        <f>IF('SERIES_DB-MetaData'!$F192="US",'SERIES_DB-MetaData'!BM192,'SERIES_DB-MetaData'!BM192/25.4)</f>
        <v>7.9921259842519685</v>
      </c>
      <c r="BN192" s="31">
        <f>'SERIES_DB-MetaData'!$BO$6</f>
        <v>0.52359877559829893</v>
      </c>
      <c r="BO192" s="22">
        <f>'SERIES_DB-MetaData'!$BO$6</f>
        <v>0.52359877559829893</v>
      </c>
      <c r="BP192" s="31">
        <f>IF('SERIES_DB-MetaData'!$F192="US",'SERIES_DB-MetaData'!BP192,'SERIES_DB-MetaData'!BP192/6.89476)</f>
        <v>69.400530257760963</v>
      </c>
      <c r="BQ192" s="31">
        <f>IF('SERIES_DB-MetaData'!$F192="US",'SERIES_DB-MetaData'!BQ192,'SERIES_DB-MetaData'!BQ192/6.89476)</f>
        <v>95.507312799865403</v>
      </c>
      <c r="BR192" s="108">
        <f>'SERIES_DB-MetaData'!BR192</f>
        <v>0</v>
      </c>
      <c r="BS192" s="31">
        <f>IF('SERIES_DB-MetaData'!$F192="US",'SERIES_DB-MetaData'!BS192,'SERIES_DB-MetaData'!BS192/25.4)</f>
        <v>0</v>
      </c>
      <c r="BT192" s="108">
        <f>'SERIES_DB-MetaData'!BT192</f>
        <v>0</v>
      </c>
      <c r="BU192" s="108">
        <f t="shared" si="20"/>
        <v>0</v>
      </c>
      <c r="BV192" s="31">
        <f>IF('SERIES_DB-MetaData'!$F192="US",'SERIES_DB-MetaData'!BV192,'SERIES_DB-MetaData'!BV192/6.89476)</f>
        <v>0</v>
      </c>
      <c r="BW192" s="108">
        <f>'SERIES_DB-MetaData'!BW192</f>
        <v>0</v>
      </c>
      <c r="BX192" s="108">
        <f>'SERIES_DB-MetaData'!BX192</f>
        <v>1</v>
      </c>
    </row>
    <row r="193" spans="1:76">
      <c r="A193" s="85">
        <f>'SERIES_DB-MetaData'!A193</f>
        <v>188</v>
      </c>
      <c r="B193" s="85">
        <f>'SERIES_DB-MetaData'!B193</f>
        <v>0</v>
      </c>
      <c r="C193" s="85">
        <f>'SERIES_DB-MetaData'!C193</f>
        <v>4</v>
      </c>
      <c r="D193" s="85" t="str">
        <f>'SERIES_DB-MetaData'!D193</f>
        <v>B4</v>
      </c>
      <c r="E193" s="85" t="str">
        <f>'SERIES_DB-MetaData'!E193</f>
        <v>Oesterle et al. (1976)</v>
      </c>
      <c r="F193" s="20" t="s">
        <v>193</v>
      </c>
      <c r="G193" s="85" t="str">
        <f>'SERIES_DB-MetaData'!G193</f>
        <v>M</v>
      </c>
      <c r="H193" s="85" t="str">
        <f>'SERIES_DB-MetaData'!H193</f>
        <v>B</v>
      </c>
      <c r="I193" s="31">
        <f>IF('SERIES_DB-MetaData'!$F193="US",'SERIES_DB-MetaData'!I193,'SERIES_DB-MetaData'!I193/6.89476)</f>
        <v>6.5266956355261101</v>
      </c>
      <c r="J193" s="31">
        <f>IF('SERIES_DB-MetaData'!$F193="US",'SERIES_DB-MetaData'!J193,'SERIES_DB-MetaData'!J193/6.89476)</f>
        <v>0</v>
      </c>
      <c r="K193" s="31">
        <f>IF('SERIES_DB-MetaData'!$F193="US",'SERIES_DB-MetaData'!K193,'SERIES_DB-MetaData'!K193/6.89476)</f>
        <v>0</v>
      </c>
      <c r="L193" s="31">
        <f>IF('SERIES_DB-MetaData'!$F193="US",'SERIES_DB-MetaData'!L193,'SERIES_DB-MetaData'!L193/4.448)</f>
        <v>0</v>
      </c>
      <c r="M193" s="20">
        <f>'SERIES_DB-MetaData'!M193</f>
        <v>0</v>
      </c>
      <c r="N193" s="31">
        <f>IF('SERIES_DB-MetaData'!$F193="US",'SERIES_DB-MetaData'!N193,'SERIES_DB-MetaData'!N193/25.4)</f>
        <v>12.007874015748031</v>
      </c>
      <c r="O193" s="31">
        <f>IF('SERIES_DB-MetaData'!$F193="US",'SERIES_DB-MetaData'!O193,'SERIES_DB-MetaData'!O193/25.4)</f>
        <v>12.007874015748031</v>
      </c>
      <c r="P193" s="31">
        <f>IF('SERIES_DB-MetaData'!$F193="US",'SERIES_DB-MetaData'!P193,'SERIES_DB-MetaData'!P193/25.4)</f>
        <v>75</v>
      </c>
      <c r="Q193" s="31">
        <f>IF('SERIES_DB-MetaData'!$F193="US",'SERIES_DB-MetaData'!Q193,'SERIES_DB-MetaData'!Q193/25.4)</f>
        <v>4.015748031496063</v>
      </c>
      <c r="R193" s="31">
        <f>IF('SERIES_DB-MetaData'!$F193="US",'SERIES_DB-MetaData'!R193,'SERIES_DB-MetaData'!R193/25.4)</f>
        <v>180</v>
      </c>
      <c r="S193" s="31">
        <f>IF('SERIES_DB-MetaData'!$F193="US",'SERIES_DB-MetaData'!S193,'SERIES_DB-MetaData'!S193/25.4)</f>
        <v>180</v>
      </c>
      <c r="T193" s="24" t="str">
        <f>'SERIES_DB-MetaData'!T193</f>
        <v>C</v>
      </c>
      <c r="U193" s="31">
        <f>IF('SERIES_DB-MetaData'!$F193="US",'SERIES_DB-MetaData'!U193,'SERIES_DB-MetaData'!U193/(25.4^2))</f>
        <v>348.92894785789571</v>
      </c>
      <c r="V193" s="31">
        <f>IF('SERIES_DB-MetaData'!$F193="US",'SERIES_DB-MetaData'!V193,'SERIES_DB-MetaData'!V193/25.4)</f>
        <v>0.5</v>
      </c>
      <c r="W193" s="31">
        <f>IF('SERIES_DB-MetaData'!$F193="US",'SERIES_DB-MetaData'!W193,'SERIES_DB-MetaData'!W193/25.4)</f>
        <v>0.74803149606299213</v>
      </c>
      <c r="X193" s="31">
        <f>IF('SERIES_DB-MetaData'!$F193="US",'SERIES_DB-MetaData'!X193,'SERIES_DB-MetaData'!X193/25.4)</f>
        <v>0.74803149606299213</v>
      </c>
      <c r="Y193" s="108">
        <f>'SERIES_DB-MetaData'!Y193</f>
        <v>8</v>
      </c>
      <c r="Z193" s="31">
        <f>IF('SERIES_DB-MetaData'!$F193="US",'SERIES_DB-MetaData'!Z193,'SERIES_DB-MetaData'!Z193/25.4)</f>
        <v>0.625</v>
      </c>
      <c r="AA193" s="108">
        <f>'SERIES_DB-MetaData'!AA193</f>
        <v>1</v>
      </c>
      <c r="AB193" s="31">
        <f>IF('SERIES_DB-MetaData'!$F193="US",'SERIES_DB-MetaData'!AB193,'SERIES_DB-MetaData'!AB193/25.4)</f>
        <v>0.625</v>
      </c>
      <c r="AC193" s="108">
        <f>'SERIES_DB-MetaData'!AC193</f>
        <v>1</v>
      </c>
      <c r="AD193" s="108" t="str">
        <f>'SERIES_DB-MetaData'!AD193</f>
        <v>H</v>
      </c>
      <c r="AE193" s="31">
        <f>IF('SERIES_DB-MetaData'!$F193="US",'SERIES_DB-MetaData'!AE193,'SERIES_DB-MetaData'!AE193/25.4)</f>
        <v>12.000000000000002</v>
      </c>
      <c r="AF193" s="108" t="str">
        <f>'SERIES_DB-MetaData'!AF193</f>
        <v>Ribbed</v>
      </c>
      <c r="AG193" s="23">
        <f t="shared" si="17"/>
        <v>0.5895292151208068</v>
      </c>
      <c r="AH193" s="31">
        <f>IF('SERIES_DB-MetaData'!$F193="US",'SERIES_DB-MetaData'!AH193,'SERIES_DB-MetaData'!AH193/25.4)</f>
        <v>0</v>
      </c>
      <c r="AI193" s="31">
        <f>IF('SERIES_DB-MetaData'!$F193="US",'SERIES_DB-MetaData'!AI193,'SERIES_DB-MetaData'!AI193/6.89476)</f>
        <v>65.295963891418992</v>
      </c>
      <c r="AJ193" s="31">
        <f>IF('SERIES_DB-MetaData'!$F193="US",'SERIES_DB-MetaData'!AJ193,'SERIES_DB-MetaData'!AJ193/6.89476)</f>
        <v>0</v>
      </c>
      <c r="AK193" s="31">
        <f>IF('SERIES_DB-MetaData'!$F193="US",'SERIES_DB-MetaData'!AK193,'SERIES_DB-MetaData'!AK193/6.89476)</f>
        <v>65.411994036050572</v>
      </c>
      <c r="AL193" s="31">
        <f>IF('SERIES_DB-MetaData'!$F193="US",'SERIES_DB-MetaData'!AL193,'SERIES_DB-MetaData'!AL193/6.89476)</f>
        <v>65.411994036050572</v>
      </c>
      <c r="AM193" s="31">
        <f>IF('SERIES_DB-MetaData'!$F193="US",'SERIES_DB-MetaData'!AM193,'SERIES_DB-MetaData'!AM193/6.89476)</f>
        <v>0</v>
      </c>
      <c r="AN193" s="31">
        <f>IF('SERIES_DB-MetaData'!$F193="US",'SERIES_DB-MetaData'!AN193,'SERIES_DB-MetaData'!AN193/6.89476)</f>
        <v>0</v>
      </c>
      <c r="AO193" s="108">
        <f>'SERIES_DB-MetaData'!AO193</f>
        <v>0</v>
      </c>
      <c r="AP193" s="108" t="str">
        <f>'SERIES_DB-MetaData'!AP193</f>
        <v>UJ</v>
      </c>
      <c r="AQ193" s="108">
        <f>'SERIES_DB-MetaData'!AQ193</f>
        <v>4</v>
      </c>
      <c r="AR193" s="108" t="str">
        <f>'SERIES_DB-MetaData'!AR193</f>
        <v>Ribbed</v>
      </c>
      <c r="AS193" s="31">
        <f>IF('SERIES_DB-MetaData'!$F193="US",'SERIES_DB-MetaData'!AS193,'SERIES_DB-MetaData'!AS193/25.4)</f>
        <v>0.25</v>
      </c>
      <c r="AT193" s="108">
        <f>'SERIES_DB-MetaData'!AT193</f>
        <v>127</v>
      </c>
      <c r="AU193" s="31">
        <f>IF('SERIES_DB-MetaData'!$F193="US",'SERIES_DB-MetaData'!AU193,'SERIES_DB-MetaData'!AU193/25.4)</f>
        <v>1.3385826771653544</v>
      </c>
      <c r="AV193" s="31">
        <f>IF('SERIES_DB-MetaData'!$F193="US",'SERIES_DB-MetaData'!AV193,'SERIES_DB-MetaData'!AV193/25.4)</f>
        <v>0</v>
      </c>
      <c r="AW193" s="108">
        <f>'SERIES_DB-MetaData'!AW193</f>
        <v>0</v>
      </c>
      <c r="AX193" s="31">
        <f>IF('SERIES_DB-MetaData'!$F193="US",'SERIES_DB-MetaData'!AX193,'SERIES_DB-MetaData'!AX193/25.4)</f>
        <v>0</v>
      </c>
      <c r="AY193" s="23">
        <f t="shared" si="18"/>
        <v>1.2215705860595414</v>
      </c>
      <c r="AZ193" s="23"/>
      <c r="BA193" s="31">
        <f>IF('SERIES_DB-MetaData'!$F193="US",'SERIES_DB-MetaData'!BA193,'SERIES_DB-MetaData'!BA193/6.89476)</f>
        <v>73.200517494445052</v>
      </c>
      <c r="BB193" s="31">
        <f>IF('SERIES_DB-MetaData'!$F193="US",'SERIES_DB-MetaData'!BB193,'SERIES_DB-MetaData'!BB193/6.89476)</f>
        <v>102.49812901391783</v>
      </c>
      <c r="BC193" s="108">
        <f>'SERIES_DB-MetaData'!BC193</f>
        <v>0</v>
      </c>
      <c r="BD193" s="31">
        <f>IF('SERIES_DB-MetaData'!$F193="US",'SERIES_DB-MetaData'!BD193,'SERIES_DB-MetaData'!BD193/25.4)</f>
        <v>0.25</v>
      </c>
      <c r="BE193" s="31">
        <f>IF('SERIES_DB-MetaData'!$F193="US",'SERIES_DB-MetaData'!BE193,'SERIES_DB-MetaData'!BE193/25.4)</f>
        <v>9.015748031496063</v>
      </c>
      <c r="BF193" s="108">
        <f>'SERIES_DB-MetaData'!BF193</f>
        <v>2</v>
      </c>
      <c r="BG193" s="23">
        <f t="shared" si="19"/>
        <v>0.27116377638148481</v>
      </c>
      <c r="BH193" s="31">
        <f>IF('SERIES_DB-MetaData'!$F193="US",'SERIES_DB-MetaData'!BH193,'SERIES_DB-MetaData'!BH193/25.4)</f>
        <v>0</v>
      </c>
      <c r="BI193" s="31">
        <f>IF('SERIES_DB-MetaData'!$F193="US",'SERIES_DB-MetaData'!BI193,'SERIES_DB-MetaData'!BI193/6.89476)</f>
        <v>73.200517494445052</v>
      </c>
      <c r="BJ193" s="31">
        <f>IF('SERIES_DB-MetaData'!$F193="US",'SERIES_DB-MetaData'!BJ193,'SERIES_DB-MetaData'!BJ193/6.89476)</f>
        <v>98.799668153786357</v>
      </c>
      <c r="BK193" s="108">
        <f>'SERIES_DB-MetaData'!BK193</f>
        <v>0</v>
      </c>
      <c r="BL193" s="31">
        <f>IF('SERIES_DB-MetaData'!$F193="US",'SERIES_DB-MetaData'!BL193,'SERIES_DB-MetaData'!BL193/25.4)</f>
        <v>0.25</v>
      </c>
      <c r="BM193" s="31">
        <f>IF('SERIES_DB-MetaData'!$F193="US",'SERIES_DB-MetaData'!BM193,'SERIES_DB-MetaData'!BM193/25.4)</f>
        <v>7.9921259842519685</v>
      </c>
      <c r="BN193" s="31">
        <f>'SERIES_DB-MetaData'!$BO$6</f>
        <v>0.52359877559829893</v>
      </c>
      <c r="BO193" s="22">
        <f>'SERIES_DB-MetaData'!$BO$6</f>
        <v>0.52359877559829893</v>
      </c>
      <c r="BP193" s="31">
        <f>IF('SERIES_DB-MetaData'!$F193="US",'SERIES_DB-MetaData'!BP193,'SERIES_DB-MetaData'!BP193/6.89476)</f>
        <v>73.200517494445052</v>
      </c>
      <c r="BQ193" s="31">
        <f>IF('SERIES_DB-MetaData'!$F193="US",'SERIES_DB-MetaData'!BQ193,'SERIES_DB-MetaData'!BQ193/6.89476)</f>
        <v>98.799668153786357</v>
      </c>
      <c r="BR193" s="108">
        <f>'SERIES_DB-MetaData'!BR193</f>
        <v>0</v>
      </c>
      <c r="BS193" s="31">
        <f>IF('SERIES_DB-MetaData'!$F193="US",'SERIES_DB-MetaData'!BS193,'SERIES_DB-MetaData'!BS193/25.4)</f>
        <v>0</v>
      </c>
      <c r="BT193" s="108">
        <f>'SERIES_DB-MetaData'!BT193</f>
        <v>0</v>
      </c>
      <c r="BU193" s="108">
        <f t="shared" si="20"/>
        <v>0</v>
      </c>
      <c r="BV193" s="31">
        <f>IF('SERIES_DB-MetaData'!$F193="US",'SERIES_DB-MetaData'!BV193,'SERIES_DB-MetaData'!BV193/6.89476)</f>
        <v>0</v>
      </c>
      <c r="BW193" s="108">
        <f>'SERIES_DB-MetaData'!BW193</f>
        <v>0</v>
      </c>
      <c r="BX193" s="108">
        <f>'SERIES_DB-MetaData'!BX193</f>
        <v>1</v>
      </c>
    </row>
    <row r="194" spans="1:76">
      <c r="A194" s="85">
        <f>'SERIES_DB-MetaData'!A194</f>
        <v>189</v>
      </c>
      <c r="B194" s="85">
        <f>'SERIES_DB-MetaData'!B194</f>
        <v>0</v>
      </c>
      <c r="C194" s="85">
        <f>'SERIES_DB-MetaData'!C194</f>
        <v>5</v>
      </c>
      <c r="D194" s="85" t="str">
        <f>'SERIES_DB-MetaData'!D194</f>
        <v>B5</v>
      </c>
      <c r="E194" s="85" t="str">
        <f>'SERIES_DB-MetaData'!E194</f>
        <v>Oesterle et al. (1976)</v>
      </c>
      <c r="F194" s="20" t="s">
        <v>193</v>
      </c>
      <c r="G194" s="85" t="str">
        <f>'SERIES_DB-MetaData'!G194</f>
        <v>C</v>
      </c>
      <c r="H194" s="85" t="str">
        <f>'SERIES_DB-MetaData'!H194</f>
        <v>B</v>
      </c>
      <c r="I194" s="31">
        <f>IF('SERIES_DB-MetaData'!$F194="US",'SERIES_DB-MetaData'!I194,'SERIES_DB-MetaData'!I194/6.89476)</f>
        <v>6.5702069397629499</v>
      </c>
      <c r="J194" s="31">
        <f>IF('SERIES_DB-MetaData'!$F194="US",'SERIES_DB-MetaData'!J194,'SERIES_DB-MetaData'!J194/6.89476)</f>
        <v>0</v>
      </c>
      <c r="K194" s="31">
        <f>IF('SERIES_DB-MetaData'!$F194="US",'SERIES_DB-MetaData'!K194,'SERIES_DB-MetaData'!K194/6.89476)</f>
        <v>0</v>
      </c>
      <c r="L194" s="31">
        <f>IF('SERIES_DB-MetaData'!$F194="US",'SERIES_DB-MetaData'!L194,'SERIES_DB-MetaData'!L194/4.448)</f>
        <v>0</v>
      </c>
      <c r="M194" s="20">
        <f>'SERIES_DB-MetaData'!M194</f>
        <v>0</v>
      </c>
      <c r="N194" s="31">
        <f>IF('SERIES_DB-MetaData'!$F194="US",'SERIES_DB-MetaData'!N194,'SERIES_DB-MetaData'!N194/25.4)</f>
        <v>12.007874015748031</v>
      </c>
      <c r="O194" s="31">
        <f>IF('SERIES_DB-MetaData'!$F194="US",'SERIES_DB-MetaData'!O194,'SERIES_DB-MetaData'!O194/25.4)</f>
        <v>12.007874015748031</v>
      </c>
      <c r="P194" s="31">
        <f>IF('SERIES_DB-MetaData'!$F194="US",'SERIES_DB-MetaData'!P194,'SERIES_DB-MetaData'!P194/25.4)</f>
        <v>75</v>
      </c>
      <c r="Q194" s="31">
        <f>IF('SERIES_DB-MetaData'!$F194="US",'SERIES_DB-MetaData'!Q194,'SERIES_DB-MetaData'!Q194/25.4)</f>
        <v>4.015748031496063</v>
      </c>
      <c r="R194" s="31">
        <f>IF('SERIES_DB-MetaData'!$F194="US",'SERIES_DB-MetaData'!R194,'SERIES_DB-MetaData'!R194/25.4)</f>
        <v>180</v>
      </c>
      <c r="S194" s="31">
        <f>IF('SERIES_DB-MetaData'!$F194="US",'SERIES_DB-MetaData'!S194,'SERIES_DB-MetaData'!S194/25.4)</f>
        <v>180</v>
      </c>
      <c r="T194" s="24" t="str">
        <f>'SERIES_DB-MetaData'!T194</f>
        <v>C</v>
      </c>
      <c r="U194" s="31">
        <f>IF('SERIES_DB-MetaData'!$F194="US",'SERIES_DB-MetaData'!U194,'SERIES_DB-MetaData'!U194/(25.4^2))</f>
        <v>348.92894785789571</v>
      </c>
      <c r="V194" s="31">
        <f>IF('SERIES_DB-MetaData'!$F194="US",'SERIES_DB-MetaData'!V194,'SERIES_DB-MetaData'!V194/25.4)</f>
        <v>0.75196850393700798</v>
      </c>
      <c r="W194" s="31">
        <f>IF('SERIES_DB-MetaData'!$F194="US",'SERIES_DB-MetaData'!W194,'SERIES_DB-MetaData'!W194/25.4)</f>
        <v>0.74803149606299213</v>
      </c>
      <c r="X194" s="31">
        <f>IF('SERIES_DB-MetaData'!$F194="US",'SERIES_DB-MetaData'!X194,'SERIES_DB-MetaData'!X194/25.4)</f>
        <v>0.74803149606299213</v>
      </c>
      <c r="Y194" s="108">
        <f>'SERIES_DB-MetaData'!Y194</f>
        <v>12</v>
      </c>
      <c r="Z194" s="31">
        <f>IF('SERIES_DB-MetaData'!$F194="US",'SERIES_DB-MetaData'!Z194,'SERIES_DB-MetaData'!Z194/25.4)</f>
        <v>0.625</v>
      </c>
      <c r="AA194" s="108">
        <f>'SERIES_DB-MetaData'!AA194</f>
        <v>2</v>
      </c>
      <c r="AB194" s="31">
        <f>IF('SERIES_DB-MetaData'!$F194="US",'SERIES_DB-MetaData'!AB194,'SERIES_DB-MetaData'!AB194/25.4)</f>
        <v>0.625</v>
      </c>
      <c r="AC194" s="108">
        <f>'SERIES_DB-MetaData'!AC194</f>
        <v>2</v>
      </c>
      <c r="AD194" s="108" t="str">
        <f>'SERIES_DB-MetaData'!AD194</f>
        <v>H</v>
      </c>
      <c r="AE194" s="31">
        <f>IF('SERIES_DB-MetaData'!$F194="US",'SERIES_DB-MetaData'!AE194,'SERIES_DB-MetaData'!AE194/25.4)</f>
        <v>12.000000000000002</v>
      </c>
      <c r="AF194" s="108" t="str">
        <f>'SERIES_DB-MetaData'!AF194</f>
        <v>Ribbed</v>
      </c>
      <c r="AG194" s="23">
        <f t="shared" si="17"/>
        <v>1.5220148723355178</v>
      </c>
      <c r="AH194" s="31">
        <f>IF('SERIES_DB-MetaData'!$F194="US",'SERIES_DB-MetaData'!AH194,'SERIES_DB-MetaData'!AH194/25.4)</f>
        <v>0</v>
      </c>
      <c r="AI194" s="31">
        <f>IF('SERIES_DB-MetaData'!$F194="US",'SERIES_DB-MetaData'!AI194,'SERIES_DB-MetaData'!AI194/6.89476)</f>
        <v>64.396730270524287</v>
      </c>
      <c r="AJ194" s="31">
        <f>IF('SERIES_DB-MetaData'!$F194="US",'SERIES_DB-MetaData'!AJ194,'SERIES_DB-MetaData'!AJ194/6.89476)</f>
        <v>106.39964262715453</v>
      </c>
      <c r="AK194" s="31">
        <f>IF('SERIES_DB-MetaData'!$F194="US",'SERIES_DB-MetaData'!AK194,'SERIES_DB-MetaData'!AK194/6.89476)</f>
        <v>64.396730270524287</v>
      </c>
      <c r="AL194" s="31">
        <f>IF('SERIES_DB-MetaData'!$F194="US",'SERIES_DB-MetaData'!AL194,'SERIES_DB-MetaData'!AL194/6.89476)</f>
        <v>64.396730270524287</v>
      </c>
      <c r="AM194" s="31">
        <f>IF('SERIES_DB-MetaData'!$F194="US",'SERIES_DB-MetaData'!AM194,'SERIES_DB-MetaData'!AM194/6.89476)</f>
        <v>106.39964262715453</v>
      </c>
      <c r="AN194" s="31">
        <f>IF('SERIES_DB-MetaData'!$F194="US",'SERIES_DB-MetaData'!AN194,'SERIES_DB-MetaData'!AN194/6.89476)</f>
        <v>106.39964262715453</v>
      </c>
      <c r="AO194" s="108">
        <f>'SERIES_DB-MetaData'!AO194</f>
        <v>0</v>
      </c>
      <c r="AP194" s="108" t="str">
        <f>'SERIES_DB-MetaData'!AP194</f>
        <v>RJ</v>
      </c>
      <c r="AQ194" s="108">
        <f>'SERIES_DB-MetaData'!AQ194</f>
        <v>4</v>
      </c>
      <c r="AR194" s="108" t="str">
        <f>'SERIES_DB-MetaData'!AR194</f>
        <v>Ribbed</v>
      </c>
      <c r="AS194" s="31">
        <f>IF('SERIES_DB-MetaData'!$F194="US",'SERIES_DB-MetaData'!AS194,'SERIES_DB-MetaData'!AS194/25.4)</f>
        <v>0.25</v>
      </c>
      <c r="AT194" s="108">
        <f>'SERIES_DB-MetaData'!AT194</f>
        <v>134</v>
      </c>
      <c r="AU194" s="31">
        <f>IF('SERIES_DB-MetaData'!$F194="US",'SERIES_DB-MetaData'!AU194,'SERIES_DB-MetaData'!AU194/25.4)</f>
        <v>1.3385826771653544</v>
      </c>
      <c r="AV194" s="31">
        <f>IF('SERIES_DB-MetaData'!$F194="US",'SERIES_DB-MetaData'!AV194,'SERIES_DB-MetaData'!AV194/25.4)</f>
        <v>0</v>
      </c>
      <c r="AW194" s="108">
        <f>'SERIES_DB-MetaData'!AW194</f>
        <v>0</v>
      </c>
      <c r="AX194" s="31">
        <f>IF('SERIES_DB-MetaData'!$F194="US",'SERIES_DB-MetaData'!AX194,'SERIES_DB-MetaData'!AX194/25.4)</f>
        <v>0</v>
      </c>
      <c r="AY194" s="23">
        <f t="shared" si="18"/>
        <v>1.2215705860595414</v>
      </c>
      <c r="AZ194" s="23"/>
      <c r="BA194" s="31">
        <f>IF('SERIES_DB-MetaData'!$F194="US",'SERIES_DB-MetaData'!BA194,'SERIES_DB-MetaData'!BA194/6.89476)</f>
        <v>72.808915756313496</v>
      </c>
      <c r="BB194" s="31">
        <f>IF('SERIES_DB-MetaData'!$F194="US",'SERIES_DB-MetaData'!BB194,'SERIES_DB-MetaData'!BB194/6.89476)</f>
        <v>106.39964262715453</v>
      </c>
      <c r="BC194" s="108">
        <f>'SERIES_DB-MetaData'!BC194</f>
        <v>0</v>
      </c>
      <c r="BD194" s="31">
        <f>IF('SERIES_DB-MetaData'!$F194="US",'SERIES_DB-MetaData'!BD194,'SERIES_DB-MetaData'!BD194/25.4)</f>
        <v>0.25</v>
      </c>
      <c r="BE194" s="31">
        <f>IF('SERIES_DB-MetaData'!$F194="US",'SERIES_DB-MetaData'!BE194,'SERIES_DB-MetaData'!BE194/25.4)</f>
        <v>9.015748031496063</v>
      </c>
      <c r="BF194" s="108">
        <f>'SERIES_DB-MetaData'!BF194</f>
        <v>2</v>
      </c>
      <c r="BG194" s="23">
        <f t="shared" si="19"/>
        <v>0.27116377638148481</v>
      </c>
      <c r="BH194" s="31">
        <f>IF('SERIES_DB-MetaData'!$F194="US",'SERIES_DB-MetaData'!BH194,'SERIES_DB-MetaData'!BH194/25.4)</f>
        <v>0</v>
      </c>
      <c r="BI194" s="31">
        <f>IF('SERIES_DB-MetaData'!$F194="US",'SERIES_DB-MetaData'!BI194,'SERIES_DB-MetaData'!BI194/6.89476)</f>
        <v>72.808915756313496</v>
      </c>
      <c r="BJ194" s="31">
        <f>IF('SERIES_DB-MetaData'!$F194="US",'SERIES_DB-MetaData'!BJ194,'SERIES_DB-MetaData'!BJ194/6.89476)</f>
        <v>97.407306418207455</v>
      </c>
      <c r="BK194" s="108">
        <f>'SERIES_DB-MetaData'!BK194</f>
        <v>0</v>
      </c>
      <c r="BL194" s="31">
        <f>IF('SERIES_DB-MetaData'!$F194="US",'SERIES_DB-MetaData'!BL194,'SERIES_DB-MetaData'!BL194/25.4)</f>
        <v>0.25</v>
      </c>
      <c r="BM194" s="31">
        <f>IF('SERIES_DB-MetaData'!$F194="US",'SERIES_DB-MetaData'!BM194,'SERIES_DB-MetaData'!BM194/25.4)</f>
        <v>4.015748031496063</v>
      </c>
      <c r="BN194" s="31">
        <f>'SERIES_DB-MetaData'!$BO$6</f>
        <v>0.52359877559829893</v>
      </c>
      <c r="BO194" s="22">
        <f>'SERIES_DB-MetaData'!$BO$6</f>
        <v>0.52359877559829893</v>
      </c>
      <c r="BP194" s="31">
        <f>IF('SERIES_DB-MetaData'!$F194="US",'SERIES_DB-MetaData'!BP194,'SERIES_DB-MetaData'!BP194/6.89476)</f>
        <v>72.808915756313496</v>
      </c>
      <c r="BQ194" s="31">
        <f>IF('SERIES_DB-MetaData'!$F194="US",'SERIES_DB-MetaData'!BQ194,'SERIES_DB-MetaData'!BQ194/6.89476)</f>
        <v>97.407306418207455</v>
      </c>
      <c r="BR194" s="108">
        <f>'SERIES_DB-MetaData'!BR194</f>
        <v>0</v>
      </c>
      <c r="BS194" s="31">
        <f>IF('SERIES_DB-MetaData'!$F194="US",'SERIES_DB-MetaData'!BS194,'SERIES_DB-MetaData'!BS194/25.4)</f>
        <v>0</v>
      </c>
      <c r="BT194" s="108">
        <f>'SERIES_DB-MetaData'!BT194</f>
        <v>0</v>
      </c>
      <c r="BU194" s="108">
        <f t="shared" si="20"/>
        <v>0</v>
      </c>
      <c r="BV194" s="31">
        <f>IF('SERIES_DB-MetaData'!$F194="US",'SERIES_DB-MetaData'!BV194,'SERIES_DB-MetaData'!BV194/6.89476)</f>
        <v>0</v>
      </c>
      <c r="BW194" s="108">
        <f>'SERIES_DB-MetaData'!BW194</f>
        <v>0</v>
      </c>
      <c r="BX194" s="108">
        <f>'SERIES_DB-MetaData'!BX194</f>
        <v>4</v>
      </c>
    </row>
    <row r="195" spans="1:76">
      <c r="A195" s="85">
        <f>'SERIES_DB-MetaData'!A195</f>
        <v>190</v>
      </c>
      <c r="B195" s="85">
        <f>'SERIES_DB-MetaData'!B195</f>
        <v>0</v>
      </c>
      <c r="C195" s="85">
        <f>'SERIES_DB-MetaData'!C195</f>
        <v>6</v>
      </c>
      <c r="D195" s="85" t="str">
        <f>'SERIES_DB-MetaData'!D195</f>
        <v>B6</v>
      </c>
      <c r="E195" s="85" t="str">
        <f>'SERIES_DB-MetaData'!E195</f>
        <v>Oesterle et al. (1976)</v>
      </c>
      <c r="F195" s="20" t="s">
        <v>193</v>
      </c>
      <c r="G195" s="85" t="str">
        <f>'SERIES_DB-MetaData'!G195</f>
        <v>C</v>
      </c>
      <c r="H195" s="85" t="str">
        <f>'SERIES_DB-MetaData'!H195</f>
        <v>B</v>
      </c>
      <c r="I195" s="31">
        <f>IF('SERIES_DB-MetaData'!$F195="US",'SERIES_DB-MetaData'!I195,'SERIES_DB-MetaData'!I195/6.89476)</f>
        <v>3.1618214412104266</v>
      </c>
      <c r="J195" s="31">
        <f>IF('SERIES_DB-MetaData'!$F195="US",'SERIES_DB-MetaData'!J195,'SERIES_DB-MetaData'!J195/6.89476)</f>
        <v>0</v>
      </c>
      <c r="K195" s="31">
        <f>IF('SERIES_DB-MetaData'!$F195="US",'SERIES_DB-MetaData'!K195,'SERIES_DB-MetaData'!K195/6.89476)</f>
        <v>0</v>
      </c>
      <c r="L195" s="31">
        <f>IF('SERIES_DB-MetaData'!$F195="US",'SERIES_DB-MetaData'!L195,'SERIES_DB-MetaData'!L195/4.448)</f>
        <v>249.99999999999997</v>
      </c>
      <c r="M195" s="20">
        <f>'SERIES_DB-MetaData'!M195</f>
        <v>0</v>
      </c>
      <c r="N195" s="31">
        <f>IF('SERIES_DB-MetaData'!$F195="US",'SERIES_DB-MetaData'!N195,'SERIES_DB-MetaData'!N195/25.4)</f>
        <v>12.007874015748031</v>
      </c>
      <c r="O195" s="31">
        <f>IF('SERIES_DB-MetaData'!$F195="US",'SERIES_DB-MetaData'!O195,'SERIES_DB-MetaData'!O195/25.4)</f>
        <v>12.007874015748031</v>
      </c>
      <c r="P195" s="31">
        <f>IF('SERIES_DB-MetaData'!$F195="US",'SERIES_DB-MetaData'!P195,'SERIES_DB-MetaData'!P195/25.4)</f>
        <v>75</v>
      </c>
      <c r="Q195" s="31">
        <f>IF('SERIES_DB-MetaData'!$F195="US",'SERIES_DB-MetaData'!Q195,'SERIES_DB-MetaData'!Q195/25.4)</f>
        <v>12.007874015748031</v>
      </c>
      <c r="R195" s="31">
        <f>IF('SERIES_DB-MetaData'!$F195="US",'SERIES_DB-MetaData'!R195,'SERIES_DB-MetaData'!R195/25.4)</f>
        <v>180</v>
      </c>
      <c r="S195" s="31">
        <f>IF('SERIES_DB-MetaData'!$F195="US",'SERIES_DB-MetaData'!S195,'SERIES_DB-MetaData'!S195/25.4)</f>
        <v>180</v>
      </c>
      <c r="T195" s="24" t="str">
        <f>'SERIES_DB-MetaData'!T195</f>
        <v>C</v>
      </c>
      <c r="U195" s="31">
        <f>IF('SERIES_DB-MetaData'!$F195="US",'SERIES_DB-MetaData'!U195,'SERIES_DB-MetaData'!U195/(25.4^2))</f>
        <v>756.40151280302564</v>
      </c>
      <c r="V195" s="31">
        <f>IF('SERIES_DB-MetaData'!$F195="US",'SERIES_DB-MetaData'!V195,'SERIES_DB-MetaData'!V195/25.4)</f>
        <v>0.74803149606299213</v>
      </c>
      <c r="W195" s="31">
        <f>IF('SERIES_DB-MetaData'!$F195="US",'SERIES_DB-MetaData'!W195,'SERIES_DB-MetaData'!W195/25.4)</f>
        <v>0.74803149606299213</v>
      </c>
      <c r="X195" s="31">
        <f>IF('SERIES_DB-MetaData'!$F195="US",'SERIES_DB-MetaData'!X195,'SERIES_DB-MetaData'!X195/25.4)</f>
        <v>0.74803149606299213</v>
      </c>
      <c r="Y195" s="108">
        <f>'SERIES_DB-MetaData'!Y195</f>
        <v>12</v>
      </c>
      <c r="Z195" s="31">
        <f>IF('SERIES_DB-MetaData'!$F195="US",'SERIES_DB-MetaData'!Z195,'SERIES_DB-MetaData'!Z195/25.4)</f>
        <v>0.625</v>
      </c>
      <c r="AA195" s="108">
        <f>'SERIES_DB-MetaData'!AA195</f>
        <v>2</v>
      </c>
      <c r="AB195" s="31">
        <f>IF('SERIES_DB-MetaData'!$F195="US",'SERIES_DB-MetaData'!AB195,'SERIES_DB-MetaData'!AB195/25.4)</f>
        <v>0.625</v>
      </c>
      <c r="AC195" s="108">
        <f>'SERIES_DB-MetaData'!AC195</f>
        <v>2</v>
      </c>
      <c r="AD195" s="108" t="str">
        <f>'SERIES_DB-MetaData'!AD195</f>
        <v>H</v>
      </c>
      <c r="AE195" s="31">
        <f>IF('SERIES_DB-MetaData'!$F195="US",'SERIES_DB-MetaData'!AE195,'SERIES_DB-MetaData'!AE195/25.4)</f>
        <v>12.000000000000002</v>
      </c>
      <c r="AF195" s="108" t="str">
        <f>'SERIES_DB-MetaData'!AF195</f>
        <v>Ribbed</v>
      </c>
      <c r="AG195" s="23">
        <f t="shared" si="17"/>
        <v>0.69720181226183309</v>
      </c>
      <c r="AH195" s="31">
        <f>IF('SERIES_DB-MetaData'!$F195="US",'SERIES_DB-MetaData'!AH195,'SERIES_DB-MetaData'!AH195/25.4)</f>
        <v>0</v>
      </c>
      <c r="AI195" s="31">
        <f>IF('SERIES_DB-MetaData'!$F195="US",'SERIES_DB-MetaData'!AI195,'SERIES_DB-MetaData'!AI195/6.89476)</f>
        <v>63.90360215584009</v>
      </c>
      <c r="AJ195" s="31">
        <f>IF('SERIES_DB-MetaData'!$F195="US",'SERIES_DB-MetaData'!AJ195,'SERIES_DB-MetaData'!AJ195/6.89476)</f>
        <v>106.29811625060191</v>
      </c>
      <c r="AK195" s="31">
        <f>IF('SERIES_DB-MetaData'!$F195="US",'SERIES_DB-MetaData'!AK195,'SERIES_DB-MetaData'!AK195/6.89476)</f>
        <v>63.96161722815588</v>
      </c>
      <c r="AL195" s="31">
        <f>IF('SERIES_DB-MetaData'!$F195="US",'SERIES_DB-MetaData'!AL195,'SERIES_DB-MetaData'!AL195/6.89476)</f>
        <v>63.96161722815588</v>
      </c>
      <c r="AM195" s="31">
        <f>IF('SERIES_DB-MetaData'!$F195="US",'SERIES_DB-MetaData'!AM195,'SERIES_DB-MetaData'!AM195/6.89476)</f>
        <v>106.29811625060191</v>
      </c>
      <c r="AN195" s="31">
        <f>IF('SERIES_DB-MetaData'!$F195="US",'SERIES_DB-MetaData'!AN195,'SERIES_DB-MetaData'!AN195/6.89476)</f>
        <v>106.29811625060191</v>
      </c>
      <c r="AO195" s="108">
        <f>'SERIES_DB-MetaData'!AO195</f>
        <v>0</v>
      </c>
      <c r="AP195" s="108" t="str">
        <f>'SERIES_DB-MetaData'!AP195</f>
        <v>RJ</v>
      </c>
      <c r="AQ195" s="108">
        <f>'SERIES_DB-MetaData'!AQ195</f>
        <v>4</v>
      </c>
      <c r="AR195" s="108" t="str">
        <f>'SERIES_DB-MetaData'!AR195</f>
        <v>Ribbed</v>
      </c>
      <c r="AS195" s="31">
        <f>IF('SERIES_DB-MetaData'!$F195="US",'SERIES_DB-MetaData'!AS195,'SERIES_DB-MetaData'!AS195/25.4)</f>
        <v>0.19500000000000003</v>
      </c>
      <c r="AT195" s="108">
        <f>'SERIES_DB-MetaData'!AT195</f>
        <v>82</v>
      </c>
      <c r="AU195" s="31">
        <f>IF('SERIES_DB-MetaData'!$F195="US",'SERIES_DB-MetaData'!AU195,'SERIES_DB-MetaData'!AU195/25.4)</f>
        <v>1.3385826771653544</v>
      </c>
      <c r="AV195" s="31">
        <f>IF('SERIES_DB-MetaData'!$F195="US",'SERIES_DB-MetaData'!AV195,'SERIES_DB-MetaData'!AV195/25.4)</f>
        <v>0</v>
      </c>
      <c r="AW195" s="108">
        <f>'SERIES_DB-MetaData'!AW195</f>
        <v>0</v>
      </c>
      <c r="AX195" s="31">
        <f>IF('SERIES_DB-MetaData'!$F195="US",'SERIES_DB-MetaData'!AX195,'SERIES_DB-MetaData'!AX195/25.4)</f>
        <v>0</v>
      </c>
      <c r="AY195" s="23">
        <f t="shared" si="18"/>
        <v>0.74320354455862514</v>
      </c>
      <c r="AZ195" s="23"/>
      <c r="BA195" s="31">
        <f>IF('SERIES_DB-MetaData'!$F195="US",'SERIES_DB-MetaData'!BA195,'SERIES_DB-MetaData'!BA195/6.89476)</f>
        <v>70.70586938486619</v>
      </c>
      <c r="BB195" s="31">
        <f>IF('SERIES_DB-MetaData'!$F195="US",'SERIES_DB-MetaData'!BB195,'SERIES_DB-MetaData'!BB195/6.89476)</f>
        <v>106.29811625060191</v>
      </c>
      <c r="BC195" s="108">
        <f>'SERIES_DB-MetaData'!BC195</f>
        <v>0</v>
      </c>
      <c r="BD195" s="31">
        <f>IF('SERIES_DB-MetaData'!$F195="US",'SERIES_DB-MetaData'!BD195,'SERIES_DB-MetaData'!BD195/25.4)</f>
        <v>0.25</v>
      </c>
      <c r="BE195" s="31">
        <f>IF('SERIES_DB-MetaData'!$F195="US",'SERIES_DB-MetaData'!BE195,'SERIES_DB-MetaData'!BE195/25.4)</f>
        <v>9.015748031496063</v>
      </c>
      <c r="BF195" s="108">
        <f>'SERIES_DB-MetaData'!BF195</f>
        <v>2</v>
      </c>
      <c r="BG195" s="23">
        <f t="shared" si="19"/>
        <v>9.0684279314463767E-2</v>
      </c>
      <c r="BH195" s="31">
        <f>IF('SERIES_DB-MetaData'!$F195="US",'SERIES_DB-MetaData'!BH195,'SERIES_DB-MetaData'!BH195/25.4)</f>
        <v>0</v>
      </c>
      <c r="BI195" s="31">
        <f>IF('SERIES_DB-MetaData'!$F195="US",'SERIES_DB-MetaData'!BI195,'SERIES_DB-MetaData'!BI195/6.89476)</f>
        <v>74.201277491892398</v>
      </c>
      <c r="BJ195" s="31">
        <f>IF('SERIES_DB-MetaData'!$F195="US",'SERIES_DB-MetaData'!BJ195,'SERIES_DB-MetaData'!BJ195/6.89476)</f>
        <v>98.001960909444279</v>
      </c>
      <c r="BK195" s="108">
        <f>'SERIES_DB-MetaData'!BK195</f>
        <v>0</v>
      </c>
      <c r="BL195" s="31">
        <f>IF('SERIES_DB-MetaData'!$F195="US",'SERIES_DB-MetaData'!BL195,'SERIES_DB-MetaData'!BL195/25.4)</f>
        <v>0.25</v>
      </c>
      <c r="BM195" s="31">
        <f>IF('SERIES_DB-MetaData'!$F195="US",'SERIES_DB-MetaData'!BM195,'SERIES_DB-MetaData'!BM195/25.4)</f>
        <v>4.015748031496063</v>
      </c>
      <c r="BN195" s="31">
        <f>'SERIES_DB-MetaData'!$BO$6</f>
        <v>0.52359877559829893</v>
      </c>
      <c r="BO195" s="22">
        <f>'SERIES_DB-MetaData'!$BO$6</f>
        <v>0.52359877559829893</v>
      </c>
      <c r="BP195" s="31">
        <f>IF('SERIES_DB-MetaData'!$F195="US",'SERIES_DB-MetaData'!BP195,'SERIES_DB-MetaData'!BP195/6.89476)</f>
        <v>74.201277491892398</v>
      </c>
      <c r="BQ195" s="31">
        <f>IF('SERIES_DB-MetaData'!$F195="US",'SERIES_DB-MetaData'!BQ195,'SERIES_DB-MetaData'!BQ195/6.89476)</f>
        <v>98.001960909444279</v>
      </c>
      <c r="BR195" s="108">
        <f>'SERIES_DB-MetaData'!BR195</f>
        <v>0</v>
      </c>
      <c r="BS195" s="31">
        <f>IF('SERIES_DB-MetaData'!$F195="US",'SERIES_DB-MetaData'!BS195,'SERIES_DB-MetaData'!BS195/25.4)</f>
        <v>0</v>
      </c>
      <c r="BT195" s="108">
        <f>'SERIES_DB-MetaData'!BT195</f>
        <v>0</v>
      </c>
      <c r="BU195" s="108">
        <f t="shared" si="20"/>
        <v>0</v>
      </c>
      <c r="BV195" s="31">
        <f>IF('SERIES_DB-MetaData'!$F195="US",'SERIES_DB-MetaData'!BV195,'SERIES_DB-MetaData'!BV195/6.89476)</f>
        <v>0</v>
      </c>
      <c r="BW195" s="108">
        <f>'SERIES_DB-MetaData'!BW195</f>
        <v>0</v>
      </c>
      <c r="BX195" s="108">
        <f>'SERIES_DB-MetaData'!BX195</f>
        <v>2</v>
      </c>
    </row>
    <row r="196" spans="1:76">
      <c r="A196" s="85">
        <f>'SERIES_DB-MetaData'!A196</f>
        <v>191</v>
      </c>
      <c r="B196" s="85">
        <f>'SERIES_DB-MetaData'!B196</f>
        <v>0</v>
      </c>
      <c r="C196" s="85">
        <f>'SERIES_DB-MetaData'!C196</f>
        <v>7</v>
      </c>
      <c r="D196" s="85" t="str">
        <f>'SERIES_DB-MetaData'!D196</f>
        <v>B5R</v>
      </c>
      <c r="E196" s="85" t="str">
        <f>'SERIES_DB-MetaData'!E196</f>
        <v>Oesterle et al. (1976)</v>
      </c>
      <c r="F196" s="20" t="s">
        <v>193</v>
      </c>
      <c r="G196" s="85" t="str">
        <f>'SERIES_DB-MetaData'!G196</f>
        <v>C</v>
      </c>
      <c r="H196" s="85" t="str">
        <f>'SERIES_DB-MetaData'!H196</f>
        <v>B</v>
      </c>
      <c r="I196" s="31">
        <f>IF('SERIES_DB-MetaData'!$F196="US",'SERIES_DB-MetaData'!I196,'SERIES_DB-MetaData'!I196/6.89476)</f>
        <v>6.2076127377892778</v>
      </c>
      <c r="J196" s="31">
        <f>IF('SERIES_DB-MetaData'!$F196="US",'SERIES_DB-MetaData'!J196,'SERIES_DB-MetaData'!J196/6.89476)</f>
        <v>0</v>
      </c>
      <c r="K196" s="31">
        <f>IF('SERIES_DB-MetaData'!$F196="US",'SERIES_DB-MetaData'!K196,'SERIES_DB-MetaData'!K196/6.89476)</f>
        <v>0</v>
      </c>
      <c r="L196" s="31">
        <f>IF('SERIES_DB-MetaData'!$F196="US",'SERIES_DB-MetaData'!L196,'SERIES_DB-MetaData'!L196/4.448)</f>
        <v>0</v>
      </c>
      <c r="M196" s="20">
        <f>'SERIES_DB-MetaData'!M196</f>
        <v>0</v>
      </c>
      <c r="N196" s="31">
        <f>IF('SERIES_DB-MetaData'!$F196="US",'SERIES_DB-MetaData'!N196,'SERIES_DB-MetaData'!N196/25.4)</f>
        <v>12.007874015748031</v>
      </c>
      <c r="O196" s="31">
        <f>IF('SERIES_DB-MetaData'!$F196="US",'SERIES_DB-MetaData'!O196,'SERIES_DB-MetaData'!O196/25.4)</f>
        <v>12.007874015748031</v>
      </c>
      <c r="P196" s="31">
        <f>IF('SERIES_DB-MetaData'!$F196="US",'SERIES_DB-MetaData'!P196,'SERIES_DB-MetaData'!P196/25.4)</f>
        <v>75</v>
      </c>
      <c r="Q196" s="31">
        <f>IF('SERIES_DB-MetaData'!$F196="US",'SERIES_DB-MetaData'!Q196,'SERIES_DB-MetaData'!Q196/25.4)</f>
        <v>4.015748031496063</v>
      </c>
      <c r="R196" s="31">
        <f>IF('SERIES_DB-MetaData'!$F196="US",'SERIES_DB-MetaData'!R196,'SERIES_DB-MetaData'!R196/25.4)</f>
        <v>180</v>
      </c>
      <c r="S196" s="31">
        <f>IF('SERIES_DB-MetaData'!$F196="US",'SERIES_DB-MetaData'!S196,'SERIES_DB-MetaData'!S196/25.4)</f>
        <v>180</v>
      </c>
      <c r="T196" s="24" t="str">
        <f>'SERIES_DB-MetaData'!T196</f>
        <v>C</v>
      </c>
      <c r="U196" s="31">
        <f>IF('SERIES_DB-MetaData'!$F196="US",'SERIES_DB-MetaData'!U196,'SERIES_DB-MetaData'!U196/(25.4^2))</f>
        <v>348.92894785789571</v>
      </c>
      <c r="V196" s="31">
        <f>IF('SERIES_DB-MetaData'!$F196="US",'SERIES_DB-MetaData'!V196,'SERIES_DB-MetaData'!V196/25.4)</f>
        <v>0.75196850393700798</v>
      </c>
      <c r="W196" s="31">
        <f>IF('SERIES_DB-MetaData'!$F196="US",'SERIES_DB-MetaData'!W196,'SERIES_DB-MetaData'!W196/25.4)</f>
        <v>0.75196850393700798</v>
      </c>
      <c r="X196" s="31">
        <f>IF('SERIES_DB-MetaData'!$F196="US",'SERIES_DB-MetaData'!X196,'SERIES_DB-MetaData'!X196/25.4)</f>
        <v>0.75196850393700798</v>
      </c>
      <c r="Y196" s="108">
        <f>'SERIES_DB-MetaData'!Y196</f>
        <v>12</v>
      </c>
      <c r="Z196" s="31">
        <f>IF('SERIES_DB-MetaData'!$F196="US",'SERIES_DB-MetaData'!Z196,'SERIES_DB-MetaData'!Z196/25.4)</f>
        <v>0.98425196850393704</v>
      </c>
      <c r="AA196" s="108">
        <f>'SERIES_DB-MetaData'!AA196</f>
        <v>2</v>
      </c>
      <c r="AB196" s="31">
        <f>IF('SERIES_DB-MetaData'!$F196="US",'SERIES_DB-MetaData'!AB196,'SERIES_DB-MetaData'!AB196/25.4)</f>
        <v>0.98425196850393704</v>
      </c>
      <c r="AC196" s="108">
        <f>'SERIES_DB-MetaData'!AC196</f>
        <v>2</v>
      </c>
      <c r="AD196" s="108" t="str">
        <f>'SERIES_DB-MetaData'!AD196</f>
        <v>H90</v>
      </c>
      <c r="AE196" s="31">
        <f>IF('SERIES_DB-MetaData'!$F196="US",'SERIES_DB-MetaData'!AE196,'SERIES_DB-MetaData'!AE196/25.4)</f>
        <v>24.015748031496063</v>
      </c>
      <c r="AF196" s="108" t="str">
        <f>'SERIES_DB-MetaData'!AF196</f>
        <v>Ribbed</v>
      </c>
      <c r="AG196" s="23">
        <f t="shared" si="17"/>
        <v>1.5273319182943286</v>
      </c>
      <c r="AH196" s="31">
        <f>IF('SERIES_DB-MetaData'!$F196="US",'SERIES_DB-MetaData'!AH196,'SERIES_DB-MetaData'!AH196/25.4)</f>
        <v>0</v>
      </c>
      <c r="AI196" s="31">
        <f>IF('SERIES_DB-MetaData'!$F196="US",'SERIES_DB-MetaData'!AI196,'SERIES_DB-MetaData'!AI196/6.89476)</f>
        <v>64.396730270524287</v>
      </c>
      <c r="AJ196" s="31">
        <f>IF('SERIES_DB-MetaData'!$F196="US",'SERIES_DB-MetaData'!AJ196,'SERIES_DB-MetaData'!AJ196/6.89476)</f>
        <v>106.39964262715453</v>
      </c>
      <c r="AK196" s="31">
        <f>IF('SERIES_DB-MetaData'!$F196="US",'SERIES_DB-MetaData'!AK196,'SERIES_DB-MetaData'!AK196/6.89476)</f>
        <v>64.396730270524287</v>
      </c>
      <c r="AL196" s="31">
        <f>IF('SERIES_DB-MetaData'!$F196="US",'SERIES_DB-MetaData'!AL196,'SERIES_DB-MetaData'!AL196/6.89476)</f>
        <v>64.396730270524287</v>
      </c>
      <c r="AM196" s="31">
        <f>IF('SERIES_DB-MetaData'!$F196="US",'SERIES_DB-MetaData'!AM196,'SERIES_DB-MetaData'!AM196/6.89476)</f>
        <v>106.39964262715453</v>
      </c>
      <c r="AN196" s="31">
        <f>IF('SERIES_DB-MetaData'!$F196="US",'SERIES_DB-MetaData'!AN196,'SERIES_DB-MetaData'!AN196/6.89476)</f>
        <v>0.92098927301312883</v>
      </c>
      <c r="AO196" s="108">
        <f>'SERIES_DB-MetaData'!AO196</f>
        <v>0</v>
      </c>
      <c r="AP196" s="108" t="str">
        <f>'SERIES_DB-MetaData'!AP196</f>
        <v>R</v>
      </c>
      <c r="AQ196" s="108">
        <f>'SERIES_DB-MetaData'!AQ196</f>
        <v>2</v>
      </c>
      <c r="AR196" s="108" t="str">
        <f>'SERIES_DB-MetaData'!AR196</f>
        <v>Ribbed</v>
      </c>
      <c r="AS196" s="31">
        <f>IF('SERIES_DB-MetaData'!$F196="US",'SERIES_DB-MetaData'!AS196,'SERIES_DB-MetaData'!AS196/25.4)</f>
        <v>0.25</v>
      </c>
      <c r="AT196" s="108">
        <f>'SERIES_DB-MetaData'!AT196</f>
        <v>134</v>
      </c>
      <c r="AU196" s="31">
        <f>IF('SERIES_DB-MetaData'!$F196="US",'SERIES_DB-MetaData'!AU196,'SERIES_DB-MetaData'!AU196/25.4)</f>
        <v>1.3385826771653544</v>
      </c>
      <c r="AV196" s="31">
        <f>IF('SERIES_DB-MetaData'!$F196="US",'SERIES_DB-MetaData'!AV196,'SERIES_DB-MetaData'!AV196/25.4)</f>
        <v>0</v>
      </c>
      <c r="AW196" s="108">
        <f>'SERIES_DB-MetaData'!AW196</f>
        <v>0</v>
      </c>
      <c r="AX196" s="31">
        <f>IF('SERIES_DB-MetaData'!$F196="US",'SERIES_DB-MetaData'!AX196,'SERIES_DB-MetaData'!AX196/25.4)</f>
        <v>0</v>
      </c>
      <c r="AY196" s="23">
        <f t="shared" si="18"/>
        <v>0.61078529302977069</v>
      </c>
      <c r="AZ196" s="23"/>
      <c r="BA196" s="31">
        <f>IF('SERIES_DB-MetaData'!$F196="US",'SERIES_DB-MetaData'!BA196,'SERIES_DB-MetaData'!BA196/6.89476)</f>
        <v>72.808915756313496</v>
      </c>
      <c r="BB196" s="31">
        <f>IF('SERIES_DB-MetaData'!$F196="US",'SERIES_DB-MetaData'!BB196,'SERIES_DB-MetaData'!BB196/6.89476)</f>
        <v>97.407306418207455</v>
      </c>
      <c r="BC196" s="108">
        <f>'SERIES_DB-MetaData'!BC196</f>
        <v>0</v>
      </c>
      <c r="BD196" s="31">
        <f>IF('SERIES_DB-MetaData'!$F196="US",'SERIES_DB-MetaData'!BD196,'SERIES_DB-MetaData'!BD196/25.4)</f>
        <v>0.25</v>
      </c>
      <c r="BE196" s="31">
        <f>IF('SERIES_DB-MetaData'!$F196="US",'SERIES_DB-MetaData'!BE196,'SERIES_DB-MetaData'!BE196/25.4)</f>
        <v>9.015748031496063</v>
      </c>
      <c r="BF196" s="108">
        <f>'SERIES_DB-MetaData'!BF196</f>
        <v>2</v>
      </c>
      <c r="BG196" s="23">
        <f t="shared" si="19"/>
        <v>0.27116377638148481</v>
      </c>
      <c r="BH196" s="31">
        <f>IF('SERIES_DB-MetaData'!$F196="US",'SERIES_DB-MetaData'!BH196,'SERIES_DB-MetaData'!BH196/25.4)</f>
        <v>0</v>
      </c>
      <c r="BI196" s="31">
        <f>IF('SERIES_DB-MetaData'!$F196="US",'SERIES_DB-MetaData'!BI196,'SERIES_DB-MetaData'!BI196/6.89476)</f>
        <v>72.808915756313496</v>
      </c>
      <c r="BJ196" s="31">
        <f>IF('SERIES_DB-MetaData'!$F196="US",'SERIES_DB-MetaData'!BJ196,'SERIES_DB-MetaData'!BJ196/6.89476)</f>
        <v>97.407306418207455</v>
      </c>
      <c r="BK196" s="108">
        <f>'SERIES_DB-MetaData'!BK196</f>
        <v>0</v>
      </c>
      <c r="BL196" s="31">
        <f>IF('SERIES_DB-MetaData'!$F196="US",'SERIES_DB-MetaData'!BL196,'SERIES_DB-MetaData'!BL196/25.4)</f>
        <v>0.25</v>
      </c>
      <c r="BM196" s="31">
        <f>IF('SERIES_DB-MetaData'!$F196="US",'SERIES_DB-MetaData'!BM196,'SERIES_DB-MetaData'!BM196/25.4)</f>
        <v>4.015748031496063</v>
      </c>
      <c r="BN196" s="31">
        <f>'SERIES_DB-MetaData'!$BO$6</f>
        <v>0.52359877559829893</v>
      </c>
      <c r="BO196" s="22">
        <f>'SERIES_DB-MetaData'!$BO$6</f>
        <v>0.52359877559829893</v>
      </c>
      <c r="BP196" s="31">
        <f>IF('SERIES_DB-MetaData'!$F196="US",'SERIES_DB-MetaData'!BP196,'SERIES_DB-MetaData'!BP196/6.89476)</f>
        <v>72.808915756313496</v>
      </c>
      <c r="BQ196" s="31">
        <f>IF('SERIES_DB-MetaData'!$F196="US",'SERIES_DB-MetaData'!BQ196,'SERIES_DB-MetaData'!BQ196/6.89476)</f>
        <v>97.407306418207455</v>
      </c>
      <c r="BR196" s="108">
        <f>'SERIES_DB-MetaData'!BR196</f>
        <v>0</v>
      </c>
      <c r="BS196" s="31">
        <f>IF('SERIES_DB-MetaData'!$F196="US",'SERIES_DB-MetaData'!BS196,'SERIES_DB-MetaData'!BS196/25.4)</f>
        <v>0</v>
      </c>
      <c r="BT196" s="108">
        <f>'SERIES_DB-MetaData'!BT196</f>
        <v>0</v>
      </c>
      <c r="BU196" s="108">
        <f t="shared" si="20"/>
        <v>0</v>
      </c>
      <c r="BV196" s="31">
        <f>IF('SERIES_DB-MetaData'!$F196="US",'SERIES_DB-MetaData'!BV196,'SERIES_DB-MetaData'!BV196/6.89476)</f>
        <v>0</v>
      </c>
      <c r="BW196" s="108">
        <f>'SERIES_DB-MetaData'!BW196</f>
        <v>0</v>
      </c>
      <c r="BX196" s="108">
        <f>'SERIES_DB-MetaData'!BX196</f>
        <v>4</v>
      </c>
    </row>
    <row r="197" spans="1:76">
      <c r="A197" s="85">
        <f>'SERIES_DB-MetaData'!A197</f>
        <v>192</v>
      </c>
      <c r="B197" s="85">
        <f>'SERIES_DB-MetaData'!B197</f>
        <v>0</v>
      </c>
      <c r="C197" s="85">
        <f>'SERIES_DB-MetaData'!C197</f>
        <v>8</v>
      </c>
      <c r="D197" s="85" t="str">
        <f>'SERIES_DB-MetaData'!D197</f>
        <v>F1</v>
      </c>
      <c r="E197" s="85" t="str">
        <f>'SERIES_DB-MetaData'!E197</f>
        <v>Oesterle et al. (1976)</v>
      </c>
      <c r="F197" s="20" t="s">
        <v>193</v>
      </c>
      <c r="G197" s="85" t="str">
        <f>'SERIES_DB-MetaData'!G197</f>
        <v>C</v>
      </c>
      <c r="H197" s="85" t="str">
        <f>'SERIES_DB-MetaData'!H197</f>
        <v>F</v>
      </c>
      <c r="I197" s="31">
        <f>IF('SERIES_DB-MetaData'!$F197="US",'SERIES_DB-MetaData'!I197,'SERIES_DB-MetaData'!I197/6.89476)</f>
        <v>5.5694469423156132</v>
      </c>
      <c r="J197" s="31">
        <f>IF('SERIES_DB-MetaData'!$F197="US",'SERIES_DB-MetaData'!J197,'SERIES_DB-MetaData'!J197/6.89476)</f>
        <v>0</v>
      </c>
      <c r="K197" s="31">
        <f>IF('SERIES_DB-MetaData'!$F197="US",'SERIES_DB-MetaData'!K197,'SERIES_DB-MetaData'!K197/6.89476)</f>
        <v>0</v>
      </c>
      <c r="L197" s="31">
        <f>IF('SERIES_DB-MetaData'!$F197="US",'SERIES_DB-MetaData'!L197,'SERIES_DB-MetaData'!L197/4.448)</f>
        <v>0</v>
      </c>
      <c r="M197" s="20">
        <f>'SERIES_DB-MetaData'!M197</f>
        <v>0</v>
      </c>
      <c r="N197" s="31">
        <f>IF('SERIES_DB-MetaData'!$F197="US",'SERIES_DB-MetaData'!N197,'SERIES_DB-MetaData'!N197/25.4)</f>
        <v>36.023622047244096</v>
      </c>
      <c r="O197" s="31">
        <f>IF('SERIES_DB-MetaData'!$F197="US",'SERIES_DB-MetaData'!O197,'SERIES_DB-MetaData'!O197/25.4)</f>
        <v>4.015748031496063</v>
      </c>
      <c r="P197" s="31">
        <f>IF('SERIES_DB-MetaData'!$F197="US",'SERIES_DB-MetaData'!P197,'SERIES_DB-MetaData'!P197/25.4)</f>
        <v>75</v>
      </c>
      <c r="Q197" s="31">
        <f>IF('SERIES_DB-MetaData'!$F197="US",'SERIES_DB-MetaData'!Q197,'SERIES_DB-MetaData'!Q197/25.4)</f>
        <v>4.015748031496063</v>
      </c>
      <c r="R197" s="31">
        <f>IF('SERIES_DB-MetaData'!$F197="US",'SERIES_DB-MetaData'!R197,'SERIES_DB-MetaData'!R197/25.4)</f>
        <v>180</v>
      </c>
      <c r="S197" s="31">
        <f>IF('SERIES_DB-MetaData'!$F197="US",'SERIES_DB-MetaData'!S197,'SERIES_DB-MetaData'!S197/25.4)</f>
        <v>180</v>
      </c>
      <c r="T197" s="24" t="str">
        <f>'SERIES_DB-MetaData'!T197</f>
        <v>C</v>
      </c>
      <c r="U197" s="31">
        <f>IF('SERIES_DB-MetaData'!$F197="US",'SERIES_DB-MetaData'!U197,'SERIES_DB-MetaData'!U197/(25.4^2))</f>
        <v>413.59042718085436</v>
      </c>
      <c r="V197" s="31">
        <f>IF('SERIES_DB-MetaData'!$F197="US",'SERIES_DB-MetaData'!V197,'SERIES_DB-MetaData'!V197/25.4)</f>
        <v>0.5</v>
      </c>
      <c r="W197" s="31">
        <f>IF('SERIES_DB-MetaData'!$F197="US",'SERIES_DB-MetaData'!W197,'SERIES_DB-MetaData'!W197/25.4)</f>
        <v>0</v>
      </c>
      <c r="X197" s="31">
        <f>IF('SERIES_DB-MetaData'!$F197="US",'SERIES_DB-MetaData'!X197,'SERIES_DB-MetaData'!X197/25.4)</f>
        <v>0</v>
      </c>
      <c r="Y197" s="108">
        <f>'SERIES_DB-MetaData'!Y197</f>
        <v>28</v>
      </c>
      <c r="Z197" s="31">
        <f>IF('SERIES_DB-MetaData'!$F197="US",'SERIES_DB-MetaData'!Z197,'SERIES_DB-MetaData'!Z197/25.4)</f>
        <v>0.98425196850393704</v>
      </c>
      <c r="AA197" s="108">
        <f>'SERIES_DB-MetaData'!AA197</f>
        <v>0</v>
      </c>
      <c r="AB197" s="31">
        <f>IF('SERIES_DB-MetaData'!$F197="US",'SERIES_DB-MetaData'!AB197,'SERIES_DB-MetaData'!AB197/25.4)</f>
        <v>0.98425196850393704</v>
      </c>
      <c r="AC197" s="108">
        <f>'SERIES_DB-MetaData'!AC197</f>
        <v>12</v>
      </c>
      <c r="AD197" s="108" t="str">
        <f>'SERIES_DB-MetaData'!AD197</f>
        <v>H90</v>
      </c>
      <c r="AE197" s="31">
        <f>IF('SERIES_DB-MetaData'!$F197="US",'SERIES_DB-MetaData'!AE197,'SERIES_DB-MetaData'!AE197/25.4)</f>
        <v>24.015748031496063</v>
      </c>
      <c r="AF197" s="108" t="str">
        <f>'SERIES_DB-MetaData'!AF197</f>
        <v>Ribbed</v>
      </c>
      <c r="AG197" s="23">
        <f t="shared" si="17"/>
        <v>0.75959027267718671</v>
      </c>
      <c r="AH197" s="31">
        <f>IF('SERIES_DB-MetaData'!$F197="US",'SERIES_DB-MetaData'!AH197,'SERIES_DB-MetaData'!AH197/25.4)</f>
        <v>0</v>
      </c>
      <c r="AI197" s="31">
        <f>IF('SERIES_DB-MetaData'!$F197="US",'SERIES_DB-MetaData'!AI197,'SERIES_DB-MetaData'!AI197/6.89476)</f>
        <v>63.497496649629575</v>
      </c>
      <c r="AJ197" s="31">
        <f>IF('SERIES_DB-MetaData'!$F197="US",'SERIES_DB-MetaData'!AJ197,'SERIES_DB-MetaData'!AJ197/6.89476)</f>
        <v>102.39660263736519</v>
      </c>
      <c r="AK197" s="31">
        <f>IF('SERIES_DB-MetaData'!$F197="US",'SERIES_DB-MetaData'!AK197,'SERIES_DB-MetaData'!AK197/6.89476)</f>
        <v>0</v>
      </c>
      <c r="AL197" s="31">
        <f>IF('SERIES_DB-MetaData'!$F197="US",'SERIES_DB-MetaData'!AL197,'SERIES_DB-MetaData'!AL197/6.89476)</f>
        <v>63.497496649629575</v>
      </c>
      <c r="AM197" s="31">
        <f>IF('SERIES_DB-MetaData'!$F197="US",'SERIES_DB-MetaData'!AM197,'SERIES_DB-MetaData'!AM197/6.89476)</f>
        <v>0</v>
      </c>
      <c r="AN197" s="31">
        <f>IF('SERIES_DB-MetaData'!$F197="US",'SERIES_DB-MetaData'!AN197,'SERIES_DB-MetaData'!AN197/6.89476)</f>
        <v>0.92098927301312883</v>
      </c>
      <c r="AO197" s="108">
        <f>'SERIES_DB-MetaData'!AO197</f>
        <v>0</v>
      </c>
      <c r="AP197" s="108" t="str">
        <f>'SERIES_DB-MetaData'!AP197</f>
        <v>R</v>
      </c>
      <c r="AQ197" s="108">
        <f>'SERIES_DB-MetaData'!AQ197</f>
        <v>2</v>
      </c>
      <c r="AR197" s="108" t="str">
        <f>'SERIES_DB-MetaData'!AR197</f>
        <v>Ribbed</v>
      </c>
      <c r="AS197" s="31">
        <f>IF('SERIES_DB-MetaData'!$F197="US",'SERIES_DB-MetaData'!AS197,'SERIES_DB-MetaData'!AS197/25.4)</f>
        <v>0.25</v>
      </c>
      <c r="AT197" s="108">
        <f>'SERIES_DB-MetaData'!AT197</f>
        <v>51</v>
      </c>
      <c r="AU197" s="31">
        <f>IF('SERIES_DB-MetaData'!$F197="US",'SERIES_DB-MetaData'!AU197,'SERIES_DB-MetaData'!AU197/25.4)</f>
        <v>3.5039370078740157</v>
      </c>
      <c r="AV197" s="31">
        <f>IF('SERIES_DB-MetaData'!$F197="US",'SERIES_DB-MetaData'!AV197,'SERIES_DB-MetaData'!AV197/25.4)</f>
        <v>0</v>
      </c>
      <c r="AW197" s="108">
        <f>'SERIES_DB-MetaData'!AW197</f>
        <v>0</v>
      </c>
      <c r="AX197" s="31">
        <f>IF('SERIES_DB-MetaData'!$F197="US",'SERIES_DB-MetaData'!AX197,'SERIES_DB-MetaData'!AX197/25.4)</f>
        <v>0</v>
      </c>
      <c r="AY197" s="23">
        <f t="shared" si="18"/>
        <v>7.7777902483191774E-2</v>
      </c>
      <c r="AZ197" s="23"/>
      <c r="BA197" s="31">
        <f>IF('SERIES_DB-MetaData'!$F197="US",'SERIES_DB-MetaData'!BA197,'SERIES_DB-MetaData'!BA197/6.89476)</f>
        <v>76.202797486787063</v>
      </c>
      <c r="BB197" s="31">
        <f>IF('SERIES_DB-MetaData'!$F197="US",'SERIES_DB-MetaData'!BB197,'SERIES_DB-MetaData'!BB197/6.89476)</f>
        <v>102.20805365233889</v>
      </c>
      <c r="BC197" s="108">
        <f>'SERIES_DB-MetaData'!BC197</f>
        <v>0</v>
      </c>
      <c r="BD197" s="31">
        <f>IF('SERIES_DB-MetaData'!$F197="US",'SERIES_DB-MetaData'!BD197,'SERIES_DB-MetaData'!BD197/25.4)</f>
        <v>0.25</v>
      </c>
      <c r="BE197" s="31">
        <f>IF('SERIES_DB-MetaData'!$F197="US",'SERIES_DB-MetaData'!BE197,'SERIES_DB-MetaData'!BE197/25.4)</f>
        <v>9.015748031496063</v>
      </c>
      <c r="BF197" s="108">
        <f>'SERIES_DB-MetaData'!BF197</f>
        <v>2</v>
      </c>
      <c r="BG197" s="23">
        <f t="shared" si="19"/>
        <v>0.27116377638148481</v>
      </c>
      <c r="BH197" s="31">
        <f>IF('SERIES_DB-MetaData'!$F197="US",'SERIES_DB-MetaData'!BH197,'SERIES_DB-MetaData'!BH197/25.4)</f>
        <v>0</v>
      </c>
      <c r="BI197" s="31">
        <f>IF('SERIES_DB-MetaData'!$F197="US",'SERIES_DB-MetaData'!BI197,'SERIES_DB-MetaData'!BI197/6.89476)</f>
        <v>76.202797486787063</v>
      </c>
      <c r="BJ197" s="31">
        <f>IF('SERIES_DB-MetaData'!$F197="US",'SERIES_DB-MetaData'!BJ197,'SERIES_DB-MetaData'!BJ197/6.89476)</f>
        <v>102.20805365233889</v>
      </c>
      <c r="BK197" s="108">
        <f>'SERIES_DB-MetaData'!BK197</f>
        <v>0</v>
      </c>
      <c r="BL197" s="31">
        <f>IF('SERIES_DB-MetaData'!$F197="US",'SERIES_DB-MetaData'!BL197,'SERIES_DB-MetaData'!BL197/25.4)</f>
        <v>0.25</v>
      </c>
      <c r="BM197" s="31">
        <f>IF('SERIES_DB-MetaData'!$F197="US",'SERIES_DB-MetaData'!BM197,'SERIES_DB-MetaData'!BM197/25.4)</f>
        <v>3.5039370078740157</v>
      </c>
      <c r="BN197" s="31">
        <f>'SERIES_DB-MetaData'!$BO$6</f>
        <v>0.52359877559829893</v>
      </c>
      <c r="BO197" s="22">
        <f>'SERIES_DB-MetaData'!$BO$6</f>
        <v>0.52359877559829893</v>
      </c>
      <c r="BP197" s="31">
        <f>IF('SERIES_DB-MetaData'!$F197="US",'SERIES_DB-MetaData'!BP197,'SERIES_DB-MetaData'!BP197/6.89476)</f>
        <v>68.90740214307678</v>
      </c>
      <c r="BQ197" s="31">
        <f>IF('SERIES_DB-MetaData'!$F197="US",'SERIES_DB-MetaData'!BQ197,'SERIES_DB-MetaData'!BQ197/6.89476)</f>
        <v>91.707325563181314</v>
      </c>
      <c r="BR197" s="108">
        <f>'SERIES_DB-MetaData'!BR197</f>
        <v>0</v>
      </c>
      <c r="BS197" s="31">
        <f>IF('SERIES_DB-MetaData'!$F197="US",'SERIES_DB-MetaData'!BS197,'SERIES_DB-MetaData'!BS197/25.4)</f>
        <v>0</v>
      </c>
      <c r="BT197" s="108">
        <f>'SERIES_DB-MetaData'!BT197</f>
        <v>0</v>
      </c>
      <c r="BU197" s="108">
        <f t="shared" si="20"/>
        <v>0</v>
      </c>
      <c r="BV197" s="31">
        <f>IF('SERIES_DB-MetaData'!$F197="US",'SERIES_DB-MetaData'!BV197,'SERIES_DB-MetaData'!BV197/6.89476)</f>
        <v>0</v>
      </c>
      <c r="BW197" s="108">
        <f>'SERIES_DB-MetaData'!BW197</f>
        <v>0</v>
      </c>
      <c r="BX197" s="108">
        <f>'SERIES_DB-MetaData'!BX197</f>
        <v>4</v>
      </c>
    </row>
    <row r="198" spans="1:76">
      <c r="A198" s="85">
        <f>'SERIES_DB-MetaData'!A198</f>
        <v>193</v>
      </c>
      <c r="B198" s="85">
        <f>'SERIES_DB-MetaData'!B198</f>
        <v>0</v>
      </c>
      <c r="C198" s="85">
        <f>'SERIES_DB-MetaData'!C198</f>
        <v>9</v>
      </c>
      <c r="D198" s="85" t="str">
        <f>'SERIES_DB-MetaData'!D198</f>
        <v>R1</v>
      </c>
      <c r="E198" s="85" t="str">
        <f>'SERIES_DB-MetaData'!E198</f>
        <v>Oesterle et al. (1979)</v>
      </c>
      <c r="F198" s="20" t="s">
        <v>193</v>
      </c>
      <c r="G198" s="85" t="str">
        <f>'SERIES_DB-MetaData'!G198</f>
        <v>C</v>
      </c>
      <c r="H198" s="85" t="str">
        <f>'SERIES_DB-MetaData'!H198</f>
        <v>R</v>
      </c>
      <c r="I198" s="31">
        <f>IF('SERIES_DB-MetaData'!$F198="US",'SERIES_DB-MetaData'!I198,'SERIES_DB-MetaData'!I198/6.89476)</f>
        <v>6.4904362153287423</v>
      </c>
      <c r="J198" s="31">
        <f>IF('SERIES_DB-MetaData'!$F198="US",'SERIES_DB-MetaData'!J198,'SERIES_DB-MetaData'!J198/6.89476)</f>
        <v>0</v>
      </c>
      <c r="K198" s="31">
        <f>IF('SERIES_DB-MetaData'!$F198="US",'SERIES_DB-MetaData'!K198,'SERIES_DB-MetaData'!K198/6.89476)</f>
        <v>0</v>
      </c>
      <c r="L198" s="31">
        <f>IF('SERIES_DB-MetaData'!$F198="US",'SERIES_DB-MetaData'!L198,'SERIES_DB-MetaData'!L198/4.448)</f>
        <v>7.828316546762589</v>
      </c>
      <c r="M198" s="20">
        <f>'SERIES_DB-MetaData'!M198</f>
        <v>0</v>
      </c>
      <c r="N198" s="31">
        <f>IF('SERIES_DB-MetaData'!$F198="US",'SERIES_DB-MetaData'!N198,'SERIES_DB-MetaData'!N198/25.4)</f>
        <v>4</v>
      </c>
      <c r="O198" s="31">
        <f>IF('SERIES_DB-MetaData'!$F198="US",'SERIES_DB-MetaData'!O198,'SERIES_DB-MetaData'!O198/25.4)</f>
        <v>7.5196850393700796</v>
      </c>
      <c r="P198" s="31">
        <f>IF('SERIES_DB-MetaData'!$F198="US",'SERIES_DB-MetaData'!P198,'SERIES_DB-MetaData'!P198/25.4)</f>
        <v>75</v>
      </c>
      <c r="Q198" s="31">
        <f>IF('SERIES_DB-MetaData'!$F198="US",'SERIES_DB-MetaData'!Q198,'SERIES_DB-MetaData'!Q198/25.4)</f>
        <v>4</v>
      </c>
      <c r="R198" s="31">
        <f>IF('SERIES_DB-MetaData'!$F198="US",'SERIES_DB-MetaData'!R198,'SERIES_DB-MetaData'!R198/25.4)</f>
        <v>180</v>
      </c>
      <c r="S198" s="31">
        <f>IF('SERIES_DB-MetaData'!$F198="US",'SERIES_DB-MetaData'!S198,'SERIES_DB-MetaData'!S198/25.4)</f>
        <v>180</v>
      </c>
      <c r="T198" s="24" t="str">
        <f>'SERIES_DB-MetaData'!T198</f>
        <v>C</v>
      </c>
      <c r="U198" s="31">
        <f>IF('SERIES_DB-MetaData'!$F198="US",'SERIES_DB-MetaData'!U198,'SERIES_DB-MetaData'!U198/(25.4^2))</f>
        <v>300</v>
      </c>
      <c r="V198" s="31">
        <f>IF('SERIES_DB-MetaData'!$F198="US",'SERIES_DB-MetaData'!V198,'SERIES_DB-MetaData'!V198/25.4)</f>
        <v>0.37401574803149606</v>
      </c>
      <c r="W198" s="31">
        <f>IF('SERIES_DB-MetaData'!$F198="US",'SERIES_DB-MetaData'!W198,'SERIES_DB-MetaData'!W198/25.4)</f>
        <v>0</v>
      </c>
      <c r="X198" s="31">
        <f>IF('SERIES_DB-MetaData'!$F198="US",'SERIES_DB-MetaData'!X198,'SERIES_DB-MetaData'!X198/25.4)</f>
        <v>0</v>
      </c>
      <c r="Y198" s="108">
        <f>'SERIES_DB-MetaData'!Y198</f>
        <v>4</v>
      </c>
      <c r="Z198" s="31">
        <f>IF('SERIES_DB-MetaData'!$F198="US",'SERIES_DB-MetaData'!Z198,'SERIES_DB-MetaData'!Z198/25.4)</f>
        <v>0</v>
      </c>
      <c r="AA198" s="108">
        <f>'SERIES_DB-MetaData'!AA198</f>
        <v>0</v>
      </c>
      <c r="AB198" s="31">
        <f>IF('SERIES_DB-MetaData'!$F198="US",'SERIES_DB-MetaData'!AB198,'SERIES_DB-MetaData'!AB198/25.4)</f>
        <v>0</v>
      </c>
      <c r="AC198" s="108">
        <f>'SERIES_DB-MetaData'!AC198</f>
        <v>0</v>
      </c>
      <c r="AD198" s="108" t="str">
        <f>'SERIES_DB-MetaData'!AD198</f>
        <v>H90</v>
      </c>
      <c r="AE198" s="31">
        <f>IF('SERIES_DB-MetaData'!$F198="US",'SERIES_DB-MetaData'!AE198,'SERIES_DB-MetaData'!AE198/25.4)</f>
        <v>1.2000000000000002</v>
      </c>
      <c r="AF198" s="108" t="str">
        <f>'SERIES_DB-MetaData'!AF198</f>
        <v>Ribbed</v>
      </c>
      <c r="AG198" s="23">
        <f t="shared" si="17"/>
        <v>0.14649014042329489</v>
      </c>
      <c r="AH198" s="31">
        <f>IF('SERIES_DB-MetaData'!$F198="US",'SERIES_DB-MetaData'!AH198,'SERIES_DB-MetaData'!AH198/25.4)</f>
        <v>0</v>
      </c>
      <c r="AI198" s="31">
        <f>IF('SERIES_DB-MetaData'!$F198="US",'SERIES_DB-MetaData'!AI198,'SERIES_DB-MetaData'!AI198/6.89476)</f>
        <v>74.201277491892398</v>
      </c>
      <c r="AJ198" s="31">
        <f>IF('SERIES_DB-MetaData'!$F198="US",'SERIES_DB-MetaData'!AJ198,'SERIES_DB-MetaData'!AJ198/6.89476)</f>
        <v>110.9973371081807</v>
      </c>
      <c r="AK198" s="31">
        <f>IF('SERIES_DB-MetaData'!$F198="US",'SERIES_DB-MetaData'!AK198,'SERIES_DB-MetaData'!AK198/6.89476)</f>
        <v>74.259292564208181</v>
      </c>
      <c r="AL198" s="31">
        <f>IF('SERIES_DB-MetaData'!$F198="US",'SERIES_DB-MetaData'!AL198,'SERIES_DB-MetaData'!AL198/6.89476)</f>
        <v>0</v>
      </c>
      <c r="AM198" s="31">
        <f>IF('SERIES_DB-MetaData'!$F198="US",'SERIES_DB-MetaData'!AM198,'SERIES_DB-MetaData'!AM198/6.89476)</f>
        <v>110.9973371081807</v>
      </c>
      <c r="AN198" s="31">
        <f>IF('SERIES_DB-MetaData'!$F198="US",'SERIES_DB-MetaData'!AN198,'SERIES_DB-MetaData'!AN198/6.89476)</f>
        <v>0</v>
      </c>
      <c r="AO198" s="108">
        <f>'SERIES_DB-MetaData'!AO198</f>
        <v>0</v>
      </c>
      <c r="AP198" s="108" t="str">
        <f>'SERIES_DB-MetaData'!AP198</f>
        <v>R</v>
      </c>
      <c r="AQ198" s="108">
        <f>'SERIES_DB-MetaData'!AQ198</f>
        <v>2</v>
      </c>
      <c r="AR198" s="108" t="str">
        <f>'SERIES_DB-MetaData'!AR198</f>
        <v>Ribbed</v>
      </c>
      <c r="AS198" s="31">
        <f>IF('SERIES_DB-MetaData'!$F198="US",'SERIES_DB-MetaData'!AS198,'SERIES_DB-MetaData'!AS198/25.4)</f>
        <v>0.19500000000000003</v>
      </c>
      <c r="AT198" s="108">
        <f>'SERIES_DB-MetaData'!AT198</f>
        <v>23</v>
      </c>
      <c r="AU198" s="31">
        <f>IF('SERIES_DB-MetaData'!$F198="US",'SERIES_DB-MetaData'!AU198,'SERIES_DB-MetaData'!AU198/25.4)</f>
        <v>4.015748031496063</v>
      </c>
      <c r="AV198" s="31">
        <f>IF('SERIES_DB-MetaData'!$F198="US",'SERIES_DB-MetaData'!AV198,'SERIES_DB-MetaData'!AV198/25.4)</f>
        <v>0</v>
      </c>
      <c r="AW198" s="108">
        <f>'SERIES_DB-MetaData'!AW198</f>
        <v>0</v>
      </c>
      <c r="AX198" s="31">
        <f>IF('SERIES_DB-MetaData'!$F198="US",'SERIES_DB-MetaData'!AX198,'SERIES_DB-MetaData'!AX198/25.4)</f>
        <v>0</v>
      </c>
      <c r="AY198" s="23">
        <f t="shared" si="18"/>
        <v>0.37184560546322287</v>
      </c>
      <c r="AZ198" s="23"/>
      <c r="BA198" s="31">
        <f>IF('SERIES_DB-MetaData'!$F198="US",'SERIES_DB-MetaData'!BA198,'SERIES_DB-MetaData'!BA198/6.89476)</f>
        <v>66.006648527287396</v>
      </c>
      <c r="BB198" s="31">
        <f>IF('SERIES_DB-MetaData'!$F198="US",'SERIES_DB-MetaData'!BB198,'SERIES_DB-MetaData'!BB198/6.89476)</f>
        <v>71.996704743892465</v>
      </c>
      <c r="BC198" s="108">
        <f>'SERIES_DB-MetaData'!BC198</f>
        <v>0</v>
      </c>
      <c r="BD198" s="31">
        <f>IF('SERIES_DB-MetaData'!$F198="US",'SERIES_DB-MetaData'!BD198,'SERIES_DB-MetaData'!BD198/25.4)</f>
        <v>0.25</v>
      </c>
      <c r="BE198" s="31">
        <f>IF('SERIES_DB-MetaData'!$F198="US",'SERIES_DB-MetaData'!BE198,'SERIES_DB-MetaData'!BE198/25.4)</f>
        <v>9.015748031496063</v>
      </c>
      <c r="BF198" s="108">
        <f>'SERIES_DB-MetaData'!BF198</f>
        <v>2</v>
      </c>
      <c r="BG198" s="23">
        <f t="shared" si="19"/>
        <v>0.27223135030424656</v>
      </c>
      <c r="BH198" s="31">
        <f>IF('SERIES_DB-MetaData'!$F198="US",'SERIES_DB-MetaData'!BH198,'SERIES_DB-MetaData'!BH198/25.4)</f>
        <v>0</v>
      </c>
      <c r="BI198" s="31">
        <f>IF('SERIES_DB-MetaData'!$F198="US",'SERIES_DB-MetaData'!BI198,'SERIES_DB-MetaData'!BI198/6.89476)</f>
        <v>75.70966937210288</v>
      </c>
      <c r="BJ198" s="31">
        <f>IF('SERIES_DB-MetaData'!$F198="US",'SERIES_DB-MetaData'!BJ198,'SERIES_DB-MetaData'!BJ198/6.89476)</f>
        <v>101.49736901647047</v>
      </c>
      <c r="BK198" s="108">
        <f>'SERIES_DB-MetaData'!BK198</f>
        <v>0</v>
      </c>
      <c r="BL198" s="31">
        <f>IF('SERIES_DB-MetaData'!$F198="US",'SERIES_DB-MetaData'!BL198,'SERIES_DB-MetaData'!BL198/25.4)</f>
        <v>0.25</v>
      </c>
      <c r="BM198" s="31">
        <f>IF('SERIES_DB-MetaData'!$F198="US",'SERIES_DB-MetaData'!BM198,'SERIES_DB-MetaData'!BM198/25.4)</f>
        <v>7.9921259842519685</v>
      </c>
      <c r="BN198" s="31">
        <f>'SERIES_DB-MetaData'!$BO$6</f>
        <v>0.52359877559829893</v>
      </c>
      <c r="BO198" s="22">
        <f>'SERIES_DB-MetaData'!$BO$6</f>
        <v>0.52359877559829893</v>
      </c>
      <c r="BP198" s="31">
        <f>IF('SERIES_DB-MetaData'!$F198="US",'SERIES_DB-MetaData'!BP198,'SERIES_DB-MetaData'!BP198/6.89476)</f>
        <v>75.70966937210288</v>
      </c>
      <c r="BQ198" s="31">
        <f>IF('SERIES_DB-MetaData'!$F198="US",'SERIES_DB-MetaData'!BQ198,'SERIES_DB-MetaData'!BQ198/6.89476)</f>
        <v>101.49736901647047</v>
      </c>
      <c r="BR198" s="108">
        <f>'SERIES_DB-MetaData'!BR198</f>
        <v>0</v>
      </c>
      <c r="BS198" s="31">
        <f>IF('SERIES_DB-MetaData'!$F198="US",'SERIES_DB-MetaData'!BS198,'SERIES_DB-MetaData'!BS198/25.4)</f>
        <v>0</v>
      </c>
      <c r="BT198" s="108">
        <f>'SERIES_DB-MetaData'!BT198</f>
        <v>0</v>
      </c>
      <c r="BU198" s="108">
        <f t="shared" si="20"/>
        <v>0</v>
      </c>
      <c r="BV198" s="31">
        <f>IF('SERIES_DB-MetaData'!$F198="US",'SERIES_DB-MetaData'!BV198,'SERIES_DB-MetaData'!BV198/6.89476)</f>
        <v>0</v>
      </c>
      <c r="BW198" s="108">
        <f>'SERIES_DB-MetaData'!BW198</f>
        <v>0</v>
      </c>
      <c r="BX198" s="108">
        <f>'SERIES_DB-MetaData'!BX198</f>
        <v>0</v>
      </c>
    </row>
    <row r="199" spans="1:76">
      <c r="A199" s="85">
        <f>'SERIES_DB-MetaData'!A199</f>
        <v>194</v>
      </c>
      <c r="B199" s="85">
        <f>'SERIES_DB-MetaData'!B199</f>
        <v>0</v>
      </c>
      <c r="C199" s="85">
        <f>'SERIES_DB-MetaData'!C199</f>
        <v>10</v>
      </c>
      <c r="D199" s="85" t="str">
        <f>'SERIES_DB-MetaData'!D199</f>
        <v>R2</v>
      </c>
      <c r="E199" s="85" t="str">
        <f>'SERIES_DB-MetaData'!E199</f>
        <v>Oesterle et al. (1979)</v>
      </c>
      <c r="F199" s="20" t="s">
        <v>193</v>
      </c>
      <c r="G199" s="85" t="str">
        <f>'SERIES_DB-MetaData'!G199</f>
        <v>C</v>
      </c>
      <c r="H199" s="85" t="str">
        <f>'SERIES_DB-MetaData'!H199</f>
        <v>R</v>
      </c>
      <c r="I199" s="31">
        <f>IF('SERIES_DB-MetaData'!$F199="US",'SERIES_DB-MetaData'!I199,'SERIES_DB-MetaData'!I199/6.89476)</f>
        <v>6.729748388631366</v>
      </c>
      <c r="J199" s="31">
        <f>IF('SERIES_DB-MetaData'!$F199="US",'SERIES_DB-MetaData'!J199,'SERIES_DB-MetaData'!J199/6.89476)</f>
        <v>0</v>
      </c>
      <c r="K199" s="31">
        <f>IF('SERIES_DB-MetaData'!$F199="US",'SERIES_DB-MetaData'!K199,'SERIES_DB-MetaData'!K199/6.89476)</f>
        <v>0</v>
      </c>
      <c r="L199" s="31">
        <f>IF('SERIES_DB-MetaData'!$F199="US",'SERIES_DB-MetaData'!L199,'SERIES_DB-MetaData'!L199/4.448)</f>
        <v>8.1253732014388493</v>
      </c>
      <c r="M199" s="20">
        <f>'SERIES_DB-MetaData'!M199</f>
        <v>0</v>
      </c>
      <c r="N199" s="31">
        <f>IF('SERIES_DB-MetaData'!$F199="US",'SERIES_DB-MetaData'!N199,'SERIES_DB-MetaData'!N199/25.4)</f>
        <v>4</v>
      </c>
      <c r="O199" s="31">
        <f>IF('SERIES_DB-MetaData'!$F199="US",'SERIES_DB-MetaData'!O199,'SERIES_DB-MetaData'!O199/25.4)</f>
        <v>7.5196850393700796</v>
      </c>
      <c r="P199" s="31">
        <f>IF('SERIES_DB-MetaData'!$F199="US",'SERIES_DB-MetaData'!P199,'SERIES_DB-MetaData'!P199/25.4)</f>
        <v>75</v>
      </c>
      <c r="Q199" s="31">
        <f>IF('SERIES_DB-MetaData'!$F199="US",'SERIES_DB-MetaData'!Q199,'SERIES_DB-MetaData'!Q199/25.4)</f>
        <v>4</v>
      </c>
      <c r="R199" s="31">
        <f>IF('SERIES_DB-MetaData'!$F199="US",'SERIES_DB-MetaData'!R199,'SERIES_DB-MetaData'!R199/25.4)</f>
        <v>180</v>
      </c>
      <c r="S199" s="31">
        <f>IF('SERIES_DB-MetaData'!$F199="US",'SERIES_DB-MetaData'!S199,'SERIES_DB-MetaData'!S199/25.4)</f>
        <v>180</v>
      </c>
      <c r="T199" s="24" t="str">
        <f>'SERIES_DB-MetaData'!T199</f>
        <v>C</v>
      </c>
      <c r="U199" s="31">
        <f>IF('SERIES_DB-MetaData'!$F199="US",'SERIES_DB-MetaData'!U199,'SERIES_DB-MetaData'!U199/(25.4^2))</f>
        <v>300</v>
      </c>
      <c r="V199" s="31">
        <f>IF('SERIES_DB-MetaData'!$F199="US",'SERIES_DB-MetaData'!V199,'SERIES_DB-MetaData'!V199/25.4)</f>
        <v>0.5</v>
      </c>
      <c r="W199" s="31">
        <f>IF('SERIES_DB-MetaData'!$F199="US",'SERIES_DB-MetaData'!W199,'SERIES_DB-MetaData'!W199/25.4)</f>
        <v>0</v>
      </c>
      <c r="X199" s="31">
        <f>IF('SERIES_DB-MetaData'!$F199="US",'SERIES_DB-MetaData'!X199,'SERIES_DB-MetaData'!X199/25.4)</f>
        <v>0</v>
      </c>
      <c r="Y199" s="108">
        <f>'SERIES_DB-MetaData'!Y199</f>
        <v>6</v>
      </c>
      <c r="Z199" s="31">
        <f>IF('SERIES_DB-MetaData'!$F199="US",'SERIES_DB-MetaData'!Z199,'SERIES_DB-MetaData'!Z199/25.4)</f>
        <v>0</v>
      </c>
      <c r="AA199" s="108">
        <f>'SERIES_DB-MetaData'!AA199</f>
        <v>0</v>
      </c>
      <c r="AB199" s="31">
        <f>IF('SERIES_DB-MetaData'!$F199="US",'SERIES_DB-MetaData'!AB199,'SERIES_DB-MetaData'!AB199/25.4)</f>
        <v>0</v>
      </c>
      <c r="AC199" s="108">
        <f>'SERIES_DB-MetaData'!AC199</f>
        <v>1</v>
      </c>
      <c r="AD199" s="108" t="str">
        <f>'SERIES_DB-MetaData'!AD199</f>
        <v>H90</v>
      </c>
      <c r="AE199" s="31">
        <f>IF('SERIES_DB-MetaData'!$F199="US",'SERIES_DB-MetaData'!AE199,'SERIES_DB-MetaData'!AE199/25.4)</f>
        <v>1.2000000000000002</v>
      </c>
      <c r="AF199" s="108" t="str">
        <f>'SERIES_DB-MetaData'!AF199</f>
        <v>Ribbed</v>
      </c>
      <c r="AG199" s="23">
        <f t="shared" si="17"/>
        <v>0.32724923474893675</v>
      </c>
      <c r="AH199" s="31">
        <f>IF('SERIES_DB-MetaData'!$F199="US",'SERIES_DB-MetaData'!AH199,'SERIES_DB-MetaData'!AH199/25.4)</f>
        <v>0</v>
      </c>
      <c r="AI199" s="31">
        <f>IF('SERIES_DB-MetaData'!$F199="US",'SERIES_DB-MetaData'!AI199,'SERIES_DB-MetaData'!AI199/6.89476)</f>
        <v>65.295963891418992</v>
      </c>
      <c r="AJ199" s="31">
        <f>IF('SERIES_DB-MetaData'!$F199="US",'SERIES_DB-MetaData'!AJ199,'SERIES_DB-MetaData'!AJ199/6.89476)</f>
        <v>102.70118176702307</v>
      </c>
      <c r="AK199" s="31">
        <f>IF('SERIES_DB-MetaData'!$F199="US",'SERIES_DB-MetaData'!AK199,'SERIES_DB-MetaData'!AK199/6.89476)</f>
        <v>65.266956355261101</v>
      </c>
      <c r="AL199" s="31">
        <f>IF('SERIES_DB-MetaData'!$F199="US",'SERIES_DB-MetaData'!AL199,'SERIES_DB-MetaData'!AL199/6.89476)</f>
        <v>0</v>
      </c>
      <c r="AM199" s="31">
        <f>IF('SERIES_DB-MetaData'!$F199="US",'SERIES_DB-MetaData'!AM199,'SERIES_DB-MetaData'!AM199/6.89476)</f>
        <v>102.70118176702307</v>
      </c>
      <c r="AN199" s="31">
        <f>IF('SERIES_DB-MetaData'!$F199="US",'SERIES_DB-MetaData'!AN199,'SERIES_DB-MetaData'!AN199/6.89476)</f>
        <v>0</v>
      </c>
      <c r="AO199" s="108">
        <f>'SERIES_DB-MetaData'!AO199</f>
        <v>0</v>
      </c>
      <c r="AP199" s="108" t="str">
        <f>'SERIES_DB-MetaData'!AP199</f>
        <v>R</v>
      </c>
      <c r="AQ199" s="108">
        <f>'SERIES_DB-MetaData'!AQ199</f>
        <v>2</v>
      </c>
      <c r="AR199" s="108" t="str">
        <f>'SERIES_DB-MetaData'!AR199</f>
        <v>Ribbed</v>
      </c>
      <c r="AS199" s="31">
        <f>IF('SERIES_DB-MetaData'!$F199="US",'SERIES_DB-MetaData'!AS199,'SERIES_DB-MetaData'!AS199/25.4)</f>
        <v>0.25</v>
      </c>
      <c r="AT199" s="108">
        <f>'SERIES_DB-MetaData'!AT199</f>
        <v>71</v>
      </c>
      <c r="AU199" s="31">
        <f>IF('SERIES_DB-MetaData'!$F199="US",'SERIES_DB-MetaData'!AU199,'SERIES_DB-MetaData'!AU199/25.4)</f>
        <v>1.3385826771653544</v>
      </c>
      <c r="AV199" s="31">
        <f>IF('SERIES_DB-MetaData'!$F199="US",'SERIES_DB-MetaData'!AV199,'SERIES_DB-MetaData'!AV199/25.4)</f>
        <v>0</v>
      </c>
      <c r="AW199" s="108">
        <f>'SERIES_DB-MetaData'!AW199</f>
        <v>0</v>
      </c>
      <c r="AX199" s="31">
        <f>IF('SERIES_DB-MetaData'!$F199="US",'SERIES_DB-MetaData'!AX199,'SERIES_DB-MetaData'!AX199/25.4)</f>
        <v>0</v>
      </c>
      <c r="AY199" s="23">
        <f t="shared" si="18"/>
        <v>1.8335582123433076</v>
      </c>
      <c r="AZ199" s="23"/>
      <c r="BA199" s="31">
        <f>IF('SERIES_DB-MetaData'!$F199="US",'SERIES_DB-MetaData'!BA199,'SERIES_DB-MetaData'!BA199/6.89476)</f>
        <v>77.609662990444917</v>
      </c>
      <c r="BB199" s="31">
        <f>IF('SERIES_DB-MetaData'!$F199="US",'SERIES_DB-MetaData'!BB199,'SERIES_DB-MetaData'!BB199/6.89476)</f>
        <v>100.2065336574442</v>
      </c>
      <c r="BC199" s="108">
        <f>'SERIES_DB-MetaData'!BC199</f>
        <v>0</v>
      </c>
      <c r="BD199" s="31">
        <f>IF('SERIES_DB-MetaData'!$F199="US",'SERIES_DB-MetaData'!BD199,'SERIES_DB-MetaData'!BD199/25.4)</f>
        <v>0.25</v>
      </c>
      <c r="BE199" s="31">
        <f>IF('SERIES_DB-MetaData'!$F199="US",'SERIES_DB-MetaData'!BE199,'SERIES_DB-MetaData'!BE199/25.4)</f>
        <v>9.015748031496063</v>
      </c>
      <c r="BF199" s="108">
        <f>'SERIES_DB-MetaData'!BF199</f>
        <v>2</v>
      </c>
      <c r="BG199" s="23">
        <f t="shared" si="19"/>
        <v>0.27223135030424656</v>
      </c>
      <c r="BH199" s="31">
        <f>IF('SERIES_DB-MetaData'!$F199="US",'SERIES_DB-MetaData'!BH199,'SERIES_DB-MetaData'!BH199/25.4)</f>
        <v>0</v>
      </c>
      <c r="BI199" s="31">
        <f>IF('SERIES_DB-MetaData'!$F199="US",'SERIES_DB-MetaData'!BI199,'SERIES_DB-MetaData'!BI199/6.89476)</f>
        <v>77.609662990444917</v>
      </c>
      <c r="BJ199" s="31">
        <f>IF('SERIES_DB-MetaData'!$F199="US",'SERIES_DB-MetaData'!BJ199,'SERIES_DB-MetaData'!BJ199/6.89476)</f>
        <v>100.2065336574442</v>
      </c>
      <c r="BK199" s="108">
        <f>'SERIES_DB-MetaData'!BK199</f>
        <v>0</v>
      </c>
      <c r="BL199" s="31">
        <f>IF('SERIES_DB-MetaData'!$F199="US",'SERIES_DB-MetaData'!BL199,'SERIES_DB-MetaData'!BL199/25.4)</f>
        <v>0.25</v>
      </c>
      <c r="BM199" s="31">
        <f>IF('SERIES_DB-MetaData'!$F199="US",'SERIES_DB-MetaData'!BM199,'SERIES_DB-MetaData'!BM199/25.4)</f>
        <v>7.9921259842519685</v>
      </c>
      <c r="BN199" s="31">
        <f>'SERIES_DB-MetaData'!$BO$6</f>
        <v>0.52359877559829893</v>
      </c>
      <c r="BO199" s="22">
        <f>'SERIES_DB-MetaData'!$BO$6</f>
        <v>0.52359877559829893</v>
      </c>
      <c r="BP199" s="31">
        <f>IF('SERIES_DB-MetaData'!$F199="US",'SERIES_DB-MetaData'!BP199,'SERIES_DB-MetaData'!BP199/6.89476)</f>
        <v>77.609662990444917</v>
      </c>
      <c r="BQ199" s="31">
        <f>IF('SERIES_DB-MetaData'!$F199="US",'SERIES_DB-MetaData'!BQ199,'SERIES_DB-MetaData'!BQ199/6.89476)</f>
        <v>100.2065336574442</v>
      </c>
      <c r="BR199" s="108">
        <f>'SERIES_DB-MetaData'!BR199</f>
        <v>0</v>
      </c>
      <c r="BS199" s="31">
        <f>IF('SERIES_DB-MetaData'!$F199="US",'SERIES_DB-MetaData'!BS199,'SERIES_DB-MetaData'!BS199/25.4)</f>
        <v>0</v>
      </c>
      <c r="BT199" s="108">
        <f>'SERIES_DB-MetaData'!BT199</f>
        <v>0</v>
      </c>
      <c r="BU199" s="108">
        <f t="shared" si="20"/>
        <v>0</v>
      </c>
      <c r="BV199" s="31">
        <f>IF('SERIES_DB-MetaData'!$F199="US",'SERIES_DB-MetaData'!BV199,'SERIES_DB-MetaData'!BV199/6.89476)</f>
        <v>0</v>
      </c>
      <c r="BW199" s="108">
        <f>'SERIES_DB-MetaData'!BW199</f>
        <v>0</v>
      </c>
      <c r="BX199" s="108">
        <f>'SERIES_DB-MetaData'!BX199</f>
        <v>2</v>
      </c>
    </row>
    <row r="200" spans="1:76">
      <c r="A200" s="85">
        <f>'SERIES_DB-MetaData'!A200</f>
        <v>195</v>
      </c>
      <c r="B200" s="85">
        <f>'SERIES_DB-MetaData'!B200</f>
        <v>0</v>
      </c>
      <c r="C200" s="85">
        <f>'SERIES_DB-MetaData'!C200</f>
        <v>13</v>
      </c>
      <c r="D200" s="85" t="str">
        <f>'SERIES_DB-MetaData'!D200</f>
        <v>B10</v>
      </c>
      <c r="E200" s="85" t="str">
        <f>'SERIES_DB-MetaData'!E200</f>
        <v>Oesterle et al. (1979)</v>
      </c>
      <c r="F200" s="20" t="s">
        <v>193</v>
      </c>
      <c r="G200" s="85" t="str">
        <f>'SERIES_DB-MetaData'!G200</f>
        <v>C</v>
      </c>
      <c r="H200" s="85" t="str">
        <f>'SERIES_DB-MetaData'!H200</f>
        <v>B</v>
      </c>
      <c r="I200" s="31">
        <f>IF('SERIES_DB-MetaData'!$F200="US",'SERIES_DB-MetaData'!I200,'SERIES_DB-MetaData'!I200/6.89476)</f>
        <v>6.6137182439997915</v>
      </c>
      <c r="J200" s="31">
        <f>IF('SERIES_DB-MetaData'!$F200="US",'SERIES_DB-MetaData'!J200,'SERIES_DB-MetaData'!J200/6.89476)</f>
        <v>0</v>
      </c>
      <c r="K200" s="31">
        <f>IF('SERIES_DB-MetaData'!$F200="US",'SERIES_DB-MetaData'!K200,'SERIES_DB-MetaData'!K200/6.89476)</f>
        <v>0</v>
      </c>
      <c r="L200" s="31">
        <f>IF('SERIES_DB-MetaData'!$F200="US",'SERIES_DB-MetaData'!L200,'SERIES_DB-MetaData'!L200/4.448)</f>
        <v>320.5935251798561</v>
      </c>
      <c r="M200" s="20">
        <f>'SERIES_DB-MetaData'!M200</f>
        <v>0</v>
      </c>
      <c r="N200" s="31">
        <f>IF('SERIES_DB-MetaData'!$F200="US",'SERIES_DB-MetaData'!N200,'SERIES_DB-MetaData'!N200/25.4)</f>
        <v>12.007874015748031</v>
      </c>
      <c r="O200" s="31">
        <f>IF('SERIES_DB-MetaData'!$F200="US",'SERIES_DB-MetaData'!O200,'SERIES_DB-MetaData'!O200/25.4)</f>
        <v>12.007874015748031</v>
      </c>
      <c r="P200" s="31">
        <f>IF('SERIES_DB-MetaData'!$F200="US",'SERIES_DB-MetaData'!P200,'SERIES_DB-MetaData'!P200/25.4)</f>
        <v>75</v>
      </c>
      <c r="Q200" s="31">
        <f>IF('SERIES_DB-MetaData'!$F200="US",'SERIES_DB-MetaData'!Q200,'SERIES_DB-MetaData'!Q200/25.4)</f>
        <v>4.015748031496063</v>
      </c>
      <c r="R200" s="31">
        <f>IF('SERIES_DB-MetaData'!$F200="US",'SERIES_DB-MetaData'!R200,'SERIES_DB-MetaData'!R200/25.4)</f>
        <v>180</v>
      </c>
      <c r="S200" s="31">
        <f>IF('SERIES_DB-MetaData'!$F200="US",'SERIES_DB-MetaData'!S200,'SERIES_DB-MetaData'!S200/25.4)</f>
        <v>180</v>
      </c>
      <c r="T200" s="24" t="str">
        <f>'SERIES_DB-MetaData'!T200</f>
        <v>C</v>
      </c>
      <c r="U200" s="31">
        <f>IF('SERIES_DB-MetaData'!$F200="US",'SERIES_DB-MetaData'!U200,'SERIES_DB-MetaData'!U200/(25.4^2))</f>
        <v>348.92894785789571</v>
      </c>
      <c r="V200" s="31">
        <f>IF('SERIES_DB-MetaData'!$F200="US",'SERIES_DB-MetaData'!V200,'SERIES_DB-MetaData'!V200/25.4)</f>
        <v>0.62598425196850394</v>
      </c>
      <c r="W200" s="31">
        <f>IF('SERIES_DB-MetaData'!$F200="US",'SERIES_DB-MetaData'!W200,'SERIES_DB-MetaData'!W200/25.4)</f>
        <v>0.51181102362204722</v>
      </c>
      <c r="X200" s="31">
        <f>IF('SERIES_DB-MetaData'!$F200="US",'SERIES_DB-MetaData'!X200,'SERIES_DB-MetaData'!X200/25.4)</f>
        <v>0.51181102362204722</v>
      </c>
      <c r="Y200" s="108">
        <f>'SERIES_DB-MetaData'!Y200</f>
        <v>12</v>
      </c>
      <c r="Z200" s="31">
        <f>IF('SERIES_DB-MetaData'!$F200="US",'SERIES_DB-MetaData'!Z200,'SERIES_DB-MetaData'!Z200/25.4)</f>
        <v>0.625</v>
      </c>
      <c r="AA200" s="108">
        <f>'SERIES_DB-MetaData'!AA200</f>
        <v>2</v>
      </c>
      <c r="AB200" s="31">
        <f>IF('SERIES_DB-MetaData'!$F200="US",'SERIES_DB-MetaData'!AB200,'SERIES_DB-MetaData'!AB200/25.4)</f>
        <v>0.625</v>
      </c>
      <c r="AC200" s="108">
        <f>'SERIES_DB-MetaData'!AC200</f>
        <v>2</v>
      </c>
      <c r="AD200" s="108" t="str">
        <f>'SERIES_DB-MetaData'!AD200</f>
        <v>H</v>
      </c>
      <c r="AE200" s="31">
        <f>IF('SERIES_DB-MetaData'!$F200="US",'SERIES_DB-MetaData'!AE200,'SERIES_DB-MetaData'!AE200/25.4)</f>
        <v>12.000000000000002</v>
      </c>
      <c r="AF200" s="108" t="str">
        <f>'SERIES_DB-MetaData'!AF200</f>
        <v>Ribbed</v>
      </c>
      <c r="AG200" s="23">
        <f t="shared" si="17"/>
        <v>0.94146602223963127</v>
      </c>
      <c r="AH200" s="31">
        <f>IF('SERIES_DB-MetaData'!$F200="US",'SERIES_DB-MetaData'!AH200,'SERIES_DB-MetaData'!AH200/25.4)</f>
        <v>0</v>
      </c>
      <c r="AI200" s="31">
        <f>IF('SERIES_DB-MetaData'!$F200="US",'SERIES_DB-MetaData'!AI200,'SERIES_DB-MetaData'!AI200/6.89476)</f>
        <v>64.904362153287423</v>
      </c>
      <c r="AJ200" s="31">
        <f>IF('SERIES_DB-MetaData'!$F200="US",'SERIES_DB-MetaData'!AJ200,'SERIES_DB-MetaData'!AJ200/6.89476)</f>
        <v>108.29963624549659</v>
      </c>
      <c r="AK200" s="31">
        <f>IF('SERIES_DB-MetaData'!$F200="US",'SERIES_DB-MetaData'!AK200,'SERIES_DB-MetaData'!AK200/6.89476)</f>
        <v>64.251692589734816</v>
      </c>
      <c r="AL200" s="31">
        <f>IF('SERIES_DB-MetaData'!$F200="US",'SERIES_DB-MetaData'!AL200,'SERIES_DB-MetaData'!AL200/6.89476)</f>
        <v>64.251692589734816</v>
      </c>
      <c r="AM200" s="31">
        <f>IF('SERIES_DB-MetaData'!$F200="US",'SERIES_DB-MetaData'!AM200,'SERIES_DB-MetaData'!AM200/6.89476)</f>
        <v>108.29963624549659</v>
      </c>
      <c r="AN200" s="31">
        <f>IF('SERIES_DB-MetaData'!$F200="US",'SERIES_DB-MetaData'!AN200,'SERIES_DB-MetaData'!AN200/6.89476)</f>
        <v>108.29963624549659</v>
      </c>
      <c r="AO200" s="108">
        <f>'SERIES_DB-MetaData'!AO200</f>
        <v>0</v>
      </c>
      <c r="AP200" s="108" t="str">
        <f>'SERIES_DB-MetaData'!AP200</f>
        <v>RJ</v>
      </c>
      <c r="AQ200" s="108">
        <f>'SERIES_DB-MetaData'!AQ200</f>
        <v>4</v>
      </c>
      <c r="AR200" s="108" t="str">
        <f>'SERIES_DB-MetaData'!AR200</f>
        <v>Ribbed</v>
      </c>
      <c r="AS200" s="31">
        <f>IF('SERIES_DB-MetaData'!$F200="US",'SERIES_DB-MetaData'!AS200,'SERIES_DB-MetaData'!AS200/25.4)</f>
        <v>0.23622047244094491</v>
      </c>
      <c r="AT200" s="108">
        <f>'SERIES_DB-MetaData'!AT200</f>
        <v>134</v>
      </c>
      <c r="AU200" s="31">
        <f>IF('SERIES_DB-MetaData'!$F200="US",'SERIES_DB-MetaData'!AU200,'SERIES_DB-MetaData'!AU200/25.4)</f>
        <v>1.3385826771653544</v>
      </c>
      <c r="AV200" s="31">
        <f>IF('SERIES_DB-MetaData'!$F200="US",'SERIES_DB-MetaData'!AV200,'SERIES_DB-MetaData'!AV200/25.4)</f>
        <v>0</v>
      </c>
      <c r="AW200" s="108">
        <f>'SERIES_DB-MetaData'!AW200</f>
        <v>0</v>
      </c>
      <c r="AX200" s="31">
        <f>IF('SERIES_DB-MetaData'!$F200="US",'SERIES_DB-MetaData'!AX200,'SERIES_DB-MetaData'!AX200/25.4)</f>
        <v>0</v>
      </c>
      <c r="AY200" s="23">
        <f t="shared" si="18"/>
        <v>1.0906204004747595</v>
      </c>
      <c r="AZ200" s="23"/>
      <c r="BA200" s="31">
        <f>IF('SERIES_DB-MetaData'!$F200="US",'SERIES_DB-MetaData'!BA200,'SERIES_DB-MetaData'!BA200/6.89476)</f>
        <v>68.90740214307678</v>
      </c>
      <c r="BB200" s="31">
        <f>IF('SERIES_DB-MetaData'!$F200="US",'SERIES_DB-MetaData'!BB200,'SERIES_DB-MetaData'!BB200/6.89476)</f>
        <v>91.707325563181314</v>
      </c>
      <c r="BC200" s="108">
        <f>'SERIES_DB-MetaData'!BC200</f>
        <v>0</v>
      </c>
      <c r="BD200" s="31">
        <f>IF('SERIES_DB-MetaData'!$F200="US",'SERIES_DB-MetaData'!BD200,'SERIES_DB-MetaData'!BD200/25.4)</f>
        <v>0.25</v>
      </c>
      <c r="BE200" s="31">
        <f>IF('SERIES_DB-MetaData'!$F200="US",'SERIES_DB-MetaData'!BE200,'SERIES_DB-MetaData'!BE200/25.4)</f>
        <v>9.015748031496063</v>
      </c>
      <c r="BF200" s="108">
        <f>'SERIES_DB-MetaData'!BF200</f>
        <v>2</v>
      </c>
      <c r="BG200" s="23">
        <f t="shared" si="19"/>
        <v>0.27116377638148481</v>
      </c>
      <c r="BH200" s="31">
        <f>IF('SERIES_DB-MetaData'!$F200="US",'SERIES_DB-MetaData'!BH200,'SERIES_DB-MetaData'!BH200/25.4)</f>
        <v>0</v>
      </c>
      <c r="BI200" s="31">
        <f>IF('SERIES_DB-MetaData'!$F200="US",'SERIES_DB-MetaData'!BI200,'SERIES_DB-MetaData'!BI200/6.89476)</f>
        <v>68.90740214307678</v>
      </c>
      <c r="BJ200" s="31">
        <f>IF('SERIES_DB-MetaData'!$F200="US",'SERIES_DB-MetaData'!BJ200,'SERIES_DB-MetaData'!BJ200/6.89476)</f>
        <v>0</v>
      </c>
      <c r="BK200" s="108">
        <f>'SERIES_DB-MetaData'!BK200</f>
        <v>0</v>
      </c>
      <c r="BL200" s="31">
        <f>IF('SERIES_DB-MetaData'!$F200="US",'SERIES_DB-MetaData'!BL200,'SERIES_DB-MetaData'!BL200/25.4)</f>
        <v>0.25</v>
      </c>
      <c r="BM200" s="31">
        <f>IF('SERIES_DB-MetaData'!$F200="US",'SERIES_DB-MetaData'!BM200,'SERIES_DB-MetaData'!BM200/25.4)</f>
        <v>4.015748031496063</v>
      </c>
      <c r="BN200" s="31">
        <f>'SERIES_DB-MetaData'!$BO$6</f>
        <v>0.52359877559829893</v>
      </c>
      <c r="BO200" s="22">
        <f>'SERIES_DB-MetaData'!$BO$6</f>
        <v>0.52359877559829893</v>
      </c>
      <c r="BP200" s="31">
        <f>IF('SERIES_DB-MetaData'!$F200="US",'SERIES_DB-MetaData'!BP200,'SERIES_DB-MetaData'!BP200/6.89476)</f>
        <v>68.90740214307678</v>
      </c>
      <c r="BQ200" s="31">
        <f>IF('SERIES_DB-MetaData'!$F200="US",'SERIES_DB-MetaData'!BQ200,'SERIES_DB-MetaData'!BQ200/6.89476)</f>
        <v>91.707325563181314</v>
      </c>
      <c r="BR200" s="108">
        <f>'SERIES_DB-MetaData'!BR200</f>
        <v>0</v>
      </c>
      <c r="BS200" s="31">
        <f>IF('SERIES_DB-MetaData'!$F200="US",'SERIES_DB-MetaData'!BS200,'SERIES_DB-MetaData'!BS200/25.4)</f>
        <v>0</v>
      </c>
      <c r="BT200" s="108">
        <f>'SERIES_DB-MetaData'!BT200</f>
        <v>0</v>
      </c>
      <c r="BU200" s="108">
        <f t="shared" si="20"/>
        <v>0</v>
      </c>
      <c r="BV200" s="31">
        <f>IF('SERIES_DB-MetaData'!$F200="US",'SERIES_DB-MetaData'!BV200,'SERIES_DB-MetaData'!BV200/6.89476)</f>
        <v>0</v>
      </c>
      <c r="BW200" s="108">
        <f>'SERIES_DB-MetaData'!BW200</f>
        <v>0</v>
      </c>
      <c r="BX200" s="108">
        <f>'SERIES_DB-MetaData'!BX200</f>
        <v>2</v>
      </c>
    </row>
    <row r="201" spans="1:76">
      <c r="A201" s="85">
        <f>'SERIES_DB-MetaData'!A201</f>
        <v>196</v>
      </c>
      <c r="B201" s="85">
        <f>'SERIES_DB-MetaData'!B201</f>
        <v>0</v>
      </c>
      <c r="C201" s="85">
        <f>'SERIES_DB-MetaData'!C201</f>
        <v>14</v>
      </c>
      <c r="D201" s="85" t="str">
        <f>'SERIES_DB-MetaData'!D201</f>
        <v>B11</v>
      </c>
      <c r="E201" s="85" t="str">
        <f>'SERIES_DB-MetaData'!E201</f>
        <v>Oesterle et al. (1979)</v>
      </c>
      <c r="F201" s="20" t="s">
        <v>193</v>
      </c>
      <c r="G201" s="85" t="str">
        <f>'SERIES_DB-MetaData'!G201</f>
        <v>C</v>
      </c>
      <c r="H201" s="85" t="str">
        <f>'SERIES_DB-MetaData'!H201</f>
        <v>B</v>
      </c>
      <c r="I201" s="31">
        <f>IF('SERIES_DB-MetaData'!$F201="US",'SERIES_DB-MetaData'!I201,'SERIES_DB-MetaData'!I201/6.89476)</f>
        <v>7.8030272264734375</v>
      </c>
      <c r="J201" s="31">
        <f>IF('SERIES_DB-MetaData'!$F201="US",'SERIES_DB-MetaData'!J201,'SERIES_DB-MetaData'!J201/6.89476)</f>
        <v>0</v>
      </c>
      <c r="K201" s="31">
        <f>IF('SERIES_DB-MetaData'!$F201="US",'SERIES_DB-MetaData'!K201,'SERIES_DB-MetaData'!K201/6.89476)</f>
        <v>0</v>
      </c>
      <c r="L201" s="31">
        <f>IF('SERIES_DB-MetaData'!$F201="US",'SERIES_DB-MetaData'!L201,'SERIES_DB-MetaData'!L201/4.448)</f>
        <v>0</v>
      </c>
      <c r="M201" s="20">
        <f>'SERIES_DB-MetaData'!M201</f>
        <v>0</v>
      </c>
      <c r="N201" s="31">
        <f>IF('SERIES_DB-MetaData'!$F201="US",'SERIES_DB-MetaData'!N201,'SERIES_DB-MetaData'!N201/25.4)</f>
        <v>12.007874015748031</v>
      </c>
      <c r="O201" s="31">
        <f>IF('SERIES_DB-MetaData'!$F201="US",'SERIES_DB-MetaData'!O201,'SERIES_DB-MetaData'!O201/25.4)</f>
        <v>12.007874015748031</v>
      </c>
      <c r="P201" s="31">
        <f>IF('SERIES_DB-MetaData'!$F201="US",'SERIES_DB-MetaData'!P201,'SERIES_DB-MetaData'!P201/25.4)</f>
        <v>75</v>
      </c>
      <c r="Q201" s="31">
        <f>IF('SERIES_DB-MetaData'!$F201="US",'SERIES_DB-MetaData'!Q201,'SERIES_DB-MetaData'!Q201/25.4)</f>
        <v>4.015748031496063</v>
      </c>
      <c r="R201" s="31">
        <f>IF('SERIES_DB-MetaData'!$F201="US",'SERIES_DB-MetaData'!R201,'SERIES_DB-MetaData'!R201/25.4)</f>
        <v>180</v>
      </c>
      <c r="S201" s="31">
        <f>IF('SERIES_DB-MetaData'!$F201="US",'SERIES_DB-MetaData'!S201,'SERIES_DB-MetaData'!S201/25.4)</f>
        <v>180</v>
      </c>
      <c r="T201" s="24" t="str">
        <f>'SERIES_DB-MetaData'!T201</f>
        <v>C</v>
      </c>
      <c r="U201" s="31">
        <f>IF('SERIES_DB-MetaData'!$F201="US",'SERIES_DB-MetaData'!U201,'SERIES_DB-MetaData'!U201/(25.4^2))</f>
        <v>348.92894785789571</v>
      </c>
      <c r="V201" s="31">
        <f>IF('SERIES_DB-MetaData'!$F201="US",'SERIES_DB-MetaData'!V201,'SERIES_DB-MetaData'!V201/25.4)</f>
        <v>0.74803149606299213</v>
      </c>
      <c r="W201" s="31">
        <f>IF('SERIES_DB-MetaData'!$F201="US",'SERIES_DB-MetaData'!W201,'SERIES_DB-MetaData'!W201/25.4)</f>
        <v>0.74803149606299213</v>
      </c>
      <c r="X201" s="31">
        <f>IF('SERIES_DB-MetaData'!$F201="US",'SERIES_DB-MetaData'!X201,'SERIES_DB-MetaData'!X201/25.4)</f>
        <v>0.74803149606299213</v>
      </c>
      <c r="Y201" s="108">
        <f>'SERIES_DB-MetaData'!Y201</f>
        <v>12</v>
      </c>
      <c r="Z201" s="31">
        <f>IF('SERIES_DB-MetaData'!$F201="US",'SERIES_DB-MetaData'!Z201,'SERIES_DB-MetaData'!Z201/25.4)</f>
        <v>0.625</v>
      </c>
      <c r="AA201" s="108">
        <f>'SERIES_DB-MetaData'!AA201</f>
        <v>2</v>
      </c>
      <c r="AB201" s="31">
        <f>IF('SERIES_DB-MetaData'!$F201="US",'SERIES_DB-MetaData'!AB201,'SERIES_DB-MetaData'!AB201/25.4)</f>
        <v>0.625</v>
      </c>
      <c r="AC201" s="108">
        <f>'SERIES_DB-MetaData'!AC201</f>
        <v>2</v>
      </c>
      <c r="AD201" s="108" t="str">
        <f>'SERIES_DB-MetaData'!AD201</f>
        <v>H</v>
      </c>
      <c r="AE201" s="31">
        <f>IF('SERIES_DB-MetaData'!$F201="US",'SERIES_DB-MetaData'!AE201,'SERIES_DB-MetaData'!AE201/25.4)</f>
        <v>12.000000000000002</v>
      </c>
      <c r="AF201" s="108" t="str">
        <f>'SERIES_DB-MetaData'!AF201</f>
        <v>Ribbed</v>
      </c>
      <c r="AG201" s="23">
        <f t="shared" si="17"/>
        <v>1.5113807804178958</v>
      </c>
      <c r="AH201" s="31">
        <f>IF('SERIES_DB-MetaData'!$F201="US",'SERIES_DB-MetaData'!AH201,'SERIES_DB-MetaData'!AH201/25.4)</f>
        <v>0</v>
      </c>
      <c r="AI201" s="31">
        <f>IF('SERIES_DB-MetaData'!$F201="US",'SERIES_DB-MetaData'!AI201,'SERIES_DB-MetaData'!AI201/6.89476)</f>
        <v>63.236428824208531</v>
      </c>
      <c r="AJ201" s="31">
        <f>IF('SERIES_DB-MetaData'!$F201="US",'SERIES_DB-MetaData'!AJ201,'SERIES_DB-MetaData'!AJ201/6.89476)</f>
        <v>0</v>
      </c>
      <c r="AK201" s="31">
        <f>IF('SERIES_DB-MetaData'!$F201="US",'SERIES_DB-MetaData'!AK201,'SERIES_DB-MetaData'!AK201/6.89476)</f>
        <v>63.236428824208531</v>
      </c>
      <c r="AL201" s="31">
        <f>IF('SERIES_DB-MetaData'!$F201="US",'SERIES_DB-MetaData'!AL201,'SERIES_DB-MetaData'!AL201/6.89476)</f>
        <v>63.236428824208531</v>
      </c>
      <c r="AM201" s="31">
        <f>IF('SERIES_DB-MetaData'!$F201="US",'SERIES_DB-MetaData'!AM201,'SERIES_DB-MetaData'!AM201/6.89476)</f>
        <v>0</v>
      </c>
      <c r="AN201" s="31">
        <f>IF('SERIES_DB-MetaData'!$F201="US",'SERIES_DB-MetaData'!AN201,'SERIES_DB-MetaData'!AN201/6.89476)</f>
        <v>0</v>
      </c>
      <c r="AO201" s="108">
        <f>'SERIES_DB-MetaData'!AO201</f>
        <v>0</v>
      </c>
      <c r="AP201" s="108" t="str">
        <f>'SERIES_DB-MetaData'!AP201</f>
        <v>RJ</v>
      </c>
      <c r="AQ201" s="108">
        <f>'SERIES_DB-MetaData'!AQ201</f>
        <v>4</v>
      </c>
      <c r="AR201" s="108" t="str">
        <f>'SERIES_DB-MetaData'!AR201</f>
        <v>Ribbed</v>
      </c>
      <c r="AS201" s="31">
        <f>IF('SERIES_DB-MetaData'!$F201="US",'SERIES_DB-MetaData'!AS201,'SERIES_DB-MetaData'!AS201/25.4)</f>
        <v>0.23622047244094491</v>
      </c>
      <c r="AT201" s="108">
        <f>'SERIES_DB-MetaData'!AT201</f>
        <v>134</v>
      </c>
      <c r="AU201" s="31">
        <f>IF('SERIES_DB-MetaData'!$F201="US",'SERIES_DB-MetaData'!AU201,'SERIES_DB-MetaData'!AU201/25.4)</f>
        <v>1.3385826771653544</v>
      </c>
      <c r="AV201" s="31">
        <f>IF('SERIES_DB-MetaData'!$F201="US",'SERIES_DB-MetaData'!AV201,'SERIES_DB-MetaData'!AV201/25.4)</f>
        <v>0</v>
      </c>
      <c r="AW201" s="108">
        <f>'SERIES_DB-MetaData'!AW201</f>
        <v>0</v>
      </c>
      <c r="AX201" s="31">
        <f>IF('SERIES_DB-MetaData'!$F201="US",'SERIES_DB-MetaData'!AX201,'SERIES_DB-MetaData'!AX201/25.4)</f>
        <v>0</v>
      </c>
      <c r="AY201" s="23">
        <f t="shared" si="18"/>
        <v>1.0906204004747595</v>
      </c>
      <c r="AZ201" s="23"/>
      <c r="BA201" s="31">
        <f>IF('SERIES_DB-MetaData'!$F201="US",'SERIES_DB-MetaData'!BA201,'SERIES_DB-MetaData'!BA201/6.89476)</f>
        <v>75.129518648944995</v>
      </c>
      <c r="BB201" s="31">
        <f>IF('SERIES_DB-MetaData'!$F201="US",'SERIES_DB-MetaData'!BB201,'SERIES_DB-MetaData'!BB201/6.89476)</f>
        <v>0</v>
      </c>
      <c r="BC201" s="108">
        <f>'SERIES_DB-MetaData'!BC201</f>
        <v>0</v>
      </c>
      <c r="BD201" s="31">
        <f>IF('SERIES_DB-MetaData'!$F201="US",'SERIES_DB-MetaData'!BD201,'SERIES_DB-MetaData'!BD201/25.4)</f>
        <v>0.25</v>
      </c>
      <c r="BE201" s="31">
        <f>IF('SERIES_DB-MetaData'!$F201="US",'SERIES_DB-MetaData'!BE201,'SERIES_DB-MetaData'!BE201/25.4)</f>
        <v>9.015748031496063</v>
      </c>
      <c r="BF201" s="108">
        <f>'SERIES_DB-MetaData'!BF201</f>
        <v>2</v>
      </c>
      <c r="BG201" s="23">
        <f t="shared" si="19"/>
        <v>0.27116377638148481</v>
      </c>
      <c r="BH201" s="31">
        <f>IF('SERIES_DB-MetaData'!$F201="US",'SERIES_DB-MetaData'!BH201,'SERIES_DB-MetaData'!BH201/25.4)</f>
        <v>0</v>
      </c>
      <c r="BI201" s="31">
        <f>IF('SERIES_DB-MetaData'!$F201="US",'SERIES_DB-MetaData'!BI201,'SERIES_DB-MetaData'!BI201/6.89476)</f>
        <v>63.236428824208531</v>
      </c>
      <c r="BJ201" s="31">
        <f>IF('SERIES_DB-MetaData'!$F201="US",'SERIES_DB-MetaData'!BJ201,'SERIES_DB-MetaData'!BJ201/6.89476)</f>
        <v>0</v>
      </c>
      <c r="BK201" s="108">
        <f>'SERIES_DB-MetaData'!BK201</f>
        <v>0</v>
      </c>
      <c r="BL201" s="31">
        <f>IF('SERIES_DB-MetaData'!$F201="US",'SERIES_DB-MetaData'!BL201,'SERIES_DB-MetaData'!BL201/25.4)</f>
        <v>0.25</v>
      </c>
      <c r="BM201" s="31">
        <f>IF('SERIES_DB-MetaData'!$F201="US",'SERIES_DB-MetaData'!BM201,'SERIES_DB-MetaData'!BM201/25.4)</f>
        <v>4.015748031496063</v>
      </c>
      <c r="BN201" s="31">
        <f>'SERIES_DB-MetaData'!$BO$6</f>
        <v>0.52359877559829893</v>
      </c>
      <c r="BO201" s="22">
        <f>'SERIES_DB-MetaData'!$BO$6</f>
        <v>0.52359877559829893</v>
      </c>
      <c r="BP201" s="31">
        <f>IF('SERIES_DB-MetaData'!$F201="US",'SERIES_DB-MetaData'!BP201,'SERIES_DB-MetaData'!BP201/6.89476)</f>
        <v>63.004368534945378</v>
      </c>
      <c r="BQ201" s="31">
        <f>IF('SERIES_DB-MetaData'!$F201="US",'SERIES_DB-MetaData'!BQ201,'SERIES_DB-MetaData'!BQ201/6.89476)</f>
        <v>0</v>
      </c>
      <c r="BR201" s="108">
        <f>'SERIES_DB-MetaData'!BR201</f>
        <v>0</v>
      </c>
      <c r="BS201" s="31">
        <f>IF('SERIES_DB-MetaData'!$F201="US",'SERIES_DB-MetaData'!BS201,'SERIES_DB-MetaData'!BS201/25.4)</f>
        <v>0</v>
      </c>
      <c r="BT201" s="108">
        <f>'SERIES_DB-MetaData'!BT201</f>
        <v>0</v>
      </c>
      <c r="BU201" s="108">
        <f t="shared" si="20"/>
        <v>0</v>
      </c>
      <c r="BV201" s="31">
        <f>IF('SERIES_DB-MetaData'!$F201="US",'SERIES_DB-MetaData'!BV201,'SERIES_DB-MetaData'!BV201/6.89476)</f>
        <v>0</v>
      </c>
      <c r="BW201" s="108">
        <f>'SERIES_DB-MetaData'!BW201</f>
        <v>0</v>
      </c>
      <c r="BX201" s="108">
        <f>'SERIES_DB-MetaData'!BX201</f>
        <v>4</v>
      </c>
    </row>
    <row r="202" spans="1:76">
      <c r="A202" s="85">
        <f>'SERIES_DB-MetaData'!A202</f>
        <v>197</v>
      </c>
      <c r="B202" s="85">
        <f>'SERIES_DB-MetaData'!B202</f>
        <v>0</v>
      </c>
      <c r="C202" s="85">
        <f>'SERIES_DB-MetaData'!C202</f>
        <v>16</v>
      </c>
      <c r="D202" s="85" t="str">
        <f>'SERIES_DB-MetaData'!D202</f>
        <v>B7</v>
      </c>
      <c r="E202" s="85" t="str">
        <f>'SERIES_DB-MetaData'!E202</f>
        <v>Oesterle et al. (1979)</v>
      </c>
      <c r="F202" s="20" t="s">
        <v>193</v>
      </c>
      <c r="G202" s="85" t="str">
        <f>'SERIES_DB-MetaData'!G202</f>
        <v>C</v>
      </c>
      <c r="H202" s="85" t="str">
        <f>'SERIES_DB-MetaData'!H202</f>
        <v>B</v>
      </c>
      <c r="I202" s="31">
        <f>IF('SERIES_DB-MetaData'!$F202="US",'SERIES_DB-MetaData'!I202,'SERIES_DB-MetaData'!I202/6.89476)</f>
        <v>7.1503576629208263</v>
      </c>
      <c r="J202" s="31">
        <f>IF('SERIES_DB-MetaData'!$F202="US",'SERIES_DB-MetaData'!J202,'SERIES_DB-MetaData'!J202/6.89476)</f>
        <v>0</v>
      </c>
      <c r="K202" s="31">
        <f>IF('SERIES_DB-MetaData'!$F202="US",'SERIES_DB-MetaData'!K202,'SERIES_DB-MetaData'!K202/6.89476)</f>
        <v>0</v>
      </c>
      <c r="L202" s="31">
        <f>IF('SERIES_DB-MetaData'!$F202="US",'SERIES_DB-MetaData'!L202,'SERIES_DB-MetaData'!L202/4.448)</f>
        <v>320.5935251798561</v>
      </c>
      <c r="M202" s="20">
        <f>'SERIES_DB-MetaData'!M202</f>
        <v>0</v>
      </c>
      <c r="N202" s="31">
        <f>IF('SERIES_DB-MetaData'!$F202="US",'SERIES_DB-MetaData'!N202,'SERIES_DB-MetaData'!N202/25.4)</f>
        <v>12.007874015748031</v>
      </c>
      <c r="O202" s="31">
        <f>IF('SERIES_DB-MetaData'!$F202="US",'SERIES_DB-MetaData'!O202,'SERIES_DB-MetaData'!O202/25.4)</f>
        <v>12.007874015748031</v>
      </c>
      <c r="P202" s="31">
        <f>IF('SERIES_DB-MetaData'!$F202="US",'SERIES_DB-MetaData'!P202,'SERIES_DB-MetaData'!P202/25.4)</f>
        <v>75</v>
      </c>
      <c r="Q202" s="31">
        <f>IF('SERIES_DB-MetaData'!$F202="US",'SERIES_DB-MetaData'!Q202,'SERIES_DB-MetaData'!Q202/25.4)</f>
        <v>4.015748031496063</v>
      </c>
      <c r="R202" s="31">
        <f>IF('SERIES_DB-MetaData'!$F202="US",'SERIES_DB-MetaData'!R202,'SERIES_DB-MetaData'!R202/25.4)</f>
        <v>180</v>
      </c>
      <c r="S202" s="31">
        <f>IF('SERIES_DB-MetaData'!$F202="US",'SERIES_DB-MetaData'!S202,'SERIES_DB-MetaData'!S202/25.4)</f>
        <v>180</v>
      </c>
      <c r="T202" s="24" t="str">
        <f>'SERIES_DB-MetaData'!T202</f>
        <v>C</v>
      </c>
      <c r="U202" s="31">
        <f>IF('SERIES_DB-MetaData'!$F202="US",'SERIES_DB-MetaData'!U202,'SERIES_DB-MetaData'!U202/(25.4^2))</f>
        <v>348.92894785789571</v>
      </c>
      <c r="V202" s="31">
        <f>IF('SERIES_DB-MetaData'!$F202="US",'SERIES_DB-MetaData'!V202,'SERIES_DB-MetaData'!V202/25.4)</f>
        <v>0.74803149606299213</v>
      </c>
      <c r="W202" s="31">
        <f>IF('SERIES_DB-MetaData'!$F202="US",'SERIES_DB-MetaData'!W202,'SERIES_DB-MetaData'!W202/25.4)</f>
        <v>0.74803149606299213</v>
      </c>
      <c r="X202" s="31">
        <f>IF('SERIES_DB-MetaData'!$F202="US",'SERIES_DB-MetaData'!X202,'SERIES_DB-MetaData'!X202/25.4)</f>
        <v>0.74803149606299213</v>
      </c>
      <c r="Y202" s="108">
        <f>'SERIES_DB-MetaData'!Y202</f>
        <v>12</v>
      </c>
      <c r="Z202" s="31">
        <f>IF('SERIES_DB-MetaData'!$F202="US",'SERIES_DB-MetaData'!Z202,'SERIES_DB-MetaData'!Z202/25.4)</f>
        <v>0.625</v>
      </c>
      <c r="AA202" s="108">
        <f>'SERIES_DB-MetaData'!AA202</f>
        <v>2</v>
      </c>
      <c r="AB202" s="31">
        <f>IF('SERIES_DB-MetaData'!$F202="US",'SERIES_DB-MetaData'!AB202,'SERIES_DB-MetaData'!AB202/25.4)</f>
        <v>0.625</v>
      </c>
      <c r="AC202" s="108">
        <f>'SERIES_DB-MetaData'!AC202</f>
        <v>2</v>
      </c>
      <c r="AD202" s="108" t="str">
        <f>'SERIES_DB-MetaData'!AD202</f>
        <v>H</v>
      </c>
      <c r="AE202" s="31">
        <f>IF('SERIES_DB-MetaData'!$F202="US",'SERIES_DB-MetaData'!AE202,'SERIES_DB-MetaData'!AE202/25.4)</f>
        <v>12.000000000000002</v>
      </c>
      <c r="AF202" s="108" t="str">
        <f>'SERIES_DB-MetaData'!AF202</f>
        <v>Ribbed</v>
      </c>
      <c r="AG202" s="23">
        <f t="shared" si="17"/>
        <v>1.5113807804178958</v>
      </c>
      <c r="AH202" s="31">
        <f>IF('SERIES_DB-MetaData'!$F202="US",'SERIES_DB-MetaData'!AH202,'SERIES_DB-MetaData'!AH202/25.4)</f>
        <v>0</v>
      </c>
      <c r="AI202" s="31">
        <f>IF('SERIES_DB-MetaData'!$F202="US",'SERIES_DB-MetaData'!AI202,'SERIES_DB-MetaData'!AI202/6.89476)</f>
        <v>65.266956355261101</v>
      </c>
      <c r="AJ202" s="31">
        <f>IF('SERIES_DB-MetaData'!$F202="US",'SERIES_DB-MetaData'!AJ202,'SERIES_DB-MetaData'!AJ202/6.89476)</f>
        <v>108.80726812825974</v>
      </c>
      <c r="AK202" s="31">
        <f>IF('SERIES_DB-MetaData'!$F202="US",'SERIES_DB-MetaData'!AK202,'SERIES_DB-MetaData'!AK202/6.89476)</f>
        <v>65.266956355261101</v>
      </c>
      <c r="AL202" s="31">
        <f>IF('SERIES_DB-MetaData'!$F202="US",'SERIES_DB-MetaData'!AL202,'SERIES_DB-MetaData'!AL202/6.89476)</f>
        <v>65.266956355261101</v>
      </c>
      <c r="AM202" s="31">
        <f>IF('SERIES_DB-MetaData'!$F202="US",'SERIES_DB-MetaData'!AM202,'SERIES_DB-MetaData'!AM202/6.89476)</f>
        <v>108.80726812825974</v>
      </c>
      <c r="AN202" s="31">
        <f>IF('SERIES_DB-MetaData'!$F202="US",'SERIES_DB-MetaData'!AN202,'SERIES_DB-MetaData'!AN202/6.89476)</f>
        <v>108.80726812825974</v>
      </c>
      <c r="AO202" s="108">
        <f>'SERIES_DB-MetaData'!AO202</f>
        <v>0</v>
      </c>
      <c r="AP202" s="108" t="str">
        <f>'SERIES_DB-MetaData'!AP202</f>
        <v>RJ</v>
      </c>
      <c r="AQ202" s="108">
        <f>'SERIES_DB-MetaData'!AQ202</f>
        <v>4</v>
      </c>
      <c r="AR202" s="108" t="str">
        <f>'SERIES_DB-MetaData'!AR202</f>
        <v>Ribbed</v>
      </c>
      <c r="AS202" s="31">
        <f>IF('SERIES_DB-MetaData'!$F202="US",'SERIES_DB-MetaData'!AS202,'SERIES_DB-MetaData'!AS202/25.4)</f>
        <v>0.23622047244094491</v>
      </c>
      <c r="AT202" s="108">
        <f>'SERIES_DB-MetaData'!AT202</f>
        <v>134</v>
      </c>
      <c r="AU202" s="31">
        <f>IF('SERIES_DB-MetaData'!$F202="US",'SERIES_DB-MetaData'!AU202,'SERIES_DB-MetaData'!AU202/25.4)</f>
        <v>1.3385826771653544</v>
      </c>
      <c r="AV202" s="31">
        <f>IF('SERIES_DB-MetaData'!$F202="US",'SERIES_DB-MetaData'!AV202,'SERIES_DB-MetaData'!AV202/25.4)</f>
        <v>0</v>
      </c>
      <c r="AW202" s="108">
        <f>'SERIES_DB-MetaData'!AW202</f>
        <v>0</v>
      </c>
      <c r="AX202" s="31">
        <f>IF('SERIES_DB-MetaData'!$F202="US",'SERIES_DB-MetaData'!AX202,'SERIES_DB-MetaData'!AX202/25.4)</f>
        <v>0</v>
      </c>
      <c r="AY202" s="23">
        <f t="shared" si="18"/>
        <v>1.0906204004747595</v>
      </c>
      <c r="AZ202" s="23"/>
      <c r="BA202" s="31">
        <f>IF('SERIES_DB-MetaData'!$F202="US",'SERIES_DB-MetaData'!BA202,'SERIES_DB-MetaData'!BA202/6.89476)</f>
        <v>71.068463586839869</v>
      </c>
      <c r="BB202" s="31">
        <f>IF('SERIES_DB-MetaData'!$F202="US",'SERIES_DB-MetaData'!BB202,'SERIES_DB-MetaData'!BB202/6.89476)</f>
        <v>108.80726812825974</v>
      </c>
      <c r="BC202" s="108">
        <f>'SERIES_DB-MetaData'!BC202</f>
        <v>0</v>
      </c>
      <c r="BD202" s="31">
        <f>IF('SERIES_DB-MetaData'!$F202="US",'SERIES_DB-MetaData'!BD202,'SERIES_DB-MetaData'!BD202/25.4)</f>
        <v>0.25</v>
      </c>
      <c r="BE202" s="31">
        <f>IF('SERIES_DB-MetaData'!$F202="US",'SERIES_DB-MetaData'!BE202,'SERIES_DB-MetaData'!BE202/25.4)</f>
        <v>9.015748031496063</v>
      </c>
      <c r="BF202" s="108">
        <f>'SERIES_DB-MetaData'!BF202</f>
        <v>2</v>
      </c>
      <c r="BG202" s="23">
        <f t="shared" si="19"/>
        <v>0.27116377638148481</v>
      </c>
      <c r="BH202" s="31">
        <f>IF('SERIES_DB-MetaData'!$F202="US",'SERIES_DB-MetaData'!BH202,'SERIES_DB-MetaData'!BH202/25.4)</f>
        <v>0</v>
      </c>
      <c r="BI202" s="31">
        <f>IF('SERIES_DB-MetaData'!$F202="US",'SERIES_DB-MetaData'!BI202,'SERIES_DB-MetaData'!BI202/6.89476)</f>
        <v>65.266956355261101</v>
      </c>
      <c r="BJ202" s="31">
        <f>IF('SERIES_DB-MetaData'!$F202="US",'SERIES_DB-MetaData'!BJ202,'SERIES_DB-MetaData'!BJ202/6.89476)</f>
        <v>101.00424090178629</v>
      </c>
      <c r="BK202" s="108">
        <f>'SERIES_DB-MetaData'!BK202</f>
        <v>0</v>
      </c>
      <c r="BL202" s="31">
        <f>IF('SERIES_DB-MetaData'!$F202="US",'SERIES_DB-MetaData'!BL202,'SERIES_DB-MetaData'!BL202/25.4)</f>
        <v>0.25</v>
      </c>
      <c r="BM202" s="31">
        <f>IF('SERIES_DB-MetaData'!$F202="US",'SERIES_DB-MetaData'!BM202,'SERIES_DB-MetaData'!BM202/25.4)</f>
        <v>4.015748031496063</v>
      </c>
      <c r="BN202" s="31">
        <f>'SERIES_DB-MetaData'!$BO$6</f>
        <v>0.52359877559829893</v>
      </c>
      <c r="BO202" s="22">
        <f>'SERIES_DB-MetaData'!$BO$6</f>
        <v>0.52359877559829893</v>
      </c>
      <c r="BP202" s="31">
        <f>IF('SERIES_DB-MetaData'!$F202="US",'SERIES_DB-MetaData'!BP202,'SERIES_DB-MetaData'!BP202/6.89476)</f>
        <v>70.995944746445133</v>
      </c>
      <c r="BQ202" s="31">
        <f>IF('SERIES_DB-MetaData'!$F202="US",'SERIES_DB-MetaData'!BQ202,'SERIES_DB-MetaData'!BQ202/6.89476)</f>
        <v>101.00424090178629</v>
      </c>
      <c r="BR202" s="108">
        <f>'SERIES_DB-MetaData'!BR202</f>
        <v>0</v>
      </c>
      <c r="BS202" s="31">
        <f>IF('SERIES_DB-MetaData'!$F202="US",'SERIES_DB-MetaData'!BS202,'SERIES_DB-MetaData'!BS202/25.4)</f>
        <v>0</v>
      </c>
      <c r="BT202" s="108">
        <f>'SERIES_DB-MetaData'!BT202</f>
        <v>0</v>
      </c>
      <c r="BU202" s="108">
        <f t="shared" si="20"/>
        <v>0</v>
      </c>
      <c r="BV202" s="31">
        <f>IF('SERIES_DB-MetaData'!$F202="US",'SERIES_DB-MetaData'!BV202,'SERIES_DB-MetaData'!BV202/6.89476)</f>
        <v>0</v>
      </c>
      <c r="BW202" s="108">
        <f>'SERIES_DB-MetaData'!BW202</f>
        <v>0</v>
      </c>
      <c r="BX202" s="108">
        <f>'SERIES_DB-MetaData'!BX202</f>
        <v>4</v>
      </c>
    </row>
    <row r="203" spans="1:76">
      <c r="A203" s="85">
        <f>'SERIES_DB-MetaData'!A203</f>
        <v>198</v>
      </c>
      <c r="B203" s="85">
        <f>'SERIES_DB-MetaData'!B203</f>
        <v>0</v>
      </c>
      <c r="C203" s="85">
        <f>'SERIES_DB-MetaData'!C203</f>
        <v>17</v>
      </c>
      <c r="D203" s="85" t="str">
        <f>'SERIES_DB-MetaData'!D203</f>
        <v>B8*</v>
      </c>
      <c r="E203" s="85" t="str">
        <f>'SERIES_DB-MetaData'!E203</f>
        <v>Oesterle et al. (1979)</v>
      </c>
      <c r="F203" s="20" t="s">
        <v>193</v>
      </c>
      <c r="G203" s="85" t="str">
        <f>'SERIES_DB-MetaData'!G203</f>
        <v>C</v>
      </c>
      <c r="H203" s="85" t="str">
        <f>'SERIES_DB-MetaData'!H203</f>
        <v>B</v>
      </c>
      <c r="I203" s="31">
        <f>IF('SERIES_DB-MetaData'!$F203="US",'SERIES_DB-MetaData'!I203,'SERIES_DB-MetaData'!I203/6.89476)</f>
        <v>6.0915825931577023</v>
      </c>
      <c r="J203" s="31">
        <f>IF('SERIES_DB-MetaData'!$F203="US",'SERIES_DB-MetaData'!J203,'SERIES_DB-MetaData'!J203/6.89476)</f>
        <v>0</v>
      </c>
      <c r="K203" s="31">
        <f>IF('SERIES_DB-MetaData'!$F203="US",'SERIES_DB-MetaData'!K203,'SERIES_DB-MetaData'!K203/6.89476)</f>
        <v>0</v>
      </c>
      <c r="L203" s="31">
        <f>IF('SERIES_DB-MetaData'!$F203="US",'SERIES_DB-MetaData'!L203,'SERIES_DB-MetaData'!L203/4.448)</f>
        <v>320.5935251798561</v>
      </c>
      <c r="M203" s="20">
        <f>'SERIES_DB-MetaData'!M203</f>
        <v>0</v>
      </c>
      <c r="N203" s="31">
        <f>IF('SERIES_DB-MetaData'!$F203="US",'SERIES_DB-MetaData'!N203,'SERIES_DB-MetaData'!N203/25.4)</f>
        <v>12.007874015748031</v>
      </c>
      <c r="O203" s="31">
        <f>IF('SERIES_DB-MetaData'!$F203="US",'SERIES_DB-MetaData'!O203,'SERIES_DB-MetaData'!O203/25.4)</f>
        <v>12.007874015748031</v>
      </c>
      <c r="P203" s="31">
        <f>IF('SERIES_DB-MetaData'!$F203="US",'SERIES_DB-MetaData'!P203,'SERIES_DB-MetaData'!P203/25.4)</f>
        <v>75</v>
      </c>
      <c r="Q203" s="31">
        <f>IF('SERIES_DB-MetaData'!$F203="US",'SERIES_DB-MetaData'!Q203,'SERIES_DB-MetaData'!Q203/25.4)</f>
        <v>4.015748031496063</v>
      </c>
      <c r="R203" s="31">
        <f>IF('SERIES_DB-MetaData'!$F203="US",'SERIES_DB-MetaData'!R203,'SERIES_DB-MetaData'!R203/25.4)</f>
        <v>180</v>
      </c>
      <c r="S203" s="31">
        <f>IF('SERIES_DB-MetaData'!$F203="US",'SERIES_DB-MetaData'!S203,'SERIES_DB-MetaData'!S203/25.4)</f>
        <v>180</v>
      </c>
      <c r="T203" s="24" t="str">
        <f>'SERIES_DB-MetaData'!T203</f>
        <v>C</v>
      </c>
      <c r="U203" s="31">
        <f>IF('SERIES_DB-MetaData'!$F203="US",'SERIES_DB-MetaData'!U203,'SERIES_DB-MetaData'!U203/(25.4^2))</f>
        <v>348.92894785789571</v>
      </c>
      <c r="V203" s="31">
        <f>IF('SERIES_DB-MetaData'!$F203="US",'SERIES_DB-MetaData'!V203,'SERIES_DB-MetaData'!V203/25.4)</f>
        <v>0.74803149606299213</v>
      </c>
      <c r="W203" s="31">
        <f>IF('SERIES_DB-MetaData'!$F203="US",'SERIES_DB-MetaData'!W203,'SERIES_DB-MetaData'!W203/25.4)</f>
        <v>0.74803149606299213</v>
      </c>
      <c r="X203" s="31">
        <f>IF('SERIES_DB-MetaData'!$F203="US",'SERIES_DB-MetaData'!X203,'SERIES_DB-MetaData'!X203/25.4)</f>
        <v>0.74803149606299213</v>
      </c>
      <c r="Y203" s="108">
        <f>'SERIES_DB-MetaData'!Y203</f>
        <v>12</v>
      </c>
      <c r="Z203" s="31">
        <f>IF('SERIES_DB-MetaData'!$F203="US",'SERIES_DB-MetaData'!Z203,'SERIES_DB-MetaData'!Z203/25.4)</f>
        <v>0.625</v>
      </c>
      <c r="AA203" s="108">
        <f>'SERIES_DB-MetaData'!AA203</f>
        <v>2</v>
      </c>
      <c r="AB203" s="31">
        <f>IF('SERIES_DB-MetaData'!$F203="US",'SERIES_DB-MetaData'!AB203,'SERIES_DB-MetaData'!AB203/25.4)</f>
        <v>0.625</v>
      </c>
      <c r="AC203" s="108">
        <f>'SERIES_DB-MetaData'!AC203</f>
        <v>2</v>
      </c>
      <c r="AD203" s="108" t="str">
        <f>'SERIES_DB-MetaData'!AD203</f>
        <v>H</v>
      </c>
      <c r="AE203" s="31">
        <f>IF('SERIES_DB-MetaData'!$F203="US",'SERIES_DB-MetaData'!AE203,'SERIES_DB-MetaData'!AE203/25.4)</f>
        <v>12.000000000000002</v>
      </c>
      <c r="AF203" s="108" t="str">
        <f>'SERIES_DB-MetaData'!AF203</f>
        <v>Ribbed</v>
      </c>
      <c r="AG203" s="23">
        <f t="shared" si="17"/>
        <v>1.5113807804178958</v>
      </c>
      <c r="AH203" s="31">
        <f>IF('SERIES_DB-MetaData'!$F203="US",'SERIES_DB-MetaData'!AH203,'SERIES_DB-MetaData'!AH203/25.4)</f>
        <v>0</v>
      </c>
      <c r="AI203" s="31">
        <f>IF('SERIES_DB-MetaData'!$F203="US",'SERIES_DB-MetaData'!AI203,'SERIES_DB-MetaData'!AI203/6.89476)</f>
        <v>65.266956355261101</v>
      </c>
      <c r="AJ203" s="31">
        <f>IF('SERIES_DB-MetaData'!$F203="US",'SERIES_DB-MetaData'!AJ203,'SERIES_DB-MetaData'!AJ203/6.89476)</f>
        <v>108.19810986894396</v>
      </c>
      <c r="AK203" s="31">
        <f>IF('SERIES_DB-MetaData'!$F203="US",'SERIES_DB-MetaData'!AK203,'SERIES_DB-MetaData'!AK203/6.89476)</f>
        <v>64.976880993682158</v>
      </c>
      <c r="AL203" s="31">
        <f>IF('SERIES_DB-MetaData'!$F203="US",'SERIES_DB-MetaData'!AL203,'SERIES_DB-MetaData'!AL203/6.89476)</f>
        <v>64.976880993682158</v>
      </c>
      <c r="AM203" s="31">
        <f>IF('SERIES_DB-MetaData'!$F203="US",'SERIES_DB-MetaData'!AM203,'SERIES_DB-MetaData'!AM203/6.89476)</f>
        <v>108.19810986894396</v>
      </c>
      <c r="AN203" s="31">
        <f>IF('SERIES_DB-MetaData'!$F203="US",'SERIES_DB-MetaData'!AN203,'SERIES_DB-MetaData'!AN203/6.89476)</f>
        <v>108.19810986894396</v>
      </c>
      <c r="AO203" s="108">
        <f>'SERIES_DB-MetaData'!AO203</f>
        <v>0</v>
      </c>
      <c r="AP203" s="108" t="str">
        <f>'SERIES_DB-MetaData'!AP203</f>
        <v>RJ</v>
      </c>
      <c r="AQ203" s="108">
        <f>'SERIES_DB-MetaData'!AQ203</f>
        <v>4</v>
      </c>
      <c r="AR203" s="108" t="str">
        <f>'SERIES_DB-MetaData'!AR203</f>
        <v>Ribbed</v>
      </c>
      <c r="AS203" s="31">
        <f>IF('SERIES_DB-MetaData'!$F203="US",'SERIES_DB-MetaData'!AS203,'SERIES_DB-MetaData'!AS203/25.4)</f>
        <v>0.23622047244094491</v>
      </c>
      <c r="AT203" s="108">
        <f>'SERIES_DB-MetaData'!AT203</f>
        <v>134</v>
      </c>
      <c r="AU203" s="31">
        <f>IF('SERIES_DB-MetaData'!$F203="US",'SERIES_DB-MetaData'!AU203,'SERIES_DB-MetaData'!AU203/25.4)</f>
        <v>1.3385826771653544</v>
      </c>
      <c r="AV203" s="31">
        <f>IF('SERIES_DB-MetaData'!$F203="US",'SERIES_DB-MetaData'!AV203,'SERIES_DB-MetaData'!AV203/25.4)</f>
        <v>0</v>
      </c>
      <c r="AW203" s="108">
        <f>'SERIES_DB-MetaData'!AW203</f>
        <v>0</v>
      </c>
      <c r="AX203" s="31">
        <f>IF('SERIES_DB-MetaData'!$F203="US",'SERIES_DB-MetaData'!AX203,'SERIES_DB-MetaData'!AX203/25.4)</f>
        <v>0</v>
      </c>
      <c r="AY203" s="23">
        <f t="shared" si="18"/>
        <v>1.0906204004747595</v>
      </c>
      <c r="AZ203" s="23"/>
      <c r="BA203" s="31">
        <f>IF('SERIES_DB-MetaData'!$F203="US",'SERIES_DB-MetaData'!BA203,'SERIES_DB-MetaData'!BA203/6.89476)</f>
        <v>65.847107078418972</v>
      </c>
      <c r="BB203" s="31">
        <f>IF('SERIES_DB-MetaData'!$F203="US",'SERIES_DB-MetaData'!BB203,'SERIES_DB-MetaData'!BB203/6.89476)</f>
        <v>108.19810986894396</v>
      </c>
      <c r="BC203" s="108">
        <f>'SERIES_DB-MetaData'!BC203</f>
        <v>0</v>
      </c>
      <c r="BD203" s="31">
        <f>IF('SERIES_DB-MetaData'!$F203="US",'SERIES_DB-MetaData'!BD203,'SERIES_DB-MetaData'!BD203/25.4)</f>
        <v>0.25</v>
      </c>
      <c r="BE203" s="31">
        <f>IF('SERIES_DB-MetaData'!$F203="US",'SERIES_DB-MetaData'!BE203,'SERIES_DB-MetaData'!BE203/25.4)</f>
        <v>9.015748031496063</v>
      </c>
      <c r="BF203" s="108">
        <f>'SERIES_DB-MetaData'!BF203</f>
        <v>2</v>
      </c>
      <c r="BG203" s="23">
        <f t="shared" si="19"/>
        <v>0.27116377638148481</v>
      </c>
      <c r="BH203" s="31">
        <f>IF('SERIES_DB-MetaData'!$F203="US",'SERIES_DB-MetaData'!BH203,'SERIES_DB-MetaData'!BH203/25.4)</f>
        <v>0</v>
      </c>
      <c r="BI203" s="31">
        <f>IF('SERIES_DB-MetaData'!$F203="US",'SERIES_DB-MetaData'!BI203,'SERIES_DB-MetaData'!BI203/6.89476)</f>
        <v>64.976880993682158</v>
      </c>
      <c r="BJ203" s="31">
        <f>IF('SERIES_DB-MetaData'!$F203="US",'SERIES_DB-MetaData'!BJ203,'SERIES_DB-MetaData'!BJ203/6.89476)</f>
        <v>89.299700062076141</v>
      </c>
      <c r="BK203" s="108">
        <f>'SERIES_DB-MetaData'!BK203</f>
        <v>0</v>
      </c>
      <c r="BL203" s="31">
        <f>IF('SERIES_DB-MetaData'!$F203="US",'SERIES_DB-MetaData'!BL203,'SERIES_DB-MetaData'!BL203/25.4)</f>
        <v>0.25</v>
      </c>
      <c r="BM203" s="31">
        <f>IF('SERIES_DB-MetaData'!$F203="US",'SERIES_DB-MetaData'!BM203,'SERIES_DB-MetaData'!BM203/25.4)</f>
        <v>4.015748031496063</v>
      </c>
      <c r="BN203" s="31">
        <f>'SERIES_DB-MetaData'!$BO$6</f>
        <v>0.52359877559829893</v>
      </c>
      <c r="BO203" s="22">
        <f>'SERIES_DB-MetaData'!$BO$6</f>
        <v>0.52359877559829893</v>
      </c>
      <c r="BP203" s="31">
        <f>IF('SERIES_DB-MetaData'!$F203="US",'SERIES_DB-MetaData'!BP203,'SERIES_DB-MetaData'!BP203/6.89476)</f>
        <v>69.908162140524112</v>
      </c>
      <c r="BQ203" s="31">
        <f>IF('SERIES_DB-MetaData'!$F203="US",'SERIES_DB-MetaData'!BQ203,'SERIES_DB-MetaData'!BQ203/6.89476)</f>
        <v>105.60193538281246</v>
      </c>
      <c r="BR203" s="108">
        <f>'SERIES_DB-MetaData'!BR203</f>
        <v>0</v>
      </c>
      <c r="BS203" s="31">
        <f>IF('SERIES_DB-MetaData'!$F203="US",'SERIES_DB-MetaData'!BS203,'SERIES_DB-MetaData'!BS203/25.4)</f>
        <v>0</v>
      </c>
      <c r="BT203" s="108">
        <f>'SERIES_DB-MetaData'!BT203</f>
        <v>0</v>
      </c>
      <c r="BU203" s="108">
        <f t="shared" si="20"/>
        <v>0</v>
      </c>
      <c r="BV203" s="31">
        <f>IF('SERIES_DB-MetaData'!$F203="US",'SERIES_DB-MetaData'!BV203,'SERIES_DB-MetaData'!BV203/6.89476)</f>
        <v>0</v>
      </c>
      <c r="BW203" s="108">
        <f>'SERIES_DB-MetaData'!BW203</f>
        <v>0</v>
      </c>
      <c r="BX203" s="108">
        <f>'SERIES_DB-MetaData'!BX203</f>
        <v>4</v>
      </c>
    </row>
    <row r="204" spans="1:76">
      <c r="A204" s="85">
        <f>'SERIES_DB-MetaData'!A204</f>
        <v>199</v>
      </c>
      <c r="B204" s="85">
        <f>'SERIES_DB-MetaData'!B204</f>
        <v>0</v>
      </c>
      <c r="C204" s="85">
        <f>'SERIES_DB-MetaData'!C204</f>
        <v>18</v>
      </c>
      <c r="D204" s="85" t="str">
        <f>'SERIES_DB-MetaData'!D204</f>
        <v>B9*</v>
      </c>
      <c r="E204" s="85" t="str">
        <f>'SERIES_DB-MetaData'!E204</f>
        <v>Oesterle et al. (1979)</v>
      </c>
      <c r="F204" s="20" t="s">
        <v>193</v>
      </c>
      <c r="G204" s="85" t="str">
        <f>'SERIES_DB-MetaData'!G204</f>
        <v>C</v>
      </c>
      <c r="H204" s="85" t="str">
        <f>'SERIES_DB-MetaData'!H204</f>
        <v>B</v>
      </c>
      <c r="I204" s="31">
        <f>IF('SERIES_DB-MetaData'!$F204="US",'SERIES_DB-MetaData'!I204,'SERIES_DB-MetaData'!I204/6.89476)</f>
        <v>6.396161722815588</v>
      </c>
      <c r="J204" s="31">
        <f>IF('SERIES_DB-MetaData'!$F204="US",'SERIES_DB-MetaData'!J204,'SERIES_DB-MetaData'!J204/6.89476)</f>
        <v>0</v>
      </c>
      <c r="K204" s="31">
        <f>IF('SERIES_DB-MetaData'!$F204="US",'SERIES_DB-MetaData'!K204,'SERIES_DB-MetaData'!K204/6.89476)</f>
        <v>0</v>
      </c>
      <c r="L204" s="31">
        <f>IF('SERIES_DB-MetaData'!$F204="US",'SERIES_DB-MetaData'!L204,'SERIES_DB-MetaData'!L204/4.448)</f>
        <v>320.5935251798561</v>
      </c>
      <c r="M204" s="20">
        <f>'SERIES_DB-MetaData'!M204</f>
        <v>0</v>
      </c>
      <c r="N204" s="31">
        <f>IF('SERIES_DB-MetaData'!$F204="US",'SERIES_DB-MetaData'!N204,'SERIES_DB-MetaData'!N204/25.4)</f>
        <v>12.007874015748031</v>
      </c>
      <c r="O204" s="31">
        <f>IF('SERIES_DB-MetaData'!$F204="US",'SERIES_DB-MetaData'!O204,'SERIES_DB-MetaData'!O204/25.4)</f>
        <v>12.007874015748031</v>
      </c>
      <c r="P204" s="31">
        <f>IF('SERIES_DB-MetaData'!$F204="US",'SERIES_DB-MetaData'!P204,'SERIES_DB-MetaData'!P204/25.4)</f>
        <v>75</v>
      </c>
      <c r="Q204" s="31">
        <f>IF('SERIES_DB-MetaData'!$F204="US",'SERIES_DB-MetaData'!Q204,'SERIES_DB-MetaData'!Q204/25.4)</f>
        <v>4.015748031496063</v>
      </c>
      <c r="R204" s="31">
        <f>IF('SERIES_DB-MetaData'!$F204="US",'SERIES_DB-MetaData'!R204,'SERIES_DB-MetaData'!R204/25.4)</f>
        <v>180</v>
      </c>
      <c r="S204" s="31">
        <f>IF('SERIES_DB-MetaData'!$F204="US",'SERIES_DB-MetaData'!S204,'SERIES_DB-MetaData'!S204/25.4)</f>
        <v>180</v>
      </c>
      <c r="T204" s="24" t="str">
        <f>'SERIES_DB-MetaData'!T204</f>
        <v>C</v>
      </c>
      <c r="U204" s="31">
        <f>IF('SERIES_DB-MetaData'!$F204="US",'SERIES_DB-MetaData'!U204,'SERIES_DB-MetaData'!U204/(25.4^2))</f>
        <v>348.92894785789571</v>
      </c>
      <c r="V204" s="31">
        <f>IF('SERIES_DB-MetaData'!$F204="US",'SERIES_DB-MetaData'!V204,'SERIES_DB-MetaData'!V204/25.4)</f>
        <v>0.74803149606299213</v>
      </c>
      <c r="W204" s="31">
        <f>IF('SERIES_DB-MetaData'!$F204="US",'SERIES_DB-MetaData'!W204,'SERIES_DB-MetaData'!W204/25.4)</f>
        <v>0.74803149606299213</v>
      </c>
      <c r="X204" s="31">
        <f>IF('SERIES_DB-MetaData'!$F204="US",'SERIES_DB-MetaData'!X204,'SERIES_DB-MetaData'!X204/25.4)</f>
        <v>0.74803149606299213</v>
      </c>
      <c r="Y204" s="108">
        <f>'SERIES_DB-MetaData'!Y204</f>
        <v>12</v>
      </c>
      <c r="Z204" s="31">
        <f>IF('SERIES_DB-MetaData'!$F204="US",'SERIES_DB-MetaData'!Z204,'SERIES_DB-MetaData'!Z204/25.4)</f>
        <v>0.625</v>
      </c>
      <c r="AA204" s="108">
        <f>'SERIES_DB-MetaData'!AA204</f>
        <v>2</v>
      </c>
      <c r="AB204" s="31">
        <f>IF('SERIES_DB-MetaData'!$F204="US",'SERIES_DB-MetaData'!AB204,'SERIES_DB-MetaData'!AB204/25.4)</f>
        <v>0.625</v>
      </c>
      <c r="AC204" s="108">
        <f>'SERIES_DB-MetaData'!AC204</f>
        <v>2</v>
      </c>
      <c r="AD204" s="108" t="str">
        <f>'SERIES_DB-MetaData'!AD204</f>
        <v>H</v>
      </c>
      <c r="AE204" s="31">
        <f>IF('SERIES_DB-MetaData'!$F204="US",'SERIES_DB-MetaData'!AE204,'SERIES_DB-MetaData'!AE204/25.4)</f>
        <v>12.000000000000002</v>
      </c>
      <c r="AF204" s="108" t="str">
        <f>'SERIES_DB-MetaData'!AF204</f>
        <v>Ribbed</v>
      </c>
      <c r="AG204" s="23">
        <f t="shared" si="17"/>
        <v>1.5113807804178958</v>
      </c>
      <c r="AH204" s="31">
        <f>IF('SERIES_DB-MetaData'!$F204="US",'SERIES_DB-MetaData'!AH204,'SERIES_DB-MetaData'!AH204/25.4)</f>
        <v>0</v>
      </c>
      <c r="AI204" s="31">
        <f>IF('SERIES_DB-MetaData'!$F204="US",'SERIES_DB-MetaData'!AI204,'SERIES_DB-MetaData'!AI204/6.89476)</f>
        <v>64.976880993682158</v>
      </c>
      <c r="AJ204" s="31">
        <f>IF('SERIES_DB-MetaData'!$F204="US",'SERIES_DB-MetaData'!AJ204,'SERIES_DB-MetaData'!AJ204/6.89476)</f>
        <v>106.50116900370716</v>
      </c>
      <c r="AK204" s="31">
        <f>IF('SERIES_DB-MetaData'!$F204="US",'SERIES_DB-MetaData'!AK204,'SERIES_DB-MetaData'!AK204/6.89476)</f>
        <v>62.366202739471717</v>
      </c>
      <c r="AL204" s="31">
        <f>IF('SERIES_DB-MetaData'!$F204="US",'SERIES_DB-MetaData'!AL204,'SERIES_DB-MetaData'!AL204/6.89476)</f>
        <v>62.366202739471717</v>
      </c>
      <c r="AM204" s="31">
        <f>IF('SERIES_DB-MetaData'!$F204="US",'SERIES_DB-MetaData'!AM204,'SERIES_DB-MetaData'!AM204/6.89476)</f>
        <v>106.50116900370716</v>
      </c>
      <c r="AN204" s="31">
        <f>IF('SERIES_DB-MetaData'!$F204="US",'SERIES_DB-MetaData'!AN204,'SERIES_DB-MetaData'!AN204/6.89476)</f>
        <v>106.50116900370716</v>
      </c>
      <c r="AO204" s="108">
        <f>'SERIES_DB-MetaData'!AO204</f>
        <v>0</v>
      </c>
      <c r="AP204" s="108" t="str">
        <f>'SERIES_DB-MetaData'!AP204</f>
        <v>RJ</v>
      </c>
      <c r="AQ204" s="108">
        <f>'SERIES_DB-MetaData'!AQ204</f>
        <v>4</v>
      </c>
      <c r="AR204" s="108" t="str">
        <f>'SERIES_DB-MetaData'!AR204</f>
        <v>Ribbed</v>
      </c>
      <c r="AS204" s="31">
        <f>IF('SERIES_DB-MetaData'!$F204="US",'SERIES_DB-MetaData'!AS204,'SERIES_DB-MetaData'!AS204/25.4)</f>
        <v>0.25</v>
      </c>
      <c r="AT204" s="108">
        <f>'SERIES_DB-MetaData'!AT204</f>
        <v>134</v>
      </c>
      <c r="AU204" s="31">
        <f>IF('SERIES_DB-MetaData'!$F204="US",'SERIES_DB-MetaData'!AU204,'SERIES_DB-MetaData'!AU204/25.4)</f>
        <v>1.3385826771653544</v>
      </c>
      <c r="AV204" s="31">
        <f>IF('SERIES_DB-MetaData'!$F204="US",'SERIES_DB-MetaData'!AV204,'SERIES_DB-MetaData'!AV204/25.4)</f>
        <v>0</v>
      </c>
      <c r="AW204" s="108">
        <f>'SERIES_DB-MetaData'!AW204</f>
        <v>0</v>
      </c>
      <c r="AX204" s="31">
        <f>IF('SERIES_DB-MetaData'!$F204="US",'SERIES_DB-MetaData'!AX204,'SERIES_DB-MetaData'!AX204/25.4)</f>
        <v>0</v>
      </c>
      <c r="AY204" s="23">
        <f t="shared" si="18"/>
        <v>1.2215705860595414</v>
      </c>
      <c r="AZ204" s="23"/>
      <c r="BA204" s="31">
        <f>IF('SERIES_DB-MetaData'!$F204="US",'SERIES_DB-MetaData'!BA204,'SERIES_DB-MetaData'!BA204/6.89476)</f>
        <v>66.905882148182101</v>
      </c>
      <c r="BB204" s="31">
        <f>IF('SERIES_DB-MetaData'!$F204="US",'SERIES_DB-MetaData'!BB204,'SERIES_DB-MetaData'!BB204/6.89476)</f>
        <v>106.50116900370716</v>
      </c>
      <c r="BC204" s="108">
        <f>'SERIES_DB-MetaData'!BC204</f>
        <v>0</v>
      </c>
      <c r="BD204" s="31">
        <f>IF('SERIES_DB-MetaData'!$F204="US",'SERIES_DB-MetaData'!BD204,'SERIES_DB-MetaData'!BD204/25.4)</f>
        <v>0.25</v>
      </c>
      <c r="BE204" s="31">
        <f>IF('SERIES_DB-MetaData'!$F204="US",'SERIES_DB-MetaData'!BE204,'SERIES_DB-MetaData'!BE204/25.4)</f>
        <v>9.015748031496063</v>
      </c>
      <c r="BF204" s="108">
        <f>'SERIES_DB-MetaData'!BF204</f>
        <v>2</v>
      </c>
      <c r="BG204" s="23">
        <f t="shared" si="19"/>
        <v>0.27116377638148481</v>
      </c>
      <c r="BH204" s="31">
        <f>IF('SERIES_DB-MetaData'!$F204="US",'SERIES_DB-MetaData'!BH204,'SERIES_DB-MetaData'!BH204/25.4)</f>
        <v>0</v>
      </c>
      <c r="BI204" s="31">
        <f>IF('SERIES_DB-MetaData'!$F204="US",'SERIES_DB-MetaData'!BI204,'SERIES_DB-MetaData'!BI204/6.89476)</f>
        <v>66.905882148182101</v>
      </c>
      <c r="BJ204" s="31">
        <f>IF('SERIES_DB-MetaData'!$F204="US",'SERIES_DB-MetaData'!BJ204,'SERIES_DB-MetaData'!BJ204/6.89476)</f>
        <v>88.908098323944557</v>
      </c>
      <c r="BK204" s="108">
        <f>'SERIES_DB-MetaData'!BK204</f>
        <v>0</v>
      </c>
      <c r="BL204" s="31">
        <f>IF('SERIES_DB-MetaData'!$F204="US",'SERIES_DB-MetaData'!BL204,'SERIES_DB-MetaData'!BL204/25.4)</f>
        <v>0.25</v>
      </c>
      <c r="BM204" s="31">
        <f>IF('SERIES_DB-MetaData'!$F204="US",'SERIES_DB-MetaData'!BM204,'SERIES_DB-MetaData'!BM204/25.4)</f>
        <v>4.015748031496063</v>
      </c>
      <c r="BN204" s="31">
        <f>'SERIES_DB-MetaData'!$BO$6</f>
        <v>0.52359877559829893</v>
      </c>
      <c r="BO204" s="22">
        <f>'SERIES_DB-MetaData'!$BO$6</f>
        <v>0.52359877559829893</v>
      </c>
      <c r="BP204" s="31">
        <f>IF('SERIES_DB-MetaData'!$F204="US",'SERIES_DB-MetaData'!BP204,'SERIES_DB-MetaData'!BP204/6.89476)</f>
        <v>66.905882148182101</v>
      </c>
      <c r="BQ204" s="31">
        <f>IF('SERIES_DB-MetaData'!$F204="US",'SERIES_DB-MetaData'!BQ204,'SERIES_DB-MetaData'!BQ204/6.89476)</f>
        <v>88.908098323944557</v>
      </c>
      <c r="BR204" s="108">
        <f>'SERIES_DB-MetaData'!BR204</f>
        <v>0</v>
      </c>
      <c r="BS204" s="31">
        <f>IF('SERIES_DB-MetaData'!$F204="US",'SERIES_DB-MetaData'!BS204,'SERIES_DB-MetaData'!BS204/25.4)</f>
        <v>0</v>
      </c>
      <c r="BT204" s="108">
        <f>'SERIES_DB-MetaData'!BT204</f>
        <v>0</v>
      </c>
      <c r="BU204" s="108">
        <f t="shared" si="20"/>
        <v>0</v>
      </c>
      <c r="BV204" s="31">
        <f>IF('SERIES_DB-MetaData'!$F204="US",'SERIES_DB-MetaData'!BV204,'SERIES_DB-MetaData'!BV204/6.89476)</f>
        <v>0</v>
      </c>
      <c r="BW204" s="108">
        <f>'SERIES_DB-MetaData'!BW204</f>
        <v>0</v>
      </c>
      <c r="BX204" s="108">
        <f>'SERIES_DB-MetaData'!BX204</f>
        <v>4</v>
      </c>
    </row>
    <row r="205" spans="1:76">
      <c r="A205" s="85">
        <f>'SERIES_DB-MetaData'!A205</f>
        <v>200</v>
      </c>
      <c r="B205" s="85">
        <f>'SERIES_DB-MetaData'!B205</f>
        <v>0</v>
      </c>
      <c r="C205" s="85">
        <f>'SERIES_DB-MetaData'!C205</f>
        <v>19</v>
      </c>
      <c r="D205" s="85" t="str">
        <f>'SERIES_DB-MetaData'!D205</f>
        <v>B9R</v>
      </c>
      <c r="E205" s="85" t="str">
        <f>'SERIES_DB-MetaData'!E205</f>
        <v>Oesterle et al. (1979)</v>
      </c>
      <c r="F205" s="20" t="s">
        <v>193</v>
      </c>
      <c r="G205" s="85" t="str">
        <f>'SERIES_DB-MetaData'!G205</f>
        <v>C</v>
      </c>
      <c r="H205" s="85" t="str">
        <f>'SERIES_DB-MetaData'!H205</f>
        <v>B</v>
      </c>
      <c r="I205" s="31">
        <f>IF('SERIES_DB-MetaData'!$F205="US",'SERIES_DB-MetaData'!I205,'SERIES_DB-MetaData'!I205/6.89476)</f>
        <v>7.5129518648944993</v>
      </c>
      <c r="J205" s="31">
        <f>IF('SERIES_DB-MetaData'!$F205="US",'SERIES_DB-MetaData'!J205,'SERIES_DB-MetaData'!J205/6.89476)</f>
        <v>0</v>
      </c>
      <c r="K205" s="31">
        <f>IF('SERIES_DB-MetaData'!$F205="US",'SERIES_DB-MetaData'!K205,'SERIES_DB-MetaData'!K205/6.89476)</f>
        <v>0</v>
      </c>
      <c r="L205" s="31">
        <f>IF('SERIES_DB-MetaData'!$F205="US",'SERIES_DB-MetaData'!L205,'SERIES_DB-MetaData'!L205/4.448)</f>
        <v>264.613309352518</v>
      </c>
      <c r="M205" s="20">
        <f>'SERIES_DB-MetaData'!M205</f>
        <v>0</v>
      </c>
      <c r="N205" s="31">
        <f>IF('SERIES_DB-MetaData'!$F205="US",'SERIES_DB-MetaData'!N205,'SERIES_DB-MetaData'!N205/25.4)</f>
        <v>12.007874015748031</v>
      </c>
      <c r="O205" s="31">
        <f>IF('SERIES_DB-MetaData'!$F205="US",'SERIES_DB-MetaData'!O205,'SERIES_DB-MetaData'!O205/25.4)</f>
        <v>12.007874015748031</v>
      </c>
      <c r="P205" s="31">
        <f>IF('SERIES_DB-MetaData'!$F205="US",'SERIES_DB-MetaData'!P205,'SERIES_DB-MetaData'!P205/25.4)</f>
        <v>75</v>
      </c>
      <c r="Q205" s="31">
        <f>IF('SERIES_DB-MetaData'!$F205="US",'SERIES_DB-MetaData'!Q205,'SERIES_DB-MetaData'!Q205/25.4)</f>
        <v>4.015748031496063</v>
      </c>
      <c r="R205" s="31">
        <f>IF('SERIES_DB-MetaData'!$F205="US",'SERIES_DB-MetaData'!R205,'SERIES_DB-MetaData'!R205/25.4)</f>
        <v>180</v>
      </c>
      <c r="S205" s="31">
        <f>IF('SERIES_DB-MetaData'!$F205="US",'SERIES_DB-MetaData'!S205,'SERIES_DB-MetaData'!S205/25.4)</f>
        <v>180</v>
      </c>
      <c r="T205" s="24" t="str">
        <f>'SERIES_DB-MetaData'!T205</f>
        <v>C</v>
      </c>
      <c r="U205" s="31">
        <f>IF('SERIES_DB-MetaData'!$F205="US",'SERIES_DB-MetaData'!U205,'SERIES_DB-MetaData'!U205/(25.4^2))</f>
        <v>348.92894785789571</v>
      </c>
      <c r="V205" s="31">
        <f>IF('SERIES_DB-MetaData'!$F205="US",'SERIES_DB-MetaData'!V205,'SERIES_DB-MetaData'!V205/25.4)</f>
        <v>0.75196850393700798</v>
      </c>
      <c r="W205" s="31">
        <f>IF('SERIES_DB-MetaData'!$F205="US",'SERIES_DB-MetaData'!W205,'SERIES_DB-MetaData'!W205/25.4)</f>
        <v>0.75196850393700798</v>
      </c>
      <c r="X205" s="31">
        <f>IF('SERIES_DB-MetaData'!$F205="US",'SERIES_DB-MetaData'!X205,'SERIES_DB-MetaData'!X205/25.4)</f>
        <v>0.75196850393700798</v>
      </c>
      <c r="Y205" s="108">
        <f>'SERIES_DB-MetaData'!Y205</f>
        <v>12</v>
      </c>
      <c r="Z205" s="31">
        <f>IF('SERIES_DB-MetaData'!$F205="US",'SERIES_DB-MetaData'!Z205,'SERIES_DB-MetaData'!Z205/25.4)</f>
        <v>0.98425196850393704</v>
      </c>
      <c r="AA205" s="108">
        <f>'SERIES_DB-MetaData'!AA205</f>
        <v>2</v>
      </c>
      <c r="AB205" s="31">
        <f>IF('SERIES_DB-MetaData'!$F205="US",'SERIES_DB-MetaData'!AB205,'SERIES_DB-MetaData'!AB205/25.4)</f>
        <v>0.98425196850393704</v>
      </c>
      <c r="AC205" s="108">
        <f>'SERIES_DB-MetaData'!AC205</f>
        <v>2</v>
      </c>
      <c r="AD205" s="108" t="str">
        <f>'SERIES_DB-MetaData'!AD205</f>
        <v>H90</v>
      </c>
      <c r="AE205" s="31">
        <f>IF('SERIES_DB-MetaData'!$F205="US",'SERIES_DB-MetaData'!AE205,'SERIES_DB-MetaData'!AE205/25.4)</f>
        <v>24.015748031496063</v>
      </c>
      <c r="AF205" s="108" t="str">
        <f>'SERIES_DB-MetaData'!AF205</f>
        <v>Ribbed</v>
      </c>
      <c r="AG205" s="23">
        <f t="shared" si="17"/>
        <v>1.5273319182943286</v>
      </c>
      <c r="AH205" s="31">
        <f>IF('SERIES_DB-MetaData'!$F205="US",'SERIES_DB-MetaData'!AH205,'SERIES_DB-MetaData'!AH205/25.4)</f>
        <v>0</v>
      </c>
      <c r="AI205" s="31">
        <f>IF('SERIES_DB-MetaData'!$F205="US",'SERIES_DB-MetaData'!AI205,'SERIES_DB-MetaData'!AI205/6.89476)</f>
        <v>62.308187667155934</v>
      </c>
      <c r="AJ205" s="31">
        <f>IF('SERIES_DB-MetaData'!$F205="US",'SERIES_DB-MetaData'!AJ205,'SERIES_DB-MetaData'!AJ205/6.89476)</f>
        <v>106.50116900370716</v>
      </c>
      <c r="AK205" s="31">
        <f>IF('SERIES_DB-MetaData'!$F205="US",'SERIES_DB-MetaData'!AK205,'SERIES_DB-MetaData'!AK205/6.89476)</f>
        <v>62.308187667155934</v>
      </c>
      <c r="AL205" s="31">
        <f>IF('SERIES_DB-MetaData'!$F205="US",'SERIES_DB-MetaData'!AL205,'SERIES_DB-MetaData'!AL205/6.89476)</f>
        <v>62.308187667155934</v>
      </c>
      <c r="AM205" s="31">
        <f>IF('SERIES_DB-MetaData'!$F205="US",'SERIES_DB-MetaData'!AM205,'SERIES_DB-MetaData'!AM205/6.89476)</f>
        <v>106.50116900370716</v>
      </c>
      <c r="AN205" s="31">
        <f>IF('SERIES_DB-MetaData'!$F205="US",'SERIES_DB-MetaData'!AN205,'SERIES_DB-MetaData'!AN205/6.89476)</f>
        <v>0.92098927301312883</v>
      </c>
      <c r="AO205" s="108">
        <f>'SERIES_DB-MetaData'!AO205</f>
        <v>0</v>
      </c>
      <c r="AP205" s="108" t="str">
        <f>'SERIES_DB-MetaData'!AP205</f>
        <v>R</v>
      </c>
      <c r="AQ205" s="108">
        <f>'SERIES_DB-MetaData'!AQ205</f>
        <v>2</v>
      </c>
      <c r="AR205" s="108" t="str">
        <f>'SERIES_DB-MetaData'!AR205</f>
        <v>Ribbed</v>
      </c>
      <c r="AS205" s="31">
        <f>IF('SERIES_DB-MetaData'!$F205="US",'SERIES_DB-MetaData'!AS205,'SERIES_DB-MetaData'!AS205/25.4)</f>
        <v>0.25</v>
      </c>
      <c r="AT205" s="108">
        <f>'SERIES_DB-MetaData'!AT205</f>
        <v>134</v>
      </c>
      <c r="AU205" s="31">
        <f>IF('SERIES_DB-MetaData'!$F205="US",'SERIES_DB-MetaData'!AU205,'SERIES_DB-MetaData'!AU205/25.4)</f>
        <v>1.3385826771653544</v>
      </c>
      <c r="AV205" s="31">
        <f>IF('SERIES_DB-MetaData'!$F205="US",'SERIES_DB-MetaData'!AV205,'SERIES_DB-MetaData'!AV205/25.4)</f>
        <v>0</v>
      </c>
      <c r="AW205" s="108">
        <f>'SERIES_DB-MetaData'!AW205</f>
        <v>0</v>
      </c>
      <c r="AX205" s="31">
        <f>IF('SERIES_DB-MetaData'!$F205="US",'SERIES_DB-MetaData'!AX205,'SERIES_DB-MetaData'!AX205/25.4)</f>
        <v>0</v>
      </c>
      <c r="AY205" s="23">
        <f t="shared" si="18"/>
        <v>0.61078529302977069</v>
      </c>
      <c r="AZ205" s="23"/>
      <c r="BA205" s="31">
        <f>IF('SERIES_DB-MetaData'!$F205="US",'SERIES_DB-MetaData'!BA205,'SERIES_DB-MetaData'!BA205/6.89476)</f>
        <v>66.905882148182101</v>
      </c>
      <c r="BB205" s="31">
        <f>IF('SERIES_DB-MetaData'!$F205="US",'SERIES_DB-MetaData'!BB205,'SERIES_DB-MetaData'!BB205/6.89476)</f>
        <v>88.908098323944557</v>
      </c>
      <c r="BC205" s="108">
        <f>'SERIES_DB-MetaData'!BC205</f>
        <v>0</v>
      </c>
      <c r="BD205" s="31">
        <f>IF('SERIES_DB-MetaData'!$F205="US",'SERIES_DB-MetaData'!BD205,'SERIES_DB-MetaData'!BD205/25.4)</f>
        <v>0.25</v>
      </c>
      <c r="BE205" s="31">
        <f>IF('SERIES_DB-MetaData'!$F205="US",'SERIES_DB-MetaData'!BE205,'SERIES_DB-MetaData'!BE205/25.4)</f>
        <v>9.015748031496063</v>
      </c>
      <c r="BF205" s="108">
        <f>'SERIES_DB-MetaData'!BF205</f>
        <v>2</v>
      </c>
      <c r="BG205" s="23">
        <f t="shared" si="19"/>
        <v>0.27116377638148481</v>
      </c>
      <c r="BH205" s="31">
        <f>IF('SERIES_DB-MetaData'!$F205="US",'SERIES_DB-MetaData'!BH205,'SERIES_DB-MetaData'!BH205/25.4)</f>
        <v>0</v>
      </c>
      <c r="BI205" s="31">
        <f>IF('SERIES_DB-MetaData'!$F205="US",'SERIES_DB-MetaData'!BI205,'SERIES_DB-MetaData'!BI205/6.89476)</f>
        <v>66.905882148182101</v>
      </c>
      <c r="BJ205" s="31">
        <f>IF('SERIES_DB-MetaData'!$F205="US",'SERIES_DB-MetaData'!BJ205,'SERIES_DB-MetaData'!BJ205/6.89476)</f>
        <v>88.908098323944557</v>
      </c>
      <c r="BK205" s="108">
        <f>'SERIES_DB-MetaData'!BK205</f>
        <v>0</v>
      </c>
      <c r="BL205" s="31">
        <f>IF('SERIES_DB-MetaData'!$F205="US",'SERIES_DB-MetaData'!BL205,'SERIES_DB-MetaData'!BL205/25.4)</f>
        <v>0.25</v>
      </c>
      <c r="BM205" s="31">
        <f>IF('SERIES_DB-MetaData'!$F205="US",'SERIES_DB-MetaData'!BM205,'SERIES_DB-MetaData'!BM205/25.4)</f>
        <v>4.015748031496063</v>
      </c>
      <c r="BN205" s="31">
        <f>'SERIES_DB-MetaData'!$BO$6</f>
        <v>0.52359877559829893</v>
      </c>
      <c r="BO205" s="22">
        <f>'SERIES_DB-MetaData'!$BO$6</f>
        <v>0.52359877559829893</v>
      </c>
      <c r="BP205" s="31">
        <f>IF('SERIES_DB-MetaData'!$F205="US",'SERIES_DB-MetaData'!BP205,'SERIES_DB-MetaData'!BP205/6.89476)</f>
        <v>66.905882148182101</v>
      </c>
      <c r="BQ205" s="31">
        <f>IF('SERIES_DB-MetaData'!$F205="US",'SERIES_DB-MetaData'!BQ205,'SERIES_DB-MetaData'!BQ205/6.89476)</f>
        <v>88.908098323944557</v>
      </c>
      <c r="BR205" s="108">
        <f>'SERIES_DB-MetaData'!BR205</f>
        <v>0</v>
      </c>
      <c r="BS205" s="31">
        <f>IF('SERIES_DB-MetaData'!$F205="US",'SERIES_DB-MetaData'!BS205,'SERIES_DB-MetaData'!BS205/25.4)</f>
        <v>0</v>
      </c>
      <c r="BT205" s="108">
        <f>'SERIES_DB-MetaData'!BT205</f>
        <v>0</v>
      </c>
      <c r="BU205" s="108">
        <f t="shared" si="20"/>
        <v>0</v>
      </c>
      <c r="BV205" s="31">
        <f>IF('SERIES_DB-MetaData'!$F205="US",'SERIES_DB-MetaData'!BV205,'SERIES_DB-MetaData'!BV205/6.89476)</f>
        <v>0</v>
      </c>
      <c r="BW205" s="108">
        <f>'SERIES_DB-MetaData'!BW205</f>
        <v>0</v>
      </c>
      <c r="BX205" s="108">
        <f>'SERIES_DB-MetaData'!BX205</f>
        <v>2</v>
      </c>
    </row>
    <row r="206" spans="1:76">
      <c r="A206" s="85">
        <f>'SERIES_DB-MetaData'!A206</f>
        <v>201</v>
      </c>
      <c r="B206" s="85">
        <f>'SERIES_DB-MetaData'!B206</f>
        <v>0</v>
      </c>
      <c r="C206" s="85">
        <f>'SERIES_DB-MetaData'!C206</f>
        <v>20</v>
      </c>
      <c r="D206" s="85" t="str">
        <f>'SERIES_DB-MetaData'!D206</f>
        <v>F2</v>
      </c>
      <c r="E206" s="85" t="str">
        <f>'SERIES_DB-MetaData'!E206</f>
        <v>Oesterle et al. (1979)</v>
      </c>
      <c r="F206" s="20" t="s">
        <v>193</v>
      </c>
      <c r="G206" s="85" t="str">
        <f>'SERIES_DB-MetaData'!G206</f>
        <v>C</v>
      </c>
      <c r="H206" s="85" t="str">
        <f>'SERIES_DB-MetaData'!H206</f>
        <v>F</v>
      </c>
      <c r="I206" s="31">
        <f>IF('SERIES_DB-MetaData'!$F206="US",'SERIES_DB-MetaData'!I206,'SERIES_DB-MetaData'!I206/6.89476)</f>
        <v>6.6137182439997915</v>
      </c>
      <c r="J206" s="31">
        <f>IF('SERIES_DB-MetaData'!$F206="US",'SERIES_DB-MetaData'!J206,'SERIES_DB-MetaData'!J206/6.89476)</f>
        <v>0</v>
      </c>
      <c r="K206" s="31">
        <f>IF('SERIES_DB-MetaData'!$F206="US",'SERIES_DB-MetaData'!K206,'SERIES_DB-MetaData'!K206/6.89476)</f>
        <v>0</v>
      </c>
      <c r="L206" s="31">
        <f>IF('SERIES_DB-MetaData'!$F206="US",'SERIES_DB-MetaData'!L206,'SERIES_DB-MetaData'!L206/4.448)</f>
        <v>282.3741007194244</v>
      </c>
      <c r="M206" s="20">
        <f>'SERIES_DB-MetaData'!M206</f>
        <v>0</v>
      </c>
      <c r="N206" s="31">
        <f>IF('SERIES_DB-MetaData'!$F206="US",'SERIES_DB-MetaData'!N206,'SERIES_DB-MetaData'!N206/25.4)</f>
        <v>36.023622047244096</v>
      </c>
      <c r="O206" s="31">
        <f>IF('SERIES_DB-MetaData'!$F206="US",'SERIES_DB-MetaData'!O206,'SERIES_DB-MetaData'!O206/25.4)</f>
        <v>4.015748031496063</v>
      </c>
      <c r="P206" s="31">
        <f>IF('SERIES_DB-MetaData'!$F206="US",'SERIES_DB-MetaData'!P206,'SERIES_DB-MetaData'!P206/25.4)</f>
        <v>75</v>
      </c>
      <c r="Q206" s="31">
        <f>IF('SERIES_DB-MetaData'!$F206="US",'SERIES_DB-MetaData'!Q206,'SERIES_DB-MetaData'!Q206/25.4)</f>
        <v>4.015748031496063</v>
      </c>
      <c r="R206" s="31">
        <f>IF('SERIES_DB-MetaData'!$F206="US",'SERIES_DB-MetaData'!R206,'SERIES_DB-MetaData'!R206/25.4)</f>
        <v>180</v>
      </c>
      <c r="S206" s="31">
        <f>IF('SERIES_DB-MetaData'!$F206="US",'SERIES_DB-MetaData'!S206,'SERIES_DB-MetaData'!S206/25.4)</f>
        <v>180</v>
      </c>
      <c r="T206" s="24" t="str">
        <f>'SERIES_DB-MetaData'!T206</f>
        <v>C</v>
      </c>
      <c r="U206" s="31">
        <f>IF('SERIES_DB-MetaData'!$F206="US",'SERIES_DB-MetaData'!U206,'SERIES_DB-MetaData'!U206/(25.4^2))</f>
        <v>413.59042718085436</v>
      </c>
      <c r="V206" s="31">
        <f>IF('SERIES_DB-MetaData'!$F206="US",'SERIES_DB-MetaData'!V206,'SERIES_DB-MetaData'!V206/25.4)</f>
        <v>0.5</v>
      </c>
      <c r="W206" s="31">
        <f>IF('SERIES_DB-MetaData'!$F206="US",'SERIES_DB-MetaData'!W206,'SERIES_DB-MetaData'!W206/25.4)</f>
        <v>0</v>
      </c>
      <c r="X206" s="31">
        <f>IF('SERIES_DB-MetaData'!$F206="US",'SERIES_DB-MetaData'!X206,'SERIES_DB-MetaData'!X206/25.4)</f>
        <v>0</v>
      </c>
      <c r="Y206" s="108">
        <f>'SERIES_DB-MetaData'!Y206</f>
        <v>24</v>
      </c>
      <c r="Z206" s="31">
        <f>IF('SERIES_DB-MetaData'!$F206="US",'SERIES_DB-MetaData'!Z206,'SERIES_DB-MetaData'!Z206/25.4)</f>
        <v>0.98425196850393704</v>
      </c>
      <c r="AA206" s="108">
        <f>'SERIES_DB-MetaData'!AA206</f>
        <v>0</v>
      </c>
      <c r="AB206" s="31">
        <f>IF('SERIES_DB-MetaData'!$F206="US",'SERIES_DB-MetaData'!AB206,'SERIES_DB-MetaData'!AB206/25.4)</f>
        <v>0.98425196850393704</v>
      </c>
      <c r="AC206" s="108">
        <f>'SERIES_DB-MetaData'!AC206</f>
        <v>10</v>
      </c>
      <c r="AD206" s="108" t="str">
        <f>'SERIES_DB-MetaData'!AD206</f>
        <v>H90</v>
      </c>
      <c r="AE206" s="31">
        <f>IF('SERIES_DB-MetaData'!$F206="US",'SERIES_DB-MetaData'!AE206,'SERIES_DB-MetaData'!AE206/25.4)</f>
        <v>24.015748031496063</v>
      </c>
      <c r="AF206" s="108" t="str">
        <f>'SERIES_DB-MetaData'!AF206</f>
        <v>Ribbed</v>
      </c>
      <c r="AG206" s="23">
        <f t="shared" si="17"/>
        <v>0.66464148859253835</v>
      </c>
      <c r="AH206" s="31">
        <f>IF('SERIES_DB-MetaData'!$F206="US",'SERIES_DB-MetaData'!AH206,'SERIES_DB-MetaData'!AH206/25.4)</f>
        <v>0</v>
      </c>
      <c r="AI206" s="31">
        <f>IF('SERIES_DB-MetaData'!$F206="US",'SERIES_DB-MetaData'!AI206,'SERIES_DB-MetaData'!AI206/6.89476)</f>
        <v>60.408194048813883</v>
      </c>
      <c r="AJ206" s="31">
        <f>IF('SERIES_DB-MetaData'!$F206="US",'SERIES_DB-MetaData'!AJ206,'SERIES_DB-MetaData'!AJ206/6.89476)</f>
        <v>104.80422813847038</v>
      </c>
      <c r="AK206" s="31">
        <f>IF('SERIES_DB-MetaData'!$F206="US",'SERIES_DB-MetaData'!AK206,'SERIES_DB-MetaData'!AK206/6.89476)</f>
        <v>0</v>
      </c>
      <c r="AL206" s="31">
        <f>IF('SERIES_DB-MetaData'!$F206="US",'SERIES_DB-MetaData'!AL206,'SERIES_DB-MetaData'!AL206/6.89476)</f>
        <v>60.408194048813883</v>
      </c>
      <c r="AM206" s="31">
        <f>IF('SERIES_DB-MetaData'!$F206="US",'SERIES_DB-MetaData'!AM206,'SERIES_DB-MetaData'!AM206/6.89476)</f>
        <v>0</v>
      </c>
      <c r="AN206" s="31">
        <f>IF('SERIES_DB-MetaData'!$F206="US",'SERIES_DB-MetaData'!AN206,'SERIES_DB-MetaData'!AN206/6.89476)</f>
        <v>0.92098927301312883</v>
      </c>
      <c r="AO206" s="108">
        <f>'SERIES_DB-MetaData'!AO206</f>
        <v>0</v>
      </c>
      <c r="AP206" s="108" t="str">
        <f>'SERIES_DB-MetaData'!AP206</f>
        <v>R</v>
      </c>
      <c r="AQ206" s="108">
        <f>'SERIES_DB-MetaData'!AQ206</f>
        <v>2</v>
      </c>
      <c r="AR206" s="108" t="str">
        <f>'SERIES_DB-MetaData'!AR206</f>
        <v>Ribbed</v>
      </c>
      <c r="AS206" s="31">
        <f>IF('SERIES_DB-MetaData'!$F206="US",'SERIES_DB-MetaData'!AS206,'SERIES_DB-MetaData'!AS206/25.4)</f>
        <v>0.25</v>
      </c>
      <c r="AT206" s="108">
        <f>'SERIES_DB-MetaData'!AT206</f>
        <v>134</v>
      </c>
      <c r="AU206" s="31">
        <f>IF('SERIES_DB-MetaData'!$F206="US",'SERIES_DB-MetaData'!AU206,'SERIES_DB-MetaData'!AU206/25.4)</f>
        <v>1.3385826771653544</v>
      </c>
      <c r="AV206" s="31">
        <f>IF('SERIES_DB-MetaData'!$F206="US",'SERIES_DB-MetaData'!AV206,'SERIES_DB-MetaData'!AV206/25.4)</f>
        <v>0</v>
      </c>
      <c r="AW206" s="108">
        <f>'SERIES_DB-MetaData'!AW206</f>
        <v>0</v>
      </c>
      <c r="AX206" s="31">
        <f>IF('SERIES_DB-MetaData'!$F206="US",'SERIES_DB-MetaData'!AX206,'SERIES_DB-MetaData'!AX206/25.4)</f>
        <v>0</v>
      </c>
      <c r="AY206" s="23">
        <f t="shared" si="18"/>
        <v>0.2035950976765902</v>
      </c>
      <c r="AZ206" s="23"/>
      <c r="BA206" s="31">
        <f>IF('SERIES_DB-MetaData'!$F206="US",'SERIES_DB-MetaData'!BA206,'SERIES_DB-MetaData'!BA206/6.89476)</f>
        <v>67.297483886313671</v>
      </c>
      <c r="BB206" s="31">
        <f>IF('SERIES_DB-MetaData'!$F206="US",'SERIES_DB-MetaData'!BB206,'SERIES_DB-MetaData'!BB206/6.89476)</f>
        <v>88.095887311523526</v>
      </c>
      <c r="BC206" s="108">
        <f>'SERIES_DB-MetaData'!BC206</f>
        <v>0</v>
      </c>
      <c r="BD206" s="31">
        <f>IF('SERIES_DB-MetaData'!$F206="US",'SERIES_DB-MetaData'!BD206,'SERIES_DB-MetaData'!BD206/25.4)</f>
        <v>0.25</v>
      </c>
      <c r="BE206" s="31">
        <f>IF('SERIES_DB-MetaData'!$F206="US",'SERIES_DB-MetaData'!BE206,'SERIES_DB-MetaData'!BE206/25.4)</f>
        <v>9.015748031496063</v>
      </c>
      <c r="BF206" s="108">
        <f>'SERIES_DB-MetaData'!BF206</f>
        <v>2</v>
      </c>
      <c r="BG206" s="23">
        <f t="shared" si="19"/>
        <v>0.27116377638148481</v>
      </c>
      <c r="BH206" s="31">
        <f>IF('SERIES_DB-MetaData'!$F206="US",'SERIES_DB-MetaData'!BH206,'SERIES_DB-MetaData'!BH206/25.4)</f>
        <v>0</v>
      </c>
      <c r="BI206" s="31">
        <f>IF('SERIES_DB-MetaData'!$F206="US",'SERIES_DB-MetaData'!BI206,'SERIES_DB-MetaData'!BI206/6.89476)</f>
        <v>67.297483886313671</v>
      </c>
      <c r="BJ206" s="31">
        <f>IF('SERIES_DB-MetaData'!$F206="US",'SERIES_DB-MetaData'!BJ206,'SERIES_DB-MetaData'!BJ206/6.89476)</f>
        <v>88.095887311523526</v>
      </c>
      <c r="BK206" s="108">
        <f>'SERIES_DB-MetaData'!BK206</f>
        <v>0</v>
      </c>
      <c r="BL206" s="31">
        <f>IF('SERIES_DB-MetaData'!$F206="US",'SERIES_DB-MetaData'!BL206,'SERIES_DB-MetaData'!BL206/25.4)</f>
        <v>0.25</v>
      </c>
      <c r="BM206" s="31">
        <f>IF('SERIES_DB-MetaData'!$F206="US",'SERIES_DB-MetaData'!BM206,'SERIES_DB-MetaData'!BM206/25.4)</f>
        <v>4.015748031496063</v>
      </c>
      <c r="BN206" s="31">
        <f>'SERIES_DB-MetaData'!$BO$6</f>
        <v>0.52359877559829893</v>
      </c>
      <c r="BO206" s="22">
        <f>'SERIES_DB-MetaData'!$BO$6</f>
        <v>0.52359877559829893</v>
      </c>
      <c r="BP206" s="31">
        <f>IF('SERIES_DB-MetaData'!$F206="US",'SERIES_DB-MetaData'!BP206,'SERIES_DB-MetaData'!BP206/6.89476)</f>
        <v>76.202797486787063</v>
      </c>
      <c r="BQ206" s="31">
        <f>IF('SERIES_DB-MetaData'!$F206="US",'SERIES_DB-MetaData'!BQ206,'SERIES_DB-MetaData'!BQ206/6.89476)</f>
        <v>102.20805365233889</v>
      </c>
      <c r="BR206" s="108">
        <f>'SERIES_DB-MetaData'!BR206</f>
        <v>0</v>
      </c>
      <c r="BS206" s="31">
        <f>IF('SERIES_DB-MetaData'!$F206="US",'SERIES_DB-MetaData'!BS206,'SERIES_DB-MetaData'!BS206/25.4)</f>
        <v>0</v>
      </c>
      <c r="BT206" s="108">
        <f>'SERIES_DB-MetaData'!BT206</f>
        <v>0</v>
      </c>
      <c r="BU206" s="108">
        <f t="shared" si="20"/>
        <v>0</v>
      </c>
      <c r="BV206" s="31">
        <f>IF('SERIES_DB-MetaData'!$F206="US",'SERIES_DB-MetaData'!BV206,'SERIES_DB-MetaData'!BV206/6.89476)</f>
        <v>0</v>
      </c>
      <c r="BW206" s="108">
        <f>'SERIES_DB-MetaData'!BW206</f>
        <v>0</v>
      </c>
      <c r="BX206" s="108">
        <f>'SERIES_DB-MetaData'!BX206</f>
        <v>2</v>
      </c>
    </row>
    <row r="207" spans="1:76">
      <c r="A207" s="85">
        <f>'SERIES_DB-MetaData'!A207</f>
        <v>202</v>
      </c>
      <c r="B207" s="85">
        <f>'SERIES_DB-MetaData'!B207</f>
        <v>0</v>
      </c>
      <c r="C207" s="85">
        <f>'SERIES_DB-MetaData'!C207</f>
        <v>1</v>
      </c>
      <c r="D207" s="85" t="str">
        <f>'SERIES_DB-MetaData'!D207</f>
        <v>HRI-W2</v>
      </c>
      <c r="E207" s="85" t="str">
        <f>'SERIES_DB-MetaData'!E207</f>
        <v>Oh, Han, Choi (2006)</v>
      </c>
      <c r="F207" s="20" t="s">
        <v>193</v>
      </c>
      <c r="G207" s="85" t="str">
        <f>'SERIES_DB-MetaData'!G207</f>
        <v>C</v>
      </c>
      <c r="H207" s="85" t="str">
        <f>'SERIES_DB-MetaData'!H207</f>
        <v>R</v>
      </c>
      <c r="I207" s="31">
        <f>IF('SERIES_DB-MetaData'!$F207="US",'SERIES_DB-MetaData'!I207,'SERIES_DB-MetaData'!I207/6.89476)</f>
        <v>4.0030399897893476</v>
      </c>
      <c r="J207" s="31">
        <f>IF('SERIES_DB-MetaData'!$F207="US",'SERIES_DB-MetaData'!J207,'SERIES_DB-MetaData'!J207/6.89476)</f>
        <v>0</v>
      </c>
      <c r="K207" s="31">
        <f>IF('SERIES_DB-MetaData'!$F207="US",'SERIES_DB-MetaData'!K207,'SERIES_DB-MetaData'!K207/6.89476)</f>
        <v>0</v>
      </c>
      <c r="L207" s="31">
        <f>IF('SERIES_DB-MetaData'!$F207="US",'SERIES_DB-MetaData'!L207,'SERIES_DB-MetaData'!L207/4.448)</f>
        <v>186.15107913669064</v>
      </c>
      <c r="M207" s="20" t="str">
        <f>'SERIES_DB-MetaData'!M207</f>
        <v>III</v>
      </c>
      <c r="N207" s="31">
        <f>IF('SERIES_DB-MetaData'!$F207="US",'SERIES_DB-MetaData'!N207,'SERIES_DB-MetaData'!N207/25.4)</f>
        <v>7.8740157480314963</v>
      </c>
      <c r="O207" s="31">
        <f>IF('SERIES_DB-MetaData'!$F207="US",'SERIES_DB-MetaData'!O207,'SERIES_DB-MetaData'!O207/25.4)</f>
        <v>7.8740157480314963</v>
      </c>
      <c r="P207" s="31">
        <f>IF('SERIES_DB-MetaData'!$F207="US",'SERIES_DB-MetaData'!P207,'SERIES_DB-MetaData'!P207/25.4)</f>
        <v>59.055118110236222</v>
      </c>
      <c r="Q207" s="31">
        <f>IF('SERIES_DB-MetaData'!$F207="US",'SERIES_DB-MetaData'!Q207,'SERIES_DB-MetaData'!Q207/25.4)</f>
        <v>7.8740157480314963</v>
      </c>
      <c r="R207" s="31">
        <f>IF('SERIES_DB-MetaData'!$F207="US",'SERIES_DB-MetaData'!R207,'SERIES_DB-MetaData'!R207/25.4)</f>
        <v>88.58267716535434</v>
      </c>
      <c r="S207" s="31">
        <f>IF('SERIES_DB-MetaData'!$F207="US",'SERIES_DB-MetaData'!S207,'SERIES_DB-MetaData'!S207/25.4)</f>
        <v>88.58267716535434</v>
      </c>
      <c r="T207" s="24" t="str">
        <f>'SERIES_DB-MetaData'!T207</f>
        <v>C</v>
      </c>
      <c r="U207" s="31">
        <f>IF('SERIES_DB-MetaData'!$F207="US",'SERIES_DB-MetaData'!U207,'SERIES_DB-MetaData'!U207/(25.4^2))</f>
        <v>465.00093000186001</v>
      </c>
      <c r="V207" s="31">
        <f>IF('SERIES_DB-MetaData'!$F207="US",'SERIES_DB-MetaData'!V207,'SERIES_DB-MetaData'!V207/25.4)</f>
        <v>0.51181102362204722</v>
      </c>
      <c r="W207" s="31">
        <f>IF('SERIES_DB-MetaData'!$F207="US",'SERIES_DB-MetaData'!W207,'SERIES_DB-MetaData'!W207/25.4)</f>
        <v>0</v>
      </c>
      <c r="X207" s="31">
        <f>IF('SERIES_DB-MetaData'!$F207="US",'SERIES_DB-MetaData'!X207,'SERIES_DB-MetaData'!X207/25.4)</f>
        <v>0</v>
      </c>
      <c r="Y207" s="108">
        <f>'SERIES_DB-MetaData'!Y207</f>
        <v>4</v>
      </c>
      <c r="Z207" s="31">
        <f>IF('SERIES_DB-MetaData'!$F207="US",'SERIES_DB-MetaData'!Z207,'SERIES_DB-MetaData'!Z207/25.4)</f>
        <v>0</v>
      </c>
      <c r="AA207" s="108">
        <f>'SERIES_DB-MetaData'!AA207</f>
        <v>0</v>
      </c>
      <c r="AB207" s="31">
        <f>IF('SERIES_DB-MetaData'!$F207="US",'SERIES_DB-MetaData'!AB207,'SERIES_DB-MetaData'!AB207/25.4)</f>
        <v>0</v>
      </c>
      <c r="AC207" s="108">
        <f>'SERIES_DB-MetaData'!AC207</f>
        <v>0</v>
      </c>
      <c r="AD207" s="108" t="str">
        <f>'SERIES_DB-MetaData'!AD207</f>
        <v>CH</v>
      </c>
      <c r="AE207" s="31">
        <f>IF('SERIES_DB-MetaData'!$F207="US",'SERIES_DB-MetaData'!AE207,'SERIES_DB-MetaData'!AE207/25.4)</f>
        <v>19.685039370078741</v>
      </c>
      <c r="AF207" s="108" t="str">
        <f>'SERIES_DB-MetaData'!AF207</f>
        <v>Ribbed</v>
      </c>
      <c r="AG207" s="23">
        <f t="shared" si="17"/>
        <v>0.176976386152225</v>
      </c>
      <c r="AH207" s="31">
        <f>IF('SERIES_DB-MetaData'!$F207="US",'SERIES_DB-MetaData'!AH207,'SERIES_DB-MetaData'!AH207/25.4)</f>
        <v>0</v>
      </c>
      <c r="AI207" s="31">
        <f>IF('SERIES_DB-MetaData'!$F207="US",'SERIES_DB-MetaData'!AI207,'SERIES_DB-MetaData'!AI207/6.89476)</f>
        <v>65.12191867447163</v>
      </c>
      <c r="AJ207" s="31">
        <f>IF('SERIES_DB-MetaData'!$F207="US",'SERIES_DB-MetaData'!AJ207,'SERIES_DB-MetaData'!AJ207/6.89476)</f>
        <v>89.488249047102443</v>
      </c>
      <c r="AK207" s="31">
        <f>IF('SERIES_DB-MetaData'!$F207="US",'SERIES_DB-MetaData'!AK207,'SERIES_DB-MetaData'!AK207/6.89476)</f>
        <v>65.12191867447163</v>
      </c>
      <c r="AL207" s="31">
        <f>IF('SERIES_DB-MetaData'!$F207="US",'SERIES_DB-MetaData'!AL207,'SERIES_DB-MetaData'!AL207/6.89476)</f>
        <v>65.12191867447163</v>
      </c>
      <c r="AM207" s="31">
        <f>IF('SERIES_DB-MetaData'!$F207="US",'SERIES_DB-MetaData'!AM207,'SERIES_DB-MetaData'!AM207/6.89476)</f>
        <v>89.488249047102443</v>
      </c>
      <c r="AN207" s="31">
        <f>IF('SERIES_DB-MetaData'!$F207="US",'SERIES_DB-MetaData'!AN207,'SERIES_DB-MetaData'!AN207/6.89476)</f>
        <v>89.488249047102443</v>
      </c>
      <c r="AO207" s="108">
        <f>'SERIES_DB-MetaData'!AO207</f>
        <v>0</v>
      </c>
      <c r="AP207" s="108" t="str">
        <f>'SERIES_DB-MetaData'!AP207</f>
        <v>R</v>
      </c>
      <c r="AQ207" s="108">
        <f>'SERIES_DB-MetaData'!AQ207</f>
        <v>2</v>
      </c>
      <c r="AR207" s="108" t="str">
        <f>'SERIES_DB-MetaData'!AR207</f>
        <v>Ribbed</v>
      </c>
      <c r="AS207" s="31">
        <f>IF('SERIES_DB-MetaData'!$F207="US",'SERIES_DB-MetaData'!AS207,'SERIES_DB-MetaData'!AS207/25.4)</f>
        <v>0.39370078740157483</v>
      </c>
      <c r="AT207" s="108">
        <f>'SERIES_DB-MetaData'!AT207</f>
        <v>10</v>
      </c>
      <c r="AU207" s="31">
        <f>IF('SERIES_DB-MetaData'!$F207="US",'SERIES_DB-MetaData'!AU207,'SERIES_DB-MetaData'!AU207/25.4)</f>
        <v>7.8740157480314963</v>
      </c>
      <c r="AV207" s="31">
        <f>IF('SERIES_DB-MetaData'!$F207="US",'SERIES_DB-MetaData'!AV207,'SERIES_DB-MetaData'!AV207/25.4)</f>
        <v>0</v>
      </c>
      <c r="AW207" s="108">
        <f>'SERIES_DB-MetaData'!AW207</f>
        <v>0</v>
      </c>
      <c r="AX207" s="31">
        <f>IF('SERIES_DB-MetaData'!$F207="US",'SERIES_DB-MetaData'!AX207,'SERIES_DB-MetaData'!AX207/25.4)</f>
        <v>0</v>
      </c>
      <c r="AY207" s="23">
        <f t="shared" si="18"/>
        <v>0.39269908169872408</v>
      </c>
      <c r="AZ207" s="23"/>
      <c r="BA207" s="31">
        <f>IF('SERIES_DB-MetaData'!$F207="US",'SERIES_DB-MetaData'!BA207,'SERIES_DB-MetaData'!BA207/6.89476)</f>
        <v>49.602886829998432</v>
      </c>
      <c r="BB207" s="31">
        <f>IF('SERIES_DB-MetaData'!$F207="US",'SERIES_DB-MetaData'!BB207,'SERIES_DB-MetaData'!BB207/6.89476)</f>
        <v>64.541767951313759</v>
      </c>
      <c r="BC207" s="108">
        <f>'SERIES_DB-MetaData'!BC207</f>
        <v>0</v>
      </c>
      <c r="BD207" s="31">
        <f>IF('SERIES_DB-MetaData'!$F207="US",'SERIES_DB-MetaData'!BD207,'SERIES_DB-MetaData'!BD207/25.4)</f>
        <v>0.39370078740157483</v>
      </c>
      <c r="BE207" s="31">
        <f>IF('SERIES_DB-MetaData'!$F207="US",'SERIES_DB-MetaData'!BE207,'SERIES_DB-MetaData'!BE207/25.4)</f>
        <v>12.992125984251969</v>
      </c>
      <c r="BF207" s="108">
        <f>'SERIES_DB-MetaData'!BF207</f>
        <v>2</v>
      </c>
      <c r="BG207" s="23">
        <f t="shared" si="19"/>
        <v>0.23799944345377222</v>
      </c>
      <c r="BH207" s="31">
        <f>IF('SERIES_DB-MetaData'!$F207="US",'SERIES_DB-MetaData'!BH207,'SERIES_DB-MetaData'!BH207/25.4)</f>
        <v>0</v>
      </c>
      <c r="BI207" s="31">
        <f>IF('SERIES_DB-MetaData'!$F207="US",'SERIES_DB-MetaData'!BI207,'SERIES_DB-MetaData'!BI207/6.89476)</f>
        <v>49.602886829998432</v>
      </c>
      <c r="BJ207" s="31">
        <f>IF('SERIES_DB-MetaData'!$F207="US",'SERIES_DB-MetaData'!BJ207,'SERIES_DB-MetaData'!BJ207/6.89476)</f>
        <v>64.541767951313759</v>
      </c>
      <c r="BK207" s="108">
        <f>'SERIES_DB-MetaData'!BK207</f>
        <v>0</v>
      </c>
      <c r="BL207" s="31">
        <f>IF('SERIES_DB-MetaData'!$F207="US",'SERIES_DB-MetaData'!BL207,'SERIES_DB-MetaData'!BL207/25.4)</f>
        <v>0.39370078740157483</v>
      </c>
      <c r="BM207" s="31">
        <f>IF('SERIES_DB-MetaData'!$F207="US",'SERIES_DB-MetaData'!BM207,'SERIES_DB-MetaData'!BM207/25.4)</f>
        <v>9.8425196850393704</v>
      </c>
      <c r="BN207" s="31">
        <f>'SERIES_DB-MetaData'!$BO$6</f>
        <v>0.52359877559829893</v>
      </c>
      <c r="BO207" s="22">
        <f>'SERIES_DB-MetaData'!$BO$6</f>
        <v>0.52359877559829893</v>
      </c>
      <c r="BP207" s="31">
        <f>IF('SERIES_DB-MetaData'!$F207="US",'SERIES_DB-MetaData'!BP207,'SERIES_DB-MetaData'!BP207/6.89476)</f>
        <v>49.602886829998432</v>
      </c>
      <c r="BQ207" s="31">
        <f>IF('SERIES_DB-MetaData'!$F207="US",'SERIES_DB-MetaData'!BQ207,'SERIES_DB-MetaData'!BQ207/6.89476)</f>
        <v>64.541767951313759</v>
      </c>
      <c r="BR207" s="108">
        <f>'SERIES_DB-MetaData'!BR207</f>
        <v>0</v>
      </c>
      <c r="BS207" s="31">
        <f>IF('SERIES_DB-MetaData'!$F207="US",'SERIES_DB-MetaData'!BS207,'SERIES_DB-MetaData'!BS207/25.4)</f>
        <v>0</v>
      </c>
      <c r="BT207" s="108">
        <f>'SERIES_DB-MetaData'!BT207</f>
        <v>0</v>
      </c>
      <c r="BU207" s="108">
        <f t="shared" si="20"/>
        <v>0</v>
      </c>
      <c r="BV207" s="31">
        <f>IF('SERIES_DB-MetaData'!$F207="US",'SERIES_DB-MetaData'!BV207,'SERIES_DB-MetaData'!BV207/6.89476)</f>
        <v>0</v>
      </c>
      <c r="BW207" s="108">
        <f>'SERIES_DB-MetaData'!BW207</f>
        <v>0</v>
      </c>
      <c r="BX207" s="108">
        <f>'SERIES_DB-MetaData'!BX207</f>
        <v>1</v>
      </c>
    </row>
    <row r="208" spans="1:76">
      <c r="A208" s="85">
        <f>'SERIES_DB-MetaData'!A208</f>
        <v>203</v>
      </c>
      <c r="B208" s="85">
        <f>'SERIES_DB-MetaData'!B208</f>
        <v>0</v>
      </c>
      <c r="C208" s="85">
        <f>'SERIES_DB-MetaData'!C208</f>
        <v>2</v>
      </c>
      <c r="D208" s="85" t="str">
        <f>'SERIES_DB-MetaData'!D208</f>
        <v>HRI-W5</v>
      </c>
      <c r="E208" s="85" t="str">
        <f>'SERIES_DB-MetaData'!E208</f>
        <v>Oh, Han, Choi (2006)</v>
      </c>
      <c r="F208" s="20" t="s">
        <v>193</v>
      </c>
      <c r="G208" s="85" t="str">
        <f>'SERIES_DB-MetaData'!G208</f>
        <v>C</v>
      </c>
      <c r="H208" s="85" t="str">
        <f>'SERIES_DB-MetaData'!H208</f>
        <v>R</v>
      </c>
      <c r="I208" s="31">
        <f>IF('SERIES_DB-MetaData'!$F208="US",'SERIES_DB-MetaData'!I208,'SERIES_DB-MetaData'!I208/6.89476)</f>
        <v>4.0030399897893476</v>
      </c>
      <c r="J208" s="31">
        <f>IF('SERIES_DB-MetaData'!$F208="US",'SERIES_DB-MetaData'!J208,'SERIES_DB-MetaData'!J208/6.89476)</f>
        <v>0</v>
      </c>
      <c r="K208" s="31">
        <f>IF('SERIES_DB-MetaData'!$F208="US",'SERIES_DB-MetaData'!K208,'SERIES_DB-MetaData'!K208/6.89476)</f>
        <v>0</v>
      </c>
      <c r="L208" s="31">
        <f>IF('SERIES_DB-MetaData'!$F208="US",'SERIES_DB-MetaData'!L208,'SERIES_DB-MetaData'!L208/4.448)</f>
        <v>186.15107913669064</v>
      </c>
      <c r="M208" s="20" t="str">
        <f>'SERIES_DB-MetaData'!M208</f>
        <v>III</v>
      </c>
      <c r="N208" s="31">
        <f>IF('SERIES_DB-MetaData'!$F208="US",'SERIES_DB-MetaData'!N208,'SERIES_DB-MetaData'!N208/25.4)</f>
        <v>7.8740157480314963</v>
      </c>
      <c r="O208" s="31">
        <f>IF('SERIES_DB-MetaData'!$F208="US",'SERIES_DB-MetaData'!O208,'SERIES_DB-MetaData'!O208/25.4)</f>
        <v>7.8740157480314963</v>
      </c>
      <c r="P208" s="31">
        <f>IF('SERIES_DB-MetaData'!$F208="US",'SERIES_DB-MetaData'!P208,'SERIES_DB-MetaData'!P208/25.4)</f>
        <v>59.055118110236222</v>
      </c>
      <c r="Q208" s="31">
        <f>IF('SERIES_DB-MetaData'!$F208="US",'SERIES_DB-MetaData'!Q208,'SERIES_DB-MetaData'!Q208/25.4)</f>
        <v>7.8740157480314963</v>
      </c>
      <c r="R208" s="31">
        <f>IF('SERIES_DB-MetaData'!$F208="US",'SERIES_DB-MetaData'!R208,'SERIES_DB-MetaData'!R208/25.4)</f>
        <v>88.58267716535434</v>
      </c>
      <c r="S208" s="31">
        <f>IF('SERIES_DB-MetaData'!$F208="US",'SERIES_DB-MetaData'!S208,'SERIES_DB-MetaData'!S208/25.4)</f>
        <v>88.58267716535434</v>
      </c>
      <c r="T208" s="24" t="str">
        <f>'SERIES_DB-MetaData'!T208</f>
        <v>C</v>
      </c>
      <c r="U208" s="31">
        <f>IF('SERIES_DB-MetaData'!$F208="US",'SERIES_DB-MetaData'!U208,'SERIES_DB-MetaData'!U208/(25.4^2))</f>
        <v>465.00093000186001</v>
      </c>
      <c r="V208" s="31">
        <f>IF('SERIES_DB-MetaData'!$F208="US",'SERIES_DB-MetaData'!V208,'SERIES_DB-MetaData'!V208/25.4)</f>
        <v>0.51181102362204722</v>
      </c>
      <c r="W208" s="31">
        <f>IF('SERIES_DB-MetaData'!$F208="US",'SERIES_DB-MetaData'!W208,'SERIES_DB-MetaData'!W208/25.4)</f>
        <v>0</v>
      </c>
      <c r="X208" s="31">
        <f>IF('SERIES_DB-MetaData'!$F208="US",'SERIES_DB-MetaData'!X208,'SERIES_DB-MetaData'!X208/25.4)</f>
        <v>0</v>
      </c>
      <c r="Y208" s="108">
        <f>'SERIES_DB-MetaData'!Y208</f>
        <v>4</v>
      </c>
      <c r="Z208" s="31">
        <f>IF('SERIES_DB-MetaData'!$F208="US",'SERIES_DB-MetaData'!Z208,'SERIES_DB-MetaData'!Z208/25.4)</f>
        <v>0</v>
      </c>
      <c r="AA208" s="108">
        <f>'SERIES_DB-MetaData'!AA208</f>
        <v>0</v>
      </c>
      <c r="AB208" s="31">
        <f>IF('SERIES_DB-MetaData'!$F208="US",'SERIES_DB-MetaData'!AB208,'SERIES_DB-MetaData'!AB208/25.4)</f>
        <v>0</v>
      </c>
      <c r="AC208" s="108">
        <f>'SERIES_DB-MetaData'!AC208</f>
        <v>0</v>
      </c>
      <c r="AD208" s="108" t="str">
        <f>'SERIES_DB-MetaData'!AD208</f>
        <v>CH</v>
      </c>
      <c r="AE208" s="31">
        <f>IF('SERIES_DB-MetaData'!$F208="US",'SERIES_DB-MetaData'!AE208,'SERIES_DB-MetaData'!AE208/25.4)</f>
        <v>19.685039370078741</v>
      </c>
      <c r="AF208" s="108" t="str">
        <f>'SERIES_DB-MetaData'!AF208</f>
        <v>Ribbed</v>
      </c>
      <c r="AG208" s="23">
        <f t="shared" si="17"/>
        <v>0.176976386152225</v>
      </c>
      <c r="AH208" s="31">
        <f>IF('SERIES_DB-MetaData'!$F208="US",'SERIES_DB-MetaData'!AH208,'SERIES_DB-MetaData'!AH208/25.4)</f>
        <v>0</v>
      </c>
      <c r="AI208" s="31">
        <f>IF('SERIES_DB-MetaData'!$F208="US",'SERIES_DB-MetaData'!AI208,'SERIES_DB-MetaData'!AI208/6.89476)</f>
        <v>65.12191867447163</v>
      </c>
      <c r="AJ208" s="31">
        <f>IF('SERIES_DB-MetaData'!$F208="US",'SERIES_DB-MetaData'!AJ208,'SERIES_DB-MetaData'!AJ208/6.89476)</f>
        <v>89.488249047102443</v>
      </c>
      <c r="AK208" s="31">
        <f>IF('SERIES_DB-MetaData'!$F208="US",'SERIES_DB-MetaData'!AK208,'SERIES_DB-MetaData'!AK208/6.89476)</f>
        <v>65.12191867447163</v>
      </c>
      <c r="AL208" s="31">
        <f>IF('SERIES_DB-MetaData'!$F208="US",'SERIES_DB-MetaData'!AL208,'SERIES_DB-MetaData'!AL208/6.89476)</f>
        <v>65.12191867447163</v>
      </c>
      <c r="AM208" s="31">
        <f>IF('SERIES_DB-MetaData'!$F208="US",'SERIES_DB-MetaData'!AM208,'SERIES_DB-MetaData'!AM208/6.89476)</f>
        <v>89.488249047102443</v>
      </c>
      <c r="AN208" s="31">
        <f>IF('SERIES_DB-MetaData'!$F208="US",'SERIES_DB-MetaData'!AN208,'SERIES_DB-MetaData'!AN208/6.89476)</f>
        <v>89.488249047102443</v>
      </c>
      <c r="AO208" s="108">
        <f>'SERIES_DB-MetaData'!AO208</f>
        <v>0</v>
      </c>
      <c r="AP208" s="108" t="str">
        <f>'SERIES_DB-MetaData'!AP208</f>
        <v>R</v>
      </c>
      <c r="AQ208" s="108">
        <f>'SERIES_DB-MetaData'!AQ208</f>
        <v>2</v>
      </c>
      <c r="AR208" s="108" t="str">
        <f>'SERIES_DB-MetaData'!AR208</f>
        <v>Ribbed</v>
      </c>
      <c r="AS208" s="31">
        <f>IF('SERIES_DB-MetaData'!$F208="US",'SERIES_DB-MetaData'!AS208,'SERIES_DB-MetaData'!AS208/25.4)</f>
        <v>0.39370078740157483</v>
      </c>
      <c r="AT208" s="108">
        <f>'SERIES_DB-MetaData'!AT208</f>
        <v>20</v>
      </c>
      <c r="AU208" s="31">
        <f>IF('SERIES_DB-MetaData'!$F208="US",'SERIES_DB-MetaData'!AU208,'SERIES_DB-MetaData'!AU208/25.4)</f>
        <v>3.9370078740157481</v>
      </c>
      <c r="AV208" s="31">
        <f>IF('SERIES_DB-MetaData'!$F208="US",'SERIES_DB-MetaData'!AV208,'SERIES_DB-MetaData'!AV208/25.4)</f>
        <v>0</v>
      </c>
      <c r="AW208" s="108">
        <f>'SERIES_DB-MetaData'!AW208</f>
        <v>0</v>
      </c>
      <c r="AX208" s="31">
        <f>IF('SERIES_DB-MetaData'!$F208="US",'SERIES_DB-MetaData'!AX208,'SERIES_DB-MetaData'!AX208/25.4)</f>
        <v>0</v>
      </c>
      <c r="AY208" s="23">
        <f t="shared" si="18"/>
        <v>0.78539816339744817</v>
      </c>
      <c r="AZ208" s="23"/>
      <c r="BA208" s="31">
        <f>IF('SERIES_DB-MetaData'!$F208="US",'SERIES_DB-MetaData'!BA208,'SERIES_DB-MetaData'!BA208/6.89476)</f>
        <v>49.602886829998432</v>
      </c>
      <c r="BB208" s="31">
        <f>IF('SERIES_DB-MetaData'!$F208="US",'SERIES_DB-MetaData'!BB208,'SERIES_DB-MetaData'!BB208/6.89476)</f>
        <v>64.541767951313759</v>
      </c>
      <c r="BC208" s="108">
        <f>'SERIES_DB-MetaData'!BC208</f>
        <v>0</v>
      </c>
      <c r="BD208" s="31">
        <f>IF('SERIES_DB-MetaData'!$F208="US",'SERIES_DB-MetaData'!BD208,'SERIES_DB-MetaData'!BD208/25.4)</f>
        <v>0.39370078740157483</v>
      </c>
      <c r="BE208" s="31">
        <f>IF('SERIES_DB-MetaData'!$F208="US",'SERIES_DB-MetaData'!BE208,'SERIES_DB-MetaData'!BE208/25.4)</f>
        <v>12.992125984251969</v>
      </c>
      <c r="BF208" s="108">
        <f>'SERIES_DB-MetaData'!BF208</f>
        <v>2</v>
      </c>
      <c r="BG208" s="23">
        <f t="shared" si="19"/>
        <v>0.23799944345377222</v>
      </c>
      <c r="BH208" s="31">
        <f>IF('SERIES_DB-MetaData'!$F208="US",'SERIES_DB-MetaData'!BH208,'SERIES_DB-MetaData'!BH208/25.4)</f>
        <v>0</v>
      </c>
      <c r="BI208" s="31">
        <f>IF('SERIES_DB-MetaData'!$F208="US",'SERIES_DB-MetaData'!BI208,'SERIES_DB-MetaData'!BI208/6.89476)</f>
        <v>49.602886829998432</v>
      </c>
      <c r="BJ208" s="31">
        <f>IF('SERIES_DB-MetaData'!$F208="US",'SERIES_DB-MetaData'!BJ208,'SERIES_DB-MetaData'!BJ208/6.89476)</f>
        <v>64.541767951313759</v>
      </c>
      <c r="BK208" s="108">
        <f>'SERIES_DB-MetaData'!BK208</f>
        <v>0</v>
      </c>
      <c r="BL208" s="31">
        <f>IF('SERIES_DB-MetaData'!$F208="US",'SERIES_DB-MetaData'!BL208,'SERIES_DB-MetaData'!BL208/25.4)</f>
        <v>0.39370078740157483</v>
      </c>
      <c r="BM208" s="31">
        <f>IF('SERIES_DB-MetaData'!$F208="US",'SERIES_DB-MetaData'!BM208,'SERIES_DB-MetaData'!BM208/25.4)</f>
        <v>9.8425196850393704</v>
      </c>
      <c r="BN208" s="31">
        <f>'SERIES_DB-MetaData'!$BO$6</f>
        <v>0.52359877559829893</v>
      </c>
      <c r="BO208" s="22">
        <f>'SERIES_DB-MetaData'!$BO$6</f>
        <v>0.52359877559829893</v>
      </c>
      <c r="BP208" s="31">
        <f>IF('SERIES_DB-MetaData'!$F208="US",'SERIES_DB-MetaData'!BP208,'SERIES_DB-MetaData'!BP208/6.89476)</f>
        <v>49.602886829998432</v>
      </c>
      <c r="BQ208" s="31">
        <f>IF('SERIES_DB-MetaData'!$F208="US",'SERIES_DB-MetaData'!BQ208,'SERIES_DB-MetaData'!BQ208/6.89476)</f>
        <v>64.541767951313759</v>
      </c>
      <c r="BR208" s="108">
        <f>'SERIES_DB-MetaData'!BR208</f>
        <v>0</v>
      </c>
      <c r="BS208" s="31">
        <f>IF('SERIES_DB-MetaData'!$F208="US",'SERIES_DB-MetaData'!BS208,'SERIES_DB-MetaData'!BS208/25.4)</f>
        <v>0</v>
      </c>
      <c r="BT208" s="108">
        <f>'SERIES_DB-MetaData'!BT208</f>
        <v>0</v>
      </c>
      <c r="BU208" s="108">
        <f t="shared" si="20"/>
        <v>0</v>
      </c>
      <c r="BV208" s="31">
        <f>IF('SERIES_DB-MetaData'!$F208="US",'SERIES_DB-MetaData'!BV208,'SERIES_DB-MetaData'!BV208/6.89476)</f>
        <v>0</v>
      </c>
      <c r="BW208" s="108">
        <f>'SERIES_DB-MetaData'!BW208</f>
        <v>0</v>
      </c>
      <c r="BX208" s="108">
        <f>'SERIES_DB-MetaData'!BX208</f>
        <v>1</v>
      </c>
    </row>
    <row r="209" spans="1:76">
      <c r="A209" s="85">
        <f>'SERIES_DB-MetaData'!A209</f>
        <v>204</v>
      </c>
      <c r="B209" s="85">
        <f>'SERIES_DB-MetaData'!B209</f>
        <v>0</v>
      </c>
      <c r="C209" s="85">
        <f>'SERIES_DB-MetaData'!C209</f>
        <v>3</v>
      </c>
      <c r="D209" s="85" t="str">
        <f>'SERIES_DB-MetaData'!D209</f>
        <v>HRI-W7</v>
      </c>
      <c r="E209" s="85" t="str">
        <f>'SERIES_DB-MetaData'!E209</f>
        <v>Oh, Han, Choi (2006)</v>
      </c>
      <c r="F209" s="20" t="s">
        <v>193</v>
      </c>
      <c r="G209" s="85" t="str">
        <f>'SERIES_DB-MetaData'!G209</f>
        <v>C</v>
      </c>
      <c r="H209" s="85" t="str">
        <f>'SERIES_DB-MetaData'!H209</f>
        <v>B</v>
      </c>
      <c r="I209" s="31">
        <f>IF('SERIES_DB-MetaData'!$F209="US",'SERIES_DB-MetaData'!I209,'SERIES_DB-MetaData'!I209/6.89476)</f>
        <v>4.0030399897893476</v>
      </c>
      <c r="J209" s="31">
        <f>IF('SERIES_DB-MetaData'!$F209="US",'SERIES_DB-MetaData'!J209,'SERIES_DB-MetaData'!J209/6.89476)</f>
        <v>0</v>
      </c>
      <c r="K209" s="31">
        <f>IF('SERIES_DB-MetaData'!$F209="US",'SERIES_DB-MetaData'!K209,'SERIES_DB-MetaData'!K209/6.89476)</f>
        <v>0</v>
      </c>
      <c r="L209" s="31">
        <f>IF('SERIES_DB-MetaData'!$F209="US",'SERIES_DB-MetaData'!L209,'SERIES_DB-MetaData'!L209/4.448)</f>
        <v>150.59622302158272</v>
      </c>
      <c r="M209" s="20" t="str">
        <f>'SERIES_DB-MetaData'!M209</f>
        <v>III</v>
      </c>
      <c r="N209" s="31">
        <f>IF('SERIES_DB-MetaData'!$F209="US",'SERIES_DB-MetaData'!N209,'SERIES_DB-MetaData'!N209/25.4)</f>
        <v>9.4488188976377963</v>
      </c>
      <c r="O209" s="31">
        <f>IF('SERIES_DB-MetaData'!$F209="US",'SERIES_DB-MetaData'!O209,'SERIES_DB-MetaData'!O209/25.4)</f>
        <v>9.4488188976377963</v>
      </c>
      <c r="P209" s="31">
        <f>IF('SERIES_DB-MetaData'!$F209="US",'SERIES_DB-MetaData'!P209,'SERIES_DB-MetaData'!P209/25.4)</f>
        <v>59.055118110236222</v>
      </c>
      <c r="Q209" s="31">
        <f>IF('SERIES_DB-MetaData'!$F209="US",'SERIES_DB-MetaData'!Q209,'SERIES_DB-MetaData'!Q209/25.4)</f>
        <v>4.9212598425196852</v>
      </c>
      <c r="R209" s="31">
        <f>IF('SERIES_DB-MetaData'!$F209="US",'SERIES_DB-MetaData'!R209,'SERIES_DB-MetaData'!R209/25.4)</f>
        <v>88.58267716535434</v>
      </c>
      <c r="S209" s="31">
        <f>IF('SERIES_DB-MetaData'!$F209="US",'SERIES_DB-MetaData'!S209,'SERIES_DB-MetaData'!S209/25.4)</f>
        <v>88.58267716535434</v>
      </c>
      <c r="T209" s="24" t="str">
        <f>'SERIES_DB-MetaData'!T209</f>
        <v>C</v>
      </c>
      <c r="U209" s="31">
        <f>IF('SERIES_DB-MetaData'!$F209="US",'SERIES_DB-MetaData'!U209,'SERIES_DB-MetaData'!U209/(25.4^2))</f>
        <v>286.90557381114763</v>
      </c>
      <c r="V209" s="31">
        <f>IF('SERIES_DB-MetaData'!$F209="US",'SERIES_DB-MetaData'!V209,'SERIES_DB-MetaData'!V209/25.4)</f>
        <v>0.39370078740157483</v>
      </c>
      <c r="W209" s="31">
        <f>IF('SERIES_DB-MetaData'!$F209="US",'SERIES_DB-MetaData'!W209,'SERIES_DB-MetaData'!W209/25.4)</f>
        <v>0.39370078740157483</v>
      </c>
      <c r="X209" s="31">
        <f>IF('SERIES_DB-MetaData'!$F209="US",'SERIES_DB-MetaData'!X209,'SERIES_DB-MetaData'!X209/25.4)</f>
        <v>0.39370078740157483</v>
      </c>
      <c r="Y209" s="108">
        <f>'SERIES_DB-MetaData'!Y209</f>
        <v>8</v>
      </c>
      <c r="Z209" s="31">
        <f>IF('SERIES_DB-MetaData'!$F209="US",'SERIES_DB-MetaData'!Z209,'SERIES_DB-MetaData'!Z209/25.4)</f>
        <v>0</v>
      </c>
      <c r="AA209" s="108">
        <f>'SERIES_DB-MetaData'!AA209</f>
        <v>1</v>
      </c>
      <c r="AB209" s="31">
        <f>IF('SERIES_DB-MetaData'!$F209="US",'SERIES_DB-MetaData'!AB209,'SERIES_DB-MetaData'!AB209/25.4)</f>
        <v>0</v>
      </c>
      <c r="AC209" s="108">
        <f>'SERIES_DB-MetaData'!AC209</f>
        <v>1</v>
      </c>
      <c r="AD209" s="108" t="str">
        <f>'SERIES_DB-MetaData'!AD209</f>
        <v>CH</v>
      </c>
      <c r="AE209" s="31">
        <f>IF('SERIES_DB-MetaData'!$F209="US",'SERIES_DB-MetaData'!AE209,'SERIES_DB-MetaData'!AE209/25.4)</f>
        <v>19.685039370078741</v>
      </c>
      <c r="AF209" s="108" t="str">
        <f>'SERIES_DB-MetaData'!AF209</f>
        <v>Ribbed</v>
      </c>
      <c r="AG209" s="23">
        <f t="shared" si="17"/>
        <v>0.33944815273795703</v>
      </c>
      <c r="AH209" s="31">
        <f>IF('SERIES_DB-MetaData'!$F209="US",'SERIES_DB-MetaData'!AH209,'SERIES_DB-MetaData'!AH209/25.4)</f>
        <v>0</v>
      </c>
      <c r="AI209" s="31">
        <f>IF('SERIES_DB-MetaData'!$F209="US",'SERIES_DB-MetaData'!AI209,'SERIES_DB-MetaData'!AI209/6.89476)</f>
        <v>49.602886829998432</v>
      </c>
      <c r="AJ209" s="31">
        <f>IF('SERIES_DB-MetaData'!$F209="US",'SERIES_DB-MetaData'!AJ209,'SERIES_DB-MetaData'!AJ209/6.89476)</f>
        <v>64.541767951313759</v>
      </c>
      <c r="AK209" s="31">
        <f>IF('SERIES_DB-MetaData'!$F209="US",'SERIES_DB-MetaData'!AK209,'SERIES_DB-MetaData'!AK209/6.89476)</f>
        <v>49.602886829998432</v>
      </c>
      <c r="AL209" s="31">
        <f>IF('SERIES_DB-MetaData'!$F209="US",'SERIES_DB-MetaData'!AL209,'SERIES_DB-MetaData'!AL209/6.89476)</f>
        <v>49.602886829998432</v>
      </c>
      <c r="AM209" s="31">
        <f>IF('SERIES_DB-MetaData'!$F209="US",'SERIES_DB-MetaData'!AM209,'SERIES_DB-MetaData'!AM209/6.89476)</f>
        <v>64.541767951313759</v>
      </c>
      <c r="AN209" s="31">
        <f>IF('SERIES_DB-MetaData'!$F209="US",'SERIES_DB-MetaData'!AN209,'SERIES_DB-MetaData'!AN209/6.89476)</f>
        <v>64.541767951313759</v>
      </c>
      <c r="AO209" s="108">
        <f>'SERIES_DB-MetaData'!AO209</f>
        <v>0</v>
      </c>
      <c r="AP209" s="108" t="str">
        <f>'SERIES_DB-MetaData'!AP209</f>
        <v>R</v>
      </c>
      <c r="AQ209" s="108">
        <f>'SERIES_DB-MetaData'!AQ209</f>
        <v>2</v>
      </c>
      <c r="AR209" s="108" t="str">
        <f>'SERIES_DB-MetaData'!AR209</f>
        <v>Ribbed</v>
      </c>
      <c r="AS209" s="31">
        <f>IF('SERIES_DB-MetaData'!$F209="US",'SERIES_DB-MetaData'!AS209,'SERIES_DB-MetaData'!AS209/25.4)</f>
        <v>0.39370078740157483</v>
      </c>
      <c r="AT209" s="108">
        <f>'SERIES_DB-MetaData'!AT209</f>
        <v>13</v>
      </c>
      <c r="AU209" s="31">
        <f>IF('SERIES_DB-MetaData'!$F209="US",'SERIES_DB-MetaData'!AU209,'SERIES_DB-MetaData'!AU209/25.4)</f>
        <v>5.9055118110236222</v>
      </c>
      <c r="AV209" s="31">
        <f>IF('SERIES_DB-MetaData'!$F209="US",'SERIES_DB-MetaData'!AV209,'SERIES_DB-MetaData'!AV209/25.4)</f>
        <v>0</v>
      </c>
      <c r="AW209" s="108">
        <f>'SERIES_DB-MetaData'!AW209</f>
        <v>0</v>
      </c>
      <c r="AX209" s="31">
        <f>IF('SERIES_DB-MetaData'!$F209="US",'SERIES_DB-MetaData'!AX209,'SERIES_DB-MetaData'!AX209/25.4)</f>
        <v>0</v>
      </c>
      <c r="AY209" s="23">
        <f t="shared" si="18"/>
        <v>0.43633231299858233</v>
      </c>
      <c r="AZ209" s="23"/>
      <c r="BA209" s="31">
        <f>IF('SERIES_DB-MetaData'!$F209="US",'SERIES_DB-MetaData'!BA209,'SERIES_DB-MetaData'!BA209/6.89476)</f>
        <v>49.602886829998432</v>
      </c>
      <c r="BB209" s="31">
        <f>IF('SERIES_DB-MetaData'!$F209="US",'SERIES_DB-MetaData'!BB209,'SERIES_DB-MetaData'!BB209/6.89476)</f>
        <v>64.541767951313759</v>
      </c>
      <c r="BC209" s="108">
        <f>'SERIES_DB-MetaData'!BC209</f>
        <v>0</v>
      </c>
      <c r="BD209" s="31">
        <f>IF('SERIES_DB-MetaData'!$F209="US",'SERIES_DB-MetaData'!BD209,'SERIES_DB-MetaData'!BD209/25.4)</f>
        <v>0.39370078740157483</v>
      </c>
      <c r="BE209" s="31">
        <f>IF('SERIES_DB-MetaData'!$F209="US",'SERIES_DB-MetaData'!BE209,'SERIES_DB-MetaData'!BE209/25.4)</f>
        <v>12.992125984251969</v>
      </c>
      <c r="BF209" s="108">
        <f>'SERIES_DB-MetaData'!BF209</f>
        <v>2</v>
      </c>
      <c r="BG209" s="23">
        <f t="shared" si="19"/>
        <v>0.38079910952603552</v>
      </c>
      <c r="BH209" s="31">
        <f>IF('SERIES_DB-MetaData'!$F209="US",'SERIES_DB-MetaData'!BH209,'SERIES_DB-MetaData'!BH209/25.4)</f>
        <v>0</v>
      </c>
      <c r="BI209" s="31">
        <f>IF('SERIES_DB-MetaData'!$F209="US",'SERIES_DB-MetaData'!BI209,'SERIES_DB-MetaData'!BI209/6.89476)</f>
        <v>49.602886829998432</v>
      </c>
      <c r="BJ209" s="31">
        <f>IF('SERIES_DB-MetaData'!$F209="US",'SERIES_DB-MetaData'!BJ209,'SERIES_DB-MetaData'!BJ209/6.89476)</f>
        <v>64.541767951313759</v>
      </c>
      <c r="BK209" s="108">
        <f>'SERIES_DB-MetaData'!BK209</f>
        <v>0</v>
      </c>
      <c r="BL209" s="31">
        <f>IF('SERIES_DB-MetaData'!$F209="US",'SERIES_DB-MetaData'!BL209,'SERIES_DB-MetaData'!BL209/25.4)</f>
        <v>0.39370078740157483</v>
      </c>
      <c r="BM209" s="31">
        <f>IF('SERIES_DB-MetaData'!$F209="US",'SERIES_DB-MetaData'!BM209,'SERIES_DB-MetaData'!BM209/25.4)</f>
        <v>15.748031496062993</v>
      </c>
      <c r="BN209" s="31">
        <f>'SERIES_DB-MetaData'!$BO$6</f>
        <v>0.52359877559829893</v>
      </c>
      <c r="BO209" s="22">
        <f>'SERIES_DB-MetaData'!$BO$6</f>
        <v>0.52359877559829893</v>
      </c>
      <c r="BP209" s="31">
        <f>IF('SERIES_DB-MetaData'!$F209="US",'SERIES_DB-MetaData'!BP209,'SERIES_DB-MetaData'!BP209/6.89476)</f>
        <v>49.602886829998432</v>
      </c>
      <c r="BQ209" s="31">
        <f>IF('SERIES_DB-MetaData'!$F209="US",'SERIES_DB-MetaData'!BQ209,'SERIES_DB-MetaData'!BQ209/6.89476)</f>
        <v>64.541767951313759</v>
      </c>
      <c r="BR209" s="108">
        <f>'SERIES_DB-MetaData'!BR209</f>
        <v>0</v>
      </c>
      <c r="BS209" s="31">
        <f>IF('SERIES_DB-MetaData'!$F209="US",'SERIES_DB-MetaData'!BS209,'SERIES_DB-MetaData'!BS209/25.4)</f>
        <v>0</v>
      </c>
      <c r="BT209" s="108">
        <f>'SERIES_DB-MetaData'!BT209</f>
        <v>0</v>
      </c>
      <c r="BU209" s="108">
        <f t="shared" si="20"/>
        <v>0</v>
      </c>
      <c r="BV209" s="31">
        <f>IF('SERIES_DB-MetaData'!$F209="US",'SERIES_DB-MetaData'!BV209,'SERIES_DB-MetaData'!BV209/6.89476)</f>
        <v>0</v>
      </c>
      <c r="BW209" s="108">
        <f>'SERIES_DB-MetaData'!BW209</f>
        <v>0</v>
      </c>
      <c r="BX209" s="108">
        <f>'SERIES_DB-MetaData'!BX209</f>
        <v>1</v>
      </c>
    </row>
    <row r="210" spans="1:76">
      <c r="A210" s="85">
        <f>'SERIES_DB-MetaData'!A210</f>
        <v>205</v>
      </c>
      <c r="B210" s="85">
        <f>'SERIES_DB-MetaData'!B210</f>
        <v>0</v>
      </c>
      <c r="C210" s="85">
        <f>'SERIES_DB-MetaData'!C210</f>
        <v>4</v>
      </c>
      <c r="D210" s="85" t="str">
        <f>'SERIES_DB-MetaData'!D210</f>
        <v>HRI-W8</v>
      </c>
      <c r="E210" s="85" t="str">
        <f>'SERIES_DB-MetaData'!E210</f>
        <v>Oh, Han, Choi (2006)</v>
      </c>
      <c r="F210" s="20" t="s">
        <v>193</v>
      </c>
      <c r="G210" s="85" t="str">
        <f>'SERIES_DB-MetaData'!G210</f>
        <v>C</v>
      </c>
      <c r="H210" s="85" t="str">
        <f>'SERIES_DB-MetaData'!H210</f>
        <v>F</v>
      </c>
      <c r="I210" s="31">
        <f>IF('SERIES_DB-MetaData'!$F210="US",'SERIES_DB-MetaData'!I210,'SERIES_DB-MetaData'!I210/6.89476)</f>
        <v>4.0030399897893476</v>
      </c>
      <c r="J210" s="31">
        <f>IF('SERIES_DB-MetaData'!$F210="US",'SERIES_DB-MetaData'!J210,'SERIES_DB-MetaData'!J210/6.89476)</f>
        <v>0</v>
      </c>
      <c r="K210" s="31">
        <f>IF('SERIES_DB-MetaData'!$F210="US",'SERIES_DB-MetaData'!K210,'SERIES_DB-MetaData'!K210/6.89476)</f>
        <v>0</v>
      </c>
      <c r="L210" s="31">
        <f>IF('SERIES_DB-MetaData'!$F210="US",'SERIES_DB-MetaData'!L210,'SERIES_DB-MetaData'!L210/4.448)</f>
        <v>744.60431654676256</v>
      </c>
      <c r="M210" s="20" t="str">
        <f>'SERIES_DB-MetaData'!M210</f>
        <v>III</v>
      </c>
      <c r="N210" s="31">
        <f>IF('SERIES_DB-MetaData'!$F210="US",'SERIES_DB-MetaData'!N210,'SERIES_DB-MetaData'!N210/25.4)</f>
        <v>31.496062992125985</v>
      </c>
      <c r="O210" s="31">
        <f>IF('SERIES_DB-MetaData'!$F210="US",'SERIES_DB-MetaData'!O210,'SERIES_DB-MetaData'!O210/25.4)</f>
        <v>7.8740157480314963</v>
      </c>
      <c r="P210" s="31">
        <f>IF('SERIES_DB-MetaData'!$F210="US",'SERIES_DB-MetaData'!P210,'SERIES_DB-MetaData'!P210/25.4)</f>
        <v>59.055118110236222</v>
      </c>
      <c r="Q210" s="31">
        <f>IF('SERIES_DB-MetaData'!$F210="US",'SERIES_DB-MetaData'!Q210,'SERIES_DB-MetaData'!Q210/25.4)</f>
        <v>7.8740157480314963</v>
      </c>
      <c r="R210" s="31">
        <f>IF('SERIES_DB-MetaData'!$F210="US",'SERIES_DB-MetaData'!R210,'SERIES_DB-MetaData'!R210/25.4)</f>
        <v>88.58267716535434</v>
      </c>
      <c r="S210" s="31">
        <f>IF('SERIES_DB-MetaData'!$F210="US",'SERIES_DB-MetaData'!S210,'SERIES_DB-MetaData'!S210/25.4)</f>
        <v>88.58267716535434</v>
      </c>
      <c r="T210" s="24" t="str">
        <f>'SERIES_DB-MetaData'!T210</f>
        <v>C</v>
      </c>
      <c r="U210" s="31">
        <f>IF('SERIES_DB-MetaData'!$F210="US",'SERIES_DB-MetaData'!U210,'SERIES_DB-MetaData'!U210/(25.4^2))</f>
        <v>589.00117800235603</v>
      </c>
      <c r="V210" s="31">
        <f>IF('SERIES_DB-MetaData'!$F210="US",'SERIES_DB-MetaData'!V210,'SERIES_DB-MetaData'!V210/25.4)</f>
        <v>0.51181102362204722</v>
      </c>
      <c r="W210" s="31">
        <f>IF('SERIES_DB-MetaData'!$F210="US",'SERIES_DB-MetaData'!W210,'SERIES_DB-MetaData'!W210/25.4)</f>
        <v>0</v>
      </c>
      <c r="X210" s="31">
        <f>IF('SERIES_DB-MetaData'!$F210="US",'SERIES_DB-MetaData'!X210,'SERIES_DB-MetaData'!X210/25.4)</f>
        <v>0.51181102362204722</v>
      </c>
      <c r="Y210" s="108">
        <f>'SERIES_DB-MetaData'!Y210</f>
        <v>12</v>
      </c>
      <c r="Z210" s="31">
        <f>IF('SERIES_DB-MetaData'!$F210="US",'SERIES_DB-MetaData'!Z210,'SERIES_DB-MetaData'!Z210/25.4)</f>
        <v>0</v>
      </c>
      <c r="AA210" s="108">
        <f>'SERIES_DB-MetaData'!AA210</f>
        <v>4</v>
      </c>
      <c r="AB210" s="31">
        <f>IF('SERIES_DB-MetaData'!$F210="US",'SERIES_DB-MetaData'!AB210,'SERIES_DB-MetaData'!AB210/25.4)</f>
        <v>0</v>
      </c>
      <c r="AC210" s="108">
        <f>'SERIES_DB-MetaData'!AC210</f>
        <v>0</v>
      </c>
      <c r="AD210" s="108" t="str">
        <f>'SERIES_DB-MetaData'!AD210</f>
        <v>CH</v>
      </c>
      <c r="AE210" s="31">
        <f>IF('SERIES_DB-MetaData'!$F210="US",'SERIES_DB-MetaData'!AE210,'SERIES_DB-MetaData'!AE210/25.4)</f>
        <v>19.685039370078741</v>
      </c>
      <c r="AF210" s="108" t="str">
        <f>'SERIES_DB-MetaData'!AF210</f>
        <v>Ribbed</v>
      </c>
      <c r="AG210" s="23">
        <f t="shared" si="17"/>
        <v>0.41915459878158556</v>
      </c>
      <c r="AH210" s="31">
        <f>IF('SERIES_DB-MetaData'!$F210="US",'SERIES_DB-MetaData'!AH210,'SERIES_DB-MetaData'!AH210/25.4)</f>
        <v>0</v>
      </c>
      <c r="AI210" s="31">
        <f>IF('SERIES_DB-MetaData'!$F210="US",'SERIES_DB-MetaData'!AI210,'SERIES_DB-MetaData'!AI210/6.89476)</f>
        <v>49.602886829998432</v>
      </c>
      <c r="AJ210" s="31">
        <f>IF('SERIES_DB-MetaData'!$F210="US",'SERIES_DB-MetaData'!AJ210,'SERIES_DB-MetaData'!AJ210/6.89476)</f>
        <v>64.541767951313759</v>
      </c>
      <c r="AK210" s="31">
        <f>IF('SERIES_DB-MetaData'!$F210="US",'SERIES_DB-MetaData'!AK210,'SERIES_DB-MetaData'!AK210/6.89476)</f>
        <v>49.602886829998432</v>
      </c>
      <c r="AL210" s="31">
        <f>IF('SERIES_DB-MetaData'!$F210="US",'SERIES_DB-MetaData'!AL210,'SERIES_DB-MetaData'!AL210/6.89476)</f>
        <v>49.602886829998432</v>
      </c>
      <c r="AM210" s="31">
        <f>IF('SERIES_DB-MetaData'!$F210="US",'SERIES_DB-MetaData'!AM210,'SERIES_DB-MetaData'!AM210/6.89476)</f>
        <v>64.541767951313759</v>
      </c>
      <c r="AN210" s="31">
        <f>IF('SERIES_DB-MetaData'!$F210="US",'SERIES_DB-MetaData'!AN210,'SERIES_DB-MetaData'!AN210/6.89476)</f>
        <v>64.541767951313759</v>
      </c>
      <c r="AO210" s="108">
        <f>'SERIES_DB-MetaData'!AO210</f>
        <v>0</v>
      </c>
      <c r="AP210" s="108" t="str">
        <f>'SERIES_DB-MetaData'!AP210</f>
        <v>R</v>
      </c>
      <c r="AQ210" s="108">
        <f>'SERIES_DB-MetaData'!AQ210</f>
        <v>2</v>
      </c>
      <c r="AR210" s="108" t="str">
        <f>'SERIES_DB-MetaData'!AR210</f>
        <v>Ribbed</v>
      </c>
      <c r="AS210" s="31">
        <f>IF('SERIES_DB-MetaData'!$F210="US",'SERIES_DB-MetaData'!AS210,'SERIES_DB-MetaData'!AS210/25.4)</f>
        <v>0.39370078740157483</v>
      </c>
      <c r="AT210" s="108">
        <f>'SERIES_DB-MetaData'!AT210</f>
        <v>10</v>
      </c>
      <c r="AU210" s="31">
        <f>IF('SERIES_DB-MetaData'!$F210="US",'SERIES_DB-MetaData'!AU210,'SERIES_DB-MetaData'!AU210/25.4)</f>
        <v>7.8740157480314963</v>
      </c>
      <c r="AV210" s="31">
        <f>IF('SERIES_DB-MetaData'!$F210="US",'SERIES_DB-MetaData'!AV210,'SERIES_DB-MetaData'!AV210/25.4)</f>
        <v>0</v>
      </c>
      <c r="AW210" s="108">
        <f>'SERIES_DB-MetaData'!AW210</f>
        <v>0</v>
      </c>
      <c r="AX210" s="31">
        <f>IF('SERIES_DB-MetaData'!$F210="US",'SERIES_DB-MetaData'!AX210,'SERIES_DB-MetaData'!AX210/25.4)</f>
        <v>0</v>
      </c>
      <c r="AY210" s="23">
        <f t="shared" si="18"/>
        <v>9.8174770424681021E-2</v>
      </c>
      <c r="AZ210" s="23"/>
      <c r="BA210" s="31">
        <f>IF('SERIES_DB-MetaData'!$F210="US",'SERIES_DB-MetaData'!BA210,'SERIES_DB-MetaData'!BA210/6.89476)</f>
        <v>49.602886829998432</v>
      </c>
      <c r="BB210" s="31">
        <f>IF('SERIES_DB-MetaData'!$F210="US",'SERIES_DB-MetaData'!BB210,'SERIES_DB-MetaData'!BB210/6.89476)</f>
        <v>64.541767951313759</v>
      </c>
      <c r="BC210" s="108">
        <f>'SERIES_DB-MetaData'!BC210</f>
        <v>0</v>
      </c>
      <c r="BD210" s="31">
        <f>IF('SERIES_DB-MetaData'!$F210="US",'SERIES_DB-MetaData'!BD210,'SERIES_DB-MetaData'!BD210/25.4)</f>
        <v>0.39370078740157483</v>
      </c>
      <c r="BE210" s="31">
        <f>IF('SERIES_DB-MetaData'!$F210="US",'SERIES_DB-MetaData'!BE210,'SERIES_DB-MetaData'!BE210/25.4)</f>
        <v>12.992125984251969</v>
      </c>
      <c r="BF210" s="108">
        <f>'SERIES_DB-MetaData'!BF210</f>
        <v>2</v>
      </c>
      <c r="BG210" s="23">
        <f t="shared" si="19"/>
        <v>0.23799944345377222</v>
      </c>
      <c r="BH210" s="31">
        <f>IF('SERIES_DB-MetaData'!$F210="US",'SERIES_DB-MetaData'!BH210,'SERIES_DB-MetaData'!BH210/25.4)</f>
        <v>0</v>
      </c>
      <c r="BI210" s="31">
        <f>IF('SERIES_DB-MetaData'!$F210="US",'SERIES_DB-MetaData'!BI210,'SERIES_DB-MetaData'!BI210/6.89476)</f>
        <v>49.602886829998432</v>
      </c>
      <c r="BJ210" s="31">
        <f>IF('SERIES_DB-MetaData'!$F210="US",'SERIES_DB-MetaData'!BJ210,'SERIES_DB-MetaData'!BJ210/6.89476)</f>
        <v>64.541767951313759</v>
      </c>
      <c r="BK210" s="108">
        <f>'SERIES_DB-MetaData'!BK210</f>
        <v>0</v>
      </c>
      <c r="BL210" s="31">
        <f>IF('SERIES_DB-MetaData'!$F210="US",'SERIES_DB-MetaData'!BL210,'SERIES_DB-MetaData'!BL210/25.4)</f>
        <v>0.39370078740157483</v>
      </c>
      <c r="BM210" s="31">
        <f>IF('SERIES_DB-MetaData'!$F210="US",'SERIES_DB-MetaData'!BM210,'SERIES_DB-MetaData'!BM210/25.4)</f>
        <v>9.8425196850393704</v>
      </c>
      <c r="BN210" s="31">
        <f>'SERIES_DB-MetaData'!$BO$6</f>
        <v>0.52359877559829893</v>
      </c>
      <c r="BO210" s="22">
        <f>'SERIES_DB-MetaData'!$BO$6</f>
        <v>0.52359877559829893</v>
      </c>
      <c r="BP210" s="31">
        <f>IF('SERIES_DB-MetaData'!$F210="US",'SERIES_DB-MetaData'!BP210,'SERIES_DB-MetaData'!BP210/6.89476)</f>
        <v>49.602886829998432</v>
      </c>
      <c r="BQ210" s="31">
        <f>IF('SERIES_DB-MetaData'!$F210="US",'SERIES_DB-MetaData'!BQ210,'SERIES_DB-MetaData'!BQ210/6.89476)</f>
        <v>64.541767951313759</v>
      </c>
      <c r="BR210" s="108">
        <f>'SERIES_DB-MetaData'!BR210</f>
        <v>0</v>
      </c>
      <c r="BS210" s="31">
        <f>IF('SERIES_DB-MetaData'!$F210="US",'SERIES_DB-MetaData'!BS210,'SERIES_DB-MetaData'!BS210/25.4)</f>
        <v>0</v>
      </c>
      <c r="BT210" s="108">
        <f>'SERIES_DB-MetaData'!BT210</f>
        <v>0</v>
      </c>
      <c r="BU210" s="108">
        <f t="shared" si="20"/>
        <v>0</v>
      </c>
      <c r="BV210" s="31">
        <f>IF('SERIES_DB-MetaData'!$F210="US",'SERIES_DB-MetaData'!BV210,'SERIES_DB-MetaData'!BV210/6.89476)</f>
        <v>0</v>
      </c>
      <c r="BW210" s="108">
        <f>'SERIES_DB-MetaData'!BW210</f>
        <v>0</v>
      </c>
      <c r="BX210" s="108">
        <f>'SERIES_DB-MetaData'!BX210</f>
        <v>1</v>
      </c>
    </row>
    <row r="211" spans="1:76">
      <c r="A211" s="85">
        <f>'SERIES_DB-MetaData'!A211</f>
        <v>206</v>
      </c>
      <c r="B211" s="85">
        <f>'SERIES_DB-MetaData'!B211</f>
        <v>0</v>
      </c>
      <c r="C211" s="85">
        <f>'SERIES_DB-MetaData'!C211</f>
        <v>1</v>
      </c>
      <c r="D211" s="85" t="str">
        <f>'SERIES_DB-MetaData'!D211</f>
        <v>DP1</v>
      </c>
      <c r="E211" s="85" t="str">
        <f>'SERIES_DB-MetaData'!E211</f>
        <v>Palermo, Vecchio (2002)</v>
      </c>
      <c r="F211" s="20" t="s">
        <v>193</v>
      </c>
      <c r="G211" s="85" t="str">
        <f>'SERIES_DB-MetaData'!G211</f>
        <v>C</v>
      </c>
      <c r="H211" s="85" t="str">
        <f>'SERIES_DB-MetaData'!H211</f>
        <v>F</v>
      </c>
      <c r="I211" s="31">
        <f>IF('SERIES_DB-MetaData'!$F211="US",'SERIES_DB-MetaData'!I211,'SERIES_DB-MetaData'!I211/6.89476)</f>
        <v>3.1473176731314796</v>
      </c>
      <c r="J211" s="31">
        <f>IF('SERIES_DB-MetaData'!$F211="US",'SERIES_DB-MetaData'!J211,'SERIES_DB-MetaData'!J211/6.89476)</f>
        <v>0</v>
      </c>
      <c r="K211" s="31">
        <f>IF('SERIES_DB-MetaData'!$F211="US",'SERIES_DB-MetaData'!K211,'SERIES_DB-MetaData'!K211/6.89476)</f>
        <v>0</v>
      </c>
      <c r="L211" s="31">
        <f>IF('SERIES_DB-MetaData'!$F211="US",'SERIES_DB-MetaData'!L211,'SERIES_DB-MetaData'!L211/4.448)</f>
        <v>269.78417266187051</v>
      </c>
      <c r="M211" s="20" t="str">
        <f>'SERIES_DB-MetaData'!M211</f>
        <v>II</v>
      </c>
      <c r="N211" s="31">
        <f>IF('SERIES_DB-MetaData'!$F211="US",'SERIES_DB-MetaData'!N211,'SERIES_DB-MetaData'!N211/25.4)</f>
        <v>119.88188976377954</v>
      </c>
      <c r="O211" s="31">
        <f>IF('SERIES_DB-MetaData'!$F211="US",'SERIES_DB-MetaData'!O211,'SERIES_DB-MetaData'!O211/25.4)</f>
        <v>3.7401574803149606</v>
      </c>
      <c r="P211" s="31">
        <f>IF('SERIES_DB-MetaData'!$F211="US",'SERIES_DB-MetaData'!P211,'SERIES_DB-MetaData'!P211/25.4)</f>
        <v>121.06299212598425</v>
      </c>
      <c r="Q211" s="31">
        <f>IF('SERIES_DB-MetaData'!$F211="US",'SERIES_DB-MetaData'!Q211,'SERIES_DB-MetaData'!Q211/25.4)</f>
        <v>2.9527559055118111</v>
      </c>
      <c r="R211" s="31">
        <f>IF('SERIES_DB-MetaData'!$F211="US",'SERIES_DB-MetaData'!R211,'SERIES_DB-MetaData'!R211/25.4)</f>
        <v>79.527559055118118</v>
      </c>
      <c r="S211" s="31">
        <f>IF('SERIES_DB-MetaData'!$F211="US",'SERIES_DB-MetaData'!S211,'SERIES_DB-MetaData'!S211/25.4)</f>
        <v>79.527559055118118</v>
      </c>
      <c r="T211" s="24" t="str">
        <f>'SERIES_DB-MetaData'!T211</f>
        <v>C</v>
      </c>
      <c r="U211" s="31">
        <f>IF('SERIES_DB-MetaData'!$F211="US",'SERIES_DB-MetaData'!U211,'SERIES_DB-MetaData'!U211/(25.4^2))</f>
        <v>783.75906751813511</v>
      </c>
      <c r="V211" s="31">
        <f>IF('SERIES_DB-MetaData'!$F211="US",'SERIES_DB-MetaData'!V211,'SERIES_DB-MetaData'!V211/25.4)</f>
        <v>0.27559055118110237</v>
      </c>
      <c r="W211" s="31">
        <f>IF('SERIES_DB-MetaData'!$F211="US",'SERIES_DB-MetaData'!W211,'SERIES_DB-MetaData'!W211/25.4)</f>
        <v>0</v>
      </c>
      <c r="X211" s="31">
        <f>IF('SERIES_DB-MetaData'!$F211="US",'SERIES_DB-MetaData'!X211,'SERIES_DB-MetaData'!X211/25.4)</f>
        <v>0.27559055118110237</v>
      </c>
      <c r="Y211" s="108">
        <f>'SERIES_DB-MetaData'!Y211</f>
        <v>28</v>
      </c>
      <c r="Z211" s="31">
        <f>IF('SERIES_DB-MetaData'!$F211="US",'SERIES_DB-MetaData'!Z211,'SERIES_DB-MetaData'!Z211/25.4)</f>
        <v>0.59055118110236227</v>
      </c>
      <c r="AA211" s="108">
        <f>'SERIES_DB-MetaData'!AA211</f>
        <v>12</v>
      </c>
      <c r="AB211" s="31">
        <f>IF('SERIES_DB-MetaData'!$F211="US",'SERIES_DB-MetaData'!AB211,'SERIES_DB-MetaData'!AB211/25.4)</f>
        <v>0.59055118110236227</v>
      </c>
      <c r="AC211" s="108">
        <f>'SERIES_DB-MetaData'!AC211</f>
        <v>0</v>
      </c>
      <c r="AD211" s="108">
        <f>'SERIES_DB-MetaData'!AD211</f>
        <v>0</v>
      </c>
      <c r="AE211" s="31">
        <f>IF('SERIES_DB-MetaData'!$F211="US",'SERIES_DB-MetaData'!AE211,'SERIES_DB-MetaData'!AE211/25.4)</f>
        <v>0</v>
      </c>
      <c r="AF211" s="108" t="str">
        <f>'SERIES_DB-MetaData'!AF211</f>
        <v>Ribbed</v>
      </c>
      <c r="AG211" s="23">
        <f t="shared" si="17"/>
        <v>0.21310516764190629</v>
      </c>
      <c r="AH211" s="31">
        <f>IF('SERIES_DB-MetaData'!$F211="US",'SERIES_DB-MetaData'!AH211,'SERIES_DB-MetaData'!AH211/25.4)</f>
        <v>0</v>
      </c>
      <c r="AI211" s="31">
        <f>IF('SERIES_DB-MetaData'!$F211="US",'SERIES_DB-MetaData'!AI211,'SERIES_DB-MetaData'!AI211/6.89476)</f>
        <v>87.747796877628815</v>
      </c>
      <c r="AJ211" s="31">
        <f>IF('SERIES_DB-MetaData'!$F211="US",'SERIES_DB-MetaData'!AJ211,'SERIES_DB-MetaData'!AJ211/6.89476)</f>
        <v>94.564567874733854</v>
      </c>
      <c r="AK211" s="31">
        <f>IF('SERIES_DB-MetaData'!$F211="US",'SERIES_DB-MetaData'!AK211,'SERIES_DB-MetaData'!AK211/6.89476)</f>
        <v>0</v>
      </c>
      <c r="AL211" s="31">
        <f>IF('SERIES_DB-MetaData'!$F211="US",'SERIES_DB-MetaData'!AL211,'SERIES_DB-MetaData'!AL211/6.89476)</f>
        <v>87.747796877628815</v>
      </c>
      <c r="AM211" s="31">
        <f>IF('SERIES_DB-MetaData'!$F211="US",'SERIES_DB-MetaData'!AM211,'SERIES_DB-MetaData'!AM211/6.89476)</f>
        <v>0</v>
      </c>
      <c r="AN211" s="31">
        <f>IF('SERIES_DB-MetaData'!$F211="US",'SERIES_DB-MetaData'!AN211,'SERIES_DB-MetaData'!AN211/6.89476)</f>
        <v>94.564567874733854</v>
      </c>
      <c r="AO211" s="108">
        <f>'SERIES_DB-MetaData'!AO211</f>
        <v>0</v>
      </c>
      <c r="AP211" s="108" t="str">
        <f>'SERIES_DB-MetaData'!AP211</f>
        <v>R</v>
      </c>
      <c r="AQ211" s="108">
        <f>'SERIES_DB-MetaData'!AQ211</f>
        <v>2</v>
      </c>
      <c r="AR211" s="108" t="str">
        <f>'SERIES_DB-MetaData'!AR211</f>
        <v>Ribbed</v>
      </c>
      <c r="AS211" s="31">
        <f>IF('SERIES_DB-MetaData'!$F211="US",'SERIES_DB-MetaData'!AS211,'SERIES_DB-MetaData'!AS211/25.4)</f>
        <v>0.27559055118110237</v>
      </c>
      <c r="AT211" s="108">
        <f>'SERIES_DB-MetaData'!AT211</f>
        <v>14</v>
      </c>
      <c r="AU211" s="31">
        <f>IF('SERIES_DB-MetaData'!$F211="US",'SERIES_DB-MetaData'!AU211,'SERIES_DB-MetaData'!AU211/25.4)</f>
        <v>5.5118110236220472</v>
      </c>
      <c r="AV211" s="31">
        <f>IF('SERIES_DB-MetaData'!$F211="US",'SERIES_DB-MetaData'!AV211,'SERIES_DB-MetaData'!AV211/25.4)</f>
        <v>0</v>
      </c>
      <c r="AW211" s="108">
        <f>'SERIES_DB-MetaData'!AW211</f>
        <v>0</v>
      </c>
      <c r="AX211" s="31">
        <f>IF('SERIES_DB-MetaData'!$F211="US",'SERIES_DB-MetaData'!AX211,'SERIES_DB-MetaData'!AX211/25.4)</f>
        <v>0</v>
      </c>
      <c r="AY211" s="23">
        <f t="shared" si="18"/>
        <v>1.8055130193044788E-2</v>
      </c>
      <c r="AZ211" s="23"/>
      <c r="BA211" s="31">
        <f>IF('SERIES_DB-MetaData'!$F211="US",'SERIES_DB-MetaData'!BA211,'SERIES_DB-MetaData'!BA211/6.89476)</f>
        <v>87.747796877628815</v>
      </c>
      <c r="BB211" s="31">
        <f>IF('SERIES_DB-MetaData'!$F211="US",'SERIES_DB-MetaData'!BB211,'SERIES_DB-MetaData'!BB211/6.89476)</f>
        <v>94.564567874733854</v>
      </c>
      <c r="BC211" s="108">
        <f>'SERIES_DB-MetaData'!BC211</f>
        <v>0</v>
      </c>
      <c r="BD211" s="31">
        <f>IF('SERIES_DB-MetaData'!$F211="US",'SERIES_DB-MetaData'!BD211,'SERIES_DB-MetaData'!BD211/25.4)</f>
        <v>0.27559055118110237</v>
      </c>
      <c r="BE211" s="31">
        <f>IF('SERIES_DB-MetaData'!$F211="US",'SERIES_DB-MetaData'!BE211,'SERIES_DB-MetaData'!BE211/25.4)</f>
        <v>5.1181102362204731</v>
      </c>
      <c r="BF211" s="108">
        <f>'SERIES_DB-MetaData'!BF211</f>
        <v>2</v>
      </c>
      <c r="BG211" s="23">
        <f t="shared" si="19"/>
        <v>0.7894258462866659</v>
      </c>
      <c r="BH211" s="31">
        <f>IF('SERIES_DB-MetaData'!$F211="US",'SERIES_DB-MetaData'!BH211,'SERIES_DB-MetaData'!BH211/25.4)</f>
        <v>13.818897637795276</v>
      </c>
      <c r="BI211" s="31">
        <f>IF('SERIES_DB-MetaData'!$F211="US",'SERIES_DB-MetaData'!BI211,'SERIES_DB-MetaData'!BI211/6.89476)</f>
        <v>87.747796877628815</v>
      </c>
      <c r="BJ211" s="31">
        <f>IF('SERIES_DB-MetaData'!$F211="US",'SERIES_DB-MetaData'!BJ211,'SERIES_DB-MetaData'!BJ211/6.89476)</f>
        <v>94.564567874733854</v>
      </c>
      <c r="BK211" s="108">
        <f>'SERIES_DB-MetaData'!BK211</f>
        <v>0</v>
      </c>
      <c r="BL211" s="31">
        <f>IF('SERIES_DB-MetaData'!$F211="US",'SERIES_DB-MetaData'!BL211,'SERIES_DB-MetaData'!BL211/25.4)</f>
        <v>0.27559055118110237</v>
      </c>
      <c r="BM211" s="31">
        <f>IF('SERIES_DB-MetaData'!$F211="US",'SERIES_DB-MetaData'!BM211,'SERIES_DB-MetaData'!BM211/25.4)</f>
        <v>5.5118110236220472</v>
      </c>
      <c r="BN211" s="31">
        <f>'SERIES_DB-MetaData'!$BO$6</f>
        <v>0.52359877559829893</v>
      </c>
      <c r="BO211" s="22">
        <f>'SERIES_DB-MetaData'!$BO$6</f>
        <v>0.52359877559829893</v>
      </c>
      <c r="BP211" s="31">
        <f>IF('SERIES_DB-MetaData'!$F211="US",'SERIES_DB-MetaData'!BP211,'SERIES_DB-MetaData'!BP211/6.89476)</f>
        <v>87.747796877628815</v>
      </c>
      <c r="BQ211" s="31">
        <f>IF('SERIES_DB-MetaData'!$F211="US",'SERIES_DB-MetaData'!BQ211,'SERIES_DB-MetaData'!BQ211/6.89476)</f>
        <v>94.564567874733854</v>
      </c>
      <c r="BR211" s="108">
        <f>'SERIES_DB-MetaData'!BR211</f>
        <v>0</v>
      </c>
      <c r="BS211" s="31">
        <f>IF('SERIES_DB-MetaData'!$F211="US",'SERIES_DB-MetaData'!BS211,'SERIES_DB-MetaData'!BS211/25.4)</f>
        <v>0</v>
      </c>
      <c r="BT211" s="108">
        <f>'SERIES_DB-MetaData'!BT211</f>
        <v>0</v>
      </c>
      <c r="BU211" s="108">
        <f t="shared" si="20"/>
        <v>0</v>
      </c>
      <c r="BV211" s="31">
        <f>IF('SERIES_DB-MetaData'!$F211="US",'SERIES_DB-MetaData'!BV211,'SERIES_DB-MetaData'!BV211/6.89476)</f>
        <v>0</v>
      </c>
      <c r="BW211" s="108">
        <f>'SERIES_DB-MetaData'!BW211</f>
        <v>0</v>
      </c>
      <c r="BX211" s="108">
        <f>'SERIES_DB-MetaData'!BX211</f>
        <v>8</v>
      </c>
    </row>
    <row r="212" spans="1:76">
      <c r="A212" s="85">
        <f>'SERIES_DB-MetaData'!A212</f>
        <v>207</v>
      </c>
      <c r="B212" s="85">
        <f>'SERIES_DB-MetaData'!B212</f>
        <v>0</v>
      </c>
      <c r="C212" s="85">
        <f>'SERIES_DB-MetaData'!C212</f>
        <v>2</v>
      </c>
      <c r="D212" s="85" t="str">
        <f>'SERIES_DB-MetaData'!D212</f>
        <v>DP2</v>
      </c>
      <c r="E212" s="85" t="str">
        <f>'SERIES_DB-MetaData'!E212</f>
        <v>Palermo, Vecchio (2002)</v>
      </c>
      <c r="F212" s="20" t="s">
        <v>193</v>
      </c>
      <c r="G212" s="85" t="str">
        <f>'SERIES_DB-MetaData'!G212</f>
        <v>C</v>
      </c>
      <c r="H212" s="85" t="str">
        <f>'SERIES_DB-MetaData'!H212</f>
        <v>F</v>
      </c>
      <c r="I212" s="31">
        <f>IF('SERIES_DB-MetaData'!$F212="US",'SERIES_DB-MetaData'!I212,'SERIES_DB-MetaData'!I212/6.89476)</f>
        <v>2.7267083988420193</v>
      </c>
      <c r="J212" s="31">
        <f>IF('SERIES_DB-MetaData'!$F212="US",'SERIES_DB-MetaData'!J212,'SERIES_DB-MetaData'!J212/6.89476)</f>
        <v>0</v>
      </c>
      <c r="K212" s="31">
        <f>IF('SERIES_DB-MetaData'!$F212="US",'SERIES_DB-MetaData'!K212,'SERIES_DB-MetaData'!K212/6.89476)</f>
        <v>0</v>
      </c>
      <c r="L212" s="31">
        <f>IF('SERIES_DB-MetaData'!$F212="US",'SERIES_DB-MetaData'!L212,'SERIES_DB-MetaData'!L212/4.448)</f>
        <v>269.78417266187051</v>
      </c>
      <c r="M212" s="20">
        <f>'SERIES_DB-MetaData'!M212</f>
        <v>0</v>
      </c>
      <c r="N212" s="31">
        <f>IF('SERIES_DB-MetaData'!$F212="US",'SERIES_DB-MetaData'!N212,'SERIES_DB-MetaData'!N212/25.4)</f>
        <v>119.88188976377954</v>
      </c>
      <c r="O212" s="31">
        <f>IF('SERIES_DB-MetaData'!$F212="US",'SERIES_DB-MetaData'!O212,'SERIES_DB-MetaData'!O212/25.4)</f>
        <v>3.9370078740157481</v>
      </c>
      <c r="P212" s="31">
        <f>IF('SERIES_DB-MetaData'!$F212="US",'SERIES_DB-MetaData'!P212,'SERIES_DB-MetaData'!P212/25.4)</f>
        <v>121.06299212598425</v>
      </c>
      <c r="Q212" s="31">
        <f>IF('SERIES_DB-MetaData'!$F212="US",'SERIES_DB-MetaData'!Q212,'SERIES_DB-MetaData'!Q212/25.4)</f>
        <v>2.9527559055118111</v>
      </c>
      <c r="R212" s="31">
        <f>IF('SERIES_DB-MetaData'!$F212="US",'SERIES_DB-MetaData'!R212,'SERIES_DB-MetaData'!R212/25.4)</f>
        <v>79.527559055118118</v>
      </c>
      <c r="S212" s="31">
        <f>IF('SERIES_DB-MetaData'!$F212="US",'SERIES_DB-MetaData'!S212,'SERIES_DB-MetaData'!S212/25.4)</f>
        <v>79.527559055118118</v>
      </c>
      <c r="T212" s="24" t="str">
        <f>'SERIES_DB-MetaData'!T212</f>
        <v>C</v>
      </c>
      <c r="U212" s="31">
        <f>IF('SERIES_DB-MetaData'!$F212="US",'SERIES_DB-MetaData'!U212,'SERIES_DB-MetaData'!U212/(25.4^2))</f>
        <v>806.19536239072477</v>
      </c>
      <c r="V212" s="31">
        <f>IF('SERIES_DB-MetaData'!$F212="US",'SERIES_DB-MetaData'!V212,'SERIES_DB-MetaData'!V212/25.4)</f>
        <v>0.27559055118110237</v>
      </c>
      <c r="W212" s="31">
        <f>IF('SERIES_DB-MetaData'!$F212="US",'SERIES_DB-MetaData'!W212,'SERIES_DB-MetaData'!W212/25.4)</f>
        <v>0</v>
      </c>
      <c r="X212" s="31">
        <f>IF('SERIES_DB-MetaData'!$F212="US",'SERIES_DB-MetaData'!X212,'SERIES_DB-MetaData'!X212/25.4)</f>
        <v>0.27559055118110237</v>
      </c>
      <c r="Y212" s="108">
        <f>'SERIES_DB-MetaData'!Y212</f>
        <v>28</v>
      </c>
      <c r="Z212" s="31">
        <f>IF('SERIES_DB-MetaData'!$F212="US",'SERIES_DB-MetaData'!Z212,'SERIES_DB-MetaData'!Z212/25.4)</f>
        <v>0.59055118110236227</v>
      </c>
      <c r="AA212" s="108">
        <f>'SERIES_DB-MetaData'!AA212</f>
        <v>12</v>
      </c>
      <c r="AB212" s="31">
        <f>IF('SERIES_DB-MetaData'!$F212="US",'SERIES_DB-MetaData'!AB212,'SERIES_DB-MetaData'!AB212/25.4)</f>
        <v>0.59055118110236227</v>
      </c>
      <c r="AC212" s="108">
        <f>'SERIES_DB-MetaData'!AC212</f>
        <v>0</v>
      </c>
      <c r="AD212" s="108">
        <f>'SERIES_DB-MetaData'!AD212</f>
        <v>0</v>
      </c>
      <c r="AE212" s="31">
        <f>IF('SERIES_DB-MetaData'!$F212="US",'SERIES_DB-MetaData'!AE212,'SERIES_DB-MetaData'!AE212/25.4)</f>
        <v>0</v>
      </c>
      <c r="AF212" s="108" t="str">
        <f>'SERIES_DB-MetaData'!AF212</f>
        <v>Ribbed</v>
      </c>
      <c r="AG212" s="23">
        <f t="shared" si="17"/>
        <v>0.20717448309181433</v>
      </c>
      <c r="AH212" s="31">
        <f>IF('SERIES_DB-MetaData'!$F212="US",'SERIES_DB-MetaData'!AH212,'SERIES_DB-MetaData'!AH212/25.4)</f>
        <v>0</v>
      </c>
      <c r="AI212" s="31">
        <f>IF('SERIES_DB-MetaData'!$F212="US",'SERIES_DB-MetaData'!AI212,'SERIES_DB-MetaData'!AI212/6.89476)</f>
        <v>87.747796877628815</v>
      </c>
      <c r="AJ212" s="31">
        <f>IF('SERIES_DB-MetaData'!$F212="US",'SERIES_DB-MetaData'!AJ212,'SERIES_DB-MetaData'!AJ212/6.89476)</f>
        <v>94.564567874733854</v>
      </c>
      <c r="AK212" s="31">
        <f>IF('SERIES_DB-MetaData'!$F212="US",'SERIES_DB-MetaData'!AK212,'SERIES_DB-MetaData'!AK212/6.89476)</f>
        <v>0</v>
      </c>
      <c r="AL212" s="31">
        <f>IF('SERIES_DB-MetaData'!$F212="US",'SERIES_DB-MetaData'!AL212,'SERIES_DB-MetaData'!AL212/6.89476)</f>
        <v>87.747796877628815</v>
      </c>
      <c r="AM212" s="31">
        <f>IF('SERIES_DB-MetaData'!$F212="US",'SERIES_DB-MetaData'!AM212,'SERIES_DB-MetaData'!AM212/6.89476)</f>
        <v>0</v>
      </c>
      <c r="AN212" s="31">
        <f>IF('SERIES_DB-MetaData'!$F212="US",'SERIES_DB-MetaData'!AN212,'SERIES_DB-MetaData'!AN212/6.89476)</f>
        <v>94.564567874733854</v>
      </c>
      <c r="AO212" s="108">
        <f>'SERIES_DB-MetaData'!AO212</f>
        <v>0</v>
      </c>
      <c r="AP212" s="108" t="str">
        <f>'SERIES_DB-MetaData'!AP212</f>
        <v>R</v>
      </c>
      <c r="AQ212" s="108">
        <f>'SERIES_DB-MetaData'!AQ212</f>
        <v>2</v>
      </c>
      <c r="AR212" s="108" t="str">
        <f>'SERIES_DB-MetaData'!AR212</f>
        <v>Ribbed</v>
      </c>
      <c r="AS212" s="31">
        <f>IF('SERIES_DB-MetaData'!$F212="US",'SERIES_DB-MetaData'!AS212,'SERIES_DB-MetaData'!AS212/25.4)</f>
        <v>0.27559055118110237</v>
      </c>
      <c r="AT212" s="108">
        <f>'SERIES_DB-MetaData'!AT212</f>
        <v>14</v>
      </c>
      <c r="AU212" s="31">
        <f>IF('SERIES_DB-MetaData'!$F212="US",'SERIES_DB-MetaData'!AU212,'SERIES_DB-MetaData'!AU212/25.4)</f>
        <v>5.5118110236220472</v>
      </c>
      <c r="AV212" s="31">
        <f>IF('SERIES_DB-MetaData'!$F212="US",'SERIES_DB-MetaData'!AV212,'SERIES_DB-MetaData'!AV212/25.4)</f>
        <v>0</v>
      </c>
      <c r="AW212" s="108">
        <f>'SERIES_DB-MetaData'!AW212</f>
        <v>0</v>
      </c>
      <c r="AX212" s="31">
        <f>IF('SERIES_DB-MetaData'!$F212="US",'SERIES_DB-MetaData'!AX212,'SERIES_DB-MetaData'!AX212/25.4)</f>
        <v>0</v>
      </c>
      <c r="AY212" s="23">
        <f t="shared" si="18"/>
        <v>1.8055130193044788E-2</v>
      </c>
      <c r="AZ212" s="23"/>
      <c r="BA212" s="31">
        <f>IF('SERIES_DB-MetaData'!$F212="US",'SERIES_DB-MetaData'!BA212,'SERIES_DB-MetaData'!BA212/6.89476)</f>
        <v>87.747796877628815</v>
      </c>
      <c r="BB212" s="31">
        <f>IF('SERIES_DB-MetaData'!$F212="US",'SERIES_DB-MetaData'!BB212,'SERIES_DB-MetaData'!BB212/6.89476)</f>
        <v>94.564567874733854</v>
      </c>
      <c r="BC212" s="108">
        <f>'SERIES_DB-MetaData'!BC212</f>
        <v>0</v>
      </c>
      <c r="BD212" s="31">
        <f>IF('SERIES_DB-MetaData'!$F212="US",'SERIES_DB-MetaData'!BD212,'SERIES_DB-MetaData'!BD212/25.4)</f>
        <v>0.27559055118110237</v>
      </c>
      <c r="BE212" s="31">
        <f>IF('SERIES_DB-MetaData'!$F212="US",'SERIES_DB-MetaData'!BE212,'SERIES_DB-MetaData'!BE212/25.4)</f>
        <v>5.1181102362204731</v>
      </c>
      <c r="BF212" s="108">
        <f>'SERIES_DB-MetaData'!BF212</f>
        <v>2</v>
      </c>
      <c r="BG212" s="23">
        <f t="shared" si="19"/>
        <v>0.7894258462866659</v>
      </c>
      <c r="BH212" s="31">
        <f>IF('SERIES_DB-MetaData'!$F212="US",'SERIES_DB-MetaData'!BH212,'SERIES_DB-MetaData'!BH212/25.4)</f>
        <v>13.858267716535433</v>
      </c>
      <c r="BI212" s="31">
        <f>IF('SERIES_DB-MetaData'!$F212="US",'SERIES_DB-MetaData'!BI212,'SERIES_DB-MetaData'!BI212/6.89476)</f>
        <v>87.747796877628815</v>
      </c>
      <c r="BJ212" s="31">
        <f>IF('SERIES_DB-MetaData'!$F212="US",'SERIES_DB-MetaData'!BJ212,'SERIES_DB-MetaData'!BJ212/6.89476)</f>
        <v>94.564567874733854</v>
      </c>
      <c r="BK212" s="108">
        <f>'SERIES_DB-MetaData'!BK212</f>
        <v>0</v>
      </c>
      <c r="BL212" s="31">
        <f>IF('SERIES_DB-MetaData'!$F212="US",'SERIES_DB-MetaData'!BL212,'SERIES_DB-MetaData'!BL212/25.4)</f>
        <v>0.27559055118110237</v>
      </c>
      <c r="BM212" s="31">
        <f>IF('SERIES_DB-MetaData'!$F212="US",'SERIES_DB-MetaData'!BM212,'SERIES_DB-MetaData'!BM212/25.4)</f>
        <v>5.5118110236220472</v>
      </c>
      <c r="BN212" s="31">
        <f>'SERIES_DB-MetaData'!$BO$6</f>
        <v>0.52359877559829893</v>
      </c>
      <c r="BO212" s="22">
        <f>'SERIES_DB-MetaData'!$BO$6</f>
        <v>0.52359877559829893</v>
      </c>
      <c r="BP212" s="31">
        <f>IF('SERIES_DB-MetaData'!$F212="US",'SERIES_DB-MetaData'!BP212,'SERIES_DB-MetaData'!BP212/6.89476)</f>
        <v>87.747796877628815</v>
      </c>
      <c r="BQ212" s="31">
        <f>IF('SERIES_DB-MetaData'!$F212="US",'SERIES_DB-MetaData'!BQ212,'SERIES_DB-MetaData'!BQ212/6.89476)</f>
        <v>94.564567874733854</v>
      </c>
      <c r="BR212" s="108">
        <f>'SERIES_DB-MetaData'!BR212</f>
        <v>0</v>
      </c>
      <c r="BS212" s="31">
        <f>IF('SERIES_DB-MetaData'!$F212="US",'SERIES_DB-MetaData'!BS212,'SERIES_DB-MetaData'!BS212/25.4)</f>
        <v>0</v>
      </c>
      <c r="BT212" s="108">
        <f>'SERIES_DB-MetaData'!BT212</f>
        <v>0</v>
      </c>
      <c r="BU212" s="108">
        <f t="shared" si="20"/>
        <v>0</v>
      </c>
      <c r="BV212" s="31">
        <f>IF('SERIES_DB-MetaData'!$F212="US",'SERIES_DB-MetaData'!BV212,'SERIES_DB-MetaData'!BV212/6.89476)</f>
        <v>0</v>
      </c>
      <c r="BW212" s="108">
        <f>'SERIES_DB-MetaData'!BW212</f>
        <v>0</v>
      </c>
      <c r="BX212" s="108">
        <f>'SERIES_DB-MetaData'!BX212</f>
        <v>8</v>
      </c>
    </row>
    <row r="213" spans="1:76">
      <c r="A213" s="85">
        <f>'SERIES_DB-MetaData'!A213</f>
        <v>208</v>
      </c>
      <c r="B213" s="85">
        <f>'SERIES_DB-MetaData'!B213</f>
        <v>0</v>
      </c>
      <c r="C213" s="85">
        <f>'SERIES_DB-MetaData'!C213</f>
        <v>1</v>
      </c>
      <c r="D213" s="85" t="str">
        <f>'SERIES_DB-MetaData'!D213</f>
        <v>W1</v>
      </c>
      <c r="E213" s="85" t="str">
        <f>'SERIES_DB-MetaData'!E213</f>
        <v>Paterson&amp;Mitchell 2003</v>
      </c>
      <c r="F213" s="20" t="s">
        <v>193</v>
      </c>
      <c r="G213" s="85" t="str">
        <f>'SERIES_DB-MetaData'!G213</f>
        <v>C</v>
      </c>
      <c r="H213" s="85" t="str">
        <f>'SERIES_DB-MetaData'!H213</f>
        <v>R</v>
      </c>
      <c r="I213" s="31">
        <f>IF('SERIES_DB-MetaData'!$F213="US",'SERIES_DB-MetaData'!I213,'SERIES_DB-MetaData'!I213/6.89476)</f>
        <v>3.7564759324472496</v>
      </c>
      <c r="J213" s="31">
        <f>IF('SERIES_DB-MetaData'!$F213="US",'SERIES_DB-MetaData'!J213,'SERIES_DB-MetaData'!J213/6.89476)</f>
        <v>0</v>
      </c>
      <c r="K213" s="31">
        <f>IF('SERIES_DB-MetaData'!$F213="US",'SERIES_DB-MetaData'!K213,'SERIES_DB-MetaData'!K213/6.89476)</f>
        <v>0</v>
      </c>
      <c r="L213" s="31">
        <f>IF('SERIES_DB-MetaData'!$F213="US",'SERIES_DB-MetaData'!L213,'SERIES_DB-MetaData'!L213/4.448)</f>
        <v>150.59622302158272</v>
      </c>
      <c r="M213" s="20">
        <f>'SERIES_DB-MetaData'!M213</f>
        <v>0</v>
      </c>
      <c r="N213" s="31">
        <f>IF('SERIES_DB-MetaData'!$F213="US",'SERIES_DB-MetaData'!N213,'SERIES_DB-MetaData'!N213/25.4)</f>
        <v>11.811023622047244</v>
      </c>
      <c r="O213" s="31">
        <f>IF('SERIES_DB-MetaData'!$F213="US",'SERIES_DB-MetaData'!O213,'SERIES_DB-MetaData'!O213/25.4)</f>
        <v>2.9527559055118111</v>
      </c>
      <c r="P213" s="31">
        <f>IF('SERIES_DB-MetaData'!$F213="US",'SERIES_DB-MetaData'!P213,'SERIES_DB-MetaData'!P213/25.4)</f>
        <v>47.244094488188978</v>
      </c>
      <c r="Q213" s="31">
        <f>IF('SERIES_DB-MetaData'!$F213="US",'SERIES_DB-MetaData'!Q213,'SERIES_DB-MetaData'!Q213/25.4)</f>
        <v>11.811023622047244</v>
      </c>
      <c r="R213" s="31">
        <f>IF('SERIES_DB-MetaData'!$F213="US",'SERIES_DB-MetaData'!R213,'SERIES_DB-MetaData'!R213/25.4)</f>
        <v>127.95275590551182</v>
      </c>
      <c r="S213" s="31">
        <f>IF('SERIES_DB-MetaData'!$F213="US",'SERIES_DB-MetaData'!S213,'SERIES_DB-MetaData'!S213/25.4)</f>
        <v>127.95275590551182</v>
      </c>
      <c r="T213" s="24" t="str">
        <f>'SERIES_DB-MetaData'!T213</f>
        <v>C</v>
      </c>
      <c r="U213" s="31">
        <f>IF('SERIES_DB-MetaData'!$F213="US",'SERIES_DB-MetaData'!U213,'SERIES_DB-MetaData'!U213/(25.4^2))</f>
        <v>558.00111600223204</v>
      </c>
      <c r="V213" s="31">
        <f>IF('SERIES_DB-MetaData'!$F213="US",'SERIES_DB-MetaData'!V213,'SERIES_DB-MetaData'!V213/25.4)</f>
        <v>0.99212598425196852</v>
      </c>
      <c r="W213" s="31">
        <f>IF('SERIES_DB-MetaData'!$F213="US",'SERIES_DB-MetaData'!W213,'SERIES_DB-MetaData'!W213/25.4)</f>
        <v>0</v>
      </c>
      <c r="X213" s="31">
        <f>IF('SERIES_DB-MetaData'!$F213="US",'SERIES_DB-MetaData'!X213,'SERIES_DB-MetaData'!X213/25.4)</f>
        <v>0</v>
      </c>
      <c r="Y213" s="108">
        <f>'SERIES_DB-MetaData'!Y213</f>
        <v>2</v>
      </c>
      <c r="Z213" s="31">
        <f>IF('SERIES_DB-MetaData'!$F213="US",'SERIES_DB-MetaData'!Z213,'SERIES_DB-MetaData'!Z213/25.4)</f>
        <v>0</v>
      </c>
      <c r="AA213" s="108">
        <f>'SERIES_DB-MetaData'!AA213</f>
        <v>0</v>
      </c>
      <c r="AB213" s="31">
        <f>IF('SERIES_DB-MetaData'!$F213="US",'SERIES_DB-MetaData'!AB213,'SERIES_DB-MetaData'!AB213/25.4)</f>
        <v>0</v>
      </c>
      <c r="AC213" s="108">
        <f>'SERIES_DB-MetaData'!AC213</f>
        <v>0</v>
      </c>
      <c r="AD213" s="108" t="str">
        <f>'SERIES_DB-MetaData'!AD213</f>
        <v>STRAIGHT</v>
      </c>
      <c r="AE213" s="31">
        <f>IF('SERIES_DB-MetaData'!$F213="US",'SERIES_DB-MetaData'!AE213,'SERIES_DB-MetaData'!AE213/25.4)</f>
        <v>0</v>
      </c>
      <c r="AF213" s="108" t="str">
        <f>'SERIES_DB-MetaData'!AF213</f>
        <v>Ribbed</v>
      </c>
      <c r="AG213" s="23">
        <f t="shared" si="17"/>
        <v>0.27708847204661974</v>
      </c>
      <c r="AH213" s="31">
        <f>IF('SERIES_DB-MetaData'!$F213="US",'SERIES_DB-MetaData'!AH213,'SERIES_DB-MetaData'!AH213/25.4)</f>
        <v>35.433070866141733</v>
      </c>
      <c r="AI213" s="31">
        <f>IF('SERIES_DB-MetaData'!$F213="US",'SERIES_DB-MetaData'!AI213,'SERIES_DB-MetaData'!AI213/6.89476)</f>
        <v>61.350938973945432</v>
      </c>
      <c r="AJ213" s="31">
        <f>IF('SERIES_DB-MetaData'!$F213="US",'SERIES_DB-MetaData'!AJ213,'SERIES_DB-MetaData'!AJ213/6.89476)</f>
        <v>92.389002662891826</v>
      </c>
      <c r="AK213" s="31">
        <f>IF('SERIES_DB-MetaData'!$F213="US",'SERIES_DB-MetaData'!AK213,'SERIES_DB-MetaData'!AK213/6.89476)</f>
        <v>0</v>
      </c>
      <c r="AL213" s="31">
        <f>IF('SERIES_DB-MetaData'!$F213="US",'SERIES_DB-MetaData'!AL213,'SERIES_DB-MetaData'!AL213/6.89476)</f>
        <v>0</v>
      </c>
      <c r="AM213" s="31">
        <f>IF('SERIES_DB-MetaData'!$F213="US",'SERIES_DB-MetaData'!AM213,'SERIES_DB-MetaData'!AM213/6.89476)</f>
        <v>0</v>
      </c>
      <c r="AN213" s="31">
        <f>IF('SERIES_DB-MetaData'!$F213="US",'SERIES_DB-MetaData'!AN213,'SERIES_DB-MetaData'!AN213/6.89476)</f>
        <v>0</v>
      </c>
      <c r="AO213" s="108">
        <f>'SERIES_DB-MetaData'!AO213</f>
        <v>0</v>
      </c>
      <c r="AP213" s="108" t="str">
        <f>'SERIES_DB-MetaData'!AP213</f>
        <v>R</v>
      </c>
      <c r="AQ213" s="108">
        <f>'SERIES_DB-MetaData'!AQ213</f>
        <v>2</v>
      </c>
      <c r="AR213" s="108" t="str">
        <f>'SERIES_DB-MetaData'!AR213</f>
        <v>Ribbed</v>
      </c>
      <c r="AS213" s="31">
        <f>IF('SERIES_DB-MetaData'!$F213="US",'SERIES_DB-MetaData'!AS213,'SERIES_DB-MetaData'!AS213/25.4)</f>
        <v>0.44488188976377957</v>
      </c>
      <c r="AT213" s="108">
        <f>'SERIES_DB-MetaData'!AT213</f>
        <v>9</v>
      </c>
      <c r="AU213" s="31">
        <f>IF('SERIES_DB-MetaData'!$F213="US",'SERIES_DB-MetaData'!AU213,'SERIES_DB-MetaData'!AU213/25.4)</f>
        <v>13.779527559055119</v>
      </c>
      <c r="AV213" s="31">
        <f>IF('SERIES_DB-MetaData'!$F213="US",'SERIES_DB-MetaData'!AV213,'SERIES_DB-MetaData'!AV213/25.4)</f>
        <v>0</v>
      </c>
      <c r="AW213" s="108">
        <f>'SERIES_DB-MetaData'!AW213</f>
        <v>0</v>
      </c>
      <c r="AX213" s="31">
        <f>IF('SERIES_DB-MetaData'!$F213="US",'SERIES_DB-MetaData'!AX213,'SERIES_DB-MetaData'!AX213/25.4)</f>
        <v>0</v>
      </c>
      <c r="AY213" s="23">
        <f t="shared" si="18"/>
        <v>0.19102379330327657</v>
      </c>
      <c r="AZ213" s="23"/>
      <c r="BA213" s="31">
        <f>IF('SERIES_DB-MetaData'!$F213="US",'SERIES_DB-MetaData'!BA213,'SERIES_DB-MetaData'!BA213/6.89476)</f>
        <v>46.412057852630113</v>
      </c>
      <c r="BB213" s="31">
        <f>IF('SERIES_DB-MetaData'!$F213="US",'SERIES_DB-MetaData'!BB213,'SERIES_DB-MetaData'!BB213/6.89476)</f>
        <v>66.572295482366314</v>
      </c>
      <c r="BC213" s="108">
        <f>'SERIES_DB-MetaData'!BC213</f>
        <v>0</v>
      </c>
      <c r="BD213" s="31">
        <f>IF('SERIES_DB-MetaData'!$F213="US",'SERIES_DB-MetaData'!BD213,'SERIES_DB-MetaData'!BD213/25.4)</f>
        <v>0.62992125984251968</v>
      </c>
      <c r="BE213" s="31">
        <f>IF('SERIES_DB-MetaData'!$F213="US",'SERIES_DB-MetaData'!BE213,'SERIES_DB-MetaData'!BE213/25.4)</f>
        <v>13.779527559055119</v>
      </c>
      <c r="BF213" s="108">
        <f>'SERIES_DB-MetaData'!BF213</f>
        <v>1</v>
      </c>
      <c r="BG213" s="23">
        <f t="shared" si="19"/>
        <v>0.19148755221880645</v>
      </c>
      <c r="BH213" s="31">
        <f>IF('SERIES_DB-MetaData'!$F213="US",'SERIES_DB-MetaData'!BH213,'SERIES_DB-MetaData'!BH213/25.4)</f>
        <v>35.433070866141733</v>
      </c>
      <c r="BI213" s="31">
        <f>IF('SERIES_DB-MetaData'!$F213="US",'SERIES_DB-MetaData'!BI213,'SERIES_DB-MetaData'!BI213/6.89476)</f>
        <v>65.702069397629501</v>
      </c>
      <c r="BJ213" s="31">
        <f>IF('SERIES_DB-MetaData'!$F213="US",'SERIES_DB-MetaData'!BJ213,'SERIES_DB-MetaData'!BJ213/6.89476)</f>
        <v>102.83171567973359</v>
      </c>
      <c r="BK213" s="108">
        <f>'SERIES_DB-MetaData'!BK213</f>
        <v>0</v>
      </c>
      <c r="BL213" s="31">
        <f>IF('SERIES_DB-MetaData'!$F213="US",'SERIES_DB-MetaData'!BL213,'SERIES_DB-MetaData'!BL213/25.4)</f>
        <v>0.44488188976377957</v>
      </c>
      <c r="BM213" s="31">
        <f>IF('SERIES_DB-MetaData'!$F213="US",'SERIES_DB-MetaData'!BM213,'SERIES_DB-MetaData'!BM213/25.4)</f>
        <v>9.8425196850393704</v>
      </c>
      <c r="BN213" s="31">
        <f>'SERIES_DB-MetaData'!$BO$6</f>
        <v>0.52359877559829893</v>
      </c>
      <c r="BO213" s="22">
        <f>'SERIES_DB-MetaData'!$BO$6</f>
        <v>0.52359877559829893</v>
      </c>
      <c r="BP213" s="31">
        <f>IF('SERIES_DB-MetaData'!$F213="US",'SERIES_DB-MetaData'!BP213,'SERIES_DB-MetaData'!BP213/6.89476)</f>
        <v>46.412057852630113</v>
      </c>
      <c r="BQ213" s="31">
        <f>IF('SERIES_DB-MetaData'!$F213="US",'SERIES_DB-MetaData'!BQ213,'SERIES_DB-MetaData'!BQ213/6.89476)</f>
        <v>66.572295482366314</v>
      </c>
      <c r="BR213" s="108">
        <f>'SERIES_DB-MetaData'!BR213</f>
        <v>0</v>
      </c>
      <c r="BS213" s="31">
        <f>IF('SERIES_DB-MetaData'!$F213="US",'SERIES_DB-MetaData'!BS213,'SERIES_DB-MetaData'!BS213/25.4)</f>
        <v>0</v>
      </c>
      <c r="BT213" s="108">
        <f>'SERIES_DB-MetaData'!BT213</f>
        <v>0</v>
      </c>
      <c r="BU213" s="108">
        <f t="shared" si="20"/>
        <v>0</v>
      </c>
      <c r="BV213" s="31">
        <f>IF('SERIES_DB-MetaData'!$F213="US",'SERIES_DB-MetaData'!BV213,'SERIES_DB-MetaData'!BV213/6.89476)</f>
        <v>0</v>
      </c>
      <c r="BW213" s="108">
        <f>'SERIES_DB-MetaData'!BW213</f>
        <v>0</v>
      </c>
      <c r="BX213" s="108">
        <f>'SERIES_DB-MetaData'!BX213</f>
        <v>6</v>
      </c>
    </row>
    <row r="214" spans="1:76">
      <c r="A214" s="85">
        <f>'SERIES_DB-MetaData'!A214</f>
        <v>209</v>
      </c>
      <c r="B214" s="85">
        <f>'SERIES_DB-MetaData'!B214</f>
        <v>0</v>
      </c>
      <c r="C214" s="85">
        <f>'SERIES_DB-MetaData'!C214</f>
        <v>2</v>
      </c>
      <c r="D214" s="85" t="str">
        <f>'SERIES_DB-MetaData'!D214</f>
        <v>W2</v>
      </c>
      <c r="E214" s="85" t="str">
        <f>'SERIES_DB-MetaData'!E214</f>
        <v>Paterson&amp;Mitchell 2003</v>
      </c>
      <c r="F214" s="20" t="s">
        <v>193</v>
      </c>
      <c r="G214" s="85" t="str">
        <f>'SERIES_DB-MetaData'!G214</f>
        <v>C</v>
      </c>
      <c r="H214" s="85" t="str">
        <f>'SERIES_DB-MetaData'!H214</f>
        <v>R</v>
      </c>
      <c r="I214" s="31">
        <f>IF('SERIES_DB-MetaData'!$F214="US",'SERIES_DB-MetaData'!I214,'SERIES_DB-MetaData'!I214/6.89476)</f>
        <v>4.8442585383682681</v>
      </c>
      <c r="J214" s="31">
        <f>IF('SERIES_DB-MetaData'!$F214="US",'SERIES_DB-MetaData'!J214,'SERIES_DB-MetaData'!J214/6.89476)</f>
        <v>0</v>
      </c>
      <c r="K214" s="31">
        <f>IF('SERIES_DB-MetaData'!$F214="US",'SERIES_DB-MetaData'!K214,'SERIES_DB-MetaData'!K214/6.89476)</f>
        <v>0</v>
      </c>
      <c r="L214" s="31">
        <f>IF('SERIES_DB-MetaData'!$F214="US",'SERIES_DB-MetaData'!L214,'SERIES_DB-MetaData'!L214/4.448)</f>
        <v>260.61151079136692</v>
      </c>
      <c r="M214" s="20">
        <f>'SERIES_DB-MetaData'!M214</f>
        <v>0</v>
      </c>
      <c r="N214" s="31">
        <f>IF('SERIES_DB-MetaData'!$F214="US",'SERIES_DB-MetaData'!N214,'SERIES_DB-MetaData'!N214/25.4)</f>
        <v>11.811023622047244</v>
      </c>
      <c r="O214" s="31">
        <f>IF('SERIES_DB-MetaData'!$F214="US",'SERIES_DB-MetaData'!O214,'SERIES_DB-MetaData'!O214/25.4)</f>
        <v>2.9527559055118111</v>
      </c>
      <c r="P214" s="31">
        <f>IF('SERIES_DB-MetaData'!$F214="US",'SERIES_DB-MetaData'!P214,'SERIES_DB-MetaData'!P214/25.4)</f>
        <v>47.244094488188978</v>
      </c>
      <c r="Q214" s="31">
        <f>IF('SERIES_DB-MetaData'!$F214="US",'SERIES_DB-MetaData'!Q214,'SERIES_DB-MetaData'!Q214/25.4)</f>
        <v>11.811023622047244</v>
      </c>
      <c r="R214" s="31">
        <f>IF('SERIES_DB-MetaData'!$F214="US",'SERIES_DB-MetaData'!R214,'SERIES_DB-MetaData'!R214/25.4)</f>
        <v>147.63779527559055</v>
      </c>
      <c r="S214" s="31">
        <f>IF('SERIES_DB-MetaData'!$F214="US",'SERIES_DB-MetaData'!S214,'SERIES_DB-MetaData'!S214/25.4)</f>
        <v>147.63779527559055</v>
      </c>
      <c r="T214" s="24" t="str">
        <f>'SERIES_DB-MetaData'!T214</f>
        <v>C</v>
      </c>
      <c r="U214" s="31">
        <f>IF('SERIES_DB-MetaData'!$F214="US",'SERIES_DB-MetaData'!U214,'SERIES_DB-MetaData'!U214/(25.4^2))</f>
        <v>558.00111600223204</v>
      </c>
      <c r="V214" s="31">
        <f>IF('SERIES_DB-MetaData'!$F214="US",'SERIES_DB-MetaData'!V214,'SERIES_DB-MetaData'!V214/25.4)</f>
        <v>0.99212598425196852</v>
      </c>
      <c r="W214" s="31">
        <f>IF('SERIES_DB-MetaData'!$F214="US",'SERIES_DB-MetaData'!W214,'SERIES_DB-MetaData'!W214/25.4)</f>
        <v>0</v>
      </c>
      <c r="X214" s="31">
        <f>IF('SERIES_DB-MetaData'!$F214="US",'SERIES_DB-MetaData'!X214,'SERIES_DB-MetaData'!X214/25.4)</f>
        <v>0</v>
      </c>
      <c r="Y214" s="108">
        <f>'SERIES_DB-MetaData'!Y214</f>
        <v>2</v>
      </c>
      <c r="Z214" s="31">
        <f>IF('SERIES_DB-MetaData'!$F214="US",'SERIES_DB-MetaData'!Z214,'SERIES_DB-MetaData'!Z214/25.4)</f>
        <v>0</v>
      </c>
      <c r="AA214" s="108">
        <f>'SERIES_DB-MetaData'!AA214</f>
        <v>0</v>
      </c>
      <c r="AB214" s="31">
        <f>IF('SERIES_DB-MetaData'!$F214="US",'SERIES_DB-MetaData'!AB214,'SERIES_DB-MetaData'!AB214/25.4)</f>
        <v>0</v>
      </c>
      <c r="AC214" s="108">
        <f>'SERIES_DB-MetaData'!AC214</f>
        <v>0</v>
      </c>
      <c r="AD214" s="108" t="str">
        <f>'SERIES_DB-MetaData'!AD214</f>
        <v>STRAIGHT</v>
      </c>
      <c r="AE214" s="31">
        <f>IF('SERIES_DB-MetaData'!$F214="US",'SERIES_DB-MetaData'!AE214,'SERIES_DB-MetaData'!AE214/25.4)</f>
        <v>0</v>
      </c>
      <c r="AF214" s="108" t="str">
        <f>'SERIES_DB-MetaData'!AF214</f>
        <v>Ribbed</v>
      </c>
      <c r="AG214" s="23">
        <f t="shared" si="17"/>
        <v>0.27708847204661974</v>
      </c>
      <c r="AH214" s="31">
        <f>IF('SERIES_DB-MetaData'!$F214="US",'SERIES_DB-MetaData'!AH214,'SERIES_DB-MetaData'!AH214/25.4)</f>
        <v>21.653543307086615</v>
      </c>
      <c r="AI214" s="31">
        <f>IF('SERIES_DB-MetaData'!$F214="US",'SERIES_DB-MetaData'!AI214,'SERIES_DB-MetaData'!AI214/6.89476)</f>
        <v>61.350938973945432</v>
      </c>
      <c r="AJ214" s="31">
        <f>IF('SERIES_DB-MetaData'!$F214="US",'SERIES_DB-MetaData'!AJ214,'SERIES_DB-MetaData'!AJ214/6.89476)</f>
        <v>92.389002662891826</v>
      </c>
      <c r="AK214" s="31">
        <f>IF('SERIES_DB-MetaData'!$F214="US",'SERIES_DB-MetaData'!AK214,'SERIES_DB-MetaData'!AK214/6.89476)</f>
        <v>0</v>
      </c>
      <c r="AL214" s="31">
        <f>IF('SERIES_DB-MetaData'!$F214="US",'SERIES_DB-MetaData'!AL214,'SERIES_DB-MetaData'!AL214/6.89476)</f>
        <v>0</v>
      </c>
      <c r="AM214" s="31">
        <f>IF('SERIES_DB-MetaData'!$F214="US",'SERIES_DB-MetaData'!AM214,'SERIES_DB-MetaData'!AM214/6.89476)</f>
        <v>0</v>
      </c>
      <c r="AN214" s="31">
        <f>IF('SERIES_DB-MetaData'!$F214="US",'SERIES_DB-MetaData'!AN214,'SERIES_DB-MetaData'!AN214/6.89476)</f>
        <v>0</v>
      </c>
      <c r="AO214" s="108">
        <f>'SERIES_DB-MetaData'!AO214</f>
        <v>0</v>
      </c>
      <c r="AP214" s="108" t="str">
        <f>'SERIES_DB-MetaData'!AP214</f>
        <v>R</v>
      </c>
      <c r="AQ214" s="108">
        <f>'SERIES_DB-MetaData'!AQ214</f>
        <v>2</v>
      </c>
      <c r="AR214" s="108" t="str">
        <f>'SERIES_DB-MetaData'!AR214</f>
        <v>Ribbed</v>
      </c>
      <c r="AS214" s="31">
        <f>IF('SERIES_DB-MetaData'!$F214="US",'SERIES_DB-MetaData'!AS214,'SERIES_DB-MetaData'!AS214/25.4)</f>
        <v>0.44488188976377957</v>
      </c>
      <c r="AT214" s="108">
        <f>'SERIES_DB-MetaData'!AT214</f>
        <v>9</v>
      </c>
      <c r="AU214" s="31">
        <f>IF('SERIES_DB-MetaData'!$F214="US",'SERIES_DB-MetaData'!AU214,'SERIES_DB-MetaData'!AU214/25.4)</f>
        <v>13.779527559055119</v>
      </c>
      <c r="AV214" s="31">
        <f>IF('SERIES_DB-MetaData'!$F214="US",'SERIES_DB-MetaData'!AV214,'SERIES_DB-MetaData'!AV214/25.4)</f>
        <v>0</v>
      </c>
      <c r="AW214" s="108">
        <f>'SERIES_DB-MetaData'!AW214</f>
        <v>0</v>
      </c>
      <c r="AX214" s="31">
        <f>IF('SERIES_DB-MetaData'!$F214="US",'SERIES_DB-MetaData'!AX214,'SERIES_DB-MetaData'!AX214/25.4)</f>
        <v>0</v>
      </c>
      <c r="AY214" s="23">
        <f t="shared" si="18"/>
        <v>0.19102379330327657</v>
      </c>
      <c r="AZ214" s="23"/>
      <c r="BA214" s="31">
        <f>IF('SERIES_DB-MetaData'!$F214="US",'SERIES_DB-MetaData'!BA214,'SERIES_DB-MetaData'!BA214/6.89476)</f>
        <v>46.412057852630113</v>
      </c>
      <c r="BB214" s="31">
        <f>IF('SERIES_DB-MetaData'!$F214="US",'SERIES_DB-MetaData'!BB214,'SERIES_DB-MetaData'!BB214/6.89476)</f>
        <v>66.572295482366314</v>
      </c>
      <c r="BC214" s="108">
        <f>'SERIES_DB-MetaData'!BC214</f>
        <v>0</v>
      </c>
      <c r="BD214" s="31">
        <f>IF('SERIES_DB-MetaData'!$F214="US",'SERIES_DB-MetaData'!BD214,'SERIES_DB-MetaData'!BD214/25.4)</f>
        <v>0.62992125984251968</v>
      </c>
      <c r="BE214" s="31">
        <f>IF('SERIES_DB-MetaData'!$F214="US",'SERIES_DB-MetaData'!BE214,'SERIES_DB-MetaData'!BE214/25.4)</f>
        <v>13.779527559055119</v>
      </c>
      <c r="BF214" s="108">
        <f>'SERIES_DB-MetaData'!BF214</f>
        <v>1</v>
      </c>
      <c r="BG214" s="23">
        <f t="shared" si="19"/>
        <v>0.19148755221880645</v>
      </c>
      <c r="BH214" s="31">
        <f>IF('SERIES_DB-MetaData'!$F214="US",'SERIES_DB-MetaData'!BH214,'SERIES_DB-MetaData'!BH214/25.4)</f>
        <v>21.653543307086615</v>
      </c>
      <c r="BI214" s="31">
        <f>IF('SERIES_DB-MetaData'!$F214="US",'SERIES_DB-MetaData'!BI214,'SERIES_DB-MetaData'!BI214/6.89476)</f>
        <v>65.702069397629501</v>
      </c>
      <c r="BJ214" s="31">
        <f>IF('SERIES_DB-MetaData'!$F214="US",'SERIES_DB-MetaData'!BJ214,'SERIES_DB-MetaData'!BJ214/6.89476)</f>
        <v>102.83171567973359</v>
      </c>
      <c r="BK214" s="108">
        <f>'SERIES_DB-MetaData'!BK214</f>
        <v>0</v>
      </c>
      <c r="BL214" s="31">
        <f>IF('SERIES_DB-MetaData'!$F214="US",'SERIES_DB-MetaData'!BL214,'SERIES_DB-MetaData'!BL214/25.4)</f>
        <v>0.44488188976377957</v>
      </c>
      <c r="BM214" s="31">
        <f>IF('SERIES_DB-MetaData'!$F214="US",'SERIES_DB-MetaData'!BM214,'SERIES_DB-MetaData'!BM214/25.4)</f>
        <v>9.8425196850393704</v>
      </c>
      <c r="BN214" s="31">
        <f>'SERIES_DB-MetaData'!$BO$6</f>
        <v>0.52359877559829893</v>
      </c>
      <c r="BO214" s="22">
        <f>'SERIES_DB-MetaData'!$BO$6</f>
        <v>0.52359877559829893</v>
      </c>
      <c r="BP214" s="31">
        <f>IF('SERIES_DB-MetaData'!$F214="US",'SERIES_DB-MetaData'!BP214,'SERIES_DB-MetaData'!BP214/6.89476)</f>
        <v>46.412057852630113</v>
      </c>
      <c r="BQ214" s="31">
        <f>IF('SERIES_DB-MetaData'!$F214="US",'SERIES_DB-MetaData'!BQ214,'SERIES_DB-MetaData'!BQ214/6.89476)</f>
        <v>66.572295482366314</v>
      </c>
      <c r="BR214" s="108">
        <f>'SERIES_DB-MetaData'!BR214</f>
        <v>0</v>
      </c>
      <c r="BS214" s="31">
        <f>IF('SERIES_DB-MetaData'!$F214="US",'SERIES_DB-MetaData'!BS214,'SERIES_DB-MetaData'!BS214/25.4)</f>
        <v>0</v>
      </c>
      <c r="BT214" s="108">
        <f>'SERIES_DB-MetaData'!BT214</f>
        <v>0</v>
      </c>
      <c r="BU214" s="108">
        <f t="shared" si="20"/>
        <v>0</v>
      </c>
      <c r="BV214" s="31">
        <f>IF('SERIES_DB-MetaData'!$F214="US",'SERIES_DB-MetaData'!BV214,'SERIES_DB-MetaData'!BV214/6.89476)</f>
        <v>0</v>
      </c>
      <c r="BW214" s="108">
        <f>'SERIES_DB-MetaData'!BW214</f>
        <v>0</v>
      </c>
      <c r="BX214" s="108">
        <f>'SERIES_DB-MetaData'!BX214</f>
        <v>6</v>
      </c>
    </row>
    <row r="215" spans="1:76">
      <c r="A215" s="85">
        <f>'SERIES_DB-MetaData'!A215</f>
        <v>210</v>
      </c>
      <c r="B215" s="85">
        <f>'SERIES_DB-MetaData'!B215</f>
        <v>0</v>
      </c>
      <c r="C215" s="85">
        <f>'SERIES_DB-MetaData'!C215</f>
        <v>3</v>
      </c>
      <c r="D215" s="85" t="str">
        <f>'SERIES_DB-MetaData'!D215</f>
        <v>wall 1</v>
      </c>
      <c r="E215" s="85" t="str">
        <f>'SERIES_DB-MetaData'!E215</f>
        <v>Paulay,Priestley,Sygne 1982</v>
      </c>
      <c r="F215" s="20" t="s">
        <v>193</v>
      </c>
      <c r="G215" s="85" t="str">
        <f>'SERIES_DB-MetaData'!G215</f>
        <v>C</v>
      </c>
      <c r="H215" s="85" t="str">
        <f>'SERIES_DB-MetaData'!H215</f>
        <v>R</v>
      </c>
      <c r="I215" s="31">
        <f>IF('SERIES_DB-MetaData'!$F215="US",'SERIES_DB-MetaData'!I215,'SERIES_DB-MetaData'!I215/6.89476)</f>
        <v>3.9450249174735594</v>
      </c>
      <c r="J215" s="31">
        <f>IF('SERIES_DB-MetaData'!$F215="US",'SERIES_DB-MetaData'!J215,'SERIES_DB-MetaData'!J215/6.89476)</f>
        <v>0</v>
      </c>
      <c r="K215" s="31">
        <f>IF('SERIES_DB-MetaData'!$F215="US",'SERIES_DB-MetaData'!K215,'SERIES_DB-MetaData'!K215/6.89476)</f>
        <v>0</v>
      </c>
      <c r="L215" s="31">
        <f>IF('SERIES_DB-MetaData'!$F215="US",'SERIES_DB-MetaData'!L215,'SERIES_DB-MetaData'!L215/4.448)</f>
        <v>186.15107913669064</v>
      </c>
      <c r="M215" s="20">
        <f>'SERIES_DB-MetaData'!M215</f>
        <v>0</v>
      </c>
      <c r="N215" s="31">
        <f>IF('SERIES_DB-MetaData'!$F215="US",'SERIES_DB-MetaData'!N215,'SERIES_DB-MetaData'!N215/25.4)</f>
        <v>3.9370078740157481</v>
      </c>
      <c r="O215" s="31">
        <f>IF('SERIES_DB-MetaData'!$F215="US",'SERIES_DB-MetaData'!O215,'SERIES_DB-MetaData'!O215/25.4)</f>
        <v>8.6614173228346463</v>
      </c>
      <c r="P215" s="31">
        <f>IF('SERIES_DB-MetaData'!$F215="US",'SERIES_DB-MetaData'!P215,'SERIES_DB-MetaData'!P215/25.4)</f>
        <v>118.11023622047244</v>
      </c>
      <c r="Q215" s="31">
        <f>IF('SERIES_DB-MetaData'!$F215="US",'SERIES_DB-MetaData'!Q215,'SERIES_DB-MetaData'!Q215/25.4)</f>
        <v>3.9370078740157481</v>
      </c>
      <c r="R215" s="31">
        <f>IF('SERIES_DB-MetaData'!$F215="US",'SERIES_DB-MetaData'!R215,'SERIES_DB-MetaData'!R215/25.4)</f>
        <v>66.929133858267718</v>
      </c>
      <c r="S215" s="31">
        <f>IF('SERIES_DB-MetaData'!$F215="US",'SERIES_DB-MetaData'!S215,'SERIES_DB-MetaData'!S215/25.4)</f>
        <v>66.929133858267718</v>
      </c>
      <c r="T215" s="24" t="str">
        <f>'SERIES_DB-MetaData'!T215</f>
        <v>C</v>
      </c>
      <c r="U215" s="31">
        <f>IF('SERIES_DB-MetaData'!$F215="US",'SERIES_DB-MetaData'!U215,'SERIES_DB-MetaData'!U215/(25.4^2))</f>
        <v>465.00093000186001</v>
      </c>
      <c r="V215" s="31">
        <f>IF('SERIES_DB-MetaData'!$F215="US",'SERIES_DB-MetaData'!V215,'SERIES_DB-MetaData'!V215/25.4)</f>
        <v>0.47244094488188981</v>
      </c>
      <c r="W215" s="31">
        <f>IF('SERIES_DB-MetaData'!$F215="US",'SERIES_DB-MetaData'!W215,'SERIES_DB-MetaData'!W215/25.4)</f>
        <v>0</v>
      </c>
      <c r="X215" s="31">
        <f>IF('SERIES_DB-MetaData'!$F215="US",'SERIES_DB-MetaData'!X215,'SERIES_DB-MetaData'!X215/25.4)</f>
        <v>0</v>
      </c>
      <c r="Y215" s="108">
        <f>'SERIES_DB-MetaData'!Y215</f>
        <v>4</v>
      </c>
      <c r="Z215" s="31">
        <f>IF('SERIES_DB-MetaData'!$F215="US",'SERIES_DB-MetaData'!Z215,'SERIES_DB-MetaData'!Z215/25.4)</f>
        <v>2.8740157480314963</v>
      </c>
      <c r="AA215" s="108">
        <f>'SERIES_DB-MetaData'!AA215</f>
        <v>0</v>
      </c>
      <c r="AB215" s="31">
        <f>IF('SERIES_DB-MetaData'!$F215="US",'SERIES_DB-MetaData'!AB215,'SERIES_DB-MetaData'!AB215/25.4)</f>
        <v>0</v>
      </c>
      <c r="AC215" s="108">
        <f>'SERIES_DB-MetaData'!AC215</f>
        <v>0</v>
      </c>
      <c r="AD215" s="108" t="str">
        <f>'SERIES_DB-MetaData'!AD215</f>
        <v>STRAIGHT</v>
      </c>
      <c r="AE215" s="31">
        <f>IF('SERIES_DB-MetaData'!$F215="US",'SERIES_DB-MetaData'!AE215,'SERIES_DB-MetaData'!AE215/25.4)</f>
        <v>17.125984251968504</v>
      </c>
      <c r="AF215" s="108" t="str">
        <f>'SERIES_DB-MetaData'!AF215</f>
        <v>Ribbed</v>
      </c>
      <c r="AG215" s="23">
        <f t="shared" si="17"/>
        <v>0.1507964473723101</v>
      </c>
      <c r="AH215" s="31">
        <f>IF('SERIES_DB-MetaData'!$F215="US",'SERIES_DB-MetaData'!AH215,'SERIES_DB-MetaData'!AH215/25.4)</f>
        <v>0</v>
      </c>
      <c r="AI215" s="31">
        <f>IF('SERIES_DB-MetaData'!$F215="US",'SERIES_DB-MetaData'!AI215,'SERIES_DB-MetaData'!AI215/6.89476)</f>
        <v>44.961681044735421</v>
      </c>
      <c r="AJ215" s="31">
        <f>IF('SERIES_DB-MetaData'!$F215="US",'SERIES_DB-MetaData'!AJ215,'SERIES_DB-MetaData'!AJ215/6.89476)</f>
        <v>0</v>
      </c>
      <c r="AK215" s="31">
        <f>IF('SERIES_DB-MetaData'!$F215="US",'SERIES_DB-MetaData'!AK215,'SERIES_DB-MetaData'!AK215/6.89476)</f>
        <v>0</v>
      </c>
      <c r="AL215" s="31">
        <f>IF('SERIES_DB-MetaData'!$F215="US",'SERIES_DB-MetaData'!AL215,'SERIES_DB-MetaData'!AL215/6.89476)</f>
        <v>0</v>
      </c>
      <c r="AM215" s="31">
        <f>IF('SERIES_DB-MetaData'!$F215="US",'SERIES_DB-MetaData'!AM215,'SERIES_DB-MetaData'!AM215/6.89476)</f>
        <v>0</v>
      </c>
      <c r="AN215" s="31">
        <f>IF('SERIES_DB-MetaData'!$F215="US",'SERIES_DB-MetaData'!AN215,'SERIES_DB-MetaData'!AN215/6.89476)</f>
        <v>0</v>
      </c>
      <c r="AO215" s="108">
        <f>'SERIES_DB-MetaData'!AO215</f>
        <v>0</v>
      </c>
      <c r="AP215" s="108" t="str">
        <f>'SERIES_DB-MetaData'!AP215</f>
        <v>R</v>
      </c>
      <c r="AQ215" s="108">
        <f>'SERIES_DB-MetaData'!AQ215</f>
        <v>2</v>
      </c>
      <c r="AR215" s="108" t="str">
        <f>'SERIES_DB-MetaData'!AR215</f>
        <v>Ribbed</v>
      </c>
      <c r="AS215" s="31">
        <f>IF('SERIES_DB-MetaData'!$F215="US",'SERIES_DB-MetaData'!AS215,'SERIES_DB-MetaData'!AS215/25.4)</f>
        <v>0.23622047244094491</v>
      </c>
      <c r="AT215" s="108">
        <f>'SERIES_DB-MetaData'!AT215</f>
        <v>14</v>
      </c>
      <c r="AU215" s="31">
        <f>IF('SERIES_DB-MetaData'!$F215="US",'SERIES_DB-MetaData'!AU215,'SERIES_DB-MetaData'!AU215/25.4)</f>
        <v>1.9685039370078741</v>
      </c>
      <c r="AV215" s="31">
        <f>IF('SERIES_DB-MetaData'!$F215="US",'SERIES_DB-MetaData'!AV215,'SERIES_DB-MetaData'!AV215/25.4)</f>
        <v>0</v>
      </c>
      <c r="AW215" s="108">
        <f>'SERIES_DB-MetaData'!AW215</f>
        <v>0</v>
      </c>
      <c r="AX215" s="31">
        <f>IF('SERIES_DB-MetaData'!$F215="US",'SERIES_DB-MetaData'!AX215,'SERIES_DB-MetaData'!AX215/25.4)</f>
        <v>0</v>
      </c>
      <c r="AY215" s="23">
        <f t="shared" si="18"/>
        <v>1.1309733552923256</v>
      </c>
      <c r="AZ215" s="23"/>
      <c r="BA215" s="31">
        <f>IF('SERIES_DB-MetaData'!$F215="US",'SERIES_DB-MetaData'!BA215,'SERIES_DB-MetaData'!BA215/6.89476)</f>
        <v>55.114318699998265</v>
      </c>
      <c r="BB215" s="31">
        <f>IF('SERIES_DB-MetaData'!$F215="US",'SERIES_DB-MetaData'!BB215,'SERIES_DB-MetaData'!BB215/6.89476)</f>
        <v>0</v>
      </c>
      <c r="BC215" s="108">
        <f>'SERIES_DB-MetaData'!BC215</f>
        <v>0</v>
      </c>
      <c r="BD215" s="31">
        <f>IF('SERIES_DB-MetaData'!$F215="US",'SERIES_DB-MetaData'!BD215,'SERIES_DB-MetaData'!BD215/25.4)</f>
        <v>0.47244094488188981</v>
      </c>
      <c r="BE215" s="31">
        <f>IF('SERIES_DB-MetaData'!$F215="US",'SERIES_DB-MetaData'!BE215,'SERIES_DB-MetaData'!BE215/25.4)</f>
        <v>5.5118110236220472</v>
      </c>
      <c r="BF215" s="108">
        <f>'SERIES_DB-MetaData'!BF215</f>
        <v>1</v>
      </c>
      <c r="BG215" s="23">
        <f t="shared" si="19"/>
        <v>0.80783811092308977</v>
      </c>
      <c r="BH215" s="31">
        <f>IF('SERIES_DB-MetaData'!$F215="US",'SERIES_DB-MetaData'!BH215,'SERIES_DB-MetaData'!BH215/25.4)</f>
        <v>0</v>
      </c>
      <c r="BI215" s="31">
        <f>IF('SERIES_DB-MetaData'!$F215="US",'SERIES_DB-MetaData'!BI215,'SERIES_DB-MetaData'!BI215/6.89476)</f>
        <v>44.961681044735421</v>
      </c>
      <c r="BJ215" s="31">
        <f>IF('SERIES_DB-MetaData'!$F215="US",'SERIES_DB-MetaData'!BJ215,'SERIES_DB-MetaData'!BJ215/6.89476)</f>
        <v>0</v>
      </c>
      <c r="BK215" s="108">
        <f>'SERIES_DB-MetaData'!BK215</f>
        <v>0</v>
      </c>
      <c r="BL215" s="31">
        <f>IF('SERIES_DB-MetaData'!$F215="US",'SERIES_DB-MetaData'!BL215,'SERIES_DB-MetaData'!BL215/25.4)</f>
        <v>0.62992125984251968</v>
      </c>
      <c r="BM215" s="31">
        <f>IF('SERIES_DB-MetaData'!$F215="US",'SERIES_DB-MetaData'!BM215,'SERIES_DB-MetaData'!BM215/25.4)</f>
        <v>4.7244094488188981</v>
      </c>
      <c r="BN215" s="31">
        <f>'SERIES_DB-MetaData'!$BO$6</f>
        <v>0.52359877559829893</v>
      </c>
      <c r="BO215" s="22">
        <f>'SERIES_DB-MetaData'!$BO$6</f>
        <v>0.52359877559829893</v>
      </c>
      <c r="BP215" s="31">
        <f>IF('SERIES_DB-MetaData'!$F215="US",'SERIES_DB-MetaData'!BP215,'SERIES_DB-MetaData'!BP215/6.89476)</f>
        <v>0</v>
      </c>
      <c r="BQ215" s="31">
        <f>IF('SERIES_DB-MetaData'!$F215="US",'SERIES_DB-MetaData'!BQ215,'SERIES_DB-MetaData'!BQ215/6.89476)</f>
        <v>0</v>
      </c>
      <c r="BR215" s="108">
        <f>'SERIES_DB-MetaData'!BR215</f>
        <v>0</v>
      </c>
      <c r="BS215" s="31">
        <f>IF('SERIES_DB-MetaData'!$F215="US",'SERIES_DB-MetaData'!BS215,'SERIES_DB-MetaData'!BS215/25.4)</f>
        <v>0</v>
      </c>
      <c r="BT215" s="108">
        <f>'SERIES_DB-MetaData'!BT215</f>
        <v>0</v>
      </c>
      <c r="BU215" s="108">
        <f t="shared" si="20"/>
        <v>0</v>
      </c>
      <c r="BV215" s="31">
        <f>IF('SERIES_DB-MetaData'!$F215="US",'SERIES_DB-MetaData'!BV215,'SERIES_DB-MetaData'!BV215/6.89476)</f>
        <v>0</v>
      </c>
      <c r="BW215" s="108">
        <f>'SERIES_DB-MetaData'!BW215</f>
        <v>0</v>
      </c>
      <c r="BX215" s="108">
        <f>'SERIES_DB-MetaData'!BX215</f>
        <v>8</v>
      </c>
    </row>
    <row r="216" spans="1:76">
      <c r="A216" s="85">
        <f>'SERIES_DB-MetaData'!A216</f>
        <v>211</v>
      </c>
      <c r="B216" s="85">
        <f>'SERIES_DB-MetaData'!B216</f>
        <v>0</v>
      </c>
      <c r="C216" s="85">
        <f>'SERIES_DB-MetaData'!C216</f>
        <v>4</v>
      </c>
      <c r="D216" s="85" t="str">
        <f>'SERIES_DB-MetaData'!D216</f>
        <v>wall 2</v>
      </c>
      <c r="E216" s="85" t="str">
        <f>'SERIES_DB-MetaData'!E216</f>
        <v>Paulay,Priestley,Sygne 1982</v>
      </c>
      <c r="F216" s="20" t="s">
        <v>193</v>
      </c>
      <c r="G216" s="85" t="str">
        <f>'SERIES_DB-MetaData'!G216</f>
        <v>C</v>
      </c>
      <c r="H216" s="85" t="str">
        <f>'SERIES_DB-MetaData'!H216</f>
        <v>R</v>
      </c>
      <c r="I216" s="31">
        <f>IF('SERIES_DB-MetaData'!$F216="US",'SERIES_DB-MetaData'!I216,'SERIES_DB-MetaData'!I216/6.89476)</f>
        <v>4.0610550621051349</v>
      </c>
      <c r="J216" s="31">
        <f>IF('SERIES_DB-MetaData'!$F216="US",'SERIES_DB-MetaData'!J216,'SERIES_DB-MetaData'!J216/6.89476)</f>
        <v>0</v>
      </c>
      <c r="K216" s="31">
        <f>IF('SERIES_DB-MetaData'!$F216="US",'SERIES_DB-MetaData'!K216,'SERIES_DB-MetaData'!K216/6.89476)</f>
        <v>0</v>
      </c>
      <c r="L216" s="31">
        <f>IF('SERIES_DB-MetaData'!$F216="US",'SERIES_DB-MetaData'!L216,'SERIES_DB-MetaData'!L216/4.448)</f>
        <v>114.85521582733811</v>
      </c>
      <c r="M216" s="20">
        <f>'SERIES_DB-MetaData'!M216</f>
        <v>0</v>
      </c>
      <c r="N216" s="31">
        <f>IF('SERIES_DB-MetaData'!$F216="US",'SERIES_DB-MetaData'!N216,'SERIES_DB-MetaData'!N216/25.4)</f>
        <v>3.9370078740157481</v>
      </c>
      <c r="O216" s="31">
        <f>IF('SERIES_DB-MetaData'!$F216="US",'SERIES_DB-MetaData'!O216,'SERIES_DB-MetaData'!O216/25.4)</f>
        <v>8.6614173228346463</v>
      </c>
      <c r="P216" s="31">
        <f>IF('SERIES_DB-MetaData'!$F216="US",'SERIES_DB-MetaData'!P216,'SERIES_DB-MetaData'!P216/25.4)</f>
        <v>118.11023622047244</v>
      </c>
      <c r="Q216" s="31">
        <f>IF('SERIES_DB-MetaData'!$F216="US",'SERIES_DB-MetaData'!Q216,'SERIES_DB-MetaData'!Q216/25.4)</f>
        <v>3.9370078740157481</v>
      </c>
      <c r="R216" s="31">
        <f>IF('SERIES_DB-MetaData'!$F216="US",'SERIES_DB-MetaData'!R216,'SERIES_DB-MetaData'!R216/25.4)</f>
        <v>66.929133858267718</v>
      </c>
      <c r="S216" s="31">
        <f>IF('SERIES_DB-MetaData'!$F216="US",'SERIES_DB-MetaData'!S216,'SERIES_DB-MetaData'!S216/25.4)</f>
        <v>66.929133858267718</v>
      </c>
      <c r="T216" s="24" t="str">
        <f>'SERIES_DB-MetaData'!T216</f>
        <v>C</v>
      </c>
      <c r="U216" s="31">
        <f>IF('SERIES_DB-MetaData'!$F216="US",'SERIES_DB-MetaData'!U216,'SERIES_DB-MetaData'!U216/(25.4^2))</f>
        <v>465.00093000186001</v>
      </c>
      <c r="V216" s="31">
        <f>IF('SERIES_DB-MetaData'!$F216="US",'SERIES_DB-MetaData'!V216,'SERIES_DB-MetaData'!V216/25.4)</f>
        <v>0.47244094488188981</v>
      </c>
      <c r="W216" s="31">
        <f>IF('SERIES_DB-MetaData'!$F216="US",'SERIES_DB-MetaData'!W216,'SERIES_DB-MetaData'!W216/25.4)</f>
        <v>0</v>
      </c>
      <c r="X216" s="31">
        <f>IF('SERIES_DB-MetaData'!$F216="US",'SERIES_DB-MetaData'!X216,'SERIES_DB-MetaData'!X216/25.4)</f>
        <v>0</v>
      </c>
      <c r="Y216" s="108">
        <f>'SERIES_DB-MetaData'!Y216</f>
        <v>4</v>
      </c>
      <c r="Z216" s="31">
        <f>IF('SERIES_DB-MetaData'!$F216="US",'SERIES_DB-MetaData'!Z216,'SERIES_DB-MetaData'!Z216/25.4)</f>
        <v>2.8740157480314963</v>
      </c>
      <c r="AA216" s="108">
        <f>'SERIES_DB-MetaData'!AA216</f>
        <v>0</v>
      </c>
      <c r="AB216" s="31">
        <f>IF('SERIES_DB-MetaData'!$F216="US",'SERIES_DB-MetaData'!AB216,'SERIES_DB-MetaData'!AB216/25.4)</f>
        <v>0</v>
      </c>
      <c r="AC216" s="108">
        <f>'SERIES_DB-MetaData'!AC216</f>
        <v>0</v>
      </c>
      <c r="AD216" s="108" t="str">
        <f>'SERIES_DB-MetaData'!AD216</f>
        <v>STRAIGHT</v>
      </c>
      <c r="AE216" s="31">
        <f>IF('SERIES_DB-MetaData'!$F216="US",'SERIES_DB-MetaData'!AE216,'SERIES_DB-MetaData'!AE216/25.4)</f>
        <v>17.125984251968504</v>
      </c>
      <c r="AF216" s="108" t="str">
        <f>'SERIES_DB-MetaData'!AF216</f>
        <v>Ribbed</v>
      </c>
      <c r="AG216" s="23">
        <f t="shared" si="17"/>
        <v>0.1507964473723101</v>
      </c>
      <c r="AH216" s="31">
        <f>IF('SERIES_DB-MetaData'!$F216="US",'SERIES_DB-MetaData'!AH216,'SERIES_DB-MetaData'!AH216/25.4)</f>
        <v>0</v>
      </c>
      <c r="AI216" s="31">
        <f>IF('SERIES_DB-MetaData'!$F216="US",'SERIES_DB-MetaData'!AI216,'SERIES_DB-MetaData'!AI216/6.89476)</f>
        <v>44.961681044735421</v>
      </c>
      <c r="AJ216" s="31">
        <f>IF('SERIES_DB-MetaData'!$F216="US",'SERIES_DB-MetaData'!AJ216,'SERIES_DB-MetaData'!AJ216/6.89476)</f>
        <v>0</v>
      </c>
      <c r="AK216" s="31">
        <f>IF('SERIES_DB-MetaData'!$F216="US",'SERIES_DB-MetaData'!AK216,'SERIES_DB-MetaData'!AK216/6.89476)</f>
        <v>0</v>
      </c>
      <c r="AL216" s="31">
        <f>IF('SERIES_DB-MetaData'!$F216="US",'SERIES_DB-MetaData'!AL216,'SERIES_DB-MetaData'!AL216/6.89476)</f>
        <v>0</v>
      </c>
      <c r="AM216" s="31">
        <f>IF('SERIES_DB-MetaData'!$F216="US",'SERIES_DB-MetaData'!AM216,'SERIES_DB-MetaData'!AM216/6.89476)</f>
        <v>0</v>
      </c>
      <c r="AN216" s="31">
        <f>IF('SERIES_DB-MetaData'!$F216="US",'SERIES_DB-MetaData'!AN216,'SERIES_DB-MetaData'!AN216/6.89476)</f>
        <v>0</v>
      </c>
      <c r="AO216" s="108">
        <f>'SERIES_DB-MetaData'!AO216</f>
        <v>0</v>
      </c>
      <c r="AP216" s="108" t="str">
        <f>'SERIES_DB-MetaData'!AP216</f>
        <v>R</v>
      </c>
      <c r="AQ216" s="108">
        <f>'SERIES_DB-MetaData'!AQ216</f>
        <v>2</v>
      </c>
      <c r="AR216" s="108" t="str">
        <f>'SERIES_DB-MetaData'!AR216</f>
        <v>Ribbed</v>
      </c>
      <c r="AS216" s="31">
        <f>IF('SERIES_DB-MetaData'!$F216="US",'SERIES_DB-MetaData'!AS216,'SERIES_DB-MetaData'!AS216/25.4)</f>
        <v>0.23622047244094491</v>
      </c>
      <c r="AT216" s="108">
        <f>'SERIES_DB-MetaData'!AT216</f>
        <v>13</v>
      </c>
      <c r="AU216" s="31">
        <f>IF('SERIES_DB-MetaData'!$F216="US",'SERIES_DB-MetaData'!AU216,'SERIES_DB-MetaData'!AU216/25.4)</f>
        <v>1.9685039370078741</v>
      </c>
      <c r="AV216" s="31">
        <f>IF('SERIES_DB-MetaData'!$F216="US",'SERIES_DB-MetaData'!AV216,'SERIES_DB-MetaData'!AV216/25.4)</f>
        <v>0</v>
      </c>
      <c r="AW216" s="108">
        <f>'SERIES_DB-MetaData'!AW216</f>
        <v>0</v>
      </c>
      <c r="AX216" s="31">
        <f>IF('SERIES_DB-MetaData'!$F216="US",'SERIES_DB-MetaData'!AX216,'SERIES_DB-MetaData'!AX216/25.4)</f>
        <v>0</v>
      </c>
      <c r="AY216" s="23">
        <f t="shared" si="18"/>
        <v>1.1309733552923256</v>
      </c>
      <c r="AZ216" s="23"/>
      <c r="BA216" s="31">
        <f>IF('SERIES_DB-MetaData'!$F216="US",'SERIES_DB-MetaData'!BA216,'SERIES_DB-MetaData'!BA216/6.89476)</f>
        <v>55.114318699998265</v>
      </c>
      <c r="BB216" s="31">
        <f>IF('SERIES_DB-MetaData'!$F216="US",'SERIES_DB-MetaData'!BB216,'SERIES_DB-MetaData'!BB216/6.89476)</f>
        <v>0</v>
      </c>
      <c r="BC216" s="108">
        <f>'SERIES_DB-MetaData'!BC216</f>
        <v>0</v>
      </c>
      <c r="BD216" s="31">
        <f>IF('SERIES_DB-MetaData'!$F216="US",'SERIES_DB-MetaData'!BD216,'SERIES_DB-MetaData'!BD216/25.4)</f>
        <v>0.47244094488188981</v>
      </c>
      <c r="BE216" s="31">
        <f>IF('SERIES_DB-MetaData'!$F216="US",'SERIES_DB-MetaData'!BE216,'SERIES_DB-MetaData'!BE216/25.4)</f>
        <v>6.8897637795275593</v>
      </c>
      <c r="BF216" s="108">
        <f>'SERIES_DB-MetaData'!BF216</f>
        <v>1</v>
      </c>
      <c r="BG216" s="23">
        <f t="shared" si="19"/>
        <v>0.64627048873847182</v>
      </c>
      <c r="BH216" s="31">
        <f>IF('SERIES_DB-MetaData'!$F216="US",'SERIES_DB-MetaData'!BH216,'SERIES_DB-MetaData'!BH216/25.4)</f>
        <v>0</v>
      </c>
      <c r="BI216" s="31">
        <f>IF('SERIES_DB-MetaData'!$F216="US",'SERIES_DB-MetaData'!BI216,'SERIES_DB-MetaData'!BI216/6.89476)</f>
        <v>44.961681044735421</v>
      </c>
      <c r="BJ216" s="31">
        <f>IF('SERIES_DB-MetaData'!$F216="US",'SERIES_DB-MetaData'!BJ216,'SERIES_DB-MetaData'!BJ216/6.89476)</f>
        <v>0</v>
      </c>
      <c r="BK216" s="108">
        <f>'SERIES_DB-MetaData'!BK216</f>
        <v>0</v>
      </c>
      <c r="BL216" s="31">
        <f>IF('SERIES_DB-MetaData'!$F216="US",'SERIES_DB-MetaData'!BL216,'SERIES_DB-MetaData'!BL216/25.4)</f>
        <v>0.62992125984251968</v>
      </c>
      <c r="BM216" s="31">
        <f>IF('SERIES_DB-MetaData'!$F216="US",'SERIES_DB-MetaData'!BM216,'SERIES_DB-MetaData'!BM216/25.4)</f>
        <v>5.3149606299212602</v>
      </c>
      <c r="BN216" s="31">
        <f>'SERIES_DB-MetaData'!$BO$6</f>
        <v>0.52359877559829893</v>
      </c>
      <c r="BO216" s="22">
        <f>'SERIES_DB-MetaData'!$BO$6</f>
        <v>0.52359877559829893</v>
      </c>
      <c r="BP216" s="31">
        <f>IF('SERIES_DB-MetaData'!$F216="US",'SERIES_DB-MetaData'!BP216,'SERIES_DB-MetaData'!BP216/6.89476)</f>
        <v>0</v>
      </c>
      <c r="BQ216" s="31">
        <f>IF('SERIES_DB-MetaData'!$F216="US",'SERIES_DB-MetaData'!BQ216,'SERIES_DB-MetaData'!BQ216/6.89476)</f>
        <v>0</v>
      </c>
      <c r="BR216" s="108">
        <f>'SERIES_DB-MetaData'!BR216</f>
        <v>0</v>
      </c>
      <c r="BS216" s="31">
        <f>IF('SERIES_DB-MetaData'!$F216="US",'SERIES_DB-MetaData'!BS216,'SERIES_DB-MetaData'!BS216/25.4)</f>
        <v>0.47244094488188981</v>
      </c>
      <c r="BT216" s="108">
        <f>'SERIES_DB-MetaData'!BT216</f>
        <v>2</v>
      </c>
      <c r="BU216" s="108">
        <f t="shared" si="20"/>
        <v>7.539822368615505E-2</v>
      </c>
      <c r="BV216" s="31">
        <f>IF('SERIES_DB-MetaData'!$F216="US",'SERIES_DB-MetaData'!BV216,'SERIES_DB-MetaData'!BV216/6.89476)</f>
        <v>44.961681044735421</v>
      </c>
      <c r="BW216" s="108">
        <f>'SERIES_DB-MetaData'!BW216</f>
        <v>0</v>
      </c>
      <c r="BX216" s="108">
        <f>'SERIES_DB-MetaData'!BX216</f>
        <v>8</v>
      </c>
    </row>
    <row r="217" spans="1:76">
      <c r="A217" s="85">
        <f>'SERIES_DB-MetaData'!A217</f>
        <v>212</v>
      </c>
      <c r="B217" s="85">
        <f>'SERIES_DB-MetaData'!B217</f>
        <v>0</v>
      </c>
      <c r="C217" s="85">
        <f>'SERIES_DB-MetaData'!C217</f>
        <v>1</v>
      </c>
      <c r="D217" s="85" t="str">
        <f>'SERIES_DB-MetaData'!D217</f>
        <v>LSW1</v>
      </c>
      <c r="E217" s="85" t="str">
        <f>'SERIES_DB-MetaData'!E217</f>
        <v>Salonikios (1999)</v>
      </c>
      <c r="F217" s="20" t="s">
        <v>193</v>
      </c>
      <c r="G217" s="85" t="str">
        <f>'SERIES_DB-MetaData'!G217</f>
        <v>C</v>
      </c>
      <c r="H217" s="85" t="str">
        <f>'SERIES_DB-MetaData'!H217</f>
        <v>R</v>
      </c>
      <c r="I217" s="31">
        <f>IF('SERIES_DB-MetaData'!$F217="US",'SERIES_DB-MetaData'!I217,'SERIES_DB-MetaData'!I217/6.89476)</f>
        <v>3.4809043389472585</v>
      </c>
      <c r="J217" s="31">
        <f>IF('SERIES_DB-MetaData'!$F217="US",'SERIES_DB-MetaData'!J217,'SERIES_DB-MetaData'!J217/6.89476)</f>
        <v>0</v>
      </c>
      <c r="K217" s="31">
        <f>IF('SERIES_DB-MetaData'!$F217="US",'SERIES_DB-MetaData'!K217,'SERIES_DB-MetaData'!K217/6.89476)</f>
        <v>0</v>
      </c>
      <c r="L217" s="31">
        <f>IF('SERIES_DB-MetaData'!$F217="US",'SERIES_DB-MetaData'!L217,'SERIES_DB-MetaData'!L217/4.448)</f>
        <v>0</v>
      </c>
      <c r="M217" s="20">
        <f>'SERIES_DB-MetaData'!M217</f>
        <v>0</v>
      </c>
      <c r="N217" s="31">
        <f>IF('SERIES_DB-MetaData'!$F217="US",'SERIES_DB-MetaData'!N217,'SERIES_DB-MetaData'!N217/25.4)</f>
        <v>3.9370078740157481</v>
      </c>
      <c r="O217" s="31">
        <f>IF('SERIES_DB-MetaData'!$F217="US",'SERIES_DB-MetaData'!O217,'SERIES_DB-MetaData'!O217/25.4)</f>
        <v>0.94488188976377963</v>
      </c>
      <c r="P217" s="31">
        <f>IF('SERIES_DB-MetaData'!$F217="US",'SERIES_DB-MetaData'!P217,'SERIES_DB-MetaData'!P217/25.4)</f>
        <v>47.244094488188978</v>
      </c>
      <c r="Q217" s="31">
        <f>IF('SERIES_DB-MetaData'!$F217="US",'SERIES_DB-MetaData'!Q217,'SERIES_DB-MetaData'!Q217/25.4)</f>
        <v>3.9370078740157481</v>
      </c>
      <c r="R217" s="31">
        <f>IF('SERIES_DB-MetaData'!$F217="US",'SERIES_DB-MetaData'!R217,'SERIES_DB-MetaData'!R217/25.4)</f>
        <v>51.968503937007874</v>
      </c>
      <c r="S217" s="31">
        <f>IF('SERIES_DB-MetaData'!$F217="US",'SERIES_DB-MetaData'!S217,'SERIES_DB-MetaData'!S217/25.4)</f>
        <v>51.968503937007874</v>
      </c>
      <c r="T217" s="24" t="str">
        <f>'SERIES_DB-MetaData'!T217</f>
        <v>C</v>
      </c>
      <c r="U217" s="31">
        <f>IF('SERIES_DB-MetaData'!$F217="US",'SERIES_DB-MetaData'!U217,'SERIES_DB-MetaData'!U217/(25.4^2))</f>
        <v>186.00037200074402</v>
      </c>
      <c r="V217" s="31">
        <f>IF('SERIES_DB-MetaData'!$F217="US",'SERIES_DB-MetaData'!V217,'SERIES_DB-MetaData'!V217/25.4)</f>
        <v>0.31496062992125984</v>
      </c>
      <c r="W217" s="31">
        <f>IF('SERIES_DB-MetaData'!$F217="US",'SERIES_DB-MetaData'!W217,'SERIES_DB-MetaData'!W217/25.4)</f>
        <v>0.31496062992125984</v>
      </c>
      <c r="X217" s="31">
        <f>IF('SERIES_DB-MetaData'!$F217="US",'SERIES_DB-MetaData'!X217,'SERIES_DB-MetaData'!X217/25.4)</f>
        <v>0</v>
      </c>
      <c r="Y217" s="108">
        <f>'SERIES_DB-MetaData'!Y217</f>
        <v>8</v>
      </c>
      <c r="Z217" s="31">
        <f>IF('SERIES_DB-MetaData'!$F217="US",'SERIES_DB-MetaData'!Z217,'SERIES_DB-MetaData'!Z217/25.4)</f>
        <v>0</v>
      </c>
      <c r="AA217" s="108">
        <f>'SERIES_DB-MetaData'!AA217</f>
        <v>0</v>
      </c>
      <c r="AB217" s="31">
        <f>IF('SERIES_DB-MetaData'!$F217="US",'SERIES_DB-MetaData'!AB217,'SERIES_DB-MetaData'!AB217/25.4)</f>
        <v>0</v>
      </c>
      <c r="AC217" s="108">
        <f>'SERIES_DB-MetaData'!AC217</f>
        <v>2</v>
      </c>
      <c r="AD217" s="108" t="str">
        <f>'SERIES_DB-MetaData'!AD217</f>
        <v>CH</v>
      </c>
      <c r="AE217" s="31">
        <f>IF('SERIES_DB-MetaData'!$F217="US",'SERIES_DB-MetaData'!AE217,'SERIES_DB-MetaData'!AE217/25.4)</f>
        <v>0</v>
      </c>
      <c r="AF217" s="108" t="str">
        <f>'SERIES_DB-MetaData'!AF217</f>
        <v>Ribbed</v>
      </c>
      <c r="AG217" s="23">
        <f t="shared" ref="AG217:AG264" si="21">((Y217-AA217-AC217)*PI()*V217^2/4+AA217*PI()*X217^2/4+AC217*PI()*W217^2/4)/U217*100</f>
        <v>0.33510321638291124</v>
      </c>
      <c r="AH217" s="31">
        <f>IF('SERIES_DB-MetaData'!$F217="US",'SERIES_DB-MetaData'!AH217,'SERIES_DB-MetaData'!AH217/25.4)</f>
        <v>0</v>
      </c>
      <c r="AI217" s="31">
        <f>IF('SERIES_DB-MetaData'!$F217="US",'SERIES_DB-MetaData'!AI217,'SERIES_DB-MetaData'!AI217/6.89476)</f>
        <v>84.847043261839431</v>
      </c>
      <c r="AJ217" s="31">
        <f>IF('SERIES_DB-MetaData'!$F217="US",'SERIES_DB-MetaData'!AJ217,'SERIES_DB-MetaData'!AJ217/6.89476)</f>
        <v>98.335547575260051</v>
      </c>
      <c r="AK217" s="31">
        <f>IF('SERIES_DB-MetaData'!$F217="US",'SERIES_DB-MetaData'!AK217,'SERIES_DB-MetaData'!AK217/6.89476)</f>
        <v>84.847043261839431</v>
      </c>
      <c r="AL217" s="31">
        <f>IF('SERIES_DB-MetaData'!$F217="US",'SERIES_DB-MetaData'!AL217,'SERIES_DB-MetaData'!AL217/6.89476)</f>
        <v>0</v>
      </c>
      <c r="AM217" s="31">
        <f>IF('SERIES_DB-MetaData'!$F217="US",'SERIES_DB-MetaData'!AM217,'SERIES_DB-MetaData'!AM217/6.89476)</f>
        <v>98.335547575260051</v>
      </c>
      <c r="AN217" s="31">
        <f>IF('SERIES_DB-MetaData'!$F217="US",'SERIES_DB-MetaData'!AN217,'SERIES_DB-MetaData'!AN217/6.89476)</f>
        <v>98.335547575260051</v>
      </c>
      <c r="AO217" s="108">
        <f>'SERIES_DB-MetaData'!AO217</f>
        <v>0</v>
      </c>
      <c r="AP217" s="108" t="str">
        <f>'SERIES_DB-MetaData'!AP217</f>
        <v>R</v>
      </c>
      <c r="AQ217" s="108">
        <f>'SERIES_DB-MetaData'!AQ217</f>
        <v>2</v>
      </c>
      <c r="AR217" s="108" t="str">
        <f>'SERIES_DB-MetaData'!AR217</f>
        <v>Ribbed</v>
      </c>
      <c r="AS217" s="31">
        <f>IF('SERIES_DB-MetaData'!$F217="US",'SERIES_DB-MetaData'!AS217,'SERIES_DB-MetaData'!AS217/25.4)</f>
        <v>0.16535433070866143</v>
      </c>
      <c r="AT217" s="108">
        <f>'SERIES_DB-MetaData'!AT217</f>
        <v>33</v>
      </c>
      <c r="AU217" s="31">
        <f>IF('SERIES_DB-MetaData'!$F217="US",'SERIES_DB-MetaData'!AU217,'SERIES_DB-MetaData'!AU217/25.4)</f>
        <v>1.0629921259842521</v>
      </c>
      <c r="AV217" s="31">
        <f>IF('SERIES_DB-MetaData'!$F217="US",'SERIES_DB-MetaData'!AV217,'SERIES_DB-MetaData'!AV217/25.4)</f>
        <v>0</v>
      </c>
      <c r="AW217" s="108">
        <f>'SERIES_DB-MetaData'!AW217</f>
        <v>0</v>
      </c>
      <c r="AX217" s="31">
        <f>IF('SERIES_DB-MetaData'!$F217="US",'SERIES_DB-MetaData'!AX217,'SERIES_DB-MetaData'!AX217/25.4)</f>
        <v>0</v>
      </c>
      <c r="AY217" s="23">
        <f t="shared" ref="AY217:AY264" si="22">AQ217*PI()*AS217^2/4/N217/AU217*100</f>
        <v>1.0262536001726656</v>
      </c>
      <c r="AZ217" s="23"/>
      <c r="BA217" s="31">
        <f>IF('SERIES_DB-MetaData'!$F217="US",'SERIES_DB-MetaData'!BA217,'SERIES_DB-MetaData'!BA217/6.89476)</f>
        <v>83.396666453944732</v>
      </c>
      <c r="BB217" s="31">
        <f>IF('SERIES_DB-MetaData'!$F217="US",'SERIES_DB-MetaData'!BB217,'SERIES_DB-MetaData'!BB217/6.89476)</f>
        <v>95.434793959470667</v>
      </c>
      <c r="BC217" s="108">
        <f>'SERIES_DB-MetaData'!BC217</f>
        <v>0</v>
      </c>
      <c r="BD217" s="31">
        <f>IF('SERIES_DB-MetaData'!$F217="US",'SERIES_DB-MetaData'!BD217,'SERIES_DB-MetaData'!BD217/25.4)</f>
        <v>0.16817556650161267</v>
      </c>
      <c r="BE217" s="31">
        <f>IF('SERIES_DB-MetaData'!$F217="US",'SERIES_DB-MetaData'!BE217,'SERIES_DB-MetaData'!BE217/25.4)</f>
        <v>6.4960629921259843</v>
      </c>
      <c r="BF217" s="108">
        <f>'SERIES_DB-MetaData'!BF217</f>
        <v>2</v>
      </c>
      <c r="BG217" s="23">
        <f t="shared" ref="BG217:BG264" si="23">BF217*PI()*BD217^2/4/Q217/BE217*100</f>
        <v>0.17371173766507325</v>
      </c>
      <c r="BH217" s="31">
        <f>IF('SERIES_DB-MetaData'!$F217="US",'SERIES_DB-MetaData'!BH217,'SERIES_DB-MetaData'!BH217/25.4)</f>
        <v>0</v>
      </c>
      <c r="BI217" s="31">
        <f>IF('SERIES_DB-MetaData'!$F217="US",'SERIES_DB-MetaData'!BI217,'SERIES_DB-MetaData'!BI217/6.89476)</f>
        <v>83.396666453944732</v>
      </c>
      <c r="BJ217" s="31">
        <f>IF('SERIES_DB-MetaData'!$F217="US",'SERIES_DB-MetaData'!BJ217,'SERIES_DB-MetaData'!BJ217/6.89476)</f>
        <v>95.434793959470667</v>
      </c>
      <c r="BK217" s="108">
        <f>'SERIES_DB-MetaData'!BK217</f>
        <v>0</v>
      </c>
      <c r="BL217" s="31">
        <f>IF('SERIES_DB-MetaData'!$F217="US",'SERIES_DB-MetaData'!BL217,'SERIES_DB-MetaData'!BL217/25.4)</f>
        <v>0.16535433070866143</v>
      </c>
      <c r="BM217" s="31">
        <f>IF('SERIES_DB-MetaData'!$F217="US",'SERIES_DB-MetaData'!BM217,'SERIES_DB-MetaData'!BM217/25.4)</f>
        <v>3.9370078740157481</v>
      </c>
      <c r="BN217" s="31">
        <f>'SERIES_DB-MetaData'!$BO$6</f>
        <v>0.52359877559829893</v>
      </c>
      <c r="BO217" s="22">
        <f>'SERIES_DB-MetaData'!$BO$6</f>
        <v>0.52359877559829893</v>
      </c>
      <c r="BP217" s="31">
        <f>IF('SERIES_DB-MetaData'!$F217="US",'SERIES_DB-MetaData'!BP217,'SERIES_DB-MetaData'!BP217/6.89476)</f>
        <v>83.396666453944732</v>
      </c>
      <c r="BQ217" s="31">
        <f>IF('SERIES_DB-MetaData'!$F217="US",'SERIES_DB-MetaData'!BQ217,'SERIES_DB-MetaData'!BQ217/6.89476)</f>
        <v>95.434793959470667</v>
      </c>
      <c r="BR217" s="108">
        <f>'SERIES_DB-MetaData'!BR217</f>
        <v>0</v>
      </c>
      <c r="BS217" s="31">
        <f>IF('SERIES_DB-MetaData'!$F217="US",'SERIES_DB-MetaData'!BS217,'SERIES_DB-MetaData'!BS217/25.4)</f>
        <v>0</v>
      </c>
      <c r="BT217" s="108">
        <f>'SERIES_DB-MetaData'!BT217</f>
        <v>0</v>
      </c>
      <c r="BU217" s="108">
        <f t="shared" ref="BU217:BU264" si="24">BT217*PI()*BS217^2/4/U217*100</f>
        <v>0</v>
      </c>
      <c r="BV217" s="31">
        <f>IF('SERIES_DB-MetaData'!$F217="US",'SERIES_DB-MetaData'!BV217,'SERIES_DB-MetaData'!BV217/6.89476)</f>
        <v>0</v>
      </c>
      <c r="BW217" s="108">
        <f>'SERIES_DB-MetaData'!BW217</f>
        <v>0</v>
      </c>
      <c r="BX217" s="108">
        <f>'SERIES_DB-MetaData'!BX217</f>
        <v>8</v>
      </c>
    </row>
    <row r="218" spans="1:76">
      <c r="A218" s="85">
        <f>'SERIES_DB-MetaData'!A218</f>
        <v>213</v>
      </c>
      <c r="B218" s="85">
        <f>'SERIES_DB-MetaData'!B218</f>
        <v>0</v>
      </c>
      <c r="C218" s="85">
        <f>'SERIES_DB-MetaData'!C218</f>
        <v>2</v>
      </c>
      <c r="D218" s="85" t="str">
        <f>'SERIES_DB-MetaData'!D218</f>
        <v>LSW2</v>
      </c>
      <c r="E218" s="85" t="str">
        <f>'SERIES_DB-MetaData'!E218</f>
        <v>Salonikios (1999)</v>
      </c>
      <c r="F218" s="20" t="s">
        <v>193</v>
      </c>
      <c r="G218" s="85" t="str">
        <f>'SERIES_DB-MetaData'!G218</f>
        <v>C</v>
      </c>
      <c r="H218" s="85" t="str">
        <f>'SERIES_DB-MetaData'!H218</f>
        <v>R</v>
      </c>
      <c r="I218" s="31">
        <f>IF('SERIES_DB-MetaData'!$F218="US",'SERIES_DB-MetaData'!I218,'SERIES_DB-MetaData'!I218/6.89476)</f>
        <v>3.4809043389472585</v>
      </c>
      <c r="J218" s="31">
        <f>IF('SERIES_DB-MetaData'!$F218="US",'SERIES_DB-MetaData'!J218,'SERIES_DB-MetaData'!J218/6.89476)</f>
        <v>0</v>
      </c>
      <c r="K218" s="31">
        <f>IF('SERIES_DB-MetaData'!$F218="US",'SERIES_DB-MetaData'!K218,'SERIES_DB-MetaData'!K218/6.89476)</f>
        <v>0</v>
      </c>
      <c r="L218" s="31">
        <f>IF('SERIES_DB-MetaData'!$F218="US",'SERIES_DB-MetaData'!L218,'SERIES_DB-MetaData'!L218/4.448)</f>
        <v>0</v>
      </c>
      <c r="M218" s="20">
        <f>'SERIES_DB-MetaData'!M218</f>
        <v>0</v>
      </c>
      <c r="N218" s="31">
        <f>IF('SERIES_DB-MetaData'!$F218="US",'SERIES_DB-MetaData'!N218,'SERIES_DB-MetaData'!N218/25.4)</f>
        <v>3.9370078740157481</v>
      </c>
      <c r="O218" s="31">
        <f>IF('SERIES_DB-MetaData'!$F218="US",'SERIES_DB-MetaData'!O218,'SERIES_DB-MetaData'!O218/25.4)</f>
        <v>0.94488188976377963</v>
      </c>
      <c r="P218" s="31">
        <f>IF('SERIES_DB-MetaData'!$F218="US",'SERIES_DB-MetaData'!P218,'SERIES_DB-MetaData'!P218/25.4)</f>
        <v>47.244094488188978</v>
      </c>
      <c r="Q218" s="31">
        <f>IF('SERIES_DB-MetaData'!$F218="US",'SERIES_DB-MetaData'!Q218,'SERIES_DB-MetaData'!Q218/25.4)</f>
        <v>3.9370078740157481</v>
      </c>
      <c r="R218" s="31">
        <f>IF('SERIES_DB-MetaData'!$F218="US",'SERIES_DB-MetaData'!R218,'SERIES_DB-MetaData'!R218/25.4)</f>
        <v>51.968503937007874</v>
      </c>
      <c r="S218" s="31">
        <f>IF('SERIES_DB-MetaData'!$F218="US",'SERIES_DB-MetaData'!S218,'SERIES_DB-MetaData'!S218/25.4)</f>
        <v>51.968503937007874</v>
      </c>
      <c r="T218" s="24" t="str">
        <f>'SERIES_DB-MetaData'!T218</f>
        <v>C</v>
      </c>
      <c r="U218" s="31">
        <f>IF('SERIES_DB-MetaData'!$F218="US",'SERIES_DB-MetaData'!U218,'SERIES_DB-MetaData'!U218/(25.4^2))</f>
        <v>186.00037200074402</v>
      </c>
      <c r="V218" s="31">
        <f>IF('SERIES_DB-MetaData'!$F218="US",'SERIES_DB-MetaData'!V218,'SERIES_DB-MetaData'!V218/25.4)</f>
        <v>0.31496062992125984</v>
      </c>
      <c r="W218" s="31">
        <f>IF('SERIES_DB-MetaData'!$F218="US",'SERIES_DB-MetaData'!W218,'SERIES_DB-MetaData'!W218/25.4)</f>
        <v>0.31496062992125984</v>
      </c>
      <c r="X218" s="31">
        <f>IF('SERIES_DB-MetaData'!$F218="US",'SERIES_DB-MetaData'!X218,'SERIES_DB-MetaData'!X218/25.4)</f>
        <v>0</v>
      </c>
      <c r="Y218" s="108">
        <f>'SERIES_DB-MetaData'!Y218</f>
        <v>6</v>
      </c>
      <c r="Z218" s="31">
        <f>IF('SERIES_DB-MetaData'!$F218="US",'SERIES_DB-MetaData'!Z218,'SERIES_DB-MetaData'!Z218/25.4)</f>
        <v>0</v>
      </c>
      <c r="AA218" s="108">
        <f>'SERIES_DB-MetaData'!AA218</f>
        <v>0</v>
      </c>
      <c r="AB218" s="31">
        <f>IF('SERIES_DB-MetaData'!$F218="US",'SERIES_DB-MetaData'!AB218,'SERIES_DB-MetaData'!AB218/25.4)</f>
        <v>0</v>
      </c>
      <c r="AC218" s="108">
        <f>'SERIES_DB-MetaData'!AC218</f>
        <v>1</v>
      </c>
      <c r="AD218" s="108" t="str">
        <f>'SERIES_DB-MetaData'!AD218</f>
        <v>CH</v>
      </c>
      <c r="AE218" s="31">
        <f>IF('SERIES_DB-MetaData'!$F218="US",'SERIES_DB-MetaData'!AE218,'SERIES_DB-MetaData'!AE218/25.4)</f>
        <v>0</v>
      </c>
      <c r="AF218" s="108" t="str">
        <f>'SERIES_DB-MetaData'!AF218</f>
        <v>Ribbed</v>
      </c>
      <c r="AG218" s="23">
        <f t="shared" si="21"/>
        <v>0.25132741228718347</v>
      </c>
      <c r="AH218" s="31">
        <f>IF('SERIES_DB-MetaData'!$F218="US",'SERIES_DB-MetaData'!AH218,'SERIES_DB-MetaData'!AH218/25.4)</f>
        <v>0</v>
      </c>
      <c r="AI218" s="31">
        <f>IF('SERIES_DB-MetaData'!$F218="US",'SERIES_DB-MetaData'!AI218,'SERIES_DB-MetaData'!AI218/6.89476)</f>
        <v>84.847043261839431</v>
      </c>
      <c r="AJ218" s="31">
        <f>IF('SERIES_DB-MetaData'!$F218="US",'SERIES_DB-MetaData'!AJ218,'SERIES_DB-MetaData'!AJ218/6.89476)</f>
        <v>98.335547575260051</v>
      </c>
      <c r="AK218" s="31">
        <f>IF('SERIES_DB-MetaData'!$F218="US",'SERIES_DB-MetaData'!AK218,'SERIES_DB-MetaData'!AK218/6.89476)</f>
        <v>84.847043261839431</v>
      </c>
      <c r="AL218" s="31">
        <f>IF('SERIES_DB-MetaData'!$F218="US",'SERIES_DB-MetaData'!AL218,'SERIES_DB-MetaData'!AL218/6.89476)</f>
        <v>0</v>
      </c>
      <c r="AM218" s="31">
        <f>IF('SERIES_DB-MetaData'!$F218="US",'SERIES_DB-MetaData'!AM218,'SERIES_DB-MetaData'!AM218/6.89476)</f>
        <v>98.335547575260051</v>
      </c>
      <c r="AN218" s="31">
        <f>IF('SERIES_DB-MetaData'!$F218="US",'SERIES_DB-MetaData'!AN218,'SERIES_DB-MetaData'!AN218/6.89476)</f>
        <v>98.335547575260051</v>
      </c>
      <c r="AO218" s="108">
        <f>'SERIES_DB-MetaData'!AO218</f>
        <v>0</v>
      </c>
      <c r="AP218" s="108" t="str">
        <f>'SERIES_DB-MetaData'!AP218</f>
        <v>R</v>
      </c>
      <c r="AQ218" s="108">
        <f>'SERIES_DB-MetaData'!AQ218</f>
        <v>2</v>
      </c>
      <c r="AR218" s="108" t="str">
        <f>'SERIES_DB-MetaData'!AR218</f>
        <v>Ribbed</v>
      </c>
      <c r="AS218" s="31">
        <f>IF('SERIES_DB-MetaData'!$F218="US",'SERIES_DB-MetaData'!AS218,'SERIES_DB-MetaData'!AS218/25.4)</f>
        <v>0.16535433070866143</v>
      </c>
      <c r="AT218" s="108">
        <f>'SERIES_DB-MetaData'!AT218</f>
        <v>33</v>
      </c>
      <c r="AU218" s="31">
        <f>IF('SERIES_DB-MetaData'!$F218="US",'SERIES_DB-MetaData'!AU218,'SERIES_DB-MetaData'!AU218/25.4)</f>
        <v>1.0629921259842521</v>
      </c>
      <c r="AV218" s="31">
        <f>IF('SERIES_DB-MetaData'!$F218="US",'SERIES_DB-MetaData'!AV218,'SERIES_DB-MetaData'!AV218/25.4)</f>
        <v>0</v>
      </c>
      <c r="AW218" s="108">
        <f>'SERIES_DB-MetaData'!AW218</f>
        <v>0</v>
      </c>
      <c r="AX218" s="31">
        <f>IF('SERIES_DB-MetaData'!$F218="US",'SERIES_DB-MetaData'!AX218,'SERIES_DB-MetaData'!AX218/25.4)</f>
        <v>0</v>
      </c>
      <c r="AY218" s="23">
        <f t="shared" si="22"/>
        <v>1.0262536001726656</v>
      </c>
      <c r="AZ218" s="23"/>
      <c r="BA218" s="31">
        <f>IF('SERIES_DB-MetaData'!$F218="US",'SERIES_DB-MetaData'!BA218,'SERIES_DB-MetaData'!BA218/6.89476)</f>
        <v>83.396666453944732</v>
      </c>
      <c r="BB218" s="31">
        <f>IF('SERIES_DB-MetaData'!$F218="US",'SERIES_DB-MetaData'!BB218,'SERIES_DB-MetaData'!BB218/6.89476)</f>
        <v>95.434793959470667</v>
      </c>
      <c r="BC218" s="108">
        <f>'SERIES_DB-MetaData'!BC218</f>
        <v>0</v>
      </c>
      <c r="BD218" s="31">
        <f>IF('SERIES_DB-MetaData'!$F218="US",'SERIES_DB-MetaData'!BD218,'SERIES_DB-MetaData'!BD218/25.4)</f>
        <v>0.16535433070866143</v>
      </c>
      <c r="BE218" s="31">
        <f>IF('SERIES_DB-MetaData'!$F218="US",'SERIES_DB-MetaData'!BE218,'SERIES_DB-MetaData'!BE218/25.4)</f>
        <v>6.4960629921259843</v>
      </c>
      <c r="BF218" s="108">
        <f>'SERIES_DB-MetaData'!BF218</f>
        <v>2</v>
      </c>
      <c r="BG218" s="23">
        <f t="shared" si="23"/>
        <v>0.16793240730098169</v>
      </c>
      <c r="BH218" s="31">
        <f>IF('SERIES_DB-MetaData'!$F218="US",'SERIES_DB-MetaData'!BH218,'SERIES_DB-MetaData'!BH218/25.4)</f>
        <v>0</v>
      </c>
      <c r="BI218" s="31">
        <f>IF('SERIES_DB-MetaData'!$F218="US",'SERIES_DB-MetaData'!BI218,'SERIES_DB-MetaData'!BI218/6.89476)</f>
        <v>83.396666453944732</v>
      </c>
      <c r="BJ218" s="31">
        <f>IF('SERIES_DB-MetaData'!$F218="US",'SERIES_DB-MetaData'!BJ218,'SERIES_DB-MetaData'!BJ218/6.89476)</f>
        <v>95.434793959470667</v>
      </c>
      <c r="BK218" s="108">
        <f>'SERIES_DB-MetaData'!BK218</f>
        <v>0</v>
      </c>
      <c r="BL218" s="31">
        <f>IF('SERIES_DB-MetaData'!$F218="US",'SERIES_DB-MetaData'!BL218,'SERIES_DB-MetaData'!BL218/25.4)</f>
        <v>0.16535433070866143</v>
      </c>
      <c r="BM218" s="31">
        <f>IF('SERIES_DB-MetaData'!$F218="US",'SERIES_DB-MetaData'!BM218,'SERIES_DB-MetaData'!BM218/25.4)</f>
        <v>3.9370078740157481</v>
      </c>
      <c r="BN218" s="31">
        <f>'SERIES_DB-MetaData'!$BO$6</f>
        <v>0.52359877559829893</v>
      </c>
      <c r="BO218" s="22">
        <f>'SERIES_DB-MetaData'!$BO$6</f>
        <v>0.52359877559829893</v>
      </c>
      <c r="BP218" s="31">
        <f>IF('SERIES_DB-MetaData'!$F218="US",'SERIES_DB-MetaData'!BP218,'SERIES_DB-MetaData'!BP218/6.89476)</f>
        <v>83.396666453944732</v>
      </c>
      <c r="BQ218" s="31">
        <f>IF('SERIES_DB-MetaData'!$F218="US",'SERIES_DB-MetaData'!BQ218,'SERIES_DB-MetaData'!BQ218/6.89476)</f>
        <v>95.434793959470667</v>
      </c>
      <c r="BR218" s="108">
        <f>'SERIES_DB-MetaData'!BR218</f>
        <v>0</v>
      </c>
      <c r="BS218" s="31">
        <f>IF('SERIES_DB-MetaData'!$F218="US",'SERIES_DB-MetaData'!BS218,'SERIES_DB-MetaData'!BS218/25.4)</f>
        <v>0</v>
      </c>
      <c r="BT218" s="108">
        <f>'SERIES_DB-MetaData'!BT218</f>
        <v>0</v>
      </c>
      <c r="BU218" s="108">
        <f t="shared" si="24"/>
        <v>0</v>
      </c>
      <c r="BV218" s="31">
        <f>IF('SERIES_DB-MetaData'!$F218="US",'SERIES_DB-MetaData'!BV218,'SERIES_DB-MetaData'!BV218/6.89476)</f>
        <v>0</v>
      </c>
      <c r="BW218" s="108">
        <f>'SERIES_DB-MetaData'!BW218</f>
        <v>0</v>
      </c>
      <c r="BX218" s="108">
        <f>'SERIES_DB-MetaData'!BX218</f>
        <v>8</v>
      </c>
    </row>
    <row r="219" spans="1:76">
      <c r="A219" s="85">
        <f>'SERIES_DB-MetaData'!A219</f>
        <v>214</v>
      </c>
      <c r="B219" s="85">
        <f>'SERIES_DB-MetaData'!B219</f>
        <v>0</v>
      </c>
      <c r="C219" s="85">
        <f>'SERIES_DB-MetaData'!C219</f>
        <v>3</v>
      </c>
      <c r="D219" s="85" t="str">
        <f>'SERIES_DB-MetaData'!D219</f>
        <v>LSW3</v>
      </c>
      <c r="E219" s="85" t="str">
        <f>'SERIES_DB-MetaData'!E219</f>
        <v>Salonikios (1999)</v>
      </c>
      <c r="F219" s="20" t="s">
        <v>193</v>
      </c>
      <c r="G219" s="85" t="str">
        <f>'SERIES_DB-MetaData'!G219</f>
        <v>C</v>
      </c>
      <c r="H219" s="85" t="str">
        <f>'SERIES_DB-MetaData'!H219</f>
        <v>R</v>
      </c>
      <c r="I219" s="31">
        <f>IF('SERIES_DB-MetaData'!$F219="US",'SERIES_DB-MetaData'!I219,'SERIES_DB-MetaData'!I219/6.89476)</f>
        <v>3.4809043389472585</v>
      </c>
      <c r="J219" s="31">
        <f>IF('SERIES_DB-MetaData'!$F219="US",'SERIES_DB-MetaData'!J219,'SERIES_DB-MetaData'!J219/6.89476)</f>
        <v>0</v>
      </c>
      <c r="K219" s="31">
        <f>IF('SERIES_DB-MetaData'!$F219="US",'SERIES_DB-MetaData'!K219,'SERIES_DB-MetaData'!K219/6.89476)</f>
        <v>0</v>
      </c>
      <c r="L219" s="31">
        <f>IF('SERIES_DB-MetaData'!$F219="US",'SERIES_DB-MetaData'!L219,'SERIES_DB-MetaData'!L219/4.448)</f>
        <v>45.323741007194243</v>
      </c>
      <c r="M219" s="20" t="str">
        <f>'SERIES_DB-MetaData'!M219</f>
        <v>III</v>
      </c>
      <c r="N219" s="31">
        <f>IF('SERIES_DB-MetaData'!$F219="US",'SERIES_DB-MetaData'!N219,'SERIES_DB-MetaData'!N219/25.4)</f>
        <v>3.9370078740157481</v>
      </c>
      <c r="O219" s="31">
        <f>IF('SERIES_DB-MetaData'!$F219="US",'SERIES_DB-MetaData'!O219,'SERIES_DB-MetaData'!O219/25.4)</f>
        <v>0.94488188976377963</v>
      </c>
      <c r="P219" s="31">
        <f>IF('SERIES_DB-MetaData'!$F219="US",'SERIES_DB-MetaData'!P219,'SERIES_DB-MetaData'!P219/25.4)</f>
        <v>47.244094488188978</v>
      </c>
      <c r="Q219" s="31">
        <f>IF('SERIES_DB-MetaData'!$F219="US",'SERIES_DB-MetaData'!Q219,'SERIES_DB-MetaData'!Q219/25.4)</f>
        <v>3.9370078740157481</v>
      </c>
      <c r="R219" s="31">
        <f>IF('SERIES_DB-MetaData'!$F219="US",'SERIES_DB-MetaData'!R219,'SERIES_DB-MetaData'!R219/25.4)</f>
        <v>51.968503937007874</v>
      </c>
      <c r="S219" s="31">
        <f>IF('SERIES_DB-MetaData'!$F219="US",'SERIES_DB-MetaData'!S219,'SERIES_DB-MetaData'!S219/25.4)</f>
        <v>51.968503937007874</v>
      </c>
      <c r="T219" s="24" t="str">
        <f>'SERIES_DB-MetaData'!T219</f>
        <v>C</v>
      </c>
      <c r="U219" s="31">
        <f>IF('SERIES_DB-MetaData'!$F219="US",'SERIES_DB-MetaData'!U219,'SERIES_DB-MetaData'!U219/(25.4^2))</f>
        <v>186.00037200074402</v>
      </c>
      <c r="V219" s="31">
        <f>IF('SERIES_DB-MetaData'!$F219="US",'SERIES_DB-MetaData'!V219,'SERIES_DB-MetaData'!V219/25.4)</f>
        <v>0.31496062992125984</v>
      </c>
      <c r="W219" s="31">
        <f>IF('SERIES_DB-MetaData'!$F219="US",'SERIES_DB-MetaData'!W219,'SERIES_DB-MetaData'!W219/25.4)</f>
        <v>0.31496062992125984</v>
      </c>
      <c r="X219" s="31">
        <f>IF('SERIES_DB-MetaData'!$F219="US",'SERIES_DB-MetaData'!X219,'SERIES_DB-MetaData'!X219/25.4)</f>
        <v>0</v>
      </c>
      <c r="Y219" s="108">
        <f>'SERIES_DB-MetaData'!Y219</f>
        <v>6</v>
      </c>
      <c r="Z219" s="31">
        <f>IF('SERIES_DB-MetaData'!$F219="US",'SERIES_DB-MetaData'!Z219,'SERIES_DB-MetaData'!Z219/25.4)</f>
        <v>0</v>
      </c>
      <c r="AA219" s="108">
        <f>'SERIES_DB-MetaData'!AA219</f>
        <v>0</v>
      </c>
      <c r="AB219" s="31">
        <f>IF('SERIES_DB-MetaData'!$F219="US",'SERIES_DB-MetaData'!AB219,'SERIES_DB-MetaData'!AB219/25.4)</f>
        <v>0</v>
      </c>
      <c r="AC219" s="108">
        <f>'SERIES_DB-MetaData'!AC219</f>
        <v>1</v>
      </c>
      <c r="AD219" s="108" t="str">
        <f>'SERIES_DB-MetaData'!AD219</f>
        <v>CH</v>
      </c>
      <c r="AE219" s="31">
        <f>IF('SERIES_DB-MetaData'!$F219="US",'SERIES_DB-MetaData'!AE219,'SERIES_DB-MetaData'!AE219/25.4)</f>
        <v>0</v>
      </c>
      <c r="AF219" s="108" t="str">
        <f>'SERIES_DB-MetaData'!AF219</f>
        <v>Ribbed</v>
      </c>
      <c r="AG219" s="23">
        <f t="shared" si="21"/>
        <v>0.25132741228718347</v>
      </c>
      <c r="AH219" s="31">
        <f>IF('SERIES_DB-MetaData'!$F219="US",'SERIES_DB-MetaData'!AH219,'SERIES_DB-MetaData'!AH219/25.4)</f>
        <v>0</v>
      </c>
      <c r="AI219" s="31">
        <f>IF('SERIES_DB-MetaData'!$F219="US",'SERIES_DB-MetaData'!AI219,'SERIES_DB-MetaData'!AI219/6.89476)</f>
        <v>84.847043261839431</v>
      </c>
      <c r="AJ219" s="31">
        <f>IF('SERIES_DB-MetaData'!$F219="US",'SERIES_DB-MetaData'!AJ219,'SERIES_DB-MetaData'!AJ219/6.89476)</f>
        <v>98.335547575260051</v>
      </c>
      <c r="AK219" s="31">
        <f>IF('SERIES_DB-MetaData'!$F219="US",'SERIES_DB-MetaData'!AK219,'SERIES_DB-MetaData'!AK219/6.89476)</f>
        <v>84.847043261839431</v>
      </c>
      <c r="AL219" s="31">
        <f>IF('SERIES_DB-MetaData'!$F219="US",'SERIES_DB-MetaData'!AL219,'SERIES_DB-MetaData'!AL219/6.89476)</f>
        <v>0</v>
      </c>
      <c r="AM219" s="31">
        <f>IF('SERIES_DB-MetaData'!$F219="US",'SERIES_DB-MetaData'!AM219,'SERIES_DB-MetaData'!AM219/6.89476)</f>
        <v>98.335547575260051</v>
      </c>
      <c r="AN219" s="31">
        <f>IF('SERIES_DB-MetaData'!$F219="US",'SERIES_DB-MetaData'!AN219,'SERIES_DB-MetaData'!AN219/6.89476)</f>
        <v>98.335547575260051</v>
      </c>
      <c r="AO219" s="108">
        <f>'SERIES_DB-MetaData'!AO219</f>
        <v>0</v>
      </c>
      <c r="AP219" s="108" t="str">
        <f>'SERIES_DB-MetaData'!AP219</f>
        <v>R</v>
      </c>
      <c r="AQ219" s="108">
        <f>'SERIES_DB-MetaData'!AQ219</f>
        <v>2</v>
      </c>
      <c r="AR219" s="108" t="str">
        <f>'SERIES_DB-MetaData'!AR219</f>
        <v>Ribbed</v>
      </c>
      <c r="AS219" s="31">
        <f>IF('SERIES_DB-MetaData'!$F219="US",'SERIES_DB-MetaData'!AS219,'SERIES_DB-MetaData'!AS219/25.4)</f>
        <v>0.16535433070866143</v>
      </c>
      <c r="AT219" s="108">
        <f>'SERIES_DB-MetaData'!AT219</f>
        <v>33</v>
      </c>
      <c r="AU219" s="31">
        <f>IF('SERIES_DB-MetaData'!$F219="US",'SERIES_DB-MetaData'!AU219,'SERIES_DB-MetaData'!AU219/25.4)</f>
        <v>1.0629921259842521</v>
      </c>
      <c r="AV219" s="31">
        <f>IF('SERIES_DB-MetaData'!$F219="US",'SERIES_DB-MetaData'!AV219,'SERIES_DB-MetaData'!AV219/25.4)</f>
        <v>0</v>
      </c>
      <c r="AW219" s="108">
        <f>'SERIES_DB-MetaData'!AW219</f>
        <v>0</v>
      </c>
      <c r="AX219" s="31">
        <f>IF('SERIES_DB-MetaData'!$F219="US",'SERIES_DB-MetaData'!AX219,'SERIES_DB-MetaData'!AX219/25.4)</f>
        <v>0</v>
      </c>
      <c r="AY219" s="23">
        <f t="shared" si="22"/>
        <v>1.0262536001726656</v>
      </c>
      <c r="AZ219" s="23"/>
      <c r="BA219" s="31">
        <f>IF('SERIES_DB-MetaData'!$F219="US",'SERIES_DB-MetaData'!BA219,'SERIES_DB-MetaData'!BA219/6.89476)</f>
        <v>83.396666453944732</v>
      </c>
      <c r="BB219" s="31">
        <f>IF('SERIES_DB-MetaData'!$F219="US",'SERIES_DB-MetaData'!BB219,'SERIES_DB-MetaData'!BB219/6.89476)</f>
        <v>95.434793959470667</v>
      </c>
      <c r="BC219" s="108">
        <f>'SERIES_DB-MetaData'!BC219</f>
        <v>0</v>
      </c>
      <c r="BD219" s="31">
        <f>IF('SERIES_DB-MetaData'!$F219="US",'SERIES_DB-MetaData'!BD219,'SERIES_DB-MetaData'!BD219/25.4)</f>
        <v>0.16535433070866143</v>
      </c>
      <c r="BE219" s="31">
        <f>IF('SERIES_DB-MetaData'!$F219="US",'SERIES_DB-MetaData'!BE219,'SERIES_DB-MetaData'!BE219/25.4)</f>
        <v>6.4960629921259843</v>
      </c>
      <c r="BF219" s="108">
        <f>'SERIES_DB-MetaData'!BF219</f>
        <v>2</v>
      </c>
      <c r="BG219" s="23">
        <f t="shared" si="23"/>
        <v>0.16793240730098169</v>
      </c>
      <c r="BH219" s="31">
        <f>IF('SERIES_DB-MetaData'!$F219="US",'SERIES_DB-MetaData'!BH219,'SERIES_DB-MetaData'!BH219/25.4)</f>
        <v>0</v>
      </c>
      <c r="BI219" s="31">
        <f>IF('SERIES_DB-MetaData'!$F219="US",'SERIES_DB-MetaData'!BI219,'SERIES_DB-MetaData'!BI219/6.89476)</f>
        <v>83.396666453944732</v>
      </c>
      <c r="BJ219" s="31">
        <f>IF('SERIES_DB-MetaData'!$F219="US",'SERIES_DB-MetaData'!BJ219,'SERIES_DB-MetaData'!BJ219/6.89476)</f>
        <v>95.434793959470667</v>
      </c>
      <c r="BK219" s="108">
        <f>'SERIES_DB-MetaData'!BK219</f>
        <v>0</v>
      </c>
      <c r="BL219" s="31">
        <f>IF('SERIES_DB-MetaData'!$F219="US",'SERIES_DB-MetaData'!BL219,'SERIES_DB-MetaData'!BL219/25.4)</f>
        <v>0.16535433070866143</v>
      </c>
      <c r="BM219" s="31">
        <f>IF('SERIES_DB-MetaData'!$F219="US",'SERIES_DB-MetaData'!BM219,'SERIES_DB-MetaData'!BM219/25.4)</f>
        <v>3.9370078740157481</v>
      </c>
      <c r="BN219" s="31">
        <f>'SERIES_DB-MetaData'!$BO$6</f>
        <v>0.52359877559829893</v>
      </c>
      <c r="BO219" s="22">
        <f>'SERIES_DB-MetaData'!$BO$6</f>
        <v>0.52359877559829893</v>
      </c>
      <c r="BP219" s="31">
        <f>IF('SERIES_DB-MetaData'!$F219="US",'SERIES_DB-MetaData'!BP219,'SERIES_DB-MetaData'!BP219/6.89476)</f>
        <v>83.396666453944732</v>
      </c>
      <c r="BQ219" s="31">
        <f>IF('SERIES_DB-MetaData'!$F219="US",'SERIES_DB-MetaData'!BQ219,'SERIES_DB-MetaData'!BQ219/6.89476)</f>
        <v>95.434793959470667</v>
      </c>
      <c r="BR219" s="108">
        <f>'SERIES_DB-MetaData'!BR219</f>
        <v>0</v>
      </c>
      <c r="BS219" s="31">
        <f>IF('SERIES_DB-MetaData'!$F219="US",'SERIES_DB-MetaData'!BS219,'SERIES_DB-MetaData'!BS219/25.4)</f>
        <v>0</v>
      </c>
      <c r="BT219" s="108">
        <f>'SERIES_DB-MetaData'!BT219</f>
        <v>0</v>
      </c>
      <c r="BU219" s="108">
        <f t="shared" si="24"/>
        <v>0</v>
      </c>
      <c r="BV219" s="31">
        <f>IF('SERIES_DB-MetaData'!$F219="US",'SERIES_DB-MetaData'!BV219,'SERIES_DB-MetaData'!BV219/6.89476)</f>
        <v>0</v>
      </c>
      <c r="BW219" s="108">
        <f>'SERIES_DB-MetaData'!BW219</f>
        <v>0</v>
      </c>
      <c r="BX219" s="108">
        <f>'SERIES_DB-MetaData'!BX219</f>
        <v>8</v>
      </c>
    </row>
    <row r="220" spans="1:76">
      <c r="A220" s="85">
        <f>'SERIES_DB-MetaData'!A220</f>
        <v>215</v>
      </c>
      <c r="B220" s="85">
        <f>'SERIES_DB-MetaData'!B220</f>
        <v>0</v>
      </c>
      <c r="C220" s="85">
        <f>'SERIES_DB-MetaData'!C220</f>
        <v>4</v>
      </c>
      <c r="D220" s="85" t="str">
        <f>'SERIES_DB-MetaData'!D220</f>
        <v>LSW4</v>
      </c>
      <c r="E220" s="85" t="str">
        <f>'SERIES_DB-MetaData'!E220</f>
        <v>Salonikios (1999)</v>
      </c>
      <c r="F220" s="20" t="s">
        <v>193</v>
      </c>
      <c r="G220" s="85" t="str">
        <f>'SERIES_DB-MetaData'!G220</f>
        <v>C</v>
      </c>
      <c r="H220" s="85" t="str">
        <f>'SERIES_DB-MetaData'!H220</f>
        <v>R</v>
      </c>
      <c r="I220" s="31">
        <f>IF('SERIES_DB-MetaData'!$F220="US",'SERIES_DB-MetaData'!I220,'SERIES_DB-MetaData'!I220/6.89476)</f>
        <v>3.4809043389472585</v>
      </c>
      <c r="J220" s="31">
        <f>IF('SERIES_DB-MetaData'!$F220="US",'SERIES_DB-MetaData'!J220,'SERIES_DB-MetaData'!J220/6.89476)</f>
        <v>0</v>
      </c>
      <c r="K220" s="31">
        <f>IF('SERIES_DB-MetaData'!$F220="US",'SERIES_DB-MetaData'!K220,'SERIES_DB-MetaData'!K220/6.89476)</f>
        <v>0</v>
      </c>
      <c r="L220" s="31">
        <f>IF('SERIES_DB-MetaData'!$F220="US",'SERIES_DB-MetaData'!L220,'SERIES_DB-MetaData'!L220/4.448)</f>
        <v>0</v>
      </c>
      <c r="M220" s="20">
        <f>'SERIES_DB-MetaData'!M220</f>
        <v>0</v>
      </c>
      <c r="N220" s="31">
        <f>IF('SERIES_DB-MetaData'!$F220="US",'SERIES_DB-MetaData'!N220,'SERIES_DB-MetaData'!N220/25.4)</f>
        <v>3.9370078740157481</v>
      </c>
      <c r="O220" s="31">
        <f>IF('SERIES_DB-MetaData'!$F220="US",'SERIES_DB-MetaData'!O220,'SERIES_DB-MetaData'!O220/25.4)</f>
        <v>0.94488188976377963</v>
      </c>
      <c r="P220" s="31">
        <f>IF('SERIES_DB-MetaData'!$F220="US",'SERIES_DB-MetaData'!P220,'SERIES_DB-MetaData'!P220/25.4)</f>
        <v>47.244094488188978</v>
      </c>
      <c r="Q220" s="31">
        <f>IF('SERIES_DB-MetaData'!$F220="US",'SERIES_DB-MetaData'!Q220,'SERIES_DB-MetaData'!Q220/25.4)</f>
        <v>3.9370078740157481</v>
      </c>
      <c r="R220" s="31">
        <f>IF('SERIES_DB-MetaData'!$F220="US",'SERIES_DB-MetaData'!R220,'SERIES_DB-MetaData'!R220/25.4)</f>
        <v>51.968503937007874</v>
      </c>
      <c r="S220" s="31">
        <f>IF('SERIES_DB-MetaData'!$F220="US",'SERIES_DB-MetaData'!S220,'SERIES_DB-MetaData'!S220/25.4)</f>
        <v>51.968503937007874</v>
      </c>
      <c r="T220" s="24" t="str">
        <f>'SERIES_DB-MetaData'!T220</f>
        <v>C</v>
      </c>
      <c r="U220" s="31">
        <f>IF('SERIES_DB-MetaData'!$F220="US",'SERIES_DB-MetaData'!U220,'SERIES_DB-MetaData'!U220/(25.4^2))</f>
        <v>186.00037200074402</v>
      </c>
      <c r="V220" s="31">
        <f>IF('SERIES_DB-MetaData'!$F220="US",'SERIES_DB-MetaData'!V220,'SERIES_DB-MetaData'!V220/25.4)</f>
        <v>0.31496062992125984</v>
      </c>
      <c r="W220" s="31">
        <f>IF('SERIES_DB-MetaData'!$F220="US",'SERIES_DB-MetaData'!W220,'SERIES_DB-MetaData'!W220/25.4)</f>
        <v>0.31496062992125984</v>
      </c>
      <c r="X220" s="31">
        <f>IF('SERIES_DB-MetaData'!$F220="US",'SERIES_DB-MetaData'!X220,'SERIES_DB-MetaData'!X220/25.4)</f>
        <v>0</v>
      </c>
      <c r="Y220" s="108">
        <f>'SERIES_DB-MetaData'!Y220</f>
        <v>6</v>
      </c>
      <c r="Z220" s="31">
        <f>IF('SERIES_DB-MetaData'!$F220="US",'SERIES_DB-MetaData'!Z220,'SERIES_DB-MetaData'!Z220/25.4)</f>
        <v>0</v>
      </c>
      <c r="AA220" s="108">
        <f>'SERIES_DB-MetaData'!AA220</f>
        <v>0</v>
      </c>
      <c r="AB220" s="31">
        <f>IF('SERIES_DB-MetaData'!$F220="US",'SERIES_DB-MetaData'!AB220,'SERIES_DB-MetaData'!AB220/25.4)</f>
        <v>0</v>
      </c>
      <c r="AC220" s="108">
        <f>'SERIES_DB-MetaData'!AC220</f>
        <v>1</v>
      </c>
      <c r="AD220" s="108" t="str">
        <f>'SERIES_DB-MetaData'!AD220</f>
        <v>CH</v>
      </c>
      <c r="AE220" s="31">
        <f>IF('SERIES_DB-MetaData'!$F220="US",'SERIES_DB-MetaData'!AE220,'SERIES_DB-MetaData'!AE220/25.4)</f>
        <v>0</v>
      </c>
      <c r="AF220" s="108" t="str">
        <f>'SERIES_DB-MetaData'!AF220</f>
        <v>Ribbed</v>
      </c>
      <c r="AG220" s="23">
        <f t="shared" si="21"/>
        <v>0.25132741228718347</v>
      </c>
      <c r="AH220" s="31">
        <f>IF('SERIES_DB-MetaData'!$F220="US",'SERIES_DB-MetaData'!AH220,'SERIES_DB-MetaData'!AH220/25.4)</f>
        <v>0</v>
      </c>
      <c r="AI220" s="31">
        <f>IF('SERIES_DB-MetaData'!$F220="US",'SERIES_DB-MetaData'!AI220,'SERIES_DB-MetaData'!AI220/6.89476)</f>
        <v>84.847043261839431</v>
      </c>
      <c r="AJ220" s="31">
        <f>IF('SERIES_DB-MetaData'!$F220="US",'SERIES_DB-MetaData'!AJ220,'SERIES_DB-MetaData'!AJ220/6.89476)</f>
        <v>98.335547575260051</v>
      </c>
      <c r="AK220" s="31">
        <f>IF('SERIES_DB-MetaData'!$F220="US",'SERIES_DB-MetaData'!AK220,'SERIES_DB-MetaData'!AK220/6.89476)</f>
        <v>84.847043261839431</v>
      </c>
      <c r="AL220" s="31">
        <f>IF('SERIES_DB-MetaData'!$F220="US",'SERIES_DB-MetaData'!AL220,'SERIES_DB-MetaData'!AL220/6.89476)</f>
        <v>0</v>
      </c>
      <c r="AM220" s="31">
        <f>IF('SERIES_DB-MetaData'!$F220="US",'SERIES_DB-MetaData'!AM220,'SERIES_DB-MetaData'!AM220/6.89476)</f>
        <v>98.335547575260051</v>
      </c>
      <c r="AN220" s="31">
        <f>IF('SERIES_DB-MetaData'!$F220="US",'SERIES_DB-MetaData'!AN220,'SERIES_DB-MetaData'!AN220/6.89476)</f>
        <v>98.335547575260051</v>
      </c>
      <c r="AO220" s="108">
        <f>'SERIES_DB-MetaData'!AO220</f>
        <v>0</v>
      </c>
      <c r="AP220" s="108" t="str">
        <f>'SERIES_DB-MetaData'!AP220</f>
        <v>R</v>
      </c>
      <c r="AQ220" s="108">
        <f>'SERIES_DB-MetaData'!AQ220</f>
        <v>2</v>
      </c>
      <c r="AR220" s="108" t="str">
        <f>'SERIES_DB-MetaData'!AR220</f>
        <v>Ribbed</v>
      </c>
      <c r="AS220" s="31">
        <f>IF('SERIES_DB-MetaData'!$F220="US",'SERIES_DB-MetaData'!AS220,'SERIES_DB-MetaData'!AS220/25.4)</f>
        <v>0.16535433070866143</v>
      </c>
      <c r="AT220" s="108">
        <f>'SERIES_DB-MetaData'!AT220</f>
        <v>55</v>
      </c>
      <c r="AU220" s="31">
        <f>IF('SERIES_DB-MetaData'!$F220="US",'SERIES_DB-MetaData'!AU220,'SERIES_DB-MetaData'!AU220/25.4)</f>
        <v>1.0629921259842521</v>
      </c>
      <c r="AV220" s="31">
        <f>IF('SERIES_DB-MetaData'!$F220="US",'SERIES_DB-MetaData'!AV220,'SERIES_DB-MetaData'!AV220/25.4)</f>
        <v>0</v>
      </c>
      <c r="AW220" s="108">
        <f>'SERIES_DB-MetaData'!AW220</f>
        <v>0</v>
      </c>
      <c r="AX220" s="31">
        <f>IF('SERIES_DB-MetaData'!$F220="US",'SERIES_DB-MetaData'!AX220,'SERIES_DB-MetaData'!AX220/25.4)</f>
        <v>0</v>
      </c>
      <c r="AY220" s="23">
        <f t="shared" si="22"/>
        <v>1.0262536001726656</v>
      </c>
      <c r="AZ220" s="23"/>
      <c r="BA220" s="31">
        <f>IF('SERIES_DB-MetaData'!$F220="US",'SERIES_DB-MetaData'!BA220,'SERIES_DB-MetaData'!BA220/6.89476)</f>
        <v>83.396666453944732</v>
      </c>
      <c r="BB220" s="31">
        <f>IF('SERIES_DB-MetaData'!$F220="US",'SERIES_DB-MetaData'!BB220,'SERIES_DB-MetaData'!BB220/6.89476)</f>
        <v>95.434793959470667</v>
      </c>
      <c r="BC220" s="108">
        <f>'SERIES_DB-MetaData'!BC220</f>
        <v>0</v>
      </c>
      <c r="BD220" s="31">
        <f>IF('SERIES_DB-MetaData'!$F220="US",'SERIES_DB-MetaData'!BD220,'SERIES_DB-MetaData'!BD220/25.4)</f>
        <v>0.16535433070866143</v>
      </c>
      <c r="BE220" s="31">
        <f>IF('SERIES_DB-MetaData'!$F220="US",'SERIES_DB-MetaData'!BE220,'SERIES_DB-MetaData'!BE220/25.4)</f>
        <v>6.4960629921259843</v>
      </c>
      <c r="BF220" s="108">
        <f>'SERIES_DB-MetaData'!BF220</f>
        <v>2</v>
      </c>
      <c r="BG220" s="23">
        <f t="shared" si="23"/>
        <v>0.16793240730098169</v>
      </c>
      <c r="BH220" s="31">
        <f>IF('SERIES_DB-MetaData'!$F220="US",'SERIES_DB-MetaData'!BH220,'SERIES_DB-MetaData'!BH220/25.4)</f>
        <v>0</v>
      </c>
      <c r="BI220" s="31">
        <f>IF('SERIES_DB-MetaData'!$F220="US",'SERIES_DB-MetaData'!BI220,'SERIES_DB-MetaData'!BI220/6.89476)</f>
        <v>83.396666453944732</v>
      </c>
      <c r="BJ220" s="31">
        <f>IF('SERIES_DB-MetaData'!$F220="US",'SERIES_DB-MetaData'!BJ220,'SERIES_DB-MetaData'!BJ220/6.89476)</f>
        <v>95.434793959470667</v>
      </c>
      <c r="BK220" s="108">
        <f>'SERIES_DB-MetaData'!BK220</f>
        <v>0</v>
      </c>
      <c r="BL220" s="31">
        <f>IF('SERIES_DB-MetaData'!$F220="US",'SERIES_DB-MetaData'!BL220,'SERIES_DB-MetaData'!BL220/25.4)</f>
        <v>0.16535433070866143</v>
      </c>
      <c r="BM220" s="31">
        <f>IF('SERIES_DB-MetaData'!$F220="US",'SERIES_DB-MetaData'!BM220,'SERIES_DB-MetaData'!BM220/25.4)</f>
        <v>3.9370078740157481</v>
      </c>
      <c r="BN220" s="31">
        <f>'SERIES_DB-MetaData'!$BO$6</f>
        <v>0.52359877559829893</v>
      </c>
      <c r="BO220" s="22">
        <f>'SERIES_DB-MetaData'!$BO$6</f>
        <v>0.52359877559829893</v>
      </c>
      <c r="BP220" s="31">
        <f>IF('SERIES_DB-MetaData'!$F220="US",'SERIES_DB-MetaData'!BP220,'SERIES_DB-MetaData'!BP220/6.89476)</f>
        <v>83.396666453944732</v>
      </c>
      <c r="BQ220" s="31">
        <f>IF('SERIES_DB-MetaData'!$F220="US",'SERIES_DB-MetaData'!BQ220,'SERIES_DB-MetaData'!BQ220/6.89476)</f>
        <v>95.434793959470667</v>
      </c>
      <c r="BR220" s="108">
        <f>'SERIES_DB-MetaData'!BR220</f>
        <v>0</v>
      </c>
      <c r="BS220" s="31">
        <f>IF('SERIES_DB-MetaData'!$F220="US",'SERIES_DB-MetaData'!BS220,'SERIES_DB-MetaData'!BS220/25.4)</f>
        <v>0.31496062992125984</v>
      </c>
      <c r="BT220" s="108">
        <f>'SERIES_DB-MetaData'!BT220</f>
        <v>6</v>
      </c>
      <c r="BU220" s="108">
        <f t="shared" si="24"/>
        <v>0.25132741228718347</v>
      </c>
      <c r="BV220" s="31">
        <f>IF('SERIES_DB-MetaData'!$F220="US",'SERIES_DB-MetaData'!BV220,'SERIES_DB-MetaData'!BV220/6.89476)</f>
        <v>84.847043261839431</v>
      </c>
      <c r="BW220" s="108">
        <f>'SERIES_DB-MetaData'!BW220</f>
        <v>0</v>
      </c>
      <c r="BX220" s="108">
        <f>'SERIES_DB-MetaData'!BX220</f>
        <v>2</v>
      </c>
    </row>
    <row r="221" spans="1:76">
      <c r="A221" s="85">
        <f>'SERIES_DB-MetaData'!A221</f>
        <v>216</v>
      </c>
      <c r="B221" s="85">
        <f>'SERIES_DB-MetaData'!B221</f>
        <v>0</v>
      </c>
      <c r="C221" s="85">
        <f>'SERIES_DB-MetaData'!C221</f>
        <v>5</v>
      </c>
      <c r="D221" s="85" t="str">
        <f>'SERIES_DB-MetaData'!D221</f>
        <v>LSW5</v>
      </c>
      <c r="E221" s="85" t="str">
        <f>'SERIES_DB-MetaData'!E221</f>
        <v>Salonikios (1999)</v>
      </c>
      <c r="F221" s="20" t="s">
        <v>193</v>
      </c>
      <c r="G221" s="85" t="str">
        <f>'SERIES_DB-MetaData'!G221</f>
        <v>C</v>
      </c>
      <c r="H221" s="85" t="str">
        <f>'SERIES_DB-MetaData'!H221</f>
        <v>R</v>
      </c>
      <c r="I221" s="31">
        <f>IF('SERIES_DB-MetaData'!$F221="US",'SERIES_DB-MetaData'!I221,'SERIES_DB-MetaData'!I221/6.89476)</f>
        <v>3.4809043389472585</v>
      </c>
      <c r="J221" s="31">
        <f>IF('SERIES_DB-MetaData'!$F221="US",'SERIES_DB-MetaData'!J221,'SERIES_DB-MetaData'!J221/6.89476)</f>
        <v>0</v>
      </c>
      <c r="K221" s="31">
        <f>IF('SERIES_DB-MetaData'!$F221="US",'SERIES_DB-MetaData'!K221,'SERIES_DB-MetaData'!K221/6.89476)</f>
        <v>0</v>
      </c>
      <c r="L221" s="31">
        <f>IF('SERIES_DB-MetaData'!$F221="US",'SERIES_DB-MetaData'!L221,'SERIES_DB-MetaData'!L221/4.448)</f>
        <v>0</v>
      </c>
      <c r="M221" s="20">
        <f>'SERIES_DB-MetaData'!M221</f>
        <v>0</v>
      </c>
      <c r="N221" s="31">
        <f>IF('SERIES_DB-MetaData'!$F221="US",'SERIES_DB-MetaData'!N221,'SERIES_DB-MetaData'!N221/25.4)</f>
        <v>3.9370078740157481</v>
      </c>
      <c r="O221" s="31">
        <f>IF('SERIES_DB-MetaData'!$F221="US",'SERIES_DB-MetaData'!O221,'SERIES_DB-MetaData'!O221/25.4)</f>
        <v>0.94488188976377963</v>
      </c>
      <c r="P221" s="31">
        <f>IF('SERIES_DB-MetaData'!$F221="US",'SERIES_DB-MetaData'!P221,'SERIES_DB-MetaData'!P221/25.4)</f>
        <v>47.244094488188978</v>
      </c>
      <c r="Q221" s="31">
        <f>IF('SERIES_DB-MetaData'!$F221="US",'SERIES_DB-MetaData'!Q221,'SERIES_DB-MetaData'!Q221/25.4)</f>
        <v>3.9370078740157481</v>
      </c>
      <c r="R221" s="31">
        <f>IF('SERIES_DB-MetaData'!$F221="US",'SERIES_DB-MetaData'!R221,'SERIES_DB-MetaData'!R221/25.4)</f>
        <v>51.968503937007874</v>
      </c>
      <c r="S221" s="31">
        <f>IF('SERIES_DB-MetaData'!$F221="US",'SERIES_DB-MetaData'!S221,'SERIES_DB-MetaData'!S221/25.4)</f>
        <v>51.968503937007874</v>
      </c>
      <c r="T221" s="24" t="str">
        <f>'SERIES_DB-MetaData'!T221</f>
        <v>C</v>
      </c>
      <c r="U221" s="31">
        <f>IF('SERIES_DB-MetaData'!$F221="US",'SERIES_DB-MetaData'!U221,'SERIES_DB-MetaData'!U221/(25.4^2))</f>
        <v>186.00037200074402</v>
      </c>
      <c r="V221" s="31">
        <f>IF('SERIES_DB-MetaData'!$F221="US",'SERIES_DB-MetaData'!V221,'SERIES_DB-MetaData'!V221/25.4)</f>
        <v>0.31496062992125984</v>
      </c>
      <c r="W221" s="31">
        <f>IF('SERIES_DB-MetaData'!$F221="US",'SERIES_DB-MetaData'!W221,'SERIES_DB-MetaData'!W221/25.4)</f>
        <v>0.31496062992125984</v>
      </c>
      <c r="X221" s="31">
        <f>IF('SERIES_DB-MetaData'!$F221="US",'SERIES_DB-MetaData'!X221,'SERIES_DB-MetaData'!X221/25.4)</f>
        <v>0</v>
      </c>
      <c r="Y221" s="108">
        <f>'SERIES_DB-MetaData'!Y221</f>
        <v>6</v>
      </c>
      <c r="Z221" s="31">
        <f>IF('SERIES_DB-MetaData'!$F221="US",'SERIES_DB-MetaData'!Z221,'SERIES_DB-MetaData'!Z221/25.4)</f>
        <v>0</v>
      </c>
      <c r="AA221" s="108">
        <f>'SERIES_DB-MetaData'!AA221</f>
        <v>0</v>
      </c>
      <c r="AB221" s="31">
        <f>IF('SERIES_DB-MetaData'!$F221="US",'SERIES_DB-MetaData'!AB221,'SERIES_DB-MetaData'!AB221/25.4)</f>
        <v>0</v>
      </c>
      <c r="AC221" s="108">
        <f>'SERIES_DB-MetaData'!AC221</f>
        <v>1</v>
      </c>
      <c r="AD221" s="108" t="str">
        <f>'SERIES_DB-MetaData'!AD221</f>
        <v>CH</v>
      </c>
      <c r="AE221" s="31">
        <f>IF('SERIES_DB-MetaData'!$F221="US",'SERIES_DB-MetaData'!AE221,'SERIES_DB-MetaData'!AE221/25.4)</f>
        <v>0</v>
      </c>
      <c r="AF221" s="108" t="str">
        <f>'SERIES_DB-MetaData'!AF221</f>
        <v>Ribbed</v>
      </c>
      <c r="AG221" s="23">
        <f t="shared" si="21"/>
        <v>0.25132741228718347</v>
      </c>
      <c r="AH221" s="31">
        <f>IF('SERIES_DB-MetaData'!$F221="US",'SERIES_DB-MetaData'!AH221,'SERIES_DB-MetaData'!AH221/25.4)</f>
        <v>0</v>
      </c>
      <c r="AI221" s="31">
        <f>IF('SERIES_DB-MetaData'!$F221="US",'SERIES_DB-MetaData'!AI221,'SERIES_DB-MetaData'!AI221/6.89476)</f>
        <v>84.847043261839431</v>
      </c>
      <c r="AJ221" s="31">
        <f>IF('SERIES_DB-MetaData'!$F221="US",'SERIES_DB-MetaData'!AJ221,'SERIES_DB-MetaData'!AJ221/6.89476)</f>
        <v>98.335547575260051</v>
      </c>
      <c r="AK221" s="31">
        <f>IF('SERIES_DB-MetaData'!$F221="US",'SERIES_DB-MetaData'!AK221,'SERIES_DB-MetaData'!AK221/6.89476)</f>
        <v>84.847043261839431</v>
      </c>
      <c r="AL221" s="31">
        <f>IF('SERIES_DB-MetaData'!$F221="US",'SERIES_DB-MetaData'!AL221,'SERIES_DB-MetaData'!AL221/6.89476)</f>
        <v>0</v>
      </c>
      <c r="AM221" s="31">
        <f>IF('SERIES_DB-MetaData'!$F221="US",'SERIES_DB-MetaData'!AM221,'SERIES_DB-MetaData'!AM221/6.89476)</f>
        <v>98.335547575260051</v>
      </c>
      <c r="AN221" s="31">
        <f>IF('SERIES_DB-MetaData'!$F221="US",'SERIES_DB-MetaData'!AN221,'SERIES_DB-MetaData'!AN221/6.89476)</f>
        <v>98.335547575260051</v>
      </c>
      <c r="AO221" s="108">
        <f>'SERIES_DB-MetaData'!AO221</f>
        <v>0</v>
      </c>
      <c r="AP221" s="108" t="str">
        <f>'SERIES_DB-MetaData'!AP221</f>
        <v>R</v>
      </c>
      <c r="AQ221" s="108">
        <f>'SERIES_DB-MetaData'!AQ221</f>
        <v>2</v>
      </c>
      <c r="AR221" s="108" t="str">
        <f>'SERIES_DB-MetaData'!AR221</f>
        <v>Ribbed</v>
      </c>
      <c r="AS221" s="31">
        <f>IF('SERIES_DB-MetaData'!$F221="US",'SERIES_DB-MetaData'!AS221,'SERIES_DB-MetaData'!AS221/25.4)</f>
        <v>0.16535433070866143</v>
      </c>
      <c r="AT221" s="108">
        <f>'SERIES_DB-MetaData'!AT221</f>
        <v>55</v>
      </c>
      <c r="AU221" s="31">
        <f>IF('SERIES_DB-MetaData'!$F221="US",'SERIES_DB-MetaData'!AU221,'SERIES_DB-MetaData'!AU221/25.4)</f>
        <v>1.0629921259842521</v>
      </c>
      <c r="AV221" s="31">
        <f>IF('SERIES_DB-MetaData'!$F221="US",'SERIES_DB-MetaData'!AV221,'SERIES_DB-MetaData'!AV221/25.4)</f>
        <v>0</v>
      </c>
      <c r="AW221" s="108">
        <f>'SERIES_DB-MetaData'!AW221</f>
        <v>0</v>
      </c>
      <c r="AX221" s="31">
        <f>IF('SERIES_DB-MetaData'!$F221="US",'SERIES_DB-MetaData'!AX221,'SERIES_DB-MetaData'!AX221/25.4)</f>
        <v>0</v>
      </c>
      <c r="AY221" s="23">
        <f t="shared" si="22"/>
        <v>1.0262536001726656</v>
      </c>
      <c r="AZ221" s="23"/>
      <c r="BA221" s="31">
        <f>IF('SERIES_DB-MetaData'!$F221="US",'SERIES_DB-MetaData'!BA221,'SERIES_DB-MetaData'!BA221/6.89476)</f>
        <v>83.396666453944732</v>
      </c>
      <c r="BB221" s="31">
        <f>IF('SERIES_DB-MetaData'!$F221="US",'SERIES_DB-MetaData'!BB221,'SERIES_DB-MetaData'!BB221/6.89476)</f>
        <v>95.434793959470667</v>
      </c>
      <c r="BC221" s="108">
        <f>'SERIES_DB-MetaData'!BC221</f>
        <v>0</v>
      </c>
      <c r="BD221" s="31">
        <f>IF('SERIES_DB-MetaData'!$F221="US",'SERIES_DB-MetaData'!BD221,'SERIES_DB-MetaData'!BD221/25.4)</f>
        <v>0.16535433070866143</v>
      </c>
      <c r="BE221" s="31">
        <f>IF('SERIES_DB-MetaData'!$F221="US",'SERIES_DB-MetaData'!BE221,'SERIES_DB-MetaData'!BE221/25.4)</f>
        <v>6.4960629921259843</v>
      </c>
      <c r="BF221" s="108">
        <f>'SERIES_DB-MetaData'!BF221</f>
        <v>2</v>
      </c>
      <c r="BG221" s="23">
        <f t="shared" si="23"/>
        <v>0.16793240730098169</v>
      </c>
      <c r="BH221" s="31">
        <f>IF('SERIES_DB-MetaData'!$F221="US",'SERIES_DB-MetaData'!BH221,'SERIES_DB-MetaData'!BH221/25.4)</f>
        <v>0</v>
      </c>
      <c r="BI221" s="31">
        <f>IF('SERIES_DB-MetaData'!$F221="US",'SERIES_DB-MetaData'!BI221,'SERIES_DB-MetaData'!BI221/6.89476)</f>
        <v>83.396666453944732</v>
      </c>
      <c r="BJ221" s="31">
        <f>IF('SERIES_DB-MetaData'!$F221="US",'SERIES_DB-MetaData'!BJ221,'SERIES_DB-MetaData'!BJ221/6.89476)</f>
        <v>95.434793959470667</v>
      </c>
      <c r="BK221" s="108">
        <f>'SERIES_DB-MetaData'!BK221</f>
        <v>0</v>
      </c>
      <c r="BL221" s="31">
        <f>IF('SERIES_DB-MetaData'!$F221="US",'SERIES_DB-MetaData'!BL221,'SERIES_DB-MetaData'!BL221/25.4)</f>
        <v>0.16535433070866143</v>
      </c>
      <c r="BM221" s="31">
        <f>IF('SERIES_DB-MetaData'!$F221="US",'SERIES_DB-MetaData'!BM221,'SERIES_DB-MetaData'!BM221/25.4)</f>
        <v>3.9370078740157481</v>
      </c>
      <c r="BN221" s="31">
        <f>'SERIES_DB-MetaData'!$BO$6</f>
        <v>0.52359877559829893</v>
      </c>
      <c r="BO221" s="22">
        <f>'SERIES_DB-MetaData'!$BO$6</f>
        <v>0.52359877559829893</v>
      </c>
      <c r="BP221" s="31">
        <f>IF('SERIES_DB-MetaData'!$F221="US",'SERIES_DB-MetaData'!BP221,'SERIES_DB-MetaData'!BP221/6.89476)</f>
        <v>83.396666453944732</v>
      </c>
      <c r="BQ221" s="31">
        <f>IF('SERIES_DB-MetaData'!$F221="US",'SERIES_DB-MetaData'!BQ221,'SERIES_DB-MetaData'!BQ221/6.89476)</f>
        <v>95.434793959470667</v>
      </c>
      <c r="BR221" s="108">
        <f>'SERIES_DB-MetaData'!BR221</f>
        <v>0</v>
      </c>
      <c r="BS221" s="31">
        <f>IF('SERIES_DB-MetaData'!$F221="US",'SERIES_DB-MetaData'!BS221,'SERIES_DB-MetaData'!BS221/25.4)</f>
        <v>0.31496062992125984</v>
      </c>
      <c r="BT221" s="108">
        <f>'SERIES_DB-MetaData'!BT221</f>
        <v>6</v>
      </c>
      <c r="BU221" s="108">
        <f t="shared" si="24"/>
        <v>0.25132741228718347</v>
      </c>
      <c r="BV221" s="31">
        <f>IF('SERIES_DB-MetaData'!$F221="US",'SERIES_DB-MetaData'!BV221,'SERIES_DB-MetaData'!BV221/6.89476)</f>
        <v>84.847043261839431</v>
      </c>
      <c r="BW221" s="108">
        <f>'SERIES_DB-MetaData'!BW221</f>
        <v>0</v>
      </c>
      <c r="BX221" s="108">
        <f>'SERIES_DB-MetaData'!BX221</f>
        <v>8</v>
      </c>
    </row>
    <row r="222" spans="1:76">
      <c r="A222" s="85">
        <f>'SERIES_DB-MetaData'!A222</f>
        <v>217</v>
      </c>
      <c r="B222" s="85">
        <f>'SERIES_DB-MetaData'!B222</f>
        <v>0</v>
      </c>
      <c r="C222" s="85">
        <f>'SERIES_DB-MetaData'!C222</f>
        <v>6</v>
      </c>
      <c r="D222" s="85" t="str">
        <f>'SERIES_DB-MetaData'!D222</f>
        <v>MSW1</v>
      </c>
      <c r="E222" s="85" t="str">
        <f>'SERIES_DB-MetaData'!E222</f>
        <v>Salonikios (1999)</v>
      </c>
      <c r="F222" s="20" t="s">
        <v>193</v>
      </c>
      <c r="G222" s="85" t="str">
        <f>'SERIES_DB-MetaData'!G222</f>
        <v>C</v>
      </c>
      <c r="H222" s="85" t="str">
        <f>'SERIES_DB-MetaData'!H222</f>
        <v>R</v>
      </c>
      <c r="I222" s="31">
        <f>IF('SERIES_DB-MetaData'!$F222="US",'SERIES_DB-MetaData'!I222,'SERIES_DB-MetaData'!I222/6.89476)</f>
        <v>3.7854834686051437</v>
      </c>
      <c r="J222" s="31">
        <f>IF('SERIES_DB-MetaData'!$F222="US",'SERIES_DB-MetaData'!J222,'SERIES_DB-MetaData'!J222/6.89476)</f>
        <v>0</v>
      </c>
      <c r="K222" s="31">
        <f>IF('SERIES_DB-MetaData'!$F222="US",'SERIES_DB-MetaData'!K222,'SERIES_DB-MetaData'!K222/6.89476)</f>
        <v>0</v>
      </c>
      <c r="L222" s="31">
        <f>IF('SERIES_DB-MetaData'!$F222="US",'SERIES_DB-MetaData'!L222,'SERIES_DB-MetaData'!L222/4.448)</f>
        <v>0</v>
      </c>
      <c r="M222" s="20">
        <f>'SERIES_DB-MetaData'!M222</f>
        <v>0</v>
      </c>
      <c r="N222" s="31">
        <f>IF('SERIES_DB-MetaData'!$F222="US",'SERIES_DB-MetaData'!N222,'SERIES_DB-MetaData'!N222/25.4)</f>
        <v>3.9370078740157481</v>
      </c>
      <c r="O222" s="31">
        <f>IF('SERIES_DB-MetaData'!$F222="US",'SERIES_DB-MetaData'!O222,'SERIES_DB-MetaData'!O222/25.4)</f>
        <v>0.94488188976377963</v>
      </c>
      <c r="P222" s="31">
        <f>IF('SERIES_DB-MetaData'!$F222="US",'SERIES_DB-MetaData'!P222,'SERIES_DB-MetaData'!P222/25.4)</f>
        <v>47.244094488188978</v>
      </c>
      <c r="Q222" s="31">
        <f>IF('SERIES_DB-MetaData'!$F222="US",'SERIES_DB-MetaData'!Q222,'SERIES_DB-MetaData'!Q222/25.4)</f>
        <v>3.9370078740157481</v>
      </c>
      <c r="R222" s="31">
        <f>IF('SERIES_DB-MetaData'!$F222="US",'SERIES_DB-MetaData'!R222,'SERIES_DB-MetaData'!R222/25.4)</f>
        <v>75.59055118110237</v>
      </c>
      <c r="S222" s="31">
        <f>IF('SERIES_DB-MetaData'!$F222="US",'SERIES_DB-MetaData'!S222,'SERIES_DB-MetaData'!S222/25.4)</f>
        <v>75.59055118110237</v>
      </c>
      <c r="T222" s="24" t="str">
        <f>'SERIES_DB-MetaData'!T222</f>
        <v>C</v>
      </c>
      <c r="U222" s="31">
        <f>IF('SERIES_DB-MetaData'!$F222="US",'SERIES_DB-MetaData'!U222,'SERIES_DB-MetaData'!U222/(25.4^2))</f>
        <v>186.00037200074402</v>
      </c>
      <c r="V222" s="31">
        <f>IF('SERIES_DB-MetaData'!$F222="US",'SERIES_DB-MetaData'!V222,'SERIES_DB-MetaData'!V222/25.4)</f>
        <v>0.31496062992125984</v>
      </c>
      <c r="W222" s="31">
        <f>IF('SERIES_DB-MetaData'!$F222="US",'SERIES_DB-MetaData'!W222,'SERIES_DB-MetaData'!W222/25.4)</f>
        <v>0.31496062992125984</v>
      </c>
      <c r="X222" s="31">
        <f>IF('SERIES_DB-MetaData'!$F222="US",'SERIES_DB-MetaData'!X222,'SERIES_DB-MetaData'!X222/25.4)</f>
        <v>0</v>
      </c>
      <c r="Y222" s="108">
        <f>'SERIES_DB-MetaData'!Y222</f>
        <v>8</v>
      </c>
      <c r="Z222" s="31">
        <f>IF('SERIES_DB-MetaData'!$F222="US",'SERIES_DB-MetaData'!Z222,'SERIES_DB-MetaData'!Z222/25.4)</f>
        <v>0</v>
      </c>
      <c r="AA222" s="108">
        <f>'SERIES_DB-MetaData'!AA222</f>
        <v>0</v>
      </c>
      <c r="AB222" s="31">
        <f>IF('SERIES_DB-MetaData'!$F222="US",'SERIES_DB-MetaData'!AB222,'SERIES_DB-MetaData'!AB222/25.4)</f>
        <v>0</v>
      </c>
      <c r="AC222" s="108">
        <f>'SERIES_DB-MetaData'!AC222</f>
        <v>1</v>
      </c>
      <c r="AD222" s="108" t="str">
        <f>'SERIES_DB-MetaData'!AD222</f>
        <v>CH</v>
      </c>
      <c r="AE222" s="31">
        <f>IF('SERIES_DB-MetaData'!$F222="US",'SERIES_DB-MetaData'!AE222,'SERIES_DB-MetaData'!AE222/25.4)</f>
        <v>0</v>
      </c>
      <c r="AF222" s="108" t="str">
        <f>'SERIES_DB-MetaData'!AF222</f>
        <v>Ribbed</v>
      </c>
      <c r="AG222" s="23">
        <f t="shared" si="21"/>
        <v>0.33510321638291118</v>
      </c>
      <c r="AH222" s="31">
        <f>IF('SERIES_DB-MetaData'!$F222="US",'SERIES_DB-MetaData'!AH222,'SERIES_DB-MetaData'!AH222/25.4)</f>
        <v>0</v>
      </c>
      <c r="AI222" s="31">
        <f>IF('SERIES_DB-MetaData'!$F222="US",'SERIES_DB-MetaData'!AI222,'SERIES_DB-MetaData'!AI222/6.89476)</f>
        <v>84.847043261839431</v>
      </c>
      <c r="AJ222" s="31">
        <f>IF('SERIES_DB-MetaData'!$F222="US",'SERIES_DB-MetaData'!AJ222,'SERIES_DB-MetaData'!AJ222/6.89476)</f>
        <v>98.335547575260051</v>
      </c>
      <c r="AK222" s="31">
        <f>IF('SERIES_DB-MetaData'!$F222="US",'SERIES_DB-MetaData'!AK222,'SERIES_DB-MetaData'!AK222/6.89476)</f>
        <v>84.847043261839431</v>
      </c>
      <c r="AL222" s="31">
        <f>IF('SERIES_DB-MetaData'!$F222="US",'SERIES_DB-MetaData'!AL222,'SERIES_DB-MetaData'!AL222/6.89476)</f>
        <v>0</v>
      </c>
      <c r="AM222" s="31">
        <f>IF('SERIES_DB-MetaData'!$F222="US",'SERIES_DB-MetaData'!AM222,'SERIES_DB-MetaData'!AM222/6.89476)</f>
        <v>98.335547575260051</v>
      </c>
      <c r="AN222" s="31">
        <f>IF('SERIES_DB-MetaData'!$F222="US",'SERIES_DB-MetaData'!AN222,'SERIES_DB-MetaData'!AN222/6.89476)</f>
        <v>98.335547575260051</v>
      </c>
      <c r="AO222" s="108">
        <f>'SERIES_DB-MetaData'!AO222</f>
        <v>0</v>
      </c>
      <c r="AP222" s="108" t="str">
        <f>'SERIES_DB-MetaData'!AP222</f>
        <v>R</v>
      </c>
      <c r="AQ222" s="108">
        <f>'SERIES_DB-MetaData'!AQ222</f>
        <v>2</v>
      </c>
      <c r="AR222" s="108" t="str">
        <f>'SERIES_DB-MetaData'!AR222</f>
        <v>Ribbed</v>
      </c>
      <c r="AS222" s="31">
        <f>IF('SERIES_DB-MetaData'!$F222="US",'SERIES_DB-MetaData'!AS222,'SERIES_DB-MetaData'!AS222/25.4)</f>
        <v>0.16535433070866143</v>
      </c>
      <c r="AT222" s="108">
        <f>'SERIES_DB-MetaData'!AT222</f>
        <v>48</v>
      </c>
      <c r="AU222" s="31">
        <f>IF('SERIES_DB-MetaData'!$F222="US",'SERIES_DB-MetaData'!AU222,'SERIES_DB-MetaData'!AU222/25.4)</f>
        <v>1.6535433070866143</v>
      </c>
      <c r="AV222" s="31">
        <f>IF('SERIES_DB-MetaData'!$F222="US",'SERIES_DB-MetaData'!AV222,'SERIES_DB-MetaData'!AV222/25.4)</f>
        <v>0</v>
      </c>
      <c r="AW222" s="108">
        <f>'SERIES_DB-MetaData'!AW222</f>
        <v>0</v>
      </c>
      <c r="AX222" s="31">
        <f>IF('SERIES_DB-MetaData'!$F222="US",'SERIES_DB-MetaData'!AX222,'SERIES_DB-MetaData'!AX222/25.4)</f>
        <v>0</v>
      </c>
      <c r="AY222" s="23">
        <f t="shared" si="22"/>
        <v>0.65973445725385649</v>
      </c>
      <c r="AZ222" s="23"/>
      <c r="BA222" s="31">
        <f>IF('SERIES_DB-MetaData'!$F222="US",'SERIES_DB-MetaData'!BA222,'SERIES_DB-MetaData'!BA222/6.89476)</f>
        <v>83.396666453944732</v>
      </c>
      <c r="BB222" s="31">
        <f>IF('SERIES_DB-MetaData'!$F222="US",'SERIES_DB-MetaData'!BB222,'SERIES_DB-MetaData'!BB222/6.89476)</f>
        <v>95.434793959470667</v>
      </c>
      <c r="BC222" s="108">
        <f>'SERIES_DB-MetaData'!BC222</f>
        <v>0</v>
      </c>
      <c r="BD222" s="31">
        <f>IF('SERIES_DB-MetaData'!$F222="US",'SERIES_DB-MetaData'!BD222,'SERIES_DB-MetaData'!BD222/25.4)</f>
        <v>0.16817556650161267</v>
      </c>
      <c r="BE222" s="31">
        <f>IF('SERIES_DB-MetaData'!$F222="US",'SERIES_DB-MetaData'!BE222,'SERIES_DB-MetaData'!BE222/25.4)</f>
        <v>6.4960629921259843</v>
      </c>
      <c r="BF222" s="108">
        <f>'SERIES_DB-MetaData'!BF222</f>
        <v>2</v>
      </c>
      <c r="BG222" s="23">
        <f t="shared" si="23"/>
        <v>0.17371173766507325</v>
      </c>
      <c r="BH222" s="31">
        <f>IF('SERIES_DB-MetaData'!$F222="US",'SERIES_DB-MetaData'!BH222,'SERIES_DB-MetaData'!BH222/25.4)</f>
        <v>0</v>
      </c>
      <c r="BI222" s="31">
        <f>IF('SERIES_DB-MetaData'!$F222="US",'SERIES_DB-MetaData'!BI222,'SERIES_DB-MetaData'!BI222/6.89476)</f>
        <v>83.396666453944732</v>
      </c>
      <c r="BJ222" s="31">
        <f>IF('SERIES_DB-MetaData'!$F222="US",'SERIES_DB-MetaData'!BJ222,'SERIES_DB-MetaData'!BJ222/6.89476)</f>
        <v>95.434793959470667</v>
      </c>
      <c r="BK222" s="108">
        <f>'SERIES_DB-MetaData'!BK222</f>
        <v>0</v>
      </c>
      <c r="BL222" s="31">
        <f>IF('SERIES_DB-MetaData'!$F222="US",'SERIES_DB-MetaData'!BL222,'SERIES_DB-MetaData'!BL222/25.4)</f>
        <v>0.16535433070866143</v>
      </c>
      <c r="BM222" s="31">
        <f>IF('SERIES_DB-MetaData'!$F222="US",'SERIES_DB-MetaData'!BM222,'SERIES_DB-MetaData'!BM222/25.4)</f>
        <v>3.9370078740157481</v>
      </c>
      <c r="BN222" s="31">
        <f>'SERIES_DB-MetaData'!$BO$6</f>
        <v>0.52359877559829893</v>
      </c>
      <c r="BO222" s="22">
        <f>'SERIES_DB-MetaData'!$BO$6</f>
        <v>0.52359877559829893</v>
      </c>
      <c r="BP222" s="31">
        <f>IF('SERIES_DB-MetaData'!$F222="US",'SERIES_DB-MetaData'!BP222,'SERIES_DB-MetaData'!BP222/6.89476)</f>
        <v>83.396666453944732</v>
      </c>
      <c r="BQ222" s="31">
        <f>IF('SERIES_DB-MetaData'!$F222="US",'SERIES_DB-MetaData'!BQ222,'SERIES_DB-MetaData'!BQ222/6.89476)</f>
        <v>95.434793959470667</v>
      </c>
      <c r="BR222" s="108">
        <f>'SERIES_DB-MetaData'!BR222</f>
        <v>0</v>
      </c>
      <c r="BS222" s="31">
        <f>IF('SERIES_DB-MetaData'!$F222="US",'SERIES_DB-MetaData'!BS222,'SERIES_DB-MetaData'!BS222/25.4)</f>
        <v>0</v>
      </c>
      <c r="BT222" s="108">
        <f>'SERIES_DB-MetaData'!BT222</f>
        <v>0</v>
      </c>
      <c r="BU222" s="108">
        <f t="shared" si="24"/>
        <v>0</v>
      </c>
      <c r="BV222" s="31">
        <f>IF('SERIES_DB-MetaData'!$F222="US",'SERIES_DB-MetaData'!BV222,'SERIES_DB-MetaData'!BV222/6.89476)</f>
        <v>0</v>
      </c>
      <c r="BW222" s="108">
        <f>'SERIES_DB-MetaData'!BW222</f>
        <v>0</v>
      </c>
      <c r="BX222" s="108">
        <f>'SERIES_DB-MetaData'!BX222</f>
        <v>1</v>
      </c>
    </row>
    <row r="223" spans="1:76">
      <c r="A223" s="85">
        <f>'SERIES_DB-MetaData'!A223</f>
        <v>218</v>
      </c>
      <c r="B223" s="85">
        <f>'SERIES_DB-MetaData'!B223</f>
        <v>0</v>
      </c>
      <c r="C223" s="85">
        <f>'SERIES_DB-MetaData'!C223</f>
        <v>7</v>
      </c>
      <c r="D223" s="85" t="str">
        <f>'SERIES_DB-MetaData'!D223</f>
        <v>MSW2</v>
      </c>
      <c r="E223" s="85" t="str">
        <f>'SERIES_DB-MetaData'!E223</f>
        <v>Salonikios (1999)</v>
      </c>
      <c r="F223" s="20" t="s">
        <v>193</v>
      </c>
      <c r="G223" s="85" t="str">
        <f>'SERIES_DB-MetaData'!G223</f>
        <v>C</v>
      </c>
      <c r="H223" s="85" t="str">
        <f>'SERIES_DB-MetaData'!H223</f>
        <v>R</v>
      </c>
      <c r="I223" s="31">
        <f>IF('SERIES_DB-MetaData'!$F223="US",'SERIES_DB-MetaData'!I223,'SERIES_DB-MetaData'!I223/6.89476)</f>
        <v>3.7999872366840903</v>
      </c>
      <c r="J223" s="31">
        <f>IF('SERIES_DB-MetaData'!$F223="US",'SERIES_DB-MetaData'!J223,'SERIES_DB-MetaData'!J223/6.89476)</f>
        <v>0</v>
      </c>
      <c r="K223" s="31">
        <f>IF('SERIES_DB-MetaData'!$F223="US",'SERIES_DB-MetaData'!K223,'SERIES_DB-MetaData'!K223/6.89476)</f>
        <v>0</v>
      </c>
      <c r="L223" s="31">
        <f>IF('SERIES_DB-MetaData'!$F223="US",'SERIES_DB-MetaData'!L223,'SERIES_DB-MetaData'!L223/4.448)</f>
        <v>0</v>
      </c>
      <c r="M223" s="20">
        <f>'SERIES_DB-MetaData'!M223</f>
        <v>0</v>
      </c>
      <c r="N223" s="31">
        <f>IF('SERIES_DB-MetaData'!$F223="US",'SERIES_DB-MetaData'!N223,'SERIES_DB-MetaData'!N223/25.4)</f>
        <v>3.9370078740157481</v>
      </c>
      <c r="O223" s="31">
        <f>IF('SERIES_DB-MetaData'!$F223="US",'SERIES_DB-MetaData'!O223,'SERIES_DB-MetaData'!O223/25.4)</f>
        <v>0.94488188976377963</v>
      </c>
      <c r="P223" s="31">
        <f>IF('SERIES_DB-MetaData'!$F223="US",'SERIES_DB-MetaData'!P223,'SERIES_DB-MetaData'!P223/25.4)</f>
        <v>47.244094488188978</v>
      </c>
      <c r="Q223" s="31">
        <f>IF('SERIES_DB-MetaData'!$F223="US",'SERIES_DB-MetaData'!Q223,'SERIES_DB-MetaData'!Q223/25.4)</f>
        <v>3.9370078740157481</v>
      </c>
      <c r="R223" s="31">
        <f>IF('SERIES_DB-MetaData'!$F223="US",'SERIES_DB-MetaData'!R223,'SERIES_DB-MetaData'!R223/25.4)</f>
        <v>75.59055118110237</v>
      </c>
      <c r="S223" s="31">
        <f>IF('SERIES_DB-MetaData'!$F223="US",'SERIES_DB-MetaData'!S223,'SERIES_DB-MetaData'!S223/25.4)</f>
        <v>75.59055118110237</v>
      </c>
      <c r="T223" s="24" t="str">
        <f>'SERIES_DB-MetaData'!T223</f>
        <v>C</v>
      </c>
      <c r="U223" s="31">
        <f>IF('SERIES_DB-MetaData'!$F223="US",'SERIES_DB-MetaData'!U223,'SERIES_DB-MetaData'!U223/(25.4^2))</f>
        <v>186.00037200074402</v>
      </c>
      <c r="V223" s="31">
        <f>IF('SERIES_DB-MetaData'!$F223="US",'SERIES_DB-MetaData'!V223,'SERIES_DB-MetaData'!V223/25.4)</f>
        <v>0.31496062992125984</v>
      </c>
      <c r="W223" s="31">
        <f>IF('SERIES_DB-MetaData'!$F223="US",'SERIES_DB-MetaData'!W223,'SERIES_DB-MetaData'!W223/25.4)</f>
        <v>0.31496062992125984</v>
      </c>
      <c r="X223" s="31">
        <f>IF('SERIES_DB-MetaData'!$F223="US",'SERIES_DB-MetaData'!X223,'SERIES_DB-MetaData'!X223/25.4)</f>
        <v>0</v>
      </c>
      <c r="Y223" s="108">
        <f>'SERIES_DB-MetaData'!Y223</f>
        <v>6</v>
      </c>
      <c r="Z223" s="31">
        <f>IF('SERIES_DB-MetaData'!$F223="US",'SERIES_DB-MetaData'!Z223,'SERIES_DB-MetaData'!Z223/25.4)</f>
        <v>0</v>
      </c>
      <c r="AA223" s="108">
        <f>'SERIES_DB-MetaData'!AA223</f>
        <v>0</v>
      </c>
      <c r="AB223" s="31">
        <f>IF('SERIES_DB-MetaData'!$F223="US",'SERIES_DB-MetaData'!AB223,'SERIES_DB-MetaData'!AB223/25.4)</f>
        <v>0</v>
      </c>
      <c r="AC223" s="108">
        <f>'SERIES_DB-MetaData'!AC223</f>
        <v>1</v>
      </c>
      <c r="AD223" s="108" t="str">
        <f>'SERIES_DB-MetaData'!AD223</f>
        <v>CH</v>
      </c>
      <c r="AE223" s="31">
        <f>IF('SERIES_DB-MetaData'!$F223="US",'SERIES_DB-MetaData'!AE223,'SERIES_DB-MetaData'!AE223/25.4)</f>
        <v>0</v>
      </c>
      <c r="AF223" s="108" t="str">
        <f>'SERIES_DB-MetaData'!AF223</f>
        <v>Ribbed</v>
      </c>
      <c r="AG223" s="23">
        <f t="shared" si="21"/>
        <v>0.25132741228718347</v>
      </c>
      <c r="AH223" s="31">
        <f>IF('SERIES_DB-MetaData'!$F223="US",'SERIES_DB-MetaData'!AH223,'SERIES_DB-MetaData'!AH223/25.4)</f>
        <v>0</v>
      </c>
      <c r="AI223" s="31">
        <f>IF('SERIES_DB-MetaData'!$F223="US",'SERIES_DB-MetaData'!AI223,'SERIES_DB-MetaData'!AI223/6.89476)</f>
        <v>84.847043261839431</v>
      </c>
      <c r="AJ223" s="31">
        <f>IF('SERIES_DB-MetaData'!$F223="US",'SERIES_DB-MetaData'!AJ223,'SERIES_DB-MetaData'!AJ223/6.89476)</f>
        <v>98.335547575260051</v>
      </c>
      <c r="AK223" s="31">
        <f>IF('SERIES_DB-MetaData'!$F223="US",'SERIES_DB-MetaData'!AK223,'SERIES_DB-MetaData'!AK223/6.89476)</f>
        <v>84.847043261839431</v>
      </c>
      <c r="AL223" s="31">
        <f>IF('SERIES_DB-MetaData'!$F223="US",'SERIES_DB-MetaData'!AL223,'SERIES_DB-MetaData'!AL223/6.89476)</f>
        <v>0</v>
      </c>
      <c r="AM223" s="31">
        <f>IF('SERIES_DB-MetaData'!$F223="US",'SERIES_DB-MetaData'!AM223,'SERIES_DB-MetaData'!AM223/6.89476)</f>
        <v>98.335547575260051</v>
      </c>
      <c r="AN223" s="31">
        <f>IF('SERIES_DB-MetaData'!$F223="US",'SERIES_DB-MetaData'!AN223,'SERIES_DB-MetaData'!AN223/6.89476)</f>
        <v>98.335547575260051</v>
      </c>
      <c r="AO223" s="108">
        <f>'SERIES_DB-MetaData'!AO223</f>
        <v>0</v>
      </c>
      <c r="AP223" s="108" t="str">
        <f>'SERIES_DB-MetaData'!AP223</f>
        <v>R</v>
      </c>
      <c r="AQ223" s="108">
        <f>'SERIES_DB-MetaData'!AQ223</f>
        <v>2</v>
      </c>
      <c r="AR223" s="108" t="str">
        <f>'SERIES_DB-MetaData'!AR223</f>
        <v>Ribbed</v>
      </c>
      <c r="AS223" s="31">
        <f>IF('SERIES_DB-MetaData'!$F223="US",'SERIES_DB-MetaData'!AS223,'SERIES_DB-MetaData'!AS223/25.4)</f>
        <v>0.16535433070866143</v>
      </c>
      <c r="AT223" s="108">
        <f>'SERIES_DB-MetaData'!AT223</f>
        <v>48</v>
      </c>
      <c r="AU223" s="31">
        <f>IF('SERIES_DB-MetaData'!$F223="US",'SERIES_DB-MetaData'!AU223,'SERIES_DB-MetaData'!AU223/25.4)</f>
        <v>1.6535433070866143</v>
      </c>
      <c r="AV223" s="31">
        <f>IF('SERIES_DB-MetaData'!$F223="US",'SERIES_DB-MetaData'!AV223,'SERIES_DB-MetaData'!AV223/25.4)</f>
        <v>0</v>
      </c>
      <c r="AW223" s="108">
        <f>'SERIES_DB-MetaData'!AW223</f>
        <v>0</v>
      </c>
      <c r="AX223" s="31">
        <f>IF('SERIES_DB-MetaData'!$F223="US",'SERIES_DB-MetaData'!AX223,'SERIES_DB-MetaData'!AX223/25.4)</f>
        <v>0</v>
      </c>
      <c r="AY223" s="23">
        <f t="shared" si="22"/>
        <v>0.65973445725385649</v>
      </c>
      <c r="AZ223" s="23"/>
      <c r="BA223" s="31">
        <f>IF('SERIES_DB-MetaData'!$F223="US",'SERIES_DB-MetaData'!BA223,'SERIES_DB-MetaData'!BA223/6.89476)</f>
        <v>83.396666453944732</v>
      </c>
      <c r="BB223" s="31">
        <f>IF('SERIES_DB-MetaData'!$F223="US",'SERIES_DB-MetaData'!BB223,'SERIES_DB-MetaData'!BB223/6.89476)</f>
        <v>95.434793959470667</v>
      </c>
      <c r="BC223" s="108">
        <f>'SERIES_DB-MetaData'!BC223</f>
        <v>0</v>
      </c>
      <c r="BD223" s="31">
        <f>IF('SERIES_DB-MetaData'!$F223="US",'SERIES_DB-MetaData'!BD223,'SERIES_DB-MetaData'!BD223/25.4)</f>
        <v>0.16535433070866143</v>
      </c>
      <c r="BE223" s="31">
        <f>IF('SERIES_DB-MetaData'!$F223="US",'SERIES_DB-MetaData'!BE223,'SERIES_DB-MetaData'!BE223/25.4)</f>
        <v>6.4960629921259843</v>
      </c>
      <c r="BF223" s="108">
        <f>'SERIES_DB-MetaData'!BF223</f>
        <v>2</v>
      </c>
      <c r="BG223" s="23">
        <f t="shared" si="23"/>
        <v>0.16793240730098169</v>
      </c>
      <c r="BH223" s="31">
        <f>IF('SERIES_DB-MetaData'!$F223="US",'SERIES_DB-MetaData'!BH223,'SERIES_DB-MetaData'!BH223/25.4)</f>
        <v>0</v>
      </c>
      <c r="BI223" s="31">
        <f>IF('SERIES_DB-MetaData'!$F223="US",'SERIES_DB-MetaData'!BI223,'SERIES_DB-MetaData'!BI223/6.89476)</f>
        <v>83.396666453944732</v>
      </c>
      <c r="BJ223" s="31">
        <f>IF('SERIES_DB-MetaData'!$F223="US",'SERIES_DB-MetaData'!BJ223,'SERIES_DB-MetaData'!BJ223/6.89476)</f>
        <v>95.434793959470667</v>
      </c>
      <c r="BK223" s="108">
        <f>'SERIES_DB-MetaData'!BK223</f>
        <v>0</v>
      </c>
      <c r="BL223" s="31">
        <f>IF('SERIES_DB-MetaData'!$F223="US",'SERIES_DB-MetaData'!BL223,'SERIES_DB-MetaData'!BL223/25.4)</f>
        <v>0.16535433070866143</v>
      </c>
      <c r="BM223" s="31">
        <f>IF('SERIES_DB-MetaData'!$F223="US",'SERIES_DB-MetaData'!BM223,'SERIES_DB-MetaData'!BM223/25.4)</f>
        <v>3.9370078740157481</v>
      </c>
      <c r="BN223" s="31">
        <f>'SERIES_DB-MetaData'!$BO$6</f>
        <v>0.52359877559829893</v>
      </c>
      <c r="BO223" s="22">
        <f>'SERIES_DB-MetaData'!$BO$6</f>
        <v>0.52359877559829893</v>
      </c>
      <c r="BP223" s="31">
        <f>IF('SERIES_DB-MetaData'!$F223="US",'SERIES_DB-MetaData'!BP223,'SERIES_DB-MetaData'!BP223/6.89476)</f>
        <v>83.396666453944732</v>
      </c>
      <c r="BQ223" s="31">
        <f>IF('SERIES_DB-MetaData'!$F223="US",'SERIES_DB-MetaData'!BQ223,'SERIES_DB-MetaData'!BQ223/6.89476)</f>
        <v>95.434793959470667</v>
      </c>
      <c r="BR223" s="108">
        <f>'SERIES_DB-MetaData'!BR223</f>
        <v>0</v>
      </c>
      <c r="BS223" s="31">
        <f>IF('SERIES_DB-MetaData'!$F223="US",'SERIES_DB-MetaData'!BS223,'SERIES_DB-MetaData'!BS223/25.4)</f>
        <v>0</v>
      </c>
      <c r="BT223" s="108">
        <f>'SERIES_DB-MetaData'!BT223</f>
        <v>0</v>
      </c>
      <c r="BU223" s="108">
        <f t="shared" si="24"/>
        <v>0</v>
      </c>
      <c r="BV223" s="31">
        <f>IF('SERIES_DB-MetaData'!$F223="US",'SERIES_DB-MetaData'!BV223,'SERIES_DB-MetaData'!BV223/6.89476)</f>
        <v>0</v>
      </c>
      <c r="BW223" s="108">
        <f>'SERIES_DB-MetaData'!BW223</f>
        <v>0</v>
      </c>
      <c r="BX223" s="108">
        <f>'SERIES_DB-MetaData'!BX223</f>
        <v>1</v>
      </c>
    </row>
    <row r="224" spans="1:76">
      <c r="A224" s="85">
        <f>'SERIES_DB-MetaData'!A224</f>
        <v>219</v>
      </c>
      <c r="B224" s="85">
        <f>'SERIES_DB-MetaData'!B224</f>
        <v>0</v>
      </c>
      <c r="C224" s="85">
        <f>'SERIES_DB-MetaData'!C224</f>
        <v>8</v>
      </c>
      <c r="D224" s="85" t="str">
        <f>'SERIES_DB-MetaData'!D224</f>
        <v>MSW3</v>
      </c>
      <c r="E224" s="85" t="str">
        <f>'SERIES_DB-MetaData'!E224</f>
        <v>Salonikios (1999)</v>
      </c>
      <c r="F224" s="20" t="s">
        <v>193</v>
      </c>
      <c r="G224" s="85" t="str">
        <f>'SERIES_DB-MetaData'!G224</f>
        <v>C</v>
      </c>
      <c r="H224" s="85" t="str">
        <f>'SERIES_DB-MetaData'!H224</f>
        <v>R</v>
      </c>
      <c r="I224" s="31">
        <f>IF('SERIES_DB-MetaData'!$F224="US",'SERIES_DB-MetaData'!I224,'SERIES_DB-MetaData'!I224/6.89476)</f>
        <v>3.5679269474209403</v>
      </c>
      <c r="J224" s="31">
        <f>IF('SERIES_DB-MetaData'!$F224="US",'SERIES_DB-MetaData'!J224,'SERIES_DB-MetaData'!J224/6.89476)</f>
        <v>0</v>
      </c>
      <c r="K224" s="31">
        <f>IF('SERIES_DB-MetaData'!$F224="US",'SERIES_DB-MetaData'!K224,'SERIES_DB-MetaData'!K224/6.89476)</f>
        <v>0</v>
      </c>
      <c r="L224" s="31">
        <f>IF('SERIES_DB-MetaData'!$F224="US",'SERIES_DB-MetaData'!L224,'SERIES_DB-MetaData'!L224/4.448)</f>
        <v>46.456834532374103</v>
      </c>
      <c r="M224" s="20" t="str">
        <f>'SERIES_DB-MetaData'!M224</f>
        <v>III</v>
      </c>
      <c r="N224" s="31">
        <f>IF('SERIES_DB-MetaData'!$F224="US",'SERIES_DB-MetaData'!N224,'SERIES_DB-MetaData'!N224/25.4)</f>
        <v>3.9370078740157481</v>
      </c>
      <c r="O224" s="31">
        <f>IF('SERIES_DB-MetaData'!$F224="US",'SERIES_DB-MetaData'!O224,'SERIES_DB-MetaData'!O224/25.4)</f>
        <v>0.94488188976377963</v>
      </c>
      <c r="P224" s="31">
        <f>IF('SERIES_DB-MetaData'!$F224="US",'SERIES_DB-MetaData'!P224,'SERIES_DB-MetaData'!P224/25.4)</f>
        <v>47.244094488188978</v>
      </c>
      <c r="Q224" s="31">
        <f>IF('SERIES_DB-MetaData'!$F224="US",'SERIES_DB-MetaData'!Q224,'SERIES_DB-MetaData'!Q224/25.4)</f>
        <v>3.9370078740157481</v>
      </c>
      <c r="R224" s="31">
        <f>IF('SERIES_DB-MetaData'!$F224="US",'SERIES_DB-MetaData'!R224,'SERIES_DB-MetaData'!R224/25.4)</f>
        <v>75.59055118110237</v>
      </c>
      <c r="S224" s="31">
        <f>IF('SERIES_DB-MetaData'!$F224="US",'SERIES_DB-MetaData'!S224,'SERIES_DB-MetaData'!S224/25.4)</f>
        <v>75.59055118110237</v>
      </c>
      <c r="T224" s="24" t="str">
        <f>'SERIES_DB-MetaData'!T224</f>
        <v>C</v>
      </c>
      <c r="U224" s="31">
        <f>IF('SERIES_DB-MetaData'!$F224="US",'SERIES_DB-MetaData'!U224,'SERIES_DB-MetaData'!U224/(25.4^2))</f>
        <v>186.00037200074402</v>
      </c>
      <c r="V224" s="31">
        <f>IF('SERIES_DB-MetaData'!$F224="US",'SERIES_DB-MetaData'!V224,'SERIES_DB-MetaData'!V224/25.4)</f>
        <v>0.31496062992125984</v>
      </c>
      <c r="W224" s="31">
        <f>IF('SERIES_DB-MetaData'!$F224="US",'SERIES_DB-MetaData'!W224,'SERIES_DB-MetaData'!W224/25.4)</f>
        <v>0.31496062992125984</v>
      </c>
      <c r="X224" s="31">
        <f>IF('SERIES_DB-MetaData'!$F224="US",'SERIES_DB-MetaData'!X224,'SERIES_DB-MetaData'!X224/25.4)</f>
        <v>0</v>
      </c>
      <c r="Y224" s="108">
        <f>'SERIES_DB-MetaData'!Y224</f>
        <v>6</v>
      </c>
      <c r="Z224" s="31">
        <f>IF('SERIES_DB-MetaData'!$F224="US",'SERIES_DB-MetaData'!Z224,'SERIES_DB-MetaData'!Z224/25.4)</f>
        <v>0</v>
      </c>
      <c r="AA224" s="108">
        <f>'SERIES_DB-MetaData'!AA224</f>
        <v>0</v>
      </c>
      <c r="AB224" s="31">
        <f>IF('SERIES_DB-MetaData'!$F224="US",'SERIES_DB-MetaData'!AB224,'SERIES_DB-MetaData'!AB224/25.4)</f>
        <v>0</v>
      </c>
      <c r="AC224" s="108">
        <f>'SERIES_DB-MetaData'!AC224</f>
        <v>1</v>
      </c>
      <c r="AD224" s="108" t="str">
        <f>'SERIES_DB-MetaData'!AD224</f>
        <v>CH</v>
      </c>
      <c r="AE224" s="31">
        <f>IF('SERIES_DB-MetaData'!$F224="US",'SERIES_DB-MetaData'!AE224,'SERIES_DB-MetaData'!AE224/25.4)</f>
        <v>0</v>
      </c>
      <c r="AF224" s="108" t="str">
        <f>'SERIES_DB-MetaData'!AF224</f>
        <v>Ribbed</v>
      </c>
      <c r="AG224" s="23">
        <f t="shared" si="21"/>
        <v>0.25132741228718347</v>
      </c>
      <c r="AH224" s="31">
        <f>IF('SERIES_DB-MetaData'!$F224="US",'SERIES_DB-MetaData'!AH224,'SERIES_DB-MetaData'!AH224/25.4)</f>
        <v>0</v>
      </c>
      <c r="AI224" s="31">
        <f>IF('SERIES_DB-MetaData'!$F224="US",'SERIES_DB-MetaData'!AI224,'SERIES_DB-MetaData'!AI224/6.89476)</f>
        <v>84.847043261839431</v>
      </c>
      <c r="AJ224" s="31">
        <f>IF('SERIES_DB-MetaData'!$F224="US",'SERIES_DB-MetaData'!AJ224,'SERIES_DB-MetaData'!AJ224/6.89476)</f>
        <v>98.335547575260051</v>
      </c>
      <c r="AK224" s="31">
        <f>IF('SERIES_DB-MetaData'!$F224="US",'SERIES_DB-MetaData'!AK224,'SERIES_DB-MetaData'!AK224/6.89476)</f>
        <v>84.847043261839431</v>
      </c>
      <c r="AL224" s="31">
        <f>IF('SERIES_DB-MetaData'!$F224="US",'SERIES_DB-MetaData'!AL224,'SERIES_DB-MetaData'!AL224/6.89476)</f>
        <v>0</v>
      </c>
      <c r="AM224" s="31">
        <f>IF('SERIES_DB-MetaData'!$F224="US",'SERIES_DB-MetaData'!AM224,'SERIES_DB-MetaData'!AM224/6.89476)</f>
        <v>98.335547575260051</v>
      </c>
      <c r="AN224" s="31">
        <f>IF('SERIES_DB-MetaData'!$F224="US",'SERIES_DB-MetaData'!AN224,'SERIES_DB-MetaData'!AN224/6.89476)</f>
        <v>98.335547575260051</v>
      </c>
      <c r="AO224" s="108">
        <f>'SERIES_DB-MetaData'!AO224</f>
        <v>0</v>
      </c>
      <c r="AP224" s="108" t="str">
        <f>'SERIES_DB-MetaData'!AP224</f>
        <v>R</v>
      </c>
      <c r="AQ224" s="108">
        <f>'SERIES_DB-MetaData'!AQ224</f>
        <v>2</v>
      </c>
      <c r="AR224" s="108" t="str">
        <f>'SERIES_DB-MetaData'!AR224</f>
        <v>Ribbed</v>
      </c>
      <c r="AS224" s="31">
        <f>IF('SERIES_DB-MetaData'!$F224="US",'SERIES_DB-MetaData'!AS224,'SERIES_DB-MetaData'!AS224/25.4)</f>
        <v>0.16535433070866143</v>
      </c>
      <c r="AT224" s="108">
        <f>'SERIES_DB-MetaData'!AT224</f>
        <v>48</v>
      </c>
      <c r="AU224" s="31">
        <f>IF('SERIES_DB-MetaData'!$F224="US",'SERIES_DB-MetaData'!AU224,'SERIES_DB-MetaData'!AU224/25.4)</f>
        <v>1.6535433070866143</v>
      </c>
      <c r="AV224" s="31">
        <f>IF('SERIES_DB-MetaData'!$F224="US",'SERIES_DB-MetaData'!AV224,'SERIES_DB-MetaData'!AV224/25.4)</f>
        <v>0</v>
      </c>
      <c r="AW224" s="108">
        <f>'SERIES_DB-MetaData'!AW224</f>
        <v>0</v>
      </c>
      <c r="AX224" s="31">
        <f>IF('SERIES_DB-MetaData'!$F224="US",'SERIES_DB-MetaData'!AX224,'SERIES_DB-MetaData'!AX224/25.4)</f>
        <v>0</v>
      </c>
      <c r="AY224" s="23">
        <f t="shared" si="22"/>
        <v>0.65973445725385649</v>
      </c>
      <c r="AZ224" s="23"/>
      <c r="BA224" s="31">
        <f>IF('SERIES_DB-MetaData'!$F224="US",'SERIES_DB-MetaData'!BA224,'SERIES_DB-MetaData'!BA224/6.89476)</f>
        <v>83.396666453944732</v>
      </c>
      <c r="BB224" s="31">
        <f>IF('SERIES_DB-MetaData'!$F224="US",'SERIES_DB-MetaData'!BB224,'SERIES_DB-MetaData'!BB224/6.89476)</f>
        <v>95.434793959470667</v>
      </c>
      <c r="BC224" s="108">
        <f>'SERIES_DB-MetaData'!BC224</f>
        <v>0</v>
      </c>
      <c r="BD224" s="31">
        <f>IF('SERIES_DB-MetaData'!$F224="US",'SERIES_DB-MetaData'!BD224,'SERIES_DB-MetaData'!BD224/25.4)</f>
        <v>0.16535433070866143</v>
      </c>
      <c r="BE224" s="31">
        <f>IF('SERIES_DB-MetaData'!$F224="US",'SERIES_DB-MetaData'!BE224,'SERIES_DB-MetaData'!BE224/25.4)</f>
        <v>6.4960629921259843</v>
      </c>
      <c r="BF224" s="108">
        <f>'SERIES_DB-MetaData'!BF224</f>
        <v>2</v>
      </c>
      <c r="BG224" s="23">
        <f t="shared" si="23"/>
        <v>0.16793240730098169</v>
      </c>
      <c r="BH224" s="31">
        <f>IF('SERIES_DB-MetaData'!$F224="US",'SERIES_DB-MetaData'!BH224,'SERIES_DB-MetaData'!BH224/25.4)</f>
        <v>0</v>
      </c>
      <c r="BI224" s="31">
        <f>IF('SERIES_DB-MetaData'!$F224="US",'SERIES_DB-MetaData'!BI224,'SERIES_DB-MetaData'!BI224/6.89476)</f>
        <v>83.396666453944732</v>
      </c>
      <c r="BJ224" s="31">
        <f>IF('SERIES_DB-MetaData'!$F224="US",'SERIES_DB-MetaData'!BJ224,'SERIES_DB-MetaData'!BJ224/6.89476)</f>
        <v>95.434793959470667</v>
      </c>
      <c r="BK224" s="108">
        <f>'SERIES_DB-MetaData'!BK224</f>
        <v>0</v>
      </c>
      <c r="BL224" s="31">
        <f>IF('SERIES_DB-MetaData'!$F224="US",'SERIES_DB-MetaData'!BL224,'SERIES_DB-MetaData'!BL224/25.4)</f>
        <v>0.16535433070866143</v>
      </c>
      <c r="BM224" s="31">
        <f>IF('SERIES_DB-MetaData'!$F224="US",'SERIES_DB-MetaData'!BM224,'SERIES_DB-MetaData'!BM224/25.4)</f>
        <v>3.9370078740157481</v>
      </c>
      <c r="BN224" s="31">
        <f>'SERIES_DB-MetaData'!$BO$6</f>
        <v>0.52359877559829893</v>
      </c>
      <c r="BO224" s="22">
        <f>'SERIES_DB-MetaData'!$BO$6</f>
        <v>0.52359877559829893</v>
      </c>
      <c r="BP224" s="31">
        <f>IF('SERIES_DB-MetaData'!$F224="US",'SERIES_DB-MetaData'!BP224,'SERIES_DB-MetaData'!BP224/6.89476)</f>
        <v>83.396666453944732</v>
      </c>
      <c r="BQ224" s="31">
        <f>IF('SERIES_DB-MetaData'!$F224="US",'SERIES_DB-MetaData'!BQ224,'SERIES_DB-MetaData'!BQ224/6.89476)</f>
        <v>95.434793959470667</v>
      </c>
      <c r="BR224" s="108">
        <f>'SERIES_DB-MetaData'!BR224</f>
        <v>0</v>
      </c>
      <c r="BS224" s="31">
        <f>IF('SERIES_DB-MetaData'!$F224="US",'SERIES_DB-MetaData'!BS224,'SERIES_DB-MetaData'!BS224/25.4)</f>
        <v>0</v>
      </c>
      <c r="BT224" s="108">
        <f>'SERIES_DB-MetaData'!BT224</f>
        <v>0</v>
      </c>
      <c r="BU224" s="108">
        <f t="shared" si="24"/>
        <v>0</v>
      </c>
      <c r="BV224" s="31">
        <f>IF('SERIES_DB-MetaData'!$F224="US",'SERIES_DB-MetaData'!BV224,'SERIES_DB-MetaData'!BV224/6.89476)</f>
        <v>0</v>
      </c>
      <c r="BW224" s="108">
        <f>'SERIES_DB-MetaData'!BW224</f>
        <v>0</v>
      </c>
      <c r="BX224" s="108">
        <f>'SERIES_DB-MetaData'!BX224</f>
        <v>1</v>
      </c>
    </row>
    <row r="225" spans="1:76">
      <c r="A225" s="85">
        <f>'SERIES_DB-MetaData'!A225</f>
        <v>220</v>
      </c>
      <c r="B225" s="85">
        <f>'SERIES_DB-MetaData'!B225</f>
        <v>0</v>
      </c>
      <c r="C225" s="85">
        <f>'SERIES_DB-MetaData'!C225</f>
        <v>9</v>
      </c>
      <c r="D225" s="85" t="str">
        <f>'SERIES_DB-MetaData'!D225</f>
        <v>MSW4</v>
      </c>
      <c r="E225" s="85" t="str">
        <f>'SERIES_DB-MetaData'!E225</f>
        <v>Salonikios (1999)</v>
      </c>
      <c r="F225" s="20" t="s">
        <v>193</v>
      </c>
      <c r="G225" s="85" t="str">
        <f>'SERIES_DB-MetaData'!G225</f>
        <v>C</v>
      </c>
      <c r="H225" s="85" t="str">
        <f>'SERIES_DB-MetaData'!H225</f>
        <v>R</v>
      </c>
      <c r="I225" s="31">
        <f>IF('SERIES_DB-MetaData'!$F225="US",'SERIES_DB-MetaData'!I225,'SERIES_DB-MetaData'!I225/6.89476)</f>
        <v>3.5679269474209403</v>
      </c>
      <c r="J225" s="31">
        <f>IF('SERIES_DB-MetaData'!$F225="US",'SERIES_DB-MetaData'!J225,'SERIES_DB-MetaData'!J225/6.89476)</f>
        <v>0</v>
      </c>
      <c r="K225" s="31">
        <f>IF('SERIES_DB-MetaData'!$F225="US",'SERIES_DB-MetaData'!K225,'SERIES_DB-MetaData'!K225/6.89476)</f>
        <v>0</v>
      </c>
      <c r="L225" s="31">
        <f>IF('SERIES_DB-MetaData'!$F225="US",'SERIES_DB-MetaData'!L225,'SERIES_DB-MetaData'!L225/4.448)</f>
        <v>0</v>
      </c>
      <c r="M225" s="20">
        <f>'SERIES_DB-MetaData'!M225</f>
        <v>0</v>
      </c>
      <c r="N225" s="31">
        <f>IF('SERIES_DB-MetaData'!$F225="US",'SERIES_DB-MetaData'!N225,'SERIES_DB-MetaData'!N225/25.4)</f>
        <v>3.9370078740157481</v>
      </c>
      <c r="O225" s="31">
        <f>IF('SERIES_DB-MetaData'!$F225="US",'SERIES_DB-MetaData'!O225,'SERIES_DB-MetaData'!O225/25.4)</f>
        <v>0.94488188976377963</v>
      </c>
      <c r="P225" s="31">
        <f>IF('SERIES_DB-MetaData'!$F225="US",'SERIES_DB-MetaData'!P225,'SERIES_DB-MetaData'!P225/25.4)</f>
        <v>47.244094488188978</v>
      </c>
      <c r="Q225" s="31">
        <f>IF('SERIES_DB-MetaData'!$F225="US",'SERIES_DB-MetaData'!Q225,'SERIES_DB-MetaData'!Q225/25.4)</f>
        <v>3.9370078740157481</v>
      </c>
      <c r="R225" s="31">
        <f>IF('SERIES_DB-MetaData'!$F225="US",'SERIES_DB-MetaData'!R225,'SERIES_DB-MetaData'!R225/25.4)</f>
        <v>75.59055118110237</v>
      </c>
      <c r="S225" s="31">
        <f>IF('SERIES_DB-MetaData'!$F225="US",'SERIES_DB-MetaData'!S225,'SERIES_DB-MetaData'!S225/25.4)</f>
        <v>75.59055118110237</v>
      </c>
      <c r="T225" s="24" t="str">
        <f>'SERIES_DB-MetaData'!T225</f>
        <v>C</v>
      </c>
      <c r="U225" s="31">
        <f>IF('SERIES_DB-MetaData'!$F225="US",'SERIES_DB-MetaData'!U225,'SERIES_DB-MetaData'!U225/(25.4^2))</f>
        <v>186.00037200074402</v>
      </c>
      <c r="V225" s="31">
        <f>IF('SERIES_DB-MetaData'!$F225="US",'SERIES_DB-MetaData'!V225,'SERIES_DB-MetaData'!V225/25.4)</f>
        <v>0.31496062992125984</v>
      </c>
      <c r="W225" s="31">
        <f>IF('SERIES_DB-MetaData'!$F225="US",'SERIES_DB-MetaData'!W225,'SERIES_DB-MetaData'!W225/25.4)</f>
        <v>0.31496062992125984</v>
      </c>
      <c r="X225" s="31">
        <f>IF('SERIES_DB-MetaData'!$F225="US",'SERIES_DB-MetaData'!X225,'SERIES_DB-MetaData'!X225/25.4)</f>
        <v>0</v>
      </c>
      <c r="Y225" s="108">
        <f>'SERIES_DB-MetaData'!Y225</f>
        <v>6</v>
      </c>
      <c r="Z225" s="31">
        <f>IF('SERIES_DB-MetaData'!$F225="US",'SERIES_DB-MetaData'!Z225,'SERIES_DB-MetaData'!Z225/25.4)</f>
        <v>0</v>
      </c>
      <c r="AA225" s="108">
        <f>'SERIES_DB-MetaData'!AA225</f>
        <v>0</v>
      </c>
      <c r="AB225" s="31">
        <f>IF('SERIES_DB-MetaData'!$F225="US",'SERIES_DB-MetaData'!AB225,'SERIES_DB-MetaData'!AB225/25.4)</f>
        <v>0</v>
      </c>
      <c r="AC225" s="108">
        <f>'SERIES_DB-MetaData'!AC225</f>
        <v>1</v>
      </c>
      <c r="AD225" s="108" t="str">
        <f>'SERIES_DB-MetaData'!AD225</f>
        <v>CH</v>
      </c>
      <c r="AE225" s="31">
        <f>IF('SERIES_DB-MetaData'!$F225="US",'SERIES_DB-MetaData'!AE225,'SERIES_DB-MetaData'!AE225/25.4)</f>
        <v>0</v>
      </c>
      <c r="AF225" s="108" t="str">
        <f>'SERIES_DB-MetaData'!AF225</f>
        <v>Ribbed</v>
      </c>
      <c r="AG225" s="23">
        <f t="shared" si="21"/>
        <v>0.25132741228718347</v>
      </c>
      <c r="AH225" s="31">
        <f>IF('SERIES_DB-MetaData'!$F225="US",'SERIES_DB-MetaData'!AH225,'SERIES_DB-MetaData'!AH225/25.4)</f>
        <v>0</v>
      </c>
      <c r="AI225" s="31">
        <f>IF('SERIES_DB-MetaData'!$F225="US",'SERIES_DB-MetaData'!AI225,'SERIES_DB-MetaData'!AI225/6.89476)</f>
        <v>84.847043261839431</v>
      </c>
      <c r="AJ225" s="31">
        <f>IF('SERIES_DB-MetaData'!$F225="US",'SERIES_DB-MetaData'!AJ225,'SERIES_DB-MetaData'!AJ225/6.89476)</f>
        <v>98.335547575260051</v>
      </c>
      <c r="AK225" s="31">
        <f>IF('SERIES_DB-MetaData'!$F225="US",'SERIES_DB-MetaData'!AK225,'SERIES_DB-MetaData'!AK225/6.89476)</f>
        <v>84.847043261839431</v>
      </c>
      <c r="AL225" s="31">
        <f>IF('SERIES_DB-MetaData'!$F225="US",'SERIES_DB-MetaData'!AL225,'SERIES_DB-MetaData'!AL225/6.89476)</f>
        <v>0</v>
      </c>
      <c r="AM225" s="31">
        <f>IF('SERIES_DB-MetaData'!$F225="US",'SERIES_DB-MetaData'!AM225,'SERIES_DB-MetaData'!AM225/6.89476)</f>
        <v>98.335547575260051</v>
      </c>
      <c r="AN225" s="31">
        <f>IF('SERIES_DB-MetaData'!$F225="US",'SERIES_DB-MetaData'!AN225,'SERIES_DB-MetaData'!AN225/6.89476)</f>
        <v>98.335547575260051</v>
      </c>
      <c r="AO225" s="108">
        <f>'SERIES_DB-MetaData'!AO225</f>
        <v>0</v>
      </c>
      <c r="AP225" s="108" t="str">
        <f>'SERIES_DB-MetaData'!AP225</f>
        <v>R</v>
      </c>
      <c r="AQ225" s="108">
        <f>'SERIES_DB-MetaData'!AQ225</f>
        <v>2</v>
      </c>
      <c r="AR225" s="108" t="str">
        <f>'SERIES_DB-MetaData'!AR225</f>
        <v>Ribbed</v>
      </c>
      <c r="AS225" s="31">
        <f>IF('SERIES_DB-MetaData'!$F225="US",'SERIES_DB-MetaData'!AS225,'SERIES_DB-MetaData'!AS225/25.4)</f>
        <v>0.16535433070866143</v>
      </c>
      <c r="AT225" s="108">
        <f>'SERIES_DB-MetaData'!AT225</f>
        <v>80</v>
      </c>
      <c r="AU225" s="31">
        <f>IF('SERIES_DB-MetaData'!$F225="US",'SERIES_DB-MetaData'!AU225,'SERIES_DB-MetaData'!AU225/25.4)</f>
        <v>1.0629921259842521</v>
      </c>
      <c r="AV225" s="31">
        <f>IF('SERIES_DB-MetaData'!$F225="US",'SERIES_DB-MetaData'!AV225,'SERIES_DB-MetaData'!AV225/25.4)</f>
        <v>0</v>
      </c>
      <c r="AW225" s="108">
        <f>'SERIES_DB-MetaData'!AW225</f>
        <v>0</v>
      </c>
      <c r="AX225" s="31">
        <f>IF('SERIES_DB-MetaData'!$F225="US",'SERIES_DB-MetaData'!AX225,'SERIES_DB-MetaData'!AX225/25.4)</f>
        <v>0</v>
      </c>
      <c r="AY225" s="23">
        <f t="shared" si="22"/>
        <v>1.0262536001726656</v>
      </c>
      <c r="AZ225" s="23"/>
      <c r="BA225" s="31">
        <f>IF('SERIES_DB-MetaData'!$F225="US",'SERIES_DB-MetaData'!BA225,'SERIES_DB-MetaData'!BA225/6.89476)</f>
        <v>83.396666453944732</v>
      </c>
      <c r="BB225" s="31">
        <f>IF('SERIES_DB-MetaData'!$F225="US",'SERIES_DB-MetaData'!BB225,'SERIES_DB-MetaData'!BB225/6.89476)</f>
        <v>95.434793959470667</v>
      </c>
      <c r="BC225" s="108">
        <f>'SERIES_DB-MetaData'!BC225</f>
        <v>0</v>
      </c>
      <c r="BD225" s="31">
        <f>IF('SERIES_DB-MetaData'!$F225="US",'SERIES_DB-MetaData'!BD225,'SERIES_DB-MetaData'!BD225/25.4)</f>
        <v>0.16535433070866143</v>
      </c>
      <c r="BE225" s="31">
        <f>IF('SERIES_DB-MetaData'!$F225="US",'SERIES_DB-MetaData'!BE225,'SERIES_DB-MetaData'!BE225/25.4)</f>
        <v>6.4960629921259843</v>
      </c>
      <c r="BF225" s="108">
        <f>'SERIES_DB-MetaData'!BF225</f>
        <v>2</v>
      </c>
      <c r="BG225" s="23">
        <f t="shared" si="23"/>
        <v>0.16793240730098169</v>
      </c>
      <c r="BH225" s="31">
        <f>IF('SERIES_DB-MetaData'!$F225="US",'SERIES_DB-MetaData'!BH225,'SERIES_DB-MetaData'!BH225/25.4)</f>
        <v>0</v>
      </c>
      <c r="BI225" s="31">
        <f>IF('SERIES_DB-MetaData'!$F225="US",'SERIES_DB-MetaData'!BI225,'SERIES_DB-MetaData'!BI225/6.89476)</f>
        <v>83.396666453944732</v>
      </c>
      <c r="BJ225" s="31">
        <f>IF('SERIES_DB-MetaData'!$F225="US",'SERIES_DB-MetaData'!BJ225,'SERIES_DB-MetaData'!BJ225/6.89476)</f>
        <v>95.434793959470667</v>
      </c>
      <c r="BK225" s="108">
        <f>'SERIES_DB-MetaData'!BK225</f>
        <v>0</v>
      </c>
      <c r="BL225" s="31">
        <f>IF('SERIES_DB-MetaData'!$F225="US",'SERIES_DB-MetaData'!BL225,'SERIES_DB-MetaData'!BL225/25.4)</f>
        <v>0.16535433070866143</v>
      </c>
      <c r="BM225" s="31">
        <f>IF('SERIES_DB-MetaData'!$F225="US",'SERIES_DB-MetaData'!BM225,'SERIES_DB-MetaData'!BM225/25.4)</f>
        <v>3.9370078740157481</v>
      </c>
      <c r="BN225" s="31">
        <f>'SERIES_DB-MetaData'!$BO$6</f>
        <v>0.52359877559829893</v>
      </c>
      <c r="BO225" s="22">
        <f>'SERIES_DB-MetaData'!$BO$6</f>
        <v>0.52359877559829893</v>
      </c>
      <c r="BP225" s="31">
        <f>IF('SERIES_DB-MetaData'!$F225="US",'SERIES_DB-MetaData'!BP225,'SERIES_DB-MetaData'!BP225/6.89476)</f>
        <v>83.396666453944732</v>
      </c>
      <c r="BQ225" s="31">
        <f>IF('SERIES_DB-MetaData'!$F225="US",'SERIES_DB-MetaData'!BQ225,'SERIES_DB-MetaData'!BQ225/6.89476)</f>
        <v>95.434793959470667</v>
      </c>
      <c r="BR225" s="108">
        <f>'SERIES_DB-MetaData'!BR225</f>
        <v>0</v>
      </c>
      <c r="BS225" s="31">
        <f>IF('SERIES_DB-MetaData'!$F225="US",'SERIES_DB-MetaData'!BS225,'SERIES_DB-MetaData'!BS225/25.4)</f>
        <v>0.31496062992125984</v>
      </c>
      <c r="BT225" s="108">
        <f>'SERIES_DB-MetaData'!BT225</f>
        <v>6</v>
      </c>
      <c r="BU225" s="108">
        <f t="shared" si="24"/>
        <v>0.25132741228718347</v>
      </c>
      <c r="BV225" s="31">
        <f>IF('SERIES_DB-MetaData'!$F225="US",'SERIES_DB-MetaData'!BV225,'SERIES_DB-MetaData'!BV225/6.89476)</f>
        <v>84.847043261839431</v>
      </c>
      <c r="BW225" s="108">
        <f>'SERIES_DB-MetaData'!BW225</f>
        <v>0</v>
      </c>
      <c r="BX225" s="108">
        <f>'SERIES_DB-MetaData'!BX225</f>
        <v>1</v>
      </c>
    </row>
    <row r="226" spans="1:76">
      <c r="A226" s="85">
        <f>'SERIES_DB-MetaData'!A226</f>
        <v>221</v>
      </c>
      <c r="B226" s="85">
        <f>'SERIES_DB-MetaData'!B226</f>
        <v>0</v>
      </c>
      <c r="C226" s="85">
        <f>'SERIES_DB-MetaData'!C226</f>
        <v>10</v>
      </c>
      <c r="D226" s="85" t="str">
        <f>'SERIES_DB-MetaData'!D226</f>
        <v>MSW5</v>
      </c>
      <c r="E226" s="85" t="str">
        <f>'SERIES_DB-MetaData'!E226</f>
        <v>Salonikios (1999)</v>
      </c>
      <c r="F226" s="20" t="s">
        <v>193</v>
      </c>
      <c r="G226" s="85" t="str">
        <f>'SERIES_DB-MetaData'!G226</f>
        <v>C</v>
      </c>
      <c r="H226" s="85" t="str">
        <f>'SERIES_DB-MetaData'!H226</f>
        <v>R</v>
      </c>
      <c r="I226" s="31">
        <f>IF('SERIES_DB-MetaData'!$F226="US",'SERIES_DB-MetaData'!I226,'SERIES_DB-MetaData'!I226/6.89476)</f>
        <v>3.1908289773683203</v>
      </c>
      <c r="J226" s="31">
        <f>IF('SERIES_DB-MetaData'!$F226="US",'SERIES_DB-MetaData'!J226,'SERIES_DB-MetaData'!J226/6.89476)</f>
        <v>0</v>
      </c>
      <c r="K226" s="31">
        <f>IF('SERIES_DB-MetaData'!$F226="US",'SERIES_DB-MetaData'!K226,'SERIES_DB-MetaData'!K226/6.89476)</f>
        <v>0</v>
      </c>
      <c r="L226" s="31">
        <f>IF('SERIES_DB-MetaData'!$F226="US",'SERIES_DB-MetaData'!L226,'SERIES_DB-MetaData'!L226/4.448)</f>
        <v>0</v>
      </c>
      <c r="M226" s="20">
        <f>'SERIES_DB-MetaData'!M226</f>
        <v>0</v>
      </c>
      <c r="N226" s="31">
        <f>IF('SERIES_DB-MetaData'!$F226="US",'SERIES_DB-MetaData'!N226,'SERIES_DB-MetaData'!N226/25.4)</f>
        <v>3.9370078740157481</v>
      </c>
      <c r="O226" s="31">
        <f>IF('SERIES_DB-MetaData'!$F226="US",'SERIES_DB-MetaData'!O226,'SERIES_DB-MetaData'!O226/25.4)</f>
        <v>0.94488188976377963</v>
      </c>
      <c r="P226" s="31">
        <f>IF('SERIES_DB-MetaData'!$F226="US",'SERIES_DB-MetaData'!P226,'SERIES_DB-MetaData'!P226/25.4)</f>
        <v>47.244094488188978</v>
      </c>
      <c r="Q226" s="31">
        <f>IF('SERIES_DB-MetaData'!$F226="US",'SERIES_DB-MetaData'!Q226,'SERIES_DB-MetaData'!Q226/25.4)</f>
        <v>3.9370078740157481</v>
      </c>
      <c r="R226" s="31">
        <f>IF('SERIES_DB-MetaData'!$F226="US",'SERIES_DB-MetaData'!R226,'SERIES_DB-MetaData'!R226/25.4)</f>
        <v>75.59055118110237</v>
      </c>
      <c r="S226" s="31">
        <f>IF('SERIES_DB-MetaData'!$F226="US",'SERIES_DB-MetaData'!S226,'SERIES_DB-MetaData'!S226/25.4)</f>
        <v>75.59055118110237</v>
      </c>
      <c r="T226" s="24" t="str">
        <f>'SERIES_DB-MetaData'!T226</f>
        <v>C</v>
      </c>
      <c r="U226" s="31">
        <f>IF('SERIES_DB-MetaData'!$F226="US",'SERIES_DB-MetaData'!U226,'SERIES_DB-MetaData'!U226/(25.4^2))</f>
        <v>186.00037200074402</v>
      </c>
      <c r="V226" s="31">
        <f>IF('SERIES_DB-MetaData'!$F226="US",'SERIES_DB-MetaData'!V226,'SERIES_DB-MetaData'!V226/25.4)</f>
        <v>0.31496062992125984</v>
      </c>
      <c r="W226" s="31">
        <f>IF('SERIES_DB-MetaData'!$F226="US",'SERIES_DB-MetaData'!W226,'SERIES_DB-MetaData'!W226/25.4)</f>
        <v>0.31496062992125984</v>
      </c>
      <c r="X226" s="31">
        <f>IF('SERIES_DB-MetaData'!$F226="US",'SERIES_DB-MetaData'!X226,'SERIES_DB-MetaData'!X226/25.4)</f>
        <v>0</v>
      </c>
      <c r="Y226" s="108">
        <f>'SERIES_DB-MetaData'!Y226</f>
        <v>6</v>
      </c>
      <c r="Z226" s="31">
        <f>IF('SERIES_DB-MetaData'!$F226="US",'SERIES_DB-MetaData'!Z226,'SERIES_DB-MetaData'!Z226/25.4)</f>
        <v>0</v>
      </c>
      <c r="AA226" s="108">
        <f>'SERIES_DB-MetaData'!AA226</f>
        <v>0</v>
      </c>
      <c r="AB226" s="31">
        <f>IF('SERIES_DB-MetaData'!$F226="US",'SERIES_DB-MetaData'!AB226,'SERIES_DB-MetaData'!AB226/25.4)</f>
        <v>0</v>
      </c>
      <c r="AC226" s="108">
        <f>'SERIES_DB-MetaData'!AC226</f>
        <v>2</v>
      </c>
      <c r="AD226" s="108" t="str">
        <f>'SERIES_DB-MetaData'!AD226</f>
        <v>CH</v>
      </c>
      <c r="AE226" s="31">
        <f>IF('SERIES_DB-MetaData'!$F226="US",'SERIES_DB-MetaData'!AE226,'SERIES_DB-MetaData'!AE226/25.4)</f>
        <v>0</v>
      </c>
      <c r="AF226" s="108" t="str">
        <f>'SERIES_DB-MetaData'!AF226</f>
        <v>Ribbed</v>
      </c>
      <c r="AG226" s="23">
        <f t="shared" si="21"/>
        <v>0.25132741228718347</v>
      </c>
      <c r="AH226" s="31">
        <f>IF('SERIES_DB-MetaData'!$F226="US",'SERIES_DB-MetaData'!AH226,'SERIES_DB-MetaData'!AH226/25.4)</f>
        <v>0</v>
      </c>
      <c r="AI226" s="31">
        <f>IF('SERIES_DB-MetaData'!$F226="US",'SERIES_DB-MetaData'!AI226,'SERIES_DB-MetaData'!AI226/6.89476)</f>
        <v>84.847043261839431</v>
      </c>
      <c r="AJ226" s="31">
        <f>IF('SERIES_DB-MetaData'!$F226="US",'SERIES_DB-MetaData'!AJ226,'SERIES_DB-MetaData'!AJ226/6.89476)</f>
        <v>98.335547575260051</v>
      </c>
      <c r="AK226" s="31">
        <f>IF('SERIES_DB-MetaData'!$F226="US",'SERIES_DB-MetaData'!AK226,'SERIES_DB-MetaData'!AK226/6.89476)</f>
        <v>84.847043261839431</v>
      </c>
      <c r="AL226" s="31">
        <f>IF('SERIES_DB-MetaData'!$F226="US",'SERIES_DB-MetaData'!AL226,'SERIES_DB-MetaData'!AL226/6.89476)</f>
        <v>0</v>
      </c>
      <c r="AM226" s="31">
        <f>IF('SERIES_DB-MetaData'!$F226="US",'SERIES_DB-MetaData'!AM226,'SERIES_DB-MetaData'!AM226/6.89476)</f>
        <v>98.335547575260051</v>
      </c>
      <c r="AN226" s="31">
        <f>IF('SERIES_DB-MetaData'!$F226="US",'SERIES_DB-MetaData'!AN226,'SERIES_DB-MetaData'!AN226/6.89476)</f>
        <v>98.335547575260051</v>
      </c>
      <c r="AO226" s="108">
        <f>'SERIES_DB-MetaData'!AO226</f>
        <v>0</v>
      </c>
      <c r="AP226" s="108" t="str">
        <f>'SERIES_DB-MetaData'!AP226</f>
        <v>R</v>
      </c>
      <c r="AQ226" s="108">
        <f>'SERIES_DB-MetaData'!AQ226</f>
        <v>2</v>
      </c>
      <c r="AR226" s="108" t="str">
        <f>'SERIES_DB-MetaData'!AR226</f>
        <v>Ribbed</v>
      </c>
      <c r="AS226" s="31">
        <f>IF('SERIES_DB-MetaData'!$F226="US",'SERIES_DB-MetaData'!AS226,'SERIES_DB-MetaData'!AS226/25.4)</f>
        <v>0.16535433070866143</v>
      </c>
      <c r="AT226" s="108">
        <f>'SERIES_DB-MetaData'!AT226</f>
        <v>80</v>
      </c>
      <c r="AU226" s="31">
        <f>IF('SERIES_DB-MetaData'!$F226="US",'SERIES_DB-MetaData'!AU226,'SERIES_DB-MetaData'!AU226/25.4)</f>
        <v>1.0629921259842521</v>
      </c>
      <c r="AV226" s="31">
        <f>IF('SERIES_DB-MetaData'!$F226="US",'SERIES_DB-MetaData'!AV226,'SERIES_DB-MetaData'!AV226/25.4)</f>
        <v>0</v>
      </c>
      <c r="AW226" s="108">
        <f>'SERIES_DB-MetaData'!AW226</f>
        <v>0</v>
      </c>
      <c r="AX226" s="31">
        <f>IF('SERIES_DB-MetaData'!$F226="US",'SERIES_DB-MetaData'!AX226,'SERIES_DB-MetaData'!AX226/25.4)</f>
        <v>0</v>
      </c>
      <c r="AY226" s="23">
        <f t="shared" si="22"/>
        <v>1.0262536001726656</v>
      </c>
      <c r="AZ226" s="23"/>
      <c r="BA226" s="31">
        <f>IF('SERIES_DB-MetaData'!$F226="US",'SERIES_DB-MetaData'!BA226,'SERIES_DB-MetaData'!BA226/6.89476)</f>
        <v>83.396666453944732</v>
      </c>
      <c r="BB226" s="31">
        <f>IF('SERIES_DB-MetaData'!$F226="US",'SERIES_DB-MetaData'!BB226,'SERIES_DB-MetaData'!BB226/6.89476)</f>
        <v>95.434793959470667</v>
      </c>
      <c r="BC226" s="108">
        <f>'SERIES_DB-MetaData'!BC226</f>
        <v>0</v>
      </c>
      <c r="BD226" s="31">
        <f>IF('SERIES_DB-MetaData'!$F226="US",'SERIES_DB-MetaData'!BD226,'SERIES_DB-MetaData'!BD226/25.4)</f>
        <v>0.16535433070866143</v>
      </c>
      <c r="BE226" s="31">
        <f>IF('SERIES_DB-MetaData'!$F226="US",'SERIES_DB-MetaData'!BE226,'SERIES_DB-MetaData'!BE226/25.4)</f>
        <v>6.4960629921259843</v>
      </c>
      <c r="BF226" s="108">
        <f>'SERIES_DB-MetaData'!BF226</f>
        <v>2</v>
      </c>
      <c r="BG226" s="23">
        <f t="shared" si="23"/>
        <v>0.16793240730098169</v>
      </c>
      <c r="BH226" s="31">
        <f>IF('SERIES_DB-MetaData'!$F226="US",'SERIES_DB-MetaData'!BH226,'SERIES_DB-MetaData'!BH226/25.4)</f>
        <v>0</v>
      </c>
      <c r="BI226" s="31">
        <f>IF('SERIES_DB-MetaData'!$F226="US",'SERIES_DB-MetaData'!BI226,'SERIES_DB-MetaData'!BI226/6.89476)</f>
        <v>83.396666453944732</v>
      </c>
      <c r="BJ226" s="31">
        <f>IF('SERIES_DB-MetaData'!$F226="US",'SERIES_DB-MetaData'!BJ226,'SERIES_DB-MetaData'!BJ226/6.89476)</f>
        <v>95.434793959470667</v>
      </c>
      <c r="BK226" s="108">
        <f>'SERIES_DB-MetaData'!BK226</f>
        <v>0</v>
      </c>
      <c r="BL226" s="31">
        <f>IF('SERIES_DB-MetaData'!$F226="US",'SERIES_DB-MetaData'!BL226,'SERIES_DB-MetaData'!BL226/25.4)</f>
        <v>0.16535433070866143</v>
      </c>
      <c r="BM226" s="31">
        <f>IF('SERIES_DB-MetaData'!$F226="US",'SERIES_DB-MetaData'!BM226,'SERIES_DB-MetaData'!BM226/25.4)</f>
        <v>3.9370078740157481</v>
      </c>
      <c r="BN226" s="31">
        <f>'SERIES_DB-MetaData'!$BO$6</f>
        <v>0.52359877559829893</v>
      </c>
      <c r="BO226" s="22">
        <f>'SERIES_DB-MetaData'!$BO$6</f>
        <v>0.52359877559829893</v>
      </c>
      <c r="BP226" s="31">
        <f>IF('SERIES_DB-MetaData'!$F226="US",'SERIES_DB-MetaData'!BP226,'SERIES_DB-MetaData'!BP226/6.89476)</f>
        <v>83.396666453944732</v>
      </c>
      <c r="BQ226" s="31">
        <f>IF('SERIES_DB-MetaData'!$F226="US",'SERIES_DB-MetaData'!BQ226,'SERIES_DB-MetaData'!BQ226/6.89476)</f>
        <v>95.434793959470667</v>
      </c>
      <c r="BR226" s="108">
        <f>'SERIES_DB-MetaData'!BR226</f>
        <v>0</v>
      </c>
      <c r="BS226" s="31">
        <f>IF('SERIES_DB-MetaData'!$F226="US",'SERIES_DB-MetaData'!BS226,'SERIES_DB-MetaData'!BS226/25.4)</f>
        <v>0.31496062992125984</v>
      </c>
      <c r="BT226" s="108">
        <f>'SERIES_DB-MetaData'!BT226</f>
        <v>6</v>
      </c>
      <c r="BU226" s="108">
        <f t="shared" si="24"/>
        <v>0.25132741228718347</v>
      </c>
      <c r="BV226" s="31">
        <f>IF('SERIES_DB-MetaData'!$F226="US",'SERIES_DB-MetaData'!BV226,'SERIES_DB-MetaData'!BV226/6.89476)</f>
        <v>84.847043261839431</v>
      </c>
      <c r="BW226" s="108">
        <f>'SERIES_DB-MetaData'!BW226</f>
        <v>0</v>
      </c>
      <c r="BX226" s="108">
        <f>'SERIES_DB-MetaData'!BX226</f>
        <v>1</v>
      </c>
    </row>
    <row r="227" spans="1:76">
      <c r="A227" s="85">
        <f>'SERIES_DB-MetaData'!A227</f>
        <v>222</v>
      </c>
      <c r="B227" s="85">
        <f>'SERIES_DB-MetaData'!B227</f>
        <v>0</v>
      </c>
      <c r="C227" s="85">
        <f>'SERIES_DB-MetaData'!C227</f>
        <v>11</v>
      </c>
      <c r="D227" s="85" t="str">
        <f>'SERIES_DB-MetaData'!D227</f>
        <v>MSW6</v>
      </c>
      <c r="E227" s="85" t="str">
        <f>'SERIES_DB-MetaData'!E227</f>
        <v xml:space="preserve">Salonikios (1999) </v>
      </c>
      <c r="F227" s="20" t="s">
        <v>193</v>
      </c>
      <c r="G227" s="85" t="str">
        <f>'SERIES_DB-MetaData'!G227</f>
        <v>C</v>
      </c>
      <c r="H227" s="85" t="str">
        <f>'SERIES_DB-MetaData'!H227</f>
        <v>R</v>
      </c>
      <c r="I227" s="31">
        <f>IF('SERIES_DB-MetaData'!$F227="US",'SERIES_DB-MetaData'!I227,'SERIES_DB-MetaData'!I227/6.89476)</f>
        <v>3.9885362217104006</v>
      </c>
      <c r="J227" s="31">
        <f>IF('SERIES_DB-MetaData'!$F227="US",'SERIES_DB-MetaData'!J227,'SERIES_DB-MetaData'!J227/6.89476)</f>
        <v>0</v>
      </c>
      <c r="K227" s="31">
        <f>IF('SERIES_DB-MetaData'!$F227="US",'SERIES_DB-MetaData'!K227,'SERIES_DB-MetaData'!K227/6.89476)</f>
        <v>0</v>
      </c>
      <c r="L227" s="31">
        <f>IF('SERIES_DB-MetaData'!$F227="US",'SERIES_DB-MetaData'!L227,'SERIES_DB-MetaData'!L227/4.448)</f>
        <v>0</v>
      </c>
      <c r="M227" s="20">
        <f>'SERIES_DB-MetaData'!M227</f>
        <v>0</v>
      </c>
      <c r="N227" s="31">
        <f>IF('SERIES_DB-MetaData'!$F227="US",'SERIES_DB-MetaData'!N227,'SERIES_DB-MetaData'!N227/25.4)</f>
        <v>3.9370078740157481</v>
      </c>
      <c r="O227" s="31">
        <f>IF('SERIES_DB-MetaData'!$F227="US",'SERIES_DB-MetaData'!O227,'SERIES_DB-MetaData'!O227/25.4)</f>
        <v>0.94488188976377963</v>
      </c>
      <c r="P227" s="31">
        <f>IF('SERIES_DB-MetaData'!$F227="US",'SERIES_DB-MetaData'!P227,'SERIES_DB-MetaData'!P227/25.4)</f>
        <v>47.244094488188978</v>
      </c>
      <c r="Q227" s="31">
        <f>IF('SERIES_DB-MetaData'!$F227="US",'SERIES_DB-MetaData'!Q227,'SERIES_DB-MetaData'!Q227/25.4)</f>
        <v>3.9370078740157481</v>
      </c>
      <c r="R227" s="31">
        <f>IF('SERIES_DB-MetaData'!$F227="US",'SERIES_DB-MetaData'!R227,'SERIES_DB-MetaData'!R227/25.4)</f>
        <v>75.59055118110237</v>
      </c>
      <c r="S227" s="31">
        <f>IF('SERIES_DB-MetaData'!$F227="US",'SERIES_DB-MetaData'!S227,'SERIES_DB-MetaData'!S227/25.4)</f>
        <v>75.59055118110237</v>
      </c>
      <c r="T227" s="24" t="str">
        <f>'SERIES_DB-MetaData'!T227</f>
        <v>C</v>
      </c>
      <c r="U227" s="31">
        <f>IF('SERIES_DB-MetaData'!$F227="US",'SERIES_DB-MetaData'!U227,'SERIES_DB-MetaData'!U227/(25.4^2))</f>
        <v>186.00037200074402</v>
      </c>
      <c r="V227" s="31">
        <f>IF('SERIES_DB-MetaData'!$F227="US",'SERIES_DB-MetaData'!V227,'SERIES_DB-MetaData'!V227/25.4)</f>
        <v>0.31496062992125984</v>
      </c>
      <c r="W227" s="31">
        <f>IF('SERIES_DB-MetaData'!$F227="US",'SERIES_DB-MetaData'!W227,'SERIES_DB-MetaData'!W227/25.4)</f>
        <v>0.31496062992125984</v>
      </c>
      <c r="X227" s="31">
        <f>IF('SERIES_DB-MetaData'!$F227="US",'SERIES_DB-MetaData'!X227,'SERIES_DB-MetaData'!X227/25.4)</f>
        <v>0</v>
      </c>
      <c r="Y227" s="108">
        <f>'SERIES_DB-MetaData'!Y227</f>
        <v>8</v>
      </c>
      <c r="Z227" s="31">
        <f>IF('SERIES_DB-MetaData'!$F227="US",'SERIES_DB-MetaData'!Z227,'SERIES_DB-MetaData'!Z227/25.4)</f>
        <v>0</v>
      </c>
      <c r="AA227" s="108">
        <f>'SERIES_DB-MetaData'!AA227</f>
        <v>0</v>
      </c>
      <c r="AB227" s="31">
        <f>IF('SERIES_DB-MetaData'!$F227="US",'SERIES_DB-MetaData'!AB227,'SERIES_DB-MetaData'!AB227/25.4)</f>
        <v>0</v>
      </c>
      <c r="AC227" s="108">
        <f>'SERIES_DB-MetaData'!AC227</f>
        <v>0</v>
      </c>
      <c r="AD227" s="108" t="str">
        <f>'SERIES_DB-MetaData'!AD227</f>
        <v>CH</v>
      </c>
      <c r="AE227" s="31">
        <f>IF('SERIES_DB-MetaData'!$F227="US",'SERIES_DB-MetaData'!AE227,'SERIES_DB-MetaData'!AE227/25.4)</f>
        <v>0</v>
      </c>
      <c r="AF227" s="108" t="str">
        <f>'SERIES_DB-MetaData'!AF227</f>
        <v>Ribbed</v>
      </c>
      <c r="AG227" s="23">
        <f t="shared" si="21"/>
        <v>0.33510321638291124</v>
      </c>
      <c r="AH227" s="31">
        <f>IF('SERIES_DB-MetaData'!$F227="US",'SERIES_DB-MetaData'!AH227,'SERIES_DB-MetaData'!AH227/25.4)</f>
        <v>0</v>
      </c>
      <c r="AI227" s="31">
        <f>IF('SERIES_DB-MetaData'!$F227="US",'SERIES_DB-MetaData'!AI227,'SERIES_DB-MetaData'!AI227/6.89476)</f>
        <v>84.847043261839431</v>
      </c>
      <c r="AJ227" s="31">
        <f>IF('SERIES_DB-MetaData'!$F227="US",'SERIES_DB-MetaData'!AJ227,'SERIES_DB-MetaData'!AJ227/6.89476)</f>
        <v>98.335547575260051</v>
      </c>
      <c r="AK227" s="31">
        <f>IF('SERIES_DB-MetaData'!$F227="US",'SERIES_DB-MetaData'!AK227,'SERIES_DB-MetaData'!AK227/6.89476)</f>
        <v>84.847043261839431</v>
      </c>
      <c r="AL227" s="31">
        <f>IF('SERIES_DB-MetaData'!$F227="US",'SERIES_DB-MetaData'!AL227,'SERIES_DB-MetaData'!AL227/6.89476)</f>
        <v>0</v>
      </c>
      <c r="AM227" s="31">
        <f>IF('SERIES_DB-MetaData'!$F227="US",'SERIES_DB-MetaData'!AM227,'SERIES_DB-MetaData'!AM227/6.89476)</f>
        <v>98.335547575260051</v>
      </c>
      <c r="AN227" s="31">
        <f>IF('SERIES_DB-MetaData'!$F227="US",'SERIES_DB-MetaData'!AN227,'SERIES_DB-MetaData'!AN227/6.89476)</f>
        <v>98.335547575260051</v>
      </c>
      <c r="AO227" s="108">
        <f>'SERIES_DB-MetaData'!AO227</f>
        <v>0</v>
      </c>
      <c r="AP227" s="108" t="str">
        <f>'SERIES_DB-MetaData'!AP227</f>
        <v>R</v>
      </c>
      <c r="AQ227" s="108">
        <f>'SERIES_DB-MetaData'!AQ227</f>
        <v>2</v>
      </c>
      <c r="AR227" s="108" t="str">
        <f>'SERIES_DB-MetaData'!AR227</f>
        <v>Ribbed</v>
      </c>
      <c r="AS227" s="31">
        <f>IF('SERIES_DB-MetaData'!$F227="US",'SERIES_DB-MetaData'!AS227,'SERIES_DB-MetaData'!AS227/25.4)</f>
        <v>0.16535433070866143</v>
      </c>
      <c r="AT227" s="108">
        <f>'SERIES_DB-MetaData'!AT227</f>
        <v>80</v>
      </c>
      <c r="AU227" s="31">
        <f>IF('SERIES_DB-MetaData'!$F227="US",'SERIES_DB-MetaData'!AU227,'SERIES_DB-MetaData'!AU227/25.4)</f>
        <v>1.0629921259842521</v>
      </c>
      <c r="AV227" s="31">
        <f>IF('SERIES_DB-MetaData'!$F227="US",'SERIES_DB-MetaData'!AV227,'SERIES_DB-MetaData'!AV227/25.4)</f>
        <v>0</v>
      </c>
      <c r="AW227" s="108">
        <f>'SERIES_DB-MetaData'!AW227</f>
        <v>0</v>
      </c>
      <c r="AX227" s="31">
        <f>IF('SERIES_DB-MetaData'!$F227="US",'SERIES_DB-MetaData'!AX227,'SERIES_DB-MetaData'!AX227/25.4)</f>
        <v>0</v>
      </c>
      <c r="AY227" s="23">
        <f t="shared" si="22"/>
        <v>1.0262536001726656</v>
      </c>
      <c r="AZ227" s="23"/>
      <c r="BA227" s="31">
        <f>IF('SERIES_DB-MetaData'!$F227="US",'SERIES_DB-MetaData'!BA227,'SERIES_DB-MetaData'!BA227/6.89476)</f>
        <v>83.396666453944732</v>
      </c>
      <c r="BB227" s="31">
        <f>IF('SERIES_DB-MetaData'!$F227="US",'SERIES_DB-MetaData'!BB227,'SERIES_DB-MetaData'!BB227/6.89476)</f>
        <v>95.434793959470667</v>
      </c>
      <c r="BC227" s="108">
        <f>'SERIES_DB-MetaData'!BC227</f>
        <v>0</v>
      </c>
      <c r="BD227" s="31">
        <f>IF('SERIES_DB-MetaData'!$F227="US",'SERIES_DB-MetaData'!BD227,'SERIES_DB-MetaData'!BD227/25.4)</f>
        <v>0.16817556650161267</v>
      </c>
      <c r="BE227" s="31">
        <f>IF('SERIES_DB-MetaData'!$F227="US",'SERIES_DB-MetaData'!BE227,'SERIES_DB-MetaData'!BE227/25.4)</f>
        <v>6.4960629921259843</v>
      </c>
      <c r="BF227" s="108">
        <f>'SERIES_DB-MetaData'!BF227</f>
        <v>2</v>
      </c>
      <c r="BG227" s="23">
        <f t="shared" si="23"/>
        <v>0.17371173766507325</v>
      </c>
      <c r="BH227" s="31">
        <f>IF('SERIES_DB-MetaData'!$F227="US",'SERIES_DB-MetaData'!BH227,'SERIES_DB-MetaData'!BH227/25.4)</f>
        <v>0</v>
      </c>
      <c r="BI227" s="31">
        <f>IF('SERIES_DB-MetaData'!$F227="US",'SERIES_DB-MetaData'!BI227,'SERIES_DB-MetaData'!BI227/6.89476)</f>
        <v>83.396666453944732</v>
      </c>
      <c r="BJ227" s="31">
        <f>IF('SERIES_DB-MetaData'!$F227="US",'SERIES_DB-MetaData'!BJ227,'SERIES_DB-MetaData'!BJ227/6.89476)</f>
        <v>95.434793959470667</v>
      </c>
      <c r="BK227" s="108">
        <f>'SERIES_DB-MetaData'!BK227</f>
        <v>0</v>
      </c>
      <c r="BL227" s="31">
        <f>IF('SERIES_DB-MetaData'!$F227="US",'SERIES_DB-MetaData'!BL227,'SERIES_DB-MetaData'!BL227/25.4)</f>
        <v>0.16535433070866143</v>
      </c>
      <c r="BM227" s="31">
        <f>IF('SERIES_DB-MetaData'!$F227="US",'SERIES_DB-MetaData'!BM227,'SERIES_DB-MetaData'!BM227/25.4)</f>
        <v>3.9370078740157481</v>
      </c>
      <c r="BN227" s="31">
        <f>'SERIES_DB-MetaData'!$BO$6</f>
        <v>0.52359877559829893</v>
      </c>
      <c r="BO227" s="22">
        <f>'SERIES_DB-MetaData'!$BO$6</f>
        <v>0.52359877559829893</v>
      </c>
      <c r="BP227" s="31">
        <f>IF('SERIES_DB-MetaData'!$F227="US",'SERIES_DB-MetaData'!BP227,'SERIES_DB-MetaData'!BP227/6.89476)</f>
        <v>83.396666453944732</v>
      </c>
      <c r="BQ227" s="31">
        <f>IF('SERIES_DB-MetaData'!$F227="US",'SERIES_DB-MetaData'!BQ227,'SERIES_DB-MetaData'!BQ227/6.89476)</f>
        <v>95.434793959470667</v>
      </c>
      <c r="BR227" s="108">
        <f>'SERIES_DB-MetaData'!BR227</f>
        <v>0</v>
      </c>
      <c r="BS227" s="31">
        <f>IF('SERIES_DB-MetaData'!$F227="US",'SERIES_DB-MetaData'!BS227,'SERIES_DB-MetaData'!BS227/25.4)</f>
        <v>0</v>
      </c>
      <c r="BT227" s="108">
        <f>'SERIES_DB-MetaData'!BT227</f>
        <v>0</v>
      </c>
      <c r="BU227" s="108">
        <f t="shared" si="24"/>
        <v>0</v>
      </c>
      <c r="BV227" s="31">
        <f>IF('SERIES_DB-MetaData'!$F227="US",'SERIES_DB-MetaData'!BV227,'SERIES_DB-MetaData'!BV227/6.89476)</f>
        <v>0</v>
      </c>
      <c r="BW227" s="108">
        <f>'SERIES_DB-MetaData'!BW227</f>
        <v>0</v>
      </c>
      <c r="BX227" s="108">
        <f>'SERIES_DB-MetaData'!BX227</f>
        <v>1</v>
      </c>
    </row>
    <row r="228" spans="1:76">
      <c r="A228" s="85">
        <f>'SERIES_DB-MetaData'!A228</f>
        <v>223</v>
      </c>
      <c r="B228" s="85">
        <f>'SERIES_DB-MetaData'!B228</f>
        <v>0</v>
      </c>
      <c r="C228" s="85">
        <f>'SERIES_DB-MetaData'!C228</f>
        <v>1</v>
      </c>
      <c r="D228" s="85" t="str">
        <f>'SERIES_DB-MetaData'!D228</f>
        <v>WC150</v>
      </c>
      <c r="E228" s="85" t="str">
        <f>'SERIES_DB-MetaData'!E228</f>
        <v>Shaingchin, Lukkunaprasit, Wood (2006)</v>
      </c>
      <c r="F228" s="20" t="s">
        <v>193</v>
      </c>
      <c r="G228" s="85" t="str">
        <f>'SERIES_DB-MetaData'!G228</f>
        <v>C</v>
      </c>
      <c r="H228" s="85" t="str">
        <f>'SERIES_DB-MetaData'!H228</f>
        <v>B</v>
      </c>
      <c r="I228" s="31">
        <f>IF('SERIES_DB-MetaData'!$F228="US",'SERIES_DB-MetaData'!I228,'SERIES_DB-MetaData'!I228/6.89476)</f>
        <v>3.9595286855525069</v>
      </c>
      <c r="J228" s="31">
        <f>IF('SERIES_DB-MetaData'!$F228="US",'SERIES_DB-MetaData'!J228,'SERIES_DB-MetaData'!J228/6.89476)</f>
        <v>0</v>
      </c>
      <c r="K228" s="31">
        <f>IF('SERIES_DB-MetaData'!$F228="US",'SERIES_DB-MetaData'!K228,'SERIES_DB-MetaData'!K228/6.89476)</f>
        <v>0</v>
      </c>
      <c r="L228" s="31">
        <f>IF('SERIES_DB-MetaData'!$F228="US",'SERIES_DB-MetaData'!L228,'SERIES_DB-MetaData'!L228/4.448)</f>
        <v>82.704024280575553</v>
      </c>
      <c r="M228" s="20" t="str">
        <f>'SERIES_DB-MetaData'!M228</f>
        <v>II</v>
      </c>
      <c r="N228" s="31">
        <f>IF('SERIES_DB-MetaData'!$F228="US",'SERIES_DB-MetaData'!N228,'SERIES_DB-MetaData'!N228/25.4)</f>
        <v>9.8425196850393704</v>
      </c>
      <c r="O228" s="31">
        <f>IF('SERIES_DB-MetaData'!$F228="US",'SERIES_DB-MetaData'!O228,'SERIES_DB-MetaData'!O228/25.4)</f>
        <v>9.8425196850393704</v>
      </c>
      <c r="P228" s="31">
        <f>IF('SERIES_DB-MetaData'!$F228="US",'SERIES_DB-MetaData'!P228,'SERIES_DB-MetaData'!P228/25.4)</f>
        <v>59.055118110236222</v>
      </c>
      <c r="Q228" s="31">
        <f>IF('SERIES_DB-MetaData'!$F228="US",'SERIES_DB-MetaData'!Q228,'SERIES_DB-MetaData'!Q228/25.4)</f>
        <v>5.1181102362204731</v>
      </c>
      <c r="R228" s="31">
        <f>IF('SERIES_DB-MetaData'!$F228="US",'SERIES_DB-MetaData'!R228,'SERIES_DB-MetaData'!R228/25.4)</f>
        <v>88.58267716535434</v>
      </c>
      <c r="S228" s="31">
        <f>IF('SERIES_DB-MetaData'!$F228="US",'SERIES_DB-MetaData'!S228,'SERIES_DB-MetaData'!S228/25.4)</f>
        <v>88.58267716535434</v>
      </c>
      <c r="T228" s="24" t="str">
        <f>'SERIES_DB-MetaData'!T228</f>
        <v>C</v>
      </c>
      <c r="U228" s="31">
        <f>IF('SERIES_DB-MetaData'!$F228="US",'SERIES_DB-MetaData'!U228,'SERIES_DB-MetaData'!U228/(25.4^2))</f>
        <v>298.37559675119354</v>
      </c>
      <c r="V228" s="31">
        <f>IF('SERIES_DB-MetaData'!$F228="US",'SERIES_DB-MetaData'!V228,'SERIES_DB-MetaData'!V228/25.4)</f>
        <v>0.62992125984251968</v>
      </c>
      <c r="W228" s="31">
        <f>IF('SERIES_DB-MetaData'!$F228="US",'SERIES_DB-MetaData'!W228,'SERIES_DB-MetaData'!W228/25.4)</f>
        <v>0.62992125984251968</v>
      </c>
      <c r="X228" s="31">
        <f>IF('SERIES_DB-MetaData'!$F228="US",'SERIES_DB-MetaData'!X228,'SERIES_DB-MetaData'!X228/25.4)</f>
        <v>0.62992125984251968</v>
      </c>
      <c r="Y228" s="108">
        <f>'SERIES_DB-MetaData'!Y228</f>
        <v>8</v>
      </c>
      <c r="Z228" s="31">
        <f>IF('SERIES_DB-MetaData'!$F228="US",'SERIES_DB-MetaData'!Z228,'SERIES_DB-MetaData'!Z228/25.4)</f>
        <v>1.5748031496062993</v>
      </c>
      <c r="AA228" s="108">
        <f>'SERIES_DB-MetaData'!AA228</f>
        <v>1</v>
      </c>
      <c r="AB228" s="31">
        <f>IF('SERIES_DB-MetaData'!$F228="US",'SERIES_DB-MetaData'!AB228,'SERIES_DB-MetaData'!AB228/25.4)</f>
        <v>1.4960629921259843</v>
      </c>
      <c r="AC228" s="108">
        <f>'SERIES_DB-MetaData'!AC228</f>
        <v>1</v>
      </c>
      <c r="AD228" s="108" t="str">
        <f>'SERIES_DB-MetaData'!AD228</f>
        <v>STRAIGHT</v>
      </c>
      <c r="AE228" s="31">
        <f>IF('SERIES_DB-MetaData'!$F228="US",'SERIES_DB-MetaData'!AE228,'SERIES_DB-MetaData'!AE228/25.4)</f>
        <v>17.716535433070867</v>
      </c>
      <c r="AF228" s="108" t="str">
        <f>'SERIES_DB-MetaData'!AF228</f>
        <v>Ribbed</v>
      </c>
      <c r="AG228" s="23">
        <f t="shared" si="21"/>
        <v>0.83558204604570063</v>
      </c>
      <c r="AH228" s="31">
        <f>IF('SERIES_DB-MetaData'!$F228="US",'SERIES_DB-MetaData'!AH228,'SERIES_DB-MetaData'!AH228/25.4)</f>
        <v>0</v>
      </c>
      <c r="AI228" s="31">
        <f>IF('SERIES_DB-MetaData'!$F228="US",'SERIES_DB-MetaData'!AI228,'SERIES_DB-MetaData'!AI228/6.89476)</f>
        <v>83.382162685865794</v>
      </c>
      <c r="AJ228" s="31">
        <f>IF('SERIES_DB-MetaData'!$F228="US",'SERIES_DB-MetaData'!AJ228,'SERIES_DB-MetaData'!AJ228/6.89476)</f>
        <v>93.81037193462862</v>
      </c>
      <c r="AK228" s="31">
        <f>IF('SERIES_DB-MetaData'!$F228="US",'SERIES_DB-MetaData'!AK228,'SERIES_DB-MetaData'!AK228/6.89476)</f>
        <v>83.382162685865794</v>
      </c>
      <c r="AL228" s="31">
        <f>IF('SERIES_DB-MetaData'!$F228="US",'SERIES_DB-MetaData'!AL228,'SERIES_DB-MetaData'!AL228/6.89476)</f>
        <v>83.382162685865794</v>
      </c>
      <c r="AM228" s="31">
        <f>IF('SERIES_DB-MetaData'!$F228="US",'SERIES_DB-MetaData'!AM228,'SERIES_DB-MetaData'!AM228/6.89476)</f>
        <v>93.81037193462862</v>
      </c>
      <c r="AN228" s="31">
        <f>IF('SERIES_DB-MetaData'!$F228="US",'SERIES_DB-MetaData'!AN228,'SERIES_DB-MetaData'!AN228/6.89476)</f>
        <v>93.81037193462862</v>
      </c>
      <c r="AO228" s="108">
        <f>'SERIES_DB-MetaData'!AO228</f>
        <v>0</v>
      </c>
      <c r="AP228" s="108" t="str">
        <f>'SERIES_DB-MetaData'!AP228</f>
        <v>R</v>
      </c>
      <c r="AQ228" s="108">
        <f>'SERIES_DB-MetaData'!AQ228</f>
        <v>2</v>
      </c>
      <c r="AR228" s="108" t="str">
        <f>'SERIES_DB-MetaData'!AR228</f>
        <v>Ribbed</v>
      </c>
      <c r="AS228" s="31">
        <f>IF('SERIES_DB-MetaData'!$F228="US",'SERIES_DB-MetaData'!AS228,'SERIES_DB-MetaData'!AS228/25.4)</f>
        <v>0.39370078740157483</v>
      </c>
      <c r="AT228" s="108">
        <f>'SERIES_DB-MetaData'!AT228</f>
        <v>25</v>
      </c>
      <c r="AU228" s="31">
        <f>IF('SERIES_DB-MetaData'!$F228="US",'SERIES_DB-MetaData'!AU228,'SERIES_DB-MetaData'!AU228/25.4)</f>
        <v>5.9055118110236222</v>
      </c>
      <c r="AV228" s="31">
        <f>IF('SERIES_DB-MetaData'!$F228="US",'SERIES_DB-MetaData'!AV228,'SERIES_DB-MetaData'!AV228/25.4)</f>
        <v>0.39370078740157483</v>
      </c>
      <c r="AW228" s="108">
        <f>'SERIES_DB-MetaData'!AW228</f>
        <v>4</v>
      </c>
      <c r="AX228" s="31">
        <f>IF('SERIES_DB-MetaData'!$F228="US",'SERIES_DB-MetaData'!AX228,'SERIES_DB-MetaData'!AX228/25.4)</f>
        <v>5.9055118110236222</v>
      </c>
      <c r="AY228" s="23">
        <f t="shared" si="22"/>
        <v>0.41887902047863906</v>
      </c>
      <c r="AZ228" s="23">
        <f t="shared" ref="AZ228:AZ231" si="25">AQ228*PI()*AV228^2/4/N228/AX228*100</f>
        <v>0.41887902047863906</v>
      </c>
      <c r="BA228" s="31">
        <f>IF('SERIES_DB-MetaData'!$F228="US",'SERIES_DB-MetaData'!BA228,'SERIES_DB-MetaData'!BA228/6.89476)</f>
        <v>65.455505340287417</v>
      </c>
      <c r="BB228" s="31">
        <f>IF('SERIES_DB-MetaData'!$F228="US",'SERIES_DB-MetaData'!BB228,'SERIES_DB-MetaData'!BB228/6.89476)</f>
        <v>103.77446060486514</v>
      </c>
      <c r="BC228" s="108">
        <f>'SERIES_DB-MetaData'!BC228</f>
        <v>0</v>
      </c>
      <c r="BD228" s="31">
        <f>IF('SERIES_DB-MetaData'!$F228="US",'SERIES_DB-MetaData'!BD228,'SERIES_DB-MetaData'!BD228/25.4)</f>
        <v>0.39370078740157483</v>
      </c>
      <c r="BE228" s="31">
        <f>IF('SERIES_DB-MetaData'!$F228="US",'SERIES_DB-MetaData'!BE228,'SERIES_DB-MetaData'!BE228/25.4)</f>
        <v>5.9055118110236222</v>
      </c>
      <c r="BF228" s="108">
        <f>'SERIES_DB-MetaData'!BF228</f>
        <v>2</v>
      </c>
      <c r="BG228" s="23">
        <f t="shared" si="23"/>
        <v>0.80553657784353661</v>
      </c>
      <c r="BH228" s="31">
        <f>IF('SERIES_DB-MetaData'!$F228="US",'SERIES_DB-MetaData'!BH228,'SERIES_DB-MetaData'!BH228/25.4)</f>
        <v>0</v>
      </c>
      <c r="BI228" s="31">
        <f>IF('SERIES_DB-MetaData'!$F228="US",'SERIES_DB-MetaData'!BI228,'SERIES_DB-MetaData'!BI228/6.89476)</f>
        <v>65.455505340287417</v>
      </c>
      <c r="BJ228" s="31">
        <f>IF('SERIES_DB-MetaData'!$F228="US",'SERIES_DB-MetaData'!BJ228,'SERIES_DB-MetaData'!BJ228/6.89476)</f>
        <v>103.77446060486514</v>
      </c>
      <c r="BK228" s="108">
        <f>'SERIES_DB-MetaData'!BK228</f>
        <v>0</v>
      </c>
      <c r="BL228" s="31">
        <f>IF('SERIES_DB-MetaData'!$F228="US",'SERIES_DB-MetaData'!BL228,'SERIES_DB-MetaData'!BL228/25.4)</f>
        <v>0.39370078740157483</v>
      </c>
      <c r="BM228" s="31">
        <f>IF('SERIES_DB-MetaData'!$F228="US",'SERIES_DB-MetaData'!BM228,'SERIES_DB-MetaData'!BM228/25.4)</f>
        <v>5.9055118110236222</v>
      </c>
      <c r="BN228" s="31">
        <f>'SERIES_DB-MetaData'!$BO$6</f>
        <v>0.52359877559829893</v>
      </c>
      <c r="BO228" s="22">
        <f>'SERIES_DB-MetaData'!$BO$6</f>
        <v>0.52359877559829893</v>
      </c>
      <c r="BP228" s="31">
        <f>IF('SERIES_DB-MetaData'!$F228="US",'SERIES_DB-MetaData'!BP228,'SERIES_DB-MetaData'!BP228/6.89476)</f>
        <v>65.455505340287417</v>
      </c>
      <c r="BQ228" s="31">
        <f>IF('SERIES_DB-MetaData'!$F228="US",'SERIES_DB-MetaData'!BQ228,'SERIES_DB-MetaData'!BQ228/6.89476)</f>
        <v>103.77446060486514</v>
      </c>
      <c r="BR228" s="108">
        <f>'SERIES_DB-MetaData'!BR228</f>
        <v>0</v>
      </c>
      <c r="BS228" s="31">
        <f>IF('SERIES_DB-MetaData'!$F228="US",'SERIES_DB-MetaData'!BS228,'SERIES_DB-MetaData'!BS228/25.4)</f>
        <v>0</v>
      </c>
      <c r="BT228" s="108">
        <f>'SERIES_DB-MetaData'!BT228</f>
        <v>0</v>
      </c>
      <c r="BU228" s="108">
        <f t="shared" si="24"/>
        <v>0</v>
      </c>
      <c r="BV228" s="31">
        <f>IF('SERIES_DB-MetaData'!$F228="US",'SERIES_DB-MetaData'!BV228,'SERIES_DB-MetaData'!BV228/6.89476)</f>
        <v>0</v>
      </c>
      <c r="BW228" s="108">
        <f>'SERIES_DB-MetaData'!BW228</f>
        <v>0</v>
      </c>
      <c r="BX228" s="108">
        <f>'SERIES_DB-MetaData'!BX228</f>
        <v>2</v>
      </c>
    </row>
    <row r="229" spans="1:76">
      <c r="A229" s="85">
        <f>'SERIES_DB-MetaData'!A229</f>
        <v>224</v>
      </c>
      <c r="B229" s="85">
        <f>'SERIES_DB-MetaData'!B229</f>
        <v>0</v>
      </c>
      <c r="C229" s="85">
        <f>'SERIES_DB-MetaData'!C229</f>
        <v>2</v>
      </c>
      <c r="D229" s="85" t="str">
        <f>'SERIES_DB-MetaData'!D229</f>
        <v>WD150</v>
      </c>
      <c r="E229" s="85" t="str">
        <f>'SERIES_DB-MetaData'!E229</f>
        <v>Shaingchin, Lukkunaprasit, Wood (2006)</v>
      </c>
      <c r="F229" s="20" t="s">
        <v>193</v>
      </c>
      <c r="G229" s="85" t="str">
        <f>'SERIES_DB-MetaData'!G229</f>
        <v>C</v>
      </c>
      <c r="H229" s="85" t="str">
        <f>'SERIES_DB-MetaData'!H229</f>
        <v>B</v>
      </c>
      <c r="I229" s="31">
        <f>IF('SERIES_DB-MetaData'!$F229="US",'SERIES_DB-MetaData'!I229,'SERIES_DB-MetaData'!I229/6.89476)</f>
        <v>5.8450185358156048</v>
      </c>
      <c r="J229" s="31">
        <f>IF('SERIES_DB-MetaData'!$F229="US",'SERIES_DB-MetaData'!J229,'SERIES_DB-MetaData'!J229/6.89476)</f>
        <v>0</v>
      </c>
      <c r="K229" s="31">
        <f>IF('SERIES_DB-MetaData'!$F229="US",'SERIES_DB-MetaData'!K229,'SERIES_DB-MetaData'!K229/6.89476)</f>
        <v>0</v>
      </c>
      <c r="L229" s="31">
        <f>IF('SERIES_DB-MetaData'!$F229="US",'SERIES_DB-MetaData'!L229,'SERIES_DB-MetaData'!L229/4.448)</f>
        <v>122.0868929856115</v>
      </c>
      <c r="M229" s="20" t="str">
        <f>'SERIES_DB-MetaData'!M229</f>
        <v>II</v>
      </c>
      <c r="N229" s="31">
        <f>IF('SERIES_DB-MetaData'!$F229="US",'SERIES_DB-MetaData'!N229,'SERIES_DB-MetaData'!N229/25.4)</f>
        <v>9.8425196850393704</v>
      </c>
      <c r="O229" s="31">
        <f>IF('SERIES_DB-MetaData'!$F229="US",'SERIES_DB-MetaData'!O229,'SERIES_DB-MetaData'!O229/25.4)</f>
        <v>9.8425196850393704</v>
      </c>
      <c r="P229" s="31">
        <f>IF('SERIES_DB-MetaData'!$F229="US",'SERIES_DB-MetaData'!P229,'SERIES_DB-MetaData'!P229/25.4)</f>
        <v>59.055118110236222</v>
      </c>
      <c r="Q229" s="31">
        <f>IF('SERIES_DB-MetaData'!$F229="US",'SERIES_DB-MetaData'!Q229,'SERIES_DB-MetaData'!Q229/25.4)</f>
        <v>5.1181102362204731</v>
      </c>
      <c r="R229" s="31">
        <f>IF('SERIES_DB-MetaData'!$F229="US",'SERIES_DB-MetaData'!R229,'SERIES_DB-MetaData'!R229/25.4)</f>
        <v>88.58267716535434</v>
      </c>
      <c r="S229" s="31">
        <f>IF('SERIES_DB-MetaData'!$F229="US",'SERIES_DB-MetaData'!S229,'SERIES_DB-MetaData'!S229/25.4)</f>
        <v>88.58267716535434</v>
      </c>
      <c r="T229" s="24" t="str">
        <f>'SERIES_DB-MetaData'!T229</f>
        <v>C</v>
      </c>
      <c r="U229" s="31">
        <f>IF('SERIES_DB-MetaData'!$F229="US",'SERIES_DB-MetaData'!U229,'SERIES_DB-MetaData'!U229/(25.4^2))</f>
        <v>298.37559675119354</v>
      </c>
      <c r="V229" s="31">
        <f>IF('SERIES_DB-MetaData'!$F229="US",'SERIES_DB-MetaData'!V229,'SERIES_DB-MetaData'!V229/25.4)</f>
        <v>0.62992125984251968</v>
      </c>
      <c r="W229" s="31">
        <f>IF('SERIES_DB-MetaData'!$F229="US",'SERIES_DB-MetaData'!W229,'SERIES_DB-MetaData'!W229/25.4)</f>
        <v>0.62992125984251968</v>
      </c>
      <c r="X229" s="31">
        <f>IF('SERIES_DB-MetaData'!$F229="US",'SERIES_DB-MetaData'!X229,'SERIES_DB-MetaData'!X229/25.4)</f>
        <v>0.62992125984251968</v>
      </c>
      <c r="Y229" s="108">
        <f>'SERIES_DB-MetaData'!Y229</f>
        <v>8</v>
      </c>
      <c r="Z229" s="31">
        <f>IF('SERIES_DB-MetaData'!$F229="US",'SERIES_DB-MetaData'!Z229,'SERIES_DB-MetaData'!Z229/25.4)</f>
        <v>1.5748031496062993</v>
      </c>
      <c r="AA229" s="108">
        <f>'SERIES_DB-MetaData'!AA229</f>
        <v>1</v>
      </c>
      <c r="AB229" s="31">
        <f>IF('SERIES_DB-MetaData'!$F229="US",'SERIES_DB-MetaData'!AB229,'SERIES_DB-MetaData'!AB229/25.4)</f>
        <v>1.4960629921259843</v>
      </c>
      <c r="AC229" s="108">
        <f>'SERIES_DB-MetaData'!AC229</f>
        <v>1</v>
      </c>
      <c r="AD229" s="108" t="str">
        <f>'SERIES_DB-MetaData'!AD229</f>
        <v>STRAIGHT</v>
      </c>
      <c r="AE229" s="31">
        <f>IF('SERIES_DB-MetaData'!$F229="US",'SERIES_DB-MetaData'!AE229,'SERIES_DB-MetaData'!AE229/25.4)</f>
        <v>17.716535433070867</v>
      </c>
      <c r="AF229" s="108" t="str">
        <f>'SERIES_DB-MetaData'!AF229</f>
        <v>Ribbed</v>
      </c>
      <c r="AG229" s="23">
        <f t="shared" si="21"/>
        <v>0.83558204604570063</v>
      </c>
      <c r="AH229" s="31">
        <f>IF('SERIES_DB-MetaData'!$F229="US",'SERIES_DB-MetaData'!AH229,'SERIES_DB-MetaData'!AH229/25.4)</f>
        <v>0</v>
      </c>
      <c r="AI229" s="31">
        <f>IF('SERIES_DB-MetaData'!$F229="US",'SERIES_DB-MetaData'!AI229,'SERIES_DB-MetaData'!AI229/6.89476)</f>
        <v>83.382162685865794</v>
      </c>
      <c r="AJ229" s="31">
        <f>IF('SERIES_DB-MetaData'!$F229="US",'SERIES_DB-MetaData'!AJ229,'SERIES_DB-MetaData'!AJ229/6.89476)</f>
        <v>93.81037193462862</v>
      </c>
      <c r="AK229" s="31">
        <f>IF('SERIES_DB-MetaData'!$F229="US",'SERIES_DB-MetaData'!AK229,'SERIES_DB-MetaData'!AK229/6.89476)</f>
        <v>83.382162685865794</v>
      </c>
      <c r="AL229" s="31">
        <f>IF('SERIES_DB-MetaData'!$F229="US",'SERIES_DB-MetaData'!AL229,'SERIES_DB-MetaData'!AL229/6.89476)</f>
        <v>83.382162685865794</v>
      </c>
      <c r="AM229" s="31">
        <f>IF('SERIES_DB-MetaData'!$F229="US",'SERIES_DB-MetaData'!AM229,'SERIES_DB-MetaData'!AM229/6.89476)</f>
        <v>93.81037193462862</v>
      </c>
      <c r="AN229" s="31">
        <f>IF('SERIES_DB-MetaData'!$F229="US",'SERIES_DB-MetaData'!AN229,'SERIES_DB-MetaData'!AN229/6.89476)</f>
        <v>93.81037193462862</v>
      </c>
      <c r="AO229" s="108">
        <f>'SERIES_DB-MetaData'!AO229</f>
        <v>0</v>
      </c>
      <c r="AP229" s="108" t="str">
        <f>'SERIES_DB-MetaData'!AP229</f>
        <v>R</v>
      </c>
      <c r="AQ229" s="108">
        <f>'SERIES_DB-MetaData'!AQ229</f>
        <v>2</v>
      </c>
      <c r="AR229" s="108" t="str">
        <f>'SERIES_DB-MetaData'!AR229</f>
        <v>Ribbed</v>
      </c>
      <c r="AS229" s="31">
        <f>IF('SERIES_DB-MetaData'!$F229="US",'SERIES_DB-MetaData'!AS229,'SERIES_DB-MetaData'!AS229/25.4)</f>
        <v>0.39370078740157483</v>
      </c>
      <c r="AT229" s="108">
        <f>'SERIES_DB-MetaData'!AT229</f>
        <v>25</v>
      </c>
      <c r="AU229" s="31">
        <f>IF('SERIES_DB-MetaData'!$F229="US",'SERIES_DB-MetaData'!AU229,'SERIES_DB-MetaData'!AU229/25.4)</f>
        <v>5.9055118110236222</v>
      </c>
      <c r="AV229" s="31">
        <f>IF('SERIES_DB-MetaData'!$F229="US",'SERIES_DB-MetaData'!AV229,'SERIES_DB-MetaData'!AV229/25.4)</f>
        <v>0.39370078740157483</v>
      </c>
      <c r="AW229" s="108">
        <f>'SERIES_DB-MetaData'!AW229</f>
        <v>4</v>
      </c>
      <c r="AX229" s="31">
        <f>IF('SERIES_DB-MetaData'!$F229="US",'SERIES_DB-MetaData'!AX229,'SERIES_DB-MetaData'!AX229/25.4)</f>
        <v>5.9055118110236222</v>
      </c>
      <c r="AY229" s="23">
        <f t="shared" si="22"/>
        <v>0.41887902047863906</v>
      </c>
      <c r="AZ229" s="23">
        <f t="shared" si="25"/>
        <v>0.41887902047863906</v>
      </c>
      <c r="BA229" s="31">
        <f>IF('SERIES_DB-MetaData'!$F229="US",'SERIES_DB-MetaData'!BA229,'SERIES_DB-MetaData'!BA229/6.89476)</f>
        <v>65.455505340287417</v>
      </c>
      <c r="BB229" s="31">
        <f>IF('SERIES_DB-MetaData'!$F229="US",'SERIES_DB-MetaData'!BB229,'SERIES_DB-MetaData'!BB229/6.89476)</f>
        <v>103.77446060486514</v>
      </c>
      <c r="BC229" s="108">
        <f>'SERIES_DB-MetaData'!BC229</f>
        <v>0</v>
      </c>
      <c r="BD229" s="31">
        <f>IF('SERIES_DB-MetaData'!$F229="US",'SERIES_DB-MetaData'!BD229,'SERIES_DB-MetaData'!BD229/25.4)</f>
        <v>0.39370078740157483</v>
      </c>
      <c r="BE229" s="31">
        <f>IF('SERIES_DB-MetaData'!$F229="US",'SERIES_DB-MetaData'!BE229,'SERIES_DB-MetaData'!BE229/25.4)</f>
        <v>5.9055118110236222</v>
      </c>
      <c r="BF229" s="108">
        <f>'SERIES_DB-MetaData'!BF229</f>
        <v>2</v>
      </c>
      <c r="BG229" s="23">
        <f t="shared" si="23"/>
        <v>0.80553657784353661</v>
      </c>
      <c r="BH229" s="31">
        <f>IF('SERIES_DB-MetaData'!$F229="US",'SERIES_DB-MetaData'!BH229,'SERIES_DB-MetaData'!BH229/25.4)</f>
        <v>0</v>
      </c>
      <c r="BI229" s="31">
        <f>IF('SERIES_DB-MetaData'!$F229="US",'SERIES_DB-MetaData'!BI229,'SERIES_DB-MetaData'!BI229/6.89476)</f>
        <v>65.455505340287417</v>
      </c>
      <c r="BJ229" s="31">
        <f>IF('SERIES_DB-MetaData'!$F229="US",'SERIES_DB-MetaData'!BJ229,'SERIES_DB-MetaData'!BJ229/6.89476)</f>
        <v>103.77446060486514</v>
      </c>
      <c r="BK229" s="108">
        <f>'SERIES_DB-MetaData'!BK229</f>
        <v>0</v>
      </c>
      <c r="BL229" s="31">
        <f>IF('SERIES_DB-MetaData'!$F229="US",'SERIES_DB-MetaData'!BL229,'SERIES_DB-MetaData'!BL229/25.4)</f>
        <v>0.39370078740157483</v>
      </c>
      <c r="BM229" s="31">
        <f>IF('SERIES_DB-MetaData'!$F229="US",'SERIES_DB-MetaData'!BM229,'SERIES_DB-MetaData'!BM229/25.4)</f>
        <v>5.9055118110236222</v>
      </c>
      <c r="BN229" s="31">
        <f>'SERIES_DB-MetaData'!$BO$6</f>
        <v>0.52359877559829893</v>
      </c>
      <c r="BO229" s="22">
        <f>'SERIES_DB-MetaData'!$BO$6</f>
        <v>0.52359877559829893</v>
      </c>
      <c r="BP229" s="31">
        <f>IF('SERIES_DB-MetaData'!$F229="US",'SERIES_DB-MetaData'!BP229,'SERIES_DB-MetaData'!BP229/6.89476)</f>
        <v>65.455505340287417</v>
      </c>
      <c r="BQ229" s="31">
        <f>IF('SERIES_DB-MetaData'!$F229="US",'SERIES_DB-MetaData'!BQ229,'SERIES_DB-MetaData'!BQ229/6.89476)</f>
        <v>103.77446060486514</v>
      </c>
      <c r="BR229" s="108">
        <f>'SERIES_DB-MetaData'!BR229</f>
        <v>0</v>
      </c>
      <c r="BS229" s="31">
        <f>IF('SERIES_DB-MetaData'!$F229="US",'SERIES_DB-MetaData'!BS229,'SERIES_DB-MetaData'!BS229/25.4)</f>
        <v>0</v>
      </c>
      <c r="BT229" s="108">
        <f>'SERIES_DB-MetaData'!BT229</f>
        <v>0</v>
      </c>
      <c r="BU229" s="108">
        <f t="shared" si="24"/>
        <v>0</v>
      </c>
      <c r="BV229" s="31">
        <f>IF('SERIES_DB-MetaData'!$F229="US",'SERIES_DB-MetaData'!BV229,'SERIES_DB-MetaData'!BV229/6.89476)</f>
        <v>0</v>
      </c>
      <c r="BW229" s="108">
        <f>'SERIES_DB-MetaData'!BW229</f>
        <v>0</v>
      </c>
      <c r="BX229" s="108">
        <f>'SERIES_DB-MetaData'!BX229</f>
        <v>1</v>
      </c>
    </row>
    <row r="230" spans="1:76">
      <c r="A230" s="85">
        <f>'SERIES_DB-MetaData'!A230</f>
        <v>225</v>
      </c>
      <c r="B230" s="85">
        <f>'SERIES_DB-MetaData'!B230</f>
        <v>0</v>
      </c>
      <c r="C230" s="85">
        <f>'SERIES_DB-MetaData'!C230</f>
        <v>3</v>
      </c>
      <c r="D230" s="85" t="str">
        <f>'SERIES_DB-MetaData'!D230</f>
        <v>WD170</v>
      </c>
      <c r="E230" s="85" t="str">
        <f>'SERIES_DB-MetaData'!E230</f>
        <v>Shaingchin, Lukkunaprasit, Wood (2006)</v>
      </c>
      <c r="F230" s="20" t="s">
        <v>193</v>
      </c>
      <c r="G230" s="85" t="str">
        <f>'SERIES_DB-MetaData'!G230</f>
        <v>C</v>
      </c>
      <c r="H230" s="85" t="str">
        <f>'SERIES_DB-MetaData'!H230</f>
        <v>B</v>
      </c>
      <c r="I230" s="31">
        <f>IF('SERIES_DB-MetaData'!$F230="US",'SERIES_DB-MetaData'!I230,'SERIES_DB-MetaData'!I230/6.89476)</f>
        <v>4.7717396979735334</v>
      </c>
      <c r="J230" s="31">
        <f>IF('SERIES_DB-MetaData'!$F230="US",'SERIES_DB-MetaData'!J230,'SERIES_DB-MetaData'!J230/6.89476)</f>
        <v>0</v>
      </c>
      <c r="K230" s="31">
        <f>IF('SERIES_DB-MetaData'!$F230="US",'SERIES_DB-MetaData'!K230,'SERIES_DB-MetaData'!K230/6.89476)</f>
        <v>0</v>
      </c>
      <c r="L230" s="31">
        <f>IF('SERIES_DB-MetaData'!$F230="US",'SERIES_DB-MetaData'!L230,'SERIES_DB-MetaData'!L230/4.448)</f>
        <v>99.668952338129515</v>
      </c>
      <c r="M230" s="20" t="str">
        <f>'SERIES_DB-MetaData'!M230</f>
        <v>II</v>
      </c>
      <c r="N230" s="31">
        <f>IF('SERIES_DB-MetaData'!$F230="US",'SERIES_DB-MetaData'!N230,'SERIES_DB-MetaData'!N230/25.4)</f>
        <v>9.8425196850393704</v>
      </c>
      <c r="O230" s="31">
        <f>IF('SERIES_DB-MetaData'!$F230="US",'SERIES_DB-MetaData'!O230,'SERIES_DB-MetaData'!O230/25.4)</f>
        <v>9.8425196850393704</v>
      </c>
      <c r="P230" s="31">
        <f>IF('SERIES_DB-MetaData'!$F230="US",'SERIES_DB-MetaData'!P230,'SERIES_DB-MetaData'!P230/25.4)</f>
        <v>59.055118110236222</v>
      </c>
      <c r="Q230" s="31">
        <f>IF('SERIES_DB-MetaData'!$F230="US",'SERIES_DB-MetaData'!Q230,'SERIES_DB-MetaData'!Q230/25.4)</f>
        <v>5.1181102362204731</v>
      </c>
      <c r="R230" s="31">
        <f>IF('SERIES_DB-MetaData'!$F230="US",'SERIES_DB-MetaData'!R230,'SERIES_DB-MetaData'!R230/25.4)</f>
        <v>88.58267716535434</v>
      </c>
      <c r="S230" s="31">
        <f>IF('SERIES_DB-MetaData'!$F230="US",'SERIES_DB-MetaData'!S230,'SERIES_DB-MetaData'!S230/25.4)</f>
        <v>88.58267716535434</v>
      </c>
      <c r="T230" s="24" t="str">
        <f>'SERIES_DB-MetaData'!T230</f>
        <v>C</v>
      </c>
      <c r="U230" s="31">
        <f>IF('SERIES_DB-MetaData'!$F230="US",'SERIES_DB-MetaData'!U230,'SERIES_DB-MetaData'!U230/(25.4^2))</f>
        <v>298.37559675119354</v>
      </c>
      <c r="V230" s="31">
        <f>IF('SERIES_DB-MetaData'!$F230="US",'SERIES_DB-MetaData'!V230,'SERIES_DB-MetaData'!V230/25.4)</f>
        <v>0.62992125984251968</v>
      </c>
      <c r="W230" s="31">
        <f>IF('SERIES_DB-MetaData'!$F230="US",'SERIES_DB-MetaData'!W230,'SERIES_DB-MetaData'!W230/25.4)</f>
        <v>0.62992125984251968</v>
      </c>
      <c r="X230" s="31">
        <f>IF('SERIES_DB-MetaData'!$F230="US",'SERIES_DB-MetaData'!X230,'SERIES_DB-MetaData'!X230/25.4)</f>
        <v>0.62992125984251968</v>
      </c>
      <c r="Y230" s="108">
        <f>'SERIES_DB-MetaData'!Y230</f>
        <v>8</v>
      </c>
      <c r="Z230" s="31">
        <f>IF('SERIES_DB-MetaData'!$F230="US",'SERIES_DB-MetaData'!Z230,'SERIES_DB-MetaData'!Z230/25.4)</f>
        <v>1.5748031496062993</v>
      </c>
      <c r="AA230" s="108">
        <f>'SERIES_DB-MetaData'!AA230</f>
        <v>1</v>
      </c>
      <c r="AB230" s="31">
        <f>IF('SERIES_DB-MetaData'!$F230="US",'SERIES_DB-MetaData'!AB230,'SERIES_DB-MetaData'!AB230/25.4)</f>
        <v>1.4960629921259843</v>
      </c>
      <c r="AC230" s="108">
        <f>'SERIES_DB-MetaData'!AC230</f>
        <v>1</v>
      </c>
      <c r="AD230" s="108" t="str">
        <f>'SERIES_DB-MetaData'!AD230</f>
        <v>STRAIGHT</v>
      </c>
      <c r="AE230" s="31">
        <f>IF('SERIES_DB-MetaData'!$F230="US",'SERIES_DB-MetaData'!AE230,'SERIES_DB-MetaData'!AE230/25.4)</f>
        <v>17.716535433070867</v>
      </c>
      <c r="AF230" s="108" t="str">
        <f>'SERIES_DB-MetaData'!AF230</f>
        <v>Ribbed</v>
      </c>
      <c r="AG230" s="23">
        <f t="shared" si="21"/>
        <v>0.83558204604570063</v>
      </c>
      <c r="AH230" s="31">
        <f>IF('SERIES_DB-MetaData'!$F230="US",'SERIES_DB-MetaData'!AH230,'SERIES_DB-MetaData'!AH230/25.4)</f>
        <v>0</v>
      </c>
      <c r="AI230" s="31">
        <f>IF('SERIES_DB-MetaData'!$F230="US",'SERIES_DB-MetaData'!AI230,'SERIES_DB-MetaData'!AI230/6.89476)</f>
        <v>86.398946446286757</v>
      </c>
      <c r="AJ230" s="31">
        <f>IF('SERIES_DB-MetaData'!$F230="US",'SERIES_DB-MetaData'!AJ230,'SERIES_DB-MetaData'!AJ230/6.89476)</f>
        <v>96.305020044207495</v>
      </c>
      <c r="AK230" s="31">
        <f>IF('SERIES_DB-MetaData'!$F230="US",'SERIES_DB-MetaData'!AK230,'SERIES_DB-MetaData'!AK230/6.89476)</f>
        <v>86.398946446286757</v>
      </c>
      <c r="AL230" s="31">
        <f>IF('SERIES_DB-MetaData'!$F230="US",'SERIES_DB-MetaData'!AL230,'SERIES_DB-MetaData'!AL230/6.89476)</f>
        <v>86.398946446286757</v>
      </c>
      <c r="AM230" s="31">
        <f>IF('SERIES_DB-MetaData'!$F230="US",'SERIES_DB-MetaData'!AM230,'SERIES_DB-MetaData'!AM230/6.89476)</f>
        <v>96.305020044207495</v>
      </c>
      <c r="AN230" s="31">
        <f>IF('SERIES_DB-MetaData'!$F230="US",'SERIES_DB-MetaData'!AN230,'SERIES_DB-MetaData'!AN230/6.89476)</f>
        <v>96.305020044207495</v>
      </c>
      <c r="AO230" s="108">
        <f>'SERIES_DB-MetaData'!AO230</f>
        <v>0</v>
      </c>
      <c r="AP230" s="108" t="str">
        <f>'SERIES_DB-MetaData'!AP230</f>
        <v>R</v>
      </c>
      <c r="AQ230" s="108">
        <f>'SERIES_DB-MetaData'!AQ230</f>
        <v>2</v>
      </c>
      <c r="AR230" s="108" t="str">
        <f>'SERIES_DB-MetaData'!AR230</f>
        <v>Ribbed</v>
      </c>
      <c r="AS230" s="31">
        <f>IF('SERIES_DB-MetaData'!$F230="US",'SERIES_DB-MetaData'!AS230,'SERIES_DB-MetaData'!AS230/25.4)</f>
        <v>0.39370078740157483</v>
      </c>
      <c r="AT230" s="108">
        <f>'SERIES_DB-MetaData'!AT230</f>
        <v>25</v>
      </c>
      <c r="AU230" s="31">
        <f>IF('SERIES_DB-MetaData'!$F230="US",'SERIES_DB-MetaData'!AU230,'SERIES_DB-MetaData'!AU230/25.4)</f>
        <v>5.9055118110236222</v>
      </c>
      <c r="AV230" s="31">
        <f>IF('SERIES_DB-MetaData'!$F230="US",'SERIES_DB-MetaData'!AV230,'SERIES_DB-MetaData'!AV230/25.4)</f>
        <v>0.39370078740157483</v>
      </c>
      <c r="AW230" s="108">
        <f>'SERIES_DB-MetaData'!AW230</f>
        <v>4</v>
      </c>
      <c r="AX230" s="31">
        <f>IF('SERIES_DB-MetaData'!$F230="US",'SERIES_DB-MetaData'!AX230,'SERIES_DB-MetaData'!AX230/25.4)</f>
        <v>5.9055118110236222</v>
      </c>
      <c r="AY230" s="23">
        <f t="shared" si="22"/>
        <v>0.41887902047863906</v>
      </c>
      <c r="AZ230" s="23">
        <f t="shared" si="25"/>
        <v>0.41887902047863906</v>
      </c>
      <c r="BA230" s="31">
        <f>IF('SERIES_DB-MetaData'!$F230="US",'SERIES_DB-MetaData'!BA230,'SERIES_DB-MetaData'!BA230/6.89476)</f>
        <v>73.374562711392414</v>
      </c>
      <c r="BB230" s="31">
        <f>IF('SERIES_DB-MetaData'!$F230="US",'SERIES_DB-MetaData'!BB230,'SERIES_DB-MetaData'!BB230/6.89476)</f>
        <v>99.017224674970564</v>
      </c>
      <c r="BC230" s="108">
        <f>'SERIES_DB-MetaData'!BC230</f>
        <v>0</v>
      </c>
      <c r="BD230" s="31">
        <f>IF('SERIES_DB-MetaData'!$F230="US",'SERIES_DB-MetaData'!BD230,'SERIES_DB-MetaData'!BD230/25.4)</f>
        <v>0.39370078740157483</v>
      </c>
      <c r="BE230" s="31">
        <f>IF('SERIES_DB-MetaData'!$F230="US",'SERIES_DB-MetaData'!BE230,'SERIES_DB-MetaData'!BE230/25.4)</f>
        <v>6.6929133858267722</v>
      </c>
      <c r="BF230" s="108">
        <f>'SERIES_DB-MetaData'!BF230</f>
        <v>2</v>
      </c>
      <c r="BG230" s="23">
        <f t="shared" si="23"/>
        <v>0.71076756868547342</v>
      </c>
      <c r="BH230" s="31">
        <f>IF('SERIES_DB-MetaData'!$F230="US",'SERIES_DB-MetaData'!BH230,'SERIES_DB-MetaData'!BH230/25.4)</f>
        <v>0</v>
      </c>
      <c r="BI230" s="31">
        <f>IF('SERIES_DB-MetaData'!$F230="US",'SERIES_DB-MetaData'!BI230,'SERIES_DB-MetaData'!BI230/6.89476)</f>
        <v>73.374562711392414</v>
      </c>
      <c r="BJ230" s="31">
        <f>IF('SERIES_DB-MetaData'!$F230="US",'SERIES_DB-MetaData'!BJ230,'SERIES_DB-MetaData'!BJ230/6.89476)</f>
        <v>99.017224674970564</v>
      </c>
      <c r="BK230" s="108">
        <f>'SERIES_DB-MetaData'!BK230</f>
        <v>0</v>
      </c>
      <c r="BL230" s="31">
        <f>IF('SERIES_DB-MetaData'!$F230="US",'SERIES_DB-MetaData'!BL230,'SERIES_DB-MetaData'!BL230/25.4)</f>
        <v>0.39370078740157483</v>
      </c>
      <c r="BM230" s="31">
        <f>IF('SERIES_DB-MetaData'!$F230="US",'SERIES_DB-MetaData'!BM230,'SERIES_DB-MetaData'!BM230/25.4)</f>
        <v>6.6929133858267722</v>
      </c>
      <c r="BN230" s="31">
        <f>'SERIES_DB-MetaData'!$BO$6</f>
        <v>0.52359877559829893</v>
      </c>
      <c r="BO230" s="22">
        <f>'SERIES_DB-MetaData'!$BO$6</f>
        <v>0.52359877559829893</v>
      </c>
      <c r="BP230" s="31">
        <f>IF('SERIES_DB-MetaData'!$F230="US",'SERIES_DB-MetaData'!BP230,'SERIES_DB-MetaData'!BP230/6.89476)</f>
        <v>73.374562711392414</v>
      </c>
      <c r="BQ230" s="31">
        <f>IF('SERIES_DB-MetaData'!$F230="US",'SERIES_DB-MetaData'!BQ230,'SERIES_DB-MetaData'!BQ230/6.89476)</f>
        <v>99.017224674970564</v>
      </c>
      <c r="BR230" s="108">
        <f>'SERIES_DB-MetaData'!BR230</f>
        <v>0</v>
      </c>
      <c r="BS230" s="31">
        <f>IF('SERIES_DB-MetaData'!$F230="US",'SERIES_DB-MetaData'!BS230,'SERIES_DB-MetaData'!BS230/25.4)</f>
        <v>0</v>
      </c>
      <c r="BT230" s="108">
        <f>'SERIES_DB-MetaData'!BT230</f>
        <v>0</v>
      </c>
      <c r="BU230" s="108">
        <f t="shared" si="24"/>
        <v>0</v>
      </c>
      <c r="BV230" s="31">
        <f>IF('SERIES_DB-MetaData'!$F230="US",'SERIES_DB-MetaData'!BV230,'SERIES_DB-MetaData'!BV230/6.89476)</f>
        <v>0</v>
      </c>
      <c r="BW230" s="108">
        <f>'SERIES_DB-MetaData'!BW230</f>
        <v>0</v>
      </c>
      <c r="BX230" s="108">
        <f>'SERIES_DB-MetaData'!BX230</f>
        <v>1</v>
      </c>
    </row>
    <row r="231" spans="1:76">
      <c r="A231" s="85">
        <f>'SERIES_DB-MetaData'!A231</f>
        <v>226</v>
      </c>
      <c r="B231" s="85">
        <f>'SERIES_DB-MetaData'!B231</f>
        <v>0</v>
      </c>
      <c r="C231" s="85">
        <f>'SERIES_DB-MetaData'!C231</f>
        <v>4</v>
      </c>
      <c r="D231" s="85" t="str">
        <f>'SERIES_DB-MetaData'!D231</f>
        <v>WD200</v>
      </c>
      <c r="E231" s="85" t="str">
        <f>'SERIES_DB-MetaData'!E231</f>
        <v>Shaingchin, Lukkunaprasit, Wood (2006)</v>
      </c>
      <c r="F231" s="20" t="s">
        <v>193</v>
      </c>
      <c r="G231" s="85" t="str">
        <f>'SERIES_DB-MetaData'!G231</f>
        <v>C</v>
      </c>
      <c r="H231" s="85" t="str">
        <f>'SERIES_DB-MetaData'!H231</f>
        <v>B</v>
      </c>
      <c r="I231" s="31">
        <f>IF('SERIES_DB-MetaData'!$F231="US",'SERIES_DB-MetaData'!I231,'SERIES_DB-MetaData'!I231/6.89476)</f>
        <v>4.8877698426051097</v>
      </c>
      <c r="J231" s="31">
        <f>IF('SERIES_DB-MetaData'!$F231="US",'SERIES_DB-MetaData'!J231,'SERIES_DB-MetaData'!J231/6.89476)</f>
        <v>0</v>
      </c>
      <c r="K231" s="31">
        <f>IF('SERIES_DB-MetaData'!$F231="US",'SERIES_DB-MetaData'!K231,'SERIES_DB-MetaData'!K231/6.89476)</f>
        <v>0</v>
      </c>
      <c r="L231" s="31">
        <f>IF('SERIES_DB-MetaData'!$F231="US",'SERIES_DB-MetaData'!L231,'SERIES_DB-MetaData'!L231/4.448)</f>
        <v>102.09251348920866</v>
      </c>
      <c r="M231" s="20" t="str">
        <f>'SERIES_DB-MetaData'!M231</f>
        <v>II</v>
      </c>
      <c r="N231" s="31">
        <f>IF('SERIES_DB-MetaData'!$F231="US",'SERIES_DB-MetaData'!N231,'SERIES_DB-MetaData'!N231/25.4)</f>
        <v>9.8425196850393704</v>
      </c>
      <c r="O231" s="31">
        <f>IF('SERIES_DB-MetaData'!$F231="US",'SERIES_DB-MetaData'!O231,'SERIES_DB-MetaData'!O231/25.4)</f>
        <v>9.8425196850393704</v>
      </c>
      <c r="P231" s="31">
        <f>IF('SERIES_DB-MetaData'!$F231="US",'SERIES_DB-MetaData'!P231,'SERIES_DB-MetaData'!P231/25.4)</f>
        <v>59.055118110236222</v>
      </c>
      <c r="Q231" s="31">
        <f>IF('SERIES_DB-MetaData'!$F231="US",'SERIES_DB-MetaData'!Q231,'SERIES_DB-MetaData'!Q231/25.4)</f>
        <v>5.1181102362204731</v>
      </c>
      <c r="R231" s="31">
        <f>IF('SERIES_DB-MetaData'!$F231="US",'SERIES_DB-MetaData'!R231,'SERIES_DB-MetaData'!R231/25.4)</f>
        <v>88.58267716535434</v>
      </c>
      <c r="S231" s="31">
        <f>IF('SERIES_DB-MetaData'!$F231="US",'SERIES_DB-MetaData'!S231,'SERIES_DB-MetaData'!S231/25.4)</f>
        <v>88.58267716535434</v>
      </c>
      <c r="T231" s="24" t="str">
        <f>'SERIES_DB-MetaData'!T231</f>
        <v>C</v>
      </c>
      <c r="U231" s="31">
        <f>IF('SERIES_DB-MetaData'!$F231="US",'SERIES_DB-MetaData'!U231,'SERIES_DB-MetaData'!U231/(25.4^2))</f>
        <v>298.37559675119354</v>
      </c>
      <c r="V231" s="31">
        <f>IF('SERIES_DB-MetaData'!$F231="US",'SERIES_DB-MetaData'!V231,'SERIES_DB-MetaData'!V231/25.4)</f>
        <v>0.62992125984251968</v>
      </c>
      <c r="W231" s="31">
        <f>IF('SERIES_DB-MetaData'!$F231="US",'SERIES_DB-MetaData'!W231,'SERIES_DB-MetaData'!W231/25.4)</f>
        <v>0.62992125984251968</v>
      </c>
      <c r="X231" s="31">
        <f>IF('SERIES_DB-MetaData'!$F231="US",'SERIES_DB-MetaData'!X231,'SERIES_DB-MetaData'!X231/25.4)</f>
        <v>0.62992125984251968</v>
      </c>
      <c r="Y231" s="108">
        <f>'SERIES_DB-MetaData'!Y231</f>
        <v>8</v>
      </c>
      <c r="Z231" s="31">
        <f>IF('SERIES_DB-MetaData'!$F231="US",'SERIES_DB-MetaData'!Z231,'SERIES_DB-MetaData'!Z231/25.4)</f>
        <v>1.5748031496062993</v>
      </c>
      <c r="AA231" s="108">
        <f>'SERIES_DB-MetaData'!AA231</f>
        <v>1</v>
      </c>
      <c r="AB231" s="31">
        <f>IF('SERIES_DB-MetaData'!$F231="US",'SERIES_DB-MetaData'!AB231,'SERIES_DB-MetaData'!AB231/25.4)</f>
        <v>1.4960629921259843</v>
      </c>
      <c r="AC231" s="108">
        <f>'SERIES_DB-MetaData'!AC231</f>
        <v>1</v>
      </c>
      <c r="AD231" s="108" t="str">
        <f>'SERIES_DB-MetaData'!AD231</f>
        <v>STRAIGHT</v>
      </c>
      <c r="AE231" s="31">
        <f>IF('SERIES_DB-MetaData'!$F231="US",'SERIES_DB-MetaData'!AE231,'SERIES_DB-MetaData'!AE231/25.4)</f>
        <v>17.716535433070867</v>
      </c>
      <c r="AF231" s="108" t="str">
        <f>'SERIES_DB-MetaData'!AF231</f>
        <v>Ribbed</v>
      </c>
      <c r="AG231" s="23">
        <f t="shared" si="21"/>
        <v>0.83558204604570063</v>
      </c>
      <c r="AH231" s="31">
        <f>IF('SERIES_DB-MetaData'!$F231="US",'SERIES_DB-MetaData'!AH231,'SERIES_DB-MetaData'!AH231/25.4)</f>
        <v>0</v>
      </c>
      <c r="AI231" s="31">
        <f>IF('SERIES_DB-MetaData'!$F231="US",'SERIES_DB-MetaData'!AI231,'SERIES_DB-MetaData'!AI231/6.89476)</f>
        <v>83.382162685865794</v>
      </c>
      <c r="AJ231" s="31">
        <f>IF('SERIES_DB-MetaData'!$F231="US",'SERIES_DB-MetaData'!AJ231,'SERIES_DB-MetaData'!AJ231/6.89476)</f>
        <v>93.81037193462862</v>
      </c>
      <c r="AK231" s="31">
        <f>IF('SERIES_DB-MetaData'!$F231="US",'SERIES_DB-MetaData'!AK231,'SERIES_DB-MetaData'!AK231/6.89476)</f>
        <v>83.382162685865794</v>
      </c>
      <c r="AL231" s="31">
        <f>IF('SERIES_DB-MetaData'!$F231="US",'SERIES_DB-MetaData'!AL231,'SERIES_DB-MetaData'!AL231/6.89476)</f>
        <v>83.382162685865794</v>
      </c>
      <c r="AM231" s="31">
        <f>IF('SERIES_DB-MetaData'!$F231="US",'SERIES_DB-MetaData'!AM231,'SERIES_DB-MetaData'!AM231/6.89476)</f>
        <v>93.81037193462862</v>
      </c>
      <c r="AN231" s="31">
        <f>IF('SERIES_DB-MetaData'!$F231="US",'SERIES_DB-MetaData'!AN231,'SERIES_DB-MetaData'!AN231/6.89476)</f>
        <v>93.81037193462862</v>
      </c>
      <c r="AO231" s="108">
        <f>'SERIES_DB-MetaData'!AO231</f>
        <v>0</v>
      </c>
      <c r="AP231" s="108" t="str">
        <f>'SERIES_DB-MetaData'!AP231</f>
        <v>R</v>
      </c>
      <c r="AQ231" s="108">
        <f>'SERIES_DB-MetaData'!AQ231</f>
        <v>2</v>
      </c>
      <c r="AR231" s="108" t="str">
        <f>'SERIES_DB-MetaData'!AR231</f>
        <v>Ribbed</v>
      </c>
      <c r="AS231" s="31">
        <f>IF('SERIES_DB-MetaData'!$F231="US",'SERIES_DB-MetaData'!AS231,'SERIES_DB-MetaData'!AS231/25.4)</f>
        <v>0.39370078740157483</v>
      </c>
      <c r="AT231" s="108">
        <f>'SERIES_DB-MetaData'!AT231</f>
        <v>25</v>
      </c>
      <c r="AU231" s="31">
        <f>IF('SERIES_DB-MetaData'!$F231="US",'SERIES_DB-MetaData'!AU231,'SERIES_DB-MetaData'!AU231/25.4)</f>
        <v>5.9055118110236222</v>
      </c>
      <c r="AV231" s="31">
        <f>IF('SERIES_DB-MetaData'!$F231="US",'SERIES_DB-MetaData'!AV231,'SERIES_DB-MetaData'!AV231/25.4)</f>
        <v>0.39370078740157483</v>
      </c>
      <c r="AW231" s="108">
        <f>'SERIES_DB-MetaData'!AW231</f>
        <v>4</v>
      </c>
      <c r="AX231" s="31">
        <f>IF('SERIES_DB-MetaData'!$F231="US",'SERIES_DB-MetaData'!AX231,'SERIES_DB-MetaData'!AX231/25.4)</f>
        <v>5.9055118110236222</v>
      </c>
      <c r="AY231" s="23">
        <f t="shared" si="22"/>
        <v>0.41887902047863906</v>
      </c>
      <c r="AZ231" s="23">
        <f t="shared" si="25"/>
        <v>0.41887902047863906</v>
      </c>
      <c r="BA231" s="31">
        <f>IF('SERIES_DB-MetaData'!$F231="US",'SERIES_DB-MetaData'!BA231,'SERIES_DB-MetaData'!BA231/6.89476)</f>
        <v>65.455505340287417</v>
      </c>
      <c r="BB231" s="31">
        <f>IF('SERIES_DB-MetaData'!$F231="US",'SERIES_DB-MetaData'!BB231,'SERIES_DB-MetaData'!BB231/6.89476)</f>
        <v>104.06453596644408</v>
      </c>
      <c r="BC231" s="108">
        <f>'SERIES_DB-MetaData'!BC231</f>
        <v>0</v>
      </c>
      <c r="BD231" s="31">
        <f>IF('SERIES_DB-MetaData'!$F231="US",'SERIES_DB-MetaData'!BD231,'SERIES_DB-MetaData'!BD231/25.4)</f>
        <v>0.39370078740157483</v>
      </c>
      <c r="BE231" s="31">
        <f>IF('SERIES_DB-MetaData'!$F231="US",'SERIES_DB-MetaData'!BE231,'SERIES_DB-MetaData'!BE231/25.4)</f>
        <v>7.8740157480314963</v>
      </c>
      <c r="BF231" s="108">
        <f>'SERIES_DB-MetaData'!BF231</f>
        <v>2</v>
      </c>
      <c r="BG231" s="23">
        <f t="shared" si="23"/>
        <v>0.60415243338265245</v>
      </c>
      <c r="BH231" s="31">
        <f>IF('SERIES_DB-MetaData'!$F231="US",'SERIES_DB-MetaData'!BH231,'SERIES_DB-MetaData'!BH231/25.4)</f>
        <v>0</v>
      </c>
      <c r="BI231" s="31">
        <f>IF('SERIES_DB-MetaData'!$F231="US",'SERIES_DB-MetaData'!BI231,'SERIES_DB-MetaData'!BI231/6.89476)</f>
        <v>65.455505340287417</v>
      </c>
      <c r="BJ231" s="31">
        <f>IF('SERIES_DB-MetaData'!$F231="US",'SERIES_DB-MetaData'!BJ231,'SERIES_DB-MetaData'!BJ231/6.89476)</f>
        <v>104.06453596644408</v>
      </c>
      <c r="BK231" s="108">
        <f>'SERIES_DB-MetaData'!BK231</f>
        <v>0</v>
      </c>
      <c r="BL231" s="31">
        <f>IF('SERIES_DB-MetaData'!$F231="US",'SERIES_DB-MetaData'!BL231,'SERIES_DB-MetaData'!BL231/25.4)</f>
        <v>0.39370078740157483</v>
      </c>
      <c r="BM231" s="31">
        <f>IF('SERIES_DB-MetaData'!$F231="US",'SERIES_DB-MetaData'!BM231,'SERIES_DB-MetaData'!BM231/25.4)</f>
        <v>7.8740157480314963</v>
      </c>
      <c r="BN231" s="31">
        <f>'SERIES_DB-MetaData'!$BO$6</f>
        <v>0.52359877559829893</v>
      </c>
      <c r="BO231" s="22">
        <f>'SERIES_DB-MetaData'!$BO$6</f>
        <v>0.52359877559829893</v>
      </c>
      <c r="BP231" s="31">
        <f>IF('SERIES_DB-MetaData'!$F231="US",'SERIES_DB-MetaData'!BP231,'SERIES_DB-MetaData'!BP231/6.89476)</f>
        <v>65.455505340287417</v>
      </c>
      <c r="BQ231" s="31">
        <f>IF('SERIES_DB-MetaData'!$F231="US",'SERIES_DB-MetaData'!BQ231,'SERIES_DB-MetaData'!BQ231/6.89476)</f>
        <v>104.06453596644408</v>
      </c>
      <c r="BR231" s="108">
        <f>'SERIES_DB-MetaData'!BR231</f>
        <v>0</v>
      </c>
      <c r="BS231" s="31">
        <f>IF('SERIES_DB-MetaData'!$F231="US",'SERIES_DB-MetaData'!BS231,'SERIES_DB-MetaData'!BS231/25.4)</f>
        <v>0</v>
      </c>
      <c r="BT231" s="108">
        <f>'SERIES_DB-MetaData'!BT231</f>
        <v>0</v>
      </c>
      <c r="BU231" s="108">
        <f t="shared" si="24"/>
        <v>0</v>
      </c>
      <c r="BV231" s="31">
        <f>IF('SERIES_DB-MetaData'!$F231="US",'SERIES_DB-MetaData'!BV231,'SERIES_DB-MetaData'!BV231/6.89476)</f>
        <v>0</v>
      </c>
      <c r="BW231" s="108">
        <f>'SERIES_DB-MetaData'!BW231</f>
        <v>0</v>
      </c>
      <c r="BX231" s="108">
        <f>'SERIES_DB-MetaData'!BX231</f>
        <v>1</v>
      </c>
    </row>
    <row r="232" spans="1:76">
      <c r="A232" s="85">
        <f>'SERIES_DB-MetaData'!A232</f>
        <v>227</v>
      </c>
      <c r="B232" s="85">
        <f>'SERIES_DB-MetaData'!B232</f>
        <v>0</v>
      </c>
      <c r="C232" s="85">
        <f>'SERIES_DB-MetaData'!C232</f>
        <v>1</v>
      </c>
      <c r="D232" s="85" t="str">
        <f>'SERIES_DB-MetaData'!D232</f>
        <v>W1</v>
      </c>
      <c r="E232" s="85" t="str">
        <f>'SERIES_DB-MetaData'!E232</f>
        <v>Sittipunt and Wood (2000)</v>
      </c>
      <c r="F232" s="20" t="s">
        <v>193</v>
      </c>
      <c r="G232" s="85" t="str">
        <f>'SERIES_DB-MetaData'!G232</f>
        <v>C</v>
      </c>
      <c r="H232" s="85" t="str">
        <f>'SERIES_DB-MetaData'!H232</f>
        <v>B</v>
      </c>
      <c r="I232" s="31">
        <f>IF('SERIES_DB-MetaData'!$F232="US",'SERIES_DB-MetaData'!I232,'SERIES_DB-MetaData'!I232/6.89476)</f>
        <v>5.30837911689457</v>
      </c>
      <c r="J232" s="31">
        <f>IF('SERIES_DB-MetaData'!$F232="US",'SERIES_DB-MetaData'!J232,'SERIES_DB-MetaData'!J232/6.89476)</f>
        <v>0</v>
      </c>
      <c r="K232" s="31">
        <f>IF('SERIES_DB-MetaData'!$F232="US",'SERIES_DB-MetaData'!K232,'SERIES_DB-MetaData'!K232/6.89476)</f>
        <v>0</v>
      </c>
      <c r="L232" s="31">
        <f>IF('SERIES_DB-MetaData'!$F232="US",'SERIES_DB-MetaData'!L232,'SERIES_DB-MetaData'!L232/4.448)</f>
        <v>0</v>
      </c>
      <c r="M232" s="20">
        <f>'SERIES_DB-MetaData'!M232</f>
        <v>0</v>
      </c>
      <c r="N232" s="31">
        <f>IF('SERIES_DB-MetaData'!$F232="US",'SERIES_DB-MetaData'!N232,'SERIES_DB-MetaData'!N232/25.4)</f>
        <v>9.8425196850393704</v>
      </c>
      <c r="O232" s="31">
        <f>IF('SERIES_DB-MetaData'!$F232="US",'SERIES_DB-MetaData'!O232,'SERIES_DB-MetaData'!O232/25.4)</f>
        <v>9.8425196850393704</v>
      </c>
      <c r="P232" s="31">
        <f>IF('SERIES_DB-MetaData'!$F232="US",'SERIES_DB-MetaData'!P232,'SERIES_DB-MetaData'!P232/25.4)</f>
        <v>59.055118110236222</v>
      </c>
      <c r="Q232" s="31">
        <f>IF('SERIES_DB-MetaData'!$F232="US",'SERIES_DB-MetaData'!Q232,'SERIES_DB-MetaData'!Q232/25.4)</f>
        <v>9.8425196850393704</v>
      </c>
      <c r="R232" s="31">
        <f>IF('SERIES_DB-MetaData'!$F232="US",'SERIES_DB-MetaData'!R232,'SERIES_DB-MetaData'!R232/25.4)</f>
        <v>84.645669291338592</v>
      </c>
      <c r="S232" s="31">
        <f>IF('SERIES_DB-MetaData'!$F232="US",'SERIES_DB-MetaData'!S232,'SERIES_DB-MetaData'!S232/25.4)</f>
        <v>84.645669291338592</v>
      </c>
      <c r="T232" s="24" t="str">
        <f>'SERIES_DB-MetaData'!T232</f>
        <v>C</v>
      </c>
      <c r="U232" s="31">
        <f>IF('SERIES_DB-MetaData'!$F232="US",'SERIES_DB-MetaData'!U232,'SERIES_DB-MetaData'!U232/(25.4^2))</f>
        <v>484.37596875193753</v>
      </c>
      <c r="V232" s="31">
        <f>IF('SERIES_DB-MetaData'!$F232="US",'SERIES_DB-MetaData'!V232,'SERIES_DB-MetaData'!V232/25.4)</f>
        <v>0.59447515238352366</v>
      </c>
      <c r="W232" s="31">
        <f>IF('SERIES_DB-MetaData'!$F232="US",'SERIES_DB-MetaData'!W232,'SERIES_DB-MetaData'!W232/25.4)</f>
        <v>0.47244094488188981</v>
      </c>
      <c r="X232" s="31">
        <f>IF('SERIES_DB-MetaData'!$F232="US",'SERIES_DB-MetaData'!X232,'SERIES_DB-MetaData'!X232/25.4)</f>
        <v>0.62992125984251968</v>
      </c>
      <c r="Y232" s="108">
        <f>'SERIES_DB-MetaData'!Y232</f>
        <v>8</v>
      </c>
      <c r="Z232" s="31">
        <f>IF('SERIES_DB-MetaData'!$F232="US",'SERIES_DB-MetaData'!Z232,'SERIES_DB-MetaData'!Z232/25.4)</f>
        <v>0</v>
      </c>
      <c r="AA232" s="108">
        <f>'SERIES_DB-MetaData'!AA232</f>
        <v>1</v>
      </c>
      <c r="AB232" s="31">
        <f>IF('SERIES_DB-MetaData'!$F232="US",'SERIES_DB-MetaData'!AB232,'SERIES_DB-MetaData'!AB232/25.4)</f>
        <v>0</v>
      </c>
      <c r="AC232" s="108">
        <f>'SERIES_DB-MetaData'!AC232</f>
        <v>1</v>
      </c>
      <c r="AD232" s="108" t="str">
        <f>'SERIES_DB-MetaData'!AD232</f>
        <v>STRAIGHT</v>
      </c>
      <c r="AE232" s="31">
        <f>IF('SERIES_DB-MetaData'!$F232="US",'SERIES_DB-MetaData'!AE232,'SERIES_DB-MetaData'!AE232/25.4)</f>
        <v>23.622047244094489</v>
      </c>
      <c r="AF232" s="108" t="str">
        <f>'SERIES_DB-MetaData'!AF232</f>
        <v>Ribbed</v>
      </c>
      <c r="AG232" s="23">
        <f t="shared" si="21"/>
        <v>0.44434686492374031</v>
      </c>
      <c r="AH232" s="31">
        <f>IF('SERIES_DB-MetaData'!$F232="US",'SERIES_DB-MetaData'!AH232,'SERIES_DB-MetaData'!AH232/25.4)</f>
        <v>0</v>
      </c>
      <c r="AI232" s="31">
        <f>IF('SERIES_DB-MetaData'!$F232="US",'SERIES_DB-MetaData'!AI232,'SERIES_DB-MetaData'!AI232/6.89476)</f>
        <v>68.602823013418885</v>
      </c>
      <c r="AJ232" s="31">
        <f>IF('SERIES_DB-MetaData'!$F232="US",'SERIES_DB-MetaData'!AJ232,'SERIES_DB-MetaData'!AJ232/6.89476)</f>
        <v>0</v>
      </c>
      <c r="AK232" s="31">
        <f>IF('SERIES_DB-MetaData'!$F232="US",'SERIES_DB-MetaData'!AK232,'SERIES_DB-MetaData'!AK232/6.89476)</f>
        <v>61.641014335524375</v>
      </c>
      <c r="AL232" s="31">
        <f>IF('SERIES_DB-MetaData'!$F232="US",'SERIES_DB-MetaData'!AL232,'SERIES_DB-MetaData'!AL232/6.89476)</f>
        <v>68.602823013418885</v>
      </c>
      <c r="AM232" s="31">
        <f>IF('SERIES_DB-MetaData'!$F232="US",'SERIES_DB-MetaData'!AM232,'SERIES_DB-MetaData'!AM232/6.89476)</f>
        <v>0</v>
      </c>
      <c r="AN232" s="31">
        <f>IF('SERIES_DB-MetaData'!$F232="US",'SERIES_DB-MetaData'!AN232,'SERIES_DB-MetaData'!AN232/6.89476)</f>
        <v>0</v>
      </c>
      <c r="AO232" s="108">
        <f>'SERIES_DB-MetaData'!AO232</f>
        <v>0</v>
      </c>
      <c r="AP232" s="108" t="str">
        <f>'SERIES_DB-MetaData'!AP232</f>
        <v>UJ</v>
      </c>
      <c r="AQ232" s="108">
        <f>'SERIES_DB-MetaData'!AQ232</f>
        <v>2</v>
      </c>
      <c r="AR232" s="108" t="str">
        <f>'SERIES_DB-MetaData'!AR232</f>
        <v>Ribbed</v>
      </c>
      <c r="AS232" s="31">
        <f>IF('SERIES_DB-MetaData'!$F232="US",'SERIES_DB-MetaData'!AS232,'SERIES_DB-MetaData'!AS232/25.4)</f>
        <v>0.23622047244094491</v>
      </c>
      <c r="AT232" s="108">
        <f>'SERIES_DB-MetaData'!AT232</f>
        <v>22</v>
      </c>
      <c r="AU232" s="31">
        <f>IF('SERIES_DB-MetaData'!$F232="US",'SERIES_DB-MetaData'!AU232,'SERIES_DB-MetaData'!AU232/25.4)</f>
        <v>3.9370078740157481</v>
      </c>
      <c r="AV232" s="31">
        <f>IF('SERIES_DB-MetaData'!$F232="US",'SERIES_DB-MetaData'!AV232,'SERIES_DB-MetaData'!AV232/25.4)</f>
        <v>0</v>
      </c>
      <c r="AW232" s="108">
        <f>'SERIES_DB-MetaData'!AW232</f>
        <v>0</v>
      </c>
      <c r="AX232" s="31">
        <f>IF('SERIES_DB-MetaData'!$F232="US",'SERIES_DB-MetaData'!AX232,'SERIES_DB-MetaData'!AX232/25.4)</f>
        <v>0</v>
      </c>
      <c r="AY232" s="23">
        <f t="shared" si="22"/>
        <v>0.22619467105846514</v>
      </c>
      <c r="AZ232" s="23"/>
      <c r="BA232" s="31">
        <f>IF('SERIES_DB-MetaData'!$F232="US",'SERIES_DB-MetaData'!BA232,'SERIES_DB-MetaData'!BA232/6.89476)</f>
        <v>64.396730270524287</v>
      </c>
      <c r="BB232" s="31">
        <f>IF('SERIES_DB-MetaData'!$F232="US",'SERIES_DB-MetaData'!BB232,'SERIES_DB-MetaData'!BB232/6.89476)</f>
        <v>0</v>
      </c>
      <c r="BC232" s="108">
        <f>'SERIES_DB-MetaData'!BC232</f>
        <v>0</v>
      </c>
      <c r="BD232" s="31">
        <f>IF('SERIES_DB-MetaData'!$F232="US",'SERIES_DB-MetaData'!BD232,'SERIES_DB-MetaData'!BD232/25.4)</f>
        <v>0.39370078740157483</v>
      </c>
      <c r="BE232" s="31">
        <f>IF('SERIES_DB-MetaData'!$F232="US",'SERIES_DB-MetaData'!BE232,'SERIES_DB-MetaData'!BE232/25.4)</f>
        <v>7.8740157480314963</v>
      </c>
      <c r="BF232" s="108">
        <f>'SERIES_DB-MetaData'!BF232</f>
        <v>1</v>
      </c>
      <c r="BG232" s="23">
        <f t="shared" si="23"/>
        <v>0.15707963267948966</v>
      </c>
      <c r="BH232" s="31">
        <f>IF('SERIES_DB-MetaData'!$F232="US",'SERIES_DB-MetaData'!BH232,'SERIES_DB-MetaData'!BH232/25.4)</f>
        <v>0</v>
      </c>
      <c r="BI232" s="31">
        <f>IF('SERIES_DB-MetaData'!$F232="US",'SERIES_DB-MetaData'!BI232,'SERIES_DB-MetaData'!BI232/6.89476)</f>
        <v>65.266956355261101</v>
      </c>
      <c r="BJ232" s="31">
        <f>IF('SERIES_DB-MetaData'!$F232="US",'SERIES_DB-MetaData'!BJ232,'SERIES_DB-MetaData'!BJ232/6.89476)</f>
        <v>0</v>
      </c>
      <c r="BK232" s="108">
        <f>'SERIES_DB-MetaData'!BK232</f>
        <v>0</v>
      </c>
      <c r="BL232" s="31">
        <f>IF('SERIES_DB-MetaData'!$F232="US",'SERIES_DB-MetaData'!BL232,'SERIES_DB-MetaData'!BL232/25.4)</f>
        <v>0.23622047244094491</v>
      </c>
      <c r="BM232" s="31">
        <f>IF('SERIES_DB-MetaData'!$F232="US",'SERIES_DB-MetaData'!BM232,'SERIES_DB-MetaData'!BM232/25.4)</f>
        <v>5.9055118110236222</v>
      </c>
      <c r="BN232" s="31">
        <f>'SERIES_DB-MetaData'!$BO$6</f>
        <v>0.52359877559829893</v>
      </c>
      <c r="BO232" s="22">
        <f>'SERIES_DB-MetaData'!$BO$6</f>
        <v>0.52359877559829893</v>
      </c>
      <c r="BP232" s="31">
        <f>IF('SERIES_DB-MetaData'!$F232="US",'SERIES_DB-MetaData'!BP232,'SERIES_DB-MetaData'!BP232/6.89476)</f>
        <v>64.396730270524287</v>
      </c>
      <c r="BQ232" s="31">
        <f>IF('SERIES_DB-MetaData'!$F232="US",'SERIES_DB-MetaData'!BQ232,'SERIES_DB-MetaData'!BQ232/6.89476)</f>
        <v>0</v>
      </c>
      <c r="BR232" s="108">
        <f>'SERIES_DB-MetaData'!BR232</f>
        <v>0</v>
      </c>
      <c r="BS232" s="31">
        <f>IF('SERIES_DB-MetaData'!$F232="US",'SERIES_DB-MetaData'!BS232,'SERIES_DB-MetaData'!BS232/25.4)</f>
        <v>0</v>
      </c>
      <c r="BT232" s="108">
        <f>'SERIES_DB-MetaData'!BT232</f>
        <v>0</v>
      </c>
      <c r="BU232" s="108">
        <f t="shared" si="24"/>
        <v>0</v>
      </c>
      <c r="BV232" s="31">
        <f>IF('SERIES_DB-MetaData'!$F232="US",'SERIES_DB-MetaData'!BV232,'SERIES_DB-MetaData'!BV232/6.89476)</f>
        <v>0</v>
      </c>
      <c r="BW232" s="108">
        <f>'SERIES_DB-MetaData'!BW232</f>
        <v>0</v>
      </c>
      <c r="BX232" s="108">
        <f>'SERIES_DB-MetaData'!BX232</f>
        <v>2</v>
      </c>
    </row>
    <row r="233" spans="1:76">
      <c r="A233" s="85">
        <f>'SERIES_DB-MetaData'!A233</f>
        <v>228</v>
      </c>
      <c r="B233" s="85">
        <f>'SERIES_DB-MetaData'!B233</f>
        <v>0</v>
      </c>
      <c r="C233" s="85">
        <f>'SERIES_DB-MetaData'!C233</f>
        <v>2</v>
      </c>
      <c r="D233" s="85" t="str">
        <f>'SERIES_DB-MetaData'!D233</f>
        <v>W2</v>
      </c>
      <c r="E233" s="85" t="str">
        <f>'SERIES_DB-MetaData'!E233</f>
        <v>Sittipunt and Wood (2000)</v>
      </c>
      <c r="F233" s="20" t="s">
        <v>193</v>
      </c>
      <c r="G233" s="85" t="str">
        <f>'SERIES_DB-MetaData'!G233</f>
        <v>C</v>
      </c>
      <c r="H233" s="85" t="str">
        <f>'SERIES_DB-MetaData'!H233</f>
        <v>B</v>
      </c>
      <c r="I233" s="31">
        <f>IF('SERIES_DB-MetaData'!$F233="US",'SERIES_DB-MetaData'!I233,'SERIES_DB-MetaData'!I233/6.89476)</f>
        <v>5.1923489722629936</v>
      </c>
      <c r="J233" s="31">
        <f>IF('SERIES_DB-MetaData'!$F233="US",'SERIES_DB-MetaData'!J233,'SERIES_DB-MetaData'!J233/6.89476)</f>
        <v>0</v>
      </c>
      <c r="K233" s="31">
        <f>IF('SERIES_DB-MetaData'!$F233="US",'SERIES_DB-MetaData'!K233,'SERIES_DB-MetaData'!K233/6.89476)</f>
        <v>0</v>
      </c>
      <c r="L233" s="31">
        <f>IF('SERIES_DB-MetaData'!$F233="US",'SERIES_DB-MetaData'!L233,'SERIES_DB-MetaData'!L233/4.448)</f>
        <v>0</v>
      </c>
      <c r="M233" s="20">
        <f>'SERIES_DB-MetaData'!M233</f>
        <v>0</v>
      </c>
      <c r="N233" s="31">
        <f>IF('SERIES_DB-MetaData'!$F233="US",'SERIES_DB-MetaData'!N233,'SERIES_DB-MetaData'!N233/25.4)</f>
        <v>9.8425196850393704</v>
      </c>
      <c r="O233" s="31">
        <f>IF('SERIES_DB-MetaData'!$F233="US",'SERIES_DB-MetaData'!O233,'SERIES_DB-MetaData'!O233/25.4)</f>
        <v>9.8425196850393704</v>
      </c>
      <c r="P233" s="31">
        <f>IF('SERIES_DB-MetaData'!$F233="US",'SERIES_DB-MetaData'!P233,'SERIES_DB-MetaData'!P233/25.4)</f>
        <v>59.055118110236222</v>
      </c>
      <c r="Q233" s="31">
        <f>IF('SERIES_DB-MetaData'!$F233="US",'SERIES_DB-MetaData'!Q233,'SERIES_DB-MetaData'!Q233/25.4)</f>
        <v>9.8425196850393704</v>
      </c>
      <c r="R233" s="31">
        <f>IF('SERIES_DB-MetaData'!$F233="US",'SERIES_DB-MetaData'!R233,'SERIES_DB-MetaData'!R233/25.4)</f>
        <v>84.645669291338592</v>
      </c>
      <c r="S233" s="31">
        <f>IF('SERIES_DB-MetaData'!$F233="US",'SERIES_DB-MetaData'!S233,'SERIES_DB-MetaData'!S233/25.4)</f>
        <v>84.645669291338592</v>
      </c>
      <c r="T233" s="24" t="str">
        <f>'SERIES_DB-MetaData'!T233</f>
        <v>C</v>
      </c>
      <c r="U233" s="31">
        <f>IF('SERIES_DB-MetaData'!$F233="US",'SERIES_DB-MetaData'!U233,'SERIES_DB-MetaData'!U233/(25.4^2))</f>
        <v>484.37596875193753</v>
      </c>
      <c r="V233" s="31">
        <f>IF('SERIES_DB-MetaData'!$F233="US",'SERIES_DB-MetaData'!V233,'SERIES_DB-MetaData'!V233/25.4)</f>
        <v>0.59447515238352366</v>
      </c>
      <c r="W233" s="31">
        <f>IF('SERIES_DB-MetaData'!$F233="US",'SERIES_DB-MetaData'!W233,'SERIES_DB-MetaData'!W233/25.4)</f>
        <v>0.47244094488188981</v>
      </c>
      <c r="X233" s="31">
        <f>IF('SERIES_DB-MetaData'!$F233="US",'SERIES_DB-MetaData'!X233,'SERIES_DB-MetaData'!X233/25.4)</f>
        <v>0.62992125984251968</v>
      </c>
      <c r="Y233" s="108">
        <f>'SERIES_DB-MetaData'!Y233</f>
        <v>8</v>
      </c>
      <c r="Z233" s="31">
        <f>IF('SERIES_DB-MetaData'!$F233="US",'SERIES_DB-MetaData'!Z233,'SERIES_DB-MetaData'!Z233/25.4)</f>
        <v>0</v>
      </c>
      <c r="AA233" s="108">
        <f>'SERIES_DB-MetaData'!AA233</f>
        <v>1</v>
      </c>
      <c r="AB233" s="31">
        <f>IF('SERIES_DB-MetaData'!$F233="US",'SERIES_DB-MetaData'!AB233,'SERIES_DB-MetaData'!AB233/25.4)</f>
        <v>0</v>
      </c>
      <c r="AC233" s="108">
        <f>'SERIES_DB-MetaData'!AC233</f>
        <v>1</v>
      </c>
      <c r="AD233" s="108" t="str">
        <f>'SERIES_DB-MetaData'!AD233</f>
        <v>STRAIGHT</v>
      </c>
      <c r="AE233" s="31">
        <f>IF('SERIES_DB-MetaData'!$F233="US",'SERIES_DB-MetaData'!AE233,'SERIES_DB-MetaData'!AE233/25.4)</f>
        <v>23.622047244094489</v>
      </c>
      <c r="AF233" s="108" t="str">
        <f>'SERIES_DB-MetaData'!AF233</f>
        <v>Ribbed</v>
      </c>
      <c r="AG233" s="23">
        <f t="shared" si="21"/>
        <v>0.44434686492374031</v>
      </c>
      <c r="AH233" s="31">
        <f>IF('SERIES_DB-MetaData'!$F233="US",'SERIES_DB-MetaData'!AH233,'SERIES_DB-MetaData'!AH233/25.4)</f>
        <v>0</v>
      </c>
      <c r="AI233" s="31">
        <f>IF('SERIES_DB-MetaData'!$F233="US",'SERIES_DB-MetaData'!AI233,'SERIES_DB-MetaData'!AI233/6.89476)</f>
        <v>68.602823013418885</v>
      </c>
      <c r="AJ233" s="31">
        <f>IF('SERIES_DB-MetaData'!$F233="US",'SERIES_DB-MetaData'!AJ233,'SERIES_DB-MetaData'!AJ233/6.89476)</f>
        <v>0</v>
      </c>
      <c r="AK233" s="31">
        <f>IF('SERIES_DB-MetaData'!$F233="US",'SERIES_DB-MetaData'!AK233,'SERIES_DB-MetaData'!AK233/6.89476)</f>
        <v>61.641014335524375</v>
      </c>
      <c r="AL233" s="31">
        <f>IF('SERIES_DB-MetaData'!$F233="US",'SERIES_DB-MetaData'!AL233,'SERIES_DB-MetaData'!AL233/6.89476)</f>
        <v>68.602823013418885</v>
      </c>
      <c r="AM233" s="31">
        <f>IF('SERIES_DB-MetaData'!$F233="US",'SERIES_DB-MetaData'!AM233,'SERIES_DB-MetaData'!AM233/6.89476)</f>
        <v>0</v>
      </c>
      <c r="AN233" s="31">
        <f>IF('SERIES_DB-MetaData'!$F233="US",'SERIES_DB-MetaData'!AN233,'SERIES_DB-MetaData'!AN233/6.89476)</f>
        <v>0</v>
      </c>
      <c r="AO233" s="108">
        <f>'SERIES_DB-MetaData'!AO233</f>
        <v>0</v>
      </c>
      <c r="AP233" s="108" t="str">
        <f>'SERIES_DB-MetaData'!AP233</f>
        <v>UJ</v>
      </c>
      <c r="AQ233" s="108">
        <f>'SERIES_DB-MetaData'!AQ233</f>
        <v>2</v>
      </c>
      <c r="AR233" s="108" t="str">
        <f>'SERIES_DB-MetaData'!AR233</f>
        <v>Ribbed</v>
      </c>
      <c r="AS233" s="31">
        <f>IF('SERIES_DB-MetaData'!$F233="US",'SERIES_DB-MetaData'!AS233,'SERIES_DB-MetaData'!AS233/25.4)</f>
        <v>0.23622047244094491</v>
      </c>
      <c r="AT233" s="108">
        <f>'SERIES_DB-MetaData'!AT233</f>
        <v>22</v>
      </c>
      <c r="AU233" s="31">
        <f>IF('SERIES_DB-MetaData'!$F233="US",'SERIES_DB-MetaData'!AU233,'SERIES_DB-MetaData'!AU233/25.4)</f>
        <v>3.9370078740157481</v>
      </c>
      <c r="AV233" s="31">
        <f>IF('SERIES_DB-MetaData'!$F233="US",'SERIES_DB-MetaData'!AV233,'SERIES_DB-MetaData'!AV233/25.4)</f>
        <v>0</v>
      </c>
      <c r="AW233" s="108">
        <f>'SERIES_DB-MetaData'!AW233</f>
        <v>0</v>
      </c>
      <c r="AX233" s="31">
        <f>IF('SERIES_DB-MetaData'!$F233="US",'SERIES_DB-MetaData'!AX233,'SERIES_DB-MetaData'!AX233/25.4)</f>
        <v>0</v>
      </c>
      <c r="AY233" s="23">
        <f t="shared" si="22"/>
        <v>0.22619467105846514</v>
      </c>
      <c r="AZ233" s="23"/>
      <c r="BA233" s="31">
        <f>IF('SERIES_DB-MetaData'!$F233="US",'SERIES_DB-MetaData'!BA233,'SERIES_DB-MetaData'!BA233/6.89476)</f>
        <v>64.396730270524287</v>
      </c>
      <c r="BB233" s="31">
        <f>IF('SERIES_DB-MetaData'!$F233="US",'SERIES_DB-MetaData'!BB233,'SERIES_DB-MetaData'!BB233/6.89476)</f>
        <v>0</v>
      </c>
      <c r="BC233" s="108">
        <f>'SERIES_DB-MetaData'!BC233</f>
        <v>0</v>
      </c>
      <c r="BD233" s="31">
        <f>IF('SERIES_DB-MetaData'!$F233="US",'SERIES_DB-MetaData'!BD233,'SERIES_DB-MetaData'!BD233/25.4)</f>
        <v>0.39370078740157483</v>
      </c>
      <c r="BE233" s="31">
        <f>IF('SERIES_DB-MetaData'!$F233="US",'SERIES_DB-MetaData'!BE233,'SERIES_DB-MetaData'!BE233/25.4)</f>
        <v>7.8740157480314963</v>
      </c>
      <c r="BF233" s="108">
        <f>'SERIES_DB-MetaData'!BF233</f>
        <v>1</v>
      </c>
      <c r="BG233" s="23">
        <f t="shared" si="23"/>
        <v>0.15707963267948966</v>
      </c>
      <c r="BH233" s="31">
        <f>IF('SERIES_DB-MetaData'!$F233="US",'SERIES_DB-MetaData'!BH233,'SERIES_DB-MetaData'!BH233/25.4)</f>
        <v>0</v>
      </c>
      <c r="BI233" s="31">
        <f>IF('SERIES_DB-MetaData'!$F233="US",'SERIES_DB-MetaData'!BI233,'SERIES_DB-MetaData'!BI233/6.89476)</f>
        <v>65.266956355261101</v>
      </c>
      <c r="BJ233" s="31">
        <f>IF('SERIES_DB-MetaData'!$F233="US",'SERIES_DB-MetaData'!BJ233,'SERIES_DB-MetaData'!BJ233/6.89476)</f>
        <v>0</v>
      </c>
      <c r="BK233" s="108">
        <f>'SERIES_DB-MetaData'!BK233</f>
        <v>0</v>
      </c>
      <c r="BL233" s="31">
        <f>IF('SERIES_DB-MetaData'!$F233="US",'SERIES_DB-MetaData'!BL233,'SERIES_DB-MetaData'!BL233/25.4)</f>
        <v>0.23622047244094491</v>
      </c>
      <c r="BM233" s="31">
        <f>IF('SERIES_DB-MetaData'!$F233="US",'SERIES_DB-MetaData'!BM233,'SERIES_DB-MetaData'!BM233/25.4)</f>
        <v>5.9055118110236222</v>
      </c>
      <c r="BN233" s="31">
        <f>'SERIES_DB-MetaData'!$BO$6</f>
        <v>0.52359877559829893</v>
      </c>
      <c r="BO233" s="22">
        <f>'SERIES_DB-MetaData'!$BO$6</f>
        <v>0.52359877559829893</v>
      </c>
      <c r="BP233" s="31">
        <f>IF('SERIES_DB-MetaData'!$F233="US",'SERIES_DB-MetaData'!BP233,'SERIES_DB-MetaData'!BP233/6.89476)</f>
        <v>64.396730270524287</v>
      </c>
      <c r="BQ233" s="31">
        <f>IF('SERIES_DB-MetaData'!$F233="US",'SERIES_DB-MetaData'!BQ233,'SERIES_DB-MetaData'!BQ233/6.89476)</f>
        <v>0</v>
      </c>
      <c r="BR233" s="108">
        <f>'SERIES_DB-MetaData'!BR233</f>
        <v>0</v>
      </c>
      <c r="BS233" s="31">
        <f>IF('SERIES_DB-MetaData'!$F233="US",'SERIES_DB-MetaData'!BS233,'SERIES_DB-MetaData'!BS233/25.4)</f>
        <v>0</v>
      </c>
      <c r="BT233" s="108">
        <f>'SERIES_DB-MetaData'!BT233</f>
        <v>0</v>
      </c>
      <c r="BU233" s="108">
        <f t="shared" si="24"/>
        <v>0</v>
      </c>
      <c r="BV233" s="31">
        <f>IF('SERIES_DB-MetaData'!$F233="US",'SERIES_DB-MetaData'!BV233,'SERIES_DB-MetaData'!BV233/6.89476)</f>
        <v>0</v>
      </c>
      <c r="BW233" s="108">
        <f>'SERIES_DB-MetaData'!BW233</f>
        <v>0</v>
      </c>
      <c r="BX233" s="108">
        <f>'SERIES_DB-MetaData'!BX233</f>
        <v>2</v>
      </c>
    </row>
    <row r="234" spans="1:76">
      <c r="A234" s="85">
        <f>'SERIES_DB-MetaData'!A234</f>
        <v>229</v>
      </c>
      <c r="B234" s="85">
        <f>'SERIES_DB-MetaData'!B234</f>
        <v>0</v>
      </c>
      <c r="C234" s="85">
        <f>'SERIES_DB-MetaData'!C234</f>
        <v>3</v>
      </c>
      <c r="D234" s="85" t="str">
        <f>'SERIES_DB-MetaData'!D234</f>
        <v>W3</v>
      </c>
      <c r="E234" s="85" t="str">
        <f>'SERIES_DB-MetaData'!E234</f>
        <v>Sittipunt and Wood (2000)</v>
      </c>
      <c r="F234" s="20" t="s">
        <v>193</v>
      </c>
      <c r="G234" s="85" t="str">
        <f>'SERIES_DB-MetaData'!G234</f>
        <v>C</v>
      </c>
      <c r="H234" s="85" t="str">
        <f>'SERIES_DB-MetaData'!H234</f>
        <v>B</v>
      </c>
      <c r="I234" s="31">
        <f>IF('SERIES_DB-MetaData'!$F234="US",'SERIES_DB-MetaData'!I234,'SERIES_DB-MetaData'!I234/6.89476)</f>
        <v>5.4824243338419318</v>
      </c>
      <c r="J234" s="31">
        <f>IF('SERIES_DB-MetaData'!$F234="US",'SERIES_DB-MetaData'!J234,'SERIES_DB-MetaData'!J234/6.89476)</f>
        <v>0</v>
      </c>
      <c r="K234" s="31">
        <f>IF('SERIES_DB-MetaData'!$F234="US",'SERIES_DB-MetaData'!K234,'SERIES_DB-MetaData'!K234/6.89476)</f>
        <v>0</v>
      </c>
      <c r="L234" s="31">
        <f>IF('SERIES_DB-MetaData'!$F234="US",'SERIES_DB-MetaData'!L234,'SERIES_DB-MetaData'!L234/4.448)</f>
        <v>0</v>
      </c>
      <c r="M234" s="20">
        <f>'SERIES_DB-MetaData'!M234</f>
        <v>0</v>
      </c>
      <c r="N234" s="31">
        <f>IF('SERIES_DB-MetaData'!$F234="US",'SERIES_DB-MetaData'!N234,'SERIES_DB-MetaData'!N234/25.4)</f>
        <v>9.8425196850393704</v>
      </c>
      <c r="O234" s="31">
        <f>IF('SERIES_DB-MetaData'!$F234="US",'SERIES_DB-MetaData'!O234,'SERIES_DB-MetaData'!O234/25.4)</f>
        <v>9.8425196850393704</v>
      </c>
      <c r="P234" s="31">
        <f>IF('SERIES_DB-MetaData'!$F234="US",'SERIES_DB-MetaData'!P234,'SERIES_DB-MetaData'!P234/25.4)</f>
        <v>59.055118110236222</v>
      </c>
      <c r="Q234" s="31">
        <f>IF('SERIES_DB-MetaData'!$F234="US",'SERIES_DB-MetaData'!Q234,'SERIES_DB-MetaData'!Q234/25.4)</f>
        <v>9.8425196850393704</v>
      </c>
      <c r="R234" s="31">
        <f>IF('SERIES_DB-MetaData'!$F234="US",'SERIES_DB-MetaData'!R234,'SERIES_DB-MetaData'!R234/25.4)</f>
        <v>84.645669291338592</v>
      </c>
      <c r="S234" s="31">
        <f>IF('SERIES_DB-MetaData'!$F234="US",'SERIES_DB-MetaData'!S234,'SERIES_DB-MetaData'!S234/25.4)</f>
        <v>84.645669291338592</v>
      </c>
      <c r="T234" s="24" t="str">
        <f>'SERIES_DB-MetaData'!T234</f>
        <v>C</v>
      </c>
      <c r="U234" s="31">
        <f>IF('SERIES_DB-MetaData'!$F234="US",'SERIES_DB-MetaData'!U234,'SERIES_DB-MetaData'!U234/(25.4^2))</f>
        <v>484.37596875193753</v>
      </c>
      <c r="V234" s="31">
        <f>IF('SERIES_DB-MetaData'!$F234="US",'SERIES_DB-MetaData'!V234,'SERIES_DB-MetaData'!V234/25.4)</f>
        <v>0.59447515238352366</v>
      </c>
      <c r="W234" s="31">
        <f>IF('SERIES_DB-MetaData'!$F234="US",'SERIES_DB-MetaData'!W234,'SERIES_DB-MetaData'!W234/25.4)</f>
        <v>0.47244094488188981</v>
      </c>
      <c r="X234" s="31">
        <f>IF('SERIES_DB-MetaData'!$F234="US",'SERIES_DB-MetaData'!X234,'SERIES_DB-MetaData'!X234/25.4)</f>
        <v>0.62992125984251968</v>
      </c>
      <c r="Y234" s="108">
        <f>'SERIES_DB-MetaData'!Y234</f>
        <v>8</v>
      </c>
      <c r="Z234" s="31">
        <f>IF('SERIES_DB-MetaData'!$F234="US",'SERIES_DB-MetaData'!Z234,'SERIES_DB-MetaData'!Z234/25.4)</f>
        <v>0</v>
      </c>
      <c r="AA234" s="108">
        <f>'SERIES_DB-MetaData'!AA234</f>
        <v>1</v>
      </c>
      <c r="AB234" s="31">
        <f>IF('SERIES_DB-MetaData'!$F234="US",'SERIES_DB-MetaData'!AB234,'SERIES_DB-MetaData'!AB234/25.4)</f>
        <v>0</v>
      </c>
      <c r="AC234" s="108">
        <f>'SERIES_DB-MetaData'!AC234</f>
        <v>1</v>
      </c>
      <c r="AD234" s="108" t="str">
        <f>'SERIES_DB-MetaData'!AD234</f>
        <v>STRAIGHT</v>
      </c>
      <c r="AE234" s="31">
        <f>IF('SERIES_DB-MetaData'!$F234="US",'SERIES_DB-MetaData'!AE234,'SERIES_DB-MetaData'!AE234/25.4)</f>
        <v>23.622047244094489</v>
      </c>
      <c r="AF234" s="108" t="str">
        <f>'SERIES_DB-MetaData'!AF234</f>
        <v>Ribbed</v>
      </c>
      <c r="AG234" s="23">
        <f t="shared" si="21"/>
        <v>0.44434686492374031</v>
      </c>
      <c r="AH234" s="31">
        <f>IF('SERIES_DB-MetaData'!$F234="US",'SERIES_DB-MetaData'!AH234,'SERIES_DB-MetaData'!AH234/25.4)</f>
        <v>0</v>
      </c>
      <c r="AI234" s="31">
        <f>IF('SERIES_DB-MetaData'!$F234="US",'SERIES_DB-MetaData'!AI234,'SERIES_DB-MetaData'!AI234/6.89476)</f>
        <v>68.602823013418885</v>
      </c>
      <c r="AJ234" s="31">
        <f>IF('SERIES_DB-MetaData'!$F234="US",'SERIES_DB-MetaData'!AJ234,'SERIES_DB-MetaData'!AJ234/6.89476)</f>
        <v>0</v>
      </c>
      <c r="AK234" s="31">
        <f>IF('SERIES_DB-MetaData'!$F234="US",'SERIES_DB-MetaData'!AK234,'SERIES_DB-MetaData'!AK234/6.89476)</f>
        <v>61.641014335524375</v>
      </c>
      <c r="AL234" s="31">
        <f>IF('SERIES_DB-MetaData'!$F234="US",'SERIES_DB-MetaData'!AL234,'SERIES_DB-MetaData'!AL234/6.89476)</f>
        <v>68.602823013418885</v>
      </c>
      <c r="AM234" s="31">
        <f>IF('SERIES_DB-MetaData'!$F234="US",'SERIES_DB-MetaData'!AM234,'SERIES_DB-MetaData'!AM234/6.89476)</f>
        <v>0</v>
      </c>
      <c r="AN234" s="31">
        <f>IF('SERIES_DB-MetaData'!$F234="US",'SERIES_DB-MetaData'!AN234,'SERIES_DB-MetaData'!AN234/6.89476)</f>
        <v>0</v>
      </c>
      <c r="AO234" s="108">
        <f>'SERIES_DB-MetaData'!AO234</f>
        <v>0</v>
      </c>
      <c r="AP234" s="108" t="str">
        <f>'SERIES_DB-MetaData'!AP234</f>
        <v>UJ</v>
      </c>
      <c r="AQ234" s="108">
        <f>'SERIES_DB-MetaData'!AQ234</f>
        <v>2</v>
      </c>
      <c r="AR234" s="108" t="str">
        <f>'SERIES_DB-MetaData'!AR234</f>
        <v>Ribbed</v>
      </c>
      <c r="AS234" s="31">
        <f>IF('SERIES_DB-MetaData'!$F234="US",'SERIES_DB-MetaData'!AS234,'SERIES_DB-MetaData'!AS234/25.4)</f>
        <v>0.23622047244094491</v>
      </c>
      <c r="AT234" s="108">
        <f>'SERIES_DB-MetaData'!AT234</f>
        <v>22</v>
      </c>
      <c r="AU234" s="31">
        <f>IF('SERIES_DB-MetaData'!$F234="US",'SERIES_DB-MetaData'!AU234,'SERIES_DB-MetaData'!AU234/25.4)</f>
        <v>3.9370078740157481</v>
      </c>
      <c r="AV234" s="31">
        <f>IF('SERIES_DB-MetaData'!$F234="US",'SERIES_DB-MetaData'!AV234,'SERIES_DB-MetaData'!AV234/25.4)</f>
        <v>0</v>
      </c>
      <c r="AW234" s="108">
        <f>'SERIES_DB-MetaData'!AW234</f>
        <v>0</v>
      </c>
      <c r="AX234" s="31">
        <f>IF('SERIES_DB-MetaData'!$F234="US",'SERIES_DB-MetaData'!AX234,'SERIES_DB-MetaData'!AX234/25.4)</f>
        <v>0</v>
      </c>
      <c r="AY234" s="23">
        <f t="shared" si="22"/>
        <v>0.22619467105846514</v>
      </c>
      <c r="AZ234" s="23"/>
      <c r="BA234" s="31">
        <f>IF('SERIES_DB-MetaData'!$F234="US",'SERIES_DB-MetaData'!BA234,'SERIES_DB-MetaData'!BA234/6.89476)</f>
        <v>64.396730270524287</v>
      </c>
      <c r="BB234" s="31">
        <f>IF('SERIES_DB-MetaData'!$F234="US",'SERIES_DB-MetaData'!BB234,'SERIES_DB-MetaData'!BB234/6.89476)</f>
        <v>0</v>
      </c>
      <c r="BC234" s="108">
        <f>'SERIES_DB-MetaData'!BC234</f>
        <v>0</v>
      </c>
      <c r="BD234" s="31">
        <f>IF('SERIES_DB-MetaData'!$F234="US",'SERIES_DB-MetaData'!BD234,'SERIES_DB-MetaData'!BD234/25.4)</f>
        <v>0.39370078740157483</v>
      </c>
      <c r="BE234" s="31">
        <f>IF('SERIES_DB-MetaData'!$F234="US",'SERIES_DB-MetaData'!BE234,'SERIES_DB-MetaData'!BE234/25.4)</f>
        <v>7.8740157480314963</v>
      </c>
      <c r="BF234" s="108">
        <f>'SERIES_DB-MetaData'!BF234</f>
        <v>1</v>
      </c>
      <c r="BG234" s="23">
        <f t="shared" si="23"/>
        <v>0.15707963267948966</v>
      </c>
      <c r="BH234" s="31">
        <f>IF('SERIES_DB-MetaData'!$F234="US",'SERIES_DB-MetaData'!BH234,'SERIES_DB-MetaData'!BH234/25.4)</f>
        <v>0</v>
      </c>
      <c r="BI234" s="31">
        <f>IF('SERIES_DB-MetaData'!$F234="US",'SERIES_DB-MetaData'!BI234,'SERIES_DB-MetaData'!BI234/6.89476)</f>
        <v>65.266956355261101</v>
      </c>
      <c r="BJ234" s="31">
        <f>IF('SERIES_DB-MetaData'!$F234="US",'SERIES_DB-MetaData'!BJ234,'SERIES_DB-MetaData'!BJ234/6.89476)</f>
        <v>0</v>
      </c>
      <c r="BK234" s="108">
        <f>'SERIES_DB-MetaData'!BK234</f>
        <v>0</v>
      </c>
      <c r="BL234" s="31">
        <f>IF('SERIES_DB-MetaData'!$F234="US",'SERIES_DB-MetaData'!BL234,'SERIES_DB-MetaData'!BL234/25.4)</f>
        <v>0.23622047244094491</v>
      </c>
      <c r="BM234" s="31">
        <f>IF('SERIES_DB-MetaData'!$F234="US",'SERIES_DB-MetaData'!BM234,'SERIES_DB-MetaData'!BM234/25.4)</f>
        <v>5.9055118110236222</v>
      </c>
      <c r="BN234" s="31">
        <f>'SERIES_DB-MetaData'!$BO$6</f>
        <v>0.52359877559829893</v>
      </c>
      <c r="BO234" s="22">
        <f>'SERIES_DB-MetaData'!$BO$6</f>
        <v>0.52359877559829893</v>
      </c>
      <c r="BP234" s="31">
        <f>IF('SERIES_DB-MetaData'!$F234="US",'SERIES_DB-MetaData'!BP234,'SERIES_DB-MetaData'!BP234/6.89476)</f>
        <v>64.396730270524287</v>
      </c>
      <c r="BQ234" s="31">
        <f>IF('SERIES_DB-MetaData'!$F234="US",'SERIES_DB-MetaData'!BQ234,'SERIES_DB-MetaData'!BQ234/6.89476)</f>
        <v>0</v>
      </c>
      <c r="BR234" s="108">
        <f>'SERIES_DB-MetaData'!BR234</f>
        <v>0</v>
      </c>
      <c r="BS234" s="31">
        <f>IF('SERIES_DB-MetaData'!$F234="US",'SERIES_DB-MetaData'!BS234,'SERIES_DB-MetaData'!BS234/25.4)</f>
        <v>0</v>
      </c>
      <c r="BT234" s="108">
        <f>'SERIES_DB-MetaData'!BT234</f>
        <v>0</v>
      </c>
      <c r="BU234" s="108">
        <f t="shared" si="24"/>
        <v>0</v>
      </c>
      <c r="BV234" s="31">
        <f>IF('SERIES_DB-MetaData'!$F234="US",'SERIES_DB-MetaData'!BV234,'SERIES_DB-MetaData'!BV234/6.89476)</f>
        <v>0</v>
      </c>
      <c r="BW234" s="108">
        <f>'SERIES_DB-MetaData'!BW234</f>
        <v>0</v>
      </c>
      <c r="BX234" s="108">
        <f>'SERIES_DB-MetaData'!BX234</f>
        <v>2</v>
      </c>
    </row>
    <row r="235" spans="1:76">
      <c r="A235" s="85">
        <f>'SERIES_DB-MetaData'!A235</f>
        <v>230</v>
      </c>
      <c r="B235" s="85">
        <f>'SERIES_DB-MetaData'!B235</f>
        <v>0</v>
      </c>
      <c r="C235" s="85">
        <f>'SERIES_DB-MetaData'!C235</f>
        <v>4</v>
      </c>
      <c r="D235" s="85" t="str">
        <f>'SERIES_DB-MetaData'!D235</f>
        <v>W4</v>
      </c>
      <c r="E235" s="85" t="str">
        <f>'SERIES_DB-MetaData'!E235</f>
        <v>Sittipunt and Wood (2000)</v>
      </c>
      <c r="F235" s="20" t="s">
        <v>193</v>
      </c>
      <c r="G235" s="85" t="str">
        <f>'SERIES_DB-MetaData'!G235</f>
        <v>C</v>
      </c>
      <c r="H235" s="85" t="str">
        <f>'SERIES_DB-MetaData'!H235</f>
        <v>B</v>
      </c>
      <c r="I235" s="31">
        <f>IF('SERIES_DB-MetaData'!$F235="US",'SERIES_DB-MetaData'!I235,'SERIES_DB-MetaData'!I235/6.89476)</f>
        <v>5.2648678126577284</v>
      </c>
      <c r="J235" s="31">
        <f>IF('SERIES_DB-MetaData'!$F235="US",'SERIES_DB-MetaData'!J235,'SERIES_DB-MetaData'!J235/6.89476)</f>
        <v>0</v>
      </c>
      <c r="K235" s="31">
        <f>IF('SERIES_DB-MetaData'!$F235="US",'SERIES_DB-MetaData'!K235,'SERIES_DB-MetaData'!K235/6.89476)</f>
        <v>0</v>
      </c>
      <c r="L235" s="31">
        <f>IF('SERIES_DB-MetaData'!$F235="US",'SERIES_DB-MetaData'!L235,'SERIES_DB-MetaData'!L235/4.448)</f>
        <v>0</v>
      </c>
      <c r="M235" s="20">
        <f>'SERIES_DB-MetaData'!M235</f>
        <v>0</v>
      </c>
      <c r="N235" s="31">
        <f>IF('SERIES_DB-MetaData'!$F235="US",'SERIES_DB-MetaData'!N235,'SERIES_DB-MetaData'!N235/25.4)</f>
        <v>9.8425196850393704</v>
      </c>
      <c r="O235" s="31">
        <f>IF('SERIES_DB-MetaData'!$F235="US",'SERIES_DB-MetaData'!O235,'SERIES_DB-MetaData'!O235/25.4)</f>
        <v>9.8425196850393704</v>
      </c>
      <c r="P235" s="31">
        <f>IF('SERIES_DB-MetaData'!$F235="US",'SERIES_DB-MetaData'!P235,'SERIES_DB-MetaData'!P235/25.4)</f>
        <v>59.055118110236222</v>
      </c>
      <c r="Q235" s="31">
        <f>IF('SERIES_DB-MetaData'!$F235="US",'SERIES_DB-MetaData'!Q235,'SERIES_DB-MetaData'!Q235/25.4)</f>
        <v>9.8425196850393704</v>
      </c>
      <c r="R235" s="31">
        <f>IF('SERIES_DB-MetaData'!$F235="US",'SERIES_DB-MetaData'!R235,'SERIES_DB-MetaData'!R235/25.4)</f>
        <v>84.645669291338592</v>
      </c>
      <c r="S235" s="31">
        <f>IF('SERIES_DB-MetaData'!$F235="US",'SERIES_DB-MetaData'!S235,'SERIES_DB-MetaData'!S235/25.4)</f>
        <v>84.645669291338592</v>
      </c>
      <c r="T235" s="24" t="str">
        <f>'SERIES_DB-MetaData'!T235</f>
        <v>C</v>
      </c>
      <c r="U235" s="31">
        <f>IF('SERIES_DB-MetaData'!$F235="US",'SERIES_DB-MetaData'!U235,'SERIES_DB-MetaData'!U235/(25.4^2))</f>
        <v>484.37596875193753</v>
      </c>
      <c r="V235" s="31">
        <f>IF('SERIES_DB-MetaData'!$F235="US",'SERIES_DB-MetaData'!V235,'SERIES_DB-MetaData'!V235/25.4)</f>
        <v>0.59447515238352366</v>
      </c>
      <c r="W235" s="31">
        <f>IF('SERIES_DB-MetaData'!$F235="US",'SERIES_DB-MetaData'!W235,'SERIES_DB-MetaData'!W235/25.4)</f>
        <v>0.47244094488188981</v>
      </c>
      <c r="X235" s="31">
        <f>IF('SERIES_DB-MetaData'!$F235="US",'SERIES_DB-MetaData'!X235,'SERIES_DB-MetaData'!X235/25.4)</f>
        <v>0.62992125984251968</v>
      </c>
      <c r="Y235" s="108">
        <f>'SERIES_DB-MetaData'!Y235</f>
        <v>8</v>
      </c>
      <c r="Z235" s="31">
        <f>IF('SERIES_DB-MetaData'!$F235="US",'SERIES_DB-MetaData'!Z235,'SERIES_DB-MetaData'!Z235/25.4)</f>
        <v>0</v>
      </c>
      <c r="AA235" s="108">
        <f>'SERIES_DB-MetaData'!AA235</f>
        <v>1</v>
      </c>
      <c r="AB235" s="31">
        <f>IF('SERIES_DB-MetaData'!$F235="US",'SERIES_DB-MetaData'!AB235,'SERIES_DB-MetaData'!AB235/25.4)</f>
        <v>0</v>
      </c>
      <c r="AC235" s="108">
        <f>'SERIES_DB-MetaData'!AC235</f>
        <v>1</v>
      </c>
      <c r="AD235" s="108" t="str">
        <f>'SERIES_DB-MetaData'!AD235</f>
        <v>STRAIGHT</v>
      </c>
      <c r="AE235" s="31">
        <f>IF('SERIES_DB-MetaData'!$F235="US",'SERIES_DB-MetaData'!AE235,'SERIES_DB-MetaData'!AE235/25.4)</f>
        <v>23.622047244094489</v>
      </c>
      <c r="AF235" s="108" t="str">
        <f>'SERIES_DB-MetaData'!AF235</f>
        <v>Ribbed</v>
      </c>
      <c r="AG235" s="23">
        <f t="shared" si="21"/>
        <v>0.44434686492374031</v>
      </c>
      <c r="AH235" s="31">
        <f>IF('SERIES_DB-MetaData'!$F235="US",'SERIES_DB-MetaData'!AH235,'SERIES_DB-MetaData'!AH235/25.4)</f>
        <v>0</v>
      </c>
      <c r="AI235" s="31">
        <f>IF('SERIES_DB-MetaData'!$F235="US",'SERIES_DB-MetaData'!AI235,'SERIES_DB-MetaData'!AI235/6.89476)</f>
        <v>68.602823013418885</v>
      </c>
      <c r="AJ235" s="31">
        <f>IF('SERIES_DB-MetaData'!$F235="US",'SERIES_DB-MetaData'!AJ235,'SERIES_DB-MetaData'!AJ235/6.89476)</f>
        <v>0</v>
      </c>
      <c r="AK235" s="31">
        <f>IF('SERIES_DB-MetaData'!$F235="US",'SERIES_DB-MetaData'!AK235,'SERIES_DB-MetaData'!AK235/6.89476)</f>
        <v>61.641014335524375</v>
      </c>
      <c r="AL235" s="31">
        <f>IF('SERIES_DB-MetaData'!$F235="US",'SERIES_DB-MetaData'!AL235,'SERIES_DB-MetaData'!AL235/6.89476)</f>
        <v>68.602823013418885</v>
      </c>
      <c r="AM235" s="31">
        <f>IF('SERIES_DB-MetaData'!$F235="US",'SERIES_DB-MetaData'!AM235,'SERIES_DB-MetaData'!AM235/6.89476)</f>
        <v>0</v>
      </c>
      <c r="AN235" s="31">
        <f>IF('SERIES_DB-MetaData'!$F235="US",'SERIES_DB-MetaData'!AN235,'SERIES_DB-MetaData'!AN235/6.89476)</f>
        <v>0</v>
      </c>
      <c r="AO235" s="108">
        <f>'SERIES_DB-MetaData'!AO235</f>
        <v>0</v>
      </c>
      <c r="AP235" s="108" t="str">
        <f>'SERIES_DB-MetaData'!AP235</f>
        <v>UJ</v>
      </c>
      <c r="AQ235" s="108">
        <f>'SERIES_DB-MetaData'!AQ235</f>
        <v>2</v>
      </c>
      <c r="AR235" s="108" t="str">
        <f>'SERIES_DB-MetaData'!AR235</f>
        <v>Ribbed</v>
      </c>
      <c r="AS235" s="31">
        <f>IF('SERIES_DB-MetaData'!$F235="US",'SERIES_DB-MetaData'!AS235,'SERIES_DB-MetaData'!AS235/25.4)</f>
        <v>0.23622047244094491</v>
      </c>
      <c r="AT235" s="108">
        <f>'SERIES_DB-MetaData'!AT235</f>
        <v>22</v>
      </c>
      <c r="AU235" s="31">
        <f>IF('SERIES_DB-MetaData'!$F235="US",'SERIES_DB-MetaData'!AU235,'SERIES_DB-MetaData'!AU235/25.4)</f>
        <v>3.9370078740157481</v>
      </c>
      <c r="AV235" s="31">
        <f>IF('SERIES_DB-MetaData'!$F235="US",'SERIES_DB-MetaData'!AV235,'SERIES_DB-MetaData'!AV235/25.4)</f>
        <v>0</v>
      </c>
      <c r="AW235" s="108">
        <f>'SERIES_DB-MetaData'!AW235</f>
        <v>0</v>
      </c>
      <c r="AX235" s="31">
        <f>IF('SERIES_DB-MetaData'!$F235="US",'SERIES_DB-MetaData'!AX235,'SERIES_DB-MetaData'!AX235/25.4)</f>
        <v>0</v>
      </c>
      <c r="AY235" s="23">
        <f t="shared" si="22"/>
        <v>0.22619467105846514</v>
      </c>
      <c r="AZ235" s="23"/>
      <c r="BA235" s="31">
        <f>IF('SERIES_DB-MetaData'!$F235="US",'SERIES_DB-MetaData'!BA235,'SERIES_DB-MetaData'!BA235/6.89476)</f>
        <v>64.396730270524287</v>
      </c>
      <c r="BB235" s="31">
        <f>IF('SERIES_DB-MetaData'!$F235="US",'SERIES_DB-MetaData'!BB235,'SERIES_DB-MetaData'!BB235/6.89476)</f>
        <v>0</v>
      </c>
      <c r="BC235" s="108">
        <f>'SERIES_DB-MetaData'!BC235</f>
        <v>0</v>
      </c>
      <c r="BD235" s="31">
        <f>IF('SERIES_DB-MetaData'!$F235="US",'SERIES_DB-MetaData'!BD235,'SERIES_DB-MetaData'!BD235/25.4)</f>
        <v>0.39370078740157483</v>
      </c>
      <c r="BE235" s="31">
        <f>IF('SERIES_DB-MetaData'!$F235="US",'SERIES_DB-MetaData'!BE235,'SERIES_DB-MetaData'!BE235/25.4)</f>
        <v>7.8740157480314963</v>
      </c>
      <c r="BF235" s="108">
        <f>'SERIES_DB-MetaData'!BF235</f>
        <v>1</v>
      </c>
      <c r="BG235" s="23">
        <f t="shared" si="23"/>
        <v>0.15707963267948966</v>
      </c>
      <c r="BH235" s="31">
        <f>IF('SERIES_DB-MetaData'!$F235="US",'SERIES_DB-MetaData'!BH235,'SERIES_DB-MetaData'!BH235/25.4)</f>
        <v>0</v>
      </c>
      <c r="BI235" s="31">
        <f>IF('SERIES_DB-MetaData'!$F235="US",'SERIES_DB-MetaData'!BI235,'SERIES_DB-MetaData'!BI235/6.89476)</f>
        <v>65.266956355261101</v>
      </c>
      <c r="BJ235" s="31">
        <f>IF('SERIES_DB-MetaData'!$F235="US",'SERIES_DB-MetaData'!BJ235,'SERIES_DB-MetaData'!BJ235/6.89476)</f>
        <v>0</v>
      </c>
      <c r="BK235" s="108">
        <f>'SERIES_DB-MetaData'!BK235</f>
        <v>0</v>
      </c>
      <c r="BL235" s="31">
        <f>IF('SERIES_DB-MetaData'!$F235="US",'SERIES_DB-MetaData'!BL235,'SERIES_DB-MetaData'!BL235/25.4)</f>
        <v>0.23622047244094491</v>
      </c>
      <c r="BM235" s="31">
        <f>IF('SERIES_DB-MetaData'!$F235="US",'SERIES_DB-MetaData'!BM235,'SERIES_DB-MetaData'!BM235/25.4)</f>
        <v>5.9055118110236222</v>
      </c>
      <c r="BN235" s="31">
        <f>'SERIES_DB-MetaData'!$BO$6</f>
        <v>0.52359877559829893</v>
      </c>
      <c r="BO235" s="22">
        <f>'SERIES_DB-MetaData'!$BO$6</f>
        <v>0.52359877559829893</v>
      </c>
      <c r="BP235" s="31">
        <f>IF('SERIES_DB-MetaData'!$F235="US",'SERIES_DB-MetaData'!BP235,'SERIES_DB-MetaData'!BP235/6.89476)</f>
        <v>64.396730270524287</v>
      </c>
      <c r="BQ235" s="31">
        <f>IF('SERIES_DB-MetaData'!$F235="US",'SERIES_DB-MetaData'!BQ235,'SERIES_DB-MetaData'!BQ235/6.89476)</f>
        <v>0</v>
      </c>
      <c r="BR235" s="108">
        <f>'SERIES_DB-MetaData'!BR235</f>
        <v>0</v>
      </c>
      <c r="BS235" s="31">
        <f>IF('SERIES_DB-MetaData'!$F235="US",'SERIES_DB-MetaData'!BS235,'SERIES_DB-MetaData'!BS235/25.4)</f>
        <v>0</v>
      </c>
      <c r="BT235" s="108">
        <f>'SERIES_DB-MetaData'!BT235</f>
        <v>0</v>
      </c>
      <c r="BU235" s="108">
        <f t="shared" si="24"/>
        <v>0</v>
      </c>
      <c r="BV235" s="31">
        <f>IF('SERIES_DB-MetaData'!$F235="US",'SERIES_DB-MetaData'!BV235,'SERIES_DB-MetaData'!BV235/6.89476)</f>
        <v>0</v>
      </c>
      <c r="BW235" s="108">
        <f>'SERIES_DB-MetaData'!BW235</f>
        <v>0</v>
      </c>
      <c r="BX235" s="108">
        <f>'SERIES_DB-MetaData'!BX235</f>
        <v>2</v>
      </c>
    </row>
    <row r="236" spans="1:76">
      <c r="A236" s="85">
        <f>'SERIES_DB-MetaData'!A236</f>
        <v>231</v>
      </c>
      <c r="B236" s="85">
        <f>'SERIES_DB-MetaData'!B236</f>
        <v>0</v>
      </c>
      <c r="C236" s="85">
        <f>'SERIES_DB-MetaData'!C236</f>
        <v>1</v>
      </c>
      <c r="D236" s="85" t="str">
        <f>'SERIES_DB-MetaData'!D236</f>
        <v>W1</v>
      </c>
      <c r="E236" s="85" t="str">
        <f>'SERIES_DB-MetaData'!E236</f>
        <v>Su,Wong(2006)</v>
      </c>
      <c r="F236" s="20" t="s">
        <v>193</v>
      </c>
      <c r="G236" s="85" t="str">
        <f>'SERIES_DB-MetaData'!G236</f>
        <v>C</v>
      </c>
      <c r="H236" s="85" t="str">
        <f>'SERIES_DB-MetaData'!H236</f>
        <v>R</v>
      </c>
      <c r="I236" s="31">
        <f>IF('SERIES_DB-MetaData'!$F236="US",'SERIES_DB-MetaData'!I236,'SERIES_DB-MetaData'!I236/6.89476)</f>
        <v>7.2808915756313493</v>
      </c>
      <c r="J236" s="31">
        <f>IF('SERIES_DB-MetaData'!$F236="US",'SERIES_DB-MetaData'!J236,'SERIES_DB-MetaData'!J236/6.89476)</f>
        <v>0</v>
      </c>
      <c r="K236" s="31">
        <f>IF('SERIES_DB-MetaData'!$F236="US",'SERIES_DB-MetaData'!K236,'SERIES_DB-MetaData'!K236/6.89476)</f>
        <v>0</v>
      </c>
      <c r="L236" s="31">
        <f>IF('SERIES_DB-MetaData'!$F236="US",'SERIES_DB-MetaData'!L236,'SERIES_DB-MetaData'!L236/4.448)</f>
        <v>90.152877697841717</v>
      </c>
      <c r="M236" s="20" t="str">
        <f>'SERIES_DB-MetaData'!M236</f>
        <v>III</v>
      </c>
      <c r="N236" s="31">
        <f>IF('SERIES_DB-MetaData'!$F236="US",'SERIES_DB-MetaData'!N236,'SERIES_DB-MetaData'!N236/25.4)</f>
        <v>3.1496062992125986</v>
      </c>
      <c r="O236" s="31">
        <f>IF('SERIES_DB-MetaData'!$F236="US",'SERIES_DB-MetaData'!O236,'SERIES_DB-MetaData'!O236/25.4)</f>
        <v>2.6771653543307088</v>
      </c>
      <c r="P236" s="31">
        <f>IF('SERIES_DB-MetaData'!$F236="US",'SERIES_DB-MetaData'!P236,'SERIES_DB-MetaData'!P236/25.4)</f>
        <v>15.748031496062993</v>
      </c>
      <c r="Q236" s="31">
        <f>IF('SERIES_DB-MetaData'!$F236="US",'SERIES_DB-MetaData'!Q236,'SERIES_DB-MetaData'!Q236/25.4)</f>
        <v>3.1496062992125986</v>
      </c>
      <c r="R236" s="31">
        <f>IF('SERIES_DB-MetaData'!$F236="US",'SERIES_DB-MetaData'!R236,'SERIES_DB-MetaData'!R236/25.4)</f>
        <v>64.566929133858267</v>
      </c>
      <c r="S236" s="31">
        <f>IF('SERIES_DB-MetaData'!$F236="US",'SERIES_DB-MetaData'!S236,'SERIES_DB-MetaData'!S236/25.4)</f>
        <v>64.566929133858267</v>
      </c>
      <c r="T236" s="24" t="str">
        <f>'SERIES_DB-MetaData'!T236</f>
        <v>C</v>
      </c>
      <c r="U236" s="31">
        <f>IF('SERIES_DB-MetaData'!$F236="US",'SERIES_DB-MetaData'!U236,'SERIES_DB-MetaData'!U236/(25.4^2))</f>
        <v>49.6000992001984</v>
      </c>
      <c r="V236" s="31">
        <f>IF('SERIES_DB-MetaData'!$F236="US",'SERIES_DB-MetaData'!V236,'SERIES_DB-MetaData'!V236/25.4)</f>
        <v>0.31496062992125984</v>
      </c>
      <c r="W236" s="31">
        <f>IF('SERIES_DB-MetaData'!$F236="US",'SERIES_DB-MetaData'!W236,'SERIES_DB-MetaData'!W236/25.4)</f>
        <v>0</v>
      </c>
      <c r="X236" s="31">
        <f>IF('SERIES_DB-MetaData'!$F236="US",'SERIES_DB-MetaData'!X236,'SERIES_DB-MetaData'!X236/25.4)</f>
        <v>0</v>
      </c>
      <c r="Y236" s="108">
        <f>'SERIES_DB-MetaData'!Y236</f>
        <v>2</v>
      </c>
      <c r="Z236" s="31">
        <f>IF('SERIES_DB-MetaData'!$F236="US",'SERIES_DB-MetaData'!Z236,'SERIES_DB-MetaData'!Z236/25.4)</f>
        <v>0.48622047244094491</v>
      </c>
      <c r="AA236" s="108">
        <f>'SERIES_DB-MetaData'!AA236</f>
        <v>0</v>
      </c>
      <c r="AB236" s="31">
        <f>IF('SERIES_DB-MetaData'!$F236="US",'SERIES_DB-MetaData'!AB236,'SERIES_DB-MetaData'!AB236/25.4)</f>
        <v>0.48622047244094491</v>
      </c>
      <c r="AC236" s="108">
        <f>'SERIES_DB-MetaData'!AC236</f>
        <v>0</v>
      </c>
      <c r="AD236" s="108">
        <f>'SERIES_DB-MetaData'!AD236</f>
        <v>0</v>
      </c>
      <c r="AE236" s="31">
        <f>IF('SERIES_DB-MetaData'!$F236="US",'SERIES_DB-MetaData'!AE236,'SERIES_DB-MetaData'!AE236/25.4)</f>
        <v>0</v>
      </c>
      <c r="AF236" s="108" t="str">
        <f>'SERIES_DB-MetaData'!AF236</f>
        <v>Ribbed</v>
      </c>
      <c r="AG236" s="23">
        <f t="shared" si="21"/>
        <v>0.31415926535897931</v>
      </c>
      <c r="AH236" s="31">
        <f>IF('SERIES_DB-MetaData'!$F236="US",'SERIES_DB-MetaData'!AH236,'SERIES_DB-MetaData'!AH236/25.4)</f>
        <v>0</v>
      </c>
      <c r="AI236" s="31">
        <f>IF('SERIES_DB-MetaData'!$F236="US",'SERIES_DB-MetaData'!AI236,'SERIES_DB-MetaData'!AI236/6.89476)</f>
        <v>59.755524485261276</v>
      </c>
      <c r="AJ236" s="31">
        <f>IF('SERIES_DB-MetaData'!$F236="US",'SERIES_DB-MetaData'!AJ236,'SERIES_DB-MetaData'!AJ236/6.89476)</f>
        <v>78.320347626313321</v>
      </c>
      <c r="AK236" s="31">
        <f>IF('SERIES_DB-MetaData'!$F236="US",'SERIES_DB-MetaData'!AK236,'SERIES_DB-MetaData'!AK236/6.89476)</f>
        <v>0</v>
      </c>
      <c r="AL236" s="31">
        <f>IF('SERIES_DB-MetaData'!$F236="US",'SERIES_DB-MetaData'!AL236,'SERIES_DB-MetaData'!AL236/6.89476)</f>
        <v>0</v>
      </c>
      <c r="AM236" s="31">
        <f>IF('SERIES_DB-MetaData'!$F236="US",'SERIES_DB-MetaData'!AM236,'SERIES_DB-MetaData'!AM236/6.89476)</f>
        <v>0</v>
      </c>
      <c r="AN236" s="31">
        <f>IF('SERIES_DB-MetaData'!$F236="US",'SERIES_DB-MetaData'!AN236,'SERIES_DB-MetaData'!AN236/6.89476)</f>
        <v>0</v>
      </c>
      <c r="AO236" s="108">
        <f>'SERIES_DB-MetaData'!AO236</f>
        <v>0</v>
      </c>
      <c r="AP236" s="108" t="str">
        <f>'SERIES_DB-MetaData'!AP236</f>
        <v>R</v>
      </c>
      <c r="AQ236" s="108">
        <f>'SERIES_DB-MetaData'!AQ236</f>
        <v>2</v>
      </c>
      <c r="AR236" s="108" t="str">
        <f>'SERIES_DB-MetaData'!AR236</f>
        <v>Ribbed</v>
      </c>
      <c r="AS236" s="31">
        <f>IF('SERIES_DB-MetaData'!$F236="US",'SERIES_DB-MetaData'!AS236,'SERIES_DB-MetaData'!AS236/25.4)</f>
        <v>0.12992125984251968</v>
      </c>
      <c r="AT236" s="108">
        <f>'SERIES_DB-MetaData'!AT236</f>
        <v>16</v>
      </c>
      <c r="AU236" s="31">
        <f>IF('SERIES_DB-MetaData'!$F236="US",'SERIES_DB-MetaData'!AU236,'SERIES_DB-MetaData'!AU236/25.4)</f>
        <v>2.3622047244094491</v>
      </c>
      <c r="AV236" s="31">
        <f>IF('SERIES_DB-MetaData'!$F236="US",'SERIES_DB-MetaData'!AV236,'SERIES_DB-MetaData'!AV236/25.4)</f>
        <v>0</v>
      </c>
      <c r="AW236" s="108">
        <f>'SERIES_DB-MetaData'!AW236</f>
        <v>0</v>
      </c>
      <c r="AX236" s="31">
        <f>IF('SERIES_DB-MetaData'!$F236="US",'SERIES_DB-MetaData'!AX236,'SERIES_DB-MetaData'!AX236/25.4)</f>
        <v>0</v>
      </c>
      <c r="AY236" s="23">
        <f t="shared" si="22"/>
        <v>0.35637441664159214</v>
      </c>
      <c r="AZ236" s="23"/>
      <c r="BA236" s="31">
        <f>IF('SERIES_DB-MetaData'!$F236="US",'SERIES_DB-MetaData'!BA236,'SERIES_DB-MetaData'!BA236/6.89476)</f>
        <v>37.999872366840904</v>
      </c>
      <c r="BB236" s="31">
        <f>IF('SERIES_DB-MetaData'!$F236="US",'SERIES_DB-MetaData'!BB236,'SERIES_DB-MetaData'!BB236/6.89476)</f>
        <v>48.732660745261619</v>
      </c>
      <c r="BC236" s="108">
        <f>'SERIES_DB-MetaData'!BC236</f>
        <v>0</v>
      </c>
      <c r="BD236" s="31">
        <f>IF('SERIES_DB-MetaData'!$F236="US",'SERIES_DB-MetaData'!BD236,'SERIES_DB-MetaData'!BD236/25.4)</f>
        <v>0.23622047244094491</v>
      </c>
      <c r="BE236" s="31">
        <f>IF('SERIES_DB-MetaData'!$F236="US",'SERIES_DB-MetaData'!BE236,'SERIES_DB-MetaData'!BE236/25.4)</f>
        <v>2.0866141732283467</v>
      </c>
      <c r="BF236" s="108">
        <f>'SERIES_DB-MetaData'!BF236</f>
        <v>2</v>
      </c>
      <c r="BG236" s="23">
        <f t="shared" si="23"/>
        <v>1.3336949944484973</v>
      </c>
      <c r="BH236" s="31">
        <f>IF('SERIES_DB-MetaData'!$F236="US",'SERIES_DB-MetaData'!BH236,'SERIES_DB-MetaData'!BH236/25.4)</f>
        <v>0</v>
      </c>
      <c r="BI236" s="31">
        <f>IF('SERIES_DB-MetaData'!$F236="US",'SERIES_DB-MetaData'!BI236,'SERIES_DB-MetaData'!BI236/6.89476)</f>
        <v>59.755524485261276</v>
      </c>
      <c r="BJ236" s="31">
        <f>IF('SERIES_DB-MetaData'!$F236="US",'SERIES_DB-MetaData'!BJ236,'SERIES_DB-MetaData'!BJ236/6.89476)</f>
        <v>78.320347626313321</v>
      </c>
      <c r="BK236" s="108">
        <f>'SERIES_DB-MetaData'!BK236</f>
        <v>0</v>
      </c>
      <c r="BL236" s="31">
        <f>IF('SERIES_DB-MetaData'!$F236="US",'SERIES_DB-MetaData'!BL236,'SERIES_DB-MetaData'!BL236/25.4)</f>
        <v>0.12992125984251968</v>
      </c>
      <c r="BM236" s="31">
        <f>IF('SERIES_DB-MetaData'!$F236="US",'SERIES_DB-MetaData'!BM236,'SERIES_DB-MetaData'!BM236/25.4)</f>
        <v>2.3622047244094491</v>
      </c>
      <c r="BN236" s="31">
        <f>'SERIES_DB-MetaData'!$BO$6</f>
        <v>0.52359877559829893</v>
      </c>
      <c r="BO236" s="22">
        <f>'SERIES_DB-MetaData'!$BO$6</f>
        <v>0.52359877559829893</v>
      </c>
      <c r="BP236" s="31">
        <f>IF('SERIES_DB-MetaData'!$F236="US",'SERIES_DB-MetaData'!BP236,'SERIES_DB-MetaData'!BP236/6.89476)</f>
        <v>37.999872366840904</v>
      </c>
      <c r="BQ236" s="31">
        <f>IF('SERIES_DB-MetaData'!$F236="US",'SERIES_DB-MetaData'!BQ236,'SERIES_DB-MetaData'!BQ236/6.89476)</f>
        <v>48.732660745261619</v>
      </c>
      <c r="BR236" s="108">
        <f>'SERIES_DB-MetaData'!BR236</f>
        <v>0</v>
      </c>
      <c r="BS236" s="31">
        <f>IF('SERIES_DB-MetaData'!$F236="US",'SERIES_DB-MetaData'!BS236,'SERIES_DB-MetaData'!BS236/25.4)</f>
        <v>0</v>
      </c>
      <c r="BT236" s="108">
        <f>'SERIES_DB-MetaData'!BT236</f>
        <v>0</v>
      </c>
      <c r="BU236" s="108">
        <f t="shared" si="24"/>
        <v>0</v>
      </c>
      <c r="BV236" s="31">
        <f>IF('SERIES_DB-MetaData'!$F236="US",'SERIES_DB-MetaData'!BV236,'SERIES_DB-MetaData'!BV236/6.89476)</f>
        <v>0</v>
      </c>
      <c r="BW236" s="108">
        <f>'SERIES_DB-MetaData'!BW236</f>
        <v>0</v>
      </c>
      <c r="BX236" s="108">
        <f>'SERIES_DB-MetaData'!BX236</f>
        <v>1</v>
      </c>
    </row>
    <row r="237" spans="1:76">
      <c r="A237" s="85">
        <f>'SERIES_DB-MetaData'!A237</f>
        <v>232</v>
      </c>
      <c r="B237" s="85">
        <f>'SERIES_DB-MetaData'!B237</f>
        <v>0</v>
      </c>
      <c r="C237" s="85">
        <f>'SERIES_DB-MetaData'!C237</f>
        <v>2</v>
      </c>
      <c r="D237" s="85" t="str">
        <f>'SERIES_DB-MetaData'!D237</f>
        <v>W2</v>
      </c>
      <c r="E237" s="85" t="str">
        <f>'SERIES_DB-MetaData'!E237</f>
        <v>Su,Wong(2006)</v>
      </c>
      <c r="F237" s="20" t="s">
        <v>193</v>
      </c>
      <c r="G237" s="85" t="str">
        <f>'SERIES_DB-MetaData'!G237</f>
        <v>C</v>
      </c>
      <c r="H237" s="85" t="str">
        <f>'SERIES_DB-MetaData'!H237</f>
        <v>R</v>
      </c>
      <c r="I237" s="31">
        <f>IF('SERIES_DB-MetaData'!$F237="US",'SERIES_DB-MetaData'!I237,'SERIES_DB-MetaData'!I237/6.89476)</f>
        <v>6.0625750569998083</v>
      </c>
      <c r="J237" s="31">
        <f>IF('SERIES_DB-MetaData'!$F237="US",'SERIES_DB-MetaData'!J237,'SERIES_DB-MetaData'!J237/6.89476)</f>
        <v>0</v>
      </c>
      <c r="K237" s="31">
        <f>IF('SERIES_DB-MetaData'!$F237="US",'SERIES_DB-MetaData'!K237,'SERIES_DB-MetaData'!K237/6.89476)</f>
        <v>0</v>
      </c>
      <c r="L237" s="31">
        <f>IF('SERIES_DB-MetaData'!$F237="US",'SERIES_DB-MetaData'!L237,'SERIES_DB-MetaData'!L237/4.448)</f>
        <v>150.17985611510787</v>
      </c>
      <c r="M237" s="20" t="str">
        <f>'SERIES_DB-MetaData'!M237</f>
        <v>III</v>
      </c>
      <c r="N237" s="31">
        <f>IF('SERIES_DB-MetaData'!$F237="US",'SERIES_DB-MetaData'!N237,'SERIES_DB-MetaData'!N237/25.4)</f>
        <v>3.1496062992125986</v>
      </c>
      <c r="O237" s="31">
        <f>IF('SERIES_DB-MetaData'!$F237="US",'SERIES_DB-MetaData'!O237,'SERIES_DB-MetaData'!O237/25.4)</f>
        <v>2.6771653543307088</v>
      </c>
      <c r="P237" s="31">
        <f>IF('SERIES_DB-MetaData'!$F237="US",'SERIES_DB-MetaData'!P237,'SERIES_DB-MetaData'!P237/25.4)</f>
        <v>15.748031496062993</v>
      </c>
      <c r="Q237" s="31">
        <f>IF('SERIES_DB-MetaData'!$F237="US",'SERIES_DB-MetaData'!Q237,'SERIES_DB-MetaData'!Q237/25.4)</f>
        <v>3.1496062992125986</v>
      </c>
      <c r="R237" s="31">
        <f>IF('SERIES_DB-MetaData'!$F237="US",'SERIES_DB-MetaData'!R237,'SERIES_DB-MetaData'!R237/25.4)</f>
        <v>64.566929133858267</v>
      </c>
      <c r="S237" s="31">
        <f>IF('SERIES_DB-MetaData'!$F237="US",'SERIES_DB-MetaData'!S237,'SERIES_DB-MetaData'!S237/25.4)</f>
        <v>64.566929133858267</v>
      </c>
      <c r="T237" s="24" t="str">
        <f>'SERIES_DB-MetaData'!T237</f>
        <v>C</v>
      </c>
      <c r="U237" s="31">
        <f>IF('SERIES_DB-MetaData'!$F237="US",'SERIES_DB-MetaData'!U237,'SERIES_DB-MetaData'!U237/(25.4^2))</f>
        <v>49.6000992001984</v>
      </c>
      <c r="V237" s="31">
        <f>IF('SERIES_DB-MetaData'!$F237="US",'SERIES_DB-MetaData'!V237,'SERIES_DB-MetaData'!V237/25.4)</f>
        <v>0.31496062992125984</v>
      </c>
      <c r="W237" s="31">
        <f>IF('SERIES_DB-MetaData'!$F237="US",'SERIES_DB-MetaData'!W237,'SERIES_DB-MetaData'!W237/25.4)</f>
        <v>0</v>
      </c>
      <c r="X237" s="31">
        <f>IF('SERIES_DB-MetaData'!$F237="US",'SERIES_DB-MetaData'!X237,'SERIES_DB-MetaData'!X237/25.4)</f>
        <v>0</v>
      </c>
      <c r="Y237" s="108">
        <f>'SERIES_DB-MetaData'!Y237</f>
        <v>2</v>
      </c>
      <c r="Z237" s="31">
        <f>IF('SERIES_DB-MetaData'!$F237="US",'SERIES_DB-MetaData'!Z237,'SERIES_DB-MetaData'!Z237/25.4)</f>
        <v>0.48622047244094491</v>
      </c>
      <c r="AA237" s="108">
        <f>'SERIES_DB-MetaData'!AA237</f>
        <v>0</v>
      </c>
      <c r="AB237" s="31">
        <f>IF('SERIES_DB-MetaData'!$F237="US",'SERIES_DB-MetaData'!AB237,'SERIES_DB-MetaData'!AB237/25.4)</f>
        <v>0.48622047244094491</v>
      </c>
      <c r="AC237" s="108">
        <f>'SERIES_DB-MetaData'!AC237</f>
        <v>0</v>
      </c>
      <c r="AD237" s="108">
        <f>'SERIES_DB-MetaData'!AD237</f>
        <v>0</v>
      </c>
      <c r="AE237" s="31">
        <f>IF('SERIES_DB-MetaData'!$F237="US",'SERIES_DB-MetaData'!AE237,'SERIES_DB-MetaData'!AE237/25.4)</f>
        <v>0</v>
      </c>
      <c r="AF237" s="108" t="str">
        <f>'SERIES_DB-MetaData'!AF237</f>
        <v>Ribbed</v>
      </c>
      <c r="AG237" s="23">
        <f t="shared" si="21"/>
        <v>0.31415926535897931</v>
      </c>
      <c r="AH237" s="31">
        <f>IF('SERIES_DB-MetaData'!$F237="US",'SERIES_DB-MetaData'!AH237,'SERIES_DB-MetaData'!AH237/25.4)</f>
        <v>0</v>
      </c>
      <c r="AI237" s="31">
        <f>IF('SERIES_DB-MetaData'!$F237="US",'SERIES_DB-MetaData'!AI237,'SERIES_DB-MetaData'!AI237/6.89476)</f>
        <v>59.755524485261276</v>
      </c>
      <c r="AJ237" s="31">
        <f>IF('SERIES_DB-MetaData'!$F237="US",'SERIES_DB-MetaData'!AJ237,'SERIES_DB-MetaData'!AJ237/6.89476)</f>
        <v>78.320347626313321</v>
      </c>
      <c r="AK237" s="31">
        <f>IF('SERIES_DB-MetaData'!$F237="US",'SERIES_DB-MetaData'!AK237,'SERIES_DB-MetaData'!AK237/6.89476)</f>
        <v>0</v>
      </c>
      <c r="AL237" s="31">
        <f>IF('SERIES_DB-MetaData'!$F237="US",'SERIES_DB-MetaData'!AL237,'SERIES_DB-MetaData'!AL237/6.89476)</f>
        <v>0</v>
      </c>
      <c r="AM237" s="31">
        <f>IF('SERIES_DB-MetaData'!$F237="US",'SERIES_DB-MetaData'!AM237,'SERIES_DB-MetaData'!AM237/6.89476)</f>
        <v>0</v>
      </c>
      <c r="AN237" s="31">
        <f>IF('SERIES_DB-MetaData'!$F237="US",'SERIES_DB-MetaData'!AN237,'SERIES_DB-MetaData'!AN237/6.89476)</f>
        <v>0</v>
      </c>
      <c r="AO237" s="108">
        <f>'SERIES_DB-MetaData'!AO237</f>
        <v>0</v>
      </c>
      <c r="AP237" s="108" t="str">
        <f>'SERIES_DB-MetaData'!AP237</f>
        <v>R</v>
      </c>
      <c r="AQ237" s="108">
        <f>'SERIES_DB-MetaData'!AQ237</f>
        <v>2</v>
      </c>
      <c r="AR237" s="108" t="str">
        <f>'SERIES_DB-MetaData'!AR237</f>
        <v>Ribbed</v>
      </c>
      <c r="AS237" s="31">
        <f>IF('SERIES_DB-MetaData'!$F237="US",'SERIES_DB-MetaData'!AS237,'SERIES_DB-MetaData'!AS237/25.4)</f>
        <v>0.12992125984251968</v>
      </c>
      <c r="AT237" s="108">
        <f>'SERIES_DB-MetaData'!AT237</f>
        <v>16</v>
      </c>
      <c r="AU237" s="31">
        <f>IF('SERIES_DB-MetaData'!$F237="US",'SERIES_DB-MetaData'!AU237,'SERIES_DB-MetaData'!AU237/25.4)</f>
        <v>2.3622047244094491</v>
      </c>
      <c r="AV237" s="31">
        <f>IF('SERIES_DB-MetaData'!$F237="US",'SERIES_DB-MetaData'!AV237,'SERIES_DB-MetaData'!AV237/25.4)</f>
        <v>0</v>
      </c>
      <c r="AW237" s="108">
        <f>'SERIES_DB-MetaData'!AW237</f>
        <v>0</v>
      </c>
      <c r="AX237" s="31">
        <f>IF('SERIES_DB-MetaData'!$F237="US",'SERIES_DB-MetaData'!AX237,'SERIES_DB-MetaData'!AX237/25.4)</f>
        <v>0</v>
      </c>
      <c r="AY237" s="23">
        <f t="shared" si="22"/>
        <v>0.35637441664159214</v>
      </c>
      <c r="AZ237" s="23"/>
      <c r="BA237" s="31">
        <f>IF('SERIES_DB-MetaData'!$F237="US",'SERIES_DB-MetaData'!BA237,'SERIES_DB-MetaData'!BA237/6.89476)</f>
        <v>37.999872366840904</v>
      </c>
      <c r="BB237" s="31">
        <f>IF('SERIES_DB-MetaData'!$F237="US",'SERIES_DB-MetaData'!BB237,'SERIES_DB-MetaData'!BB237/6.89476)</f>
        <v>48.732660745261619</v>
      </c>
      <c r="BC237" s="108">
        <f>'SERIES_DB-MetaData'!BC237</f>
        <v>0</v>
      </c>
      <c r="BD237" s="31">
        <f>IF('SERIES_DB-MetaData'!$F237="US",'SERIES_DB-MetaData'!BD237,'SERIES_DB-MetaData'!BD237/25.4)</f>
        <v>0.23622047244094491</v>
      </c>
      <c r="BE237" s="31">
        <f>IF('SERIES_DB-MetaData'!$F237="US",'SERIES_DB-MetaData'!BE237,'SERIES_DB-MetaData'!BE237/25.4)</f>
        <v>2.0866141732283467</v>
      </c>
      <c r="BF237" s="108">
        <f>'SERIES_DB-MetaData'!BF237</f>
        <v>2</v>
      </c>
      <c r="BG237" s="23">
        <f t="shared" si="23"/>
        <v>1.3336949944484973</v>
      </c>
      <c r="BH237" s="31">
        <f>IF('SERIES_DB-MetaData'!$F237="US",'SERIES_DB-MetaData'!BH237,'SERIES_DB-MetaData'!BH237/25.4)</f>
        <v>0</v>
      </c>
      <c r="BI237" s="31">
        <f>IF('SERIES_DB-MetaData'!$F237="US",'SERIES_DB-MetaData'!BI237,'SERIES_DB-MetaData'!BI237/6.89476)</f>
        <v>59.755524485261276</v>
      </c>
      <c r="BJ237" s="31">
        <f>IF('SERIES_DB-MetaData'!$F237="US",'SERIES_DB-MetaData'!BJ237,'SERIES_DB-MetaData'!BJ237/6.89476)</f>
        <v>78.320347626313321</v>
      </c>
      <c r="BK237" s="108">
        <f>'SERIES_DB-MetaData'!BK237</f>
        <v>0</v>
      </c>
      <c r="BL237" s="31">
        <f>IF('SERIES_DB-MetaData'!$F237="US",'SERIES_DB-MetaData'!BL237,'SERIES_DB-MetaData'!BL237/25.4)</f>
        <v>0.12992125984251968</v>
      </c>
      <c r="BM237" s="31">
        <f>IF('SERIES_DB-MetaData'!$F237="US",'SERIES_DB-MetaData'!BM237,'SERIES_DB-MetaData'!BM237/25.4)</f>
        <v>2.3622047244094491</v>
      </c>
      <c r="BN237" s="31">
        <f>'SERIES_DB-MetaData'!$BO$6</f>
        <v>0.52359877559829893</v>
      </c>
      <c r="BO237" s="22">
        <f>'SERIES_DB-MetaData'!$BO$6</f>
        <v>0.52359877559829893</v>
      </c>
      <c r="BP237" s="31">
        <f>IF('SERIES_DB-MetaData'!$F237="US",'SERIES_DB-MetaData'!BP237,'SERIES_DB-MetaData'!BP237/6.89476)</f>
        <v>37.999872366840904</v>
      </c>
      <c r="BQ237" s="31">
        <f>IF('SERIES_DB-MetaData'!$F237="US",'SERIES_DB-MetaData'!BQ237,'SERIES_DB-MetaData'!BQ237/6.89476)</f>
        <v>48.732660745261619</v>
      </c>
      <c r="BR237" s="108">
        <f>'SERIES_DB-MetaData'!BR237</f>
        <v>0</v>
      </c>
      <c r="BS237" s="31">
        <f>IF('SERIES_DB-MetaData'!$F237="US",'SERIES_DB-MetaData'!BS237,'SERIES_DB-MetaData'!BS237/25.4)</f>
        <v>0</v>
      </c>
      <c r="BT237" s="108">
        <f>'SERIES_DB-MetaData'!BT237</f>
        <v>0</v>
      </c>
      <c r="BU237" s="108">
        <f t="shared" si="24"/>
        <v>0</v>
      </c>
      <c r="BV237" s="31">
        <f>IF('SERIES_DB-MetaData'!$F237="US",'SERIES_DB-MetaData'!BV237,'SERIES_DB-MetaData'!BV237/6.89476)</f>
        <v>0</v>
      </c>
      <c r="BW237" s="108">
        <f>'SERIES_DB-MetaData'!BW237</f>
        <v>0</v>
      </c>
      <c r="BX237" s="108">
        <f>'SERIES_DB-MetaData'!BX237</f>
        <v>4</v>
      </c>
    </row>
    <row r="238" spans="1:76">
      <c r="A238" s="85">
        <f>'SERIES_DB-MetaData'!A238</f>
        <v>233</v>
      </c>
      <c r="B238" s="85">
        <f>'SERIES_DB-MetaData'!B238</f>
        <v>0</v>
      </c>
      <c r="C238" s="85">
        <f>'SERIES_DB-MetaData'!C238</f>
        <v>3</v>
      </c>
      <c r="D238" s="85" t="str">
        <f>'SERIES_DB-MetaData'!D238</f>
        <v>W3</v>
      </c>
      <c r="E238" s="85" t="str">
        <f>'SERIES_DB-MetaData'!E238</f>
        <v>Su,Wong(2006)</v>
      </c>
      <c r="F238" s="20" t="s">
        <v>193</v>
      </c>
      <c r="G238" s="85" t="str">
        <f>'SERIES_DB-MetaData'!G238</f>
        <v>C</v>
      </c>
      <c r="H238" s="85" t="str">
        <f>'SERIES_DB-MetaData'!H238</f>
        <v>R</v>
      </c>
      <c r="I238" s="31">
        <f>IF('SERIES_DB-MetaData'!$F238="US",'SERIES_DB-MetaData'!I238,'SERIES_DB-MetaData'!I238/6.89476)</f>
        <v>6.2221165058682244</v>
      </c>
      <c r="J238" s="31">
        <f>IF('SERIES_DB-MetaData'!$F238="US",'SERIES_DB-MetaData'!J238,'SERIES_DB-MetaData'!J238/6.89476)</f>
        <v>0</v>
      </c>
      <c r="K238" s="31">
        <f>IF('SERIES_DB-MetaData'!$F238="US",'SERIES_DB-MetaData'!K238,'SERIES_DB-MetaData'!K238/6.89476)</f>
        <v>0</v>
      </c>
      <c r="L238" s="31">
        <f>IF('SERIES_DB-MetaData'!$F238="US",'SERIES_DB-MetaData'!L238,'SERIES_DB-MetaData'!L238/4.448)</f>
        <v>150.1798561151079</v>
      </c>
      <c r="M238" s="20" t="str">
        <f>'SERIES_DB-MetaData'!M238</f>
        <v>III</v>
      </c>
      <c r="N238" s="31">
        <f>IF('SERIES_DB-MetaData'!$F238="US",'SERIES_DB-MetaData'!N238,'SERIES_DB-MetaData'!N238/25.4)</f>
        <v>3.1496062992125986</v>
      </c>
      <c r="O238" s="31">
        <f>IF('SERIES_DB-MetaData'!$F238="US",'SERIES_DB-MetaData'!O238,'SERIES_DB-MetaData'!O238/25.4)</f>
        <v>2.6771653543307088</v>
      </c>
      <c r="P238" s="31">
        <f>IF('SERIES_DB-MetaData'!$F238="US",'SERIES_DB-MetaData'!P238,'SERIES_DB-MetaData'!P238/25.4)</f>
        <v>15.748031496062993</v>
      </c>
      <c r="Q238" s="31">
        <f>IF('SERIES_DB-MetaData'!$F238="US",'SERIES_DB-MetaData'!Q238,'SERIES_DB-MetaData'!Q238/25.4)</f>
        <v>3.1496062992125986</v>
      </c>
      <c r="R238" s="31">
        <f>IF('SERIES_DB-MetaData'!$F238="US",'SERIES_DB-MetaData'!R238,'SERIES_DB-MetaData'!R238/25.4)</f>
        <v>64.566929133858267</v>
      </c>
      <c r="S238" s="31">
        <f>IF('SERIES_DB-MetaData'!$F238="US",'SERIES_DB-MetaData'!S238,'SERIES_DB-MetaData'!S238/25.4)</f>
        <v>64.566929133858267</v>
      </c>
      <c r="T238" s="24" t="str">
        <f>'SERIES_DB-MetaData'!T238</f>
        <v>C</v>
      </c>
      <c r="U238" s="31">
        <f>IF('SERIES_DB-MetaData'!$F238="US",'SERIES_DB-MetaData'!U238,'SERIES_DB-MetaData'!U238/(25.4^2))</f>
        <v>49.6000992001984</v>
      </c>
      <c r="V238" s="31">
        <f>IF('SERIES_DB-MetaData'!$F238="US",'SERIES_DB-MetaData'!V238,'SERIES_DB-MetaData'!V238/25.4)</f>
        <v>0.31496062992125984</v>
      </c>
      <c r="W238" s="31">
        <f>IF('SERIES_DB-MetaData'!$F238="US",'SERIES_DB-MetaData'!W238,'SERIES_DB-MetaData'!W238/25.4)</f>
        <v>0</v>
      </c>
      <c r="X238" s="31">
        <f>IF('SERIES_DB-MetaData'!$F238="US",'SERIES_DB-MetaData'!X238,'SERIES_DB-MetaData'!X238/25.4)</f>
        <v>0</v>
      </c>
      <c r="Y238" s="108">
        <f>'SERIES_DB-MetaData'!Y238</f>
        <v>2</v>
      </c>
      <c r="Z238" s="31">
        <f>IF('SERIES_DB-MetaData'!$F238="US",'SERIES_DB-MetaData'!Z238,'SERIES_DB-MetaData'!Z238/25.4)</f>
        <v>0.48622047244094491</v>
      </c>
      <c r="AA238" s="108">
        <f>'SERIES_DB-MetaData'!AA238</f>
        <v>0</v>
      </c>
      <c r="AB238" s="31">
        <f>IF('SERIES_DB-MetaData'!$F238="US",'SERIES_DB-MetaData'!AB238,'SERIES_DB-MetaData'!AB238/25.4)</f>
        <v>0.48622047244094491</v>
      </c>
      <c r="AC238" s="108">
        <f>'SERIES_DB-MetaData'!AC238</f>
        <v>0</v>
      </c>
      <c r="AD238" s="108">
        <f>'SERIES_DB-MetaData'!AD238</f>
        <v>0</v>
      </c>
      <c r="AE238" s="31">
        <f>IF('SERIES_DB-MetaData'!$F238="US",'SERIES_DB-MetaData'!AE238,'SERIES_DB-MetaData'!AE238/25.4)</f>
        <v>0</v>
      </c>
      <c r="AF238" s="108" t="str">
        <f>'SERIES_DB-MetaData'!AF238</f>
        <v>Ribbed</v>
      </c>
      <c r="AG238" s="23">
        <f t="shared" si="21"/>
        <v>0.31415926535897931</v>
      </c>
      <c r="AH238" s="31">
        <f>IF('SERIES_DB-MetaData'!$F238="US",'SERIES_DB-MetaData'!AH238,'SERIES_DB-MetaData'!AH238/25.4)</f>
        <v>0</v>
      </c>
      <c r="AI238" s="31">
        <f>IF('SERIES_DB-MetaData'!$F238="US",'SERIES_DB-MetaData'!AI238,'SERIES_DB-MetaData'!AI238/6.89476)</f>
        <v>59.755524485261276</v>
      </c>
      <c r="AJ238" s="31">
        <f>IF('SERIES_DB-MetaData'!$F238="US",'SERIES_DB-MetaData'!AJ238,'SERIES_DB-MetaData'!AJ238/6.89476)</f>
        <v>78.320347626313321</v>
      </c>
      <c r="AK238" s="31">
        <f>IF('SERIES_DB-MetaData'!$F238="US",'SERIES_DB-MetaData'!AK238,'SERIES_DB-MetaData'!AK238/6.89476)</f>
        <v>0</v>
      </c>
      <c r="AL238" s="31">
        <f>IF('SERIES_DB-MetaData'!$F238="US",'SERIES_DB-MetaData'!AL238,'SERIES_DB-MetaData'!AL238/6.89476)</f>
        <v>0</v>
      </c>
      <c r="AM238" s="31">
        <f>IF('SERIES_DB-MetaData'!$F238="US",'SERIES_DB-MetaData'!AM238,'SERIES_DB-MetaData'!AM238/6.89476)</f>
        <v>0</v>
      </c>
      <c r="AN238" s="31">
        <f>IF('SERIES_DB-MetaData'!$F238="US",'SERIES_DB-MetaData'!AN238,'SERIES_DB-MetaData'!AN238/6.89476)</f>
        <v>0</v>
      </c>
      <c r="AO238" s="108">
        <f>'SERIES_DB-MetaData'!AO238</f>
        <v>0</v>
      </c>
      <c r="AP238" s="108" t="str">
        <f>'SERIES_DB-MetaData'!AP238</f>
        <v>R</v>
      </c>
      <c r="AQ238" s="108">
        <f>'SERIES_DB-MetaData'!AQ238</f>
        <v>2</v>
      </c>
      <c r="AR238" s="108" t="str">
        <f>'SERIES_DB-MetaData'!AR238</f>
        <v>Ribbed</v>
      </c>
      <c r="AS238" s="31">
        <f>IF('SERIES_DB-MetaData'!$F238="US",'SERIES_DB-MetaData'!AS238,'SERIES_DB-MetaData'!AS238/25.4)</f>
        <v>0.12992125984251968</v>
      </c>
      <c r="AT238" s="108">
        <f>'SERIES_DB-MetaData'!AT238</f>
        <v>16</v>
      </c>
      <c r="AU238" s="31">
        <f>IF('SERIES_DB-MetaData'!$F238="US",'SERIES_DB-MetaData'!AU238,'SERIES_DB-MetaData'!AU238/25.4)</f>
        <v>2.3622047244094491</v>
      </c>
      <c r="AV238" s="31">
        <f>IF('SERIES_DB-MetaData'!$F238="US",'SERIES_DB-MetaData'!AV238,'SERIES_DB-MetaData'!AV238/25.4)</f>
        <v>0</v>
      </c>
      <c r="AW238" s="108">
        <f>'SERIES_DB-MetaData'!AW238</f>
        <v>0</v>
      </c>
      <c r="AX238" s="31">
        <f>IF('SERIES_DB-MetaData'!$F238="US",'SERIES_DB-MetaData'!AX238,'SERIES_DB-MetaData'!AX238/25.4)</f>
        <v>0</v>
      </c>
      <c r="AY238" s="23">
        <f t="shared" si="22"/>
        <v>0.35637441664159214</v>
      </c>
      <c r="AZ238" s="23"/>
      <c r="BA238" s="31">
        <f>IF('SERIES_DB-MetaData'!$F238="US",'SERIES_DB-MetaData'!BA238,'SERIES_DB-MetaData'!BA238/6.89476)</f>
        <v>37.999872366840904</v>
      </c>
      <c r="BB238" s="31">
        <f>IF('SERIES_DB-MetaData'!$F238="US",'SERIES_DB-MetaData'!BB238,'SERIES_DB-MetaData'!BB238/6.89476)</f>
        <v>48.732660745261619</v>
      </c>
      <c r="BC238" s="108">
        <f>'SERIES_DB-MetaData'!BC238</f>
        <v>0</v>
      </c>
      <c r="BD238" s="31">
        <f>IF('SERIES_DB-MetaData'!$F238="US",'SERIES_DB-MetaData'!BD238,'SERIES_DB-MetaData'!BD238/25.4)</f>
        <v>0.23622047244094491</v>
      </c>
      <c r="BE238" s="31">
        <f>IF('SERIES_DB-MetaData'!$F238="US",'SERIES_DB-MetaData'!BE238,'SERIES_DB-MetaData'!BE238/25.4)</f>
        <v>2.0866141732283467</v>
      </c>
      <c r="BF238" s="108">
        <f>'SERIES_DB-MetaData'!BF238</f>
        <v>2</v>
      </c>
      <c r="BG238" s="23">
        <f t="shared" si="23"/>
        <v>1.3336949944484973</v>
      </c>
      <c r="BH238" s="31">
        <f>IF('SERIES_DB-MetaData'!$F238="US",'SERIES_DB-MetaData'!BH238,'SERIES_DB-MetaData'!BH238/25.4)</f>
        <v>0</v>
      </c>
      <c r="BI238" s="31">
        <f>IF('SERIES_DB-MetaData'!$F238="US",'SERIES_DB-MetaData'!BI238,'SERIES_DB-MetaData'!BI238/6.89476)</f>
        <v>59.755524485261276</v>
      </c>
      <c r="BJ238" s="31">
        <f>IF('SERIES_DB-MetaData'!$F238="US",'SERIES_DB-MetaData'!BJ238,'SERIES_DB-MetaData'!BJ238/6.89476)</f>
        <v>78.320347626313321</v>
      </c>
      <c r="BK238" s="108">
        <f>'SERIES_DB-MetaData'!BK238</f>
        <v>0</v>
      </c>
      <c r="BL238" s="31">
        <f>IF('SERIES_DB-MetaData'!$F238="US",'SERIES_DB-MetaData'!BL238,'SERIES_DB-MetaData'!BL238/25.4)</f>
        <v>0.12992125984251968</v>
      </c>
      <c r="BM238" s="31">
        <f>IF('SERIES_DB-MetaData'!$F238="US",'SERIES_DB-MetaData'!BM238,'SERIES_DB-MetaData'!BM238/25.4)</f>
        <v>2.3622047244094491</v>
      </c>
      <c r="BN238" s="31">
        <f>'SERIES_DB-MetaData'!$BO$6</f>
        <v>0.52359877559829893</v>
      </c>
      <c r="BO238" s="22">
        <f>'SERIES_DB-MetaData'!$BO$6</f>
        <v>0.52359877559829893</v>
      </c>
      <c r="BP238" s="31">
        <f>IF('SERIES_DB-MetaData'!$F238="US",'SERIES_DB-MetaData'!BP238,'SERIES_DB-MetaData'!BP238/6.89476)</f>
        <v>37.999872366840904</v>
      </c>
      <c r="BQ238" s="31">
        <f>IF('SERIES_DB-MetaData'!$F238="US",'SERIES_DB-MetaData'!BQ238,'SERIES_DB-MetaData'!BQ238/6.89476)</f>
        <v>48.732660745261619</v>
      </c>
      <c r="BR238" s="108">
        <f>'SERIES_DB-MetaData'!BR238</f>
        <v>0</v>
      </c>
      <c r="BS238" s="31">
        <f>IF('SERIES_DB-MetaData'!$F238="US",'SERIES_DB-MetaData'!BS238,'SERIES_DB-MetaData'!BS238/25.4)</f>
        <v>0</v>
      </c>
      <c r="BT238" s="108">
        <f>'SERIES_DB-MetaData'!BT238</f>
        <v>0</v>
      </c>
      <c r="BU238" s="108">
        <f t="shared" si="24"/>
        <v>0</v>
      </c>
      <c r="BV238" s="31">
        <f>IF('SERIES_DB-MetaData'!$F238="US",'SERIES_DB-MetaData'!BV238,'SERIES_DB-MetaData'!BV238/6.89476)</f>
        <v>0</v>
      </c>
      <c r="BW238" s="108">
        <f>'SERIES_DB-MetaData'!BW238</f>
        <v>0</v>
      </c>
      <c r="BX238" s="108">
        <f>'SERIES_DB-MetaData'!BX238</f>
        <v>4</v>
      </c>
    </row>
    <row r="239" spans="1:76">
      <c r="A239" s="85">
        <f>'SERIES_DB-MetaData'!A239</f>
        <v>234</v>
      </c>
      <c r="B239" s="85">
        <f>'SERIES_DB-MetaData'!B239</f>
        <v>0</v>
      </c>
      <c r="C239" s="85">
        <f>'SERIES_DB-MetaData'!C239</f>
        <v>1</v>
      </c>
      <c r="D239" s="85" t="str">
        <f>'SERIES_DB-MetaData'!D239</f>
        <v>Sugano_2-1</v>
      </c>
      <c r="E239" s="85" t="str">
        <f>'SERIES_DB-MetaData'!E239</f>
        <v>Sugano, 1973 (from Lu et al., 2010, NEES Database)</v>
      </c>
      <c r="F239" s="20" t="s">
        <v>193</v>
      </c>
      <c r="G239" s="85" t="str">
        <f>'SERIES_DB-MetaData'!G239</f>
        <v>M</v>
      </c>
      <c r="H239" s="85" t="str">
        <f>'SERIES_DB-MetaData'!H239</f>
        <v>B</v>
      </c>
      <c r="I239" s="31">
        <f>IF('SERIES_DB-MetaData'!$F239="US",'SERIES_DB-MetaData'!I239,'SERIES_DB-MetaData'!I239/6.89476)</f>
        <v>2.9877762242630639</v>
      </c>
      <c r="J239" s="31">
        <f>IF('SERIES_DB-MetaData'!$F239="US",'SERIES_DB-MetaData'!J239,'SERIES_DB-MetaData'!J239/6.89476)</f>
        <v>0</v>
      </c>
      <c r="K239" s="31">
        <f>IF('SERIES_DB-MetaData'!$F239="US",'SERIES_DB-MetaData'!K239,'SERIES_DB-MetaData'!K239/6.89476)</f>
        <v>0</v>
      </c>
      <c r="L239" s="31">
        <f>IF('SERIES_DB-MetaData'!$F239="US",'SERIES_DB-MetaData'!L239,'SERIES_DB-MetaData'!L239/4.448)</f>
        <v>0</v>
      </c>
      <c r="M239" s="20">
        <f>'SERIES_DB-MetaData'!M239</f>
        <v>0</v>
      </c>
      <c r="N239" s="31">
        <f>IF('SERIES_DB-MetaData'!$F239="US",'SERIES_DB-MetaData'!N239,'SERIES_DB-MetaData'!N239/25.4)</f>
        <v>14.173228346456694</v>
      </c>
      <c r="O239" s="31">
        <f>IF('SERIES_DB-MetaData'!$F239="US",'SERIES_DB-MetaData'!O239,'SERIES_DB-MetaData'!O239/25.4)</f>
        <v>14.173228346456694</v>
      </c>
      <c r="P239" s="31">
        <f>IF('SERIES_DB-MetaData'!$F239="US",'SERIES_DB-MetaData'!P239,'SERIES_DB-MetaData'!P239/25.4)</f>
        <v>155.90551181102364</v>
      </c>
      <c r="Q239" s="31">
        <f>IF('SERIES_DB-MetaData'!$F239="US",'SERIES_DB-MetaData'!Q239,'SERIES_DB-MetaData'!Q239/25.4)</f>
        <v>4.7244094488188981</v>
      </c>
      <c r="R239" s="31">
        <f>IF('SERIES_DB-MetaData'!$F239="US",'SERIES_DB-MetaData'!R239,'SERIES_DB-MetaData'!R239/25.4)</f>
        <v>70.866141732283467</v>
      </c>
      <c r="S239" s="31">
        <f>IF('SERIES_DB-MetaData'!$F239="US",'SERIES_DB-MetaData'!S239,'SERIES_DB-MetaData'!S239/25.4)</f>
        <v>70.866141732283467</v>
      </c>
      <c r="T239" s="24" t="str">
        <f>'SERIES_DB-MetaData'!T239</f>
        <v>C</v>
      </c>
      <c r="U239" s="31">
        <f>IF('SERIES_DB-MetaData'!$F239="US",'SERIES_DB-MetaData'!U239,'SERIES_DB-MetaData'!U239/(25.4^2))</f>
        <v>803.52160704321409</v>
      </c>
      <c r="V239" s="31">
        <f>IF('SERIES_DB-MetaData'!$F239="US",'SERIES_DB-MetaData'!V239,'SERIES_DB-MetaData'!V239/25.4)</f>
        <v>0.75196850393700798</v>
      </c>
      <c r="W239" s="31">
        <f>IF('SERIES_DB-MetaData'!$F239="US",'SERIES_DB-MetaData'!W239,'SERIES_DB-MetaData'!W239/25.4)</f>
        <v>0</v>
      </c>
      <c r="X239" s="31">
        <f>IF('SERIES_DB-MetaData'!$F239="US",'SERIES_DB-MetaData'!X239,'SERIES_DB-MetaData'!X239/25.4)</f>
        <v>0</v>
      </c>
      <c r="Y239" s="108">
        <f>'SERIES_DB-MetaData'!Y239</f>
        <v>8</v>
      </c>
      <c r="Z239" s="31">
        <f>IF('SERIES_DB-MetaData'!$F239="US",'SERIES_DB-MetaData'!Z239,'SERIES_DB-MetaData'!Z239/25.4)</f>
        <v>0</v>
      </c>
      <c r="AA239" s="108">
        <f>'SERIES_DB-MetaData'!AA239</f>
        <v>0</v>
      </c>
      <c r="AB239" s="31">
        <f>IF('SERIES_DB-MetaData'!$F239="US",'SERIES_DB-MetaData'!AB239,'SERIES_DB-MetaData'!AB239/25.4)</f>
        <v>0</v>
      </c>
      <c r="AC239" s="108">
        <f>'SERIES_DB-MetaData'!AC239</f>
        <v>0</v>
      </c>
      <c r="AD239" s="108">
        <f>'SERIES_DB-MetaData'!AD239</f>
        <v>0</v>
      </c>
      <c r="AE239" s="31">
        <f>IF('SERIES_DB-MetaData'!$F239="US",'SERIES_DB-MetaData'!AE239,'SERIES_DB-MetaData'!AE239/25.4)</f>
        <v>0</v>
      </c>
      <c r="AF239" s="108" t="str">
        <f>'SERIES_DB-MetaData'!AF239</f>
        <v>Ribbed</v>
      </c>
      <c r="AG239" s="23">
        <f t="shared" si="21"/>
        <v>0.44216219751392466</v>
      </c>
      <c r="AH239" s="31">
        <f>IF('SERIES_DB-MetaData'!$F239="US",'SERIES_DB-MetaData'!AH239,'SERIES_DB-MetaData'!AH239/25.4)</f>
        <v>0</v>
      </c>
      <c r="AI239" s="31">
        <f>IF('SERIES_DB-MetaData'!$F239="US",'SERIES_DB-MetaData'!AI239,'SERIES_DB-MetaData'!AI239/6.89476)</f>
        <v>57.565455505340289</v>
      </c>
      <c r="AJ239" s="31">
        <f>IF('SERIES_DB-MetaData'!$F239="US",'SERIES_DB-MetaData'!AJ239,'SERIES_DB-MetaData'!AJ239/6.89476)</f>
        <v>0</v>
      </c>
      <c r="AK239" s="31">
        <f>IF('SERIES_DB-MetaData'!$F239="US",'SERIES_DB-MetaData'!AK239,'SERIES_DB-MetaData'!AK239/6.89476)</f>
        <v>0</v>
      </c>
      <c r="AL239" s="31">
        <f>IF('SERIES_DB-MetaData'!$F239="US",'SERIES_DB-MetaData'!AL239,'SERIES_DB-MetaData'!AL239/6.89476)</f>
        <v>0</v>
      </c>
      <c r="AM239" s="31">
        <f>IF('SERIES_DB-MetaData'!$F239="US",'SERIES_DB-MetaData'!AM239,'SERIES_DB-MetaData'!AM239/6.89476)</f>
        <v>0</v>
      </c>
      <c r="AN239" s="31">
        <f>IF('SERIES_DB-MetaData'!$F239="US",'SERIES_DB-MetaData'!AN239,'SERIES_DB-MetaData'!AN239/6.89476)</f>
        <v>0</v>
      </c>
      <c r="AO239" s="108">
        <f>'SERIES_DB-MetaData'!AO239</f>
        <v>0</v>
      </c>
      <c r="AP239" s="108">
        <f>'SERIES_DB-MetaData'!AP239</f>
        <v>0</v>
      </c>
      <c r="AQ239" s="108">
        <f>'SERIES_DB-MetaData'!AQ239</f>
        <v>2</v>
      </c>
      <c r="AR239" s="108" t="str">
        <f>'SERIES_DB-MetaData'!AR239</f>
        <v>Ribbed</v>
      </c>
      <c r="AS239" s="31">
        <f>IF('SERIES_DB-MetaData'!$F239="US",'SERIES_DB-MetaData'!AS239,'SERIES_DB-MetaData'!AS239/25.4)</f>
        <v>0.51181102362204722</v>
      </c>
      <c r="AT239" s="108">
        <f>'SERIES_DB-MetaData'!AT239</f>
        <v>0</v>
      </c>
      <c r="AU239" s="31">
        <f>IF('SERIES_DB-MetaData'!$F239="US",'SERIES_DB-MetaData'!AU239,'SERIES_DB-MetaData'!AU239/25.4)</f>
        <v>3.9370078740157481</v>
      </c>
      <c r="AV239" s="31">
        <f>IF('SERIES_DB-MetaData'!$F239="US",'SERIES_DB-MetaData'!AV239,'SERIES_DB-MetaData'!AV239/25.4)</f>
        <v>0</v>
      </c>
      <c r="AW239" s="108">
        <f>'SERIES_DB-MetaData'!AW239</f>
        <v>0</v>
      </c>
      <c r="AX239" s="31">
        <f>IF('SERIES_DB-MetaData'!$F239="US",'SERIES_DB-MetaData'!AX239,'SERIES_DB-MetaData'!AX239/25.4)</f>
        <v>0</v>
      </c>
      <c r="AY239" s="23">
        <f t="shared" si="22"/>
        <v>0.73740160896760409</v>
      </c>
      <c r="AZ239" s="23"/>
      <c r="BA239" s="31">
        <f>IF('SERIES_DB-MetaData'!$F239="US",'SERIES_DB-MetaData'!BA239,'SERIES_DB-MetaData'!BA239/6.89476)</f>
        <v>41.219708880367122</v>
      </c>
      <c r="BB239" s="31">
        <f>IF('SERIES_DB-MetaData'!$F239="US",'SERIES_DB-MetaData'!BB239,'SERIES_DB-MetaData'!BB239/6.89476)</f>
        <v>0</v>
      </c>
      <c r="BC239" s="108">
        <f>'SERIES_DB-MetaData'!BC239</f>
        <v>0</v>
      </c>
      <c r="BD239" s="31">
        <f>IF('SERIES_DB-MetaData'!$F239="US",'SERIES_DB-MetaData'!BD239,'SERIES_DB-MetaData'!BD239/25.4)</f>
        <v>0.35433070866141736</v>
      </c>
      <c r="BE239" s="31">
        <f>IF('SERIES_DB-MetaData'!$F239="US",'SERIES_DB-MetaData'!BE239,'SERIES_DB-MetaData'!BE239/25.4)</f>
        <v>5.9055118110236222</v>
      </c>
      <c r="BF239" s="108">
        <f>'SERIES_DB-MetaData'!BF239</f>
        <v>2</v>
      </c>
      <c r="BG239" s="23">
        <f t="shared" si="23"/>
        <v>0.70685834705770345</v>
      </c>
      <c r="BH239" s="31">
        <f>IF('SERIES_DB-MetaData'!$F239="US",'SERIES_DB-MetaData'!BH239,'SERIES_DB-MetaData'!BH239/25.4)</f>
        <v>0</v>
      </c>
      <c r="BI239" s="31">
        <f>IF('SERIES_DB-MetaData'!$F239="US",'SERIES_DB-MetaData'!BI239,'SERIES_DB-MetaData'!BI239/6.89476)</f>
        <v>82.865828542255286</v>
      </c>
      <c r="BJ239" s="31">
        <f>IF('SERIES_DB-MetaData'!$F239="US",'SERIES_DB-MetaData'!BJ239,'SERIES_DB-MetaData'!BJ239/6.89476)</f>
        <v>0</v>
      </c>
      <c r="BK239" s="108">
        <f>'SERIES_DB-MetaData'!BK239</f>
        <v>0</v>
      </c>
      <c r="BL239" s="31">
        <f>IF('SERIES_DB-MetaData'!$F239="US",'SERIES_DB-MetaData'!BL239,'SERIES_DB-MetaData'!BL239/25.4)</f>
        <v>0.35433070866141736</v>
      </c>
      <c r="BM239" s="31">
        <f>IF('SERIES_DB-MetaData'!$F239="US",'SERIES_DB-MetaData'!BM239,'SERIES_DB-MetaData'!BM239/25.4)</f>
        <v>5.9055118110236222</v>
      </c>
      <c r="BN239" s="31">
        <f>'SERIES_DB-MetaData'!$BO$6</f>
        <v>0.52359877559829893</v>
      </c>
      <c r="BO239" s="22">
        <f>'SERIES_DB-MetaData'!$BO$6</f>
        <v>0.52359877559829893</v>
      </c>
      <c r="BP239" s="31">
        <f>IF('SERIES_DB-MetaData'!$F239="US",'SERIES_DB-MetaData'!BP239,'SERIES_DB-MetaData'!BP239/6.89476)</f>
        <v>82.865828542255286</v>
      </c>
      <c r="BQ239" s="31">
        <f>IF('SERIES_DB-MetaData'!$F239="US",'SERIES_DB-MetaData'!BQ239,'SERIES_DB-MetaData'!BQ239/6.89476)</f>
        <v>0</v>
      </c>
      <c r="BR239" s="108">
        <f>'SERIES_DB-MetaData'!BR239</f>
        <v>0</v>
      </c>
      <c r="BS239" s="31">
        <f>IF('SERIES_DB-MetaData'!$F239="US",'SERIES_DB-MetaData'!BS239,'SERIES_DB-MetaData'!BS239/25.4)</f>
        <v>0</v>
      </c>
      <c r="BT239" s="108">
        <f>'SERIES_DB-MetaData'!BT239</f>
        <v>0</v>
      </c>
      <c r="BU239" s="108">
        <f t="shared" si="24"/>
        <v>0</v>
      </c>
      <c r="BV239" s="31">
        <f>IF('SERIES_DB-MetaData'!$F239="US",'SERIES_DB-MetaData'!BV239,'SERIES_DB-MetaData'!BV239/6.89476)</f>
        <v>0</v>
      </c>
      <c r="BW239" s="108">
        <f>'SERIES_DB-MetaData'!BW239</f>
        <v>0</v>
      </c>
      <c r="BX239" s="108">
        <f>'SERIES_DB-MetaData'!BX239</f>
        <v>2</v>
      </c>
    </row>
    <row r="240" spans="1:76">
      <c r="A240" s="85">
        <f>'SERIES_DB-MetaData'!A240</f>
        <v>235</v>
      </c>
      <c r="B240" s="85">
        <f>'SERIES_DB-MetaData'!B240</f>
        <v>0</v>
      </c>
      <c r="C240" s="85">
        <f>'SERIES_DB-MetaData'!C240</f>
        <v>2</v>
      </c>
      <c r="D240" s="85" t="str">
        <f>'SERIES_DB-MetaData'!D240</f>
        <v>Sugano_2-2</v>
      </c>
      <c r="E240" s="85" t="str">
        <f>'SERIES_DB-MetaData'!E240</f>
        <v>Sugano, 1973 (from Lu et al., 2010, NEES Database)</v>
      </c>
      <c r="F240" s="20" t="s">
        <v>193</v>
      </c>
      <c r="G240" s="85" t="str">
        <f>'SERIES_DB-MetaData'!G240</f>
        <v>M</v>
      </c>
      <c r="H240" s="85" t="str">
        <f>'SERIES_DB-MetaData'!H240</f>
        <v>B</v>
      </c>
      <c r="I240" s="31">
        <f>IF('SERIES_DB-MetaData'!$F240="US",'SERIES_DB-MetaData'!I240,'SERIES_DB-MetaData'!I240/6.89476)</f>
        <v>3.0167837604209575</v>
      </c>
      <c r="J240" s="31">
        <f>IF('SERIES_DB-MetaData'!$F240="US",'SERIES_DB-MetaData'!J240,'SERIES_DB-MetaData'!J240/6.89476)</f>
        <v>0</v>
      </c>
      <c r="K240" s="31">
        <f>IF('SERIES_DB-MetaData'!$F240="US",'SERIES_DB-MetaData'!K240,'SERIES_DB-MetaData'!K240/6.89476)</f>
        <v>0</v>
      </c>
      <c r="L240" s="31">
        <f>IF('SERIES_DB-MetaData'!$F240="US",'SERIES_DB-MetaData'!L240,'SERIES_DB-MetaData'!L240/4.448)</f>
        <v>0</v>
      </c>
      <c r="M240" s="20">
        <f>'SERIES_DB-MetaData'!M240</f>
        <v>0</v>
      </c>
      <c r="N240" s="31">
        <f>IF('SERIES_DB-MetaData'!$F240="US",'SERIES_DB-MetaData'!N240,'SERIES_DB-MetaData'!N240/25.4)</f>
        <v>14.173228346456694</v>
      </c>
      <c r="O240" s="31">
        <f>IF('SERIES_DB-MetaData'!$F240="US",'SERIES_DB-MetaData'!O240,'SERIES_DB-MetaData'!O240/25.4)</f>
        <v>14.173228346456694</v>
      </c>
      <c r="P240" s="31">
        <f>IF('SERIES_DB-MetaData'!$F240="US",'SERIES_DB-MetaData'!P240,'SERIES_DB-MetaData'!P240/25.4)</f>
        <v>155.90551181102364</v>
      </c>
      <c r="Q240" s="31">
        <f>IF('SERIES_DB-MetaData'!$F240="US",'SERIES_DB-MetaData'!Q240,'SERIES_DB-MetaData'!Q240/25.4)</f>
        <v>4.7244094488188981</v>
      </c>
      <c r="R240" s="31">
        <f>IF('SERIES_DB-MetaData'!$F240="US",'SERIES_DB-MetaData'!R240,'SERIES_DB-MetaData'!R240/25.4)</f>
        <v>70.866141732283467</v>
      </c>
      <c r="S240" s="31">
        <f>IF('SERIES_DB-MetaData'!$F240="US",'SERIES_DB-MetaData'!S240,'SERIES_DB-MetaData'!S240/25.4)</f>
        <v>70.866141732283467</v>
      </c>
      <c r="T240" s="24" t="str">
        <f>'SERIES_DB-MetaData'!T240</f>
        <v>C</v>
      </c>
      <c r="U240" s="31">
        <f>IF('SERIES_DB-MetaData'!$F240="US",'SERIES_DB-MetaData'!U240,'SERIES_DB-MetaData'!U240/(25.4^2))</f>
        <v>803.52160704321409</v>
      </c>
      <c r="V240" s="31">
        <f>IF('SERIES_DB-MetaData'!$F240="US",'SERIES_DB-MetaData'!V240,'SERIES_DB-MetaData'!V240/25.4)</f>
        <v>0.75196850393700798</v>
      </c>
      <c r="W240" s="31">
        <f>IF('SERIES_DB-MetaData'!$F240="US",'SERIES_DB-MetaData'!W240,'SERIES_DB-MetaData'!W240/25.4)</f>
        <v>0</v>
      </c>
      <c r="X240" s="31">
        <f>IF('SERIES_DB-MetaData'!$F240="US",'SERIES_DB-MetaData'!X240,'SERIES_DB-MetaData'!X240/25.4)</f>
        <v>0</v>
      </c>
      <c r="Y240" s="108">
        <f>'SERIES_DB-MetaData'!Y240</f>
        <v>8</v>
      </c>
      <c r="Z240" s="31">
        <f>IF('SERIES_DB-MetaData'!$F240="US",'SERIES_DB-MetaData'!Z240,'SERIES_DB-MetaData'!Z240/25.4)</f>
        <v>0</v>
      </c>
      <c r="AA240" s="108">
        <f>'SERIES_DB-MetaData'!AA240</f>
        <v>0</v>
      </c>
      <c r="AB240" s="31">
        <f>IF('SERIES_DB-MetaData'!$F240="US",'SERIES_DB-MetaData'!AB240,'SERIES_DB-MetaData'!AB240/25.4)</f>
        <v>0</v>
      </c>
      <c r="AC240" s="108">
        <f>'SERIES_DB-MetaData'!AC240</f>
        <v>0</v>
      </c>
      <c r="AD240" s="108">
        <f>'SERIES_DB-MetaData'!AD240</f>
        <v>0</v>
      </c>
      <c r="AE240" s="31">
        <f>IF('SERIES_DB-MetaData'!$F240="US",'SERIES_DB-MetaData'!AE240,'SERIES_DB-MetaData'!AE240/25.4)</f>
        <v>0</v>
      </c>
      <c r="AF240" s="108" t="str">
        <f>'SERIES_DB-MetaData'!AF240</f>
        <v>Ribbed</v>
      </c>
      <c r="AG240" s="23">
        <f t="shared" si="21"/>
        <v>0.44216219751392466</v>
      </c>
      <c r="AH240" s="31">
        <f>IF('SERIES_DB-MetaData'!$F240="US",'SERIES_DB-MetaData'!AH240,'SERIES_DB-MetaData'!AH240/25.4)</f>
        <v>0</v>
      </c>
      <c r="AI240" s="31">
        <f>IF('SERIES_DB-MetaData'!$F240="US",'SERIES_DB-MetaData'!AI240,'SERIES_DB-MetaData'!AI240/6.89476)</f>
        <v>57.565455505340289</v>
      </c>
      <c r="AJ240" s="31">
        <f>IF('SERIES_DB-MetaData'!$F240="US",'SERIES_DB-MetaData'!AJ240,'SERIES_DB-MetaData'!AJ240/6.89476)</f>
        <v>0</v>
      </c>
      <c r="AK240" s="31">
        <f>IF('SERIES_DB-MetaData'!$F240="US",'SERIES_DB-MetaData'!AK240,'SERIES_DB-MetaData'!AK240/6.89476)</f>
        <v>0</v>
      </c>
      <c r="AL240" s="31">
        <f>IF('SERIES_DB-MetaData'!$F240="US",'SERIES_DB-MetaData'!AL240,'SERIES_DB-MetaData'!AL240/6.89476)</f>
        <v>0</v>
      </c>
      <c r="AM240" s="31">
        <f>IF('SERIES_DB-MetaData'!$F240="US",'SERIES_DB-MetaData'!AM240,'SERIES_DB-MetaData'!AM240/6.89476)</f>
        <v>0</v>
      </c>
      <c r="AN240" s="31">
        <f>IF('SERIES_DB-MetaData'!$F240="US",'SERIES_DB-MetaData'!AN240,'SERIES_DB-MetaData'!AN240/6.89476)</f>
        <v>0</v>
      </c>
      <c r="AO240" s="108">
        <f>'SERIES_DB-MetaData'!AO240</f>
        <v>0</v>
      </c>
      <c r="AP240" s="108">
        <f>'SERIES_DB-MetaData'!AP240</f>
        <v>0</v>
      </c>
      <c r="AQ240" s="108">
        <f>'SERIES_DB-MetaData'!AQ240</f>
        <v>2</v>
      </c>
      <c r="AR240" s="108" t="str">
        <f>'SERIES_DB-MetaData'!AR240</f>
        <v>Ribbed</v>
      </c>
      <c r="AS240" s="31">
        <f>IF('SERIES_DB-MetaData'!$F240="US",'SERIES_DB-MetaData'!AS240,'SERIES_DB-MetaData'!AS240/25.4)</f>
        <v>0.51181102362204722</v>
      </c>
      <c r="AT240" s="108">
        <f>'SERIES_DB-MetaData'!AT240</f>
        <v>0</v>
      </c>
      <c r="AU240" s="31">
        <f>IF('SERIES_DB-MetaData'!$F240="US",'SERIES_DB-MetaData'!AU240,'SERIES_DB-MetaData'!AU240/25.4)</f>
        <v>3.9370078740157481</v>
      </c>
      <c r="AV240" s="31">
        <f>IF('SERIES_DB-MetaData'!$F240="US",'SERIES_DB-MetaData'!AV240,'SERIES_DB-MetaData'!AV240/25.4)</f>
        <v>0</v>
      </c>
      <c r="AW240" s="108">
        <f>'SERIES_DB-MetaData'!AW240</f>
        <v>0</v>
      </c>
      <c r="AX240" s="31">
        <f>IF('SERIES_DB-MetaData'!$F240="US",'SERIES_DB-MetaData'!AX240,'SERIES_DB-MetaData'!AX240/25.4)</f>
        <v>0</v>
      </c>
      <c r="AY240" s="23">
        <f t="shared" si="22"/>
        <v>0.73740160896760409</v>
      </c>
      <c r="AZ240" s="23"/>
      <c r="BA240" s="31">
        <f>IF('SERIES_DB-MetaData'!$F240="US",'SERIES_DB-MetaData'!BA240,'SERIES_DB-MetaData'!BA240/6.89476)</f>
        <v>41.219708880367122</v>
      </c>
      <c r="BB240" s="31">
        <f>IF('SERIES_DB-MetaData'!$F240="US",'SERIES_DB-MetaData'!BB240,'SERIES_DB-MetaData'!BB240/6.89476)</f>
        <v>0</v>
      </c>
      <c r="BC240" s="108">
        <f>'SERIES_DB-MetaData'!BC240</f>
        <v>0</v>
      </c>
      <c r="BD240" s="31">
        <f>IF('SERIES_DB-MetaData'!$F240="US",'SERIES_DB-MetaData'!BD240,'SERIES_DB-MetaData'!BD240/25.4)</f>
        <v>0.35433070866141736</v>
      </c>
      <c r="BE240" s="31">
        <f>IF('SERIES_DB-MetaData'!$F240="US",'SERIES_DB-MetaData'!BE240,'SERIES_DB-MetaData'!BE240/25.4)</f>
        <v>5.9055118110236222</v>
      </c>
      <c r="BF240" s="108">
        <f>'SERIES_DB-MetaData'!BF240</f>
        <v>2</v>
      </c>
      <c r="BG240" s="23">
        <f t="shared" si="23"/>
        <v>0.70685834705770345</v>
      </c>
      <c r="BH240" s="31">
        <f>IF('SERIES_DB-MetaData'!$F240="US",'SERIES_DB-MetaData'!BH240,'SERIES_DB-MetaData'!BH240/25.4)</f>
        <v>0</v>
      </c>
      <c r="BI240" s="31">
        <f>IF('SERIES_DB-MetaData'!$F240="US",'SERIES_DB-MetaData'!BI240,'SERIES_DB-MetaData'!BI240/6.89476)</f>
        <v>82.865828542255286</v>
      </c>
      <c r="BJ240" s="31">
        <f>IF('SERIES_DB-MetaData'!$F240="US",'SERIES_DB-MetaData'!BJ240,'SERIES_DB-MetaData'!BJ240/6.89476)</f>
        <v>0</v>
      </c>
      <c r="BK240" s="108">
        <f>'SERIES_DB-MetaData'!BK240</f>
        <v>0</v>
      </c>
      <c r="BL240" s="31">
        <f>IF('SERIES_DB-MetaData'!$F240="US",'SERIES_DB-MetaData'!BL240,'SERIES_DB-MetaData'!BL240/25.4)</f>
        <v>0.35433070866141736</v>
      </c>
      <c r="BM240" s="31">
        <f>IF('SERIES_DB-MetaData'!$F240="US",'SERIES_DB-MetaData'!BM240,'SERIES_DB-MetaData'!BM240/25.4)</f>
        <v>5.9055118110236222</v>
      </c>
      <c r="BN240" s="31">
        <f>'SERIES_DB-MetaData'!$BO$6</f>
        <v>0.52359877559829893</v>
      </c>
      <c r="BO240" s="22">
        <f>'SERIES_DB-MetaData'!$BO$6</f>
        <v>0.52359877559829893</v>
      </c>
      <c r="BP240" s="31">
        <f>IF('SERIES_DB-MetaData'!$F240="US",'SERIES_DB-MetaData'!BP240,'SERIES_DB-MetaData'!BP240/6.89476)</f>
        <v>82.865828542255286</v>
      </c>
      <c r="BQ240" s="31">
        <f>IF('SERIES_DB-MetaData'!$F240="US",'SERIES_DB-MetaData'!BQ240,'SERIES_DB-MetaData'!BQ240/6.89476)</f>
        <v>0</v>
      </c>
      <c r="BR240" s="108">
        <f>'SERIES_DB-MetaData'!BR240</f>
        <v>0</v>
      </c>
      <c r="BS240" s="31">
        <f>IF('SERIES_DB-MetaData'!$F240="US",'SERIES_DB-MetaData'!BS240,'SERIES_DB-MetaData'!BS240/25.4)</f>
        <v>0</v>
      </c>
      <c r="BT240" s="108">
        <f>'SERIES_DB-MetaData'!BT240</f>
        <v>0</v>
      </c>
      <c r="BU240" s="108">
        <f t="shared" si="24"/>
        <v>0</v>
      </c>
      <c r="BV240" s="31">
        <f>IF('SERIES_DB-MetaData'!$F240="US",'SERIES_DB-MetaData'!BV240,'SERIES_DB-MetaData'!BV240/6.89476)</f>
        <v>0</v>
      </c>
      <c r="BW240" s="108">
        <f>'SERIES_DB-MetaData'!BW240</f>
        <v>0</v>
      </c>
      <c r="BX240" s="108">
        <f>'SERIES_DB-MetaData'!BX240</f>
        <v>2</v>
      </c>
    </row>
    <row r="241" spans="1:76">
      <c r="A241" s="85">
        <f>'SERIES_DB-MetaData'!A241</f>
        <v>236</v>
      </c>
      <c r="B241" s="85">
        <f>'SERIES_DB-MetaData'!B241</f>
        <v>0</v>
      </c>
      <c r="C241" s="85">
        <f>'SERIES_DB-MetaData'!C241</f>
        <v>3</v>
      </c>
      <c r="D241" s="85" t="str">
        <f>'SERIES_DB-MetaData'!D241</f>
        <v>Sugano_2-3</v>
      </c>
      <c r="E241" s="85" t="str">
        <f>'SERIES_DB-MetaData'!E241</f>
        <v>Sugano, 1973 (from Lu et al., 2010, NEES Database)</v>
      </c>
      <c r="F241" s="20" t="s">
        <v>193</v>
      </c>
      <c r="G241" s="85" t="str">
        <f>'SERIES_DB-MetaData'!G241</f>
        <v>M</v>
      </c>
      <c r="H241" s="85" t="str">
        <f>'SERIES_DB-MetaData'!H241</f>
        <v>B</v>
      </c>
      <c r="I241" s="31">
        <f>IF('SERIES_DB-MetaData'!$F241="US",'SERIES_DB-MetaData'!I241,'SERIES_DB-MetaData'!I241/6.89476)</f>
        <v>3.0893026008156923</v>
      </c>
      <c r="J241" s="31">
        <f>IF('SERIES_DB-MetaData'!$F241="US",'SERIES_DB-MetaData'!J241,'SERIES_DB-MetaData'!J241/6.89476)</f>
        <v>0</v>
      </c>
      <c r="K241" s="31">
        <f>IF('SERIES_DB-MetaData'!$F241="US",'SERIES_DB-MetaData'!K241,'SERIES_DB-MetaData'!K241/6.89476)</f>
        <v>0</v>
      </c>
      <c r="L241" s="31">
        <f>IF('SERIES_DB-MetaData'!$F241="US",'SERIES_DB-MetaData'!L241,'SERIES_DB-MetaData'!L241/4.448)</f>
        <v>0</v>
      </c>
      <c r="M241" s="20">
        <f>'SERIES_DB-MetaData'!M241</f>
        <v>0</v>
      </c>
      <c r="N241" s="31">
        <f>IF('SERIES_DB-MetaData'!$F241="US",'SERIES_DB-MetaData'!N241,'SERIES_DB-MetaData'!N241/25.4)</f>
        <v>14.173228346456694</v>
      </c>
      <c r="O241" s="31">
        <f>IF('SERIES_DB-MetaData'!$F241="US",'SERIES_DB-MetaData'!O241,'SERIES_DB-MetaData'!O241/25.4)</f>
        <v>14.173228346456694</v>
      </c>
      <c r="P241" s="31">
        <f>IF('SERIES_DB-MetaData'!$F241="US",'SERIES_DB-MetaData'!P241,'SERIES_DB-MetaData'!P241/25.4)</f>
        <v>155.90551181102364</v>
      </c>
      <c r="Q241" s="31">
        <f>IF('SERIES_DB-MetaData'!$F241="US",'SERIES_DB-MetaData'!Q241,'SERIES_DB-MetaData'!Q241/25.4)</f>
        <v>4.7244094488188981</v>
      </c>
      <c r="R241" s="31">
        <f>IF('SERIES_DB-MetaData'!$F241="US",'SERIES_DB-MetaData'!R241,'SERIES_DB-MetaData'!R241/25.4)</f>
        <v>70.866141732283467</v>
      </c>
      <c r="S241" s="31">
        <f>IF('SERIES_DB-MetaData'!$F241="US",'SERIES_DB-MetaData'!S241,'SERIES_DB-MetaData'!S241/25.4)</f>
        <v>70.866141732283467</v>
      </c>
      <c r="T241" s="24" t="str">
        <f>'SERIES_DB-MetaData'!T241</f>
        <v>C</v>
      </c>
      <c r="U241" s="31">
        <f>IF('SERIES_DB-MetaData'!$F241="US",'SERIES_DB-MetaData'!U241,'SERIES_DB-MetaData'!U241/(25.4^2))</f>
        <v>803.52160704321409</v>
      </c>
      <c r="V241" s="31">
        <f>IF('SERIES_DB-MetaData'!$F241="US",'SERIES_DB-MetaData'!V241,'SERIES_DB-MetaData'!V241/25.4)</f>
        <v>0.75196850393700798</v>
      </c>
      <c r="W241" s="31">
        <f>IF('SERIES_DB-MetaData'!$F241="US",'SERIES_DB-MetaData'!W241,'SERIES_DB-MetaData'!W241/25.4)</f>
        <v>0</v>
      </c>
      <c r="X241" s="31">
        <f>IF('SERIES_DB-MetaData'!$F241="US",'SERIES_DB-MetaData'!X241,'SERIES_DB-MetaData'!X241/25.4)</f>
        <v>0</v>
      </c>
      <c r="Y241" s="108">
        <f>'SERIES_DB-MetaData'!Y241</f>
        <v>8</v>
      </c>
      <c r="Z241" s="31">
        <f>IF('SERIES_DB-MetaData'!$F241="US",'SERIES_DB-MetaData'!Z241,'SERIES_DB-MetaData'!Z241/25.4)</f>
        <v>0</v>
      </c>
      <c r="AA241" s="108">
        <f>'SERIES_DB-MetaData'!AA241</f>
        <v>0</v>
      </c>
      <c r="AB241" s="31">
        <f>IF('SERIES_DB-MetaData'!$F241="US",'SERIES_DB-MetaData'!AB241,'SERIES_DB-MetaData'!AB241/25.4)</f>
        <v>0</v>
      </c>
      <c r="AC241" s="108">
        <f>'SERIES_DB-MetaData'!AC241</f>
        <v>0</v>
      </c>
      <c r="AD241" s="108">
        <f>'SERIES_DB-MetaData'!AD241</f>
        <v>0</v>
      </c>
      <c r="AE241" s="31">
        <f>IF('SERIES_DB-MetaData'!$F241="US",'SERIES_DB-MetaData'!AE241,'SERIES_DB-MetaData'!AE241/25.4)</f>
        <v>0</v>
      </c>
      <c r="AF241" s="108" t="str">
        <f>'SERIES_DB-MetaData'!AF241</f>
        <v>Ribbed</v>
      </c>
      <c r="AG241" s="23">
        <f t="shared" si="21"/>
        <v>0.44216219751392466</v>
      </c>
      <c r="AH241" s="31">
        <f>IF('SERIES_DB-MetaData'!$F241="US",'SERIES_DB-MetaData'!AH241,'SERIES_DB-MetaData'!AH241/25.4)</f>
        <v>0</v>
      </c>
      <c r="AI241" s="31">
        <f>IF('SERIES_DB-MetaData'!$F241="US",'SERIES_DB-MetaData'!AI241,'SERIES_DB-MetaData'!AI241/6.89476)</f>
        <v>57.565455505340289</v>
      </c>
      <c r="AJ241" s="31">
        <f>IF('SERIES_DB-MetaData'!$F241="US",'SERIES_DB-MetaData'!AJ241,'SERIES_DB-MetaData'!AJ241/6.89476)</f>
        <v>0</v>
      </c>
      <c r="AK241" s="31">
        <f>IF('SERIES_DB-MetaData'!$F241="US",'SERIES_DB-MetaData'!AK241,'SERIES_DB-MetaData'!AK241/6.89476)</f>
        <v>0</v>
      </c>
      <c r="AL241" s="31">
        <f>IF('SERIES_DB-MetaData'!$F241="US",'SERIES_DB-MetaData'!AL241,'SERIES_DB-MetaData'!AL241/6.89476)</f>
        <v>0</v>
      </c>
      <c r="AM241" s="31">
        <f>IF('SERIES_DB-MetaData'!$F241="US",'SERIES_DB-MetaData'!AM241,'SERIES_DB-MetaData'!AM241/6.89476)</f>
        <v>0</v>
      </c>
      <c r="AN241" s="31">
        <f>IF('SERIES_DB-MetaData'!$F241="US",'SERIES_DB-MetaData'!AN241,'SERIES_DB-MetaData'!AN241/6.89476)</f>
        <v>0</v>
      </c>
      <c r="AO241" s="108">
        <f>'SERIES_DB-MetaData'!AO241</f>
        <v>0</v>
      </c>
      <c r="AP241" s="108">
        <f>'SERIES_DB-MetaData'!AP241</f>
        <v>0</v>
      </c>
      <c r="AQ241" s="108">
        <f>'SERIES_DB-MetaData'!AQ241</f>
        <v>2</v>
      </c>
      <c r="AR241" s="108" t="str">
        <f>'SERIES_DB-MetaData'!AR241</f>
        <v>Ribbed</v>
      </c>
      <c r="AS241" s="31">
        <f>IF('SERIES_DB-MetaData'!$F241="US",'SERIES_DB-MetaData'!AS241,'SERIES_DB-MetaData'!AS241/25.4)</f>
        <v>0.51181102362204722</v>
      </c>
      <c r="AT241" s="108">
        <f>'SERIES_DB-MetaData'!AT241</f>
        <v>0</v>
      </c>
      <c r="AU241" s="31">
        <f>IF('SERIES_DB-MetaData'!$F241="US",'SERIES_DB-MetaData'!AU241,'SERIES_DB-MetaData'!AU241/25.4)</f>
        <v>3.9370078740157481</v>
      </c>
      <c r="AV241" s="31">
        <f>IF('SERIES_DB-MetaData'!$F241="US",'SERIES_DB-MetaData'!AV241,'SERIES_DB-MetaData'!AV241/25.4)</f>
        <v>0</v>
      </c>
      <c r="AW241" s="108">
        <f>'SERIES_DB-MetaData'!AW241</f>
        <v>0</v>
      </c>
      <c r="AX241" s="31">
        <f>IF('SERIES_DB-MetaData'!$F241="US",'SERIES_DB-MetaData'!AX241,'SERIES_DB-MetaData'!AX241/25.4)</f>
        <v>0</v>
      </c>
      <c r="AY241" s="23">
        <f t="shared" si="22"/>
        <v>0.73740160896760409</v>
      </c>
      <c r="AZ241" s="23"/>
      <c r="BA241" s="31">
        <f>IF('SERIES_DB-MetaData'!$F241="US",'SERIES_DB-MetaData'!BA241,'SERIES_DB-MetaData'!BA241/6.89476)</f>
        <v>41.219708880367122</v>
      </c>
      <c r="BB241" s="31">
        <f>IF('SERIES_DB-MetaData'!$F241="US",'SERIES_DB-MetaData'!BB241,'SERIES_DB-MetaData'!BB241/6.89476)</f>
        <v>0</v>
      </c>
      <c r="BC241" s="108">
        <f>'SERIES_DB-MetaData'!BC241</f>
        <v>0</v>
      </c>
      <c r="BD241" s="31">
        <f>IF('SERIES_DB-MetaData'!$F241="US",'SERIES_DB-MetaData'!BD241,'SERIES_DB-MetaData'!BD241/25.4)</f>
        <v>0.35433070866141736</v>
      </c>
      <c r="BE241" s="31">
        <f>IF('SERIES_DB-MetaData'!$F241="US",'SERIES_DB-MetaData'!BE241,'SERIES_DB-MetaData'!BE241/25.4)</f>
        <v>5.9055118110236222</v>
      </c>
      <c r="BF241" s="108">
        <f>'SERIES_DB-MetaData'!BF241</f>
        <v>2</v>
      </c>
      <c r="BG241" s="23">
        <f t="shared" si="23"/>
        <v>0.70685834705770345</v>
      </c>
      <c r="BH241" s="31">
        <f>IF('SERIES_DB-MetaData'!$F241="US",'SERIES_DB-MetaData'!BH241,'SERIES_DB-MetaData'!BH241/25.4)</f>
        <v>0</v>
      </c>
      <c r="BI241" s="31">
        <f>IF('SERIES_DB-MetaData'!$F241="US",'SERIES_DB-MetaData'!BI241,'SERIES_DB-MetaData'!BI241/6.89476)</f>
        <v>82.865828542255286</v>
      </c>
      <c r="BJ241" s="31">
        <f>IF('SERIES_DB-MetaData'!$F241="US",'SERIES_DB-MetaData'!BJ241,'SERIES_DB-MetaData'!BJ241/6.89476)</f>
        <v>0</v>
      </c>
      <c r="BK241" s="108">
        <f>'SERIES_DB-MetaData'!BK241</f>
        <v>0</v>
      </c>
      <c r="BL241" s="31">
        <f>IF('SERIES_DB-MetaData'!$F241="US",'SERIES_DB-MetaData'!BL241,'SERIES_DB-MetaData'!BL241/25.4)</f>
        <v>0.35433070866141736</v>
      </c>
      <c r="BM241" s="31">
        <f>IF('SERIES_DB-MetaData'!$F241="US",'SERIES_DB-MetaData'!BM241,'SERIES_DB-MetaData'!BM241/25.4)</f>
        <v>5.9055118110236222</v>
      </c>
      <c r="BN241" s="31">
        <f>'SERIES_DB-MetaData'!$BO$6</f>
        <v>0.52359877559829893</v>
      </c>
      <c r="BO241" s="22">
        <f>'SERIES_DB-MetaData'!$BO$6</f>
        <v>0.52359877559829893</v>
      </c>
      <c r="BP241" s="31">
        <f>IF('SERIES_DB-MetaData'!$F241="US",'SERIES_DB-MetaData'!BP241,'SERIES_DB-MetaData'!BP241/6.89476)</f>
        <v>82.865828542255286</v>
      </c>
      <c r="BQ241" s="31">
        <f>IF('SERIES_DB-MetaData'!$F241="US",'SERIES_DB-MetaData'!BQ241,'SERIES_DB-MetaData'!BQ241/6.89476)</f>
        <v>0</v>
      </c>
      <c r="BR241" s="108">
        <f>'SERIES_DB-MetaData'!BR241</f>
        <v>0</v>
      </c>
      <c r="BS241" s="31">
        <f>IF('SERIES_DB-MetaData'!$F241="US",'SERIES_DB-MetaData'!BS241,'SERIES_DB-MetaData'!BS241/25.4)</f>
        <v>0</v>
      </c>
      <c r="BT241" s="108">
        <f>'SERIES_DB-MetaData'!BT241</f>
        <v>0</v>
      </c>
      <c r="BU241" s="108">
        <f t="shared" si="24"/>
        <v>0</v>
      </c>
      <c r="BV241" s="31">
        <f>IF('SERIES_DB-MetaData'!$F241="US",'SERIES_DB-MetaData'!BV241,'SERIES_DB-MetaData'!BV241/6.89476)</f>
        <v>0</v>
      </c>
      <c r="BW241" s="108">
        <f>'SERIES_DB-MetaData'!BW241</f>
        <v>0</v>
      </c>
      <c r="BX241" s="108">
        <f>'SERIES_DB-MetaData'!BX241</f>
        <v>2</v>
      </c>
    </row>
    <row r="242" spans="1:76">
      <c r="A242" s="85">
        <f>'SERIES_DB-MetaData'!A242</f>
        <v>237</v>
      </c>
      <c r="B242" s="85">
        <f>'SERIES_DB-MetaData'!B242</f>
        <v>0</v>
      </c>
      <c r="C242" s="85">
        <f>'SERIES_DB-MetaData'!C242</f>
        <v>4</v>
      </c>
      <c r="D242" s="85" t="str">
        <f>'SERIES_DB-MetaData'!D242</f>
        <v>Sugano_2-4</v>
      </c>
      <c r="E242" s="85" t="str">
        <f>'SERIES_DB-MetaData'!E242</f>
        <v>Sugano, 1973 (from Lu et al., 2010, NEES Database)</v>
      </c>
      <c r="F242" s="20" t="s">
        <v>193</v>
      </c>
      <c r="G242" s="85" t="str">
        <f>'SERIES_DB-MetaData'!G242</f>
        <v>M</v>
      </c>
      <c r="H242" s="85" t="str">
        <f>'SERIES_DB-MetaData'!H242</f>
        <v>B</v>
      </c>
      <c r="I242" s="31">
        <f>IF('SERIES_DB-MetaData'!$F242="US",'SERIES_DB-MetaData'!I242,'SERIES_DB-MetaData'!I242/6.89476)</f>
        <v>2.8427385434735948</v>
      </c>
      <c r="J242" s="31">
        <f>IF('SERIES_DB-MetaData'!$F242="US",'SERIES_DB-MetaData'!J242,'SERIES_DB-MetaData'!J242/6.89476)</f>
        <v>0</v>
      </c>
      <c r="K242" s="31">
        <f>IF('SERIES_DB-MetaData'!$F242="US",'SERIES_DB-MetaData'!K242,'SERIES_DB-MetaData'!K242/6.89476)</f>
        <v>0</v>
      </c>
      <c r="L242" s="31">
        <f>IF('SERIES_DB-MetaData'!$F242="US",'SERIES_DB-MetaData'!L242,'SERIES_DB-MetaData'!L242/4.448)</f>
        <v>0</v>
      </c>
      <c r="M242" s="20">
        <f>'SERIES_DB-MetaData'!M242</f>
        <v>0</v>
      </c>
      <c r="N242" s="31">
        <f>IF('SERIES_DB-MetaData'!$F242="US",'SERIES_DB-MetaData'!N242,'SERIES_DB-MetaData'!N242/25.4)</f>
        <v>14.173228346456694</v>
      </c>
      <c r="O242" s="31">
        <f>IF('SERIES_DB-MetaData'!$F242="US",'SERIES_DB-MetaData'!O242,'SERIES_DB-MetaData'!O242/25.4)</f>
        <v>14.173228346456694</v>
      </c>
      <c r="P242" s="31">
        <f>IF('SERIES_DB-MetaData'!$F242="US",'SERIES_DB-MetaData'!P242,'SERIES_DB-MetaData'!P242/25.4)</f>
        <v>155.90551181102364</v>
      </c>
      <c r="Q242" s="31">
        <f>IF('SERIES_DB-MetaData'!$F242="US",'SERIES_DB-MetaData'!Q242,'SERIES_DB-MetaData'!Q242/25.4)</f>
        <v>4.7244094488188981</v>
      </c>
      <c r="R242" s="31">
        <f>IF('SERIES_DB-MetaData'!$F242="US",'SERIES_DB-MetaData'!R242,'SERIES_DB-MetaData'!R242/25.4)</f>
        <v>70.866141732283467</v>
      </c>
      <c r="S242" s="31">
        <f>IF('SERIES_DB-MetaData'!$F242="US",'SERIES_DB-MetaData'!S242,'SERIES_DB-MetaData'!S242/25.4)</f>
        <v>70.866141732283467</v>
      </c>
      <c r="T242" s="24" t="str">
        <f>'SERIES_DB-MetaData'!T242</f>
        <v>C</v>
      </c>
      <c r="U242" s="31">
        <f>IF('SERIES_DB-MetaData'!$F242="US",'SERIES_DB-MetaData'!U242,'SERIES_DB-MetaData'!U242/(25.4^2))</f>
        <v>803.52160704321409</v>
      </c>
      <c r="V242" s="31">
        <f>IF('SERIES_DB-MetaData'!$F242="US",'SERIES_DB-MetaData'!V242,'SERIES_DB-MetaData'!V242/25.4)</f>
        <v>0.75196850393700798</v>
      </c>
      <c r="W242" s="31">
        <f>IF('SERIES_DB-MetaData'!$F242="US",'SERIES_DB-MetaData'!W242,'SERIES_DB-MetaData'!W242/25.4)</f>
        <v>0</v>
      </c>
      <c r="X242" s="31">
        <f>IF('SERIES_DB-MetaData'!$F242="US",'SERIES_DB-MetaData'!X242,'SERIES_DB-MetaData'!X242/25.4)</f>
        <v>0</v>
      </c>
      <c r="Y242" s="108">
        <f>'SERIES_DB-MetaData'!Y242</f>
        <v>8</v>
      </c>
      <c r="Z242" s="31">
        <f>IF('SERIES_DB-MetaData'!$F242="US",'SERIES_DB-MetaData'!Z242,'SERIES_DB-MetaData'!Z242/25.4)</f>
        <v>0</v>
      </c>
      <c r="AA242" s="108">
        <f>'SERIES_DB-MetaData'!AA242</f>
        <v>0</v>
      </c>
      <c r="AB242" s="31">
        <f>IF('SERIES_DB-MetaData'!$F242="US",'SERIES_DB-MetaData'!AB242,'SERIES_DB-MetaData'!AB242/25.4)</f>
        <v>0</v>
      </c>
      <c r="AC242" s="108">
        <f>'SERIES_DB-MetaData'!AC242</f>
        <v>0</v>
      </c>
      <c r="AD242" s="108">
        <f>'SERIES_DB-MetaData'!AD242</f>
        <v>0</v>
      </c>
      <c r="AE242" s="31">
        <f>IF('SERIES_DB-MetaData'!$F242="US",'SERIES_DB-MetaData'!AE242,'SERIES_DB-MetaData'!AE242/25.4)</f>
        <v>0</v>
      </c>
      <c r="AF242" s="108" t="str">
        <f>'SERIES_DB-MetaData'!AF242</f>
        <v>Ribbed</v>
      </c>
      <c r="AG242" s="23">
        <f t="shared" si="21"/>
        <v>0.44216219751392466</v>
      </c>
      <c r="AH242" s="31">
        <f>IF('SERIES_DB-MetaData'!$F242="US",'SERIES_DB-MetaData'!AH242,'SERIES_DB-MetaData'!AH242/25.4)</f>
        <v>0</v>
      </c>
      <c r="AI242" s="31">
        <f>IF('SERIES_DB-MetaData'!$F242="US",'SERIES_DB-MetaData'!AI242,'SERIES_DB-MetaData'!AI242/6.89476)</f>
        <v>57.565455505340289</v>
      </c>
      <c r="AJ242" s="31">
        <f>IF('SERIES_DB-MetaData'!$F242="US",'SERIES_DB-MetaData'!AJ242,'SERIES_DB-MetaData'!AJ242/6.89476)</f>
        <v>0</v>
      </c>
      <c r="AK242" s="31">
        <f>IF('SERIES_DB-MetaData'!$F242="US",'SERIES_DB-MetaData'!AK242,'SERIES_DB-MetaData'!AK242/6.89476)</f>
        <v>0</v>
      </c>
      <c r="AL242" s="31">
        <f>IF('SERIES_DB-MetaData'!$F242="US",'SERIES_DB-MetaData'!AL242,'SERIES_DB-MetaData'!AL242/6.89476)</f>
        <v>0</v>
      </c>
      <c r="AM242" s="31">
        <f>IF('SERIES_DB-MetaData'!$F242="US",'SERIES_DB-MetaData'!AM242,'SERIES_DB-MetaData'!AM242/6.89476)</f>
        <v>0</v>
      </c>
      <c r="AN242" s="31">
        <f>IF('SERIES_DB-MetaData'!$F242="US",'SERIES_DB-MetaData'!AN242,'SERIES_DB-MetaData'!AN242/6.89476)</f>
        <v>0</v>
      </c>
      <c r="AO242" s="108">
        <f>'SERIES_DB-MetaData'!AO242</f>
        <v>0</v>
      </c>
      <c r="AP242" s="108">
        <f>'SERIES_DB-MetaData'!AP242</f>
        <v>0</v>
      </c>
      <c r="AQ242" s="108">
        <f>'SERIES_DB-MetaData'!AQ242</f>
        <v>2</v>
      </c>
      <c r="AR242" s="108" t="str">
        <f>'SERIES_DB-MetaData'!AR242</f>
        <v>Ribbed</v>
      </c>
      <c r="AS242" s="31">
        <f>IF('SERIES_DB-MetaData'!$F242="US",'SERIES_DB-MetaData'!AS242,'SERIES_DB-MetaData'!AS242/25.4)</f>
        <v>0.51181102362204722</v>
      </c>
      <c r="AT242" s="108">
        <f>'SERIES_DB-MetaData'!AT242</f>
        <v>0</v>
      </c>
      <c r="AU242" s="31">
        <f>IF('SERIES_DB-MetaData'!$F242="US",'SERIES_DB-MetaData'!AU242,'SERIES_DB-MetaData'!AU242/25.4)</f>
        <v>3.9370078740157481</v>
      </c>
      <c r="AV242" s="31">
        <f>IF('SERIES_DB-MetaData'!$F242="US",'SERIES_DB-MetaData'!AV242,'SERIES_DB-MetaData'!AV242/25.4)</f>
        <v>0</v>
      </c>
      <c r="AW242" s="108">
        <f>'SERIES_DB-MetaData'!AW242</f>
        <v>0</v>
      </c>
      <c r="AX242" s="31">
        <f>IF('SERIES_DB-MetaData'!$F242="US",'SERIES_DB-MetaData'!AX242,'SERIES_DB-MetaData'!AX242/25.4)</f>
        <v>0</v>
      </c>
      <c r="AY242" s="23">
        <f t="shared" si="22"/>
        <v>0.73740160896760409</v>
      </c>
      <c r="AZ242" s="23"/>
      <c r="BA242" s="31">
        <f>IF('SERIES_DB-MetaData'!$F242="US",'SERIES_DB-MetaData'!BA242,'SERIES_DB-MetaData'!BA242/6.89476)</f>
        <v>41.219708880367122</v>
      </c>
      <c r="BB242" s="31">
        <f>IF('SERIES_DB-MetaData'!$F242="US",'SERIES_DB-MetaData'!BB242,'SERIES_DB-MetaData'!BB242/6.89476)</f>
        <v>0</v>
      </c>
      <c r="BC242" s="108">
        <f>'SERIES_DB-MetaData'!BC242</f>
        <v>0</v>
      </c>
      <c r="BD242" s="31">
        <f>IF('SERIES_DB-MetaData'!$F242="US",'SERIES_DB-MetaData'!BD242,'SERIES_DB-MetaData'!BD242/25.4)</f>
        <v>0.35433070866141736</v>
      </c>
      <c r="BE242" s="31">
        <f>IF('SERIES_DB-MetaData'!$F242="US",'SERIES_DB-MetaData'!BE242,'SERIES_DB-MetaData'!BE242/25.4)</f>
        <v>5.9055118110236222</v>
      </c>
      <c r="BF242" s="108">
        <f>'SERIES_DB-MetaData'!BF242</f>
        <v>1</v>
      </c>
      <c r="BG242" s="23">
        <f t="shared" si="23"/>
        <v>0.35342917352885173</v>
      </c>
      <c r="BH242" s="31">
        <f>IF('SERIES_DB-MetaData'!$F242="US",'SERIES_DB-MetaData'!BH242,'SERIES_DB-MetaData'!BH242/25.4)</f>
        <v>0</v>
      </c>
      <c r="BI242" s="31">
        <f>IF('SERIES_DB-MetaData'!$F242="US",'SERIES_DB-MetaData'!BI242,'SERIES_DB-MetaData'!BI242/6.89476)</f>
        <v>82.865828542255286</v>
      </c>
      <c r="BJ242" s="31">
        <f>IF('SERIES_DB-MetaData'!$F242="US",'SERIES_DB-MetaData'!BJ242,'SERIES_DB-MetaData'!BJ242/6.89476)</f>
        <v>0</v>
      </c>
      <c r="BK242" s="108">
        <f>'SERIES_DB-MetaData'!BK242</f>
        <v>0</v>
      </c>
      <c r="BL242" s="31">
        <f>IF('SERIES_DB-MetaData'!$F242="US",'SERIES_DB-MetaData'!BL242,'SERIES_DB-MetaData'!BL242/25.4)</f>
        <v>0.35433070866141736</v>
      </c>
      <c r="BM242" s="31">
        <f>IF('SERIES_DB-MetaData'!$F242="US",'SERIES_DB-MetaData'!BM242,'SERIES_DB-MetaData'!BM242/25.4)</f>
        <v>5.9055118110236222</v>
      </c>
      <c r="BN242" s="31">
        <f>'SERIES_DB-MetaData'!$BO$6</f>
        <v>0.52359877559829893</v>
      </c>
      <c r="BO242" s="22">
        <f>'SERIES_DB-MetaData'!$BO$6</f>
        <v>0.52359877559829893</v>
      </c>
      <c r="BP242" s="31">
        <f>IF('SERIES_DB-MetaData'!$F242="US",'SERIES_DB-MetaData'!BP242,'SERIES_DB-MetaData'!BP242/6.89476)</f>
        <v>82.865828542255286</v>
      </c>
      <c r="BQ242" s="31">
        <f>IF('SERIES_DB-MetaData'!$F242="US",'SERIES_DB-MetaData'!BQ242,'SERIES_DB-MetaData'!BQ242/6.89476)</f>
        <v>0</v>
      </c>
      <c r="BR242" s="108">
        <f>'SERIES_DB-MetaData'!BR242</f>
        <v>0</v>
      </c>
      <c r="BS242" s="31">
        <f>IF('SERIES_DB-MetaData'!$F242="US",'SERIES_DB-MetaData'!BS242,'SERIES_DB-MetaData'!BS242/25.4)</f>
        <v>0</v>
      </c>
      <c r="BT242" s="108">
        <f>'SERIES_DB-MetaData'!BT242</f>
        <v>0</v>
      </c>
      <c r="BU242" s="108">
        <f t="shared" si="24"/>
        <v>0</v>
      </c>
      <c r="BV242" s="31">
        <f>IF('SERIES_DB-MetaData'!$F242="US",'SERIES_DB-MetaData'!BV242,'SERIES_DB-MetaData'!BV242/6.89476)</f>
        <v>0</v>
      </c>
      <c r="BW242" s="108">
        <f>'SERIES_DB-MetaData'!BW242</f>
        <v>0</v>
      </c>
      <c r="BX242" s="108">
        <f>'SERIES_DB-MetaData'!BX242</f>
        <v>2</v>
      </c>
    </row>
    <row r="243" spans="1:76">
      <c r="A243" s="85">
        <f>'SERIES_DB-MetaData'!A243</f>
        <v>238</v>
      </c>
      <c r="B243" s="85">
        <f>'SERIES_DB-MetaData'!B243</f>
        <v>0</v>
      </c>
      <c r="C243" s="85">
        <f>'SERIES_DB-MetaData'!C243</f>
        <v>5</v>
      </c>
      <c r="D243" s="85" t="str">
        <f>'SERIES_DB-MetaData'!D243</f>
        <v>Sugano_2-5</v>
      </c>
      <c r="E243" s="85" t="str">
        <f>'SERIES_DB-MetaData'!E243</f>
        <v>Sugano, 1973 (from Lu et al., 2010, NEES Database)</v>
      </c>
      <c r="F243" s="20" t="s">
        <v>193</v>
      </c>
      <c r="G243" s="85" t="str">
        <f>'SERIES_DB-MetaData'!G243</f>
        <v>M</v>
      </c>
      <c r="H243" s="85" t="str">
        <f>'SERIES_DB-MetaData'!H243</f>
        <v>B</v>
      </c>
      <c r="I243" s="31">
        <f>IF('SERIES_DB-MetaData'!$F243="US",'SERIES_DB-MetaData'!I243,'SERIES_DB-MetaData'!I243/6.89476)</f>
        <v>3.0167837604209575</v>
      </c>
      <c r="J243" s="31">
        <f>IF('SERIES_DB-MetaData'!$F243="US",'SERIES_DB-MetaData'!J243,'SERIES_DB-MetaData'!J243/6.89476)</f>
        <v>0</v>
      </c>
      <c r="K243" s="31">
        <f>IF('SERIES_DB-MetaData'!$F243="US",'SERIES_DB-MetaData'!K243,'SERIES_DB-MetaData'!K243/6.89476)</f>
        <v>0</v>
      </c>
      <c r="L243" s="31">
        <f>IF('SERIES_DB-MetaData'!$F243="US",'SERIES_DB-MetaData'!L243,'SERIES_DB-MetaData'!L243/4.448)</f>
        <v>0</v>
      </c>
      <c r="M243" s="20">
        <f>'SERIES_DB-MetaData'!M243</f>
        <v>0</v>
      </c>
      <c r="N243" s="31">
        <f>IF('SERIES_DB-MetaData'!$F243="US",'SERIES_DB-MetaData'!N243,'SERIES_DB-MetaData'!N243/25.4)</f>
        <v>14.173228346456694</v>
      </c>
      <c r="O243" s="31">
        <f>IF('SERIES_DB-MetaData'!$F243="US",'SERIES_DB-MetaData'!O243,'SERIES_DB-MetaData'!O243/25.4)</f>
        <v>14.173228346456694</v>
      </c>
      <c r="P243" s="31">
        <f>IF('SERIES_DB-MetaData'!$F243="US",'SERIES_DB-MetaData'!P243,'SERIES_DB-MetaData'!P243/25.4)</f>
        <v>155.90551181102364</v>
      </c>
      <c r="Q243" s="31">
        <f>IF('SERIES_DB-MetaData'!$F243="US",'SERIES_DB-MetaData'!Q243,'SERIES_DB-MetaData'!Q243/25.4)</f>
        <v>4.7244094488188981</v>
      </c>
      <c r="R243" s="31">
        <f>IF('SERIES_DB-MetaData'!$F243="US",'SERIES_DB-MetaData'!R243,'SERIES_DB-MetaData'!R243/25.4)</f>
        <v>70.866141732283467</v>
      </c>
      <c r="S243" s="31">
        <f>IF('SERIES_DB-MetaData'!$F243="US",'SERIES_DB-MetaData'!S243,'SERIES_DB-MetaData'!S243/25.4)</f>
        <v>70.866141732283467</v>
      </c>
      <c r="T243" s="24" t="str">
        <f>'SERIES_DB-MetaData'!T243</f>
        <v>C</v>
      </c>
      <c r="U243" s="31">
        <f>IF('SERIES_DB-MetaData'!$F243="US",'SERIES_DB-MetaData'!U243,'SERIES_DB-MetaData'!U243/(25.4^2))</f>
        <v>803.52160704321409</v>
      </c>
      <c r="V243" s="31">
        <f>IF('SERIES_DB-MetaData'!$F243="US",'SERIES_DB-MetaData'!V243,'SERIES_DB-MetaData'!V243/25.4)</f>
        <v>0.75196850393700798</v>
      </c>
      <c r="W243" s="31">
        <f>IF('SERIES_DB-MetaData'!$F243="US",'SERIES_DB-MetaData'!W243,'SERIES_DB-MetaData'!W243/25.4)</f>
        <v>0</v>
      </c>
      <c r="X243" s="31">
        <f>IF('SERIES_DB-MetaData'!$F243="US",'SERIES_DB-MetaData'!X243,'SERIES_DB-MetaData'!X243/25.4)</f>
        <v>0</v>
      </c>
      <c r="Y243" s="108">
        <f>'SERIES_DB-MetaData'!Y243</f>
        <v>8</v>
      </c>
      <c r="Z243" s="31">
        <f>IF('SERIES_DB-MetaData'!$F243="US",'SERIES_DB-MetaData'!Z243,'SERIES_DB-MetaData'!Z243/25.4)</f>
        <v>0</v>
      </c>
      <c r="AA243" s="108">
        <f>'SERIES_DB-MetaData'!AA243</f>
        <v>0</v>
      </c>
      <c r="AB243" s="31">
        <f>IF('SERIES_DB-MetaData'!$F243="US",'SERIES_DB-MetaData'!AB243,'SERIES_DB-MetaData'!AB243/25.4)</f>
        <v>0</v>
      </c>
      <c r="AC243" s="108">
        <f>'SERIES_DB-MetaData'!AC243</f>
        <v>0</v>
      </c>
      <c r="AD243" s="108">
        <f>'SERIES_DB-MetaData'!AD243</f>
        <v>0</v>
      </c>
      <c r="AE243" s="31">
        <f>IF('SERIES_DB-MetaData'!$F243="US",'SERIES_DB-MetaData'!AE243,'SERIES_DB-MetaData'!AE243/25.4)</f>
        <v>0</v>
      </c>
      <c r="AF243" s="108" t="str">
        <f>'SERIES_DB-MetaData'!AF243</f>
        <v>Ribbed</v>
      </c>
      <c r="AG243" s="23">
        <f t="shared" si="21"/>
        <v>0.44216219751392466</v>
      </c>
      <c r="AH243" s="31">
        <f>IF('SERIES_DB-MetaData'!$F243="US",'SERIES_DB-MetaData'!AH243,'SERIES_DB-MetaData'!AH243/25.4)</f>
        <v>0</v>
      </c>
      <c r="AI243" s="31">
        <f>IF('SERIES_DB-MetaData'!$F243="US",'SERIES_DB-MetaData'!AI243,'SERIES_DB-MetaData'!AI243/6.89476)</f>
        <v>57.565455505340289</v>
      </c>
      <c r="AJ243" s="31">
        <f>IF('SERIES_DB-MetaData'!$F243="US",'SERIES_DB-MetaData'!AJ243,'SERIES_DB-MetaData'!AJ243/6.89476)</f>
        <v>0</v>
      </c>
      <c r="AK243" s="31">
        <f>IF('SERIES_DB-MetaData'!$F243="US",'SERIES_DB-MetaData'!AK243,'SERIES_DB-MetaData'!AK243/6.89476)</f>
        <v>0</v>
      </c>
      <c r="AL243" s="31">
        <f>IF('SERIES_DB-MetaData'!$F243="US",'SERIES_DB-MetaData'!AL243,'SERIES_DB-MetaData'!AL243/6.89476)</f>
        <v>0</v>
      </c>
      <c r="AM243" s="31">
        <f>IF('SERIES_DB-MetaData'!$F243="US",'SERIES_DB-MetaData'!AM243,'SERIES_DB-MetaData'!AM243/6.89476)</f>
        <v>0</v>
      </c>
      <c r="AN243" s="31">
        <f>IF('SERIES_DB-MetaData'!$F243="US",'SERIES_DB-MetaData'!AN243,'SERIES_DB-MetaData'!AN243/6.89476)</f>
        <v>0</v>
      </c>
      <c r="AO243" s="108">
        <f>'SERIES_DB-MetaData'!AO243</f>
        <v>0</v>
      </c>
      <c r="AP243" s="108">
        <f>'SERIES_DB-MetaData'!AP243</f>
        <v>0</v>
      </c>
      <c r="AQ243" s="108">
        <f>'SERIES_DB-MetaData'!AQ243</f>
        <v>2</v>
      </c>
      <c r="AR243" s="108" t="str">
        <f>'SERIES_DB-MetaData'!AR243</f>
        <v>Ribbed</v>
      </c>
      <c r="AS243" s="31">
        <f>IF('SERIES_DB-MetaData'!$F243="US",'SERIES_DB-MetaData'!AS243,'SERIES_DB-MetaData'!AS243/25.4)</f>
        <v>0.51181102362204722</v>
      </c>
      <c r="AT243" s="108">
        <f>'SERIES_DB-MetaData'!AT243</f>
        <v>0</v>
      </c>
      <c r="AU243" s="31">
        <f>IF('SERIES_DB-MetaData'!$F243="US",'SERIES_DB-MetaData'!AU243,'SERIES_DB-MetaData'!AU243/25.4)</f>
        <v>3.9370078740157481</v>
      </c>
      <c r="AV243" s="31">
        <f>IF('SERIES_DB-MetaData'!$F243="US",'SERIES_DB-MetaData'!AV243,'SERIES_DB-MetaData'!AV243/25.4)</f>
        <v>0</v>
      </c>
      <c r="AW243" s="108">
        <f>'SERIES_DB-MetaData'!AW243</f>
        <v>0</v>
      </c>
      <c r="AX243" s="31">
        <f>IF('SERIES_DB-MetaData'!$F243="US",'SERIES_DB-MetaData'!AX243,'SERIES_DB-MetaData'!AX243/25.4)</f>
        <v>0</v>
      </c>
      <c r="AY243" s="23">
        <f t="shared" si="22"/>
        <v>0.73740160896760409</v>
      </c>
      <c r="AZ243" s="23"/>
      <c r="BA243" s="31">
        <f>IF('SERIES_DB-MetaData'!$F243="US",'SERIES_DB-MetaData'!BA243,'SERIES_DB-MetaData'!BA243/6.89476)</f>
        <v>41.219708880367122</v>
      </c>
      <c r="BB243" s="31">
        <f>IF('SERIES_DB-MetaData'!$F243="US",'SERIES_DB-MetaData'!BB243,'SERIES_DB-MetaData'!BB243/6.89476)</f>
        <v>0</v>
      </c>
      <c r="BC243" s="108">
        <f>'SERIES_DB-MetaData'!BC243</f>
        <v>0</v>
      </c>
      <c r="BD243" s="31">
        <f>IF('SERIES_DB-MetaData'!$F243="US",'SERIES_DB-MetaData'!BD243,'SERIES_DB-MetaData'!BD243/25.4)</f>
        <v>0.25</v>
      </c>
      <c r="BE243" s="31">
        <f>IF('SERIES_DB-MetaData'!$F243="US",'SERIES_DB-MetaData'!BE243,'SERIES_DB-MetaData'!BE243/25.4)</f>
        <v>5.9055118110236222</v>
      </c>
      <c r="BF243" s="108">
        <f>'SERIES_DB-MetaData'!BF243</f>
        <v>2</v>
      </c>
      <c r="BG243" s="23">
        <f t="shared" si="23"/>
        <v>0.35188019381770669</v>
      </c>
      <c r="BH243" s="31">
        <f>IF('SERIES_DB-MetaData'!$F243="US",'SERIES_DB-MetaData'!BH243,'SERIES_DB-MetaData'!BH243/25.4)</f>
        <v>0</v>
      </c>
      <c r="BI243" s="31">
        <f>IF('SERIES_DB-MetaData'!$F243="US",'SERIES_DB-MetaData'!BI243,'SERIES_DB-MetaData'!BI243/6.89476)</f>
        <v>82.865828542255286</v>
      </c>
      <c r="BJ243" s="31">
        <f>IF('SERIES_DB-MetaData'!$F243="US",'SERIES_DB-MetaData'!BJ243,'SERIES_DB-MetaData'!BJ243/6.89476)</f>
        <v>0</v>
      </c>
      <c r="BK243" s="108">
        <f>'SERIES_DB-MetaData'!BK243</f>
        <v>0</v>
      </c>
      <c r="BL243" s="31">
        <f>IF('SERIES_DB-MetaData'!$F243="US",'SERIES_DB-MetaData'!BL243,'SERIES_DB-MetaData'!BL243/25.4)</f>
        <v>0.25</v>
      </c>
      <c r="BM243" s="31">
        <f>IF('SERIES_DB-MetaData'!$F243="US",'SERIES_DB-MetaData'!BM243,'SERIES_DB-MetaData'!BM243/25.4)</f>
        <v>5.9055118110236222</v>
      </c>
      <c r="BN243" s="31">
        <f>'SERIES_DB-MetaData'!$BO$6</f>
        <v>0.52359877559829893</v>
      </c>
      <c r="BO243" s="22">
        <f>'SERIES_DB-MetaData'!$BO$6</f>
        <v>0.52359877559829893</v>
      </c>
      <c r="BP243" s="31">
        <f>IF('SERIES_DB-MetaData'!$F243="US",'SERIES_DB-MetaData'!BP243,'SERIES_DB-MetaData'!BP243/6.89476)</f>
        <v>82.865828542255286</v>
      </c>
      <c r="BQ243" s="31">
        <f>IF('SERIES_DB-MetaData'!$F243="US",'SERIES_DB-MetaData'!BQ243,'SERIES_DB-MetaData'!BQ243/6.89476)</f>
        <v>0</v>
      </c>
      <c r="BR243" s="108">
        <f>'SERIES_DB-MetaData'!BR243</f>
        <v>0</v>
      </c>
      <c r="BS243" s="31">
        <f>IF('SERIES_DB-MetaData'!$F243="US",'SERIES_DB-MetaData'!BS243,'SERIES_DB-MetaData'!BS243/25.4)</f>
        <v>0</v>
      </c>
      <c r="BT243" s="108">
        <f>'SERIES_DB-MetaData'!BT243</f>
        <v>0</v>
      </c>
      <c r="BU243" s="108">
        <f t="shared" si="24"/>
        <v>0</v>
      </c>
      <c r="BV243" s="31">
        <f>IF('SERIES_DB-MetaData'!$F243="US",'SERIES_DB-MetaData'!BV243,'SERIES_DB-MetaData'!BV243/6.89476)</f>
        <v>0</v>
      </c>
      <c r="BW243" s="108">
        <f>'SERIES_DB-MetaData'!BW243</f>
        <v>0</v>
      </c>
      <c r="BX243" s="108">
        <f>'SERIES_DB-MetaData'!BX243</f>
        <v>2</v>
      </c>
    </row>
    <row r="244" spans="1:76">
      <c r="A244" s="85">
        <f>'SERIES_DB-MetaData'!A244</f>
        <v>239</v>
      </c>
      <c r="B244" s="85">
        <f>'SERIES_DB-MetaData'!B244</f>
        <v>0</v>
      </c>
      <c r="C244" s="85">
        <f>'SERIES_DB-MetaData'!C244</f>
        <v>6</v>
      </c>
      <c r="D244" s="85" t="str">
        <f>'SERIES_DB-MetaData'!D244</f>
        <v>Sugano_2-6</v>
      </c>
      <c r="E244" s="85" t="str">
        <f>'SERIES_DB-MetaData'!E244</f>
        <v>Sugano, 1973 (from Lu et al., 2010, NEES Database)</v>
      </c>
      <c r="F244" s="20" t="s">
        <v>193</v>
      </c>
      <c r="G244" s="85" t="str">
        <f>'SERIES_DB-MetaData'!G244</f>
        <v>M</v>
      </c>
      <c r="H244" s="85" t="str">
        <f>'SERIES_DB-MetaData'!H244</f>
        <v>B</v>
      </c>
      <c r="I244" s="31">
        <f>IF('SERIES_DB-MetaData'!$F244="US",'SERIES_DB-MetaData'!I244,'SERIES_DB-MetaData'!I244/6.89476)</f>
        <v>2.9732724561841168</v>
      </c>
      <c r="J244" s="31">
        <f>IF('SERIES_DB-MetaData'!$F244="US",'SERIES_DB-MetaData'!J244,'SERIES_DB-MetaData'!J244/6.89476)</f>
        <v>0</v>
      </c>
      <c r="K244" s="31">
        <f>IF('SERIES_DB-MetaData'!$F244="US",'SERIES_DB-MetaData'!K244,'SERIES_DB-MetaData'!K244/6.89476)</f>
        <v>0</v>
      </c>
      <c r="L244" s="31">
        <f>IF('SERIES_DB-MetaData'!$F244="US",'SERIES_DB-MetaData'!L244,'SERIES_DB-MetaData'!L244/4.448)</f>
        <v>0</v>
      </c>
      <c r="M244" s="20">
        <f>'SERIES_DB-MetaData'!M244</f>
        <v>0</v>
      </c>
      <c r="N244" s="31">
        <f>IF('SERIES_DB-MetaData'!$F244="US",'SERIES_DB-MetaData'!N244,'SERIES_DB-MetaData'!N244/25.4)</f>
        <v>14.173228346456694</v>
      </c>
      <c r="O244" s="31">
        <f>IF('SERIES_DB-MetaData'!$F244="US",'SERIES_DB-MetaData'!O244,'SERIES_DB-MetaData'!O244/25.4)</f>
        <v>14.173228346456694</v>
      </c>
      <c r="P244" s="31">
        <f>IF('SERIES_DB-MetaData'!$F244="US",'SERIES_DB-MetaData'!P244,'SERIES_DB-MetaData'!P244/25.4)</f>
        <v>155.90551181102364</v>
      </c>
      <c r="Q244" s="31">
        <f>IF('SERIES_DB-MetaData'!$F244="US",'SERIES_DB-MetaData'!Q244,'SERIES_DB-MetaData'!Q244/25.4)</f>
        <v>4.7244094488188981</v>
      </c>
      <c r="R244" s="31">
        <f>IF('SERIES_DB-MetaData'!$F244="US",'SERIES_DB-MetaData'!R244,'SERIES_DB-MetaData'!R244/25.4)</f>
        <v>70.866141732283467</v>
      </c>
      <c r="S244" s="31">
        <f>IF('SERIES_DB-MetaData'!$F244="US",'SERIES_DB-MetaData'!S244,'SERIES_DB-MetaData'!S244/25.4)</f>
        <v>70.866141732283467</v>
      </c>
      <c r="T244" s="24" t="str">
        <f>'SERIES_DB-MetaData'!T244</f>
        <v>C</v>
      </c>
      <c r="U244" s="31">
        <f>IF('SERIES_DB-MetaData'!$F244="US",'SERIES_DB-MetaData'!U244,'SERIES_DB-MetaData'!U244/(25.4^2))</f>
        <v>803.52160704321409</v>
      </c>
      <c r="V244" s="31">
        <f>IF('SERIES_DB-MetaData'!$F244="US",'SERIES_DB-MetaData'!V244,'SERIES_DB-MetaData'!V244/25.4)</f>
        <v>0.75196850393700798</v>
      </c>
      <c r="W244" s="31">
        <f>IF('SERIES_DB-MetaData'!$F244="US",'SERIES_DB-MetaData'!W244,'SERIES_DB-MetaData'!W244/25.4)</f>
        <v>0</v>
      </c>
      <c r="X244" s="31">
        <f>IF('SERIES_DB-MetaData'!$F244="US",'SERIES_DB-MetaData'!X244,'SERIES_DB-MetaData'!X244/25.4)</f>
        <v>0</v>
      </c>
      <c r="Y244" s="108">
        <f>'SERIES_DB-MetaData'!Y244</f>
        <v>8</v>
      </c>
      <c r="Z244" s="31">
        <f>IF('SERIES_DB-MetaData'!$F244="US",'SERIES_DB-MetaData'!Z244,'SERIES_DB-MetaData'!Z244/25.4)</f>
        <v>0</v>
      </c>
      <c r="AA244" s="108">
        <f>'SERIES_DB-MetaData'!AA244</f>
        <v>0</v>
      </c>
      <c r="AB244" s="31">
        <f>IF('SERIES_DB-MetaData'!$F244="US",'SERIES_DB-MetaData'!AB244,'SERIES_DB-MetaData'!AB244/25.4)</f>
        <v>0</v>
      </c>
      <c r="AC244" s="108">
        <f>'SERIES_DB-MetaData'!AC244</f>
        <v>0</v>
      </c>
      <c r="AD244" s="108">
        <f>'SERIES_DB-MetaData'!AD244</f>
        <v>0</v>
      </c>
      <c r="AE244" s="31">
        <f>IF('SERIES_DB-MetaData'!$F244="US",'SERIES_DB-MetaData'!AE244,'SERIES_DB-MetaData'!AE244/25.4)</f>
        <v>0</v>
      </c>
      <c r="AF244" s="108" t="str">
        <f>'SERIES_DB-MetaData'!AF244</f>
        <v>Ribbed</v>
      </c>
      <c r="AG244" s="23">
        <f t="shared" si="21"/>
        <v>0.44216219751392466</v>
      </c>
      <c r="AH244" s="31">
        <f>IF('SERIES_DB-MetaData'!$F244="US",'SERIES_DB-MetaData'!AH244,'SERIES_DB-MetaData'!AH244/25.4)</f>
        <v>0</v>
      </c>
      <c r="AI244" s="31">
        <f>IF('SERIES_DB-MetaData'!$F244="US",'SERIES_DB-MetaData'!AI244,'SERIES_DB-MetaData'!AI244/6.89476)</f>
        <v>57.565455505340289</v>
      </c>
      <c r="AJ244" s="31">
        <f>IF('SERIES_DB-MetaData'!$F244="US",'SERIES_DB-MetaData'!AJ244,'SERIES_DB-MetaData'!AJ244/6.89476)</f>
        <v>0</v>
      </c>
      <c r="AK244" s="31">
        <f>IF('SERIES_DB-MetaData'!$F244="US",'SERIES_DB-MetaData'!AK244,'SERIES_DB-MetaData'!AK244/6.89476)</f>
        <v>0</v>
      </c>
      <c r="AL244" s="31">
        <f>IF('SERIES_DB-MetaData'!$F244="US",'SERIES_DB-MetaData'!AL244,'SERIES_DB-MetaData'!AL244/6.89476)</f>
        <v>0</v>
      </c>
      <c r="AM244" s="31">
        <f>IF('SERIES_DB-MetaData'!$F244="US",'SERIES_DB-MetaData'!AM244,'SERIES_DB-MetaData'!AM244/6.89476)</f>
        <v>0</v>
      </c>
      <c r="AN244" s="31">
        <f>IF('SERIES_DB-MetaData'!$F244="US",'SERIES_DB-MetaData'!AN244,'SERIES_DB-MetaData'!AN244/6.89476)</f>
        <v>0</v>
      </c>
      <c r="AO244" s="108">
        <f>'SERIES_DB-MetaData'!AO244</f>
        <v>0</v>
      </c>
      <c r="AP244" s="108">
        <f>'SERIES_DB-MetaData'!AP244</f>
        <v>0</v>
      </c>
      <c r="AQ244" s="108">
        <f>'SERIES_DB-MetaData'!AQ244</f>
        <v>2</v>
      </c>
      <c r="AR244" s="108" t="str">
        <f>'SERIES_DB-MetaData'!AR244</f>
        <v>Ribbed</v>
      </c>
      <c r="AS244" s="31">
        <f>IF('SERIES_DB-MetaData'!$F244="US",'SERIES_DB-MetaData'!AS244,'SERIES_DB-MetaData'!AS244/25.4)</f>
        <v>0.51181102362204722</v>
      </c>
      <c r="AT244" s="108">
        <f>'SERIES_DB-MetaData'!AT244</f>
        <v>0</v>
      </c>
      <c r="AU244" s="31">
        <f>IF('SERIES_DB-MetaData'!$F244="US",'SERIES_DB-MetaData'!AU244,'SERIES_DB-MetaData'!AU244/25.4)</f>
        <v>3.9370078740157481</v>
      </c>
      <c r="AV244" s="31">
        <f>IF('SERIES_DB-MetaData'!$F244="US",'SERIES_DB-MetaData'!AV244,'SERIES_DB-MetaData'!AV244/25.4)</f>
        <v>0</v>
      </c>
      <c r="AW244" s="108">
        <f>'SERIES_DB-MetaData'!AW244</f>
        <v>0</v>
      </c>
      <c r="AX244" s="31">
        <f>IF('SERIES_DB-MetaData'!$F244="US",'SERIES_DB-MetaData'!AX244,'SERIES_DB-MetaData'!AX244/25.4)</f>
        <v>0</v>
      </c>
      <c r="AY244" s="23">
        <f t="shared" si="22"/>
        <v>0.73740160896760409</v>
      </c>
      <c r="AZ244" s="23"/>
      <c r="BA244" s="31">
        <f>IF('SERIES_DB-MetaData'!$F244="US",'SERIES_DB-MetaData'!BA244,'SERIES_DB-MetaData'!BA244/6.89476)</f>
        <v>41.219708880367122</v>
      </c>
      <c r="BB244" s="31">
        <f>IF('SERIES_DB-MetaData'!$F244="US",'SERIES_DB-MetaData'!BB244,'SERIES_DB-MetaData'!BB244/6.89476)</f>
        <v>0</v>
      </c>
      <c r="BC244" s="108">
        <f>'SERIES_DB-MetaData'!BC244</f>
        <v>0</v>
      </c>
      <c r="BD244" s="31">
        <f>IF('SERIES_DB-MetaData'!$F244="US",'SERIES_DB-MetaData'!BD244,'SERIES_DB-MetaData'!BD244/25.4)</f>
        <v>0.35433070866141736</v>
      </c>
      <c r="BE244" s="31">
        <f>IF('SERIES_DB-MetaData'!$F244="US",'SERIES_DB-MetaData'!BE244,'SERIES_DB-MetaData'!BE244/25.4)</f>
        <v>5.9055118110236222</v>
      </c>
      <c r="BF244" s="108">
        <f>'SERIES_DB-MetaData'!BF244</f>
        <v>2</v>
      </c>
      <c r="BG244" s="23">
        <f t="shared" si="23"/>
        <v>0.70685834705770345</v>
      </c>
      <c r="BH244" s="31">
        <f>IF('SERIES_DB-MetaData'!$F244="US",'SERIES_DB-MetaData'!BH244,'SERIES_DB-MetaData'!BH244/25.4)</f>
        <v>0</v>
      </c>
      <c r="BI244" s="31">
        <f>IF('SERIES_DB-MetaData'!$F244="US",'SERIES_DB-MetaData'!BI244,'SERIES_DB-MetaData'!BI244/6.89476)</f>
        <v>41.219708880367122</v>
      </c>
      <c r="BJ244" s="31">
        <f>IF('SERIES_DB-MetaData'!$F244="US",'SERIES_DB-MetaData'!BJ244,'SERIES_DB-MetaData'!BJ244/6.89476)</f>
        <v>0</v>
      </c>
      <c r="BK244" s="108">
        <f>'SERIES_DB-MetaData'!BK244</f>
        <v>0</v>
      </c>
      <c r="BL244" s="31">
        <f>IF('SERIES_DB-MetaData'!$F244="US",'SERIES_DB-MetaData'!BL244,'SERIES_DB-MetaData'!BL244/25.4)</f>
        <v>0.35433070866141736</v>
      </c>
      <c r="BM244" s="31">
        <f>IF('SERIES_DB-MetaData'!$F244="US",'SERIES_DB-MetaData'!BM244,'SERIES_DB-MetaData'!BM244/25.4)</f>
        <v>5.9055118110236222</v>
      </c>
      <c r="BN244" s="31">
        <f>'SERIES_DB-MetaData'!$BO$6</f>
        <v>0.52359877559829893</v>
      </c>
      <c r="BO244" s="22">
        <f>'SERIES_DB-MetaData'!$BO$6</f>
        <v>0.52359877559829893</v>
      </c>
      <c r="BP244" s="31">
        <f>IF('SERIES_DB-MetaData'!$F244="US",'SERIES_DB-MetaData'!BP244,'SERIES_DB-MetaData'!BP244/6.89476)</f>
        <v>41.219708880367122</v>
      </c>
      <c r="BQ244" s="31">
        <f>IF('SERIES_DB-MetaData'!$F244="US",'SERIES_DB-MetaData'!BQ244,'SERIES_DB-MetaData'!BQ244/6.89476)</f>
        <v>0</v>
      </c>
      <c r="BR244" s="108">
        <f>'SERIES_DB-MetaData'!BR244</f>
        <v>0</v>
      </c>
      <c r="BS244" s="31">
        <f>IF('SERIES_DB-MetaData'!$F244="US",'SERIES_DB-MetaData'!BS244,'SERIES_DB-MetaData'!BS244/25.4)</f>
        <v>0</v>
      </c>
      <c r="BT244" s="108">
        <f>'SERIES_DB-MetaData'!BT244</f>
        <v>0</v>
      </c>
      <c r="BU244" s="108">
        <f t="shared" si="24"/>
        <v>0</v>
      </c>
      <c r="BV244" s="31">
        <f>IF('SERIES_DB-MetaData'!$F244="US",'SERIES_DB-MetaData'!BV244,'SERIES_DB-MetaData'!BV244/6.89476)</f>
        <v>0</v>
      </c>
      <c r="BW244" s="108">
        <f>'SERIES_DB-MetaData'!BW244</f>
        <v>0</v>
      </c>
      <c r="BX244" s="108">
        <f>'SERIES_DB-MetaData'!BX244</f>
        <v>2</v>
      </c>
    </row>
    <row r="245" spans="1:76">
      <c r="A245" s="85">
        <f>'SERIES_DB-MetaData'!A245</f>
        <v>240</v>
      </c>
      <c r="B245" s="85">
        <f>'SERIES_DB-MetaData'!B245</f>
        <v>0</v>
      </c>
      <c r="C245" s="85">
        <f>'SERIES_DB-MetaData'!C245</f>
        <v>7</v>
      </c>
      <c r="D245" s="85" t="str">
        <f>'SERIES_DB-MetaData'!D245</f>
        <v>Sugano_2-7</v>
      </c>
      <c r="E245" s="85" t="str">
        <f>'SERIES_DB-MetaData'!E245</f>
        <v>Sugano, 1973 (from Lu et al., 2010, NEES Database)</v>
      </c>
      <c r="F245" s="20" t="s">
        <v>193</v>
      </c>
      <c r="G245" s="85" t="str">
        <f>'SERIES_DB-MetaData'!G245</f>
        <v>M</v>
      </c>
      <c r="H245" s="85" t="str">
        <f>'SERIES_DB-MetaData'!H245</f>
        <v>B</v>
      </c>
      <c r="I245" s="31">
        <f>IF('SERIES_DB-MetaData'!$F245="US",'SERIES_DB-MetaData'!I245,'SERIES_DB-MetaData'!I245/6.89476)</f>
        <v>2.8427385434735948</v>
      </c>
      <c r="J245" s="31">
        <f>IF('SERIES_DB-MetaData'!$F245="US",'SERIES_DB-MetaData'!J245,'SERIES_DB-MetaData'!J245/6.89476)</f>
        <v>0</v>
      </c>
      <c r="K245" s="31">
        <f>IF('SERIES_DB-MetaData'!$F245="US",'SERIES_DB-MetaData'!K245,'SERIES_DB-MetaData'!K245/6.89476)</f>
        <v>0</v>
      </c>
      <c r="L245" s="31">
        <f>IF('SERIES_DB-MetaData'!$F245="US",'SERIES_DB-MetaData'!L245,'SERIES_DB-MetaData'!L245/4.448)</f>
        <v>0</v>
      </c>
      <c r="M245" s="20">
        <f>'SERIES_DB-MetaData'!M245</f>
        <v>0</v>
      </c>
      <c r="N245" s="31">
        <f>IF('SERIES_DB-MetaData'!$F245="US",'SERIES_DB-MetaData'!N245,'SERIES_DB-MetaData'!N245/25.4)</f>
        <v>14.173228346456694</v>
      </c>
      <c r="O245" s="31">
        <f>IF('SERIES_DB-MetaData'!$F245="US",'SERIES_DB-MetaData'!O245,'SERIES_DB-MetaData'!O245/25.4)</f>
        <v>14.173228346456694</v>
      </c>
      <c r="P245" s="31">
        <f>IF('SERIES_DB-MetaData'!$F245="US",'SERIES_DB-MetaData'!P245,'SERIES_DB-MetaData'!P245/25.4)</f>
        <v>155.90551181102364</v>
      </c>
      <c r="Q245" s="31">
        <f>IF('SERIES_DB-MetaData'!$F245="US",'SERIES_DB-MetaData'!Q245,'SERIES_DB-MetaData'!Q245/25.4)</f>
        <v>4.7244094488188981</v>
      </c>
      <c r="R245" s="31">
        <f>IF('SERIES_DB-MetaData'!$F245="US",'SERIES_DB-MetaData'!R245,'SERIES_DB-MetaData'!R245/25.4)</f>
        <v>70.866141732283467</v>
      </c>
      <c r="S245" s="31">
        <f>IF('SERIES_DB-MetaData'!$F245="US",'SERIES_DB-MetaData'!S245,'SERIES_DB-MetaData'!S245/25.4)</f>
        <v>70.866141732283467</v>
      </c>
      <c r="T245" s="24" t="str">
        <f>'SERIES_DB-MetaData'!T245</f>
        <v>C</v>
      </c>
      <c r="U245" s="31">
        <f>IF('SERIES_DB-MetaData'!$F245="US",'SERIES_DB-MetaData'!U245,'SERIES_DB-MetaData'!U245/(25.4^2))</f>
        <v>803.52160704321409</v>
      </c>
      <c r="V245" s="31">
        <f>IF('SERIES_DB-MetaData'!$F245="US",'SERIES_DB-MetaData'!V245,'SERIES_DB-MetaData'!V245/25.4)</f>
        <v>0.75196850393700798</v>
      </c>
      <c r="W245" s="31">
        <f>IF('SERIES_DB-MetaData'!$F245="US",'SERIES_DB-MetaData'!W245,'SERIES_DB-MetaData'!W245/25.4)</f>
        <v>0</v>
      </c>
      <c r="X245" s="31">
        <f>IF('SERIES_DB-MetaData'!$F245="US",'SERIES_DB-MetaData'!X245,'SERIES_DB-MetaData'!X245/25.4)</f>
        <v>0</v>
      </c>
      <c r="Y245" s="108">
        <f>'SERIES_DB-MetaData'!Y245</f>
        <v>8</v>
      </c>
      <c r="Z245" s="31">
        <f>IF('SERIES_DB-MetaData'!$F245="US",'SERIES_DB-MetaData'!Z245,'SERIES_DB-MetaData'!Z245/25.4)</f>
        <v>0</v>
      </c>
      <c r="AA245" s="108">
        <f>'SERIES_DB-MetaData'!AA245</f>
        <v>0</v>
      </c>
      <c r="AB245" s="31">
        <f>IF('SERIES_DB-MetaData'!$F245="US",'SERIES_DB-MetaData'!AB245,'SERIES_DB-MetaData'!AB245/25.4)</f>
        <v>0</v>
      </c>
      <c r="AC245" s="108">
        <f>'SERIES_DB-MetaData'!AC245</f>
        <v>0</v>
      </c>
      <c r="AD245" s="108">
        <f>'SERIES_DB-MetaData'!AD245</f>
        <v>0</v>
      </c>
      <c r="AE245" s="31">
        <f>IF('SERIES_DB-MetaData'!$F245="US",'SERIES_DB-MetaData'!AE245,'SERIES_DB-MetaData'!AE245/25.4)</f>
        <v>0</v>
      </c>
      <c r="AF245" s="108" t="str">
        <f>'SERIES_DB-MetaData'!AF245</f>
        <v>Ribbed</v>
      </c>
      <c r="AG245" s="23">
        <f t="shared" si="21"/>
        <v>0.44216219751392466</v>
      </c>
      <c r="AH245" s="31">
        <f>IF('SERIES_DB-MetaData'!$F245="US",'SERIES_DB-MetaData'!AH245,'SERIES_DB-MetaData'!AH245/25.4)</f>
        <v>0</v>
      </c>
      <c r="AI245" s="31">
        <f>IF('SERIES_DB-MetaData'!$F245="US",'SERIES_DB-MetaData'!AI245,'SERIES_DB-MetaData'!AI245/6.89476)</f>
        <v>57.565455505340289</v>
      </c>
      <c r="AJ245" s="31">
        <f>IF('SERIES_DB-MetaData'!$F245="US",'SERIES_DB-MetaData'!AJ245,'SERIES_DB-MetaData'!AJ245/6.89476)</f>
        <v>0</v>
      </c>
      <c r="AK245" s="31">
        <f>IF('SERIES_DB-MetaData'!$F245="US",'SERIES_DB-MetaData'!AK245,'SERIES_DB-MetaData'!AK245/6.89476)</f>
        <v>0</v>
      </c>
      <c r="AL245" s="31">
        <f>IF('SERIES_DB-MetaData'!$F245="US",'SERIES_DB-MetaData'!AL245,'SERIES_DB-MetaData'!AL245/6.89476)</f>
        <v>0</v>
      </c>
      <c r="AM245" s="31">
        <f>IF('SERIES_DB-MetaData'!$F245="US",'SERIES_DB-MetaData'!AM245,'SERIES_DB-MetaData'!AM245/6.89476)</f>
        <v>0</v>
      </c>
      <c r="AN245" s="31">
        <f>IF('SERIES_DB-MetaData'!$F245="US",'SERIES_DB-MetaData'!AN245,'SERIES_DB-MetaData'!AN245/6.89476)</f>
        <v>0</v>
      </c>
      <c r="AO245" s="108">
        <f>'SERIES_DB-MetaData'!AO245</f>
        <v>0</v>
      </c>
      <c r="AP245" s="108">
        <f>'SERIES_DB-MetaData'!AP245</f>
        <v>0</v>
      </c>
      <c r="AQ245" s="108">
        <f>'SERIES_DB-MetaData'!AQ245</f>
        <v>2</v>
      </c>
      <c r="AR245" s="108" t="str">
        <f>'SERIES_DB-MetaData'!AR245</f>
        <v>Ribbed</v>
      </c>
      <c r="AS245" s="31">
        <f>IF('SERIES_DB-MetaData'!$F245="US",'SERIES_DB-MetaData'!AS245,'SERIES_DB-MetaData'!AS245/25.4)</f>
        <v>0.51181102362204722</v>
      </c>
      <c r="AT245" s="108">
        <f>'SERIES_DB-MetaData'!AT245</f>
        <v>0</v>
      </c>
      <c r="AU245" s="31">
        <f>IF('SERIES_DB-MetaData'!$F245="US",'SERIES_DB-MetaData'!AU245,'SERIES_DB-MetaData'!AU245/25.4)</f>
        <v>3.9370078740157481</v>
      </c>
      <c r="AV245" s="31">
        <f>IF('SERIES_DB-MetaData'!$F245="US",'SERIES_DB-MetaData'!AV245,'SERIES_DB-MetaData'!AV245/25.4)</f>
        <v>0</v>
      </c>
      <c r="AW245" s="108">
        <f>'SERIES_DB-MetaData'!AW245</f>
        <v>0</v>
      </c>
      <c r="AX245" s="31">
        <f>IF('SERIES_DB-MetaData'!$F245="US",'SERIES_DB-MetaData'!AX245,'SERIES_DB-MetaData'!AX245/25.4)</f>
        <v>0</v>
      </c>
      <c r="AY245" s="23">
        <f t="shared" si="22"/>
        <v>0.73740160896760409</v>
      </c>
      <c r="AZ245" s="23"/>
      <c r="BA245" s="31">
        <f>IF('SERIES_DB-MetaData'!$F245="US",'SERIES_DB-MetaData'!BA245,'SERIES_DB-MetaData'!BA245/6.89476)</f>
        <v>41.219708880367122</v>
      </c>
      <c r="BB245" s="31">
        <f>IF('SERIES_DB-MetaData'!$F245="US",'SERIES_DB-MetaData'!BB245,'SERIES_DB-MetaData'!BB245/6.89476)</f>
        <v>0</v>
      </c>
      <c r="BC245" s="108">
        <f>'SERIES_DB-MetaData'!BC245</f>
        <v>0</v>
      </c>
      <c r="BD245" s="31">
        <f>IF('SERIES_DB-MetaData'!$F245="US",'SERIES_DB-MetaData'!BD245,'SERIES_DB-MetaData'!BD245/25.4)</f>
        <v>0.35433070866141736</v>
      </c>
      <c r="BE245" s="31">
        <f>IF('SERIES_DB-MetaData'!$F245="US",'SERIES_DB-MetaData'!BE245,'SERIES_DB-MetaData'!BE245/25.4)</f>
        <v>5.9055118110236222</v>
      </c>
      <c r="BF245" s="108">
        <f>'SERIES_DB-MetaData'!BF245</f>
        <v>2</v>
      </c>
      <c r="BG245" s="23">
        <f t="shared" si="23"/>
        <v>0.70685834705770345</v>
      </c>
      <c r="BH245" s="31">
        <f>IF('SERIES_DB-MetaData'!$F245="US",'SERIES_DB-MetaData'!BH245,'SERIES_DB-MetaData'!BH245/25.4)</f>
        <v>0</v>
      </c>
      <c r="BI245" s="31">
        <f>IF('SERIES_DB-MetaData'!$F245="US",'SERIES_DB-MetaData'!BI245,'SERIES_DB-MetaData'!BI245/6.89476)</f>
        <v>41.219708880367122</v>
      </c>
      <c r="BJ245" s="31">
        <f>IF('SERIES_DB-MetaData'!$F245="US",'SERIES_DB-MetaData'!BJ245,'SERIES_DB-MetaData'!BJ245/6.89476)</f>
        <v>0</v>
      </c>
      <c r="BK245" s="108">
        <f>'SERIES_DB-MetaData'!BK245</f>
        <v>0</v>
      </c>
      <c r="BL245" s="31">
        <f>IF('SERIES_DB-MetaData'!$F245="US",'SERIES_DB-MetaData'!BL245,'SERIES_DB-MetaData'!BL245/25.4)</f>
        <v>0.35433070866141736</v>
      </c>
      <c r="BM245" s="31">
        <f>IF('SERIES_DB-MetaData'!$F245="US",'SERIES_DB-MetaData'!BM245,'SERIES_DB-MetaData'!BM245/25.4)</f>
        <v>5.9055118110236222</v>
      </c>
      <c r="BN245" s="31">
        <f>'SERIES_DB-MetaData'!$BO$6</f>
        <v>0.52359877559829893</v>
      </c>
      <c r="BO245" s="22">
        <f>'SERIES_DB-MetaData'!$BO$6</f>
        <v>0.52359877559829893</v>
      </c>
      <c r="BP245" s="31">
        <f>IF('SERIES_DB-MetaData'!$F245="US",'SERIES_DB-MetaData'!BP245,'SERIES_DB-MetaData'!BP245/6.89476)</f>
        <v>41.219708880367122</v>
      </c>
      <c r="BQ245" s="31">
        <f>IF('SERIES_DB-MetaData'!$F245="US",'SERIES_DB-MetaData'!BQ245,'SERIES_DB-MetaData'!BQ245/6.89476)</f>
        <v>0</v>
      </c>
      <c r="BR245" s="108">
        <f>'SERIES_DB-MetaData'!BR245</f>
        <v>0</v>
      </c>
      <c r="BS245" s="31">
        <f>IF('SERIES_DB-MetaData'!$F245="US",'SERIES_DB-MetaData'!BS245,'SERIES_DB-MetaData'!BS245/25.4)</f>
        <v>0</v>
      </c>
      <c r="BT245" s="108">
        <f>'SERIES_DB-MetaData'!BT245</f>
        <v>0</v>
      </c>
      <c r="BU245" s="108">
        <f t="shared" si="24"/>
        <v>0</v>
      </c>
      <c r="BV245" s="31">
        <f>IF('SERIES_DB-MetaData'!$F245="US",'SERIES_DB-MetaData'!BV245,'SERIES_DB-MetaData'!BV245/6.89476)</f>
        <v>0</v>
      </c>
      <c r="BW245" s="108">
        <f>'SERIES_DB-MetaData'!BW245</f>
        <v>0</v>
      </c>
      <c r="BX245" s="108">
        <f>'SERIES_DB-MetaData'!BX245</f>
        <v>2</v>
      </c>
    </row>
    <row r="246" spans="1:76">
      <c r="A246" s="85">
        <f>'SERIES_DB-MetaData'!A246</f>
        <v>241</v>
      </c>
      <c r="B246" s="85">
        <f>'SERIES_DB-MetaData'!B246</f>
        <v>0</v>
      </c>
      <c r="C246" s="85">
        <f>'SERIES_DB-MetaData'!C246</f>
        <v>8</v>
      </c>
      <c r="D246" s="85" t="str">
        <f>'SERIES_DB-MetaData'!D246</f>
        <v>Sugano_2-8</v>
      </c>
      <c r="E246" s="85" t="str">
        <f>'SERIES_DB-MetaData'!E246</f>
        <v>Sugano, 1973 (from Lu et al., 2010, NEES Database)</v>
      </c>
      <c r="F246" s="20" t="s">
        <v>193</v>
      </c>
      <c r="G246" s="85" t="str">
        <f>'SERIES_DB-MetaData'!G246</f>
        <v>M</v>
      </c>
      <c r="H246" s="85" t="str">
        <f>'SERIES_DB-MetaData'!H246</f>
        <v>B</v>
      </c>
      <c r="I246" s="31">
        <f>IF('SERIES_DB-MetaData'!$F246="US",'SERIES_DB-MetaData'!I246,'SERIES_DB-MetaData'!I246/6.89476)</f>
        <v>3.0312875284999041</v>
      </c>
      <c r="J246" s="31">
        <f>IF('SERIES_DB-MetaData'!$F246="US",'SERIES_DB-MetaData'!J246,'SERIES_DB-MetaData'!J246/6.89476)</f>
        <v>0</v>
      </c>
      <c r="K246" s="31">
        <f>IF('SERIES_DB-MetaData'!$F246="US",'SERIES_DB-MetaData'!K246,'SERIES_DB-MetaData'!K246/6.89476)</f>
        <v>0</v>
      </c>
      <c r="L246" s="31">
        <f>IF('SERIES_DB-MetaData'!$F246="US",'SERIES_DB-MetaData'!L246,'SERIES_DB-MetaData'!L246/4.448)</f>
        <v>0</v>
      </c>
      <c r="M246" s="20">
        <f>'SERIES_DB-MetaData'!M246</f>
        <v>0</v>
      </c>
      <c r="N246" s="31">
        <f>IF('SERIES_DB-MetaData'!$F246="US",'SERIES_DB-MetaData'!N246,'SERIES_DB-MetaData'!N246/25.4)</f>
        <v>14.173228346456694</v>
      </c>
      <c r="O246" s="31">
        <f>IF('SERIES_DB-MetaData'!$F246="US",'SERIES_DB-MetaData'!O246,'SERIES_DB-MetaData'!O246/25.4)</f>
        <v>14.173228346456694</v>
      </c>
      <c r="P246" s="31">
        <f>IF('SERIES_DB-MetaData'!$F246="US",'SERIES_DB-MetaData'!P246,'SERIES_DB-MetaData'!P246/25.4)</f>
        <v>155.90551181102364</v>
      </c>
      <c r="Q246" s="31">
        <f>IF('SERIES_DB-MetaData'!$F246="US",'SERIES_DB-MetaData'!Q246,'SERIES_DB-MetaData'!Q246/25.4)</f>
        <v>4.7244094488188981</v>
      </c>
      <c r="R246" s="31">
        <f>IF('SERIES_DB-MetaData'!$F246="US",'SERIES_DB-MetaData'!R246,'SERIES_DB-MetaData'!R246/25.4)</f>
        <v>70.866141732283467</v>
      </c>
      <c r="S246" s="31">
        <f>IF('SERIES_DB-MetaData'!$F246="US",'SERIES_DB-MetaData'!S246,'SERIES_DB-MetaData'!S246/25.4)</f>
        <v>70.866141732283467</v>
      </c>
      <c r="T246" s="24" t="str">
        <f>'SERIES_DB-MetaData'!T246</f>
        <v>C</v>
      </c>
      <c r="U246" s="31">
        <f>IF('SERIES_DB-MetaData'!$F246="US",'SERIES_DB-MetaData'!U246,'SERIES_DB-MetaData'!U246/(25.4^2))</f>
        <v>803.52160704321409</v>
      </c>
      <c r="V246" s="31">
        <f>IF('SERIES_DB-MetaData'!$F246="US",'SERIES_DB-MetaData'!V246,'SERIES_DB-MetaData'!V246/25.4)</f>
        <v>0.75196850393700798</v>
      </c>
      <c r="W246" s="31">
        <f>IF('SERIES_DB-MetaData'!$F246="US",'SERIES_DB-MetaData'!W246,'SERIES_DB-MetaData'!W246/25.4)</f>
        <v>0</v>
      </c>
      <c r="X246" s="31">
        <f>IF('SERIES_DB-MetaData'!$F246="US",'SERIES_DB-MetaData'!X246,'SERIES_DB-MetaData'!X246/25.4)</f>
        <v>0</v>
      </c>
      <c r="Y246" s="108">
        <f>'SERIES_DB-MetaData'!Y246</f>
        <v>8</v>
      </c>
      <c r="Z246" s="31">
        <f>IF('SERIES_DB-MetaData'!$F246="US",'SERIES_DB-MetaData'!Z246,'SERIES_DB-MetaData'!Z246/25.4)</f>
        <v>0</v>
      </c>
      <c r="AA246" s="108">
        <f>'SERIES_DB-MetaData'!AA246</f>
        <v>0</v>
      </c>
      <c r="AB246" s="31">
        <f>IF('SERIES_DB-MetaData'!$F246="US",'SERIES_DB-MetaData'!AB246,'SERIES_DB-MetaData'!AB246/25.4)</f>
        <v>0</v>
      </c>
      <c r="AC246" s="108">
        <f>'SERIES_DB-MetaData'!AC246</f>
        <v>0</v>
      </c>
      <c r="AD246" s="108">
        <f>'SERIES_DB-MetaData'!AD246</f>
        <v>0</v>
      </c>
      <c r="AE246" s="31">
        <f>IF('SERIES_DB-MetaData'!$F246="US",'SERIES_DB-MetaData'!AE246,'SERIES_DB-MetaData'!AE246/25.4)</f>
        <v>0</v>
      </c>
      <c r="AF246" s="108" t="str">
        <f>'SERIES_DB-MetaData'!AF246</f>
        <v>Ribbed</v>
      </c>
      <c r="AG246" s="23">
        <f t="shared" si="21"/>
        <v>0.44216219751392466</v>
      </c>
      <c r="AH246" s="31">
        <f>IF('SERIES_DB-MetaData'!$F246="US",'SERIES_DB-MetaData'!AH246,'SERIES_DB-MetaData'!AH246/25.4)</f>
        <v>0</v>
      </c>
      <c r="AI246" s="31">
        <f>IF('SERIES_DB-MetaData'!$F246="US",'SERIES_DB-MetaData'!AI246,'SERIES_DB-MetaData'!AI246/6.89476)</f>
        <v>57.565455505340289</v>
      </c>
      <c r="AJ246" s="31">
        <f>IF('SERIES_DB-MetaData'!$F246="US",'SERIES_DB-MetaData'!AJ246,'SERIES_DB-MetaData'!AJ246/6.89476)</f>
        <v>0</v>
      </c>
      <c r="AK246" s="31">
        <f>IF('SERIES_DB-MetaData'!$F246="US",'SERIES_DB-MetaData'!AK246,'SERIES_DB-MetaData'!AK246/6.89476)</f>
        <v>0</v>
      </c>
      <c r="AL246" s="31">
        <f>IF('SERIES_DB-MetaData'!$F246="US",'SERIES_DB-MetaData'!AL246,'SERIES_DB-MetaData'!AL246/6.89476)</f>
        <v>0</v>
      </c>
      <c r="AM246" s="31">
        <f>IF('SERIES_DB-MetaData'!$F246="US",'SERIES_DB-MetaData'!AM246,'SERIES_DB-MetaData'!AM246/6.89476)</f>
        <v>0</v>
      </c>
      <c r="AN246" s="31">
        <f>IF('SERIES_DB-MetaData'!$F246="US",'SERIES_DB-MetaData'!AN246,'SERIES_DB-MetaData'!AN246/6.89476)</f>
        <v>0</v>
      </c>
      <c r="AO246" s="108">
        <f>'SERIES_DB-MetaData'!AO246</f>
        <v>0</v>
      </c>
      <c r="AP246" s="108">
        <f>'SERIES_DB-MetaData'!AP246</f>
        <v>0</v>
      </c>
      <c r="AQ246" s="108">
        <f>'SERIES_DB-MetaData'!AQ246</f>
        <v>2</v>
      </c>
      <c r="AR246" s="108" t="str">
        <f>'SERIES_DB-MetaData'!AR246</f>
        <v>Ribbed</v>
      </c>
      <c r="AS246" s="31">
        <f>IF('SERIES_DB-MetaData'!$F246="US",'SERIES_DB-MetaData'!AS246,'SERIES_DB-MetaData'!AS246/25.4)</f>
        <v>0.51181102362204722</v>
      </c>
      <c r="AT246" s="108">
        <f>'SERIES_DB-MetaData'!AT246</f>
        <v>0</v>
      </c>
      <c r="AU246" s="31">
        <f>IF('SERIES_DB-MetaData'!$F246="US",'SERIES_DB-MetaData'!AU246,'SERIES_DB-MetaData'!AU246/25.4)</f>
        <v>3.9370078740157481</v>
      </c>
      <c r="AV246" s="31">
        <f>IF('SERIES_DB-MetaData'!$F246="US",'SERIES_DB-MetaData'!AV246,'SERIES_DB-MetaData'!AV246/25.4)</f>
        <v>0</v>
      </c>
      <c r="AW246" s="108">
        <f>'SERIES_DB-MetaData'!AW246</f>
        <v>0</v>
      </c>
      <c r="AX246" s="31">
        <f>IF('SERIES_DB-MetaData'!$F246="US",'SERIES_DB-MetaData'!AX246,'SERIES_DB-MetaData'!AX246/25.4)</f>
        <v>0</v>
      </c>
      <c r="AY246" s="23">
        <f t="shared" si="22"/>
        <v>0.73740160896760409</v>
      </c>
      <c r="AZ246" s="23"/>
      <c r="BA246" s="31">
        <f>IF('SERIES_DB-MetaData'!$F246="US",'SERIES_DB-MetaData'!BA246,'SERIES_DB-MetaData'!BA246/6.89476)</f>
        <v>41.219708880367122</v>
      </c>
      <c r="BB246" s="31">
        <f>IF('SERIES_DB-MetaData'!$F246="US",'SERIES_DB-MetaData'!BB246,'SERIES_DB-MetaData'!BB246/6.89476)</f>
        <v>0</v>
      </c>
      <c r="BC246" s="108">
        <f>'SERIES_DB-MetaData'!BC246</f>
        <v>0</v>
      </c>
      <c r="BD246" s="31">
        <f>IF('SERIES_DB-MetaData'!$F246="US",'SERIES_DB-MetaData'!BD246,'SERIES_DB-MetaData'!BD246/25.4)</f>
        <v>0.36811023622047245</v>
      </c>
      <c r="BE246" s="31">
        <f>IF('SERIES_DB-MetaData'!$F246="US",'SERIES_DB-MetaData'!BE246,'SERIES_DB-MetaData'!BE246/25.4)</f>
        <v>5.9055118110236222</v>
      </c>
      <c r="BF246" s="108">
        <f>'SERIES_DB-MetaData'!BF246</f>
        <v>2</v>
      </c>
      <c r="BG246" s="23">
        <f t="shared" si="23"/>
        <v>0.76290523266237142</v>
      </c>
      <c r="BH246" s="31">
        <f>IF('SERIES_DB-MetaData'!$F246="US",'SERIES_DB-MetaData'!BH246,'SERIES_DB-MetaData'!BH246/25.4)</f>
        <v>0</v>
      </c>
      <c r="BI246" s="31">
        <f>IF('SERIES_DB-MetaData'!$F246="US",'SERIES_DB-MetaData'!BI246,'SERIES_DB-MetaData'!BI246/6.89476)</f>
        <v>57.565455505340289</v>
      </c>
      <c r="BJ246" s="31">
        <f>IF('SERIES_DB-MetaData'!$F246="US",'SERIES_DB-MetaData'!BJ246,'SERIES_DB-MetaData'!BJ246/6.89476)</f>
        <v>0</v>
      </c>
      <c r="BK246" s="108">
        <f>'SERIES_DB-MetaData'!BK246</f>
        <v>0</v>
      </c>
      <c r="BL246" s="31">
        <f>IF('SERIES_DB-MetaData'!$F246="US",'SERIES_DB-MetaData'!BL246,'SERIES_DB-MetaData'!BL246/25.4)</f>
        <v>0.36811023622047245</v>
      </c>
      <c r="BM246" s="31">
        <f>IF('SERIES_DB-MetaData'!$F246="US",'SERIES_DB-MetaData'!BM246,'SERIES_DB-MetaData'!BM246/25.4)</f>
        <v>5.9055118110236222</v>
      </c>
      <c r="BN246" s="31">
        <f>'SERIES_DB-MetaData'!$BO$6</f>
        <v>0.52359877559829893</v>
      </c>
      <c r="BO246" s="22">
        <f>'SERIES_DB-MetaData'!$BO$6</f>
        <v>0.52359877559829893</v>
      </c>
      <c r="BP246" s="31">
        <f>IF('SERIES_DB-MetaData'!$F246="US",'SERIES_DB-MetaData'!BP246,'SERIES_DB-MetaData'!BP246/6.89476)</f>
        <v>57.565455505340289</v>
      </c>
      <c r="BQ246" s="31">
        <f>IF('SERIES_DB-MetaData'!$F246="US",'SERIES_DB-MetaData'!BQ246,'SERIES_DB-MetaData'!BQ246/6.89476)</f>
        <v>0</v>
      </c>
      <c r="BR246" s="108">
        <f>'SERIES_DB-MetaData'!BR246</f>
        <v>0</v>
      </c>
      <c r="BS246" s="31">
        <f>IF('SERIES_DB-MetaData'!$F246="US",'SERIES_DB-MetaData'!BS246,'SERIES_DB-MetaData'!BS246/25.4)</f>
        <v>0</v>
      </c>
      <c r="BT246" s="108">
        <f>'SERIES_DB-MetaData'!BT246</f>
        <v>0</v>
      </c>
      <c r="BU246" s="108">
        <f t="shared" si="24"/>
        <v>0</v>
      </c>
      <c r="BV246" s="31">
        <f>IF('SERIES_DB-MetaData'!$F246="US",'SERIES_DB-MetaData'!BV246,'SERIES_DB-MetaData'!BV246/6.89476)</f>
        <v>0</v>
      </c>
      <c r="BW246" s="108">
        <f>'SERIES_DB-MetaData'!BW246</f>
        <v>0</v>
      </c>
      <c r="BX246" s="108">
        <f>'SERIES_DB-MetaData'!BX246</f>
        <v>2</v>
      </c>
    </row>
    <row r="247" spans="1:76">
      <c r="A247" s="85">
        <f>'SERIES_DB-MetaData'!A247</f>
        <v>242</v>
      </c>
      <c r="B247" s="85">
        <f>'SERIES_DB-MetaData'!B247</f>
        <v>0</v>
      </c>
      <c r="C247" s="85">
        <f>'SERIES_DB-MetaData'!C247</f>
        <v>1</v>
      </c>
      <c r="D247" s="85" t="str">
        <f>'SERIES_DB-MetaData'!D247</f>
        <v>93SWH-4</v>
      </c>
      <c r="E247" s="85" t="str">
        <f>'SERIES_DB-MetaData'!E247</f>
        <v>Takehara et al. 1997</v>
      </c>
      <c r="F247" s="20" t="s">
        <v>193</v>
      </c>
      <c r="G247" s="85" t="str">
        <f>'SERIES_DB-MetaData'!G247</f>
        <v>C</v>
      </c>
      <c r="H247" s="85" t="str">
        <f>'SERIES_DB-MetaData'!H247</f>
        <v>B</v>
      </c>
      <c r="I247" s="31">
        <f>IF('SERIES_DB-MetaData'!$F247="US",'SERIES_DB-MetaData'!I247,'SERIES_DB-MetaData'!I247/6.89476)</f>
        <v>12.444233011736449</v>
      </c>
      <c r="J247" s="31">
        <f>IF('SERIES_DB-MetaData'!$F247="US",'SERIES_DB-MetaData'!J247,'SERIES_DB-MetaData'!J247/6.89476)</f>
        <v>0</v>
      </c>
      <c r="K247" s="31">
        <f>IF('SERIES_DB-MetaData'!$F247="US",'SERIES_DB-MetaData'!K247,'SERIES_DB-MetaData'!K247/6.89476)</f>
        <v>0</v>
      </c>
      <c r="L247" s="31">
        <f>IF('SERIES_DB-MetaData'!$F247="US",'SERIES_DB-MetaData'!L247,'SERIES_DB-MetaData'!L247/4.448)</f>
        <v>0</v>
      </c>
      <c r="M247" s="20">
        <f>'SERIES_DB-MetaData'!M247</f>
        <v>0</v>
      </c>
      <c r="N247" s="31">
        <f>IF('SERIES_DB-MetaData'!$F247="US",'SERIES_DB-MetaData'!N247,'SERIES_DB-MetaData'!N247/25.4)</f>
        <v>5.9055118110236222</v>
      </c>
      <c r="O247" s="31">
        <f>IF('SERIES_DB-MetaData'!$F247="US",'SERIES_DB-MetaData'!O247,'SERIES_DB-MetaData'!O247/25.4)</f>
        <v>5.9055118110236222</v>
      </c>
      <c r="P247" s="31">
        <f>IF('SERIES_DB-MetaData'!$F247="US",'SERIES_DB-MetaData'!P247,'SERIES_DB-MetaData'!P247/25.4)</f>
        <v>33.464566929133859</v>
      </c>
      <c r="Q247" s="31">
        <f>IF('SERIES_DB-MetaData'!$F247="US",'SERIES_DB-MetaData'!Q247,'SERIES_DB-MetaData'!Q247/25.4)</f>
        <v>1.1023622047244095</v>
      </c>
      <c r="R247" s="31">
        <f>IF('SERIES_DB-MetaData'!$F247="US",'SERIES_DB-MetaData'!R247,'SERIES_DB-MetaData'!R247/25.4)</f>
        <v>38.976377952755911</v>
      </c>
      <c r="S247" s="31">
        <f>IF('SERIES_DB-MetaData'!$F247="US",'SERIES_DB-MetaData'!S247,'SERIES_DB-MetaData'!S247/25.4)</f>
        <v>38.976377952755911</v>
      </c>
      <c r="T247" s="24" t="str">
        <f>'SERIES_DB-MetaData'!T247</f>
        <v>C</v>
      </c>
      <c r="U247" s="31">
        <f>IF('SERIES_DB-MetaData'!$F247="US",'SERIES_DB-MetaData'!U247,'SERIES_DB-MetaData'!U247/(25.4^2))</f>
        <v>58.745117490234982</v>
      </c>
      <c r="V247" s="31">
        <f>IF('SERIES_DB-MetaData'!$F247="US",'SERIES_DB-MetaData'!V247,'SERIES_DB-MetaData'!V247/25.4)</f>
        <v>0.5</v>
      </c>
      <c r="W247" s="31">
        <f>IF('SERIES_DB-MetaData'!$F247="US",'SERIES_DB-MetaData'!W247,'SERIES_DB-MetaData'!W247/25.4)</f>
        <v>0</v>
      </c>
      <c r="X247" s="31">
        <f>IF('SERIES_DB-MetaData'!$F247="US",'SERIES_DB-MetaData'!X247,'SERIES_DB-MetaData'!X247/25.4)</f>
        <v>0</v>
      </c>
      <c r="Y247" s="108">
        <f>'SERIES_DB-MetaData'!Y247</f>
        <v>4</v>
      </c>
      <c r="Z247" s="31">
        <f>IF('SERIES_DB-MetaData'!$F247="US",'SERIES_DB-MetaData'!Z247,'SERIES_DB-MetaData'!Z247/25.4)</f>
        <v>0</v>
      </c>
      <c r="AA247" s="108">
        <f>'SERIES_DB-MetaData'!AA247</f>
        <v>0</v>
      </c>
      <c r="AB247" s="31">
        <f>IF('SERIES_DB-MetaData'!$F247="US",'SERIES_DB-MetaData'!AB247,'SERIES_DB-MetaData'!AB247/25.4)</f>
        <v>0</v>
      </c>
      <c r="AC247" s="108">
        <f>'SERIES_DB-MetaData'!AC247</f>
        <v>0</v>
      </c>
      <c r="AD247" s="108">
        <f>'SERIES_DB-MetaData'!AD247</f>
        <v>0</v>
      </c>
      <c r="AE247" s="31">
        <f>IF('SERIES_DB-MetaData'!$F247="US",'SERIES_DB-MetaData'!AE247,'SERIES_DB-MetaData'!AE247/25.4)</f>
        <v>0</v>
      </c>
      <c r="AF247" s="108" t="str">
        <f>'SERIES_DB-MetaData'!AF247</f>
        <v>Ribbed</v>
      </c>
      <c r="AG247" s="23">
        <f t="shared" si="21"/>
        <v>1.3369590477506537</v>
      </c>
      <c r="AH247" s="31">
        <f>IF('SERIES_DB-MetaData'!$F247="US",'SERIES_DB-MetaData'!AH247,'SERIES_DB-MetaData'!AH247/25.4)</f>
        <v>0</v>
      </c>
      <c r="AI247" s="31">
        <f>IF('SERIES_DB-MetaData'!$F247="US",'SERIES_DB-MetaData'!AI247,'SERIES_DB-MetaData'!AI247/6.89476)</f>
        <v>118.06067216262785</v>
      </c>
      <c r="AJ247" s="31">
        <f>IF('SERIES_DB-MetaData'!$F247="US",'SERIES_DB-MetaData'!AJ247,'SERIES_DB-MetaData'!AJ247/6.89476)</f>
        <v>0</v>
      </c>
      <c r="AK247" s="31">
        <f>IF('SERIES_DB-MetaData'!$F247="US",'SERIES_DB-MetaData'!AK247,'SERIES_DB-MetaData'!AK247/6.89476)</f>
        <v>0</v>
      </c>
      <c r="AL247" s="31">
        <f>IF('SERIES_DB-MetaData'!$F247="US",'SERIES_DB-MetaData'!AL247,'SERIES_DB-MetaData'!AL247/6.89476)</f>
        <v>0</v>
      </c>
      <c r="AM247" s="31">
        <f>IF('SERIES_DB-MetaData'!$F247="US",'SERIES_DB-MetaData'!AM247,'SERIES_DB-MetaData'!AM247/6.89476)</f>
        <v>0</v>
      </c>
      <c r="AN247" s="31">
        <f>IF('SERIES_DB-MetaData'!$F247="US",'SERIES_DB-MetaData'!AN247,'SERIES_DB-MetaData'!AN247/6.89476)</f>
        <v>0</v>
      </c>
      <c r="AO247" s="108">
        <f>'SERIES_DB-MetaData'!AO247</f>
        <v>0</v>
      </c>
      <c r="AP247" s="108" t="str">
        <f>'SERIES_DB-MetaData'!AP247</f>
        <v>R</v>
      </c>
      <c r="AQ247" s="108">
        <f>'SERIES_DB-MetaData'!AQ247</f>
        <v>2</v>
      </c>
      <c r="AR247" s="108" t="str">
        <f>'SERIES_DB-MetaData'!AR247</f>
        <v>Ribbed</v>
      </c>
      <c r="AS247" s="31">
        <f>IF('SERIES_DB-MetaData'!$F247="US",'SERIES_DB-MetaData'!AS247,'SERIES_DB-MetaData'!AS247/25.4)</f>
        <v>0.15748031496062992</v>
      </c>
      <c r="AT247" s="108">
        <f>'SERIES_DB-MetaData'!AT247</f>
        <v>25</v>
      </c>
      <c r="AU247" s="31">
        <f>IF('SERIES_DB-MetaData'!$F247="US",'SERIES_DB-MetaData'!AU247,'SERIES_DB-MetaData'!AU247/25.4)</f>
        <v>1.5748031496062993</v>
      </c>
      <c r="AV247" s="31">
        <f>IF('SERIES_DB-MetaData'!$F247="US",'SERIES_DB-MetaData'!AV247,'SERIES_DB-MetaData'!AV247/25.4)</f>
        <v>0</v>
      </c>
      <c r="AW247" s="108">
        <f>'SERIES_DB-MetaData'!AW247</f>
        <v>0</v>
      </c>
      <c r="AX247" s="31">
        <f>IF('SERIES_DB-MetaData'!$F247="US",'SERIES_DB-MetaData'!AX247,'SERIES_DB-MetaData'!AX247/25.4)</f>
        <v>0</v>
      </c>
      <c r="AY247" s="23">
        <f t="shared" si="22"/>
        <v>0.41887902047863912</v>
      </c>
      <c r="AZ247" s="23"/>
      <c r="BA247" s="31">
        <f>IF('SERIES_DB-MetaData'!$F247="US",'SERIES_DB-MetaData'!BA247,'SERIES_DB-MetaData'!BA247/6.89476)</f>
        <v>61.423457814340168</v>
      </c>
      <c r="BB247" s="31">
        <f>IF('SERIES_DB-MetaData'!$F247="US",'SERIES_DB-MetaData'!BB247,'SERIES_DB-MetaData'!BB247/6.89476)</f>
        <v>0</v>
      </c>
      <c r="BC247" s="108">
        <f>'SERIES_DB-MetaData'!BC247</f>
        <v>0</v>
      </c>
      <c r="BD247" s="31">
        <f>IF('SERIES_DB-MetaData'!$F247="US",'SERIES_DB-MetaData'!BD247,'SERIES_DB-MetaData'!BD247/25.4)</f>
        <v>0.15748031496062992</v>
      </c>
      <c r="BE247" s="31">
        <f>IF('SERIES_DB-MetaData'!$F247="US",'SERIES_DB-MetaData'!BE247,'SERIES_DB-MetaData'!BE247/25.4)</f>
        <v>1.5748031496062993</v>
      </c>
      <c r="BF247" s="108">
        <f>'SERIES_DB-MetaData'!BF247</f>
        <v>1</v>
      </c>
      <c r="BG247" s="23">
        <f t="shared" si="23"/>
        <v>1.121997376282069</v>
      </c>
      <c r="BH247" s="31">
        <f>IF('SERIES_DB-MetaData'!$F247="US",'SERIES_DB-MetaData'!BH247,'SERIES_DB-MetaData'!BH247/25.4)</f>
        <v>0</v>
      </c>
      <c r="BI247" s="31">
        <f>IF('SERIES_DB-MetaData'!$F247="US",'SERIES_DB-MetaData'!BI247,'SERIES_DB-MetaData'!BI247/6.89476)</f>
        <v>61.423457814340168</v>
      </c>
      <c r="BJ247" s="31">
        <f>IF('SERIES_DB-MetaData'!$F247="US",'SERIES_DB-MetaData'!BJ247,'SERIES_DB-MetaData'!BJ247/6.89476)</f>
        <v>0</v>
      </c>
      <c r="BK247" s="108">
        <f>'SERIES_DB-MetaData'!BK247</f>
        <v>0</v>
      </c>
      <c r="BL247" s="31">
        <f>IF('SERIES_DB-MetaData'!$F247="US",'SERIES_DB-MetaData'!BL247,'SERIES_DB-MetaData'!BL247/25.4)</f>
        <v>0.15748031496062992</v>
      </c>
      <c r="BM247" s="31">
        <f>IF('SERIES_DB-MetaData'!$F247="US",'SERIES_DB-MetaData'!BM247,'SERIES_DB-MetaData'!BM247/25.4)</f>
        <v>1.5748031496062993</v>
      </c>
      <c r="BN247" s="31">
        <f>'SERIES_DB-MetaData'!$BO$6</f>
        <v>0.52359877559829893</v>
      </c>
      <c r="BO247" s="22">
        <f>'SERIES_DB-MetaData'!$BO$6</f>
        <v>0.52359877559829893</v>
      </c>
      <c r="BP247" s="31">
        <f>IF('SERIES_DB-MetaData'!$F247="US",'SERIES_DB-MetaData'!BP247,'SERIES_DB-MetaData'!BP247/6.89476)</f>
        <v>61.423457814340168</v>
      </c>
      <c r="BQ247" s="31">
        <f>IF('SERIES_DB-MetaData'!$F247="US",'SERIES_DB-MetaData'!BQ247,'SERIES_DB-MetaData'!BQ247/6.89476)</f>
        <v>0</v>
      </c>
      <c r="BR247" s="108">
        <f>'SERIES_DB-MetaData'!BR247</f>
        <v>0</v>
      </c>
      <c r="BS247" s="31">
        <f>IF('SERIES_DB-MetaData'!$F247="US",'SERIES_DB-MetaData'!BS247,'SERIES_DB-MetaData'!BS247/25.4)</f>
        <v>0</v>
      </c>
      <c r="BT247" s="108">
        <f>'SERIES_DB-MetaData'!BT247</f>
        <v>0</v>
      </c>
      <c r="BU247" s="108">
        <f t="shared" si="24"/>
        <v>0</v>
      </c>
      <c r="BV247" s="31">
        <f>IF('SERIES_DB-MetaData'!$F247="US",'SERIES_DB-MetaData'!BV247,'SERIES_DB-MetaData'!BV247/6.89476)</f>
        <v>0</v>
      </c>
      <c r="BW247" s="108">
        <f>'SERIES_DB-MetaData'!BW247</f>
        <v>0</v>
      </c>
      <c r="BX247" s="108">
        <f>'SERIES_DB-MetaData'!BX247</f>
        <v>4</v>
      </c>
    </row>
    <row r="248" spans="1:76">
      <c r="A248" s="85">
        <f>'SERIES_DB-MetaData'!A248</f>
        <v>243</v>
      </c>
      <c r="B248" s="85">
        <f>'SERIES_DB-MetaData'!B248</f>
        <v>0</v>
      </c>
      <c r="C248" s="85">
        <f>'SERIES_DB-MetaData'!C248</f>
        <v>2</v>
      </c>
      <c r="D248" s="85" t="str">
        <f>'SERIES_DB-MetaData'!D248</f>
        <v>96SWH-6</v>
      </c>
      <c r="E248" s="85" t="str">
        <f>'SERIES_DB-MetaData'!E248</f>
        <v>Takehara et al. 1997</v>
      </c>
      <c r="F248" s="20" t="s">
        <v>193</v>
      </c>
      <c r="G248" s="85" t="str">
        <f>'SERIES_DB-MetaData'!G248</f>
        <v>C</v>
      </c>
      <c r="H248" s="85" t="str">
        <f>'SERIES_DB-MetaData'!H248</f>
        <v>B</v>
      </c>
      <c r="I248" s="31">
        <f>IF('SERIES_DB-MetaData'!$F248="US",'SERIES_DB-MetaData'!I248,'SERIES_DB-MetaData'!I248/6.89476)</f>
        <v>8.8763060643155107</v>
      </c>
      <c r="J248" s="31">
        <f>IF('SERIES_DB-MetaData'!$F248="US",'SERIES_DB-MetaData'!J248,'SERIES_DB-MetaData'!J248/6.89476)</f>
        <v>0</v>
      </c>
      <c r="K248" s="31">
        <f>IF('SERIES_DB-MetaData'!$F248="US",'SERIES_DB-MetaData'!K248,'SERIES_DB-MetaData'!K248/6.89476)</f>
        <v>0</v>
      </c>
      <c r="L248" s="31">
        <f>IF('SERIES_DB-MetaData'!$F248="US",'SERIES_DB-MetaData'!L248,'SERIES_DB-MetaData'!L248/4.448)</f>
        <v>16.541142086330936</v>
      </c>
      <c r="M248" s="20">
        <f>'SERIES_DB-MetaData'!M248</f>
        <v>0</v>
      </c>
      <c r="N248" s="31">
        <f>IF('SERIES_DB-MetaData'!$F248="US",'SERIES_DB-MetaData'!N248,'SERIES_DB-MetaData'!N248/25.4)</f>
        <v>5.9055118110236222</v>
      </c>
      <c r="O248" s="31">
        <f>IF('SERIES_DB-MetaData'!$F248="US",'SERIES_DB-MetaData'!O248,'SERIES_DB-MetaData'!O248/25.4)</f>
        <v>5.9055118110236222</v>
      </c>
      <c r="P248" s="31">
        <f>IF('SERIES_DB-MetaData'!$F248="US",'SERIES_DB-MetaData'!P248,'SERIES_DB-MetaData'!P248/25.4)</f>
        <v>33.464566929133859</v>
      </c>
      <c r="Q248" s="31">
        <f>IF('SERIES_DB-MetaData'!$F248="US",'SERIES_DB-MetaData'!Q248,'SERIES_DB-MetaData'!Q248/25.4)</f>
        <v>1.0236220472440944</v>
      </c>
      <c r="R248" s="31">
        <f>IF('SERIES_DB-MetaData'!$F248="US",'SERIES_DB-MetaData'!R248,'SERIES_DB-MetaData'!R248/25.4)</f>
        <v>38.976377952755911</v>
      </c>
      <c r="S248" s="31">
        <f>IF('SERIES_DB-MetaData'!$F248="US",'SERIES_DB-MetaData'!S248,'SERIES_DB-MetaData'!S248/25.4)</f>
        <v>38.976377952755911</v>
      </c>
      <c r="T248" s="24" t="str">
        <f>'SERIES_DB-MetaData'!T248</f>
        <v>C</v>
      </c>
      <c r="U248" s="31">
        <f>IF('SERIES_DB-MetaData'!$F248="US",'SERIES_DB-MetaData'!U248,'SERIES_DB-MetaData'!U248/(25.4^2))</f>
        <v>57.040114080228165</v>
      </c>
      <c r="V248" s="31">
        <f>IF('SERIES_DB-MetaData'!$F248="US",'SERIES_DB-MetaData'!V248,'SERIES_DB-MetaData'!V248/25.4)</f>
        <v>0.5</v>
      </c>
      <c r="W248" s="31">
        <f>IF('SERIES_DB-MetaData'!$F248="US",'SERIES_DB-MetaData'!W248,'SERIES_DB-MetaData'!W248/25.4)</f>
        <v>0</v>
      </c>
      <c r="X248" s="31">
        <f>IF('SERIES_DB-MetaData'!$F248="US",'SERIES_DB-MetaData'!X248,'SERIES_DB-MetaData'!X248/25.4)</f>
        <v>0</v>
      </c>
      <c r="Y248" s="108">
        <f>'SERIES_DB-MetaData'!Y248</f>
        <v>4</v>
      </c>
      <c r="Z248" s="31">
        <f>IF('SERIES_DB-MetaData'!$F248="US",'SERIES_DB-MetaData'!Z248,'SERIES_DB-MetaData'!Z248/25.4)</f>
        <v>0</v>
      </c>
      <c r="AA248" s="108">
        <f>'SERIES_DB-MetaData'!AA248</f>
        <v>0</v>
      </c>
      <c r="AB248" s="31">
        <f>IF('SERIES_DB-MetaData'!$F248="US",'SERIES_DB-MetaData'!AB248,'SERIES_DB-MetaData'!AB248/25.4)</f>
        <v>0</v>
      </c>
      <c r="AC248" s="108">
        <f>'SERIES_DB-MetaData'!AC248</f>
        <v>0</v>
      </c>
      <c r="AD248" s="108">
        <f>'SERIES_DB-MetaData'!AD248</f>
        <v>0</v>
      </c>
      <c r="AE248" s="31">
        <f>IF('SERIES_DB-MetaData'!$F248="US",'SERIES_DB-MetaData'!AE248,'SERIES_DB-MetaData'!AE248/25.4)</f>
        <v>0</v>
      </c>
      <c r="AF248" s="108" t="str">
        <f>'SERIES_DB-MetaData'!AF248</f>
        <v>Ribbed</v>
      </c>
      <c r="AG248" s="23">
        <f t="shared" si="21"/>
        <v>1.3769224975475483</v>
      </c>
      <c r="AH248" s="31">
        <f>IF('SERIES_DB-MetaData'!$F248="US",'SERIES_DB-MetaData'!AH248,'SERIES_DB-MetaData'!AH248/25.4)</f>
        <v>0</v>
      </c>
      <c r="AI248" s="31">
        <f>IF('SERIES_DB-MetaData'!$F248="US",'SERIES_DB-MetaData'!AI248,'SERIES_DB-MetaData'!AI248/6.89476)</f>
        <v>56.274620146314014</v>
      </c>
      <c r="AJ248" s="31">
        <f>IF('SERIES_DB-MetaData'!$F248="US",'SERIES_DB-MetaData'!AJ248,'SERIES_DB-MetaData'!AJ248/6.89476)</f>
        <v>0</v>
      </c>
      <c r="AK248" s="31">
        <f>IF('SERIES_DB-MetaData'!$F248="US",'SERIES_DB-MetaData'!AK248,'SERIES_DB-MetaData'!AK248/6.89476)</f>
        <v>0</v>
      </c>
      <c r="AL248" s="31">
        <f>IF('SERIES_DB-MetaData'!$F248="US",'SERIES_DB-MetaData'!AL248,'SERIES_DB-MetaData'!AL248/6.89476)</f>
        <v>0</v>
      </c>
      <c r="AM248" s="31">
        <f>IF('SERIES_DB-MetaData'!$F248="US",'SERIES_DB-MetaData'!AM248,'SERIES_DB-MetaData'!AM248/6.89476)</f>
        <v>0</v>
      </c>
      <c r="AN248" s="31">
        <f>IF('SERIES_DB-MetaData'!$F248="US",'SERIES_DB-MetaData'!AN248,'SERIES_DB-MetaData'!AN248/6.89476)</f>
        <v>0</v>
      </c>
      <c r="AO248" s="108">
        <f>'SERIES_DB-MetaData'!AO248</f>
        <v>0</v>
      </c>
      <c r="AP248" s="108" t="str">
        <f>'SERIES_DB-MetaData'!AP248</f>
        <v>R</v>
      </c>
      <c r="AQ248" s="108">
        <f>'SERIES_DB-MetaData'!AQ248</f>
        <v>2</v>
      </c>
      <c r="AR248" s="108" t="str">
        <f>'SERIES_DB-MetaData'!AR248</f>
        <v>Ribbed</v>
      </c>
      <c r="AS248" s="31">
        <f>IF('SERIES_DB-MetaData'!$F248="US",'SERIES_DB-MetaData'!AS248,'SERIES_DB-MetaData'!AS248/25.4)</f>
        <v>0.15748031496062992</v>
      </c>
      <c r="AT248" s="108">
        <f>'SERIES_DB-MetaData'!AT248</f>
        <v>25</v>
      </c>
      <c r="AU248" s="31">
        <f>IF('SERIES_DB-MetaData'!$F248="US",'SERIES_DB-MetaData'!AU248,'SERIES_DB-MetaData'!AU248/25.4)</f>
        <v>1.5748031496062993</v>
      </c>
      <c r="AV248" s="31">
        <f>IF('SERIES_DB-MetaData'!$F248="US",'SERIES_DB-MetaData'!AV248,'SERIES_DB-MetaData'!AV248/25.4)</f>
        <v>0</v>
      </c>
      <c r="AW248" s="108">
        <f>'SERIES_DB-MetaData'!AW248</f>
        <v>0</v>
      </c>
      <c r="AX248" s="31">
        <f>IF('SERIES_DB-MetaData'!$F248="US",'SERIES_DB-MetaData'!AX248,'SERIES_DB-MetaData'!AX248/25.4)</f>
        <v>0</v>
      </c>
      <c r="AY248" s="23">
        <f t="shared" si="22"/>
        <v>0.41887902047863912</v>
      </c>
      <c r="AZ248" s="23"/>
      <c r="BA248" s="31">
        <f>IF('SERIES_DB-MetaData'!$F248="US",'SERIES_DB-MetaData'!BA248,'SERIES_DB-MetaData'!BA248/6.89476)</f>
        <v>61.423457814340168</v>
      </c>
      <c r="BB248" s="31">
        <f>IF('SERIES_DB-MetaData'!$F248="US",'SERIES_DB-MetaData'!BB248,'SERIES_DB-MetaData'!BB248/6.89476)</f>
        <v>0</v>
      </c>
      <c r="BC248" s="108">
        <f>'SERIES_DB-MetaData'!BC248</f>
        <v>0</v>
      </c>
      <c r="BD248" s="31">
        <f>IF('SERIES_DB-MetaData'!$F248="US",'SERIES_DB-MetaData'!BD248,'SERIES_DB-MetaData'!BD248/25.4)</f>
        <v>0.15748031496062992</v>
      </c>
      <c r="BE248" s="31">
        <f>IF('SERIES_DB-MetaData'!$F248="US",'SERIES_DB-MetaData'!BE248,'SERIES_DB-MetaData'!BE248/25.4)</f>
        <v>1.5748031496062993</v>
      </c>
      <c r="BF248" s="108">
        <f>'SERIES_DB-MetaData'!BF248</f>
        <v>1</v>
      </c>
      <c r="BG248" s="23">
        <f t="shared" si="23"/>
        <v>1.2083048667653051</v>
      </c>
      <c r="BH248" s="31">
        <f>IF('SERIES_DB-MetaData'!$F248="US",'SERIES_DB-MetaData'!BH248,'SERIES_DB-MetaData'!BH248/25.4)</f>
        <v>0</v>
      </c>
      <c r="BI248" s="31">
        <f>IF('SERIES_DB-MetaData'!$F248="US",'SERIES_DB-MetaData'!BI248,'SERIES_DB-MetaData'!BI248/6.89476)</f>
        <v>71.735636918471428</v>
      </c>
      <c r="BJ248" s="31">
        <f>IF('SERIES_DB-MetaData'!$F248="US",'SERIES_DB-MetaData'!BJ248,'SERIES_DB-MetaData'!BJ248/6.89476)</f>
        <v>0</v>
      </c>
      <c r="BK248" s="108">
        <f>'SERIES_DB-MetaData'!BK248</f>
        <v>0</v>
      </c>
      <c r="BL248" s="31">
        <f>IF('SERIES_DB-MetaData'!$F248="US",'SERIES_DB-MetaData'!BL248,'SERIES_DB-MetaData'!BL248/25.4)</f>
        <v>0.15748031496062992</v>
      </c>
      <c r="BM248" s="31">
        <f>IF('SERIES_DB-MetaData'!$F248="US",'SERIES_DB-MetaData'!BM248,'SERIES_DB-MetaData'!BM248/25.4)</f>
        <v>1.5748031496062993</v>
      </c>
      <c r="BN248" s="31">
        <f>'SERIES_DB-MetaData'!$BO$6</f>
        <v>0.52359877559829893</v>
      </c>
      <c r="BO248" s="22">
        <f>'SERIES_DB-MetaData'!$BO$6</f>
        <v>0.52359877559829893</v>
      </c>
      <c r="BP248" s="31">
        <f>IF('SERIES_DB-MetaData'!$F248="US",'SERIES_DB-MetaData'!BP248,'SERIES_DB-MetaData'!BP248/6.89476)</f>
        <v>61.423457814340168</v>
      </c>
      <c r="BQ248" s="31">
        <f>IF('SERIES_DB-MetaData'!$F248="US",'SERIES_DB-MetaData'!BQ248,'SERIES_DB-MetaData'!BQ248/6.89476)</f>
        <v>0</v>
      </c>
      <c r="BR248" s="108">
        <f>'SERIES_DB-MetaData'!BR248</f>
        <v>0</v>
      </c>
      <c r="BS248" s="31">
        <f>IF('SERIES_DB-MetaData'!$F248="US",'SERIES_DB-MetaData'!BS248,'SERIES_DB-MetaData'!BS248/25.4)</f>
        <v>0</v>
      </c>
      <c r="BT248" s="108">
        <f>'SERIES_DB-MetaData'!BT248</f>
        <v>0</v>
      </c>
      <c r="BU248" s="108">
        <f t="shared" si="24"/>
        <v>0</v>
      </c>
      <c r="BV248" s="31">
        <f>IF('SERIES_DB-MetaData'!$F248="US",'SERIES_DB-MetaData'!BV248,'SERIES_DB-MetaData'!BV248/6.89476)</f>
        <v>0</v>
      </c>
      <c r="BW248" s="108">
        <f>'SERIES_DB-MetaData'!BW248</f>
        <v>0</v>
      </c>
      <c r="BX248" s="108">
        <f>'SERIES_DB-MetaData'!BX248</f>
        <v>4</v>
      </c>
    </row>
    <row r="249" spans="1:76">
      <c r="A249" s="85">
        <f>'SERIES_DB-MetaData'!A249</f>
        <v>244</v>
      </c>
      <c r="B249" s="85">
        <f>'SERIES_DB-MetaData'!B249</f>
        <v>0</v>
      </c>
      <c r="C249" s="85">
        <f>'SERIES_DB-MetaData'!C249</f>
        <v>1</v>
      </c>
      <c r="D249" s="85" t="str">
        <f>'SERIES_DB-MetaData'!D249</f>
        <v>Tanabe_1-1</v>
      </c>
      <c r="E249" s="85" t="str">
        <f>'SERIES_DB-MetaData'!E249</f>
        <v>Tanabe (from Lu et al., 2010, NEES Database)</v>
      </c>
      <c r="F249" s="20" t="s">
        <v>193</v>
      </c>
      <c r="G249" s="85" t="str">
        <f>'SERIES_DB-MetaData'!G249</f>
        <v>M</v>
      </c>
      <c r="H249" s="85" t="str">
        <f>'SERIES_DB-MetaData'!H249</f>
        <v>B</v>
      </c>
      <c r="I249" s="31">
        <f>IF('SERIES_DB-MetaData'!$F249="US",'SERIES_DB-MetaData'!I249,'SERIES_DB-MetaData'!I249/6.89476)</f>
        <v>9.1953889620523412</v>
      </c>
      <c r="J249" s="31">
        <f>IF('SERIES_DB-MetaData'!$F249="US",'SERIES_DB-MetaData'!J249,'SERIES_DB-MetaData'!J249/6.89476)</f>
        <v>0</v>
      </c>
      <c r="K249" s="31">
        <f>IF('SERIES_DB-MetaData'!$F249="US",'SERIES_DB-MetaData'!K249,'SERIES_DB-MetaData'!K249/6.89476)</f>
        <v>0</v>
      </c>
      <c r="L249" s="31">
        <f>IF('SERIES_DB-MetaData'!$F249="US",'SERIES_DB-MetaData'!L249,'SERIES_DB-MetaData'!L249/4.448)</f>
        <v>0</v>
      </c>
      <c r="M249" s="20">
        <f>'SERIES_DB-MetaData'!M249</f>
        <v>0</v>
      </c>
      <c r="N249" s="31">
        <f>IF('SERIES_DB-MetaData'!$F249="US",'SERIES_DB-MetaData'!N249,'SERIES_DB-MetaData'!N249/25.4)</f>
        <v>1.5748031496062993</v>
      </c>
      <c r="O249" s="31">
        <f>IF('SERIES_DB-MetaData'!$F249="US",'SERIES_DB-MetaData'!O249,'SERIES_DB-MetaData'!O249/25.4)</f>
        <v>2.3622047244094491</v>
      </c>
      <c r="P249" s="31">
        <f>IF('SERIES_DB-MetaData'!$F249="US",'SERIES_DB-MetaData'!P249,'SERIES_DB-MetaData'!P249/25.4)</f>
        <v>16.535433070866144</v>
      </c>
      <c r="Q249" s="31">
        <f>IF('SERIES_DB-MetaData'!$F249="US",'SERIES_DB-MetaData'!Q249,'SERIES_DB-MetaData'!Q249/25.4)</f>
        <v>0.39370078740157483</v>
      </c>
      <c r="R249" s="31">
        <f>IF('SERIES_DB-MetaData'!$F249="US",'SERIES_DB-MetaData'!R249,'SERIES_DB-MetaData'!R249/25.4)</f>
        <v>12.992125984251969</v>
      </c>
      <c r="S249" s="31">
        <f>IF('SERIES_DB-MetaData'!$F249="US",'SERIES_DB-MetaData'!S249,'SERIES_DB-MetaData'!S249/25.4)</f>
        <v>12.992125984251969</v>
      </c>
      <c r="T249" s="24" t="str">
        <f>'SERIES_DB-MetaData'!T249</f>
        <v>C</v>
      </c>
      <c r="U249" s="31">
        <f>IF('SERIES_DB-MetaData'!$F249="US",'SERIES_DB-MetaData'!U249,'SERIES_DB-MetaData'!U249/(25.4^2))</f>
        <v>8.3700167400334813</v>
      </c>
      <c r="V249" s="31">
        <f>IF('SERIES_DB-MetaData'!$F249="US",'SERIES_DB-MetaData'!V249,'SERIES_DB-MetaData'!V249/25.4)</f>
        <v>0.23622047244094491</v>
      </c>
      <c r="W249" s="31">
        <f>IF('SERIES_DB-MetaData'!$F249="US",'SERIES_DB-MetaData'!W249,'SERIES_DB-MetaData'!W249/25.4)</f>
        <v>0</v>
      </c>
      <c r="X249" s="31">
        <f>IF('SERIES_DB-MetaData'!$F249="US",'SERIES_DB-MetaData'!X249,'SERIES_DB-MetaData'!X249/25.4)</f>
        <v>0</v>
      </c>
      <c r="Y249" s="108">
        <f>'SERIES_DB-MetaData'!Y249</f>
        <v>6</v>
      </c>
      <c r="Z249" s="31">
        <f>IF('SERIES_DB-MetaData'!$F249="US",'SERIES_DB-MetaData'!Z249,'SERIES_DB-MetaData'!Z249/25.4)</f>
        <v>0</v>
      </c>
      <c r="AA249" s="108">
        <f>'SERIES_DB-MetaData'!AA249</f>
        <v>0</v>
      </c>
      <c r="AB249" s="31">
        <f>IF('SERIES_DB-MetaData'!$F249="US",'SERIES_DB-MetaData'!AB249,'SERIES_DB-MetaData'!AB249/25.4)</f>
        <v>0</v>
      </c>
      <c r="AC249" s="108">
        <f>'SERIES_DB-MetaData'!AC249</f>
        <v>0</v>
      </c>
      <c r="AD249" s="108">
        <f>'SERIES_DB-MetaData'!AD249</f>
        <v>0</v>
      </c>
      <c r="AE249" s="31">
        <f>IF('SERIES_DB-MetaData'!$F249="US",'SERIES_DB-MetaData'!AE249,'SERIES_DB-MetaData'!AE249/25.4)</f>
        <v>0</v>
      </c>
      <c r="AF249" s="108" t="str">
        <f>'SERIES_DB-MetaData'!AF249</f>
        <v>Ribbed</v>
      </c>
      <c r="AG249" s="23">
        <f t="shared" si="21"/>
        <v>3.1415926535897936</v>
      </c>
      <c r="AH249" s="31">
        <f>IF('SERIES_DB-MetaData'!$F249="US",'SERIES_DB-MetaData'!AH249,'SERIES_DB-MetaData'!AH249/25.4)</f>
        <v>0</v>
      </c>
      <c r="AI249" s="31">
        <f>IF('SERIES_DB-MetaData'!$F249="US",'SERIES_DB-MetaData'!AI249,'SERIES_DB-MetaData'!AI249/6.89476)</f>
        <v>45.768090549924871</v>
      </c>
      <c r="AJ249" s="31">
        <f>IF('SERIES_DB-MetaData'!$F249="US",'SERIES_DB-MetaData'!AJ249,'SERIES_DB-MetaData'!AJ249/6.89476)</f>
        <v>0</v>
      </c>
      <c r="AK249" s="31">
        <f>IF('SERIES_DB-MetaData'!$F249="US",'SERIES_DB-MetaData'!AK249,'SERIES_DB-MetaData'!AK249/6.89476)</f>
        <v>0</v>
      </c>
      <c r="AL249" s="31">
        <f>IF('SERIES_DB-MetaData'!$F249="US",'SERIES_DB-MetaData'!AL249,'SERIES_DB-MetaData'!AL249/6.89476)</f>
        <v>0</v>
      </c>
      <c r="AM249" s="31">
        <f>IF('SERIES_DB-MetaData'!$F249="US",'SERIES_DB-MetaData'!AM249,'SERIES_DB-MetaData'!AM249/6.89476)</f>
        <v>0</v>
      </c>
      <c r="AN249" s="31">
        <f>IF('SERIES_DB-MetaData'!$F249="US",'SERIES_DB-MetaData'!AN249,'SERIES_DB-MetaData'!AN249/6.89476)</f>
        <v>0</v>
      </c>
      <c r="AO249" s="108">
        <f>'SERIES_DB-MetaData'!AO249</f>
        <v>0</v>
      </c>
      <c r="AP249" s="108">
        <f>'SERIES_DB-MetaData'!AP249</f>
        <v>0</v>
      </c>
      <c r="AQ249" s="108">
        <f>'SERIES_DB-MetaData'!AQ249</f>
        <v>2</v>
      </c>
      <c r="AR249" s="108" t="str">
        <f>'SERIES_DB-MetaData'!AR249</f>
        <v>Ribbed</v>
      </c>
      <c r="AS249" s="31">
        <f>IF('SERIES_DB-MetaData'!$F249="US",'SERIES_DB-MetaData'!AS249,'SERIES_DB-MetaData'!AS249/25.4)</f>
        <v>3.937007874015748E-2</v>
      </c>
      <c r="AT249" s="108">
        <f>'SERIES_DB-MetaData'!AT249</f>
        <v>0</v>
      </c>
      <c r="AU249" s="31">
        <f>IF('SERIES_DB-MetaData'!$F249="US",'SERIES_DB-MetaData'!AU249,'SERIES_DB-MetaData'!AU249/25.4)</f>
        <v>0.98425196850393704</v>
      </c>
      <c r="AV249" s="31">
        <f>IF('SERIES_DB-MetaData'!$F249="US",'SERIES_DB-MetaData'!AV249,'SERIES_DB-MetaData'!AV249/25.4)</f>
        <v>0</v>
      </c>
      <c r="AW249" s="108">
        <f>'SERIES_DB-MetaData'!AW249</f>
        <v>0</v>
      </c>
      <c r="AX249" s="31">
        <f>IF('SERIES_DB-MetaData'!$F249="US",'SERIES_DB-MetaData'!AX249,'SERIES_DB-MetaData'!AX249/25.4)</f>
        <v>0</v>
      </c>
      <c r="AY249" s="23">
        <f t="shared" si="22"/>
        <v>0.15707963267948966</v>
      </c>
      <c r="AZ249" s="23"/>
      <c r="BA249" s="31">
        <f>IF('SERIES_DB-MetaData'!$F249="US",'SERIES_DB-MetaData'!BA249,'SERIES_DB-MetaData'!BA249/6.89476)</f>
        <v>42.641078152103915</v>
      </c>
      <c r="BB249" s="31">
        <f>IF('SERIES_DB-MetaData'!$F249="US",'SERIES_DB-MetaData'!BB249,'SERIES_DB-MetaData'!BB249/6.89476)</f>
        <v>0</v>
      </c>
      <c r="BC249" s="108">
        <f>'SERIES_DB-MetaData'!BC249</f>
        <v>0</v>
      </c>
      <c r="BD249" s="31">
        <f>IF('SERIES_DB-MetaData'!$F249="US",'SERIES_DB-MetaData'!BD249,'SERIES_DB-MetaData'!BD249/25.4)</f>
        <v>0</v>
      </c>
      <c r="BE249" s="31">
        <f>IF('SERIES_DB-MetaData'!$F249="US",'SERIES_DB-MetaData'!BE249,'SERIES_DB-MetaData'!BE249/25.4)</f>
        <v>0</v>
      </c>
      <c r="BF249" s="108">
        <f>'SERIES_DB-MetaData'!BF249</f>
        <v>0</v>
      </c>
      <c r="BG249" s="23" t="e">
        <f t="shared" si="23"/>
        <v>#DIV/0!</v>
      </c>
      <c r="BH249" s="31">
        <f>IF('SERIES_DB-MetaData'!$F249="US",'SERIES_DB-MetaData'!BH249,'SERIES_DB-MetaData'!BH249/25.4)</f>
        <v>0</v>
      </c>
      <c r="BI249" s="31">
        <f>IF('SERIES_DB-MetaData'!$F249="US",'SERIES_DB-MetaData'!BI249,'SERIES_DB-MetaData'!BI249/6.89476)</f>
        <v>0</v>
      </c>
      <c r="BJ249" s="31">
        <f>IF('SERIES_DB-MetaData'!$F249="US",'SERIES_DB-MetaData'!BJ249,'SERIES_DB-MetaData'!BJ249/6.89476)</f>
        <v>0</v>
      </c>
      <c r="BK249" s="108">
        <f>'SERIES_DB-MetaData'!BK249</f>
        <v>0</v>
      </c>
      <c r="BL249" s="31">
        <f>IF('SERIES_DB-MetaData'!$F249="US",'SERIES_DB-MetaData'!BL249,'SERIES_DB-MetaData'!BL249/25.4)</f>
        <v>0</v>
      </c>
      <c r="BM249" s="31">
        <f>IF('SERIES_DB-MetaData'!$F249="US",'SERIES_DB-MetaData'!BM249,'SERIES_DB-MetaData'!BM249/25.4)</f>
        <v>0</v>
      </c>
      <c r="BN249" s="31">
        <f>'SERIES_DB-MetaData'!$BO$6</f>
        <v>0.52359877559829893</v>
      </c>
      <c r="BO249" s="22">
        <f>'SERIES_DB-MetaData'!$BO$6</f>
        <v>0.52359877559829893</v>
      </c>
      <c r="BP249" s="31">
        <f>IF('SERIES_DB-MetaData'!$F249="US",'SERIES_DB-MetaData'!BP249,'SERIES_DB-MetaData'!BP249/6.89476)</f>
        <v>0</v>
      </c>
      <c r="BQ249" s="31">
        <f>IF('SERIES_DB-MetaData'!$F249="US",'SERIES_DB-MetaData'!BQ249,'SERIES_DB-MetaData'!BQ249/6.89476)</f>
        <v>0</v>
      </c>
      <c r="BR249" s="108">
        <f>'SERIES_DB-MetaData'!BR249</f>
        <v>0</v>
      </c>
      <c r="BS249" s="31">
        <f>IF('SERIES_DB-MetaData'!$F249="US",'SERIES_DB-MetaData'!BS249,'SERIES_DB-MetaData'!BS249/25.4)</f>
        <v>0</v>
      </c>
      <c r="BT249" s="108">
        <f>'SERIES_DB-MetaData'!BT249</f>
        <v>0</v>
      </c>
      <c r="BU249" s="108">
        <f t="shared" si="24"/>
        <v>0</v>
      </c>
      <c r="BV249" s="31">
        <f>IF('SERIES_DB-MetaData'!$F249="US",'SERIES_DB-MetaData'!BV249,'SERIES_DB-MetaData'!BV249/6.89476)</f>
        <v>0</v>
      </c>
      <c r="BW249" s="108">
        <f>'SERIES_DB-MetaData'!BW249</f>
        <v>0</v>
      </c>
      <c r="BX249" s="108">
        <f>'SERIES_DB-MetaData'!BX249</f>
        <v>2</v>
      </c>
    </row>
    <row r="250" spans="1:76">
      <c r="A250" s="85">
        <f>'SERIES_DB-MetaData'!A250</f>
        <v>245</v>
      </c>
      <c r="B250" s="85">
        <f>'SERIES_DB-MetaData'!B250</f>
        <v>0</v>
      </c>
      <c r="C250" s="85">
        <f>'SERIES_DB-MetaData'!C250</f>
        <v>2</v>
      </c>
      <c r="D250" s="85" t="str">
        <f>'SERIES_DB-MetaData'!D250</f>
        <v>Tanabe_1-2</v>
      </c>
      <c r="E250" s="85" t="str">
        <f>'SERIES_DB-MetaData'!E250</f>
        <v>Tanabe (from Lu et al., 2010, NEES Database)</v>
      </c>
      <c r="F250" s="20" t="s">
        <v>193</v>
      </c>
      <c r="G250" s="85" t="str">
        <f>'SERIES_DB-MetaData'!G250</f>
        <v>M</v>
      </c>
      <c r="H250" s="85" t="str">
        <f>'SERIES_DB-MetaData'!H250</f>
        <v>B</v>
      </c>
      <c r="I250" s="31">
        <f>IF('SERIES_DB-MetaData'!$F250="US",'SERIES_DB-MetaData'!I250,'SERIES_DB-MetaData'!I250/6.89476)</f>
        <v>9.1953889620523412</v>
      </c>
      <c r="J250" s="31">
        <f>IF('SERIES_DB-MetaData'!$F250="US",'SERIES_DB-MetaData'!J250,'SERIES_DB-MetaData'!J250/6.89476)</f>
        <v>0</v>
      </c>
      <c r="K250" s="31">
        <f>IF('SERIES_DB-MetaData'!$F250="US",'SERIES_DB-MetaData'!K250,'SERIES_DB-MetaData'!K250/6.89476)</f>
        <v>0</v>
      </c>
      <c r="L250" s="31">
        <f>IF('SERIES_DB-MetaData'!$F250="US",'SERIES_DB-MetaData'!L250,'SERIES_DB-MetaData'!L250/4.448)</f>
        <v>0</v>
      </c>
      <c r="M250" s="20">
        <f>'SERIES_DB-MetaData'!M250</f>
        <v>0</v>
      </c>
      <c r="N250" s="31">
        <f>IF('SERIES_DB-MetaData'!$F250="US",'SERIES_DB-MetaData'!N250,'SERIES_DB-MetaData'!N250/25.4)</f>
        <v>1.5748031496062993</v>
      </c>
      <c r="O250" s="31">
        <f>IF('SERIES_DB-MetaData'!$F250="US",'SERIES_DB-MetaData'!O250,'SERIES_DB-MetaData'!O250/25.4)</f>
        <v>2.3622047244094491</v>
      </c>
      <c r="P250" s="31">
        <f>IF('SERIES_DB-MetaData'!$F250="US",'SERIES_DB-MetaData'!P250,'SERIES_DB-MetaData'!P250/25.4)</f>
        <v>16.535433070866144</v>
      </c>
      <c r="Q250" s="31">
        <f>IF('SERIES_DB-MetaData'!$F250="US",'SERIES_DB-MetaData'!Q250,'SERIES_DB-MetaData'!Q250/25.4)</f>
        <v>0.78740157480314965</v>
      </c>
      <c r="R250" s="31">
        <f>IF('SERIES_DB-MetaData'!$F250="US",'SERIES_DB-MetaData'!R250,'SERIES_DB-MetaData'!R250/25.4)</f>
        <v>12.992125984251969</v>
      </c>
      <c r="S250" s="31">
        <f>IF('SERIES_DB-MetaData'!$F250="US",'SERIES_DB-MetaData'!S250,'SERIES_DB-MetaData'!S250/25.4)</f>
        <v>12.992125984251969</v>
      </c>
      <c r="T250" s="24" t="str">
        <f>'SERIES_DB-MetaData'!T250</f>
        <v>C</v>
      </c>
      <c r="U250" s="31">
        <f>IF('SERIES_DB-MetaData'!$F250="US",'SERIES_DB-MetaData'!U250,'SERIES_DB-MetaData'!U250/(25.4^2))</f>
        <v>13.02002604005208</v>
      </c>
      <c r="V250" s="31">
        <f>IF('SERIES_DB-MetaData'!$F250="US",'SERIES_DB-MetaData'!V250,'SERIES_DB-MetaData'!V250/25.4)</f>
        <v>0.23622047244094491</v>
      </c>
      <c r="W250" s="31">
        <f>IF('SERIES_DB-MetaData'!$F250="US",'SERIES_DB-MetaData'!W250,'SERIES_DB-MetaData'!W250/25.4)</f>
        <v>0</v>
      </c>
      <c r="X250" s="31">
        <f>IF('SERIES_DB-MetaData'!$F250="US",'SERIES_DB-MetaData'!X250,'SERIES_DB-MetaData'!X250/25.4)</f>
        <v>0</v>
      </c>
      <c r="Y250" s="108">
        <f>'SERIES_DB-MetaData'!Y250</f>
        <v>6</v>
      </c>
      <c r="Z250" s="31">
        <f>IF('SERIES_DB-MetaData'!$F250="US",'SERIES_DB-MetaData'!Z250,'SERIES_DB-MetaData'!Z250/25.4)</f>
        <v>0</v>
      </c>
      <c r="AA250" s="108">
        <f>'SERIES_DB-MetaData'!AA250</f>
        <v>0</v>
      </c>
      <c r="AB250" s="31">
        <f>IF('SERIES_DB-MetaData'!$F250="US",'SERIES_DB-MetaData'!AB250,'SERIES_DB-MetaData'!AB250/25.4)</f>
        <v>0</v>
      </c>
      <c r="AC250" s="108">
        <f>'SERIES_DB-MetaData'!AC250</f>
        <v>0</v>
      </c>
      <c r="AD250" s="108">
        <f>'SERIES_DB-MetaData'!AD250</f>
        <v>0</v>
      </c>
      <c r="AE250" s="31">
        <f>IF('SERIES_DB-MetaData'!$F250="US",'SERIES_DB-MetaData'!AE250,'SERIES_DB-MetaData'!AE250/25.4)</f>
        <v>0</v>
      </c>
      <c r="AF250" s="108" t="str">
        <f>'SERIES_DB-MetaData'!AF250</f>
        <v>Ribbed</v>
      </c>
      <c r="AG250" s="23">
        <f t="shared" si="21"/>
        <v>2.0195952773077246</v>
      </c>
      <c r="AH250" s="31">
        <f>IF('SERIES_DB-MetaData'!$F250="US",'SERIES_DB-MetaData'!AH250,'SERIES_DB-MetaData'!AH250/25.4)</f>
        <v>0</v>
      </c>
      <c r="AI250" s="31">
        <f>IF('SERIES_DB-MetaData'!$F250="US",'SERIES_DB-MetaData'!AI250,'SERIES_DB-MetaData'!AI250/6.89476)</f>
        <v>45.768090549924871</v>
      </c>
      <c r="AJ250" s="31">
        <f>IF('SERIES_DB-MetaData'!$F250="US",'SERIES_DB-MetaData'!AJ250,'SERIES_DB-MetaData'!AJ250/6.89476)</f>
        <v>0</v>
      </c>
      <c r="AK250" s="31">
        <f>IF('SERIES_DB-MetaData'!$F250="US",'SERIES_DB-MetaData'!AK250,'SERIES_DB-MetaData'!AK250/6.89476)</f>
        <v>0</v>
      </c>
      <c r="AL250" s="31">
        <f>IF('SERIES_DB-MetaData'!$F250="US",'SERIES_DB-MetaData'!AL250,'SERIES_DB-MetaData'!AL250/6.89476)</f>
        <v>0</v>
      </c>
      <c r="AM250" s="31">
        <f>IF('SERIES_DB-MetaData'!$F250="US",'SERIES_DB-MetaData'!AM250,'SERIES_DB-MetaData'!AM250/6.89476)</f>
        <v>0</v>
      </c>
      <c r="AN250" s="31">
        <f>IF('SERIES_DB-MetaData'!$F250="US",'SERIES_DB-MetaData'!AN250,'SERIES_DB-MetaData'!AN250/6.89476)</f>
        <v>0</v>
      </c>
      <c r="AO250" s="108">
        <f>'SERIES_DB-MetaData'!AO250</f>
        <v>0</v>
      </c>
      <c r="AP250" s="108">
        <f>'SERIES_DB-MetaData'!AP250</f>
        <v>0</v>
      </c>
      <c r="AQ250" s="108">
        <f>'SERIES_DB-MetaData'!AQ250</f>
        <v>2</v>
      </c>
      <c r="AR250" s="108" t="str">
        <f>'SERIES_DB-MetaData'!AR250</f>
        <v>Ribbed</v>
      </c>
      <c r="AS250" s="31">
        <f>IF('SERIES_DB-MetaData'!$F250="US",'SERIES_DB-MetaData'!AS250,'SERIES_DB-MetaData'!AS250/25.4)</f>
        <v>3.937007874015748E-2</v>
      </c>
      <c r="AT250" s="108">
        <f>'SERIES_DB-MetaData'!AT250</f>
        <v>0</v>
      </c>
      <c r="AU250" s="31">
        <f>IF('SERIES_DB-MetaData'!$F250="US",'SERIES_DB-MetaData'!AU250,'SERIES_DB-MetaData'!AU250/25.4)</f>
        <v>0.98425196850393704</v>
      </c>
      <c r="AV250" s="31">
        <f>IF('SERIES_DB-MetaData'!$F250="US",'SERIES_DB-MetaData'!AV250,'SERIES_DB-MetaData'!AV250/25.4)</f>
        <v>0</v>
      </c>
      <c r="AW250" s="108">
        <f>'SERIES_DB-MetaData'!AW250</f>
        <v>0</v>
      </c>
      <c r="AX250" s="31">
        <f>IF('SERIES_DB-MetaData'!$F250="US",'SERIES_DB-MetaData'!AX250,'SERIES_DB-MetaData'!AX250/25.4)</f>
        <v>0</v>
      </c>
      <c r="AY250" s="23">
        <f t="shared" si="22"/>
        <v>0.15707963267948966</v>
      </c>
      <c r="AZ250" s="23"/>
      <c r="BA250" s="31">
        <f>IF('SERIES_DB-MetaData'!$F250="US",'SERIES_DB-MetaData'!BA250,'SERIES_DB-MetaData'!BA250/6.89476)</f>
        <v>42.641078152103915</v>
      </c>
      <c r="BB250" s="31">
        <f>IF('SERIES_DB-MetaData'!$F250="US",'SERIES_DB-MetaData'!BB250,'SERIES_DB-MetaData'!BB250/6.89476)</f>
        <v>0</v>
      </c>
      <c r="BC250" s="108">
        <f>'SERIES_DB-MetaData'!BC250</f>
        <v>0</v>
      </c>
      <c r="BD250" s="31">
        <f>IF('SERIES_DB-MetaData'!$F250="US",'SERIES_DB-MetaData'!BD250,'SERIES_DB-MetaData'!BD250/25.4)</f>
        <v>0</v>
      </c>
      <c r="BE250" s="31">
        <f>IF('SERIES_DB-MetaData'!$F250="US",'SERIES_DB-MetaData'!BE250,'SERIES_DB-MetaData'!BE250/25.4)</f>
        <v>0</v>
      </c>
      <c r="BF250" s="108">
        <f>'SERIES_DB-MetaData'!BF250</f>
        <v>0</v>
      </c>
      <c r="BG250" s="23" t="e">
        <f t="shared" si="23"/>
        <v>#DIV/0!</v>
      </c>
      <c r="BH250" s="31">
        <f>IF('SERIES_DB-MetaData'!$F250="US",'SERIES_DB-MetaData'!BH250,'SERIES_DB-MetaData'!BH250/25.4)</f>
        <v>0</v>
      </c>
      <c r="BI250" s="31">
        <f>IF('SERIES_DB-MetaData'!$F250="US",'SERIES_DB-MetaData'!BI250,'SERIES_DB-MetaData'!BI250/6.89476)</f>
        <v>0</v>
      </c>
      <c r="BJ250" s="31">
        <f>IF('SERIES_DB-MetaData'!$F250="US",'SERIES_DB-MetaData'!BJ250,'SERIES_DB-MetaData'!BJ250/6.89476)</f>
        <v>0</v>
      </c>
      <c r="BK250" s="108">
        <f>'SERIES_DB-MetaData'!BK250</f>
        <v>0</v>
      </c>
      <c r="BL250" s="31">
        <f>IF('SERIES_DB-MetaData'!$F250="US",'SERIES_DB-MetaData'!BL250,'SERIES_DB-MetaData'!BL250/25.4)</f>
        <v>0</v>
      </c>
      <c r="BM250" s="31">
        <f>IF('SERIES_DB-MetaData'!$F250="US",'SERIES_DB-MetaData'!BM250,'SERIES_DB-MetaData'!BM250/25.4)</f>
        <v>0</v>
      </c>
      <c r="BN250" s="31">
        <f>'SERIES_DB-MetaData'!$BO$6</f>
        <v>0.52359877559829893</v>
      </c>
      <c r="BO250" s="22">
        <f>'SERIES_DB-MetaData'!$BO$6</f>
        <v>0.52359877559829893</v>
      </c>
      <c r="BP250" s="31">
        <f>IF('SERIES_DB-MetaData'!$F250="US",'SERIES_DB-MetaData'!BP250,'SERIES_DB-MetaData'!BP250/6.89476)</f>
        <v>0</v>
      </c>
      <c r="BQ250" s="31">
        <f>IF('SERIES_DB-MetaData'!$F250="US",'SERIES_DB-MetaData'!BQ250,'SERIES_DB-MetaData'!BQ250/6.89476)</f>
        <v>0</v>
      </c>
      <c r="BR250" s="108">
        <f>'SERIES_DB-MetaData'!BR250</f>
        <v>0</v>
      </c>
      <c r="BS250" s="31">
        <f>IF('SERIES_DB-MetaData'!$F250="US",'SERIES_DB-MetaData'!BS250,'SERIES_DB-MetaData'!BS250/25.4)</f>
        <v>0</v>
      </c>
      <c r="BT250" s="108">
        <f>'SERIES_DB-MetaData'!BT250</f>
        <v>0</v>
      </c>
      <c r="BU250" s="108">
        <f t="shared" si="24"/>
        <v>0</v>
      </c>
      <c r="BV250" s="31">
        <f>IF('SERIES_DB-MetaData'!$F250="US",'SERIES_DB-MetaData'!BV250,'SERIES_DB-MetaData'!BV250/6.89476)</f>
        <v>0</v>
      </c>
      <c r="BW250" s="108">
        <f>'SERIES_DB-MetaData'!BW250</f>
        <v>0</v>
      </c>
      <c r="BX250" s="108">
        <f>'SERIES_DB-MetaData'!BX250</f>
        <v>2</v>
      </c>
    </row>
    <row r="251" spans="1:76">
      <c r="A251" s="85">
        <f>'SERIES_DB-MetaData'!A251</f>
        <v>246</v>
      </c>
      <c r="B251" s="85">
        <f>'SERIES_DB-MetaData'!B251</f>
        <v>0</v>
      </c>
      <c r="C251" s="85">
        <f>'SERIES_DB-MetaData'!C251</f>
        <v>3</v>
      </c>
      <c r="D251" s="85" t="str">
        <f>'SERIES_DB-MetaData'!D251</f>
        <v>Tanabe_1-3</v>
      </c>
      <c r="E251" s="85" t="str">
        <f>'SERIES_DB-MetaData'!E251</f>
        <v>Tanabe (from Lu et al., 2010, NEES Database)</v>
      </c>
      <c r="F251" s="20" t="s">
        <v>193</v>
      </c>
      <c r="G251" s="85" t="str">
        <f>'SERIES_DB-MetaData'!G251</f>
        <v>M</v>
      </c>
      <c r="H251" s="85" t="str">
        <f>'SERIES_DB-MetaData'!H251</f>
        <v>B</v>
      </c>
      <c r="I251" s="31">
        <f>IF('SERIES_DB-MetaData'!$F251="US",'SERIES_DB-MetaData'!I251,'SERIES_DB-MetaData'!I251/6.89476)</f>
        <v>9.1953889620523412</v>
      </c>
      <c r="J251" s="31">
        <f>IF('SERIES_DB-MetaData'!$F251="US",'SERIES_DB-MetaData'!J251,'SERIES_DB-MetaData'!J251/6.89476)</f>
        <v>0</v>
      </c>
      <c r="K251" s="31">
        <f>IF('SERIES_DB-MetaData'!$F251="US",'SERIES_DB-MetaData'!K251,'SERIES_DB-MetaData'!K251/6.89476)</f>
        <v>0</v>
      </c>
      <c r="L251" s="31">
        <f>IF('SERIES_DB-MetaData'!$F251="US",'SERIES_DB-MetaData'!L251,'SERIES_DB-MetaData'!L251/4.448)</f>
        <v>0</v>
      </c>
      <c r="M251" s="20">
        <f>'SERIES_DB-MetaData'!M251</f>
        <v>0</v>
      </c>
      <c r="N251" s="31">
        <f>IF('SERIES_DB-MetaData'!$F251="US",'SERIES_DB-MetaData'!N251,'SERIES_DB-MetaData'!N251/25.4)</f>
        <v>1.5748031496062993</v>
      </c>
      <c r="O251" s="31">
        <f>IF('SERIES_DB-MetaData'!$F251="US",'SERIES_DB-MetaData'!O251,'SERIES_DB-MetaData'!O251/25.4)</f>
        <v>2.3622047244094491</v>
      </c>
      <c r="P251" s="31">
        <f>IF('SERIES_DB-MetaData'!$F251="US",'SERIES_DB-MetaData'!P251,'SERIES_DB-MetaData'!P251/25.4)</f>
        <v>16.535433070866144</v>
      </c>
      <c r="Q251" s="31">
        <f>IF('SERIES_DB-MetaData'!$F251="US",'SERIES_DB-MetaData'!Q251,'SERIES_DB-MetaData'!Q251/25.4)</f>
        <v>1.5748031496062993</v>
      </c>
      <c r="R251" s="31">
        <f>IF('SERIES_DB-MetaData'!$F251="US",'SERIES_DB-MetaData'!R251,'SERIES_DB-MetaData'!R251/25.4)</f>
        <v>12.992125984251969</v>
      </c>
      <c r="S251" s="31">
        <f>IF('SERIES_DB-MetaData'!$F251="US",'SERIES_DB-MetaData'!S251,'SERIES_DB-MetaData'!S251/25.4)</f>
        <v>12.992125984251969</v>
      </c>
      <c r="T251" s="24" t="str">
        <f>'SERIES_DB-MetaData'!T251</f>
        <v>C</v>
      </c>
      <c r="U251" s="31">
        <f>IF('SERIES_DB-MetaData'!$F251="US",'SERIES_DB-MetaData'!U251,'SERIES_DB-MetaData'!U251/(25.4^2))</f>
        <v>22.320044640089282</v>
      </c>
      <c r="V251" s="31">
        <f>IF('SERIES_DB-MetaData'!$F251="US",'SERIES_DB-MetaData'!V251,'SERIES_DB-MetaData'!V251/25.4)</f>
        <v>0.23622047244094491</v>
      </c>
      <c r="W251" s="31">
        <f>IF('SERIES_DB-MetaData'!$F251="US",'SERIES_DB-MetaData'!W251,'SERIES_DB-MetaData'!W251/25.4)</f>
        <v>0</v>
      </c>
      <c r="X251" s="31">
        <f>IF('SERIES_DB-MetaData'!$F251="US",'SERIES_DB-MetaData'!X251,'SERIES_DB-MetaData'!X251/25.4)</f>
        <v>0</v>
      </c>
      <c r="Y251" s="108">
        <f>'SERIES_DB-MetaData'!Y251</f>
        <v>6</v>
      </c>
      <c r="Z251" s="31">
        <f>IF('SERIES_DB-MetaData'!$F251="US",'SERIES_DB-MetaData'!Z251,'SERIES_DB-MetaData'!Z251/25.4)</f>
        <v>0</v>
      </c>
      <c r="AA251" s="108">
        <f>'SERIES_DB-MetaData'!AA251</f>
        <v>0</v>
      </c>
      <c r="AB251" s="31">
        <f>IF('SERIES_DB-MetaData'!$F251="US",'SERIES_DB-MetaData'!AB251,'SERIES_DB-MetaData'!AB251/25.4)</f>
        <v>0</v>
      </c>
      <c r="AC251" s="108">
        <f>'SERIES_DB-MetaData'!AC251</f>
        <v>0</v>
      </c>
      <c r="AD251" s="108">
        <f>'SERIES_DB-MetaData'!AD251</f>
        <v>0</v>
      </c>
      <c r="AE251" s="31">
        <f>IF('SERIES_DB-MetaData'!$F251="US",'SERIES_DB-MetaData'!AE251,'SERIES_DB-MetaData'!AE251/25.4)</f>
        <v>0</v>
      </c>
      <c r="AF251" s="108" t="str">
        <f>'SERIES_DB-MetaData'!AF251</f>
        <v>Ribbed</v>
      </c>
      <c r="AG251" s="23">
        <f t="shared" si="21"/>
        <v>1.1780972450961726</v>
      </c>
      <c r="AH251" s="31">
        <f>IF('SERIES_DB-MetaData'!$F251="US",'SERIES_DB-MetaData'!AH251,'SERIES_DB-MetaData'!AH251/25.4)</f>
        <v>0</v>
      </c>
      <c r="AI251" s="31">
        <f>IF('SERIES_DB-MetaData'!$F251="US",'SERIES_DB-MetaData'!AI251,'SERIES_DB-MetaData'!AI251/6.89476)</f>
        <v>45.768090549924871</v>
      </c>
      <c r="AJ251" s="31">
        <f>IF('SERIES_DB-MetaData'!$F251="US",'SERIES_DB-MetaData'!AJ251,'SERIES_DB-MetaData'!AJ251/6.89476)</f>
        <v>0</v>
      </c>
      <c r="AK251" s="31">
        <f>IF('SERIES_DB-MetaData'!$F251="US",'SERIES_DB-MetaData'!AK251,'SERIES_DB-MetaData'!AK251/6.89476)</f>
        <v>0</v>
      </c>
      <c r="AL251" s="31">
        <f>IF('SERIES_DB-MetaData'!$F251="US",'SERIES_DB-MetaData'!AL251,'SERIES_DB-MetaData'!AL251/6.89476)</f>
        <v>0</v>
      </c>
      <c r="AM251" s="31">
        <f>IF('SERIES_DB-MetaData'!$F251="US",'SERIES_DB-MetaData'!AM251,'SERIES_DB-MetaData'!AM251/6.89476)</f>
        <v>0</v>
      </c>
      <c r="AN251" s="31">
        <f>IF('SERIES_DB-MetaData'!$F251="US",'SERIES_DB-MetaData'!AN251,'SERIES_DB-MetaData'!AN251/6.89476)</f>
        <v>0</v>
      </c>
      <c r="AO251" s="108">
        <f>'SERIES_DB-MetaData'!AO251</f>
        <v>0</v>
      </c>
      <c r="AP251" s="108">
        <f>'SERIES_DB-MetaData'!AP251</f>
        <v>0</v>
      </c>
      <c r="AQ251" s="108">
        <f>'SERIES_DB-MetaData'!AQ251</f>
        <v>2</v>
      </c>
      <c r="AR251" s="108" t="str">
        <f>'SERIES_DB-MetaData'!AR251</f>
        <v>Ribbed</v>
      </c>
      <c r="AS251" s="31">
        <f>IF('SERIES_DB-MetaData'!$F251="US",'SERIES_DB-MetaData'!AS251,'SERIES_DB-MetaData'!AS251/25.4)</f>
        <v>3.937007874015748E-2</v>
      </c>
      <c r="AT251" s="108">
        <f>'SERIES_DB-MetaData'!AT251</f>
        <v>0</v>
      </c>
      <c r="AU251" s="31">
        <f>IF('SERIES_DB-MetaData'!$F251="US",'SERIES_DB-MetaData'!AU251,'SERIES_DB-MetaData'!AU251/25.4)</f>
        <v>0.98425196850393704</v>
      </c>
      <c r="AV251" s="31">
        <f>IF('SERIES_DB-MetaData'!$F251="US",'SERIES_DB-MetaData'!AV251,'SERIES_DB-MetaData'!AV251/25.4)</f>
        <v>0</v>
      </c>
      <c r="AW251" s="108">
        <f>'SERIES_DB-MetaData'!AW251</f>
        <v>0</v>
      </c>
      <c r="AX251" s="31">
        <f>IF('SERIES_DB-MetaData'!$F251="US",'SERIES_DB-MetaData'!AX251,'SERIES_DB-MetaData'!AX251/25.4)</f>
        <v>0</v>
      </c>
      <c r="AY251" s="23">
        <f t="shared" si="22"/>
        <v>0.15707963267948966</v>
      </c>
      <c r="AZ251" s="23"/>
      <c r="BA251" s="31">
        <f>IF('SERIES_DB-MetaData'!$F251="US",'SERIES_DB-MetaData'!BA251,'SERIES_DB-MetaData'!BA251/6.89476)</f>
        <v>42.641078152103915</v>
      </c>
      <c r="BB251" s="31">
        <f>IF('SERIES_DB-MetaData'!$F251="US",'SERIES_DB-MetaData'!BB251,'SERIES_DB-MetaData'!BB251/6.89476)</f>
        <v>0</v>
      </c>
      <c r="BC251" s="108">
        <f>'SERIES_DB-MetaData'!BC251</f>
        <v>0</v>
      </c>
      <c r="BD251" s="31">
        <f>IF('SERIES_DB-MetaData'!$F251="US",'SERIES_DB-MetaData'!BD251,'SERIES_DB-MetaData'!BD251/25.4)</f>
        <v>0</v>
      </c>
      <c r="BE251" s="31">
        <f>IF('SERIES_DB-MetaData'!$F251="US",'SERIES_DB-MetaData'!BE251,'SERIES_DB-MetaData'!BE251/25.4)</f>
        <v>0</v>
      </c>
      <c r="BF251" s="108">
        <f>'SERIES_DB-MetaData'!BF251</f>
        <v>0</v>
      </c>
      <c r="BG251" s="23" t="e">
        <f t="shared" si="23"/>
        <v>#DIV/0!</v>
      </c>
      <c r="BH251" s="31">
        <f>IF('SERIES_DB-MetaData'!$F251="US",'SERIES_DB-MetaData'!BH251,'SERIES_DB-MetaData'!BH251/25.4)</f>
        <v>0</v>
      </c>
      <c r="BI251" s="31">
        <f>IF('SERIES_DB-MetaData'!$F251="US",'SERIES_DB-MetaData'!BI251,'SERIES_DB-MetaData'!BI251/6.89476)</f>
        <v>0</v>
      </c>
      <c r="BJ251" s="31">
        <f>IF('SERIES_DB-MetaData'!$F251="US",'SERIES_DB-MetaData'!BJ251,'SERIES_DB-MetaData'!BJ251/6.89476)</f>
        <v>0</v>
      </c>
      <c r="BK251" s="108">
        <f>'SERIES_DB-MetaData'!BK251</f>
        <v>0</v>
      </c>
      <c r="BL251" s="31">
        <f>IF('SERIES_DB-MetaData'!$F251="US",'SERIES_DB-MetaData'!BL251,'SERIES_DB-MetaData'!BL251/25.4)</f>
        <v>0</v>
      </c>
      <c r="BM251" s="31">
        <f>IF('SERIES_DB-MetaData'!$F251="US",'SERIES_DB-MetaData'!BM251,'SERIES_DB-MetaData'!BM251/25.4)</f>
        <v>0</v>
      </c>
      <c r="BN251" s="31">
        <f>'SERIES_DB-MetaData'!$BO$6</f>
        <v>0.52359877559829893</v>
      </c>
      <c r="BO251" s="22">
        <f>'SERIES_DB-MetaData'!$BO$6</f>
        <v>0.52359877559829893</v>
      </c>
      <c r="BP251" s="31">
        <f>IF('SERIES_DB-MetaData'!$F251="US",'SERIES_DB-MetaData'!BP251,'SERIES_DB-MetaData'!BP251/6.89476)</f>
        <v>0</v>
      </c>
      <c r="BQ251" s="31">
        <f>IF('SERIES_DB-MetaData'!$F251="US",'SERIES_DB-MetaData'!BQ251,'SERIES_DB-MetaData'!BQ251/6.89476)</f>
        <v>0</v>
      </c>
      <c r="BR251" s="108">
        <f>'SERIES_DB-MetaData'!BR251</f>
        <v>0</v>
      </c>
      <c r="BS251" s="31">
        <f>IF('SERIES_DB-MetaData'!$F251="US",'SERIES_DB-MetaData'!BS251,'SERIES_DB-MetaData'!BS251/25.4)</f>
        <v>0</v>
      </c>
      <c r="BT251" s="108">
        <f>'SERIES_DB-MetaData'!BT251</f>
        <v>0</v>
      </c>
      <c r="BU251" s="108">
        <f t="shared" si="24"/>
        <v>0</v>
      </c>
      <c r="BV251" s="31">
        <f>IF('SERIES_DB-MetaData'!$F251="US",'SERIES_DB-MetaData'!BV251,'SERIES_DB-MetaData'!BV251/6.89476)</f>
        <v>0</v>
      </c>
      <c r="BW251" s="108">
        <f>'SERIES_DB-MetaData'!BW251</f>
        <v>0</v>
      </c>
      <c r="BX251" s="108">
        <f>'SERIES_DB-MetaData'!BX251</f>
        <v>2</v>
      </c>
    </row>
    <row r="252" spans="1:76">
      <c r="A252" s="85">
        <f>'SERIES_DB-MetaData'!A252</f>
        <v>247</v>
      </c>
      <c r="B252" s="85">
        <f>'SERIES_DB-MetaData'!B252</f>
        <v>0</v>
      </c>
      <c r="C252" s="85">
        <f>'SERIES_DB-MetaData'!C252</f>
        <v>4</v>
      </c>
      <c r="D252" s="85" t="str">
        <f>'SERIES_DB-MetaData'!D252</f>
        <v>Tanabe_2-1</v>
      </c>
      <c r="E252" s="85" t="str">
        <f>'SERIES_DB-MetaData'!E252</f>
        <v>Tanabe (from Lu et al., 2010, NEES Database)</v>
      </c>
      <c r="F252" s="20" t="s">
        <v>193</v>
      </c>
      <c r="G252" s="85" t="str">
        <f>'SERIES_DB-MetaData'!G252</f>
        <v>M</v>
      </c>
      <c r="H252" s="85" t="str">
        <f>'SERIES_DB-MetaData'!H252</f>
        <v>B</v>
      </c>
      <c r="I252" s="31">
        <f>IF('SERIES_DB-MetaData'!$F252="US",'SERIES_DB-MetaData'!I252,'SERIES_DB-MetaData'!I252/6.89476)</f>
        <v>4.6412057852630113</v>
      </c>
      <c r="J252" s="31">
        <f>IF('SERIES_DB-MetaData'!$F252="US",'SERIES_DB-MetaData'!J252,'SERIES_DB-MetaData'!J252/6.89476)</f>
        <v>0</v>
      </c>
      <c r="K252" s="31">
        <f>IF('SERIES_DB-MetaData'!$F252="US",'SERIES_DB-MetaData'!K252,'SERIES_DB-MetaData'!K252/6.89476)</f>
        <v>0</v>
      </c>
      <c r="L252" s="31">
        <f>IF('SERIES_DB-MetaData'!$F252="US",'SERIES_DB-MetaData'!L252,'SERIES_DB-MetaData'!L252/4.448)</f>
        <v>0</v>
      </c>
      <c r="M252" s="20">
        <f>'SERIES_DB-MetaData'!M252</f>
        <v>0</v>
      </c>
      <c r="N252" s="31">
        <f>IF('SERIES_DB-MetaData'!$F252="US",'SERIES_DB-MetaData'!N252,'SERIES_DB-MetaData'!N252/25.4)</f>
        <v>2.3622047244094491</v>
      </c>
      <c r="O252" s="31">
        <f>IF('SERIES_DB-MetaData'!$F252="US",'SERIES_DB-MetaData'!O252,'SERIES_DB-MetaData'!O252/25.4)</f>
        <v>2.3622047244094491</v>
      </c>
      <c r="P252" s="31">
        <f>IF('SERIES_DB-MetaData'!$F252="US",'SERIES_DB-MetaData'!P252,'SERIES_DB-MetaData'!P252/25.4)</f>
        <v>22.440944881889767</v>
      </c>
      <c r="Q252" s="31">
        <f>IF('SERIES_DB-MetaData'!$F252="US",'SERIES_DB-MetaData'!Q252,'SERIES_DB-MetaData'!Q252/25.4)</f>
        <v>0.78740157480314965</v>
      </c>
      <c r="R252" s="31">
        <f>IF('SERIES_DB-MetaData'!$F252="US",'SERIES_DB-MetaData'!R252,'SERIES_DB-MetaData'!R252/25.4)</f>
        <v>18.897637795275593</v>
      </c>
      <c r="S252" s="31">
        <f>IF('SERIES_DB-MetaData'!$F252="US",'SERIES_DB-MetaData'!S252,'SERIES_DB-MetaData'!S252/25.4)</f>
        <v>18.897637795275593</v>
      </c>
      <c r="T252" s="24" t="str">
        <f>'SERIES_DB-MetaData'!T252</f>
        <v>C</v>
      </c>
      <c r="U252" s="31">
        <f>IF('SERIES_DB-MetaData'!$F252="US",'SERIES_DB-MetaData'!U252,'SERIES_DB-MetaData'!U252/(25.4^2))</f>
        <v>19.530039060078121</v>
      </c>
      <c r="V252" s="31">
        <f>IF('SERIES_DB-MetaData'!$F252="US",'SERIES_DB-MetaData'!V252,'SERIES_DB-MetaData'!V252/25.4)</f>
        <v>0.23622047244094491</v>
      </c>
      <c r="W252" s="31">
        <f>IF('SERIES_DB-MetaData'!$F252="US",'SERIES_DB-MetaData'!W252,'SERIES_DB-MetaData'!W252/25.4)</f>
        <v>0</v>
      </c>
      <c r="X252" s="31">
        <f>IF('SERIES_DB-MetaData'!$F252="US",'SERIES_DB-MetaData'!X252,'SERIES_DB-MetaData'!X252/25.4)</f>
        <v>0</v>
      </c>
      <c r="Y252" s="108">
        <f>'SERIES_DB-MetaData'!Y252</f>
        <v>6</v>
      </c>
      <c r="Z252" s="31">
        <f>IF('SERIES_DB-MetaData'!$F252="US",'SERIES_DB-MetaData'!Z252,'SERIES_DB-MetaData'!Z252/25.4)</f>
        <v>0</v>
      </c>
      <c r="AA252" s="108">
        <f>'SERIES_DB-MetaData'!AA252</f>
        <v>0</v>
      </c>
      <c r="AB252" s="31">
        <f>IF('SERIES_DB-MetaData'!$F252="US",'SERIES_DB-MetaData'!AB252,'SERIES_DB-MetaData'!AB252/25.4)</f>
        <v>0</v>
      </c>
      <c r="AC252" s="108">
        <f>'SERIES_DB-MetaData'!AC252</f>
        <v>0</v>
      </c>
      <c r="AD252" s="108">
        <f>'SERIES_DB-MetaData'!AD252</f>
        <v>0</v>
      </c>
      <c r="AE252" s="31">
        <f>IF('SERIES_DB-MetaData'!$F252="US",'SERIES_DB-MetaData'!AE252,'SERIES_DB-MetaData'!AE252/25.4)</f>
        <v>0</v>
      </c>
      <c r="AF252" s="108" t="str">
        <f>'SERIES_DB-MetaData'!AF252</f>
        <v>Ribbed</v>
      </c>
      <c r="AG252" s="23">
        <f t="shared" si="21"/>
        <v>1.3463968515384832</v>
      </c>
      <c r="AH252" s="31">
        <f>IF('SERIES_DB-MetaData'!$F252="US",'SERIES_DB-MetaData'!AH252,'SERIES_DB-MetaData'!AH252/25.4)</f>
        <v>0</v>
      </c>
      <c r="AI252" s="31">
        <f>IF('SERIES_DB-MetaData'!$F252="US",'SERIES_DB-MetaData'!AI252,'SERIES_DB-MetaData'!AI252/6.89476)</f>
        <v>53.301347690129894</v>
      </c>
      <c r="AJ252" s="31">
        <f>IF('SERIES_DB-MetaData'!$F252="US",'SERIES_DB-MetaData'!AJ252,'SERIES_DB-MetaData'!AJ252/6.89476)</f>
        <v>0</v>
      </c>
      <c r="AK252" s="31">
        <f>IF('SERIES_DB-MetaData'!$F252="US",'SERIES_DB-MetaData'!AK252,'SERIES_DB-MetaData'!AK252/6.89476)</f>
        <v>0</v>
      </c>
      <c r="AL252" s="31">
        <f>IF('SERIES_DB-MetaData'!$F252="US",'SERIES_DB-MetaData'!AL252,'SERIES_DB-MetaData'!AL252/6.89476)</f>
        <v>0</v>
      </c>
      <c r="AM252" s="31">
        <f>IF('SERIES_DB-MetaData'!$F252="US",'SERIES_DB-MetaData'!AM252,'SERIES_DB-MetaData'!AM252/6.89476)</f>
        <v>0</v>
      </c>
      <c r="AN252" s="31">
        <f>IF('SERIES_DB-MetaData'!$F252="US",'SERIES_DB-MetaData'!AN252,'SERIES_DB-MetaData'!AN252/6.89476)</f>
        <v>0</v>
      </c>
      <c r="AO252" s="108">
        <f>'SERIES_DB-MetaData'!AO252</f>
        <v>0</v>
      </c>
      <c r="AP252" s="108">
        <f>'SERIES_DB-MetaData'!AP252</f>
        <v>0</v>
      </c>
      <c r="AQ252" s="108">
        <f>'SERIES_DB-MetaData'!AQ252</f>
        <v>2</v>
      </c>
      <c r="AR252" s="108" t="str">
        <f>'SERIES_DB-MetaData'!AR252</f>
        <v>Ribbed</v>
      </c>
      <c r="AS252" s="31">
        <f>IF('SERIES_DB-MetaData'!$F252="US",'SERIES_DB-MetaData'!AS252,'SERIES_DB-MetaData'!AS252/25.4)</f>
        <v>5.9055118110236227E-2</v>
      </c>
      <c r="AT252" s="108">
        <f>'SERIES_DB-MetaData'!AT252</f>
        <v>0</v>
      </c>
      <c r="AU252" s="31">
        <f>IF('SERIES_DB-MetaData'!$F252="US",'SERIES_DB-MetaData'!AU252,'SERIES_DB-MetaData'!AU252/25.4)</f>
        <v>0.98425196850393704</v>
      </c>
      <c r="AV252" s="31">
        <f>IF('SERIES_DB-MetaData'!$F252="US",'SERIES_DB-MetaData'!AV252,'SERIES_DB-MetaData'!AV252/25.4)</f>
        <v>0</v>
      </c>
      <c r="AW252" s="108">
        <f>'SERIES_DB-MetaData'!AW252</f>
        <v>0</v>
      </c>
      <c r="AX252" s="31">
        <f>IF('SERIES_DB-MetaData'!$F252="US",'SERIES_DB-MetaData'!AX252,'SERIES_DB-MetaData'!AX252/25.4)</f>
        <v>0</v>
      </c>
      <c r="AY252" s="23">
        <f t="shared" si="22"/>
        <v>0.23561944901923454</v>
      </c>
      <c r="AZ252" s="23"/>
      <c r="BA252" s="31">
        <f>IF('SERIES_DB-MetaData'!$F252="US",'SERIES_DB-MetaData'!BA252,'SERIES_DB-MetaData'!BA252/6.89476)</f>
        <v>42.641078152103915</v>
      </c>
      <c r="BB252" s="31">
        <f>IF('SERIES_DB-MetaData'!$F252="US",'SERIES_DB-MetaData'!BB252,'SERIES_DB-MetaData'!BB252/6.89476)</f>
        <v>0</v>
      </c>
      <c r="BC252" s="108">
        <f>'SERIES_DB-MetaData'!BC252</f>
        <v>0</v>
      </c>
      <c r="BD252" s="31">
        <f>IF('SERIES_DB-MetaData'!$F252="US",'SERIES_DB-MetaData'!BD252,'SERIES_DB-MetaData'!BD252/25.4)</f>
        <v>0</v>
      </c>
      <c r="BE252" s="31">
        <f>IF('SERIES_DB-MetaData'!$F252="US",'SERIES_DB-MetaData'!BE252,'SERIES_DB-MetaData'!BE252/25.4)</f>
        <v>0</v>
      </c>
      <c r="BF252" s="108">
        <f>'SERIES_DB-MetaData'!BF252</f>
        <v>0</v>
      </c>
      <c r="BG252" s="23" t="e">
        <f t="shared" si="23"/>
        <v>#DIV/0!</v>
      </c>
      <c r="BH252" s="31">
        <f>IF('SERIES_DB-MetaData'!$F252="US",'SERIES_DB-MetaData'!BH252,'SERIES_DB-MetaData'!BH252/25.4)</f>
        <v>0</v>
      </c>
      <c r="BI252" s="31">
        <f>IF('SERIES_DB-MetaData'!$F252="US",'SERIES_DB-MetaData'!BI252,'SERIES_DB-MetaData'!BI252/6.89476)</f>
        <v>0</v>
      </c>
      <c r="BJ252" s="31">
        <f>IF('SERIES_DB-MetaData'!$F252="US",'SERIES_DB-MetaData'!BJ252,'SERIES_DB-MetaData'!BJ252/6.89476)</f>
        <v>0</v>
      </c>
      <c r="BK252" s="108">
        <f>'SERIES_DB-MetaData'!BK252</f>
        <v>0</v>
      </c>
      <c r="BL252" s="31">
        <f>IF('SERIES_DB-MetaData'!$F252="US",'SERIES_DB-MetaData'!BL252,'SERIES_DB-MetaData'!BL252/25.4)</f>
        <v>0</v>
      </c>
      <c r="BM252" s="31">
        <f>IF('SERIES_DB-MetaData'!$F252="US",'SERIES_DB-MetaData'!BM252,'SERIES_DB-MetaData'!BM252/25.4)</f>
        <v>0</v>
      </c>
      <c r="BN252" s="31">
        <f>'SERIES_DB-MetaData'!$BO$6</f>
        <v>0.52359877559829893</v>
      </c>
      <c r="BO252" s="22">
        <f>'SERIES_DB-MetaData'!$BO$6</f>
        <v>0.52359877559829893</v>
      </c>
      <c r="BP252" s="31">
        <f>IF('SERIES_DB-MetaData'!$F252="US",'SERIES_DB-MetaData'!BP252,'SERIES_DB-MetaData'!BP252/6.89476)</f>
        <v>0</v>
      </c>
      <c r="BQ252" s="31">
        <f>IF('SERIES_DB-MetaData'!$F252="US",'SERIES_DB-MetaData'!BQ252,'SERIES_DB-MetaData'!BQ252/6.89476)</f>
        <v>0</v>
      </c>
      <c r="BR252" s="108">
        <f>'SERIES_DB-MetaData'!BR252</f>
        <v>0</v>
      </c>
      <c r="BS252" s="31">
        <f>IF('SERIES_DB-MetaData'!$F252="US",'SERIES_DB-MetaData'!BS252,'SERIES_DB-MetaData'!BS252/25.4)</f>
        <v>0</v>
      </c>
      <c r="BT252" s="108">
        <f>'SERIES_DB-MetaData'!BT252</f>
        <v>0</v>
      </c>
      <c r="BU252" s="108">
        <f t="shared" si="24"/>
        <v>0</v>
      </c>
      <c r="BV252" s="31">
        <f>IF('SERIES_DB-MetaData'!$F252="US",'SERIES_DB-MetaData'!BV252,'SERIES_DB-MetaData'!BV252/6.89476)</f>
        <v>0</v>
      </c>
      <c r="BW252" s="108">
        <f>'SERIES_DB-MetaData'!BW252</f>
        <v>0</v>
      </c>
      <c r="BX252" s="108">
        <f>'SERIES_DB-MetaData'!BX252</f>
        <v>2</v>
      </c>
    </row>
    <row r="253" spans="1:76">
      <c r="A253" s="85">
        <f>'SERIES_DB-MetaData'!A253</f>
        <v>248</v>
      </c>
      <c r="B253" s="85">
        <f>'SERIES_DB-MetaData'!B253</f>
        <v>0</v>
      </c>
      <c r="C253" s="85">
        <f>'SERIES_DB-MetaData'!C253</f>
        <v>5</v>
      </c>
      <c r="D253" s="85" t="str">
        <f>'SERIES_DB-MetaData'!D253</f>
        <v>Tanabe_2-2</v>
      </c>
      <c r="E253" s="85" t="str">
        <f>'SERIES_DB-MetaData'!E253</f>
        <v>Tanabe (from Lu et al., 2010, NEES Database)</v>
      </c>
      <c r="F253" s="20" t="s">
        <v>193</v>
      </c>
      <c r="G253" s="85" t="str">
        <f>'SERIES_DB-MetaData'!G253</f>
        <v>M</v>
      </c>
      <c r="H253" s="85" t="str">
        <f>'SERIES_DB-MetaData'!H253</f>
        <v>B</v>
      </c>
      <c r="I253" s="31">
        <f>IF('SERIES_DB-MetaData'!$F253="US",'SERIES_DB-MetaData'!I253,'SERIES_DB-MetaData'!I253/6.89476)</f>
        <v>4.6557095533419588</v>
      </c>
      <c r="J253" s="31">
        <f>IF('SERIES_DB-MetaData'!$F253="US",'SERIES_DB-MetaData'!J253,'SERIES_DB-MetaData'!J253/6.89476)</f>
        <v>0</v>
      </c>
      <c r="K253" s="31">
        <f>IF('SERIES_DB-MetaData'!$F253="US",'SERIES_DB-MetaData'!K253,'SERIES_DB-MetaData'!K253/6.89476)</f>
        <v>0</v>
      </c>
      <c r="L253" s="31">
        <f>IF('SERIES_DB-MetaData'!$F253="US",'SERIES_DB-MetaData'!L253,'SERIES_DB-MetaData'!L253/4.448)</f>
        <v>0</v>
      </c>
      <c r="M253" s="20">
        <f>'SERIES_DB-MetaData'!M253</f>
        <v>0</v>
      </c>
      <c r="N253" s="31">
        <f>IF('SERIES_DB-MetaData'!$F253="US",'SERIES_DB-MetaData'!N253,'SERIES_DB-MetaData'!N253/25.4)</f>
        <v>2.3622047244094491</v>
      </c>
      <c r="O253" s="31">
        <f>IF('SERIES_DB-MetaData'!$F253="US",'SERIES_DB-MetaData'!O253,'SERIES_DB-MetaData'!O253/25.4)</f>
        <v>2.3622047244094491</v>
      </c>
      <c r="P253" s="31">
        <f>IF('SERIES_DB-MetaData'!$F253="US",'SERIES_DB-MetaData'!P253,'SERIES_DB-MetaData'!P253/25.4)</f>
        <v>22.440944881889767</v>
      </c>
      <c r="Q253" s="31">
        <f>IF('SERIES_DB-MetaData'!$F253="US",'SERIES_DB-MetaData'!Q253,'SERIES_DB-MetaData'!Q253/25.4)</f>
        <v>1.1811023622047245</v>
      </c>
      <c r="R253" s="31">
        <f>IF('SERIES_DB-MetaData'!$F253="US",'SERIES_DB-MetaData'!R253,'SERIES_DB-MetaData'!R253/25.4)</f>
        <v>18.897637795275593</v>
      </c>
      <c r="S253" s="31">
        <f>IF('SERIES_DB-MetaData'!$F253="US",'SERIES_DB-MetaData'!S253,'SERIES_DB-MetaData'!S253/25.4)</f>
        <v>18.897637795275593</v>
      </c>
      <c r="T253" s="24" t="str">
        <f>'SERIES_DB-MetaData'!T253</f>
        <v>C</v>
      </c>
      <c r="U253" s="31">
        <f>IF('SERIES_DB-MetaData'!$F253="US",'SERIES_DB-MetaData'!U253,'SERIES_DB-MetaData'!U253/(25.4^2))</f>
        <v>26.505053010106021</v>
      </c>
      <c r="V253" s="31">
        <f>IF('SERIES_DB-MetaData'!$F253="US",'SERIES_DB-MetaData'!V253,'SERIES_DB-MetaData'!V253/25.4)</f>
        <v>0.23622047244094491</v>
      </c>
      <c r="W253" s="31">
        <f>IF('SERIES_DB-MetaData'!$F253="US",'SERIES_DB-MetaData'!W253,'SERIES_DB-MetaData'!W253/25.4)</f>
        <v>0</v>
      </c>
      <c r="X253" s="31">
        <f>IF('SERIES_DB-MetaData'!$F253="US",'SERIES_DB-MetaData'!X253,'SERIES_DB-MetaData'!X253/25.4)</f>
        <v>0</v>
      </c>
      <c r="Y253" s="108">
        <f>'SERIES_DB-MetaData'!Y253</f>
        <v>6</v>
      </c>
      <c r="Z253" s="31">
        <f>IF('SERIES_DB-MetaData'!$F253="US",'SERIES_DB-MetaData'!Z253,'SERIES_DB-MetaData'!Z253/25.4)</f>
        <v>0</v>
      </c>
      <c r="AA253" s="108">
        <f>'SERIES_DB-MetaData'!AA253</f>
        <v>0</v>
      </c>
      <c r="AB253" s="31">
        <f>IF('SERIES_DB-MetaData'!$F253="US",'SERIES_DB-MetaData'!AB253,'SERIES_DB-MetaData'!AB253/25.4)</f>
        <v>0</v>
      </c>
      <c r="AC253" s="108">
        <f>'SERIES_DB-MetaData'!AC253</f>
        <v>0</v>
      </c>
      <c r="AD253" s="108">
        <f>'SERIES_DB-MetaData'!AD253</f>
        <v>0</v>
      </c>
      <c r="AE253" s="31">
        <f>IF('SERIES_DB-MetaData'!$F253="US",'SERIES_DB-MetaData'!AE253,'SERIES_DB-MetaData'!AE253/25.4)</f>
        <v>0</v>
      </c>
      <c r="AF253" s="108" t="str">
        <f>'SERIES_DB-MetaData'!AF253</f>
        <v>Ribbed</v>
      </c>
      <c r="AG253" s="23">
        <f t="shared" si="21"/>
        <v>0.99208189060730345</v>
      </c>
      <c r="AH253" s="31">
        <f>IF('SERIES_DB-MetaData'!$F253="US",'SERIES_DB-MetaData'!AH253,'SERIES_DB-MetaData'!AH253/25.4)</f>
        <v>0</v>
      </c>
      <c r="AI253" s="31">
        <f>IF('SERIES_DB-MetaData'!$F253="US",'SERIES_DB-MetaData'!AI253,'SERIES_DB-MetaData'!AI253/6.89476)</f>
        <v>53.301347690129894</v>
      </c>
      <c r="AJ253" s="31">
        <f>IF('SERIES_DB-MetaData'!$F253="US",'SERIES_DB-MetaData'!AJ253,'SERIES_DB-MetaData'!AJ253/6.89476)</f>
        <v>0</v>
      </c>
      <c r="AK253" s="31">
        <f>IF('SERIES_DB-MetaData'!$F253="US",'SERIES_DB-MetaData'!AK253,'SERIES_DB-MetaData'!AK253/6.89476)</f>
        <v>0</v>
      </c>
      <c r="AL253" s="31">
        <f>IF('SERIES_DB-MetaData'!$F253="US",'SERIES_DB-MetaData'!AL253,'SERIES_DB-MetaData'!AL253/6.89476)</f>
        <v>0</v>
      </c>
      <c r="AM253" s="31">
        <f>IF('SERIES_DB-MetaData'!$F253="US",'SERIES_DB-MetaData'!AM253,'SERIES_DB-MetaData'!AM253/6.89476)</f>
        <v>0</v>
      </c>
      <c r="AN253" s="31">
        <f>IF('SERIES_DB-MetaData'!$F253="US",'SERIES_DB-MetaData'!AN253,'SERIES_DB-MetaData'!AN253/6.89476)</f>
        <v>0</v>
      </c>
      <c r="AO253" s="108">
        <f>'SERIES_DB-MetaData'!AO253</f>
        <v>0</v>
      </c>
      <c r="AP253" s="108">
        <f>'SERIES_DB-MetaData'!AP253</f>
        <v>0</v>
      </c>
      <c r="AQ253" s="108">
        <f>'SERIES_DB-MetaData'!AQ253</f>
        <v>2</v>
      </c>
      <c r="AR253" s="108" t="str">
        <f>'SERIES_DB-MetaData'!AR253</f>
        <v>Ribbed</v>
      </c>
      <c r="AS253" s="31">
        <f>IF('SERIES_DB-MetaData'!$F253="US",'SERIES_DB-MetaData'!AS253,'SERIES_DB-MetaData'!AS253/25.4)</f>
        <v>5.9055118110236227E-2</v>
      </c>
      <c r="AT253" s="108">
        <f>'SERIES_DB-MetaData'!AT253</f>
        <v>0</v>
      </c>
      <c r="AU253" s="31">
        <f>IF('SERIES_DB-MetaData'!$F253="US",'SERIES_DB-MetaData'!AU253,'SERIES_DB-MetaData'!AU253/25.4)</f>
        <v>0.98425196850393704</v>
      </c>
      <c r="AV253" s="31">
        <f>IF('SERIES_DB-MetaData'!$F253="US",'SERIES_DB-MetaData'!AV253,'SERIES_DB-MetaData'!AV253/25.4)</f>
        <v>0</v>
      </c>
      <c r="AW253" s="108">
        <f>'SERIES_DB-MetaData'!AW253</f>
        <v>0</v>
      </c>
      <c r="AX253" s="31">
        <f>IF('SERIES_DB-MetaData'!$F253="US",'SERIES_DB-MetaData'!AX253,'SERIES_DB-MetaData'!AX253/25.4)</f>
        <v>0</v>
      </c>
      <c r="AY253" s="23">
        <f t="shared" si="22"/>
        <v>0.23561944901923454</v>
      </c>
      <c r="AZ253" s="23"/>
      <c r="BA253" s="31">
        <f>IF('SERIES_DB-MetaData'!$F253="US",'SERIES_DB-MetaData'!BA253,'SERIES_DB-MetaData'!BA253/6.89476)</f>
        <v>42.641078152103915</v>
      </c>
      <c r="BB253" s="31">
        <f>IF('SERIES_DB-MetaData'!$F253="US",'SERIES_DB-MetaData'!BB253,'SERIES_DB-MetaData'!BB253/6.89476)</f>
        <v>0</v>
      </c>
      <c r="BC253" s="108">
        <f>'SERIES_DB-MetaData'!BC253</f>
        <v>0</v>
      </c>
      <c r="BD253" s="31">
        <f>IF('SERIES_DB-MetaData'!$F253="US",'SERIES_DB-MetaData'!BD253,'SERIES_DB-MetaData'!BD253/25.4)</f>
        <v>0</v>
      </c>
      <c r="BE253" s="31">
        <f>IF('SERIES_DB-MetaData'!$F253="US",'SERIES_DB-MetaData'!BE253,'SERIES_DB-MetaData'!BE253/25.4)</f>
        <v>0</v>
      </c>
      <c r="BF253" s="108">
        <f>'SERIES_DB-MetaData'!BF253</f>
        <v>0</v>
      </c>
      <c r="BG253" s="23" t="e">
        <f t="shared" si="23"/>
        <v>#DIV/0!</v>
      </c>
      <c r="BH253" s="31">
        <f>IF('SERIES_DB-MetaData'!$F253="US",'SERIES_DB-MetaData'!BH253,'SERIES_DB-MetaData'!BH253/25.4)</f>
        <v>0</v>
      </c>
      <c r="BI253" s="31">
        <f>IF('SERIES_DB-MetaData'!$F253="US",'SERIES_DB-MetaData'!BI253,'SERIES_DB-MetaData'!BI253/6.89476)</f>
        <v>0</v>
      </c>
      <c r="BJ253" s="31">
        <f>IF('SERIES_DB-MetaData'!$F253="US",'SERIES_DB-MetaData'!BJ253,'SERIES_DB-MetaData'!BJ253/6.89476)</f>
        <v>0</v>
      </c>
      <c r="BK253" s="108">
        <f>'SERIES_DB-MetaData'!BK253</f>
        <v>0</v>
      </c>
      <c r="BL253" s="31">
        <f>IF('SERIES_DB-MetaData'!$F253="US",'SERIES_DB-MetaData'!BL253,'SERIES_DB-MetaData'!BL253/25.4)</f>
        <v>0</v>
      </c>
      <c r="BM253" s="31">
        <f>IF('SERIES_DB-MetaData'!$F253="US",'SERIES_DB-MetaData'!BM253,'SERIES_DB-MetaData'!BM253/25.4)</f>
        <v>0</v>
      </c>
      <c r="BN253" s="31">
        <f>'SERIES_DB-MetaData'!$BO$6</f>
        <v>0.52359877559829893</v>
      </c>
      <c r="BO253" s="22">
        <f>'SERIES_DB-MetaData'!$BO$6</f>
        <v>0.52359877559829893</v>
      </c>
      <c r="BP253" s="31">
        <f>IF('SERIES_DB-MetaData'!$F253="US",'SERIES_DB-MetaData'!BP253,'SERIES_DB-MetaData'!BP253/6.89476)</f>
        <v>0</v>
      </c>
      <c r="BQ253" s="31">
        <f>IF('SERIES_DB-MetaData'!$F253="US",'SERIES_DB-MetaData'!BQ253,'SERIES_DB-MetaData'!BQ253/6.89476)</f>
        <v>0</v>
      </c>
      <c r="BR253" s="108">
        <f>'SERIES_DB-MetaData'!BR253</f>
        <v>0</v>
      </c>
      <c r="BS253" s="31">
        <f>IF('SERIES_DB-MetaData'!$F253="US",'SERIES_DB-MetaData'!BS253,'SERIES_DB-MetaData'!BS253/25.4)</f>
        <v>0</v>
      </c>
      <c r="BT253" s="108">
        <f>'SERIES_DB-MetaData'!BT253</f>
        <v>0</v>
      </c>
      <c r="BU253" s="108">
        <f t="shared" si="24"/>
        <v>0</v>
      </c>
      <c r="BV253" s="31">
        <f>IF('SERIES_DB-MetaData'!$F253="US",'SERIES_DB-MetaData'!BV253,'SERIES_DB-MetaData'!BV253/6.89476)</f>
        <v>0</v>
      </c>
      <c r="BW253" s="108">
        <f>'SERIES_DB-MetaData'!BW253</f>
        <v>0</v>
      </c>
      <c r="BX253" s="108">
        <f>'SERIES_DB-MetaData'!BX253</f>
        <v>2</v>
      </c>
    </row>
    <row r="254" spans="1:76">
      <c r="A254" s="85">
        <f>'SERIES_DB-MetaData'!A254</f>
        <v>249</v>
      </c>
      <c r="B254" s="85">
        <f>'SERIES_DB-MetaData'!B254</f>
        <v>0</v>
      </c>
      <c r="C254" s="85">
        <f>'SERIES_DB-MetaData'!C254</f>
        <v>6</v>
      </c>
      <c r="D254" s="85" t="str">
        <f>'SERIES_DB-MetaData'!D254</f>
        <v>Tanabe_2-3</v>
      </c>
      <c r="E254" s="85" t="str">
        <f>'SERIES_DB-MetaData'!E254</f>
        <v>Tanabe (from Lu et al., 2010, NEES Database)</v>
      </c>
      <c r="F254" s="20" t="s">
        <v>193</v>
      </c>
      <c r="G254" s="85" t="str">
        <f>'SERIES_DB-MetaData'!G254</f>
        <v>M</v>
      </c>
      <c r="H254" s="85" t="str">
        <f>'SERIES_DB-MetaData'!H254</f>
        <v>B</v>
      </c>
      <c r="I254" s="31">
        <f>IF('SERIES_DB-MetaData'!$F254="US",'SERIES_DB-MetaData'!I254,'SERIES_DB-MetaData'!I254/6.89476)</f>
        <v>4.8297547702893207</v>
      </c>
      <c r="J254" s="31">
        <f>IF('SERIES_DB-MetaData'!$F254="US",'SERIES_DB-MetaData'!J254,'SERIES_DB-MetaData'!J254/6.89476)</f>
        <v>0</v>
      </c>
      <c r="K254" s="31">
        <f>IF('SERIES_DB-MetaData'!$F254="US",'SERIES_DB-MetaData'!K254,'SERIES_DB-MetaData'!K254/6.89476)</f>
        <v>0</v>
      </c>
      <c r="L254" s="31">
        <f>IF('SERIES_DB-MetaData'!$F254="US",'SERIES_DB-MetaData'!L254,'SERIES_DB-MetaData'!L254/4.448)</f>
        <v>0</v>
      </c>
      <c r="M254" s="20">
        <f>'SERIES_DB-MetaData'!M254</f>
        <v>0</v>
      </c>
      <c r="N254" s="31">
        <f>IF('SERIES_DB-MetaData'!$F254="US",'SERIES_DB-MetaData'!N254,'SERIES_DB-MetaData'!N254/25.4)</f>
        <v>2.3622047244094491</v>
      </c>
      <c r="O254" s="31">
        <f>IF('SERIES_DB-MetaData'!$F254="US",'SERIES_DB-MetaData'!O254,'SERIES_DB-MetaData'!O254/25.4)</f>
        <v>2.3622047244094491</v>
      </c>
      <c r="P254" s="31">
        <f>IF('SERIES_DB-MetaData'!$F254="US",'SERIES_DB-MetaData'!P254,'SERIES_DB-MetaData'!P254/25.4)</f>
        <v>22.440944881889767</v>
      </c>
      <c r="Q254" s="31">
        <f>IF('SERIES_DB-MetaData'!$F254="US",'SERIES_DB-MetaData'!Q254,'SERIES_DB-MetaData'!Q254/25.4)</f>
        <v>1.5748031496062993</v>
      </c>
      <c r="R254" s="31">
        <f>IF('SERIES_DB-MetaData'!$F254="US",'SERIES_DB-MetaData'!R254,'SERIES_DB-MetaData'!R254/25.4)</f>
        <v>18.897637795275593</v>
      </c>
      <c r="S254" s="31">
        <f>IF('SERIES_DB-MetaData'!$F254="US",'SERIES_DB-MetaData'!S254,'SERIES_DB-MetaData'!S254/25.4)</f>
        <v>18.897637795275593</v>
      </c>
      <c r="T254" s="24" t="str">
        <f>'SERIES_DB-MetaData'!T254</f>
        <v>C</v>
      </c>
      <c r="U254" s="31">
        <f>IF('SERIES_DB-MetaData'!$F254="US",'SERIES_DB-MetaData'!U254,'SERIES_DB-MetaData'!U254/(25.4^2))</f>
        <v>33.480066960133925</v>
      </c>
      <c r="V254" s="31">
        <f>IF('SERIES_DB-MetaData'!$F254="US",'SERIES_DB-MetaData'!V254,'SERIES_DB-MetaData'!V254/25.4)</f>
        <v>0.23622047244094491</v>
      </c>
      <c r="W254" s="31">
        <f>IF('SERIES_DB-MetaData'!$F254="US",'SERIES_DB-MetaData'!W254,'SERIES_DB-MetaData'!W254/25.4)</f>
        <v>0</v>
      </c>
      <c r="X254" s="31">
        <f>IF('SERIES_DB-MetaData'!$F254="US",'SERIES_DB-MetaData'!X254,'SERIES_DB-MetaData'!X254/25.4)</f>
        <v>0</v>
      </c>
      <c r="Y254" s="108">
        <f>'SERIES_DB-MetaData'!Y254</f>
        <v>6</v>
      </c>
      <c r="Z254" s="31">
        <f>IF('SERIES_DB-MetaData'!$F254="US",'SERIES_DB-MetaData'!Z254,'SERIES_DB-MetaData'!Z254/25.4)</f>
        <v>0</v>
      </c>
      <c r="AA254" s="108">
        <f>'SERIES_DB-MetaData'!AA254</f>
        <v>0</v>
      </c>
      <c r="AB254" s="31">
        <f>IF('SERIES_DB-MetaData'!$F254="US",'SERIES_DB-MetaData'!AB254,'SERIES_DB-MetaData'!AB254/25.4)</f>
        <v>0</v>
      </c>
      <c r="AC254" s="108">
        <f>'SERIES_DB-MetaData'!AC254</f>
        <v>0</v>
      </c>
      <c r="AD254" s="108">
        <f>'SERIES_DB-MetaData'!AD254</f>
        <v>0</v>
      </c>
      <c r="AE254" s="31">
        <f>IF('SERIES_DB-MetaData'!$F254="US",'SERIES_DB-MetaData'!AE254,'SERIES_DB-MetaData'!AE254/25.4)</f>
        <v>0</v>
      </c>
      <c r="AF254" s="108" t="str">
        <f>'SERIES_DB-MetaData'!AF254</f>
        <v>Ribbed</v>
      </c>
      <c r="AG254" s="23">
        <f t="shared" si="21"/>
        <v>0.78539816339744839</v>
      </c>
      <c r="AH254" s="31">
        <f>IF('SERIES_DB-MetaData'!$F254="US",'SERIES_DB-MetaData'!AH254,'SERIES_DB-MetaData'!AH254/25.4)</f>
        <v>0</v>
      </c>
      <c r="AI254" s="31">
        <f>IF('SERIES_DB-MetaData'!$F254="US",'SERIES_DB-MetaData'!AI254,'SERIES_DB-MetaData'!AI254/6.89476)</f>
        <v>53.301347690129894</v>
      </c>
      <c r="AJ254" s="31">
        <f>IF('SERIES_DB-MetaData'!$F254="US",'SERIES_DB-MetaData'!AJ254,'SERIES_DB-MetaData'!AJ254/6.89476)</f>
        <v>0</v>
      </c>
      <c r="AK254" s="31">
        <f>IF('SERIES_DB-MetaData'!$F254="US",'SERIES_DB-MetaData'!AK254,'SERIES_DB-MetaData'!AK254/6.89476)</f>
        <v>0</v>
      </c>
      <c r="AL254" s="31">
        <f>IF('SERIES_DB-MetaData'!$F254="US",'SERIES_DB-MetaData'!AL254,'SERIES_DB-MetaData'!AL254/6.89476)</f>
        <v>0</v>
      </c>
      <c r="AM254" s="31">
        <f>IF('SERIES_DB-MetaData'!$F254="US",'SERIES_DB-MetaData'!AM254,'SERIES_DB-MetaData'!AM254/6.89476)</f>
        <v>0</v>
      </c>
      <c r="AN254" s="31">
        <f>IF('SERIES_DB-MetaData'!$F254="US",'SERIES_DB-MetaData'!AN254,'SERIES_DB-MetaData'!AN254/6.89476)</f>
        <v>0</v>
      </c>
      <c r="AO254" s="108">
        <f>'SERIES_DB-MetaData'!AO254</f>
        <v>0</v>
      </c>
      <c r="AP254" s="108">
        <f>'SERIES_DB-MetaData'!AP254</f>
        <v>0</v>
      </c>
      <c r="AQ254" s="108">
        <f>'SERIES_DB-MetaData'!AQ254</f>
        <v>2</v>
      </c>
      <c r="AR254" s="108" t="str">
        <f>'SERIES_DB-MetaData'!AR254</f>
        <v>Ribbed</v>
      </c>
      <c r="AS254" s="31">
        <f>IF('SERIES_DB-MetaData'!$F254="US",'SERIES_DB-MetaData'!AS254,'SERIES_DB-MetaData'!AS254/25.4)</f>
        <v>5.9055118110236227E-2</v>
      </c>
      <c r="AT254" s="108">
        <f>'SERIES_DB-MetaData'!AT254</f>
        <v>0</v>
      </c>
      <c r="AU254" s="31">
        <f>IF('SERIES_DB-MetaData'!$F254="US",'SERIES_DB-MetaData'!AU254,'SERIES_DB-MetaData'!AU254/25.4)</f>
        <v>0.98425196850393704</v>
      </c>
      <c r="AV254" s="31">
        <f>IF('SERIES_DB-MetaData'!$F254="US",'SERIES_DB-MetaData'!AV254,'SERIES_DB-MetaData'!AV254/25.4)</f>
        <v>0</v>
      </c>
      <c r="AW254" s="108">
        <f>'SERIES_DB-MetaData'!AW254</f>
        <v>0</v>
      </c>
      <c r="AX254" s="31">
        <f>IF('SERIES_DB-MetaData'!$F254="US",'SERIES_DB-MetaData'!AX254,'SERIES_DB-MetaData'!AX254/25.4)</f>
        <v>0</v>
      </c>
      <c r="AY254" s="23">
        <f t="shared" si="22"/>
        <v>0.23561944901923454</v>
      </c>
      <c r="AZ254" s="23"/>
      <c r="BA254" s="31">
        <f>IF('SERIES_DB-MetaData'!$F254="US",'SERIES_DB-MetaData'!BA254,'SERIES_DB-MetaData'!BA254/6.89476)</f>
        <v>42.641078152103915</v>
      </c>
      <c r="BB254" s="31">
        <f>IF('SERIES_DB-MetaData'!$F254="US",'SERIES_DB-MetaData'!BB254,'SERIES_DB-MetaData'!BB254/6.89476)</f>
        <v>0</v>
      </c>
      <c r="BC254" s="108">
        <f>'SERIES_DB-MetaData'!BC254</f>
        <v>0</v>
      </c>
      <c r="BD254" s="31">
        <f>IF('SERIES_DB-MetaData'!$F254="US",'SERIES_DB-MetaData'!BD254,'SERIES_DB-MetaData'!BD254/25.4)</f>
        <v>0</v>
      </c>
      <c r="BE254" s="31">
        <f>IF('SERIES_DB-MetaData'!$F254="US",'SERIES_DB-MetaData'!BE254,'SERIES_DB-MetaData'!BE254/25.4)</f>
        <v>0</v>
      </c>
      <c r="BF254" s="108">
        <f>'SERIES_DB-MetaData'!BF254</f>
        <v>0</v>
      </c>
      <c r="BG254" s="23" t="e">
        <f t="shared" si="23"/>
        <v>#DIV/0!</v>
      </c>
      <c r="BH254" s="31">
        <f>IF('SERIES_DB-MetaData'!$F254="US",'SERIES_DB-MetaData'!BH254,'SERIES_DB-MetaData'!BH254/25.4)</f>
        <v>0</v>
      </c>
      <c r="BI254" s="31">
        <f>IF('SERIES_DB-MetaData'!$F254="US",'SERIES_DB-MetaData'!BI254,'SERIES_DB-MetaData'!BI254/6.89476)</f>
        <v>0</v>
      </c>
      <c r="BJ254" s="31">
        <f>IF('SERIES_DB-MetaData'!$F254="US",'SERIES_DB-MetaData'!BJ254,'SERIES_DB-MetaData'!BJ254/6.89476)</f>
        <v>0</v>
      </c>
      <c r="BK254" s="108">
        <f>'SERIES_DB-MetaData'!BK254</f>
        <v>0</v>
      </c>
      <c r="BL254" s="31">
        <f>IF('SERIES_DB-MetaData'!$F254="US",'SERIES_DB-MetaData'!BL254,'SERIES_DB-MetaData'!BL254/25.4)</f>
        <v>0</v>
      </c>
      <c r="BM254" s="31">
        <f>IF('SERIES_DB-MetaData'!$F254="US",'SERIES_DB-MetaData'!BM254,'SERIES_DB-MetaData'!BM254/25.4)</f>
        <v>0</v>
      </c>
      <c r="BN254" s="31">
        <f>'SERIES_DB-MetaData'!$BO$6</f>
        <v>0.52359877559829893</v>
      </c>
      <c r="BO254" s="22">
        <f>'SERIES_DB-MetaData'!$BO$6</f>
        <v>0.52359877559829893</v>
      </c>
      <c r="BP254" s="31">
        <f>IF('SERIES_DB-MetaData'!$F254="US",'SERIES_DB-MetaData'!BP254,'SERIES_DB-MetaData'!BP254/6.89476)</f>
        <v>0</v>
      </c>
      <c r="BQ254" s="31">
        <f>IF('SERIES_DB-MetaData'!$F254="US",'SERIES_DB-MetaData'!BQ254,'SERIES_DB-MetaData'!BQ254/6.89476)</f>
        <v>0</v>
      </c>
      <c r="BR254" s="108">
        <f>'SERIES_DB-MetaData'!BR254</f>
        <v>0</v>
      </c>
      <c r="BS254" s="31">
        <f>IF('SERIES_DB-MetaData'!$F254="US",'SERIES_DB-MetaData'!BS254,'SERIES_DB-MetaData'!BS254/25.4)</f>
        <v>0</v>
      </c>
      <c r="BT254" s="108">
        <f>'SERIES_DB-MetaData'!BT254</f>
        <v>0</v>
      </c>
      <c r="BU254" s="108">
        <f t="shared" si="24"/>
        <v>0</v>
      </c>
      <c r="BV254" s="31">
        <f>IF('SERIES_DB-MetaData'!$F254="US",'SERIES_DB-MetaData'!BV254,'SERIES_DB-MetaData'!BV254/6.89476)</f>
        <v>0</v>
      </c>
      <c r="BW254" s="108">
        <f>'SERIES_DB-MetaData'!BW254</f>
        <v>0</v>
      </c>
      <c r="BX254" s="108">
        <f>'SERIES_DB-MetaData'!BX254</f>
        <v>2</v>
      </c>
    </row>
    <row r="255" spans="1:76">
      <c r="A255" s="85">
        <f>'SERIES_DB-MetaData'!A255</f>
        <v>250</v>
      </c>
      <c r="B255" s="85">
        <f>'SERIES_DB-MetaData'!B255</f>
        <v>0</v>
      </c>
      <c r="C255" s="85">
        <f>'SERIES_DB-MetaData'!C255</f>
        <v>7</v>
      </c>
      <c r="D255" s="85" t="str">
        <f>'SERIES_DB-MetaData'!D255</f>
        <v>Tanabe_2-4</v>
      </c>
      <c r="E255" s="85" t="str">
        <f>'SERIES_DB-MetaData'!E255</f>
        <v>Tanabe (from Lu et al., 2010, NEES Database)</v>
      </c>
      <c r="F255" s="20" t="s">
        <v>193</v>
      </c>
      <c r="G255" s="85" t="str">
        <f>'SERIES_DB-MetaData'!G255</f>
        <v>M</v>
      </c>
      <c r="H255" s="85" t="str">
        <f>'SERIES_DB-MetaData'!H255</f>
        <v>B</v>
      </c>
      <c r="I255" s="31">
        <f>IF('SERIES_DB-MetaData'!$F255="US",'SERIES_DB-MetaData'!I255,'SERIES_DB-MetaData'!I255/6.89476)</f>
        <v>4.6267020171840647</v>
      </c>
      <c r="J255" s="31">
        <f>IF('SERIES_DB-MetaData'!$F255="US",'SERIES_DB-MetaData'!J255,'SERIES_DB-MetaData'!J255/6.89476)</f>
        <v>0</v>
      </c>
      <c r="K255" s="31">
        <f>IF('SERIES_DB-MetaData'!$F255="US",'SERIES_DB-MetaData'!K255,'SERIES_DB-MetaData'!K255/6.89476)</f>
        <v>0</v>
      </c>
      <c r="L255" s="31">
        <f>IF('SERIES_DB-MetaData'!$F255="US",'SERIES_DB-MetaData'!L255,'SERIES_DB-MetaData'!L255/4.448)</f>
        <v>0</v>
      </c>
      <c r="M255" s="20">
        <f>'SERIES_DB-MetaData'!M255</f>
        <v>0</v>
      </c>
      <c r="N255" s="31">
        <f>IF('SERIES_DB-MetaData'!$F255="US",'SERIES_DB-MetaData'!N255,'SERIES_DB-MetaData'!N255/25.4)</f>
        <v>2.3622047244094491</v>
      </c>
      <c r="O255" s="31">
        <f>IF('SERIES_DB-MetaData'!$F255="US",'SERIES_DB-MetaData'!O255,'SERIES_DB-MetaData'!O255/25.4)</f>
        <v>2.3622047244094491</v>
      </c>
      <c r="P255" s="31">
        <f>IF('SERIES_DB-MetaData'!$F255="US",'SERIES_DB-MetaData'!P255,'SERIES_DB-MetaData'!P255/25.4)</f>
        <v>22.440944881889767</v>
      </c>
      <c r="Q255" s="31">
        <f>IF('SERIES_DB-MetaData'!$F255="US",'SERIES_DB-MetaData'!Q255,'SERIES_DB-MetaData'!Q255/25.4)</f>
        <v>0.39370078740157483</v>
      </c>
      <c r="R255" s="31">
        <f>IF('SERIES_DB-MetaData'!$F255="US",'SERIES_DB-MetaData'!R255,'SERIES_DB-MetaData'!R255/25.4)</f>
        <v>18.897637795275593</v>
      </c>
      <c r="S255" s="31">
        <f>IF('SERIES_DB-MetaData'!$F255="US",'SERIES_DB-MetaData'!S255,'SERIES_DB-MetaData'!S255/25.4)</f>
        <v>18.897637795275593</v>
      </c>
      <c r="T255" s="24" t="str">
        <f>'SERIES_DB-MetaData'!T255</f>
        <v>C</v>
      </c>
      <c r="U255" s="31">
        <f>IF('SERIES_DB-MetaData'!$F255="US",'SERIES_DB-MetaData'!U255,'SERIES_DB-MetaData'!U255/(25.4^2))</f>
        <v>12.55502511005022</v>
      </c>
      <c r="V255" s="31">
        <f>IF('SERIES_DB-MetaData'!$F255="US",'SERIES_DB-MetaData'!V255,'SERIES_DB-MetaData'!V255/25.4)</f>
        <v>0.23622047244094491</v>
      </c>
      <c r="W255" s="31">
        <f>IF('SERIES_DB-MetaData'!$F255="US",'SERIES_DB-MetaData'!W255,'SERIES_DB-MetaData'!W255/25.4)</f>
        <v>0</v>
      </c>
      <c r="X255" s="31">
        <f>IF('SERIES_DB-MetaData'!$F255="US",'SERIES_DB-MetaData'!X255,'SERIES_DB-MetaData'!X255/25.4)</f>
        <v>0</v>
      </c>
      <c r="Y255" s="108">
        <f>'SERIES_DB-MetaData'!Y255</f>
        <v>6</v>
      </c>
      <c r="Z255" s="31">
        <f>IF('SERIES_DB-MetaData'!$F255="US",'SERIES_DB-MetaData'!Z255,'SERIES_DB-MetaData'!Z255/25.4)</f>
        <v>0</v>
      </c>
      <c r="AA255" s="108">
        <f>'SERIES_DB-MetaData'!AA255</f>
        <v>0</v>
      </c>
      <c r="AB255" s="31">
        <f>IF('SERIES_DB-MetaData'!$F255="US",'SERIES_DB-MetaData'!AB255,'SERIES_DB-MetaData'!AB255/25.4)</f>
        <v>0</v>
      </c>
      <c r="AC255" s="108">
        <f>'SERIES_DB-MetaData'!AC255</f>
        <v>0</v>
      </c>
      <c r="AD255" s="108">
        <f>'SERIES_DB-MetaData'!AD255</f>
        <v>0</v>
      </c>
      <c r="AE255" s="31">
        <f>IF('SERIES_DB-MetaData'!$F255="US",'SERIES_DB-MetaData'!AE255,'SERIES_DB-MetaData'!AE255/25.4)</f>
        <v>0</v>
      </c>
      <c r="AF255" s="108" t="str">
        <f>'SERIES_DB-MetaData'!AF255</f>
        <v>Ribbed</v>
      </c>
      <c r="AG255" s="23">
        <f t="shared" si="21"/>
        <v>2.0943951023931962</v>
      </c>
      <c r="AH255" s="31">
        <f>IF('SERIES_DB-MetaData'!$F255="US",'SERIES_DB-MetaData'!AH255,'SERIES_DB-MetaData'!AH255/25.4)</f>
        <v>0</v>
      </c>
      <c r="AI255" s="31">
        <f>IF('SERIES_DB-MetaData'!$F255="US",'SERIES_DB-MetaData'!AI255,'SERIES_DB-MetaData'!AI255/6.89476)</f>
        <v>53.301347690129894</v>
      </c>
      <c r="AJ255" s="31">
        <f>IF('SERIES_DB-MetaData'!$F255="US",'SERIES_DB-MetaData'!AJ255,'SERIES_DB-MetaData'!AJ255/6.89476)</f>
        <v>0</v>
      </c>
      <c r="AK255" s="31">
        <f>IF('SERIES_DB-MetaData'!$F255="US",'SERIES_DB-MetaData'!AK255,'SERIES_DB-MetaData'!AK255/6.89476)</f>
        <v>0</v>
      </c>
      <c r="AL255" s="31">
        <f>IF('SERIES_DB-MetaData'!$F255="US",'SERIES_DB-MetaData'!AL255,'SERIES_DB-MetaData'!AL255/6.89476)</f>
        <v>0</v>
      </c>
      <c r="AM255" s="31">
        <f>IF('SERIES_DB-MetaData'!$F255="US",'SERIES_DB-MetaData'!AM255,'SERIES_DB-MetaData'!AM255/6.89476)</f>
        <v>0</v>
      </c>
      <c r="AN255" s="31">
        <f>IF('SERIES_DB-MetaData'!$F255="US",'SERIES_DB-MetaData'!AN255,'SERIES_DB-MetaData'!AN255/6.89476)</f>
        <v>0</v>
      </c>
      <c r="AO255" s="108">
        <f>'SERIES_DB-MetaData'!AO255</f>
        <v>0</v>
      </c>
      <c r="AP255" s="108">
        <f>'SERIES_DB-MetaData'!AP255</f>
        <v>0</v>
      </c>
      <c r="AQ255" s="108">
        <f>'SERIES_DB-MetaData'!AQ255</f>
        <v>2</v>
      </c>
      <c r="AR255" s="108" t="str">
        <f>'SERIES_DB-MetaData'!AR255</f>
        <v>Ribbed</v>
      </c>
      <c r="AS255" s="31">
        <f>IF('SERIES_DB-MetaData'!$F255="US",'SERIES_DB-MetaData'!AS255,'SERIES_DB-MetaData'!AS255/25.4)</f>
        <v>5.9055118110236227E-2</v>
      </c>
      <c r="AT255" s="108">
        <f>'SERIES_DB-MetaData'!AT255</f>
        <v>0</v>
      </c>
      <c r="AU255" s="31">
        <f>IF('SERIES_DB-MetaData'!$F255="US",'SERIES_DB-MetaData'!AU255,'SERIES_DB-MetaData'!AU255/25.4)</f>
        <v>0.98425196850393704</v>
      </c>
      <c r="AV255" s="31">
        <f>IF('SERIES_DB-MetaData'!$F255="US",'SERIES_DB-MetaData'!AV255,'SERIES_DB-MetaData'!AV255/25.4)</f>
        <v>0</v>
      </c>
      <c r="AW255" s="108">
        <f>'SERIES_DB-MetaData'!AW255</f>
        <v>0</v>
      </c>
      <c r="AX255" s="31">
        <f>IF('SERIES_DB-MetaData'!$F255="US",'SERIES_DB-MetaData'!AX255,'SERIES_DB-MetaData'!AX255/25.4)</f>
        <v>0</v>
      </c>
      <c r="AY255" s="23">
        <f t="shared" si="22"/>
        <v>0.23561944901923454</v>
      </c>
      <c r="AZ255" s="23"/>
      <c r="BA255" s="31">
        <f>IF('SERIES_DB-MetaData'!$F255="US",'SERIES_DB-MetaData'!BA255,'SERIES_DB-MetaData'!BA255/6.89476)</f>
        <v>42.641078152103915</v>
      </c>
      <c r="BB255" s="31">
        <f>IF('SERIES_DB-MetaData'!$F255="US",'SERIES_DB-MetaData'!BB255,'SERIES_DB-MetaData'!BB255/6.89476)</f>
        <v>0</v>
      </c>
      <c r="BC255" s="108">
        <f>'SERIES_DB-MetaData'!BC255</f>
        <v>0</v>
      </c>
      <c r="BD255" s="31">
        <f>IF('SERIES_DB-MetaData'!$F255="US",'SERIES_DB-MetaData'!BD255,'SERIES_DB-MetaData'!BD255/25.4)</f>
        <v>0.10433070866141733</v>
      </c>
      <c r="BE255" s="31">
        <f>IF('SERIES_DB-MetaData'!$F255="US",'SERIES_DB-MetaData'!BE255,'SERIES_DB-MetaData'!BE255/25.4)</f>
        <v>0.59055118110236227</v>
      </c>
      <c r="BF255" s="108">
        <f>'SERIES_DB-MetaData'!BF255</f>
        <v>1</v>
      </c>
      <c r="BG255" s="23">
        <f t="shared" si="23"/>
        <v>3.6769724016390533</v>
      </c>
      <c r="BH255" s="31">
        <f>IF('SERIES_DB-MetaData'!$F255="US",'SERIES_DB-MetaData'!BH255,'SERIES_DB-MetaData'!BH255/25.4)</f>
        <v>0</v>
      </c>
      <c r="BI255" s="31">
        <f>IF('SERIES_DB-MetaData'!$F255="US",'SERIES_DB-MetaData'!BI255,'SERIES_DB-MetaData'!BI255/6.89476)</f>
        <v>41.219708880367122</v>
      </c>
      <c r="BJ255" s="31">
        <f>IF('SERIES_DB-MetaData'!$F255="US",'SERIES_DB-MetaData'!BJ255,'SERIES_DB-MetaData'!BJ255/6.89476)</f>
        <v>0</v>
      </c>
      <c r="BK255" s="108">
        <f>'SERIES_DB-MetaData'!BK255</f>
        <v>0</v>
      </c>
      <c r="BL255" s="31">
        <f>IF('SERIES_DB-MetaData'!$F255="US",'SERIES_DB-MetaData'!BL255,'SERIES_DB-MetaData'!BL255/25.4)</f>
        <v>0.10433070866141733</v>
      </c>
      <c r="BM255" s="31">
        <f>IF('SERIES_DB-MetaData'!$F255="US",'SERIES_DB-MetaData'!BM255,'SERIES_DB-MetaData'!BM255/25.4)</f>
        <v>0.59055118110236227</v>
      </c>
      <c r="BN255" s="31">
        <f>'SERIES_DB-MetaData'!$BO$6</f>
        <v>0.52359877559829893</v>
      </c>
      <c r="BO255" s="22">
        <f>'SERIES_DB-MetaData'!$BO$6</f>
        <v>0.52359877559829893</v>
      </c>
      <c r="BP255" s="31">
        <f>IF('SERIES_DB-MetaData'!$F255="US",'SERIES_DB-MetaData'!BP255,'SERIES_DB-MetaData'!BP255/6.89476)</f>
        <v>41.219708880367122</v>
      </c>
      <c r="BQ255" s="31">
        <f>IF('SERIES_DB-MetaData'!$F255="US",'SERIES_DB-MetaData'!BQ255,'SERIES_DB-MetaData'!BQ255/6.89476)</f>
        <v>0</v>
      </c>
      <c r="BR255" s="108">
        <f>'SERIES_DB-MetaData'!BR255</f>
        <v>0</v>
      </c>
      <c r="BS255" s="31">
        <f>IF('SERIES_DB-MetaData'!$F255="US",'SERIES_DB-MetaData'!BS255,'SERIES_DB-MetaData'!BS255/25.4)</f>
        <v>0</v>
      </c>
      <c r="BT255" s="108">
        <f>'SERIES_DB-MetaData'!BT255</f>
        <v>0</v>
      </c>
      <c r="BU255" s="108">
        <f t="shared" si="24"/>
        <v>0</v>
      </c>
      <c r="BV255" s="31">
        <f>IF('SERIES_DB-MetaData'!$F255="US",'SERIES_DB-MetaData'!BV255,'SERIES_DB-MetaData'!BV255/6.89476)</f>
        <v>0</v>
      </c>
      <c r="BW255" s="108">
        <f>'SERIES_DB-MetaData'!BW255</f>
        <v>0</v>
      </c>
      <c r="BX255" s="108">
        <f>'SERIES_DB-MetaData'!BX255</f>
        <v>2</v>
      </c>
    </row>
    <row r="256" spans="1:76">
      <c r="A256" s="85">
        <f>'SERIES_DB-MetaData'!A256</f>
        <v>251</v>
      </c>
      <c r="B256" s="85">
        <f>'SERIES_DB-MetaData'!B256</f>
        <v>0</v>
      </c>
      <c r="C256" s="85">
        <f>'SERIES_DB-MetaData'!C256</f>
        <v>8</v>
      </c>
      <c r="D256" s="85" t="str">
        <f>'SERIES_DB-MetaData'!D256</f>
        <v>Tanabe_2-5</v>
      </c>
      <c r="E256" s="85" t="str">
        <f>'SERIES_DB-MetaData'!E256</f>
        <v>Tanabe (from Lu et al., 2010, NEES Database)</v>
      </c>
      <c r="F256" s="20" t="s">
        <v>193</v>
      </c>
      <c r="G256" s="85" t="str">
        <f>'SERIES_DB-MetaData'!G256</f>
        <v>M</v>
      </c>
      <c r="H256" s="85" t="str">
        <f>'SERIES_DB-MetaData'!H256</f>
        <v>B</v>
      </c>
      <c r="I256" s="31">
        <f>IF('SERIES_DB-MetaData'!$F256="US",'SERIES_DB-MetaData'!I256,'SERIES_DB-MetaData'!I256/6.89476)</f>
        <v>4.9747924510787902</v>
      </c>
      <c r="J256" s="31">
        <f>IF('SERIES_DB-MetaData'!$F256="US",'SERIES_DB-MetaData'!J256,'SERIES_DB-MetaData'!J256/6.89476)</f>
        <v>0</v>
      </c>
      <c r="K256" s="31">
        <f>IF('SERIES_DB-MetaData'!$F256="US",'SERIES_DB-MetaData'!K256,'SERIES_DB-MetaData'!K256/6.89476)</f>
        <v>0</v>
      </c>
      <c r="L256" s="31">
        <f>IF('SERIES_DB-MetaData'!$F256="US",'SERIES_DB-MetaData'!L256,'SERIES_DB-MetaData'!L256/4.448)</f>
        <v>0</v>
      </c>
      <c r="M256" s="20">
        <f>'SERIES_DB-MetaData'!M256</f>
        <v>0</v>
      </c>
      <c r="N256" s="31">
        <f>IF('SERIES_DB-MetaData'!$F256="US",'SERIES_DB-MetaData'!N256,'SERIES_DB-MetaData'!N256/25.4)</f>
        <v>2.3622047244094491</v>
      </c>
      <c r="O256" s="31">
        <f>IF('SERIES_DB-MetaData'!$F256="US",'SERIES_DB-MetaData'!O256,'SERIES_DB-MetaData'!O256/25.4)</f>
        <v>2.3622047244094491</v>
      </c>
      <c r="P256" s="31">
        <f>IF('SERIES_DB-MetaData'!$F256="US",'SERIES_DB-MetaData'!P256,'SERIES_DB-MetaData'!P256/25.4)</f>
        <v>22.440944881889767</v>
      </c>
      <c r="Q256" s="31">
        <f>IF('SERIES_DB-MetaData'!$F256="US",'SERIES_DB-MetaData'!Q256,'SERIES_DB-MetaData'!Q256/25.4)</f>
        <v>0.78740157480314965</v>
      </c>
      <c r="R256" s="31">
        <f>IF('SERIES_DB-MetaData'!$F256="US",'SERIES_DB-MetaData'!R256,'SERIES_DB-MetaData'!R256/25.4)</f>
        <v>18.897637795275593</v>
      </c>
      <c r="S256" s="31">
        <f>IF('SERIES_DB-MetaData'!$F256="US",'SERIES_DB-MetaData'!S256,'SERIES_DB-MetaData'!S256/25.4)</f>
        <v>18.897637795275593</v>
      </c>
      <c r="T256" s="24" t="str">
        <f>'SERIES_DB-MetaData'!T256</f>
        <v>C</v>
      </c>
      <c r="U256" s="31">
        <f>IF('SERIES_DB-MetaData'!$F256="US",'SERIES_DB-MetaData'!U256,'SERIES_DB-MetaData'!U256/(25.4^2))</f>
        <v>19.530039060078121</v>
      </c>
      <c r="V256" s="31">
        <f>IF('SERIES_DB-MetaData'!$F256="US",'SERIES_DB-MetaData'!V256,'SERIES_DB-MetaData'!V256/25.4)</f>
        <v>0.23622047244094491</v>
      </c>
      <c r="W256" s="31">
        <f>IF('SERIES_DB-MetaData'!$F256="US",'SERIES_DB-MetaData'!W256,'SERIES_DB-MetaData'!W256/25.4)</f>
        <v>0</v>
      </c>
      <c r="X256" s="31">
        <f>IF('SERIES_DB-MetaData'!$F256="US",'SERIES_DB-MetaData'!X256,'SERIES_DB-MetaData'!X256/25.4)</f>
        <v>0</v>
      </c>
      <c r="Y256" s="108">
        <f>'SERIES_DB-MetaData'!Y256</f>
        <v>6</v>
      </c>
      <c r="Z256" s="31">
        <f>IF('SERIES_DB-MetaData'!$F256="US",'SERIES_DB-MetaData'!Z256,'SERIES_DB-MetaData'!Z256/25.4)</f>
        <v>0</v>
      </c>
      <c r="AA256" s="108">
        <f>'SERIES_DB-MetaData'!AA256</f>
        <v>0</v>
      </c>
      <c r="AB256" s="31">
        <f>IF('SERIES_DB-MetaData'!$F256="US",'SERIES_DB-MetaData'!AB256,'SERIES_DB-MetaData'!AB256/25.4)</f>
        <v>0</v>
      </c>
      <c r="AC256" s="108">
        <f>'SERIES_DB-MetaData'!AC256</f>
        <v>0</v>
      </c>
      <c r="AD256" s="108">
        <f>'SERIES_DB-MetaData'!AD256</f>
        <v>0</v>
      </c>
      <c r="AE256" s="31">
        <f>IF('SERIES_DB-MetaData'!$F256="US",'SERIES_DB-MetaData'!AE256,'SERIES_DB-MetaData'!AE256/25.4)</f>
        <v>0</v>
      </c>
      <c r="AF256" s="108" t="str">
        <f>'SERIES_DB-MetaData'!AF256</f>
        <v>Ribbed</v>
      </c>
      <c r="AG256" s="23">
        <f t="shared" si="21"/>
        <v>1.3463968515384832</v>
      </c>
      <c r="AH256" s="31">
        <f>IF('SERIES_DB-MetaData'!$F256="US",'SERIES_DB-MetaData'!AH256,'SERIES_DB-MetaData'!AH256/25.4)</f>
        <v>0</v>
      </c>
      <c r="AI256" s="31">
        <f>IF('SERIES_DB-MetaData'!$F256="US",'SERIES_DB-MetaData'!AI256,'SERIES_DB-MetaData'!AI256/6.89476)</f>
        <v>53.301347690129894</v>
      </c>
      <c r="AJ256" s="31">
        <f>IF('SERIES_DB-MetaData'!$F256="US",'SERIES_DB-MetaData'!AJ256,'SERIES_DB-MetaData'!AJ256/6.89476)</f>
        <v>0</v>
      </c>
      <c r="AK256" s="31">
        <f>IF('SERIES_DB-MetaData'!$F256="US",'SERIES_DB-MetaData'!AK256,'SERIES_DB-MetaData'!AK256/6.89476)</f>
        <v>0</v>
      </c>
      <c r="AL256" s="31">
        <f>IF('SERIES_DB-MetaData'!$F256="US",'SERIES_DB-MetaData'!AL256,'SERIES_DB-MetaData'!AL256/6.89476)</f>
        <v>0</v>
      </c>
      <c r="AM256" s="31">
        <f>IF('SERIES_DB-MetaData'!$F256="US",'SERIES_DB-MetaData'!AM256,'SERIES_DB-MetaData'!AM256/6.89476)</f>
        <v>0</v>
      </c>
      <c r="AN256" s="31">
        <f>IF('SERIES_DB-MetaData'!$F256="US",'SERIES_DB-MetaData'!AN256,'SERIES_DB-MetaData'!AN256/6.89476)</f>
        <v>0</v>
      </c>
      <c r="AO256" s="108">
        <f>'SERIES_DB-MetaData'!AO256</f>
        <v>0</v>
      </c>
      <c r="AP256" s="108">
        <f>'SERIES_DB-MetaData'!AP256</f>
        <v>0</v>
      </c>
      <c r="AQ256" s="108">
        <f>'SERIES_DB-MetaData'!AQ256</f>
        <v>2</v>
      </c>
      <c r="AR256" s="108" t="str">
        <f>'SERIES_DB-MetaData'!AR256</f>
        <v>Ribbed</v>
      </c>
      <c r="AS256" s="31">
        <f>IF('SERIES_DB-MetaData'!$F256="US",'SERIES_DB-MetaData'!AS256,'SERIES_DB-MetaData'!AS256/25.4)</f>
        <v>5.9055118110236227E-2</v>
      </c>
      <c r="AT256" s="108">
        <f>'SERIES_DB-MetaData'!AT256</f>
        <v>0</v>
      </c>
      <c r="AU256" s="31">
        <f>IF('SERIES_DB-MetaData'!$F256="US",'SERIES_DB-MetaData'!AU256,'SERIES_DB-MetaData'!AU256/25.4)</f>
        <v>0.98425196850393704</v>
      </c>
      <c r="AV256" s="31">
        <f>IF('SERIES_DB-MetaData'!$F256="US",'SERIES_DB-MetaData'!AV256,'SERIES_DB-MetaData'!AV256/25.4)</f>
        <v>0</v>
      </c>
      <c r="AW256" s="108">
        <f>'SERIES_DB-MetaData'!AW256</f>
        <v>0</v>
      </c>
      <c r="AX256" s="31">
        <f>IF('SERIES_DB-MetaData'!$F256="US",'SERIES_DB-MetaData'!AX256,'SERIES_DB-MetaData'!AX256/25.4)</f>
        <v>0</v>
      </c>
      <c r="AY256" s="23">
        <f t="shared" si="22"/>
        <v>0.23561944901923454</v>
      </c>
      <c r="AZ256" s="23"/>
      <c r="BA256" s="31">
        <f>IF('SERIES_DB-MetaData'!$F256="US",'SERIES_DB-MetaData'!BA256,'SERIES_DB-MetaData'!BA256/6.89476)</f>
        <v>42.641078152103915</v>
      </c>
      <c r="BB256" s="31">
        <f>IF('SERIES_DB-MetaData'!$F256="US",'SERIES_DB-MetaData'!BB256,'SERIES_DB-MetaData'!BB256/6.89476)</f>
        <v>0</v>
      </c>
      <c r="BC256" s="108">
        <f>'SERIES_DB-MetaData'!BC256</f>
        <v>0</v>
      </c>
      <c r="BD256" s="31">
        <f>IF('SERIES_DB-MetaData'!$F256="US",'SERIES_DB-MetaData'!BD256,'SERIES_DB-MetaData'!BD256/25.4)</f>
        <v>0.10433070866141733</v>
      </c>
      <c r="BE256" s="31">
        <f>IF('SERIES_DB-MetaData'!$F256="US",'SERIES_DB-MetaData'!BE256,'SERIES_DB-MetaData'!BE256/25.4)</f>
        <v>0.59055118110236227</v>
      </c>
      <c r="BF256" s="108">
        <f>'SERIES_DB-MetaData'!BF256</f>
        <v>1</v>
      </c>
      <c r="BG256" s="23">
        <f t="shared" si="23"/>
        <v>1.8384862008195266</v>
      </c>
      <c r="BH256" s="31">
        <f>IF('SERIES_DB-MetaData'!$F256="US",'SERIES_DB-MetaData'!BH256,'SERIES_DB-MetaData'!BH256/25.4)</f>
        <v>0</v>
      </c>
      <c r="BI256" s="31">
        <f>IF('SERIES_DB-MetaData'!$F256="US",'SERIES_DB-MetaData'!BI256,'SERIES_DB-MetaData'!BI256/6.89476)</f>
        <v>41.219708880367122</v>
      </c>
      <c r="BJ256" s="31">
        <f>IF('SERIES_DB-MetaData'!$F256="US",'SERIES_DB-MetaData'!BJ256,'SERIES_DB-MetaData'!BJ256/6.89476)</f>
        <v>0</v>
      </c>
      <c r="BK256" s="108">
        <f>'SERIES_DB-MetaData'!BK256</f>
        <v>0</v>
      </c>
      <c r="BL256" s="31">
        <f>IF('SERIES_DB-MetaData'!$F256="US",'SERIES_DB-MetaData'!BL256,'SERIES_DB-MetaData'!BL256/25.4)</f>
        <v>0.10433070866141733</v>
      </c>
      <c r="BM256" s="31">
        <f>IF('SERIES_DB-MetaData'!$F256="US",'SERIES_DB-MetaData'!BM256,'SERIES_DB-MetaData'!BM256/25.4)</f>
        <v>0.59055118110236227</v>
      </c>
      <c r="BN256" s="31">
        <f>'SERIES_DB-MetaData'!$BO$6</f>
        <v>0.52359877559829893</v>
      </c>
      <c r="BO256" s="22">
        <f>'SERIES_DB-MetaData'!$BO$6</f>
        <v>0.52359877559829893</v>
      </c>
      <c r="BP256" s="31">
        <f>IF('SERIES_DB-MetaData'!$F256="US",'SERIES_DB-MetaData'!BP256,'SERIES_DB-MetaData'!BP256/6.89476)</f>
        <v>41.219708880367122</v>
      </c>
      <c r="BQ256" s="31">
        <f>IF('SERIES_DB-MetaData'!$F256="US",'SERIES_DB-MetaData'!BQ256,'SERIES_DB-MetaData'!BQ256/6.89476)</f>
        <v>0</v>
      </c>
      <c r="BR256" s="108">
        <f>'SERIES_DB-MetaData'!BR256</f>
        <v>0</v>
      </c>
      <c r="BS256" s="31">
        <f>IF('SERIES_DB-MetaData'!$F256="US",'SERIES_DB-MetaData'!BS256,'SERIES_DB-MetaData'!BS256/25.4)</f>
        <v>0</v>
      </c>
      <c r="BT256" s="108">
        <f>'SERIES_DB-MetaData'!BT256</f>
        <v>0</v>
      </c>
      <c r="BU256" s="108">
        <f t="shared" si="24"/>
        <v>0</v>
      </c>
      <c r="BV256" s="31">
        <f>IF('SERIES_DB-MetaData'!$F256="US",'SERIES_DB-MetaData'!BV256,'SERIES_DB-MetaData'!BV256/6.89476)</f>
        <v>0</v>
      </c>
      <c r="BW256" s="108">
        <f>'SERIES_DB-MetaData'!BW256</f>
        <v>0</v>
      </c>
      <c r="BX256" s="108">
        <f>'SERIES_DB-MetaData'!BX256</f>
        <v>2</v>
      </c>
    </row>
    <row r="257" spans="1:76">
      <c r="A257" s="85">
        <f>'SERIES_DB-MetaData'!A257</f>
        <v>252</v>
      </c>
      <c r="B257" s="85">
        <f>'SERIES_DB-MetaData'!B257</f>
        <v>0</v>
      </c>
      <c r="C257" s="85">
        <f>'SERIES_DB-MetaData'!C257</f>
        <v>9</v>
      </c>
      <c r="D257" s="85" t="str">
        <f>'SERIES_DB-MetaData'!D257</f>
        <v>Tanabe_2-6</v>
      </c>
      <c r="E257" s="85" t="str">
        <f>'SERIES_DB-MetaData'!E257</f>
        <v>Tanabe (from Lu et al., 2010, NEES Database)</v>
      </c>
      <c r="F257" s="20" t="s">
        <v>193</v>
      </c>
      <c r="G257" s="85" t="str">
        <f>'SERIES_DB-MetaData'!G257</f>
        <v>M</v>
      </c>
      <c r="H257" s="85" t="str">
        <f>'SERIES_DB-MetaData'!H257</f>
        <v>B</v>
      </c>
      <c r="I257" s="31">
        <f>IF('SERIES_DB-MetaData'!$F257="US",'SERIES_DB-MetaData'!I257,'SERIES_DB-MetaData'!I257/6.89476)</f>
        <v>4.3656341917630206</v>
      </c>
      <c r="J257" s="31">
        <f>IF('SERIES_DB-MetaData'!$F257="US",'SERIES_DB-MetaData'!J257,'SERIES_DB-MetaData'!J257/6.89476)</f>
        <v>0</v>
      </c>
      <c r="K257" s="31">
        <f>IF('SERIES_DB-MetaData'!$F257="US",'SERIES_DB-MetaData'!K257,'SERIES_DB-MetaData'!K257/6.89476)</f>
        <v>0</v>
      </c>
      <c r="L257" s="31">
        <f>IF('SERIES_DB-MetaData'!$F257="US",'SERIES_DB-MetaData'!L257,'SERIES_DB-MetaData'!L257/4.448)</f>
        <v>0</v>
      </c>
      <c r="M257" s="20">
        <f>'SERIES_DB-MetaData'!M257</f>
        <v>0</v>
      </c>
      <c r="N257" s="31">
        <f>IF('SERIES_DB-MetaData'!$F257="US",'SERIES_DB-MetaData'!N257,'SERIES_DB-MetaData'!N257/25.4)</f>
        <v>2.3622047244094491</v>
      </c>
      <c r="O257" s="31">
        <f>IF('SERIES_DB-MetaData'!$F257="US",'SERIES_DB-MetaData'!O257,'SERIES_DB-MetaData'!O257/25.4)</f>
        <v>2.3622047244094491</v>
      </c>
      <c r="P257" s="31">
        <f>IF('SERIES_DB-MetaData'!$F257="US",'SERIES_DB-MetaData'!P257,'SERIES_DB-MetaData'!P257/25.4)</f>
        <v>22.440944881889767</v>
      </c>
      <c r="Q257" s="31">
        <f>IF('SERIES_DB-MetaData'!$F257="US",'SERIES_DB-MetaData'!Q257,'SERIES_DB-MetaData'!Q257/25.4)</f>
        <v>0.78740157480314965</v>
      </c>
      <c r="R257" s="31">
        <f>IF('SERIES_DB-MetaData'!$F257="US",'SERIES_DB-MetaData'!R257,'SERIES_DB-MetaData'!R257/25.4)</f>
        <v>18.897637795275593</v>
      </c>
      <c r="S257" s="31">
        <f>IF('SERIES_DB-MetaData'!$F257="US",'SERIES_DB-MetaData'!S257,'SERIES_DB-MetaData'!S257/25.4)</f>
        <v>18.897637795275593</v>
      </c>
      <c r="T257" s="24" t="str">
        <f>'SERIES_DB-MetaData'!T257</f>
        <v>C</v>
      </c>
      <c r="U257" s="31">
        <f>IF('SERIES_DB-MetaData'!$F257="US",'SERIES_DB-MetaData'!U257,'SERIES_DB-MetaData'!U257/(25.4^2))</f>
        <v>19.530039060078121</v>
      </c>
      <c r="V257" s="31">
        <f>IF('SERIES_DB-MetaData'!$F257="US",'SERIES_DB-MetaData'!V257,'SERIES_DB-MetaData'!V257/25.4)</f>
        <v>0.23622047244094491</v>
      </c>
      <c r="W257" s="31">
        <f>IF('SERIES_DB-MetaData'!$F257="US",'SERIES_DB-MetaData'!W257,'SERIES_DB-MetaData'!W257/25.4)</f>
        <v>0</v>
      </c>
      <c r="X257" s="31">
        <f>IF('SERIES_DB-MetaData'!$F257="US",'SERIES_DB-MetaData'!X257,'SERIES_DB-MetaData'!X257/25.4)</f>
        <v>0</v>
      </c>
      <c r="Y257" s="108">
        <f>'SERIES_DB-MetaData'!Y257</f>
        <v>6</v>
      </c>
      <c r="Z257" s="31">
        <f>IF('SERIES_DB-MetaData'!$F257="US",'SERIES_DB-MetaData'!Z257,'SERIES_DB-MetaData'!Z257/25.4)</f>
        <v>0</v>
      </c>
      <c r="AA257" s="108">
        <f>'SERIES_DB-MetaData'!AA257</f>
        <v>0</v>
      </c>
      <c r="AB257" s="31">
        <f>IF('SERIES_DB-MetaData'!$F257="US",'SERIES_DB-MetaData'!AB257,'SERIES_DB-MetaData'!AB257/25.4)</f>
        <v>0</v>
      </c>
      <c r="AC257" s="108">
        <f>'SERIES_DB-MetaData'!AC257</f>
        <v>0</v>
      </c>
      <c r="AD257" s="108">
        <f>'SERIES_DB-MetaData'!AD257</f>
        <v>0</v>
      </c>
      <c r="AE257" s="31">
        <f>IF('SERIES_DB-MetaData'!$F257="US",'SERIES_DB-MetaData'!AE257,'SERIES_DB-MetaData'!AE257/25.4)</f>
        <v>0</v>
      </c>
      <c r="AF257" s="108" t="str">
        <f>'SERIES_DB-MetaData'!AF257</f>
        <v>Ribbed</v>
      </c>
      <c r="AG257" s="23">
        <f t="shared" si="21"/>
        <v>1.3463968515384832</v>
      </c>
      <c r="AH257" s="31">
        <f>IF('SERIES_DB-MetaData'!$F257="US",'SERIES_DB-MetaData'!AH257,'SERIES_DB-MetaData'!AH257/25.4)</f>
        <v>0</v>
      </c>
      <c r="AI257" s="31">
        <f>IF('SERIES_DB-MetaData'!$F257="US",'SERIES_DB-MetaData'!AI257,'SERIES_DB-MetaData'!AI257/6.89476)</f>
        <v>53.301347690129894</v>
      </c>
      <c r="AJ257" s="31">
        <f>IF('SERIES_DB-MetaData'!$F257="US",'SERIES_DB-MetaData'!AJ257,'SERIES_DB-MetaData'!AJ257/6.89476)</f>
        <v>0</v>
      </c>
      <c r="AK257" s="31">
        <f>IF('SERIES_DB-MetaData'!$F257="US",'SERIES_DB-MetaData'!AK257,'SERIES_DB-MetaData'!AK257/6.89476)</f>
        <v>0</v>
      </c>
      <c r="AL257" s="31">
        <f>IF('SERIES_DB-MetaData'!$F257="US",'SERIES_DB-MetaData'!AL257,'SERIES_DB-MetaData'!AL257/6.89476)</f>
        <v>0</v>
      </c>
      <c r="AM257" s="31">
        <f>IF('SERIES_DB-MetaData'!$F257="US",'SERIES_DB-MetaData'!AM257,'SERIES_DB-MetaData'!AM257/6.89476)</f>
        <v>0</v>
      </c>
      <c r="AN257" s="31">
        <f>IF('SERIES_DB-MetaData'!$F257="US",'SERIES_DB-MetaData'!AN257,'SERIES_DB-MetaData'!AN257/6.89476)</f>
        <v>0</v>
      </c>
      <c r="AO257" s="108">
        <f>'SERIES_DB-MetaData'!AO257</f>
        <v>0</v>
      </c>
      <c r="AP257" s="108">
        <f>'SERIES_DB-MetaData'!AP257</f>
        <v>0</v>
      </c>
      <c r="AQ257" s="108">
        <f>'SERIES_DB-MetaData'!AQ257</f>
        <v>2</v>
      </c>
      <c r="AR257" s="108" t="str">
        <f>'SERIES_DB-MetaData'!AR257</f>
        <v>Ribbed</v>
      </c>
      <c r="AS257" s="31">
        <f>IF('SERIES_DB-MetaData'!$F257="US",'SERIES_DB-MetaData'!AS257,'SERIES_DB-MetaData'!AS257/25.4)</f>
        <v>5.9055118110236227E-2</v>
      </c>
      <c r="AT257" s="108">
        <f>'SERIES_DB-MetaData'!AT257</f>
        <v>0</v>
      </c>
      <c r="AU257" s="31">
        <f>IF('SERIES_DB-MetaData'!$F257="US",'SERIES_DB-MetaData'!AU257,'SERIES_DB-MetaData'!AU257/25.4)</f>
        <v>0.98425196850393704</v>
      </c>
      <c r="AV257" s="31">
        <f>IF('SERIES_DB-MetaData'!$F257="US",'SERIES_DB-MetaData'!AV257,'SERIES_DB-MetaData'!AV257/25.4)</f>
        <v>0</v>
      </c>
      <c r="AW257" s="108">
        <f>'SERIES_DB-MetaData'!AW257</f>
        <v>0</v>
      </c>
      <c r="AX257" s="31">
        <f>IF('SERIES_DB-MetaData'!$F257="US",'SERIES_DB-MetaData'!AX257,'SERIES_DB-MetaData'!AX257/25.4)</f>
        <v>0</v>
      </c>
      <c r="AY257" s="23">
        <f t="shared" si="22"/>
        <v>0.23561944901923454</v>
      </c>
      <c r="AZ257" s="23"/>
      <c r="BA257" s="31">
        <f>IF('SERIES_DB-MetaData'!$F257="US",'SERIES_DB-MetaData'!BA257,'SERIES_DB-MetaData'!BA257/6.89476)</f>
        <v>42.641078152103915</v>
      </c>
      <c r="BB257" s="31">
        <f>IF('SERIES_DB-MetaData'!$F257="US",'SERIES_DB-MetaData'!BB257,'SERIES_DB-MetaData'!BB257/6.89476)</f>
        <v>0</v>
      </c>
      <c r="BC257" s="108">
        <f>'SERIES_DB-MetaData'!BC257</f>
        <v>0</v>
      </c>
      <c r="BD257" s="31">
        <f>IF('SERIES_DB-MetaData'!$F257="US",'SERIES_DB-MetaData'!BD257,'SERIES_DB-MetaData'!BD257/25.4)</f>
        <v>0.10433070866141733</v>
      </c>
      <c r="BE257" s="31">
        <f>IF('SERIES_DB-MetaData'!$F257="US",'SERIES_DB-MetaData'!BE257,'SERIES_DB-MetaData'!BE257/25.4)</f>
        <v>0.59055118110236227</v>
      </c>
      <c r="BF257" s="108">
        <f>'SERIES_DB-MetaData'!BF257</f>
        <v>1</v>
      </c>
      <c r="BG257" s="23">
        <f t="shared" si="23"/>
        <v>1.8384862008195266</v>
      </c>
      <c r="BH257" s="31">
        <f>IF('SERIES_DB-MetaData'!$F257="US",'SERIES_DB-MetaData'!BH257,'SERIES_DB-MetaData'!BH257/25.4)</f>
        <v>0</v>
      </c>
      <c r="BI257" s="31">
        <f>IF('SERIES_DB-MetaData'!$F257="US",'SERIES_DB-MetaData'!BI257,'SERIES_DB-MetaData'!BI257/6.89476)</f>
        <v>41.219708880367122</v>
      </c>
      <c r="BJ257" s="31">
        <f>IF('SERIES_DB-MetaData'!$F257="US",'SERIES_DB-MetaData'!BJ257,'SERIES_DB-MetaData'!BJ257/6.89476)</f>
        <v>0</v>
      </c>
      <c r="BK257" s="108">
        <f>'SERIES_DB-MetaData'!BK257</f>
        <v>0</v>
      </c>
      <c r="BL257" s="31">
        <f>IF('SERIES_DB-MetaData'!$F257="US",'SERIES_DB-MetaData'!BL257,'SERIES_DB-MetaData'!BL257/25.4)</f>
        <v>0.10433070866141733</v>
      </c>
      <c r="BM257" s="31">
        <f>IF('SERIES_DB-MetaData'!$F257="US",'SERIES_DB-MetaData'!BM257,'SERIES_DB-MetaData'!BM257/25.4)</f>
        <v>0.59055118110236227</v>
      </c>
      <c r="BN257" s="31">
        <f>'SERIES_DB-MetaData'!$BO$6</f>
        <v>0.52359877559829893</v>
      </c>
      <c r="BO257" s="22">
        <f>'SERIES_DB-MetaData'!$BO$6</f>
        <v>0.52359877559829893</v>
      </c>
      <c r="BP257" s="31">
        <f>IF('SERIES_DB-MetaData'!$F257="US",'SERIES_DB-MetaData'!BP257,'SERIES_DB-MetaData'!BP257/6.89476)</f>
        <v>41.219708880367122</v>
      </c>
      <c r="BQ257" s="31">
        <f>IF('SERIES_DB-MetaData'!$F257="US",'SERIES_DB-MetaData'!BQ257,'SERIES_DB-MetaData'!BQ257/6.89476)</f>
        <v>0</v>
      </c>
      <c r="BR257" s="108">
        <f>'SERIES_DB-MetaData'!BR257</f>
        <v>0</v>
      </c>
      <c r="BS257" s="31">
        <f>IF('SERIES_DB-MetaData'!$F257="US",'SERIES_DB-MetaData'!BS257,'SERIES_DB-MetaData'!BS257/25.4)</f>
        <v>0</v>
      </c>
      <c r="BT257" s="108">
        <f>'SERIES_DB-MetaData'!BT257</f>
        <v>0</v>
      </c>
      <c r="BU257" s="108">
        <f t="shared" si="24"/>
        <v>0</v>
      </c>
      <c r="BV257" s="31">
        <f>IF('SERIES_DB-MetaData'!$F257="US",'SERIES_DB-MetaData'!BV257,'SERIES_DB-MetaData'!BV257/6.89476)</f>
        <v>0</v>
      </c>
      <c r="BW257" s="108">
        <f>'SERIES_DB-MetaData'!BW257</f>
        <v>0</v>
      </c>
      <c r="BX257" s="108">
        <f>'SERIES_DB-MetaData'!BX257</f>
        <v>2</v>
      </c>
    </row>
    <row r="258" spans="1:76">
      <c r="A258" s="85">
        <f>'SERIES_DB-MetaData'!A258</f>
        <v>253</v>
      </c>
      <c r="B258" s="85">
        <f>'SERIES_DB-MetaData'!B258</f>
        <v>0</v>
      </c>
      <c r="C258" s="85">
        <f>'SERIES_DB-MetaData'!C258</f>
        <v>10</v>
      </c>
      <c r="D258" s="85" t="str">
        <f>'SERIES_DB-MetaData'!D258</f>
        <v>Tanabe_2-7</v>
      </c>
      <c r="E258" s="85" t="str">
        <f>'SERIES_DB-MetaData'!E258</f>
        <v>Tanabe (from Lu et al., 2010, NEES Database)</v>
      </c>
      <c r="F258" s="20" t="s">
        <v>193</v>
      </c>
      <c r="G258" s="85" t="str">
        <f>'SERIES_DB-MetaData'!G258</f>
        <v>M</v>
      </c>
      <c r="H258" s="85" t="str">
        <f>'SERIES_DB-MetaData'!H258</f>
        <v>B</v>
      </c>
      <c r="I258" s="31">
        <f>IF('SERIES_DB-MetaData'!$F258="US",'SERIES_DB-MetaData'!I258,'SERIES_DB-MetaData'!I258/6.89476)</f>
        <v>5.0618150595524716</v>
      </c>
      <c r="J258" s="31">
        <f>IF('SERIES_DB-MetaData'!$F258="US",'SERIES_DB-MetaData'!J258,'SERIES_DB-MetaData'!J258/6.89476)</f>
        <v>0</v>
      </c>
      <c r="K258" s="31">
        <f>IF('SERIES_DB-MetaData'!$F258="US",'SERIES_DB-MetaData'!K258,'SERIES_DB-MetaData'!K258/6.89476)</f>
        <v>0</v>
      </c>
      <c r="L258" s="31">
        <f>IF('SERIES_DB-MetaData'!$F258="US",'SERIES_DB-MetaData'!L258,'SERIES_DB-MetaData'!L258/4.448)</f>
        <v>0</v>
      </c>
      <c r="M258" s="20">
        <f>'SERIES_DB-MetaData'!M258</f>
        <v>0</v>
      </c>
      <c r="N258" s="31">
        <f>IF('SERIES_DB-MetaData'!$F258="US",'SERIES_DB-MetaData'!N258,'SERIES_DB-MetaData'!N258/25.4)</f>
        <v>2.3622047244094491</v>
      </c>
      <c r="O258" s="31">
        <f>IF('SERIES_DB-MetaData'!$F258="US",'SERIES_DB-MetaData'!O258,'SERIES_DB-MetaData'!O258/25.4)</f>
        <v>2.3622047244094491</v>
      </c>
      <c r="P258" s="31">
        <f>IF('SERIES_DB-MetaData'!$F258="US",'SERIES_DB-MetaData'!P258,'SERIES_DB-MetaData'!P258/25.4)</f>
        <v>22.440944881889767</v>
      </c>
      <c r="Q258" s="31">
        <f>IF('SERIES_DB-MetaData'!$F258="US",'SERIES_DB-MetaData'!Q258,'SERIES_DB-MetaData'!Q258/25.4)</f>
        <v>0.78740157480314965</v>
      </c>
      <c r="R258" s="31">
        <f>IF('SERIES_DB-MetaData'!$F258="US",'SERIES_DB-MetaData'!R258,'SERIES_DB-MetaData'!R258/25.4)</f>
        <v>18.897637795275593</v>
      </c>
      <c r="S258" s="31">
        <f>IF('SERIES_DB-MetaData'!$F258="US",'SERIES_DB-MetaData'!S258,'SERIES_DB-MetaData'!S258/25.4)</f>
        <v>18.897637795275593</v>
      </c>
      <c r="T258" s="24" t="str">
        <f>'SERIES_DB-MetaData'!T258</f>
        <v>C</v>
      </c>
      <c r="U258" s="31">
        <f>IF('SERIES_DB-MetaData'!$F258="US",'SERIES_DB-MetaData'!U258,'SERIES_DB-MetaData'!U258/(25.4^2))</f>
        <v>19.530039060078121</v>
      </c>
      <c r="V258" s="31">
        <f>IF('SERIES_DB-MetaData'!$F258="US",'SERIES_DB-MetaData'!V258,'SERIES_DB-MetaData'!V258/25.4)</f>
        <v>0.23622047244094491</v>
      </c>
      <c r="W258" s="31">
        <f>IF('SERIES_DB-MetaData'!$F258="US",'SERIES_DB-MetaData'!W258,'SERIES_DB-MetaData'!W258/25.4)</f>
        <v>0</v>
      </c>
      <c r="X258" s="31">
        <f>IF('SERIES_DB-MetaData'!$F258="US",'SERIES_DB-MetaData'!X258,'SERIES_DB-MetaData'!X258/25.4)</f>
        <v>0</v>
      </c>
      <c r="Y258" s="108">
        <f>'SERIES_DB-MetaData'!Y258</f>
        <v>6</v>
      </c>
      <c r="Z258" s="31">
        <f>IF('SERIES_DB-MetaData'!$F258="US",'SERIES_DB-MetaData'!Z258,'SERIES_DB-MetaData'!Z258/25.4)</f>
        <v>0</v>
      </c>
      <c r="AA258" s="108">
        <f>'SERIES_DB-MetaData'!AA258</f>
        <v>0</v>
      </c>
      <c r="AB258" s="31">
        <f>IF('SERIES_DB-MetaData'!$F258="US",'SERIES_DB-MetaData'!AB258,'SERIES_DB-MetaData'!AB258/25.4)</f>
        <v>0</v>
      </c>
      <c r="AC258" s="108">
        <f>'SERIES_DB-MetaData'!AC258</f>
        <v>0</v>
      </c>
      <c r="AD258" s="108">
        <f>'SERIES_DB-MetaData'!AD258</f>
        <v>0</v>
      </c>
      <c r="AE258" s="31">
        <f>IF('SERIES_DB-MetaData'!$F258="US",'SERIES_DB-MetaData'!AE258,'SERIES_DB-MetaData'!AE258/25.4)</f>
        <v>0</v>
      </c>
      <c r="AF258" s="108" t="str">
        <f>'SERIES_DB-MetaData'!AF258</f>
        <v>Ribbed</v>
      </c>
      <c r="AG258" s="23">
        <f t="shared" si="21"/>
        <v>1.3463968515384832</v>
      </c>
      <c r="AH258" s="31">
        <f>IF('SERIES_DB-MetaData'!$F258="US",'SERIES_DB-MetaData'!AH258,'SERIES_DB-MetaData'!AH258/25.4)</f>
        <v>0</v>
      </c>
      <c r="AI258" s="31">
        <f>IF('SERIES_DB-MetaData'!$F258="US",'SERIES_DB-MetaData'!AI258,'SERIES_DB-MetaData'!AI258/6.89476)</f>
        <v>53.301347690129894</v>
      </c>
      <c r="AJ258" s="31">
        <f>IF('SERIES_DB-MetaData'!$F258="US",'SERIES_DB-MetaData'!AJ258,'SERIES_DB-MetaData'!AJ258/6.89476)</f>
        <v>0</v>
      </c>
      <c r="AK258" s="31">
        <f>IF('SERIES_DB-MetaData'!$F258="US",'SERIES_DB-MetaData'!AK258,'SERIES_DB-MetaData'!AK258/6.89476)</f>
        <v>0</v>
      </c>
      <c r="AL258" s="31">
        <f>IF('SERIES_DB-MetaData'!$F258="US",'SERIES_DB-MetaData'!AL258,'SERIES_DB-MetaData'!AL258/6.89476)</f>
        <v>0</v>
      </c>
      <c r="AM258" s="31">
        <f>IF('SERIES_DB-MetaData'!$F258="US",'SERIES_DB-MetaData'!AM258,'SERIES_DB-MetaData'!AM258/6.89476)</f>
        <v>0</v>
      </c>
      <c r="AN258" s="31">
        <f>IF('SERIES_DB-MetaData'!$F258="US",'SERIES_DB-MetaData'!AN258,'SERIES_DB-MetaData'!AN258/6.89476)</f>
        <v>0</v>
      </c>
      <c r="AO258" s="108">
        <f>'SERIES_DB-MetaData'!AO258</f>
        <v>0</v>
      </c>
      <c r="AP258" s="108">
        <f>'SERIES_DB-MetaData'!AP258</f>
        <v>0</v>
      </c>
      <c r="AQ258" s="108">
        <f>'SERIES_DB-MetaData'!AQ258</f>
        <v>2</v>
      </c>
      <c r="AR258" s="108" t="str">
        <f>'SERIES_DB-MetaData'!AR258</f>
        <v>Ribbed</v>
      </c>
      <c r="AS258" s="31">
        <f>IF('SERIES_DB-MetaData'!$F258="US",'SERIES_DB-MetaData'!AS258,'SERIES_DB-MetaData'!AS258/25.4)</f>
        <v>5.9055118110236227E-2</v>
      </c>
      <c r="AT258" s="108">
        <f>'SERIES_DB-MetaData'!AT258</f>
        <v>0</v>
      </c>
      <c r="AU258" s="31">
        <f>IF('SERIES_DB-MetaData'!$F258="US",'SERIES_DB-MetaData'!AU258,'SERIES_DB-MetaData'!AU258/25.4)</f>
        <v>0.98425196850393704</v>
      </c>
      <c r="AV258" s="31">
        <f>IF('SERIES_DB-MetaData'!$F258="US",'SERIES_DB-MetaData'!AV258,'SERIES_DB-MetaData'!AV258/25.4)</f>
        <v>0</v>
      </c>
      <c r="AW258" s="108">
        <f>'SERIES_DB-MetaData'!AW258</f>
        <v>0</v>
      </c>
      <c r="AX258" s="31">
        <f>IF('SERIES_DB-MetaData'!$F258="US",'SERIES_DB-MetaData'!AX258,'SERIES_DB-MetaData'!AX258/25.4)</f>
        <v>0</v>
      </c>
      <c r="AY258" s="23">
        <f t="shared" si="22"/>
        <v>0.23561944901923454</v>
      </c>
      <c r="AZ258" s="23"/>
      <c r="BA258" s="31">
        <f>IF('SERIES_DB-MetaData'!$F258="US",'SERIES_DB-MetaData'!BA258,'SERIES_DB-MetaData'!BA258/6.89476)</f>
        <v>42.641078152103915</v>
      </c>
      <c r="BB258" s="31">
        <f>IF('SERIES_DB-MetaData'!$F258="US",'SERIES_DB-MetaData'!BB258,'SERIES_DB-MetaData'!BB258/6.89476)</f>
        <v>0</v>
      </c>
      <c r="BC258" s="108">
        <f>'SERIES_DB-MetaData'!BC258</f>
        <v>0</v>
      </c>
      <c r="BD258" s="31">
        <f>IF('SERIES_DB-MetaData'!$F258="US",'SERIES_DB-MetaData'!BD258,'SERIES_DB-MetaData'!BD258/25.4)</f>
        <v>0.10433070866141733</v>
      </c>
      <c r="BE258" s="31">
        <f>IF('SERIES_DB-MetaData'!$F258="US",'SERIES_DB-MetaData'!BE258,'SERIES_DB-MetaData'!BE258/25.4)</f>
        <v>0.59055118110236227</v>
      </c>
      <c r="BF258" s="108">
        <f>'SERIES_DB-MetaData'!BF258</f>
        <v>1</v>
      </c>
      <c r="BG258" s="23">
        <f t="shared" si="23"/>
        <v>1.8384862008195266</v>
      </c>
      <c r="BH258" s="31">
        <f>IF('SERIES_DB-MetaData'!$F258="US",'SERIES_DB-MetaData'!BH258,'SERIES_DB-MetaData'!BH258/25.4)</f>
        <v>0</v>
      </c>
      <c r="BI258" s="31">
        <f>IF('SERIES_DB-MetaData'!$F258="US",'SERIES_DB-MetaData'!BI258,'SERIES_DB-MetaData'!BI258/6.89476)</f>
        <v>41.219708880367122</v>
      </c>
      <c r="BJ258" s="31">
        <f>IF('SERIES_DB-MetaData'!$F258="US",'SERIES_DB-MetaData'!BJ258,'SERIES_DB-MetaData'!BJ258/6.89476)</f>
        <v>0</v>
      </c>
      <c r="BK258" s="108">
        <f>'SERIES_DB-MetaData'!BK258</f>
        <v>0</v>
      </c>
      <c r="BL258" s="31">
        <f>IF('SERIES_DB-MetaData'!$F258="US",'SERIES_DB-MetaData'!BL258,'SERIES_DB-MetaData'!BL258/25.4)</f>
        <v>0.10433070866141733</v>
      </c>
      <c r="BM258" s="31">
        <f>IF('SERIES_DB-MetaData'!$F258="US",'SERIES_DB-MetaData'!BM258,'SERIES_DB-MetaData'!BM258/25.4)</f>
        <v>0.59055118110236227</v>
      </c>
      <c r="BN258" s="31">
        <f>'SERIES_DB-MetaData'!$BO$6</f>
        <v>0.52359877559829893</v>
      </c>
      <c r="BO258" s="22">
        <f>'SERIES_DB-MetaData'!$BO$6</f>
        <v>0.52359877559829893</v>
      </c>
      <c r="BP258" s="31">
        <f>IF('SERIES_DB-MetaData'!$F258="US",'SERIES_DB-MetaData'!BP258,'SERIES_DB-MetaData'!BP258/6.89476)</f>
        <v>41.219708880367122</v>
      </c>
      <c r="BQ258" s="31">
        <f>IF('SERIES_DB-MetaData'!$F258="US",'SERIES_DB-MetaData'!BQ258,'SERIES_DB-MetaData'!BQ258/6.89476)</f>
        <v>0</v>
      </c>
      <c r="BR258" s="108">
        <f>'SERIES_DB-MetaData'!BR258</f>
        <v>0</v>
      </c>
      <c r="BS258" s="31">
        <f>IF('SERIES_DB-MetaData'!$F258="US",'SERIES_DB-MetaData'!BS258,'SERIES_DB-MetaData'!BS258/25.4)</f>
        <v>0</v>
      </c>
      <c r="BT258" s="108">
        <f>'SERIES_DB-MetaData'!BT258</f>
        <v>0</v>
      </c>
      <c r="BU258" s="108">
        <f t="shared" si="24"/>
        <v>0</v>
      </c>
      <c r="BV258" s="31">
        <f>IF('SERIES_DB-MetaData'!$F258="US",'SERIES_DB-MetaData'!BV258,'SERIES_DB-MetaData'!BV258/6.89476)</f>
        <v>0</v>
      </c>
      <c r="BW258" s="108">
        <f>'SERIES_DB-MetaData'!BW258</f>
        <v>0</v>
      </c>
      <c r="BX258" s="108">
        <f>'SERIES_DB-MetaData'!BX258</f>
        <v>2</v>
      </c>
    </row>
    <row r="259" spans="1:76">
      <c r="A259" s="85">
        <f>'SERIES_DB-MetaData'!A259</f>
        <v>254</v>
      </c>
      <c r="B259" s="85">
        <f>'SERIES_DB-MetaData'!B259</f>
        <v>0</v>
      </c>
      <c r="C259" s="85">
        <f>'SERIES_DB-MetaData'!C259</f>
        <v>11</v>
      </c>
      <c r="D259" s="85" t="str">
        <f>'SERIES_DB-MetaData'!D259</f>
        <v>Tanabe_2-8</v>
      </c>
      <c r="E259" s="85" t="str">
        <f>'SERIES_DB-MetaData'!E259</f>
        <v>Tanabe (from Lu et al., 2010, NEES Database)</v>
      </c>
      <c r="F259" s="20" t="s">
        <v>193</v>
      </c>
      <c r="G259" s="85" t="str">
        <f>'SERIES_DB-MetaData'!G259</f>
        <v>M</v>
      </c>
      <c r="H259" s="85" t="str">
        <f>'SERIES_DB-MetaData'!H259</f>
        <v>B</v>
      </c>
      <c r="I259" s="31">
        <f>IF('SERIES_DB-MetaData'!$F259="US",'SERIES_DB-MetaData'!I259,'SERIES_DB-MetaData'!I259/6.89476)</f>
        <v>5.1633414361051004</v>
      </c>
      <c r="J259" s="31">
        <f>IF('SERIES_DB-MetaData'!$F259="US",'SERIES_DB-MetaData'!J259,'SERIES_DB-MetaData'!J259/6.89476)</f>
        <v>0</v>
      </c>
      <c r="K259" s="31">
        <f>IF('SERIES_DB-MetaData'!$F259="US",'SERIES_DB-MetaData'!K259,'SERIES_DB-MetaData'!K259/6.89476)</f>
        <v>0</v>
      </c>
      <c r="L259" s="31">
        <f>IF('SERIES_DB-MetaData'!$F259="US",'SERIES_DB-MetaData'!L259,'SERIES_DB-MetaData'!L259/4.448)</f>
        <v>0</v>
      </c>
      <c r="M259" s="20">
        <f>'SERIES_DB-MetaData'!M259</f>
        <v>0</v>
      </c>
      <c r="N259" s="31">
        <f>IF('SERIES_DB-MetaData'!$F259="US",'SERIES_DB-MetaData'!N259,'SERIES_DB-MetaData'!N259/25.4)</f>
        <v>2.3622047244094491</v>
      </c>
      <c r="O259" s="31">
        <f>IF('SERIES_DB-MetaData'!$F259="US",'SERIES_DB-MetaData'!O259,'SERIES_DB-MetaData'!O259/25.4)</f>
        <v>2.3622047244094491</v>
      </c>
      <c r="P259" s="31">
        <f>IF('SERIES_DB-MetaData'!$F259="US",'SERIES_DB-MetaData'!P259,'SERIES_DB-MetaData'!P259/25.4)</f>
        <v>22.440944881889767</v>
      </c>
      <c r="Q259" s="31">
        <f>IF('SERIES_DB-MetaData'!$F259="US",'SERIES_DB-MetaData'!Q259,'SERIES_DB-MetaData'!Q259/25.4)</f>
        <v>1.1811023622047245</v>
      </c>
      <c r="R259" s="31">
        <f>IF('SERIES_DB-MetaData'!$F259="US",'SERIES_DB-MetaData'!R259,'SERIES_DB-MetaData'!R259/25.4)</f>
        <v>18.897637795275593</v>
      </c>
      <c r="S259" s="31">
        <f>IF('SERIES_DB-MetaData'!$F259="US",'SERIES_DB-MetaData'!S259,'SERIES_DB-MetaData'!S259/25.4)</f>
        <v>18.897637795275593</v>
      </c>
      <c r="T259" s="24" t="str">
        <f>'SERIES_DB-MetaData'!T259</f>
        <v>C</v>
      </c>
      <c r="U259" s="31">
        <f>IF('SERIES_DB-MetaData'!$F259="US",'SERIES_DB-MetaData'!U259,'SERIES_DB-MetaData'!U259/(25.4^2))</f>
        <v>26.505053010106021</v>
      </c>
      <c r="V259" s="31">
        <f>IF('SERIES_DB-MetaData'!$F259="US",'SERIES_DB-MetaData'!V259,'SERIES_DB-MetaData'!V259/25.4)</f>
        <v>0.23622047244094491</v>
      </c>
      <c r="W259" s="31">
        <f>IF('SERIES_DB-MetaData'!$F259="US",'SERIES_DB-MetaData'!W259,'SERIES_DB-MetaData'!W259/25.4)</f>
        <v>0</v>
      </c>
      <c r="X259" s="31">
        <f>IF('SERIES_DB-MetaData'!$F259="US",'SERIES_DB-MetaData'!X259,'SERIES_DB-MetaData'!X259/25.4)</f>
        <v>0</v>
      </c>
      <c r="Y259" s="108">
        <f>'SERIES_DB-MetaData'!Y259</f>
        <v>6</v>
      </c>
      <c r="Z259" s="31">
        <f>IF('SERIES_DB-MetaData'!$F259="US",'SERIES_DB-MetaData'!Z259,'SERIES_DB-MetaData'!Z259/25.4)</f>
        <v>0</v>
      </c>
      <c r="AA259" s="108">
        <f>'SERIES_DB-MetaData'!AA259</f>
        <v>0</v>
      </c>
      <c r="AB259" s="31">
        <f>IF('SERIES_DB-MetaData'!$F259="US",'SERIES_DB-MetaData'!AB259,'SERIES_DB-MetaData'!AB259/25.4)</f>
        <v>0</v>
      </c>
      <c r="AC259" s="108">
        <f>'SERIES_DB-MetaData'!AC259</f>
        <v>0</v>
      </c>
      <c r="AD259" s="108">
        <f>'SERIES_DB-MetaData'!AD259</f>
        <v>0</v>
      </c>
      <c r="AE259" s="31">
        <f>IF('SERIES_DB-MetaData'!$F259="US",'SERIES_DB-MetaData'!AE259,'SERIES_DB-MetaData'!AE259/25.4)</f>
        <v>0</v>
      </c>
      <c r="AF259" s="108" t="str">
        <f>'SERIES_DB-MetaData'!AF259</f>
        <v>Ribbed</v>
      </c>
      <c r="AG259" s="23">
        <f t="shared" si="21"/>
        <v>0.99208189060730345</v>
      </c>
      <c r="AH259" s="31">
        <f>IF('SERIES_DB-MetaData'!$F259="US",'SERIES_DB-MetaData'!AH259,'SERIES_DB-MetaData'!AH259/25.4)</f>
        <v>0</v>
      </c>
      <c r="AI259" s="31">
        <f>IF('SERIES_DB-MetaData'!$F259="US",'SERIES_DB-MetaData'!AI259,'SERIES_DB-MetaData'!AI259/6.89476)</f>
        <v>53.301347690129894</v>
      </c>
      <c r="AJ259" s="31">
        <f>IF('SERIES_DB-MetaData'!$F259="US",'SERIES_DB-MetaData'!AJ259,'SERIES_DB-MetaData'!AJ259/6.89476)</f>
        <v>0</v>
      </c>
      <c r="AK259" s="31">
        <f>IF('SERIES_DB-MetaData'!$F259="US",'SERIES_DB-MetaData'!AK259,'SERIES_DB-MetaData'!AK259/6.89476)</f>
        <v>0</v>
      </c>
      <c r="AL259" s="31">
        <f>IF('SERIES_DB-MetaData'!$F259="US",'SERIES_DB-MetaData'!AL259,'SERIES_DB-MetaData'!AL259/6.89476)</f>
        <v>0</v>
      </c>
      <c r="AM259" s="31">
        <f>IF('SERIES_DB-MetaData'!$F259="US",'SERIES_DB-MetaData'!AM259,'SERIES_DB-MetaData'!AM259/6.89476)</f>
        <v>0</v>
      </c>
      <c r="AN259" s="31">
        <f>IF('SERIES_DB-MetaData'!$F259="US",'SERIES_DB-MetaData'!AN259,'SERIES_DB-MetaData'!AN259/6.89476)</f>
        <v>0</v>
      </c>
      <c r="AO259" s="108">
        <f>'SERIES_DB-MetaData'!AO259</f>
        <v>0</v>
      </c>
      <c r="AP259" s="108">
        <f>'SERIES_DB-MetaData'!AP259</f>
        <v>0</v>
      </c>
      <c r="AQ259" s="108">
        <f>'SERIES_DB-MetaData'!AQ259</f>
        <v>2</v>
      </c>
      <c r="AR259" s="108" t="str">
        <f>'SERIES_DB-MetaData'!AR259</f>
        <v>Ribbed</v>
      </c>
      <c r="AS259" s="31">
        <f>IF('SERIES_DB-MetaData'!$F259="US",'SERIES_DB-MetaData'!AS259,'SERIES_DB-MetaData'!AS259/25.4)</f>
        <v>5.9055118110236227E-2</v>
      </c>
      <c r="AT259" s="108">
        <f>'SERIES_DB-MetaData'!AT259</f>
        <v>0</v>
      </c>
      <c r="AU259" s="31">
        <f>IF('SERIES_DB-MetaData'!$F259="US",'SERIES_DB-MetaData'!AU259,'SERIES_DB-MetaData'!AU259/25.4)</f>
        <v>0.98425196850393704</v>
      </c>
      <c r="AV259" s="31">
        <f>IF('SERIES_DB-MetaData'!$F259="US",'SERIES_DB-MetaData'!AV259,'SERIES_DB-MetaData'!AV259/25.4)</f>
        <v>0</v>
      </c>
      <c r="AW259" s="108">
        <f>'SERIES_DB-MetaData'!AW259</f>
        <v>0</v>
      </c>
      <c r="AX259" s="31">
        <f>IF('SERIES_DB-MetaData'!$F259="US",'SERIES_DB-MetaData'!AX259,'SERIES_DB-MetaData'!AX259/25.4)</f>
        <v>0</v>
      </c>
      <c r="AY259" s="23">
        <f t="shared" si="22"/>
        <v>0.23561944901923454</v>
      </c>
      <c r="AZ259" s="23"/>
      <c r="BA259" s="31">
        <f>IF('SERIES_DB-MetaData'!$F259="US",'SERIES_DB-MetaData'!BA259,'SERIES_DB-MetaData'!BA259/6.89476)</f>
        <v>42.641078152103915</v>
      </c>
      <c r="BB259" s="31">
        <f>IF('SERIES_DB-MetaData'!$F259="US",'SERIES_DB-MetaData'!BB259,'SERIES_DB-MetaData'!BB259/6.89476)</f>
        <v>0</v>
      </c>
      <c r="BC259" s="108">
        <f>'SERIES_DB-MetaData'!BC259</f>
        <v>0</v>
      </c>
      <c r="BD259" s="31">
        <f>IF('SERIES_DB-MetaData'!$F259="US",'SERIES_DB-MetaData'!BD259,'SERIES_DB-MetaData'!BD259/25.4)</f>
        <v>0.10433070866141733</v>
      </c>
      <c r="BE259" s="31">
        <f>IF('SERIES_DB-MetaData'!$F259="US",'SERIES_DB-MetaData'!BE259,'SERIES_DB-MetaData'!BE259/25.4)</f>
        <v>0.59055118110236227</v>
      </c>
      <c r="BF259" s="108">
        <f>'SERIES_DB-MetaData'!BF259</f>
        <v>1</v>
      </c>
      <c r="BG259" s="23">
        <f t="shared" si="23"/>
        <v>1.2256574672130178</v>
      </c>
      <c r="BH259" s="31">
        <f>IF('SERIES_DB-MetaData'!$F259="US",'SERIES_DB-MetaData'!BH259,'SERIES_DB-MetaData'!BH259/25.4)</f>
        <v>0</v>
      </c>
      <c r="BI259" s="31">
        <f>IF('SERIES_DB-MetaData'!$F259="US",'SERIES_DB-MetaData'!BI259,'SERIES_DB-MetaData'!BI259/6.89476)</f>
        <v>41.219708880367122</v>
      </c>
      <c r="BJ259" s="31">
        <f>IF('SERIES_DB-MetaData'!$F259="US",'SERIES_DB-MetaData'!BJ259,'SERIES_DB-MetaData'!BJ259/6.89476)</f>
        <v>0</v>
      </c>
      <c r="BK259" s="108">
        <f>'SERIES_DB-MetaData'!BK259</f>
        <v>0</v>
      </c>
      <c r="BL259" s="31">
        <f>IF('SERIES_DB-MetaData'!$F259="US",'SERIES_DB-MetaData'!BL259,'SERIES_DB-MetaData'!BL259/25.4)</f>
        <v>0.10433070866141733</v>
      </c>
      <c r="BM259" s="31">
        <f>IF('SERIES_DB-MetaData'!$F259="US",'SERIES_DB-MetaData'!BM259,'SERIES_DB-MetaData'!BM259/25.4)</f>
        <v>0.59055118110236227</v>
      </c>
      <c r="BN259" s="31">
        <f>'SERIES_DB-MetaData'!$BO$6</f>
        <v>0.52359877559829893</v>
      </c>
      <c r="BO259" s="22">
        <f>'SERIES_DB-MetaData'!$BO$6</f>
        <v>0.52359877559829893</v>
      </c>
      <c r="BP259" s="31">
        <f>IF('SERIES_DB-MetaData'!$F259="US",'SERIES_DB-MetaData'!BP259,'SERIES_DB-MetaData'!BP259/6.89476)</f>
        <v>41.219708880367122</v>
      </c>
      <c r="BQ259" s="31">
        <f>IF('SERIES_DB-MetaData'!$F259="US",'SERIES_DB-MetaData'!BQ259,'SERIES_DB-MetaData'!BQ259/6.89476)</f>
        <v>0</v>
      </c>
      <c r="BR259" s="108">
        <f>'SERIES_DB-MetaData'!BR259</f>
        <v>0</v>
      </c>
      <c r="BS259" s="31">
        <f>IF('SERIES_DB-MetaData'!$F259="US",'SERIES_DB-MetaData'!BS259,'SERIES_DB-MetaData'!BS259/25.4)</f>
        <v>0</v>
      </c>
      <c r="BT259" s="108">
        <f>'SERIES_DB-MetaData'!BT259</f>
        <v>0</v>
      </c>
      <c r="BU259" s="108">
        <f t="shared" si="24"/>
        <v>0</v>
      </c>
      <c r="BV259" s="31">
        <f>IF('SERIES_DB-MetaData'!$F259="US",'SERIES_DB-MetaData'!BV259,'SERIES_DB-MetaData'!BV259/6.89476)</f>
        <v>0</v>
      </c>
      <c r="BW259" s="108">
        <f>'SERIES_DB-MetaData'!BW259</f>
        <v>0</v>
      </c>
      <c r="BX259" s="108">
        <f>'SERIES_DB-MetaData'!BX259</f>
        <v>2</v>
      </c>
    </row>
    <row r="260" spans="1:76">
      <c r="A260" s="85">
        <f>'SERIES_DB-MetaData'!A260</f>
        <v>255</v>
      </c>
      <c r="B260" s="85">
        <f>'SERIES_DB-MetaData'!B260</f>
        <v>0</v>
      </c>
      <c r="C260" s="85">
        <f>'SERIES_DB-MetaData'!C260</f>
        <v>12</v>
      </c>
      <c r="D260" s="85" t="str">
        <f>'SERIES_DB-MetaData'!D260</f>
        <v>Tanabe_2-9</v>
      </c>
      <c r="E260" s="85" t="str">
        <f>'SERIES_DB-MetaData'!E260</f>
        <v>Tanabe (from Lu et al., 2010, NEES Database)</v>
      </c>
      <c r="F260" s="20" t="s">
        <v>193</v>
      </c>
      <c r="G260" s="85" t="str">
        <f>'SERIES_DB-MetaData'!G260</f>
        <v>M</v>
      </c>
      <c r="H260" s="85" t="str">
        <f>'SERIES_DB-MetaData'!H260</f>
        <v>B</v>
      </c>
      <c r="I260" s="31">
        <f>IF('SERIES_DB-MetaData'!$F260="US",'SERIES_DB-MetaData'!I260,'SERIES_DB-MetaData'!I260/6.89476)</f>
        <v>4.9747924510787902</v>
      </c>
      <c r="J260" s="31">
        <f>IF('SERIES_DB-MetaData'!$F260="US",'SERIES_DB-MetaData'!J260,'SERIES_DB-MetaData'!J260/6.89476)</f>
        <v>0</v>
      </c>
      <c r="K260" s="31">
        <f>IF('SERIES_DB-MetaData'!$F260="US",'SERIES_DB-MetaData'!K260,'SERIES_DB-MetaData'!K260/6.89476)</f>
        <v>0</v>
      </c>
      <c r="L260" s="31">
        <f>IF('SERIES_DB-MetaData'!$F260="US",'SERIES_DB-MetaData'!L260,'SERIES_DB-MetaData'!L260/4.448)</f>
        <v>0</v>
      </c>
      <c r="M260" s="20">
        <f>'SERIES_DB-MetaData'!M260</f>
        <v>0</v>
      </c>
      <c r="N260" s="31">
        <f>IF('SERIES_DB-MetaData'!$F260="US",'SERIES_DB-MetaData'!N260,'SERIES_DB-MetaData'!N260/25.4)</f>
        <v>2.3622047244094491</v>
      </c>
      <c r="O260" s="31">
        <f>IF('SERIES_DB-MetaData'!$F260="US",'SERIES_DB-MetaData'!O260,'SERIES_DB-MetaData'!O260/25.4)</f>
        <v>2.3622047244094491</v>
      </c>
      <c r="P260" s="31">
        <f>IF('SERIES_DB-MetaData'!$F260="US",'SERIES_DB-MetaData'!P260,'SERIES_DB-MetaData'!P260/25.4)</f>
        <v>22.440944881889767</v>
      </c>
      <c r="Q260" s="31">
        <f>IF('SERIES_DB-MetaData'!$F260="US",'SERIES_DB-MetaData'!Q260,'SERIES_DB-MetaData'!Q260/25.4)</f>
        <v>1.1811023622047245</v>
      </c>
      <c r="R260" s="31">
        <f>IF('SERIES_DB-MetaData'!$F260="US",'SERIES_DB-MetaData'!R260,'SERIES_DB-MetaData'!R260/25.4)</f>
        <v>18.897637795275593</v>
      </c>
      <c r="S260" s="31">
        <f>IF('SERIES_DB-MetaData'!$F260="US",'SERIES_DB-MetaData'!S260,'SERIES_DB-MetaData'!S260/25.4)</f>
        <v>18.897637795275593</v>
      </c>
      <c r="T260" s="24" t="str">
        <f>'SERIES_DB-MetaData'!T260</f>
        <v>C</v>
      </c>
      <c r="U260" s="31">
        <f>IF('SERIES_DB-MetaData'!$F260="US",'SERIES_DB-MetaData'!U260,'SERIES_DB-MetaData'!U260/(25.4^2))</f>
        <v>26.505053010106021</v>
      </c>
      <c r="V260" s="31">
        <f>IF('SERIES_DB-MetaData'!$F260="US",'SERIES_DB-MetaData'!V260,'SERIES_DB-MetaData'!V260/25.4)</f>
        <v>0.23622047244094491</v>
      </c>
      <c r="W260" s="31">
        <f>IF('SERIES_DB-MetaData'!$F260="US",'SERIES_DB-MetaData'!W260,'SERIES_DB-MetaData'!W260/25.4)</f>
        <v>0</v>
      </c>
      <c r="X260" s="31">
        <f>IF('SERIES_DB-MetaData'!$F260="US",'SERIES_DB-MetaData'!X260,'SERIES_DB-MetaData'!X260/25.4)</f>
        <v>0</v>
      </c>
      <c r="Y260" s="108">
        <f>'SERIES_DB-MetaData'!Y260</f>
        <v>6</v>
      </c>
      <c r="Z260" s="31">
        <f>IF('SERIES_DB-MetaData'!$F260="US",'SERIES_DB-MetaData'!Z260,'SERIES_DB-MetaData'!Z260/25.4)</f>
        <v>0</v>
      </c>
      <c r="AA260" s="108">
        <f>'SERIES_DB-MetaData'!AA260</f>
        <v>0</v>
      </c>
      <c r="AB260" s="31">
        <f>IF('SERIES_DB-MetaData'!$F260="US",'SERIES_DB-MetaData'!AB260,'SERIES_DB-MetaData'!AB260/25.4)</f>
        <v>0</v>
      </c>
      <c r="AC260" s="108">
        <f>'SERIES_DB-MetaData'!AC260</f>
        <v>0</v>
      </c>
      <c r="AD260" s="108">
        <f>'SERIES_DB-MetaData'!AD260</f>
        <v>0</v>
      </c>
      <c r="AE260" s="31">
        <f>IF('SERIES_DB-MetaData'!$F260="US",'SERIES_DB-MetaData'!AE260,'SERIES_DB-MetaData'!AE260/25.4)</f>
        <v>0</v>
      </c>
      <c r="AF260" s="108" t="str">
        <f>'SERIES_DB-MetaData'!AF260</f>
        <v>Ribbed</v>
      </c>
      <c r="AG260" s="23">
        <f t="shared" si="21"/>
        <v>0.99208189060730345</v>
      </c>
      <c r="AH260" s="31">
        <f>IF('SERIES_DB-MetaData'!$F260="US",'SERIES_DB-MetaData'!AH260,'SERIES_DB-MetaData'!AH260/25.4)</f>
        <v>0</v>
      </c>
      <c r="AI260" s="31">
        <f>IF('SERIES_DB-MetaData'!$F260="US",'SERIES_DB-MetaData'!AI260,'SERIES_DB-MetaData'!AI260/6.89476)</f>
        <v>53.301347690129894</v>
      </c>
      <c r="AJ260" s="31">
        <f>IF('SERIES_DB-MetaData'!$F260="US",'SERIES_DB-MetaData'!AJ260,'SERIES_DB-MetaData'!AJ260/6.89476)</f>
        <v>0</v>
      </c>
      <c r="AK260" s="31">
        <f>IF('SERIES_DB-MetaData'!$F260="US",'SERIES_DB-MetaData'!AK260,'SERIES_DB-MetaData'!AK260/6.89476)</f>
        <v>0</v>
      </c>
      <c r="AL260" s="31">
        <f>IF('SERIES_DB-MetaData'!$F260="US",'SERIES_DB-MetaData'!AL260,'SERIES_DB-MetaData'!AL260/6.89476)</f>
        <v>0</v>
      </c>
      <c r="AM260" s="31">
        <f>IF('SERIES_DB-MetaData'!$F260="US",'SERIES_DB-MetaData'!AM260,'SERIES_DB-MetaData'!AM260/6.89476)</f>
        <v>0</v>
      </c>
      <c r="AN260" s="31">
        <f>IF('SERIES_DB-MetaData'!$F260="US",'SERIES_DB-MetaData'!AN260,'SERIES_DB-MetaData'!AN260/6.89476)</f>
        <v>0</v>
      </c>
      <c r="AO260" s="108">
        <f>'SERIES_DB-MetaData'!AO260</f>
        <v>0</v>
      </c>
      <c r="AP260" s="108">
        <f>'SERIES_DB-MetaData'!AP260</f>
        <v>0</v>
      </c>
      <c r="AQ260" s="108">
        <f>'SERIES_DB-MetaData'!AQ260</f>
        <v>2</v>
      </c>
      <c r="AR260" s="108" t="str">
        <f>'SERIES_DB-MetaData'!AR260</f>
        <v>Ribbed</v>
      </c>
      <c r="AS260" s="31">
        <f>IF('SERIES_DB-MetaData'!$F260="US",'SERIES_DB-MetaData'!AS260,'SERIES_DB-MetaData'!AS260/25.4)</f>
        <v>5.9055118110236227E-2</v>
      </c>
      <c r="AT260" s="108">
        <f>'SERIES_DB-MetaData'!AT260</f>
        <v>0</v>
      </c>
      <c r="AU260" s="31">
        <f>IF('SERIES_DB-MetaData'!$F260="US",'SERIES_DB-MetaData'!AU260,'SERIES_DB-MetaData'!AU260/25.4)</f>
        <v>0.98425196850393704</v>
      </c>
      <c r="AV260" s="31">
        <f>IF('SERIES_DB-MetaData'!$F260="US",'SERIES_DB-MetaData'!AV260,'SERIES_DB-MetaData'!AV260/25.4)</f>
        <v>0</v>
      </c>
      <c r="AW260" s="108">
        <f>'SERIES_DB-MetaData'!AW260</f>
        <v>0</v>
      </c>
      <c r="AX260" s="31">
        <f>IF('SERIES_DB-MetaData'!$F260="US",'SERIES_DB-MetaData'!AX260,'SERIES_DB-MetaData'!AX260/25.4)</f>
        <v>0</v>
      </c>
      <c r="AY260" s="23">
        <f t="shared" si="22"/>
        <v>0.23561944901923454</v>
      </c>
      <c r="AZ260" s="23"/>
      <c r="BA260" s="31">
        <f>IF('SERIES_DB-MetaData'!$F260="US",'SERIES_DB-MetaData'!BA260,'SERIES_DB-MetaData'!BA260/6.89476)</f>
        <v>42.641078152103915</v>
      </c>
      <c r="BB260" s="31">
        <f>IF('SERIES_DB-MetaData'!$F260="US",'SERIES_DB-MetaData'!BB260,'SERIES_DB-MetaData'!BB260/6.89476)</f>
        <v>0</v>
      </c>
      <c r="BC260" s="108">
        <f>'SERIES_DB-MetaData'!BC260</f>
        <v>0</v>
      </c>
      <c r="BD260" s="31">
        <f>IF('SERIES_DB-MetaData'!$F260="US",'SERIES_DB-MetaData'!BD260,'SERIES_DB-MetaData'!BD260/25.4)</f>
        <v>0.10433070866141733</v>
      </c>
      <c r="BE260" s="31">
        <f>IF('SERIES_DB-MetaData'!$F260="US",'SERIES_DB-MetaData'!BE260,'SERIES_DB-MetaData'!BE260/25.4)</f>
        <v>0.59055118110236227</v>
      </c>
      <c r="BF260" s="108">
        <f>'SERIES_DB-MetaData'!BF260</f>
        <v>1</v>
      </c>
      <c r="BG260" s="23">
        <f t="shared" si="23"/>
        <v>1.2256574672130178</v>
      </c>
      <c r="BH260" s="31">
        <f>IF('SERIES_DB-MetaData'!$F260="US",'SERIES_DB-MetaData'!BH260,'SERIES_DB-MetaData'!BH260/25.4)</f>
        <v>0</v>
      </c>
      <c r="BI260" s="31">
        <f>IF('SERIES_DB-MetaData'!$F260="US",'SERIES_DB-MetaData'!BI260,'SERIES_DB-MetaData'!BI260/6.89476)</f>
        <v>41.219708880367122</v>
      </c>
      <c r="BJ260" s="31">
        <f>IF('SERIES_DB-MetaData'!$F260="US",'SERIES_DB-MetaData'!BJ260,'SERIES_DB-MetaData'!BJ260/6.89476)</f>
        <v>0</v>
      </c>
      <c r="BK260" s="108">
        <f>'SERIES_DB-MetaData'!BK260</f>
        <v>0</v>
      </c>
      <c r="BL260" s="31">
        <f>IF('SERIES_DB-MetaData'!$F260="US",'SERIES_DB-MetaData'!BL260,'SERIES_DB-MetaData'!BL260/25.4)</f>
        <v>0.10433070866141733</v>
      </c>
      <c r="BM260" s="31">
        <f>IF('SERIES_DB-MetaData'!$F260="US",'SERIES_DB-MetaData'!BM260,'SERIES_DB-MetaData'!BM260/25.4)</f>
        <v>0.59055118110236227</v>
      </c>
      <c r="BN260" s="31">
        <f>'SERIES_DB-MetaData'!$BO$6</f>
        <v>0.52359877559829893</v>
      </c>
      <c r="BO260" s="22">
        <f>'SERIES_DB-MetaData'!$BO$6</f>
        <v>0.52359877559829893</v>
      </c>
      <c r="BP260" s="31">
        <f>IF('SERIES_DB-MetaData'!$F260="US",'SERIES_DB-MetaData'!BP260,'SERIES_DB-MetaData'!BP260/6.89476)</f>
        <v>41.219708880367122</v>
      </c>
      <c r="BQ260" s="31">
        <f>IF('SERIES_DB-MetaData'!$F260="US",'SERIES_DB-MetaData'!BQ260,'SERIES_DB-MetaData'!BQ260/6.89476)</f>
        <v>0</v>
      </c>
      <c r="BR260" s="108">
        <f>'SERIES_DB-MetaData'!BR260</f>
        <v>0</v>
      </c>
      <c r="BS260" s="31">
        <f>IF('SERIES_DB-MetaData'!$F260="US",'SERIES_DB-MetaData'!BS260,'SERIES_DB-MetaData'!BS260/25.4)</f>
        <v>0</v>
      </c>
      <c r="BT260" s="108">
        <f>'SERIES_DB-MetaData'!BT260</f>
        <v>0</v>
      </c>
      <c r="BU260" s="108">
        <f t="shared" si="24"/>
        <v>0</v>
      </c>
      <c r="BV260" s="31">
        <f>IF('SERIES_DB-MetaData'!$F260="US",'SERIES_DB-MetaData'!BV260,'SERIES_DB-MetaData'!BV260/6.89476)</f>
        <v>0</v>
      </c>
      <c r="BW260" s="108">
        <f>'SERIES_DB-MetaData'!BW260</f>
        <v>0</v>
      </c>
      <c r="BX260" s="108">
        <f>'SERIES_DB-MetaData'!BX260</f>
        <v>2</v>
      </c>
    </row>
    <row r="261" spans="1:76">
      <c r="A261" s="85">
        <f>'SERIES_DB-MetaData'!A261</f>
        <v>256</v>
      </c>
      <c r="B261" s="85">
        <f>'SERIES_DB-MetaData'!B261</f>
        <v>0</v>
      </c>
      <c r="C261" s="85">
        <f>'SERIES_DB-MetaData'!C261</f>
        <v>13</v>
      </c>
      <c r="D261" s="85" t="str">
        <f>'SERIES_DB-MetaData'!D261</f>
        <v>Tanabe_2-10</v>
      </c>
      <c r="E261" s="85" t="str">
        <f>'SERIES_DB-MetaData'!E261</f>
        <v>Tanabe (from Lu et al., 2010, NEES Database)</v>
      </c>
      <c r="F261" s="20" t="s">
        <v>193</v>
      </c>
      <c r="G261" s="85" t="str">
        <f>'SERIES_DB-MetaData'!G261</f>
        <v>M</v>
      </c>
      <c r="H261" s="85" t="str">
        <f>'SERIES_DB-MetaData'!H261</f>
        <v>B</v>
      </c>
      <c r="I261" s="31">
        <f>IF('SERIES_DB-MetaData'!$F261="US",'SERIES_DB-MetaData'!I261,'SERIES_DB-MetaData'!I261/6.89476)</f>
        <v>4.9022736106840554</v>
      </c>
      <c r="J261" s="31">
        <f>IF('SERIES_DB-MetaData'!$F261="US",'SERIES_DB-MetaData'!J261,'SERIES_DB-MetaData'!J261/6.89476)</f>
        <v>0</v>
      </c>
      <c r="K261" s="31">
        <f>IF('SERIES_DB-MetaData'!$F261="US",'SERIES_DB-MetaData'!K261,'SERIES_DB-MetaData'!K261/6.89476)</f>
        <v>0</v>
      </c>
      <c r="L261" s="31">
        <f>IF('SERIES_DB-MetaData'!$F261="US",'SERIES_DB-MetaData'!L261,'SERIES_DB-MetaData'!L261/4.448)</f>
        <v>0</v>
      </c>
      <c r="M261" s="20">
        <f>'SERIES_DB-MetaData'!M261</f>
        <v>0</v>
      </c>
      <c r="N261" s="31">
        <f>IF('SERIES_DB-MetaData'!$F261="US",'SERIES_DB-MetaData'!N261,'SERIES_DB-MetaData'!N261/25.4)</f>
        <v>2.3622047244094491</v>
      </c>
      <c r="O261" s="31">
        <f>IF('SERIES_DB-MetaData'!$F261="US",'SERIES_DB-MetaData'!O261,'SERIES_DB-MetaData'!O261/25.4)</f>
        <v>2.3622047244094491</v>
      </c>
      <c r="P261" s="31">
        <f>IF('SERIES_DB-MetaData'!$F261="US",'SERIES_DB-MetaData'!P261,'SERIES_DB-MetaData'!P261/25.4)</f>
        <v>22.440944881889767</v>
      </c>
      <c r="Q261" s="31">
        <f>IF('SERIES_DB-MetaData'!$F261="US",'SERIES_DB-MetaData'!Q261,'SERIES_DB-MetaData'!Q261/25.4)</f>
        <v>1.1811023622047245</v>
      </c>
      <c r="R261" s="31">
        <f>IF('SERIES_DB-MetaData'!$F261="US",'SERIES_DB-MetaData'!R261,'SERIES_DB-MetaData'!R261/25.4)</f>
        <v>18.897637795275593</v>
      </c>
      <c r="S261" s="31">
        <f>IF('SERIES_DB-MetaData'!$F261="US",'SERIES_DB-MetaData'!S261,'SERIES_DB-MetaData'!S261/25.4)</f>
        <v>18.897637795275593</v>
      </c>
      <c r="T261" s="24" t="str">
        <f>'SERIES_DB-MetaData'!T261</f>
        <v>C</v>
      </c>
      <c r="U261" s="31">
        <f>IF('SERIES_DB-MetaData'!$F261="US",'SERIES_DB-MetaData'!U261,'SERIES_DB-MetaData'!U261/(25.4^2))</f>
        <v>26.505053010106021</v>
      </c>
      <c r="V261" s="31">
        <f>IF('SERIES_DB-MetaData'!$F261="US",'SERIES_DB-MetaData'!V261,'SERIES_DB-MetaData'!V261/25.4)</f>
        <v>0.23622047244094491</v>
      </c>
      <c r="W261" s="31">
        <f>IF('SERIES_DB-MetaData'!$F261="US",'SERIES_DB-MetaData'!W261,'SERIES_DB-MetaData'!W261/25.4)</f>
        <v>0</v>
      </c>
      <c r="X261" s="31">
        <f>IF('SERIES_DB-MetaData'!$F261="US",'SERIES_DB-MetaData'!X261,'SERIES_DB-MetaData'!X261/25.4)</f>
        <v>0</v>
      </c>
      <c r="Y261" s="108">
        <f>'SERIES_DB-MetaData'!Y261</f>
        <v>6</v>
      </c>
      <c r="Z261" s="31">
        <f>IF('SERIES_DB-MetaData'!$F261="US",'SERIES_DB-MetaData'!Z261,'SERIES_DB-MetaData'!Z261/25.4)</f>
        <v>0</v>
      </c>
      <c r="AA261" s="108">
        <f>'SERIES_DB-MetaData'!AA261</f>
        <v>0</v>
      </c>
      <c r="AB261" s="31">
        <f>IF('SERIES_DB-MetaData'!$F261="US",'SERIES_DB-MetaData'!AB261,'SERIES_DB-MetaData'!AB261/25.4)</f>
        <v>0</v>
      </c>
      <c r="AC261" s="108">
        <f>'SERIES_DB-MetaData'!AC261</f>
        <v>0</v>
      </c>
      <c r="AD261" s="108">
        <f>'SERIES_DB-MetaData'!AD261</f>
        <v>0</v>
      </c>
      <c r="AE261" s="31">
        <f>IF('SERIES_DB-MetaData'!$F261="US",'SERIES_DB-MetaData'!AE261,'SERIES_DB-MetaData'!AE261/25.4)</f>
        <v>0</v>
      </c>
      <c r="AF261" s="108" t="str">
        <f>'SERIES_DB-MetaData'!AF261</f>
        <v>Ribbed</v>
      </c>
      <c r="AG261" s="23">
        <f t="shared" si="21"/>
        <v>0.99208189060730345</v>
      </c>
      <c r="AH261" s="31">
        <f>IF('SERIES_DB-MetaData'!$F261="US",'SERIES_DB-MetaData'!AH261,'SERIES_DB-MetaData'!AH261/25.4)</f>
        <v>0</v>
      </c>
      <c r="AI261" s="31">
        <f>IF('SERIES_DB-MetaData'!$F261="US",'SERIES_DB-MetaData'!AI261,'SERIES_DB-MetaData'!AI261/6.89476)</f>
        <v>53.301347690129894</v>
      </c>
      <c r="AJ261" s="31">
        <f>IF('SERIES_DB-MetaData'!$F261="US",'SERIES_DB-MetaData'!AJ261,'SERIES_DB-MetaData'!AJ261/6.89476)</f>
        <v>0</v>
      </c>
      <c r="AK261" s="31">
        <f>IF('SERIES_DB-MetaData'!$F261="US",'SERIES_DB-MetaData'!AK261,'SERIES_DB-MetaData'!AK261/6.89476)</f>
        <v>0</v>
      </c>
      <c r="AL261" s="31">
        <f>IF('SERIES_DB-MetaData'!$F261="US",'SERIES_DB-MetaData'!AL261,'SERIES_DB-MetaData'!AL261/6.89476)</f>
        <v>0</v>
      </c>
      <c r="AM261" s="31">
        <f>IF('SERIES_DB-MetaData'!$F261="US",'SERIES_DB-MetaData'!AM261,'SERIES_DB-MetaData'!AM261/6.89476)</f>
        <v>0</v>
      </c>
      <c r="AN261" s="31">
        <f>IF('SERIES_DB-MetaData'!$F261="US",'SERIES_DB-MetaData'!AN261,'SERIES_DB-MetaData'!AN261/6.89476)</f>
        <v>0</v>
      </c>
      <c r="AO261" s="108">
        <f>'SERIES_DB-MetaData'!AO261</f>
        <v>0</v>
      </c>
      <c r="AP261" s="108">
        <f>'SERIES_DB-MetaData'!AP261</f>
        <v>0</v>
      </c>
      <c r="AQ261" s="108">
        <f>'SERIES_DB-MetaData'!AQ261</f>
        <v>2</v>
      </c>
      <c r="AR261" s="108" t="str">
        <f>'SERIES_DB-MetaData'!AR261</f>
        <v>Ribbed</v>
      </c>
      <c r="AS261" s="31">
        <f>IF('SERIES_DB-MetaData'!$F261="US",'SERIES_DB-MetaData'!AS261,'SERIES_DB-MetaData'!AS261/25.4)</f>
        <v>5.9055118110236227E-2</v>
      </c>
      <c r="AT261" s="108">
        <f>'SERIES_DB-MetaData'!AT261</f>
        <v>0</v>
      </c>
      <c r="AU261" s="31">
        <f>IF('SERIES_DB-MetaData'!$F261="US",'SERIES_DB-MetaData'!AU261,'SERIES_DB-MetaData'!AU261/25.4)</f>
        <v>0.98425196850393704</v>
      </c>
      <c r="AV261" s="31">
        <f>IF('SERIES_DB-MetaData'!$F261="US",'SERIES_DB-MetaData'!AV261,'SERIES_DB-MetaData'!AV261/25.4)</f>
        <v>0</v>
      </c>
      <c r="AW261" s="108">
        <f>'SERIES_DB-MetaData'!AW261</f>
        <v>0</v>
      </c>
      <c r="AX261" s="31">
        <f>IF('SERIES_DB-MetaData'!$F261="US",'SERIES_DB-MetaData'!AX261,'SERIES_DB-MetaData'!AX261/25.4)</f>
        <v>0</v>
      </c>
      <c r="AY261" s="23">
        <f t="shared" si="22"/>
        <v>0.23561944901923454</v>
      </c>
      <c r="AZ261" s="23"/>
      <c r="BA261" s="31">
        <f>IF('SERIES_DB-MetaData'!$F261="US",'SERIES_DB-MetaData'!BA261,'SERIES_DB-MetaData'!BA261/6.89476)</f>
        <v>42.641078152103915</v>
      </c>
      <c r="BB261" s="31">
        <f>IF('SERIES_DB-MetaData'!$F261="US",'SERIES_DB-MetaData'!BB261,'SERIES_DB-MetaData'!BB261/6.89476)</f>
        <v>0</v>
      </c>
      <c r="BC261" s="108">
        <f>'SERIES_DB-MetaData'!BC261</f>
        <v>0</v>
      </c>
      <c r="BD261" s="31">
        <f>IF('SERIES_DB-MetaData'!$F261="US",'SERIES_DB-MetaData'!BD261,'SERIES_DB-MetaData'!BD261/25.4)</f>
        <v>0.10433070866141733</v>
      </c>
      <c r="BE261" s="31">
        <f>IF('SERIES_DB-MetaData'!$F261="US",'SERIES_DB-MetaData'!BE261,'SERIES_DB-MetaData'!BE261/25.4)</f>
        <v>0.59055118110236227</v>
      </c>
      <c r="BF261" s="108">
        <f>'SERIES_DB-MetaData'!BF261</f>
        <v>1</v>
      </c>
      <c r="BG261" s="23">
        <f t="shared" si="23"/>
        <v>1.2256574672130178</v>
      </c>
      <c r="BH261" s="31">
        <f>IF('SERIES_DB-MetaData'!$F261="US",'SERIES_DB-MetaData'!BH261,'SERIES_DB-MetaData'!BH261/25.4)</f>
        <v>0</v>
      </c>
      <c r="BI261" s="31">
        <f>IF('SERIES_DB-MetaData'!$F261="US",'SERIES_DB-MetaData'!BI261,'SERIES_DB-MetaData'!BI261/6.89476)</f>
        <v>41.219708880367122</v>
      </c>
      <c r="BJ261" s="31">
        <f>IF('SERIES_DB-MetaData'!$F261="US",'SERIES_DB-MetaData'!BJ261,'SERIES_DB-MetaData'!BJ261/6.89476)</f>
        <v>0</v>
      </c>
      <c r="BK261" s="108">
        <f>'SERIES_DB-MetaData'!BK261</f>
        <v>0</v>
      </c>
      <c r="BL261" s="31">
        <f>IF('SERIES_DB-MetaData'!$F261="US",'SERIES_DB-MetaData'!BL261,'SERIES_DB-MetaData'!BL261/25.4)</f>
        <v>0.10433070866141733</v>
      </c>
      <c r="BM261" s="31">
        <f>IF('SERIES_DB-MetaData'!$F261="US",'SERIES_DB-MetaData'!BM261,'SERIES_DB-MetaData'!BM261/25.4)</f>
        <v>0.59055118110236227</v>
      </c>
      <c r="BN261" s="31">
        <f>'SERIES_DB-MetaData'!$BO$6</f>
        <v>0.52359877559829893</v>
      </c>
      <c r="BO261" s="22">
        <f>'SERIES_DB-MetaData'!$BO$6</f>
        <v>0.52359877559829893</v>
      </c>
      <c r="BP261" s="31">
        <f>IF('SERIES_DB-MetaData'!$F261="US",'SERIES_DB-MetaData'!BP261,'SERIES_DB-MetaData'!BP261/6.89476)</f>
        <v>41.219708880367122</v>
      </c>
      <c r="BQ261" s="31">
        <f>IF('SERIES_DB-MetaData'!$F261="US",'SERIES_DB-MetaData'!BQ261,'SERIES_DB-MetaData'!BQ261/6.89476)</f>
        <v>0</v>
      </c>
      <c r="BR261" s="108">
        <f>'SERIES_DB-MetaData'!BR261</f>
        <v>0</v>
      </c>
      <c r="BS261" s="31">
        <f>IF('SERIES_DB-MetaData'!$F261="US",'SERIES_DB-MetaData'!BS261,'SERIES_DB-MetaData'!BS261/25.4)</f>
        <v>0</v>
      </c>
      <c r="BT261" s="108">
        <f>'SERIES_DB-MetaData'!BT261</f>
        <v>0</v>
      </c>
      <c r="BU261" s="108">
        <f t="shared" si="24"/>
        <v>0</v>
      </c>
      <c r="BV261" s="31">
        <f>IF('SERIES_DB-MetaData'!$F261="US",'SERIES_DB-MetaData'!BV261,'SERIES_DB-MetaData'!BV261/6.89476)</f>
        <v>0</v>
      </c>
      <c r="BW261" s="108">
        <f>'SERIES_DB-MetaData'!BW261</f>
        <v>0</v>
      </c>
      <c r="BX261" s="108">
        <f>'SERIES_DB-MetaData'!BX261</f>
        <v>2</v>
      </c>
    </row>
    <row r="262" spans="1:76">
      <c r="A262" s="85">
        <f>'SERIES_DB-MetaData'!A262</f>
        <v>257</v>
      </c>
      <c r="B262" s="85">
        <f>'SERIES_DB-MetaData'!B262</f>
        <v>0</v>
      </c>
      <c r="C262" s="85">
        <f>'SERIES_DB-MetaData'!C262</f>
        <v>14</v>
      </c>
      <c r="D262" s="85" t="str">
        <f>'SERIES_DB-MetaData'!D262</f>
        <v>Tanabe_2-11</v>
      </c>
      <c r="E262" s="85" t="str">
        <f>'SERIES_DB-MetaData'!E262</f>
        <v>Tanabe (from Lu et al., 2010, NEES Database)</v>
      </c>
      <c r="F262" s="20" t="s">
        <v>193</v>
      </c>
      <c r="G262" s="85" t="str">
        <f>'SERIES_DB-MetaData'!G262</f>
        <v>M</v>
      </c>
      <c r="H262" s="85" t="str">
        <f>'SERIES_DB-MetaData'!H262</f>
        <v>B</v>
      </c>
      <c r="I262" s="31">
        <f>IF('SERIES_DB-MetaData'!$F262="US",'SERIES_DB-MetaData'!I262,'SERIES_DB-MetaData'!I262/6.89476)</f>
        <v>4.7572359298945868</v>
      </c>
      <c r="J262" s="31">
        <f>IF('SERIES_DB-MetaData'!$F262="US",'SERIES_DB-MetaData'!J262,'SERIES_DB-MetaData'!J262/6.89476)</f>
        <v>0</v>
      </c>
      <c r="K262" s="31">
        <f>IF('SERIES_DB-MetaData'!$F262="US",'SERIES_DB-MetaData'!K262,'SERIES_DB-MetaData'!K262/6.89476)</f>
        <v>0</v>
      </c>
      <c r="L262" s="31">
        <f>IF('SERIES_DB-MetaData'!$F262="US",'SERIES_DB-MetaData'!L262,'SERIES_DB-MetaData'!L262/4.448)</f>
        <v>0</v>
      </c>
      <c r="M262" s="20">
        <f>'SERIES_DB-MetaData'!M262</f>
        <v>0</v>
      </c>
      <c r="N262" s="31">
        <f>IF('SERIES_DB-MetaData'!$F262="US",'SERIES_DB-MetaData'!N262,'SERIES_DB-MetaData'!N262/25.4)</f>
        <v>2.3622047244094491</v>
      </c>
      <c r="O262" s="31">
        <f>IF('SERIES_DB-MetaData'!$F262="US",'SERIES_DB-MetaData'!O262,'SERIES_DB-MetaData'!O262/25.4)</f>
        <v>2.3622047244094491</v>
      </c>
      <c r="P262" s="31">
        <f>IF('SERIES_DB-MetaData'!$F262="US",'SERIES_DB-MetaData'!P262,'SERIES_DB-MetaData'!P262/25.4)</f>
        <v>22.440944881889767</v>
      </c>
      <c r="Q262" s="31">
        <f>IF('SERIES_DB-MetaData'!$F262="US",'SERIES_DB-MetaData'!Q262,'SERIES_DB-MetaData'!Q262/25.4)</f>
        <v>1.5748031496062993</v>
      </c>
      <c r="R262" s="31">
        <f>IF('SERIES_DB-MetaData'!$F262="US",'SERIES_DB-MetaData'!R262,'SERIES_DB-MetaData'!R262/25.4)</f>
        <v>18.897637795275593</v>
      </c>
      <c r="S262" s="31">
        <f>IF('SERIES_DB-MetaData'!$F262="US",'SERIES_DB-MetaData'!S262,'SERIES_DB-MetaData'!S262/25.4)</f>
        <v>18.897637795275593</v>
      </c>
      <c r="T262" s="24" t="str">
        <f>'SERIES_DB-MetaData'!T262</f>
        <v>C</v>
      </c>
      <c r="U262" s="31">
        <f>IF('SERIES_DB-MetaData'!$F262="US",'SERIES_DB-MetaData'!U262,'SERIES_DB-MetaData'!U262/(25.4^2))</f>
        <v>33.480066960133925</v>
      </c>
      <c r="V262" s="31">
        <f>IF('SERIES_DB-MetaData'!$F262="US",'SERIES_DB-MetaData'!V262,'SERIES_DB-MetaData'!V262/25.4)</f>
        <v>0.23622047244094491</v>
      </c>
      <c r="W262" s="31">
        <f>IF('SERIES_DB-MetaData'!$F262="US",'SERIES_DB-MetaData'!W262,'SERIES_DB-MetaData'!W262/25.4)</f>
        <v>0</v>
      </c>
      <c r="X262" s="31">
        <f>IF('SERIES_DB-MetaData'!$F262="US",'SERIES_DB-MetaData'!X262,'SERIES_DB-MetaData'!X262/25.4)</f>
        <v>0</v>
      </c>
      <c r="Y262" s="108">
        <f>'SERIES_DB-MetaData'!Y262</f>
        <v>6</v>
      </c>
      <c r="Z262" s="31">
        <f>IF('SERIES_DB-MetaData'!$F262="US",'SERIES_DB-MetaData'!Z262,'SERIES_DB-MetaData'!Z262/25.4)</f>
        <v>0</v>
      </c>
      <c r="AA262" s="108">
        <f>'SERIES_DB-MetaData'!AA262</f>
        <v>0</v>
      </c>
      <c r="AB262" s="31">
        <f>IF('SERIES_DB-MetaData'!$F262="US",'SERIES_DB-MetaData'!AB262,'SERIES_DB-MetaData'!AB262/25.4)</f>
        <v>0</v>
      </c>
      <c r="AC262" s="108">
        <f>'SERIES_DB-MetaData'!AC262</f>
        <v>0</v>
      </c>
      <c r="AD262" s="108">
        <f>'SERIES_DB-MetaData'!AD262</f>
        <v>0</v>
      </c>
      <c r="AE262" s="31">
        <f>IF('SERIES_DB-MetaData'!$F262="US",'SERIES_DB-MetaData'!AE262,'SERIES_DB-MetaData'!AE262/25.4)</f>
        <v>0</v>
      </c>
      <c r="AF262" s="108" t="str">
        <f>'SERIES_DB-MetaData'!AF262</f>
        <v>Ribbed</v>
      </c>
      <c r="AG262" s="23">
        <f t="shared" si="21"/>
        <v>0.78539816339744839</v>
      </c>
      <c r="AH262" s="31">
        <f>IF('SERIES_DB-MetaData'!$F262="US",'SERIES_DB-MetaData'!AH262,'SERIES_DB-MetaData'!AH262/25.4)</f>
        <v>0</v>
      </c>
      <c r="AI262" s="31">
        <f>IF('SERIES_DB-MetaData'!$F262="US",'SERIES_DB-MetaData'!AI262,'SERIES_DB-MetaData'!AI262/6.89476)</f>
        <v>53.301347690129894</v>
      </c>
      <c r="AJ262" s="31">
        <f>IF('SERIES_DB-MetaData'!$F262="US",'SERIES_DB-MetaData'!AJ262,'SERIES_DB-MetaData'!AJ262/6.89476)</f>
        <v>0</v>
      </c>
      <c r="AK262" s="31">
        <f>IF('SERIES_DB-MetaData'!$F262="US",'SERIES_DB-MetaData'!AK262,'SERIES_DB-MetaData'!AK262/6.89476)</f>
        <v>0</v>
      </c>
      <c r="AL262" s="31">
        <f>IF('SERIES_DB-MetaData'!$F262="US",'SERIES_DB-MetaData'!AL262,'SERIES_DB-MetaData'!AL262/6.89476)</f>
        <v>0</v>
      </c>
      <c r="AM262" s="31">
        <f>IF('SERIES_DB-MetaData'!$F262="US",'SERIES_DB-MetaData'!AM262,'SERIES_DB-MetaData'!AM262/6.89476)</f>
        <v>0</v>
      </c>
      <c r="AN262" s="31">
        <f>IF('SERIES_DB-MetaData'!$F262="US",'SERIES_DB-MetaData'!AN262,'SERIES_DB-MetaData'!AN262/6.89476)</f>
        <v>0</v>
      </c>
      <c r="AO262" s="108">
        <f>'SERIES_DB-MetaData'!AO262</f>
        <v>0</v>
      </c>
      <c r="AP262" s="108">
        <f>'SERIES_DB-MetaData'!AP262</f>
        <v>0</v>
      </c>
      <c r="AQ262" s="108">
        <f>'SERIES_DB-MetaData'!AQ262</f>
        <v>2</v>
      </c>
      <c r="AR262" s="108" t="str">
        <f>'SERIES_DB-MetaData'!AR262</f>
        <v>Ribbed</v>
      </c>
      <c r="AS262" s="31">
        <f>IF('SERIES_DB-MetaData'!$F262="US",'SERIES_DB-MetaData'!AS262,'SERIES_DB-MetaData'!AS262/25.4)</f>
        <v>5.9055118110236227E-2</v>
      </c>
      <c r="AT262" s="108">
        <f>'SERIES_DB-MetaData'!AT262</f>
        <v>0</v>
      </c>
      <c r="AU262" s="31">
        <f>IF('SERIES_DB-MetaData'!$F262="US",'SERIES_DB-MetaData'!AU262,'SERIES_DB-MetaData'!AU262/25.4)</f>
        <v>0.98425196850393704</v>
      </c>
      <c r="AV262" s="31">
        <f>IF('SERIES_DB-MetaData'!$F262="US",'SERIES_DB-MetaData'!AV262,'SERIES_DB-MetaData'!AV262/25.4)</f>
        <v>0</v>
      </c>
      <c r="AW262" s="108">
        <f>'SERIES_DB-MetaData'!AW262</f>
        <v>0</v>
      </c>
      <c r="AX262" s="31">
        <f>IF('SERIES_DB-MetaData'!$F262="US",'SERIES_DB-MetaData'!AX262,'SERIES_DB-MetaData'!AX262/25.4)</f>
        <v>0</v>
      </c>
      <c r="AY262" s="23">
        <f t="shared" si="22"/>
        <v>0.23561944901923454</v>
      </c>
      <c r="AZ262" s="23"/>
      <c r="BA262" s="31">
        <f>IF('SERIES_DB-MetaData'!$F262="US",'SERIES_DB-MetaData'!BA262,'SERIES_DB-MetaData'!BA262/6.89476)</f>
        <v>42.641078152103915</v>
      </c>
      <c r="BB262" s="31">
        <f>IF('SERIES_DB-MetaData'!$F262="US",'SERIES_DB-MetaData'!BB262,'SERIES_DB-MetaData'!BB262/6.89476)</f>
        <v>0</v>
      </c>
      <c r="BC262" s="108">
        <f>'SERIES_DB-MetaData'!BC262</f>
        <v>0</v>
      </c>
      <c r="BD262" s="31">
        <f>IF('SERIES_DB-MetaData'!$F262="US",'SERIES_DB-MetaData'!BD262,'SERIES_DB-MetaData'!BD262/25.4)</f>
        <v>0.10433070866141733</v>
      </c>
      <c r="BE262" s="31">
        <f>IF('SERIES_DB-MetaData'!$F262="US",'SERIES_DB-MetaData'!BE262,'SERIES_DB-MetaData'!BE262/25.4)</f>
        <v>0.59055118110236227</v>
      </c>
      <c r="BF262" s="108">
        <f>'SERIES_DB-MetaData'!BF262</f>
        <v>1</v>
      </c>
      <c r="BG262" s="23">
        <f t="shared" si="23"/>
        <v>0.91924310040976331</v>
      </c>
      <c r="BH262" s="31">
        <f>IF('SERIES_DB-MetaData'!$F262="US",'SERIES_DB-MetaData'!BH262,'SERIES_DB-MetaData'!BH262/25.4)</f>
        <v>0</v>
      </c>
      <c r="BI262" s="31">
        <f>IF('SERIES_DB-MetaData'!$F262="US",'SERIES_DB-MetaData'!BI262,'SERIES_DB-MetaData'!BI262/6.89476)</f>
        <v>41.219708880367122</v>
      </c>
      <c r="BJ262" s="31">
        <f>IF('SERIES_DB-MetaData'!$F262="US",'SERIES_DB-MetaData'!BJ262,'SERIES_DB-MetaData'!BJ262/6.89476)</f>
        <v>0</v>
      </c>
      <c r="BK262" s="108">
        <f>'SERIES_DB-MetaData'!BK262</f>
        <v>0</v>
      </c>
      <c r="BL262" s="31">
        <f>IF('SERIES_DB-MetaData'!$F262="US",'SERIES_DB-MetaData'!BL262,'SERIES_DB-MetaData'!BL262/25.4)</f>
        <v>0.10433070866141733</v>
      </c>
      <c r="BM262" s="31">
        <f>IF('SERIES_DB-MetaData'!$F262="US",'SERIES_DB-MetaData'!BM262,'SERIES_DB-MetaData'!BM262/25.4)</f>
        <v>0.59055118110236227</v>
      </c>
      <c r="BN262" s="31">
        <f>'SERIES_DB-MetaData'!$BO$6</f>
        <v>0.52359877559829893</v>
      </c>
      <c r="BO262" s="22">
        <f>'SERIES_DB-MetaData'!$BO$6</f>
        <v>0.52359877559829893</v>
      </c>
      <c r="BP262" s="31">
        <f>IF('SERIES_DB-MetaData'!$F262="US",'SERIES_DB-MetaData'!BP262,'SERIES_DB-MetaData'!BP262/6.89476)</f>
        <v>41.219708880367122</v>
      </c>
      <c r="BQ262" s="31">
        <f>IF('SERIES_DB-MetaData'!$F262="US",'SERIES_DB-MetaData'!BQ262,'SERIES_DB-MetaData'!BQ262/6.89476)</f>
        <v>0</v>
      </c>
      <c r="BR262" s="108">
        <f>'SERIES_DB-MetaData'!BR262</f>
        <v>0</v>
      </c>
      <c r="BS262" s="31">
        <f>IF('SERIES_DB-MetaData'!$F262="US",'SERIES_DB-MetaData'!BS262,'SERIES_DB-MetaData'!BS262/25.4)</f>
        <v>0</v>
      </c>
      <c r="BT262" s="108">
        <f>'SERIES_DB-MetaData'!BT262</f>
        <v>0</v>
      </c>
      <c r="BU262" s="108">
        <f t="shared" si="24"/>
        <v>0</v>
      </c>
      <c r="BV262" s="31">
        <f>IF('SERIES_DB-MetaData'!$F262="US",'SERIES_DB-MetaData'!BV262,'SERIES_DB-MetaData'!BV262/6.89476)</f>
        <v>0</v>
      </c>
      <c r="BW262" s="108">
        <f>'SERIES_DB-MetaData'!BW262</f>
        <v>0</v>
      </c>
      <c r="BX262" s="108">
        <f>'SERIES_DB-MetaData'!BX262</f>
        <v>2</v>
      </c>
    </row>
    <row r="263" spans="1:76">
      <c r="A263" s="85">
        <f>'SERIES_DB-MetaData'!A263</f>
        <v>258</v>
      </c>
      <c r="B263" s="85">
        <f>'SERIES_DB-MetaData'!B263</f>
        <v>0</v>
      </c>
      <c r="C263" s="85">
        <f>'SERIES_DB-MetaData'!C263</f>
        <v>15</v>
      </c>
      <c r="D263" s="85" t="str">
        <f>'SERIES_DB-MetaData'!D263</f>
        <v>Tanabe_2-12</v>
      </c>
      <c r="E263" s="85" t="str">
        <f>'SERIES_DB-MetaData'!E263</f>
        <v>Tanabe (from Lu et al., 2010, NEES Database)</v>
      </c>
      <c r="F263" s="20" t="s">
        <v>193</v>
      </c>
      <c r="G263" s="85" t="str">
        <f>'SERIES_DB-MetaData'!G263</f>
        <v>M</v>
      </c>
      <c r="H263" s="85" t="str">
        <f>'SERIES_DB-MetaData'!H263</f>
        <v>B</v>
      </c>
      <c r="I263" s="31">
        <f>IF('SERIES_DB-MetaData'!$F263="US",'SERIES_DB-MetaData'!I263,'SERIES_DB-MetaData'!I263/6.89476)</f>
        <v>5.1198301318682589</v>
      </c>
      <c r="J263" s="31">
        <f>IF('SERIES_DB-MetaData'!$F263="US",'SERIES_DB-MetaData'!J263,'SERIES_DB-MetaData'!J263/6.89476)</f>
        <v>0</v>
      </c>
      <c r="K263" s="31">
        <f>IF('SERIES_DB-MetaData'!$F263="US",'SERIES_DB-MetaData'!K263,'SERIES_DB-MetaData'!K263/6.89476)</f>
        <v>0</v>
      </c>
      <c r="L263" s="31">
        <f>IF('SERIES_DB-MetaData'!$F263="US",'SERIES_DB-MetaData'!L263,'SERIES_DB-MetaData'!L263/4.448)</f>
        <v>0</v>
      </c>
      <c r="M263" s="20">
        <f>'SERIES_DB-MetaData'!M263</f>
        <v>0</v>
      </c>
      <c r="N263" s="31">
        <f>IF('SERIES_DB-MetaData'!$F263="US",'SERIES_DB-MetaData'!N263,'SERIES_DB-MetaData'!N263/25.4)</f>
        <v>2.3622047244094491</v>
      </c>
      <c r="O263" s="31">
        <f>IF('SERIES_DB-MetaData'!$F263="US",'SERIES_DB-MetaData'!O263,'SERIES_DB-MetaData'!O263/25.4)</f>
        <v>2.3622047244094491</v>
      </c>
      <c r="P263" s="31">
        <f>IF('SERIES_DB-MetaData'!$F263="US",'SERIES_DB-MetaData'!P263,'SERIES_DB-MetaData'!P263/25.4)</f>
        <v>22.440944881889767</v>
      </c>
      <c r="Q263" s="31">
        <f>IF('SERIES_DB-MetaData'!$F263="US",'SERIES_DB-MetaData'!Q263,'SERIES_DB-MetaData'!Q263/25.4)</f>
        <v>1.5748031496062993</v>
      </c>
      <c r="R263" s="31">
        <f>IF('SERIES_DB-MetaData'!$F263="US",'SERIES_DB-MetaData'!R263,'SERIES_DB-MetaData'!R263/25.4)</f>
        <v>18.897637795275593</v>
      </c>
      <c r="S263" s="31">
        <f>IF('SERIES_DB-MetaData'!$F263="US",'SERIES_DB-MetaData'!S263,'SERIES_DB-MetaData'!S263/25.4)</f>
        <v>18.897637795275593</v>
      </c>
      <c r="T263" s="24" t="str">
        <f>'SERIES_DB-MetaData'!T263</f>
        <v>C</v>
      </c>
      <c r="U263" s="31">
        <f>IF('SERIES_DB-MetaData'!$F263="US",'SERIES_DB-MetaData'!U263,'SERIES_DB-MetaData'!U263/(25.4^2))</f>
        <v>33.480066960133925</v>
      </c>
      <c r="V263" s="31">
        <f>IF('SERIES_DB-MetaData'!$F263="US",'SERIES_DB-MetaData'!V263,'SERIES_DB-MetaData'!V263/25.4)</f>
        <v>0.23622047244094491</v>
      </c>
      <c r="W263" s="31">
        <f>IF('SERIES_DB-MetaData'!$F263="US",'SERIES_DB-MetaData'!W263,'SERIES_DB-MetaData'!W263/25.4)</f>
        <v>0</v>
      </c>
      <c r="X263" s="31">
        <f>IF('SERIES_DB-MetaData'!$F263="US",'SERIES_DB-MetaData'!X263,'SERIES_DB-MetaData'!X263/25.4)</f>
        <v>0</v>
      </c>
      <c r="Y263" s="108">
        <f>'SERIES_DB-MetaData'!Y263</f>
        <v>6</v>
      </c>
      <c r="Z263" s="31">
        <f>IF('SERIES_DB-MetaData'!$F263="US",'SERIES_DB-MetaData'!Z263,'SERIES_DB-MetaData'!Z263/25.4)</f>
        <v>0</v>
      </c>
      <c r="AA263" s="108">
        <f>'SERIES_DB-MetaData'!AA263</f>
        <v>0</v>
      </c>
      <c r="AB263" s="31">
        <f>IF('SERIES_DB-MetaData'!$F263="US",'SERIES_DB-MetaData'!AB263,'SERIES_DB-MetaData'!AB263/25.4)</f>
        <v>0</v>
      </c>
      <c r="AC263" s="108">
        <f>'SERIES_DB-MetaData'!AC263</f>
        <v>0</v>
      </c>
      <c r="AD263" s="108">
        <f>'SERIES_DB-MetaData'!AD263</f>
        <v>0</v>
      </c>
      <c r="AE263" s="31">
        <f>IF('SERIES_DB-MetaData'!$F263="US",'SERIES_DB-MetaData'!AE263,'SERIES_DB-MetaData'!AE263/25.4)</f>
        <v>0</v>
      </c>
      <c r="AF263" s="108" t="str">
        <f>'SERIES_DB-MetaData'!AF263</f>
        <v>Ribbed</v>
      </c>
      <c r="AG263" s="23">
        <f t="shared" si="21"/>
        <v>0.78539816339744839</v>
      </c>
      <c r="AH263" s="31">
        <f>IF('SERIES_DB-MetaData'!$F263="US",'SERIES_DB-MetaData'!AH263,'SERIES_DB-MetaData'!AH263/25.4)</f>
        <v>0</v>
      </c>
      <c r="AI263" s="31">
        <f>IF('SERIES_DB-MetaData'!$F263="US",'SERIES_DB-MetaData'!AI263,'SERIES_DB-MetaData'!AI263/6.89476)</f>
        <v>53.301347690129894</v>
      </c>
      <c r="AJ263" s="31">
        <f>IF('SERIES_DB-MetaData'!$F263="US",'SERIES_DB-MetaData'!AJ263,'SERIES_DB-MetaData'!AJ263/6.89476)</f>
        <v>0</v>
      </c>
      <c r="AK263" s="31">
        <f>IF('SERIES_DB-MetaData'!$F263="US",'SERIES_DB-MetaData'!AK263,'SERIES_DB-MetaData'!AK263/6.89476)</f>
        <v>0</v>
      </c>
      <c r="AL263" s="31">
        <f>IF('SERIES_DB-MetaData'!$F263="US",'SERIES_DB-MetaData'!AL263,'SERIES_DB-MetaData'!AL263/6.89476)</f>
        <v>0</v>
      </c>
      <c r="AM263" s="31">
        <f>IF('SERIES_DB-MetaData'!$F263="US",'SERIES_DB-MetaData'!AM263,'SERIES_DB-MetaData'!AM263/6.89476)</f>
        <v>0</v>
      </c>
      <c r="AN263" s="31">
        <f>IF('SERIES_DB-MetaData'!$F263="US",'SERIES_DB-MetaData'!AN263,'SERIES_DB-MetaData'!AN263/6.89476)</f>
        <v>0</v>
      </c>
      <c r="AO263" s="108">
        <f>'SERIES_DB-MetaData'!AO263</f>
        <v>0</v>
      </c>
      <c r="AP263" s="108">
        <f>'SERIES_DB-MetaData'!AP263</f>
        <v>0</v>
      </c>
      <c r="AQ263" s="108">
        <f>'SERIES_DB-MetaData'!AQ263</f>
        <v>2</v>
      </c>
      <c r="AR263" s="108" t="str">
        <f>'SERIES_DB-MetaData'!AR263</f>
        <v>Ribbed</v>
      </c>
      <c r="AS263" s="31">
        <f>IF('SERIES_DB-MetaData'!$F263="US",'SERIES_DB-MetaData'!AS263,'SERIES_DB-MetaData'!AS263/25.4)</f>
        <v>5.9055118110236227E-2</v>
      </c>
      <c r="AT263" s="108">
        <f>'SERIES_DB-MetaData'!AT263</f>
        <v>0</v>
      </c>
      <c r="AU263" s="31">
        <f>IF('SERIES_DB-MetaData'!$F263="US",'SERIES_DB-MetaData'!AU263,'SERIES_DB-MetaData'!AU263/25.4)</f>
        <v>0.98425196850393704</v>
      </c>
      <c r="AV263" s="31">
        <f>IF('SERIES_DB-MetaData'!$F263="US",'SERIES_DB-MetaData'!AV263,'SERIES_DB-MetaData'!AV263/25.4)</f>
        <v>0</v>
      </c>
      <c r="AW263" s="108">
        <f>'SERIES_DB-MetaData'!AW263</f>
        <v>0</v>
      </c>
      <c r="AX263" s="31">
        <f>IF('SERIES_DB-MetaData'!$F263="US",'SERIES_DB-MetaData'!AX263,'SERIES_DB-MetaData'!AX263/25.4)</f>
        <v>0</v>
      </c>
      <c r="AY263" s="23">
        <f t="shared" si="22"/>
        <v>0.23561944901923454</v>
      </c>
      <c r="AZ263" s="23"/>
      <c r="BA263" s="31">
        <f>IF('SERIES_DB-MetaData'!$F263="US",'SERIES_DB-MetaData'!BA263,'SERIES_DB-MetaData'!BA263/6.89476)</f>
        <v>42.641078152103915</v>
      </c>
      <c r="BB263" s="31">
        <f>IF('SERIES_DB-MetaData'!$F263="US",'SERIES_DB-MetaData'!BB263,'SERIES_DB-MetaData'!BB263/6.89476)</f>
        <v>0</v>
      </c>
      <c r="BC263" s="108">
        <f>'SERIES_DB-MetaData'!BC263</f>
        <v>0</v>
      </c>
      <c r="BD263" s="31">
        <f>IF('SERIES_DB-MetaData'!$F263="US",'SERIES_DB-MetaData'!BD263,'SERIES_DB-MetaData'!BD263/25.4)</f>
        <v>0.10433070866141733</v>
      </c>
      <c r="BE263" s="31">
        <f>IF('SERIES_DB-MetaData'!$F263="US",'SERIES_DB-MetaData'!BE263,'SERIES_DB-MetaData'!BE263/25.4)</f>
        <v>0.59055118110236227</v>
      </c>
      <c r="BF263" s="108">
        <f>'SERIES_DB-MetaData'!BF263</f>
        <v>1</v>
      </c>
      <c r="BG263" s="23">
        <f t="shared" si="23"/>
        <v>0.91924310040976331</v>
      </c>
      <c r="BH263" s="31">
        <f>IF('SERIES_DB-MetaData'!$F263="US",'SERIES_DB-MetaData'!BH263,'SERIES_DB-MetaData'!BH263/25.4)</f>
        <v>0</v>
      </c>
      <c r="BI263" s="31">
        <f>IF('SERIES_DB-MetaData'!$F263="US",'SERIES_DB-MetaData'!BI263,'SERIES_DB-MetaData'!BI263/6.89476)</f>
        <v>41.219708880367122</v>
      </c>
      <c r="BJ263" s="31">
        <f>IF('SERIES_DB-MetaData'!$F263="US",'SERIES_DB-MetaData'!BJ263,'SERIES_DB-MetaData'!BJ263/6.89476)</f>
        <v>0</v>
      </c>
      <c r="BK263" s="108">
        <f>'SERIES_DB-MetaData'!BK263</f>
        <v>0</v>
      </c>
      <c r="BL263" s="31">
        <f>IF('SERIES_DB-MetaData'!$F263="US",'SERIES_DB-MetaData'!BL263,'SERIES_DB-MetaData'!BL263/25.4)</f>
        <v>0.10433070866141733</v>
      </c>
      <c r="BM263" s="31">
        <f>IF('SERIES_DB-MetaData'!$F263="US",'SERIES_DB-MetaData'!BM263,'SERIES_DB-MetaData'!BM263/25.4)</f>
        <v>0.59055118110236227</v>
      </c>
      <c r="BN263" s="31">
        <f>'SERIES_DB-MetaData'!$BO$6</f>
        <v>0.52359877559829893</v>
      </c>
      <c r="BO263" s="22">
        <f>'SERIES_DB-MetaData'!$BO$6</f>
        <v>0.52359877559829893</v>
      </c>
      <c r="BP263" s="31">
        <f>IF('SERIES_DB-MetaData'!$F263="US",'SERIES_DB-MetaData'!BP263,'SERIES_DB-MetaData'!BP263/6.89476)</f>
        <v>41.219708880367122</v>
      </c>
      <c r="BQ263" s="31">
        <f>IF('SERIES_DB-MetaData'!$F263="US",'SERIES_DB-MetaData'!BQ263,'SERIES_DB-MetaData'!BQ263/6.89476)</f>
        <v>0</v>
      </c>
      <c r="BR263" s="108">
        <f>'SERIES_DB-MetaData'!BR263</f>
        <v>0</v>
      </c>
      <c r="BS263" s="31">
        <f>IF('SERIES_DB-MetaData'!$F263="US",'SERIES_DB-MetaData'!BS263,'SERIES_DB-MetaData'!BS263/25.4)</f>
        <v>0</v>
      </c>
      <c r="BT263" s="108">
        <f>'SERIES_DB-MetaData'!BT263</f>
        <v>0</v>
      </c>
      <c r="BU263" s="108">
        <f t="shared" si="24"/>
        <v>0</v>
      </c>
      <c r="BV263" s="31">
        <f>IF('SERIES_DB-MetaData'!$F263="US",'SERIES_DB-MetaData'!BV263,'SERIES_DB-MetaData'!BV263/6.89476)</f>
        <v>0</v>
      </c>
      <c r="BW263" s="108">
        <f>'SERIES_DB-MetaData'!BW263</f>
        <v>0</v>
      </c>
      <c r="BX263" s="108">
        <f>'SERIES_DB-MetaData'!BX263</f>
        <v>2</v>
      </c>
    </row>
    <row r="264" spans="1:76">
      <c r="A264" s="85">
        <f>'SERIES_DB-MetaData'!A264</f>
        <v>259</v>
      </c>
      <c r="B264" s="85">
        <f>'SERIES_DB-MetaData'!B264</f>
        <v>0</v>
      </c>
      <c r="C264" s="85">
        <f>'SERIES_DB-MetaData'!C264</f>
        <v>16</v>
      </c>
      <c r="D264" s="85" t="str">
        <f>'SERIES_DB-MetaData'!D264</f>
        <v>Tanabe_2-13</v>
      </c>
      <c r="E264" s="85" t="str">
        <f>'SERIES_DB-MetaData'!E264</f>
        <v>Tanabe (from Lu et al., 2010, NEES Database)</v>
      </c>
      <c r="F264" s="20" t="s">
        <v>193</v>
      </c>
      <c r="G264" s="85" t="str">
        <f>'SERIES_DB-MetaData'!G264</f>
        <v>M</v>
      </c>
      <c r="H264" s="85" t="str">
        <f>'SERIES_DB-MetaData'!H264</f>
        <v>B</v>
      </c>
      <c r="I264" s="31">
        <f>IF('SERIES_DB-MetaData'!$F264="US",'SERIES_DB-MetaData'!I264,'SERIES_DB-MetaData'!I264/6.89476)</f>
        <v>5.1923489722629936</v>
      </c>
      <c r="J264" s="31">
        <f>IF('SERIES_DB-MetaData'!$F264="US",'SERIES_DB-MetaData'!J264,'SERIES_DB-MetaData'!J264/6.89476)</f>
        <v>0</v>
      </c>
      <c r="K264" s="31">
        <f>IF('SERIES_DB-MetaData'!$F264="US",'SERIES_DB-MetaData'!K264,'SERIES_DB-MetaData'!K264/6.89476)</f>
        <v>0</v>
      </c>
      <c r="L264" s="31">
        <f>IF('SERIES_DB-MetaData'!$F264="US",'SERIES_DB-MetaData'!L264,'SERIES_DB-MetaData'!L264/4.448)</f>
        <v>0</v>
      </c>
      <c r="M264" s="20">
        <f>'SERIES_DB-MetaData'!M264</f>
        <v>0</v>
      </c>
      <c r="N264" s="31">
        <f>IF('SERIES_DB-MetaData'!$F264="US",'SERIES_DB-MetaData'!N264,'SERIES_DB-MetaData'!N264/25.4)</f>
        <v>2.3622047244094491</v>
      </c>
      <c r="O264" s="31">
        <f>IF('SERIES_DB-MetaData'!$F264="US",'SERIES_DB-MetaData'!O264,'SERIES_DB-MetaData'!O264/25.4)</f>
        <v>2.3622047244094491</v>
      </c>
      <c r="P264" s="31">
        <f>IF('SERIES_DB-MetaData'!$F264="US",'SERIES_DB-MetaData'!P264,'SERIES_DB-MetaData'!P264/25.4)</f>
        <v>22.440944881889767</v>
      </c>
      <c r="Q264" s="31">
        <f>IF('SERIES_DB-MetaData'!$F264="US",'SERIES_DB-MetaData'!Q264,'SERIES_DB-MetaData'!Q264/25.4)</f>
        <v>1.5748031496062993</v>
      </c>
      <c r="R264" s="31">
        <f>IF('SERIES_DB-MetaData'!$F264="US",'SERIES_DB-MetaData'!R264,'SERIES_DB-MetaData'!R264/25.4)</f>
        <v>18.897637795275593</v>
      </c>
      <c r="S264" s="31">
        <f>IF('SERIES_DB-MetaData'!$F264="US",'SERIES_DB-MetaData'!S264,'SERIES_DB-MetaData'!S264/25.4)</f>
        <v>18.897637795275593</v>
      </c>
      <c r="T264" s="24" t="str">
        <f>'SERIES_DB-MetaData'!T264</f>
        <v>C</v>
      </c>
      <c r="U264" s="31">
        <f>IF('SERIES_DB-MetaData'!$F264="US",'SERIES_DB-MetaData'!U264,'SERIES_DB-MetaData'!U264/(25.4^2))</f>
        <v>33.480066960133925</v>
      </c>
      <c r="V264" s="31">
        <f>IF('SERIES_DB-MetaData'!$F264="US",'SERIES_DB-MetaData'!V264,'SERIES_DB-MetaData'!V264/25.4)</f>
        <v>0.23622047244094491</v>
      </c>
      <c r="W264" s="31">
        <f>IF('SERIES_DB-MetaData'!$F264="US",'SERIES_DB-MetaData'!W264,'SERIES_DB-MetaData'!W264/25.4)</f>
        <v>0</v>
      </c>
      <c r="X264" s="31">
        <f>IF('SERIES_DB-MetaData'!$F264="US",'SERIES_DB-MetaData'!X264,'SERIES_DB-MetaData'!X264/25.4)</f>
        <v>0</v>
      </c>
      <c r="Y264" s="108">
        <f>'SERIES_DB-MetaData'!Y264</f>
        <v>6</v>
      </c>
      <c r="Z264" s="31">
        <f>IF('SERIES_DB-MetaData'!$F264="US",'SERIES_DB-MetaData'!Z264,'SERIES_DB-MetaData'!Z264/25.4)</f>
        <v>0</v>
      </c>
      <c r="AA264" s="108">
        <f>'SERIES_DB-MetaData'!AA264</f>
        <v>0</v>
      </c>
      <c r="AB264" s="31">
        <f>IF('SERIES_DB-MetaData'!$F264="US",'SERIES_DB-MetaData'!AB264,'SERIES_DB-MetaData'!AB264/25.4)</f>
        <v>0</v>
      </c>
      <c r="AC264" s="108">
        <f>'SERIES_DB-MetaData'!AC264</f>
        <v>0</v>
      </c>
      <c r="AD264" s="108">
        <f>'SERIES_DB-MetaData'!AD264</f>
        <v>0</v>
      </c>
      <c r="AE264" s="31">
        <f>IF('SERIES_DB-MetaData'!$F264="US",'SERIES_DB-MetaData'!AE264,'SERIES_DB-MetaData'!AE264/25.4)</f>
        <v>0</v>
      </c>
      <c r="AF264" s="108" t="str">
        <f>'SERIES_DB-MetaData'!AF264</f>
        <v>Ribbed</v>
      </c>
      <c r="AG264" s="23">
        <f t="shared" si="21"/>
        <v>0.78539816339744839</v>
      </c>
      <c r="AH264" s="31">
        <f>IF('SERIES_DB-MetaData'!$F264="US",'SERIES_DB-MetaData'!AH264,'SERIES_DB-MetaData'!AH264/25.4)</f>
        <v>0</v>
      </c>
      <c r="AI264" s="31">
        <f>IF('SERIES_DB-MetaData'!$F264="US",'SERIES_DB-MetaData'!AI264,'SERIES_DB-MetaData'!AI264/6.89476)</f>
        <v>53.301347690129894</v>
      </c>
      <c r="AJ264" s="31">
        <f>IF('SERIES_DB-MetaData'!$F264="US",'SERIES_DB-MetaData'!AJ264,'SERIES_DB-MetaData'!AJ264/6.89476)</f>
        <v>0</v>
      </c>
      <c r="AK264" s="31">
        <f>IF('SERIES_DB-MetaData'!$F264="US",'SERIES_DB-MetaData'!AK264,'SERIES_DB-MetaData'!AK264/6.89476)</f>
        <v>0</v>
      </c>
      <c r="AL264" s="31">
        <f>IF('SERIES_DB-MetaData'!$F264="US",'SERIES_DB-MetaData'!AL264,'SERIES_DB-MetaData'!AL264/6.89476)</f>
        <v>0</v>
      </c>
      <c r="AM264" s="31">
        <f>IF('SERIES_DB-MetaData'!$F264="US",'SERIES_DB-MetaData'!AM264,'SERIES_DB-MetaData'!AM264/6.89476)</f>
        <v>0</v>
      </c>
      <c r="AN264" s="31">
        <f>IF('SERIES_DB-MetaData'!$F264="US",'SERIES_DB-MetaData'!AN264,'SERIES_DB-MetaData'!AN264/6.89476)</f>
        <v>0</v>
      </c>
      <c r="AO264" s="108">
        <f>'SERIES_DB-MetaData'!AO264</f>
        <v>0</v>
      </c>
      <c r="AP264" s="108">
        <f>'SERIES_DB-MetaData'!AP264</f>
        <v>0</v>
      </c>
      <c r="AQ264" s="108">
        <f>'SERIES_DB-MetaData'!AQ264</f>
        <v>2</v>
      </c>
      <c r="AR264" s="108" t="str">
        <f>'SERIES_DB-MetaData'!AR264</f>
        <v>Ribbed</v>
      </c>
      <c r="AS264" s="31">
        <f>IF('SERIES_DB-MetaData'!$F264="US",'SERIES_DB-MetaData'!AS264,'SERIES_DB-MetaData'!AS264/25.4)</f>
        <v>5.9055118110236227E-2</v>
      </c>
      <c r="AT264" s="108">
        <f>'SERIES_DB-MetaData'!AT264</f>
        <v>0</v>
      </c>
      <c r="AU264" s="31">
        <f>IF('SERIES_DB-MetaData'!$F264="US",'SERIES_DB-MetaData'!AU264,'SERIES_DB-MetaData'!AU264/25.4)</f>
        <v>0.98425196850393704</v>
      </c>
      <c r="AV264" s="31">
        <f>IF('SERIES_DB-MetaData'!$F264="US",'SERIES_DB-MetaData'!AV264,'SERIES_DB-MetaData'!AV264/25.4)</f>
        <v>0</v>
      </c>
      <c r="AW264" s="108">
        <f>'SERIES_DB-MetaData'!AW264</f>
        <v>0</v>
      </c>
      <c r="AX264" s="31">
        <f>IF('SERIES_DB-MetaData'!$F264="US",'SERIES_DB-MetaData'!AX264,'SERIES_DB-MetaData'!AX264/25.4)</f>
        <v>0</v>
      </c>
      <c r="AY264" s="23">
        <f t="shared" si="22"/>
        <v>0.23561944901923454</v>
      </c>
      <c r="AZ264" s="23"/>
      <c r="BA264" s="31">
        <f>IF('SERIES_DB-MetaData'!$F264="US",'SERIES_DB-MetaData'!BA264,'SERIES_DB-MetaData'!BA264/6.89476)</f>
        <v>42.641078152103915</v>
      </c>
      <c r="BB264" s="31">
        <f>IF('SERIES_DB-MetaData'!$F264="US",'SERIES_DB-MetaData'!BB264,'SERIES_DB-MetaData'!BB264/6.89476)</f>
        <v>0</v>
      </c>
      <c r="BC264" s="108">
        <f>'SERIES_DB-MetaData'!BC264</f>
        <v>0</v>
      </c>
      <c r="BD264" s="31">
        <f>IF('SERIES_DB-MetaData'!$F264="US",'SERIES_DB-MetaData'!BD264,'SERIES_DB-MetaData'!BD264/25.4)</f>
        <v>0.10433070866141733</v>
      </c>
      <c r="BE264" s="31">
        <f>IF('SERIES_DB-MetaData'!$F264="US",'SERIES_DB-MetaData'!BE264,'SERIES_DB-MetaData'!BE264/25.4)</f>
        <v>0.59055118110236227</v>
      </c>
      <c r="BF264" s="108">
        <f>'SERIES_DB-MetaData'!BF264</f>
        <v>1</v>
      </c>
      <c r="BG264" s="23">
        <f t="shared" si="23"/>
        <v>0.91924310040976331</v>
      </c>
      <c r="BH264" s="31">
        <f>IF('SERIES_DB-MetaData'!$F264="US",'SERIES_DB-MetaData'!BH264,'SERIES_DB-MetaData'!BH264/25.4)</f>
        <v>0</v>
      </c>
      <c r="BI264" s="31">
        <f>IF('SERIES_DB-MetaData'!$F264="US",'SERIES_DB-MetaData'!BI264,'SERIES_DB-MetaData'!BI264/6.89476)</f>
        <v>41.219708880367122</v>
      </c>
      <c r="BJ264" s="31">
        <f>IF('SERIES_DB-MetaData'!$F264="US",'SERIES_DB-MetaData'!BJ264,'SERIES_DB-MetaData'!BJ264/6.89476)</f>
        <v>0</v>
      </c>
      <c r="BK264" s="108">
        <f>'SERIES_DB-MetaData'!BK264</f>
        <v>0</v>
      </c>
      <c r="BL264" s="31">
        <f>IF('SERIES_DB-MetaData'!$F264="US",'SERIES_DB-MetaData'!BL264,'SERIES_DB-MetaData'!BL264/25.4)</f>
        <v>0.10433070866141733</v>
      </c>
      <c r="BM264" s="31">
        <f>IF('SERIES_DB-MetaData'!$F264="US",'SERIES_DB-MetaData'!BM264,'SERIES_DB-MetaData'!BM264/25.4)</f>
        <v>0.59055118110236227</v>
      </c>
      <c r="BN264" s="31">
        <f>'SERIES_DB-MetaData'!$BO$6</f>
        <v>0.52359877559829893</v>
      </c>
      <c r="BO264" s="22">
        <f>'SERIES_DB-MetaData'!$BO$6</f>
        <v>0.52359877559829893</v>
      </c>
      <c r="BP264" s="31">
        <f>IF('SERIES_DB-MetaData'!$F264="US",'SERIES_DB-MetaData'!BP264,'SERIES_DB-MetaData'!BP264/6.89476)</f>
        <v>41.219708880367122</v>
      </c>
      <c r="BQ264" s="31">
        <f>IF('SERIES_DB-MetaData'!$F264="US",'SERIES_DB-MetaData'!BQ264,'SERIES_DB-MetaData'!BQ264/6.89476)</f>
        <v>0</v>
      </c>
      <c r="BR264" s="108">
        <f>'SERIES_DB-MetaData'!BR264</f>
        <v>0</v>
      </c>
      <c r="BS264" s="31">
        <f>IF('SERIES_DB-MetaData'!$F264="US",'SERIES_DB-MetaData'!BS264,'SERIES_DB-MetaData'!BS264/25.4)</f>
        <v>0</v>
      </c>
      <c r="BT264" s="108">
        <f>'SERIES_DB-MetaData'!BT264</f>
        <v>0</v>
      </c>
      <c r="BU264" s="108">
        <f t="shared" si="24"/>
        <v>0</v>
      </c>
      <c r="BV264" s="31">
        <f>IF('SERIES_DB-MetaData'!$F264="US",'SERIES_DB-MetaData'!BV264,'SERIES_DB-MetaData'!BV264/6.89476)</f>
        <v>0</v>
      </c>
      <c r="BW264" s="108">
        <f>'SERIES_DB-MetaData'!BW264</f>
        <v>0</v>
      </c>
      <c r="BX264" s="108">
        <f>'SERIES_DB-MetaData'!BX264</f>
        <v>2</v>
      </c>
    </row>
    <row r="265" spans="1:76">
      <c r="A265" s="85">
        <f>'SERIES_DB-MetaData'!A265</f>
        <v>260</v>
      </c>
      <c r="B265" s="85">
        <f>'SERIES_DB-MetaData'!B265</f>
        <v>0</v>
      </c>
      <c r="C265" s="85">
        <f>'SERIES_DB-MetaData'!C265</f>
        <v>17</v>
      </c>
      <c r="D265" s="85" t="str">
        <f>'SERIES_DB-MetaData'!D265</f>
        <v>Tanabe_3-1</v>
      </c>
      <c r="E265" s="85" t="str">
        <f>'SERIES_DB-MetaData'!E265</f>
        <v>Tanabe (from Lu et al., 2010, NEES Database)</v>
      </c>
      <c r="F265" s="20" t="s">
        <v>193</v>
      </c>
      <c r="G265" s="85" t="str">
        <f>'SERIES_DB-MetaData'!G265</f>
        <v>M</v>
      </c>
      <c r="H265" s="85" t="str">
        <f>'SERIES_DB-MetaData'!H265</f>
        <v>B</v>
      </c>
      <c r="I265" s="31">
        <f>IF('SERIES_DB-MetaData'!$F265="US",'SERIES_DB-MetaData'!I265,'SERIES_DB-MetaData'!I265/6.89476)</f>
        <v>6.6427257801576847</v>
      </c>
      <c r="J265" s="31">
        <f>IF('SERIES_DB-MetaData'!$F265="US",'SERIES_DB-MetaData'!J265,'SERIES_DB-MetaData'!J265/6.89476)</f>
        <v>0</v>
      </c>
      <c r="K265" s="31">
        <f>IF('SERIES_DB-MetaData'!$F265="US",'SERIES_DB-MetaData'!K265,'SERIES_DB-MetaData'!K265/6.89476)</f>
        <v>0</v>
      </c>
      <c r="L265" s="31">
        <f>IF('SERIES_DB-MetaData'!$F265="US",'SERIES_DB-MetaData'!L265,'SERIES_DB-MetaData'!L265/4.448)</f>
        <v>0</v>
      </c>
      <c r="M265" s="20">
        <f>'SERIES_DB-MetaData'!M265</f>
        <v>0</v>
      </c>
      <c r="N265" s="31">
        <f>IF('SERIES_DB-MetaData'!$F265="US",'SERIES_DB-MetaData'!N265,'SERIES_DB-MetaData'!N265/25.4)</f>
        <v>2.3622047244094491</v>
      </c>
      <c r="O265" s="31">
        <f>IF('SERIES_DB-MetaData'!$F265="US",'SERIES_DB-MetaData'!O265,'SERIES_DB-MetaData'!O265/25.4)</f>
        <v>2.3622047244094491</v>
      </c>
      <c r="P265" s="31">
        <f>IF('SERIES_DB-MetaData'!$F265="US",'SERIES_DB-MetaData'!P265,'SERIES_DB-MetaData'!P265/25.4)</f>
        <v>22.440944881889767</v>
      </c>
      <c r="Q265" s="31">
        <f>IF('SERIES_DB-MetaData'!$F265="US",'SERIES_DB-MetaData'!Q265,'SERIES_DB-MetaData'!Q265/25.4)</f>
        <v>0.39370078740157483</v>
      </c>
      <c r="R265" s="31">
        <f>IF('SERIES_DB-MetaData'!$F265="US",'SERIES_DB-MetaData'!R265,'SERIES_DB-MetaData'!R265/25.4)</f>
        <v>18.897637795275593</v>
      </c>
      <c r="S265" s="31">
        <f>IF('SERIES_DB-MetaData'!$F265="US",'SERIES_DB-MetaData'!S265,'SERIES_DB-MetaData'!S265/25.4)</f>
        <v>18.897637795275593</v>
      </c>
      <c r="T265" s="24" t="str">
        <f>'SERIES_DB-MetaData'!T265</f>
        <v>C</v>
      </c>
      <c r="U265" s="31">
        <f>IF('SERIES_DB-MetaData'!$F265="US",'SERIES_DB-MetaData'!U265,'SERIES_DB-MetaData'!U265/(25.4^2))</f>
        <v>12.55502511005022</v>
      </c>
      <c r="V265" s="31">
        <f>IF('SERIES_DB-MetaData'!$F265="US",'SERIES_DB-MetaData'!V265,'SERIES_DB-MetaData'!V265/25.4)</f>
        <v>0.23622047244094491</v>
      </c>
      <c r="W265" s="31">
        <f>IF('SERIES_DB-MetaData'!$F265="US",'SERIES_DB-MetaData'!W265,'SERIES_DB-MetaData'!W265/25.4)</f>
        <v>0</v>
      </c>
      <c r="X265" s="31">
        <f>IF('SERIES_DB-MetaData'!$F265="US",'SERIES_DB-MetaData'!X265,'SERIES_DB-MetaData'!X265/25.4)</f>
        <v>0</v>
      </c>
      <c r="Y265" s="108">
        <f>'SERIES_DB-MetaData'!Y265</f>
        <v>6</v>
      </c>
      <c r="Z265" s="31">
        <f>IF('SERIES_DB-MetaData'!$F265="US",'SERIES_DB-MetaData'!Z265,'SERIES_DB-MetaData'!Z265/25.4)</f>
        <v>0</v>
      </c>
      <c r="AA265" s="108">
        <f>'SERIES_DB-MetaData'!AA265</f>
        <v>0</v>
      </c>
      <c r="AB265" s="31">
        <f>IF('SERIES_DB-MetaData'!$F265="US",'SERIES_DB-MetaData'!AB265,'SERIES_DB-MetaData'!AB265/25.4)</f>
        <v>0</v>
      </c>
      <c r="AC265" s="108">
        <f>'SERIES_DB-MetaData'!AC265</f>
        <v>0</v>
      </c>
      <c r="AD265" s="108">
        <f>'SERIES_DB-MetaData'!AD265</f>
        <v>0</v>
      </c>
      <c r="AE265" s="31">
        <f>IF('SERIES_DB-MetaData'!$F265="US",'SERIES_DB-MetaData'!AE265,'SERIES_DB-MetaData'!AE265/25.4)</f>
        <v>0</v>
      </c>
      <c r="AF265" s="108" t="str">
        <f>'SERIES_DB-MetaData'!AF265</f>
        <v>Ribbed</v>
      </c>
      <c r="AG265" s="23">
        <f t="shared" ref="AG265:AG322" si="26">((Y265-AA265-AC265)*PI()*V265^2/4+AA265*PI()*X265^2/4+AC265*PI()*W265^2/4)/U265*100</f>
        <v>2.0943951023931962</v>
      </c>
      <c r="AH265" s="31">
        <f>IF('SERIES_DB-MetaData'!$F265="US",'SERIES_DB-MetaData'!AH265,'SERIES_DB-MetaData'!AH265/25.4)</f>
        <v>0</v>
      </c>
      <c r="AI265" s="31">
        <f>IF('SERIES_DB-MetaData'!$F265="US",'SERIES_DB-MetaData'!AI265,'SERIES_DB-MetaData'!AI265/6.89476)</f>
        <v>42.427872761343394</v>
      </c>
      <c r="AJ265" s="31">
        <f>IF('SERIES_DB-MetaData'!$F265="US",'SERIES_DB-MetaData'!AJ265,'SERIES_DB-MetaData'!AJ265/6.89476)</f>
        <v>0</v>
      </c>
      <c r="AK265" s="31">
        <f>IF('SERIES_DB-MetaData'!$F265="US",'SERIES_DB-MetaData'!AK265,'SERIES_DB-MetaData'!AK265/6.89476)</f>
        <v>0</v>
      </c>
      <c r="AL265" s="31">
        <f>IF('SERIES_DB-MetaData'!$F265="US",'SERIES_DB-MetaData'!AL265,'SERIES_DB-MetaData'!AL265/6.89476)</f>
        <v>0</v>
      </c>
      <c r="AM265" s="31">
        <f>IF('SERIES_DB-MetaData'!$F265="US",'SERIES_DB-MetaData'!AM265,'SERIES_DB-MetaData'!AM265/6.89476)</f>
        <v>0</v>
      </c>
      <c r="AN265" s="31">
        <f>IF('SERIES_DB-MetaData'!$F265="US",'SERIES_DB-MetaData'!AN265,'SERIES_DB-MetaData'!AN265/6.89476)</f>
        <v>0</v>
      </c>
      <c r="AO265" s="108">
        <f>'SERIES_DB-MetaData'!AO265</f>
        <v>0</v>
      </c>
      <c r="AP265" s="108">
        <f>'SERIES_DB-MetaData'!AP265</f>
        <v>0</v>
      </c>
      <c r="AQ265" s="108">
        <f>'SERIES_DB-MetaData'!AQ265</f>
        <v>2</v>
      </c>
      <c r="AR265" s="108" t="str">
        <f>'SERIES_DB-MetaData'!AR265</f>
        <v>Ribbed</v>
      </c>
      <c r="AS265" s="31">
        <f>IF('SERIES_DB-MetaData'!$F265="US",'SERIES_DB-MetaData'!AS265,'SERIES_DB-MetaData'!AS265/25.4)</f>
        <v>5.9055118110236227E-2</v>
      </c>
      <c r="AT265" s="108">
        <f>'SERIES_DB-MetaData'!AT265</f>
        <v>0</v>
      </c>
      <c r="AU265" s="31">
        <f>IF('SERIES_DB-MetaData'!$F265="US",'SERIES_DB-MetaData'!AU265,'SERIES_DB-MetaData'!AU265/25.4)</f>
        <v>0.98425196850393704</v>
      </c>
      <c r="AV265" s="31">
        <f>IF('SERIES_DB-MetaData'!$F265="US",'SERIES_DB-MetaData'!AV265,'SERIES_DB-MetaData'!AV265/25.4)</f>
        <v>0</v>
      </c>
      <c r="AW265" s="108">
        <f>'SERIES_DB-MetaData'!AW265</f>
        <v>0</v>
      </c>
      <c r="AX265" s="31">
        <f>IF('SERIES_DB-MetaData'!$F265="US",'SERIES_DB-MetaData'!AX265,'SERIES_DB-MetaData'!AX265/25.4)</f>
        <v>0</v>
      </c>
      <c r="AY265" s="23">
        <f t="shared" ref="AY265:AY322" si="27">AQ265*PI()*AS265^2/4/N265/AU265*100</f>
        <v>0.23561944901923454</v>
      </c>
      <c r="AZ265" s="23"/>
      <c r="BA265" s="31">
        <f>IF('SERIES_DB-MetaData'!$F265="US",'SERIES_DB-MetaData'!BA265,'SERIES_DB-MetaData'!BA265/6.89476)</f>
        <v>42.641078152103915</v>
      </c>
      <c r="BB265" s="31">
        <f>IF('SERIES_DB-MetaData'!$F265="US",'SERIES_DB-MetaData'!BB265,'SERIES_DB-MetaData'!BB265/6.89476)</f>
        <v>0</v>
      </c>
      <c r="BC265" s="108">
        <f>'SERIES_DB-MetaData'!BC265</f>
        <v>0</v>
      </c>
      <c r="BD265" s="31">
        <f>IF('SERIES_DB-MetaData'!$F265="US",'SERIES_DB-MetaData'!BD265,'SERIES_DB-MetaData'!BD265/25.4)</f>
        <v>0.10433070866141733</v>
      </c>
      <c r="BE265" s="31">
        <f>IF('SERIES_DB-MetaData'!$F265="US",'SERIES_DB-MetaData'!BE265,'SERIES_DB-MetaData'!BE265/25.4)</f>
        <v>1.1811023622047245</v>
      </c>
      <c r="BF265" s="108">
        <f>'SERIES_DB-MetaData'!BF265</f>
        <v>1</v>
      </c>
      <c r="BG265" s="23">
        <f t="shared" ref="BG265:BG322" si="28">BF265*PI()*BD265^2/4/Q265/BE265*100</f>
        <v>1.8384862008195266</v>
      </c>
      <c r="BH265" s="31">
        <f>IF('SERIES_DB-MetaData'!$F265="US",'SERIES_DB-MetaData'!BH265,'SERIES_DB-MetaData'!BH265/25.4)</f>
        <v>0</v>
      </c>
      <c r="BI265" s="31">
        <f>IF('SERIES_DB-MetaData'!$F265="US",'SERIES_DB-MetaData'!BI265,'SERIES_DB-MetaData'!BI265/6.89476)</f>
        <v>42.641078152103915</v>
      </c>
      <c r="BJ265" s="31">
        <f>IF('SERIES_DB-MetaData'!$F265="US",'SERIES_DB-MetaData'!BJ265,'SERIES_DB-MetaData'!BJ265/6.89476)</f>
        <v>0</v>
      </c>
      <c r="BK265" s="108">
        <f>'SERIES_DB-MetaData'!BK265</f>
        <v>0</v>
      </c>
      <c r="BL265" s="31">
        <f>IF('SERIES_DB-MetaData'!$F265="US",'SERIES_DB-MetaData'!BL265,'SERIES_DB-MetaData'!BL265/25.4)</f>
        <v>0.1033464566929134</v>
      </c>
      <c r="BM265" s="31">
        <f>IF('SERIES_DB-MetaData'!$F265="US",'SERIES_DB-MetaData'!BM265,'SERIES_DB-MetaData'!BM265/25.4)</f>
        <v>1.1811023622047245</v>
      </c>
      <c r="BN265" s="31">
        <f>'SERIES_DB-MetaData'!$BO$6</f>
        <v>0.52359877559829893</v>
      </c>
      <c r="BO265" s="22">
        <f>'SERIES_DB-MetaData'!$BO$6</f>
        <v>0.52359877559829893</v>
      </c>
      <c r="BP265" s="31">
        <f>IF('SERIES_DB-MetaData'!$F265="US",'SERIES_DB-MetaData'!BP265,'SERIES_DB-MetaData'!BP265/6.89476)</f>
        <v>42.641078152103915</v>
      </c>
      <c r="BQ265" s="31">
        <f>IF('SERIES_DB-MetaData'!$F265="US",'SERIES_DB-MetaData'!BQ265,'SERIES_DB-MetaData'!BQ265/6.89476)</f>
        <v>0</v>
      </c>
      <c r="BR265" s="108">
        <f>'SERIES_DB-MetaData'!BR265</f>
        <v>0</v>
      </c>
      <c r="BS265" s="31">
        <f>IF('SERIES_DB-MetaData'!$F265="US",'SERIES_DB-MetaData'!BS265,'SERIES_DB-MetaData'!BS265/25.4)</f>
        <v>0</v>
      </c>
      <c r="BT265" s="108">
        <f>'SERIES_DB-MetaData'!BT265</f>
        <v>0</v>
      </c>
      <c r="BU265" s="108">
        <f t="shared" ref="BU265:BU322" si="29">BT265*PI()*BS265^2/4/U265*100</f>
        <v>0</v>
      </c>
      <c r="BV265" s="31">
        <f>IF('SERIES_DB-MetaData'!$F265="US",'SERIES_DB-MetaData'!BV265,'SERIES_DB-MetaData'!BV265/6.89476)</f>
        <v>0</v>
      </c>
      <c r="BW265" s="108">
        <f>'SERIES_DB-MetaData'!BW265</f>
        <v>0</v>
      </c>
      <c r="BX265" s="108">
        <f>'SERIES_DB-MetaData'!BX265</f>
        <v>2</v>
      </c>
    </row>
    <row r="266" spans="1:76">
      <c r="A266" s="85">
        <f>'SERIES_DB-MetaData'!A266</f>
        <v>261</v>
      </c>
      <c r="B266" s="85">
        <f>'SERIES_DB-MetaData'!B266</f>
        <v>0</v>
      </c>
      <c r="C266" s="85">
        <f>'SERIES_DB-MetaData'!C266</f>
        <v>18</v>
      </c>
      <c r="D266" s="85" t="str">
        <f>'SERIES_DB-MetaData'!D266</f>
        <v>Tanabe_3-2</v>
      </c>
      <c r="E266" s="85" t="str">
        <f>'SERIES_DB-MetaData'!E266</f>
        <v>Tanabe (from Lu et al., 2010, NEES Database)</v>
      </c>
      <c r="F266" s="20" t="s">
        <v>193</v>
      </c>
      <c r="G266" s="85" t="str">
        <f>'SERIES_DB-MetaData'!G266</f>
        <v>M</v>
      </c>
      <c r="H266" s="85" t="str">
        <f>'SERIES_DB-MetaData'!H266</f>
        <v>B</v>
      </c>
      <c r="I266" s="31">
        <f>IF('SERIES_DB-MetaData'!$F266="US",'SERIES_DB-MetaData'!I266,'SERIES_DB-MetaData'!I266/6.89476)</f>
        <v>6.2946353462629592</v>
      </c>
      <c r="J266" s="31">
        <f>IF('SERIES_DB-MetaData'!$F266="US",'SERIES_DB-MetaData'!J266,'SERIES_DB-MetaData'!J266/6.89476)</f>
        <v>0</v>
      </c>
      <c r="K266" s="31">
        <f>IF('SERIES_DB-MetaData'!$F266="US",'SERIES_DB-MetaData'!K266,'SERIES_DB-MetaData'!K266/6.89476)</f>
        <v>0</v>
      </c>
      <c r="L266" s="31">
        <f>IF('SERIES_DB-MetaData'!$F266="US",'SERIES_DB-MetaData'!L266,'SERIES_DB-MetaData'!L266/4.448)</f>
        <v>0</v>
      </c>
      <c r="M266" s="20">
        <f>'SERIES_DB-MetaData'!M266</f>
        <v>0</v>
      </c>
      <c r="N266" s="31">
        <f>IF('SERIES_DB-MetaData'!$F266="US",'SERIES_DB-MetaData'!N266,'SERIES_DB-MetaData'!N266/25.4)</f>
        <v>2.3622047244094491</v>
      </c>
      <c r="O266" s="31">
        <f>IF('SERIES_DB-MetaData'!$F266="US",'SERIES_DB-MetaData'!O266,'SERIES_DB-MetaData'!O266/25.4)</f>
        <v>2.3622047244094491</v>
      </c>
      <c r="P266" s="31">
        <f>IF('SERIES_DB-MetaData'!$F266="US",'SERIES_DB-MetaData'!P266,'SERIES_DB-MetaData'!P266/25.4)</f>
        <v>22.440944881889767</v>
      </c>
      <c r="Q266" s="31">
        <f>IF('SERIES_DB-MetaData'!$F266="US",'SERIES_DB-MetaData'!Q266,'SERIES_DB-MetaData'!Q266/25.4)</f>
        <v>0.39370078740157483</v>
      </c>
      <c r="R266" s="31">
        <f>IF('SERIES_DB-MetaData'!$F266="US",'SERIES_DB-MetaData'!R266,'SERIES_DB-MetaData'!R266/25.4)</f>
        <v>18.897637795275593</v>
      </c>
      <c r="S266" s="31">
        <f>IF('SERIES_DB-MetaData'!$F266="US",'SERIES_DB-MetaData'!S266,'SERIES_DB-MetaData'!S266/25.4)</f>
        <v>18.897637795275593</v>
      </c>
      <c r="T266" s="24" t="str">
        <f>'SERIES_DB-MetaData'!T266</f>
        <v>C</v>
      </c>
      <c r="U266" s="31">
        <f>IF('SERIES_DB-MetaData'!$F266="US",'SERIES_DB-MetaData'!U266,'SERIES_DB-MetaData'!U266/(25.4^2))</f>
        <v>12.55502511005022</v>
      </c>
      <c r="V266" s="31">
        <f>IF('SERIES_DB-MetaData'!$F266="US",'SERIES_DB-MetaData'!V266,'SERIES_DB-MetaData'!V266/25.4)</f>
        <v>0.23622047244094491</v>
      </c>
      <c r="W266" s="31">
        <f>IF('SERIES_DB-MetaData'!$F266="US",'SERIES_DB-MetaData'!W266,'SERIES_DB-MetaData'!W266/25.4)</f>
        <v>0</v>
      </c>
      <c r="X266" s="31">
        <f>IF('SERIES_DB-MetaData'!$F266="US",'SERIES_DB-MetaData'!X266,'SERIES_DB-MetaData'!X266/25.4)</f>
        <v>0</v>
      </c>
      <c r="Y266" s="108">
        <f>'SERIES_DB-MetaData'!Y266</f>
        <v>6</v>
      </c>
      <c r="Z266" s="31">
        <f>IF('SERIES_DB-MetaData'!$F266="US",'SERIES_DB-MetaData'!Z266,'SERIES_DB-MetaData'!Z266/25.4)</f>
        <v>0</v>
      </c>
      <c r="AA266" s="108">
        <f>'SERIES_DB-MetaData'!AA266</f>
        <v>0</v>
      </c>
      <c r="AB266" s="31">
        <f>IF('SERIES_DB-MetaData'!$F266="US",'SERIES_DB-MetaData'!AB266,'SERIES_DB-MetaData'!AB266/25.4)</f>
        <v>0</v>
      </c>
      <c r="AC266" s="108">
        <f>'SERIES_DB-MetaData'!AC266</f>
        <v>0</v>
      </c>
      <c r="AD266" s="108">
        <f>'SERIES_DB-MetaData'!AD266</f>
        <v>0</v>
      </c>
      <c r="AE266" s="31">
        <f>IF('SERIES_DB-MetaData'!$F266="US",'SERIES_DB-MetaData'!AE266,'SERIES_DB-MetaData'!AE266/25.4)</f>
        <v>0</v>
      </c>
      <c r="AF266" s="108" t="str">
        <f>'SERIES_DB-MetaData'!AF266</f>
        <v>Ribbed</v>
      </c>
      <c r="AG266" s="23">
        <f t="shared" si="26"/>
        <v>2.0943951023931962</v>
      </c>
      <c r="AH266" s="31">
        <f>IF('SERIES_DB-MetaData'!$F266="US",'SERIES_DB-MetaData'!AH266,'SERIES_DB-MetaData'!AH266/25.4)</f>
        <v>0</v>
      </c>
      <c r="AI266" s="31">
        <f>IF('SERIES_DB-MetaData'!$F266="US",'SERIES_DB-MetaData'!AI266,'SERIES_DB-MetaData'!AI266/6.89476)</f>
        <v>42.427872761343394</v>
      </c>
      <c r="AJ266" s="31">
        <f>IF('SERIES_DB-MetaData'!$F266="US",'SERIES_DB-MetaData'!AJ266,'SERIES_DB-MetaData'!AJ266/6.89476)</f>
        <v>0</v>
      </c>
      <c r="AK266" s="31">
        <f>IF('SERIES_DB-MetaData'!$F266="US",'SERIES_DB-MetaData'!AK266,'SERIES_DB-MetaData'!AK266/6.89476)</f>
        <v>0</v>
      </c>
      <c r="AL266" s="31">
        <f>IF('SERIES_DB-MetaData'!$F266="US",'SERIES_DB-MetaData'!AL266,'SERIES_DB-MetaData'!AL266/6.89476)</f>
        <v>0</v>
      </c>
      <c r="AM266" s="31">
        <f>IF('SERIES_DB-MetaData'!$F266="US",'SERIES_DB-MetaData'!AM266,'SERIES_DB-MetaData'!AM266/6.89476)</f>
        <v>0</v>
      </c>
      <c r="AN266" s="31">
        <f>IF('SERIES_DB-MetaData'!$F266="US",'SERIES_DB-MetaData'!AN266,'SERIES_DB-MetaData'!AN266/6.89476)</f>
        <v>0</v>
      </c>
      <c r="AO266" s="108">
        <f>'SERIES_DB-MetaData'!AO266</f>
        <v>0</v>
      </c>
      <c r="AP266" s="108">
        <f>'SERIES_DB-MetaData'!AP266</f>
        <v>0</v>
      </c>
      <c r="AQ266" s="108">
        <f>'SERIES_DB-MetaData'!AQ266</f>
        <v>2</v>
      </c>
      <c r="AR266" s="108" t="str">
        <f>'SERIES_DB-MetaData'!AR266</f>
        <v>Ribbed</v>
      </c>
      <c r="AS266" s="31">
        <f>IF('SERIES_DB-MetaData'!$F266="US",'SERIES_DB-MetaData'!AS266,'SERIES_DB-MetaData'!AS266/25.4)</f>
        <v>5.9055118110236227E-2</v>
      </c>
      <c r="AT266" s="108">
        <f>'SERIES_DB-MetaData'!AT266</f>
        <v>0</v>
      </c>
      <c r="AU266" s="31">
        <f>IF('SERIES_DB-MetaData'!$F266="US",'SERIES_DB-MetaData'!AU266,'SERIES_DB-MetaData'!AU266/25.4)</f>
        <v>0.98425196850393704</v>
      </c>
      <c r="AV266" s="31">
        <f>IF('SERIES_DB-MetaData'!$F266="US",'SERIES_DB-MetaData'!AV266,'SERIES_DB-MetaData'!AV266/25.4)</f>
        <v>0</v>
      </c>
      <c r="AW266" s="108">
        <f>'SERIES_DB-MetaData'!AW266</f>
        <v>0</v>
      </c>
      <c r="AX266" s="31">
        <f>IF('SERIES_DB-MetaData'!$F266="US",'SERIES_DB-MetaData'!AX266,'SERIES_DB-MetaData'!AX266/25.4)</f>
        <v>0</v>
      </c>
      <c r="AY266" s="23">
        <f t="shared" si="27"/>
        <v>0.23561944901923454</v>
      </c>
      <c r="AZ266" s="23"/>
      <c r="BA266" s="31">
        <f>IF('SERIES_DB-MetaData'!$F266="US",'SERIES_DB-MetaData'!BA266,'SERIES_DB-MetaData'!BA266/6.89476)</f>
        <v>42.641078152103915</v>
      </c>
      <c r="BB266" s="31">
        <f>IF('SERIES_DB-MetaData'!$F266="US",'SERIES_DB-MetaData'!BB266,'SERIES_DB-MetaData'!BB266/6.89476)</f>
        <v>0</v>
      </c>
      <c r="BC266" s="108">
        <f>'SERIES_DB-MetaData'!BC266</f>
        <v>0</v>
      </c>
      <c r="BD266" s="31">
        <f>IF('SERIES_DB-MetaData'!$F266="US",'SERIES_DB-MetaData'!BD266,'SERIES_DB-MetaData'!BD266/25.4)</f>
        <v>0.10433070866141733</v>
      </c>
      <c r="BE266" s="31">
        <f>IF('SERIES_DB-MetaData'!$F266="US",'SERIES_DB-MetaData'!BE266,'SERIES_DB-MetaData'!BE266/25.4)</f>
        <v>1.1811023622047245</v>
      </c>
      <c r="BF266" s="108">
        <f>'SERIES_DB-MetaData'!BF266</f>
        <v>1</v>
      </c>
      <c r="BG266" s="23">
        <f t="shared" si="28"/>
        <v>1.8384862008195266</v>
      </c>
      <c r="BH266" s="31">
        <f>IF('SERIES_DB-MetaData'!$F266="US",'SERIES_DB-MetaData'!BH266,'SERIES_DB-MetaData'!BH266/25.4)</f>
        <v>0</v>
      </c>
      <c r="BI266" s="31">
        <f>IF('SERIES_DB-MetaData'!$F266="US",'SERIES_DB-MetaData'!BI266,'SERIES_DB-MetaData'!BI266/6.89476)</f>
        <v>42.641078152103915</v>
      </c>
      <c r="BJ266" s="31">
        <f>IF('SERIES_DB-MetaData'!$F266="US",'SERIES_DB-MetaData'!BJ266,'SERIES_DB-MetaData'!BJ266/6.89476)</f>
        <v>0</v>
      </c>
      <c r="BK266" s="108">
        <f>'SERIES_DB-MetaData'!BK266</f>
        <v>0</v>
      </c>
      <c r="BL266" s="31">
        <f>IF('SERIES_DB-MetaData'!$F266="US",'SERIES_DB-MetaData'!BL266,'SERIES_DB-MetaData'!BL266/25.4)</f>
        <v>0.1033464566929134</v>
      </c>
      <c r="BM266" s="31">
        <f>IF('SERIES_DB-MetaData'!$F266="US",'SERIES_DB-MetaData'!BM266,'SERIES_DB-MetaData'!BM266/25.4)</f>
        <v>1.1811023622047245</v>
      </c>
      <c r="BN266" s="31">
        <f>'SERIES_DB-MetaData'!$BO$6</f>
        <v>0.52359877559829893</v>
      </c>
      <c r="BO266" s="22">
        <f>'SERIES_DB-MetaData'!$BO$6</f>
        <v>0.52359877559829893</v>
      </c>
      <c r="BP266" s="31">
        <f>IF('SERIES_DB-MetaData'!$F266="US",'SERIES_DB-MetaData'!BP266,'SERIES_DB-MetaData'!BP266/6.89476)</f>
        <v>42.641078152103915</v>
      </c>
      <c r="BQ266" s="31">
        <f>IF('SERIES_DB-MetaData'!$F266="US",'SERIES_DB-MetaData'!BQ266,'SERIES_DB-MetaData'!BQ266/6.89476)</f>
        <v>0</v>
      </c>
      <c r="BR266" s="108">
        <f>'SERIES_DB-MetaData'!BR266</f>
        <v>0</v>
      </c>
      <c r="BS266" s="31">
        <f>IF('SERIES_DB-MetaData'!$F266="US",'SERIES_DB-MetaData'!BS266,'SERIES_DB-MetaData'!BS266/25.4)</f>
        <v>0</v>
      </c>
      <c r="BT266" s="108">
        <f>'SERIES_DB-MetaData'!BT266</f>
        <v>0</v>
      </c>
      <c r="BU266" s="108">
        <f t="shared" si="29"/>
        <v>0</v>
      </c>
      <c r="BV266" s="31">
        <f>IF('SERIES_DB-MetaData'!$F266="US",'SERIES_DB-MetaData'!BV266,'SERIES_DB-MetaData'!BV266/6.89476)</f>
        <v>0</v>
      </c>
      <c r="BW266" s="108">
        <f>'SERIES_DB-MetaData'!BW266</f>
        <v>0</v>
      </c>
      <c r="BX266" s="108">
        <f>'SERIES_DB-MetaData'!BX266</f>
        <v>2</v>
      </c>
    </row>
    <row r="267" spans="1:76">
      <c r="A267" s="85">
        <f>'SERIES_DB-MetaData'!A267</f>
        <v>262</v>
      </c>
      <c r="B267" s="85">
        <f>'SERIES_DB-MetaData'!B267</f>
        <v>0</v>
      </c>
      <c r="C267" s="85">
        <f>'SERIES_DB-MetaData'!C267</f>
        <v>19</v>
      </c>
      <c r="D267" s="85" t="str">
        <f>'SERIES_DB-MetaData'!D267</f>
        <v>Tanabe_3-3</v>
      </c>
      <c r="E267" s="85" t="str">
        <f>'SERIES_DB-MetaData'!E267</f>
        <v>Tanabe (from Lu et al., 2010, NEES Database)</v>
      </c>
      <c r="F267" s="20" t="s">
        <v>193</v>
      </c>
      <c r="G267" s="85" t="str">
        <f>'SERIES_DB-MetaData'!G267</f>
        <v>M</v>
      </c>
      <c r="H267" s="85" t="str">
        <f>'SERIES_DB-MetaData'!H267</f>
        <v>B</v>
      </c>
      <c r="I267" s="31">
        <f>IF('SERIES_DB-MetaData'!$F267="US",'SERIES_DB-MetaData'!I267,'SERIES_DB-MetaData'!I267/6.89476)</f>
        <v>6.2221165058682244</v>
      </c>
      <c r="J267" s="31">
        <f>IF('SERIES_DB-MetaData'!$F267="US",'SERIES_DB-MetaData'!J267,'SERIES_DB-MetaData'!J267/6.89476)</f>
        <v>0</v>
      </c>
      <c r="K267" s="31">
        <f>IF('SERIES_DB-MetaData'!$F267="US",'SERIES_DB-MetaData'!K267,'SERIES_DB-MetaData'!K267/6.89476)</f>
        <v>0</v>
      </c>
      <c r="L267" s="31">
        <f>IF('SERIES_DB-MetaData'!$F267="US",'SERIES_DB-MetaData'!L267,'SERIES_DB-MetaData'!L267/4.448)</f>
        <v>0</v>
      </c>
      <c r="M267" s="20">
        <f>'SERIES_DB-MetaData'!M267</f>
        <v>0</v>
      </c>
      <c r="N267" s="31">
        <f>IF('SERIES_DB-MetaData'!$F267="US",'SERIES_DB-MetaData'!N267,'SERIES_DB-MetaData'!N267/25.4)</f>
        <v>2.3622047244094491</v>
      </c>
      <c r="O267" s="31">
        <f>IF('SERIES_DB-MetaData'!$F267="US",'SERIES_DB-MetaData'!O267,'SERIES_DB-MetaData'!O267/25.4)</f>
        <v>2.3622047244094491</v>
      </c>
      <c r="P267" s="31">
        <f>IF('SERIES_DB-MetaData'!$F267="US",'SERIES_DB-MetaData'!P267,'SERIES_DB-MetaData'!P267/25.4)</f>
        <v>22.440944881889767</v>
      </c>
      <c r="Q267" s="31">
        <f>IF('SERIES_DB-MetaData'!$F267="US",'SERIES_DB-MetaData'!Q267,'SERIES_DB-MetaData'!Q267/25.4)</f>
        <v>0.78740157480314965</v>
      </c>
      <c r="R267" s="31">
        <f>IF('SERIES_DB-MetaData'!$F267="US",'SERIES_DB-MetaData'!R267,'SERIES_DB-MetaData'!R267/25.4)</f>
        <v>18.897637795275593</v>
      </c>
      <c r="S267" s="31">
        <f>IF('SERIES_DB-MetaData'!$F267="US",'SERIES_DB-MetaData'!S267,'SERIES_DB-MetaData'!S267/25.4)</f>
        <v>18.897637795275593</v>
      </c>
      <c r="T267" s="24" t="str">
        <f>'SERIES_DB-MetaData'!T267</f>
        <v>C</v>
      </c>
      <c r="U267" s="31">
        <f>IF('SERIES_DB-MetaData'!$F267="US",'SERIES_DB-MetaData'!U267,'SERIES_DB-MetaData'!U267/(25.4^2))</f>
        <v>19.530039060078121</v>
      </c>
      <c r="V267" s="31">
        <f>IF('SERIES_DB-MetaData'!$F267="US",'SERIES_DB-MetaData'!V267,'SERIES_DB-MetaData'!V267/25.4)</f>
        <v>0.23622047244094491</v>
      </c>
      <c r="W267" s="31">
        <f>IF('SERIES_DB-MetaData'!$F267="US",'SERIES_DB-MetaData'!W267,'SERIES_DB-MetaData'!W267/25.4)</f>
        <v>0</v>
      </c>
      <c r="X267" s="31">
        <f>IF('SERIES_DB-MetaData'!$F267="US",'SERIES_DB-MetaData'!X267,'SERIES_DB-MetaData'!X267/25.4)</f>
        <v>0</v>
      </c>
      <c r="Y267" s="108">
        <f>'SERIES_DB-MetaData'!Y267</f>
        <v>6</v>
      </c>
      <c r="Z267" s="31">
        <f>IF('SERIES_DB-MetaData'!$F267="US",'SERIES_DB-MetaData'!Z267,'SERIES_DB-MetaData'!Z267/25.4)</f>
        <v>0</v>
      </c>
      <c r="AA267" s="108">
        <f>'SERIES_DB-MetaData'!AA267</f>
        <v>0</v>
      </c>
      <c r="AB267" s="31">
        <f>IF('SERIES_DB-MetaData'!$F267="US",'SERIES_DB-MetaData'!AB267,'SERIES_DB-MetaData'!AB267/25.4)</f>
        <v>0</v>
      </c>
      <c r="AC267" s="108">
        <f>'SERIES_DB-MetaData'!AC267</f>
        <v>0</v>
      </c>
      <c r="AD267" s="108">
        <f>'SERIES_DB-MetaData'!AD267</f>
        <v>0</v>
      </c>
      <c r="AE267" s="31">
        <f>IF('SERIES_DB-MetaData'!$F267="US",'SERIES_DB-MetaData'!AE267,'SERIES_DB-MetaData'!AE267/25.4)</f>
        <v>0</v>
      </c>
      <c r="AF267" s="108" t="str">
        <f>'SERIES_DB-MetaData'!AF267</f>
        <v>Ribbed</v>
      </c>
      <c r="AG267" s="23">
        <f t="shared" si="26"/>
        <v>1.3463968515384832</v>
      </c>
      <c r="AH267" s="31">
        <f>IF('SERIES_DB-MetaData'!$F267="US",'SERIES_DB-MetaData'!AH267,'SERIES_DB-MetaData'!AH267/25.4)</f>
        <v>0</v>
      </c>
      <c r="AI267" s="31">
        <f>IF('SERIES_DB-MetaData'!$F267="US",'SERIES_DB-MetaData'!AI267,'SERIES_DB-MetaData'!AI267/6.89476)</f>
        <v>42.427872761343394</v>
      </c>
      <c r="AJ267" s="31">
        <f>IF('SERIES_DB-MetaData'!$F267="US",'SERIES_DB-MetaData'!AJ267,'SERIES_DB-MetaData'!AJ267/6.89476)</f>
        <v>0</v>
      </c>
      <c r="AK267" s="31">
        <f>IF('SERIES_DB-MetaData'!$F267="US",'SERIES_DB-MetaData'!AK267,'SERIES_DB-MetaData'!AK267/6.89476)</f>
        <v>0</v>
      </c>
      <c r="AL267" s="31">
        <f>IF('SERIES_DB-MetaData'!$F267="US",'SERIES_DB-MetaData'!AL267,'SERIES_DB-MetaData'!AL267/6.89476)</f>
        <v>0</v>
      </c>
      <c r="AM267" s="31">
        <f>IF('SERIES_DB-MetaData'!$F267="US",'SERIES_DB-MetaData'!AM267,'SERIES_DB-MetaData'!AM267/6.89476)</f>
        <v>0</v>
      </c>
      <c r="AN267" s="31">
        <f>IF('SERIES_DB-MetaData'!$F267="US",'SERIES_DB-MetaData'!AN267,'SERIES_DB-MetaData'!AN267/6.89476)</f>
        <v>0</v>
      </c>
      <c r="AO267" s="108">
        <f>'SERIES_DB-MetaData'!AO267</f>
        <v>0</v>
      </c>
      <c r="AP267" s="108">
        <f>'SERIES_DB-MetaData'!AP267</f>
        <v>0</v>
      </c>
      <c r="AQ267" s="108">
        <f>'SERIES_DB-MetaData'!AQ267</f>
        <v>2</v>
      </c>
      <c r="AR267" s="108" t="str">
        <f>'SERIES_DB-MetaData'!AR267</f>
        <v>Ribbed</v>
      </c>
      <c r="AS267" s="31">
        <f>IF('SERIES_DB-MetaData'!$F267="US",'SERIES_DB-MetaData'!AS267,'SERIES_DB-MetaData'!AS267/25.4)</f>
        <v>5.9055118110236227E-2</v>
      </c>
      <c r="AT267" s="108">
        <f>'SERIES_DB-MetaData'!AT267</f>
        <v>0</v>
      </c>
      <c r="AU267" s="31">
        <f>IF('SERIES_DB-MetaData'!$F267="US",'SERIES_DB-MetaData'!AU267,'SERIES_DB-MetaData'!AU267/25.4)</f>
        <v>0.98425196850393704</v>
      </c>
      <c r="AV267" s="31">
        <f>IF('SERIES_DB-MetaData'!$F267="US",'SERIES_DB-MetaData'!AV267,'SERIES_DB-MetaData'!AV267/25.4)</f>
        <v>0</v>
      </c>
      <c r="AW267" s="108">
        <f>'SERIES_DB-MetaData'!AW267</f>
        <v>0</v>
      </c>
      <c r="AX267" s="31">
        <f>IF('SERIES_DB-MetaData'!$F267="US",'SERIES_DB-MetaData'!AX267,'SERIES_DB-MetaData'!AX267/25.4)</f>
        <v>0</v>
      </c>
      <c r="AY267" s="23">
        <f t="shared" si="27"/>
        <v>0.23561944901923454</v>
      </c>
      <c r="AZ267" s="23"/>
      <c r="BA267" s="31">
        <f>IF('SERIES_DB-MetaData'!$F267="US",'SERIES_DB-MetaData'!BA267,'SERIES_DB-MetaData'!BA267/6.89476)</f>
        <v>42.641078152103915</v>
      </c>
      <c r="BB267" s="31">
        <f>IF('SERIES_DB-MetaData'!$F267="US",'SERIES_DB-MetaData'!BB267,'SERIES_DB-MetaData'!BB267/6.89476)</f>
        <v>0</v>
      </c>
      <c r="BC267" s="108">
        <f>'SERIES_DB-MetaData'!BC267</f>
        <v>0</v>
      </c>
      <c r="BD267" s="31">
        <f>IF('SERIES_DB-MetaData'!$F267="US",'SERIES_DB-MetaData'!BD267,'SERIES_DB-MetaData'!BD267/25.4)</f>
        <v>0.10433070866141733</v>
      </c>
      <c r="BE267" s="31">
        <f>IF('SERIES_DB-MetaData'!$F267="US",'SERIES_DB-MetaData'!BE267,'SERIES_DB-MetaData'!BE267/25.4)</f>
        <v>1.1811023622047245</v>
      </c>
      <c r="BF267" s="108">
        <f>'SERIES_DB-MetaData'!BF267</f>
        <v>2</v>
      </c>
      <c r="BG267" s="23">
        <f t="shared" si="28"/>
        <v>1.8384862008195266</v>
      </c>
      <c r="BH267" s="31">
        <f>IF('SERIES_DB-MetaData'!$F267="US",'SERIES_DB-MetaData'!BH267,'SERIES_DB-MetaData'!BH267/25.4)</f>
        <v>0</v>
      </c>
      <c r="BI267" s="31">
        <f>IF('SERIES_DB-MetaData'!$F267="US",'SERIES_DB-MetaData'!BI267,'SERIES_DB-MetaData'!BI267/6.89476)</f>
        <v>42.641078152103915</v>
      </c>
      <c r="BJ267" s="31">
        <f>IF('SERIES_DB-MetaData'!$F267="US",'SERIES_DB-MetaData'!BJ267,'SERIES_DB-MetaData'!BJ267/6.89476)</f>
        <v>0</v>
      </c>
      <c r="BK267" s="108">
        <f>'SERIES_DB-MetaData'!BK267</f>
        <v>0</v>
      </c>
      <c r="BL267" s="31">
        <f>IF('SERIES_DB-MetaData'!$F267="US",'SERIES_DB-MetaData'!BL267,'SERIES_DB-MetaData'!BL267/25.4)</f>
        <v>0.1033464566929134</v>
      </c>
      <c r="BM267" s="31">
        <f>IF('SERIES_DB-MetaData'!$F267="US",'SERIES_DB-MetaData'!BM267,'SERIES_DB-MetaData'!BM267/25.4)</f>
        <v>1.1811023622047245</v>
      </c>
      <c r="BN267" s="31">
        <f>'SERIES_DB-MetaData'!$BO$6</f>
        <v>0.52359877559829893</v>
      </c>
      <c r="BO267" s="22">
        <f>'SERIES_DB-MetaData'!$BO$6</f>
        <v>0.52359877559829893</v>
      </c>
      <c r="BP267" s="31">
        <f>IF('SERIES_DB-MetaData'!$F267="US",'SERIES_DB-MetaData'!BP267,'SERIES_DB-MetaData'!BP267/6.89476)</f>
        <v>42.641078152103915</v>
      </c>
      <c r="BQ267" s="31">
        <f>IF('SERIES_DB-MetaData'!$F267="US",'SERIES_DB-MetaData'!BQ267,'SERIES_DB-MetaData'!BQ267/6.89476)</f>
        <v>0</v>
      </c>
      <c r="BR267" s="108">
        <f>'SERIES_DB-MetaData'!BR267</f>
        <v>0</v>
      </c>
      <c r="BS267" s="31">
        <f>IF('SERIES_DB-MetaData'!$F267="US",'SERIES_DB-MetaData'!BS267,'SERIES_DB-MetaData'!BS267/25.4)</f>
        <v>0</v>
      </c>
      <c r="BT267" s="108">
        <f>'SERIES_DB-MetaData'!BT267</f>
        <v>0</v>
      </c>
      <c r="BU267" s="108">
        <f t="shared" si="29"/>
        <v>0</v>
      </c>
      <c r="BV267" s="31">
        <f>IF('SERIES_DB-MetaData'!$F267="US",'SERIES_DB-MetaData'!BV267,'SERIES_DB-MetaData'!BV267/6.89476)</f>
        <v>0</v>
      </c>
      <c r="BW267" s="108">
        <f>'SERIES_DB-MetaData'!BW267</f>
        <v>0</v>
      </c>
      <c r="BX267" s="108">
        <f>'SERIES_DB-MetaData'!BX267</f>
        <v>2</v>
      </c>
    </row>
    <row r="268" spans="1:76">
      <c r="A268" s="85">
        <f>'SERIES_DB-MetaData'!A268</f>
        <v>263</v>
      </c>
      <c r="B268" s="85">
        <f>'SERIES_DB-MetaData'!B268</f>
        <v>0</v>
      </c>
      <c r="C268" s="85">
        <f>'SERIES_DB-MetaData'!C268</f>
        <v>20</v>
      </c>
      <c r="D268" s="85" t="str">
        <f>'SERIES_DB-MetaData'!D268</f>
        <v>Tanabe_3-4</v>
      </c>
      <c r="E268" s="85" t="str">
        <f>'SERIES_DB-MetaData'!E268</f>
        <v>Tanabe (from Lu et al., 2010, NEES Database)</v>
      </c>
      <c r="F268" s="20" t="s">
        <v>193</v>
      </c>
      <c r="G268" s="85" t="str">
        <f>'SERIES_DB-MetaData'!G268</f>
        <v>M</v>
      </c>
      <c r="H268" s="85" t="str">
        <f>'SERIES_DB-MetaData'!H268</f>
        <v>B</v>
      </c>
      <c r="I268" s="31">
        <f>IF('SERIES_DB-MetaData'!$F268="US",'SERIES_DB-MetaData'!I268,'SERIES_DB-MetaData'!I268/6.89476)</f>
        <v>7.0633350544471458</v>
      </c>
      <c r="J268" s="31">
        <f>IF('SERIES_DB-MetaData'!$F268="US",'SERIES_DB-MetaData'!J268,'SERIES_DB-MetaData'!J268/6.89476)</f>
        <v>0</v>
      </c>
      <c r="K268" s="31">
        <f>IF('SERIES_DB-MetaData'!$F268="US",'SERIES_DB-MetaData'!K268,'SERIES_DB-MetaData'!K268/6.89476)</f>
        <v>0</v>
      </c>
      <c r="L268" s="31">
        <f>IF('SERIES_DB-MetaData'!$F268="US",'SERIES_DB-MetaData'!L268,'SERIES_DB-MetaData'!L268/4.448)</f>
        <v>0</v>
      </c>
      <c r="M268" s="20">
        <f>'SERIES_DB-MetaData'!M268</f>
        <v>0</v>
      </c>
      <c r="N268" s="31">
        <f>IF('SERIES_DB-MetaData'!$F268="US",'SERIES_DB-MetaData'!N268,'SERIES_DB-MetaData'!N268/25.4)</f>
        <v>2.3622047244094491</v>
      </c>
      <c r="O268" s="31">
        <f>IF('SERIES_DB-MetaData'!$F268="US",'SERIES_DB-MetaData'!O268,'SERIES_DB-MetaData'!O268/25.4)</f>
        <v>2.3622047244094491</v>
      </c>
      <c r="P268" s="31">
        <f>IF('SERIES_DB-MetaData'!$F268="US",'SERIES_DB-MetaData'!P268,'SERIES_DB-MetaData'!P268/25.4)</f>
        <v>22.440944881889767</v>
      </c>
      <c r="Q268" s="31">
        <f>IF('SERIES_DB-MetaData'!$F268="US",'SERIES_DB-MetaData'!Q268,'SERIES_DB-MetaData'!Q268/25.4)</f>
        <v>0.78740157480314965</v>
      </c>
      <c r="R268" s="31">
        <f>IF('SERIES_DB-MetaData'!$F268="US",'SERIES_DB-MetaData'!R268,'SERIES_DB-MetaData'!R268/25.4)</f>
        <v>18.897637795275593</v>
      </c>
      <c r="S268" s="31">
        <f>IF('SERIES_DB-MetaData'!$F268="US",'SERIES_DB-MetaData'!S268,'SERIES_DB-MetaData'!S268/25.4)</f>
        <v>18.897637795275593</v>
      </c>
      <c r="T268" s="24" t="str">
        <f>'SERIES_DB-MetaData'!T268</f>
        <v>C</v>
      </c>
      <c r="U268" s="31">
        <f>IF('SERIES_DB-MetaData'!$F268="US",'SERIES_DB-MetaData'!U268,'SERIES_DB-MetaData'!U268/(25.4^2))</f>
        <v>19.530039060078121</v>
      </c>
      <c r="V268" s="31">
        <f>IF('SERIES_DB-MetaData'!$F268="US",'SERIES_DB-MetaData'!V268,'SERIES_DB-MetaData'!V268/25.4)</f>
        <v>0.23622047244094491</v>
      </c>
      <c r="W268" s="31">
        <f>IF('SERIES_DB-MetaData'!$F268="US",'SERIES_DB-MetaData'!W268,'SERIES_DB-MetaData'!W268/25.4)</f>
        <v>0</v>
      </c>
      <c r="X268" s="31">
        <f>IF('SERIES_DB-MetaData'!$F268="US",'SERIES_DB-MetaData'!X268,'SERIES_DB-MetaData'!X268/25.4)</f>
        <v>0</v>
      </c>
      <c r="Y268" s="108">
        <f>'SERIES_DB-MetaData'!Y268</f>
        <v>6</v>
      </c>
      <c r="Z268" s="31">
        <f>IF('SERIES_DB-MetaData'!$F268="US",'SERIES_DB-MetaData'!Z268,'SERIES_DB-MetaData'!Z268/25.4)</f>
        <v>0</v>
      </c>
      <c r="AA268" s="108">
        <f>'SERIES_DB-MetaData'!AA268</f>
        <v>0</v>
      </c>
      <c r="AB268" s="31">
        <f>IF('SERIES_DB-MetaData'!$F268="US",'SERIES_DB-MetaData'!AB268,'SERIES_DB-MetaData'!AB268/25.4)</f>
        <v>0</v>
      </c>
      <c r="AC268" s="108">
        <f>'SERIES_DB-MetaData'!AC268</f>
        <v>0</v>
      </c>
      <c r="AD268" s="108">
        <f>'SERIES_DB-MetaData'!AD268</f>
        <v>0</v>
      </c>
      <c r="AE268" s="31">
        <f>IF('SERIES_DB-MetaData'!$F268="US",'SERIES_DB-MetaData'!AE268,'SERIES_DB-MetaData'!AE268/25.4)</f>
        <v>0</v>
      </c>
      <c r="AF268" s="108" t="str">
        <f>'SERIES_DB-MetaData'!AF268</f>
        <v>Ribbed</v>
      </c>
      <c r="AG268" s="23">
        <f t="shared" si="26"/>
        <v>1.3463968515384832</v>
      </c>
      <c r="AH268" s="31">
        <f>IF('SERIES_DB-MetaData'!$F268="US",'SERIES_DB-MetaData'!AH268,'SERIES_DB-MetaData'!AH268/25.4)</f>
        <v>0</v>
      </c>
      <c r="AI268" s="31">
        <f>IF('SERIES_DB-MetaData'!$F268="US",'SERIES_DB-MetaData'!AI268,'SERIES_DB-MetaData'!AI268/6.89476)</f>
        <v>42.427872761343394</v>
      </c>
      <c r="AJ268" s="31">
        <f>IF('SERIES_DB-MetaData'!$F268="US",'SERIES_DB-MetaData'!AJ268,'SERIES_DB-MetaData'!AJ268/6.89476)</f>
        <v>0</v>
      </c>
      <c r="AK268" s="31">
        <f>IF('SERIES_DB-MetaData'!$F268="US",'SERIES_DB-MetaData'!AK268,'SERIES_DB-MetaData'!AK268/6.89476)</f>
        <v>0</v>
      </c>
      <c r="AL268" s="31">
        <f>IF('SERIES_DB-MetaData'!$F268="US",'SERIES_DB-MetaData'!AL268,'SERIES_DB-MetaData'!AL268/6.89476)</f>
        <v>0</v>
      </c>
      <c r="AM268" s="31">
        <f>IF('SERIES_DB-MetaData'!$F268="US",'SERIES_DB-MetaData'!AM268,'SERIES_DB-MetaData'!AM268/6.89476)</f>
        <v>0</v>
      </c>
      <c r="AN268" s="31">
        <f>IF('SERIES_DB-MetaData'!$F268="US",'SERIES_DB-MetaData'!AN268,'SERIES_DB-MetaData'!AN268/6.89476)</f>
        <v>0</v>
      </c>
      <c r="AO268" s="108">
        <f>'SERIES_DB-MetaData'!AO268</f>
        <v>0</v>
      </c>
      <c r="AP268" s="108">
        <f>'SERIES_DB-MetaData'!AP268</f>
        <v>0</v>
      </c>
      <c r="AQ268" s="108">
        <f>'SERIES_DB-MetaData'!AQ268</f>
        <v>2</v>
      </c>
      <c r="AR268" s="108" t="str">
        <f>'SERIES_DB-MetaData'!AR268</f>
        <v>Ribbed</v>
      </c>
      <c r="AS268" s="31">
        <f>IF('SERIES_DB-MetaData'!$F268="US",'SERIES_DB-MetaData'!AS268,'SERIES_DB-MetaData'!AS268/25.4)</f>
        <v>5.9055118110236227E-2</v>
      </c>
      <c r="AT268" s="108">
        <f>'SERIES_DB-MetaData'!AT268</f>
        <v>0</v>
      </c>
      <c r="AU268" s="31">
        <f>IF('SERIES_DB-MetaData'!$F268="US",'SERIES_DB-MetaData'!AU268,'SERIES_DB-MetaData'!AU268/25.4)</f>
        <v>0.98425196850393704</v>
      </c>
      <c r="AV268" s="31">
        <f>IF('SERIES_DB-MetaData'!$F268="US",'SERIES_DB-MetaData'!AV268,'SERIES_DB-MetaData'!AV268/25.4)</f>
        <v>0</v>
      </c>
      <c r="AW268" s="108">
        <f>'SERIES_DB-MetaData'!AW268</f>
        <v>0</v>
      </c>
      <c r="AX268" s="31">
        <f>IF('SERIES_DB-MetaData'!$F268="US",'SERIES_DB-MetaData'!AX268,'SERIES_DB-MetaData'!AX268/25.4)</f>
        <v>0</v>
      </c>
      <c r="AY268" s="23">
        <f t="shared" si="27"/>
        <v>0.23561944901923454</v>
      </c>
      <c r="AZ268" s="23"/>
      <c r="BA268" s="31">
        <f>IF('SERIES_DB-MetaData'!$F268="US",'SERIES_DB-MetaData'!BA268,'SERIES_DB-MetaData'!BA268/6.89476)</f>
        <v>42.641078152103915</v>
      </c>
      <c r="BB268" s="31">
        <f>IF('SERIES_DB-MetaData'!$F268="US",'SERIES_DB-MetaData'!BB268,'SERIES_DB-MetaData'!BB268/6.89476)</f>
        <v>0</v>
      </c>
      <c r="BC268" s="108">
        <f>'SERIES_DB-MetaData'!BC268</f>
        <v>0</v>
      </c>
      <c r="BD268" s="31">
        <f>IF('SERIES_DB-MetaData'!$F268="US",'SERIES_DB-MetaData'!BD268,'SERIES_DB-MetaData'!BD268/25.4)</f>
        <v>0.10433070866141733</v>
      </c>
      <c r="BE268" s="31">
        <f>IF('SERIES_DB-MetaData'!$F268="US",'SERIES_DB-MetaData'!BE268,'SERIES_DB-MetaData'!BE268/25.4)</f>
        <v>1.1811023622047245</v>
      </c>
      <c r="BF268" s="108">
        <f>'SERIES_DB-MetaData'!BF268</f>
        <v>2</v>
      </c>
      <c r="BG268" s="23">
        <f t="shared" si="28"/>
        <v>1.8384862008195266</v>
      </c>
      <c r="BH268" s="31">
        <f>IF('SERIES_DB-MetaData'!$F268="US",'SERIES_DB-MetaData'!BH268,'SERIES_DB-MetaData'!BH268/25.4)</f>
        <v>0</v>
      </c>
      <c r="BI268" s="31">
        <f>IF('SERIES_DB-MetaData'!$F268="US",'SERIES_DB-MetaData'!BI268,'SERIES_DB-MetaData'!BI268/6.89476)</f>
        <v>52.503640445787816</v>
      </c>
      <c r="BJ268" s="31">
        <f>IF('SERIES_DB-MetaData'!$F268="US",'SERIES_DB-MetaData'!BJ268,'SERIES_DB-MetaData'!BJ268/6.89476)</f>
        <v>0</v>
      </c>
      <c r="BK268" s="108">
        <f>'SERIES_DB-MetaData'!BK268</f>
        <v>0</v>
      </c>
      <c r="BL268" s="31">
        <f>IF('SERIES_DB-MetaData'!$F268="US",'SERIES_DB-MetaData'!BL268,'SERIES_DB-MetaData'!BL268/25.4)</f>
        <v>0.1033464566929134</v>
      </c>
      <c r="BM268" s="31">
        <f>IF('SERIES_DB-MetaData'!$F268="US",'SERIES_DB-MetaData'!BM268,'SERIES_DB-MetaData'!BM268/25.4)</f>
        <v>1.1811023622047245</v>
      </c>
      <c r="BN268" s="31">
        <f>'SERIES_DB-MetaData'!$BO$6</f>
        <v>0.52359877559829893</v>
      </c>
      <c r="BO268" s="22">
        <f>'SERIES_DB-MetaData'!$BO$6</f>
        <v>0.52359877559829893</v>
      </c>
      <c r="BP268" s="31">
        <f>IF('SERIES_DB-MetaData'!$F268="US",'SERIES_DB-MetaData'!BP268,'SERIES_DB-MetaData'!BP268/6.89476)</f>
        <v>42.641078152103915</v>
      </c>
      <c r="BQ268" s="31">
        <f>IF('SERIES_DB-MetaData'!$F268="US",'SERIES_DB-MetaData'!BQ268,'SERIES_DB-MetaData'!BQ268/6.89476)</f>
        <v>0</v>
      </c>
      <c r="BR268" s="108">
        <f>'SERIES_DB-MetaData'!BR268</f>
        <v>0</v>
      </c>
      <c r="BS268" s="31">
        <f>IF('SERIES_DB-MetaData'!$F268="US",'SERIES_DB-MetaData'!BS268,'SERIES_DB-MetaData'!BS268/25.4)</f>
        <v>0</v>
      </c>
      <c r="BT268" s="108">
        <f>'SERIES_DB-MetaData'!BT268</f>
        <v>0</v>
      </c>
      <c r="BU268" s="108">
        <f t="shared" si="29"/>
        <v>0</v>
      </c>
      <c r="BV268" s="31">
        <f>IF('SERIES_DB-MetaData'!$F268="US",'SERIES_DB-MetaData'!BV268,'SERIES_DB-MetaData'!BV268/6.89476)</f>
        <v>0</v>
      </c>
      <c r="BW268" s="108">
        <f>'SERIES_DB-MetaData'!BW268</f>
        <v>0</v>
      </c>
      <c r="BX268" s="108">
        <f>'SERIES_DB-MetaData'!BX268</f>
        <v>2</v>
      </c>
    </row>
    <row r="269" spans="1:76">
      <c r="A269" s="85">
        <f>'SERIES_DB-MetaData'!A269</f>
        <v>264</v>
      </c>
      <c r="B269" s="85">
        <f>'SERIES_DB-MetaData'!B269</f>
        <v>0</v>
      </c>
      <c r="C269" s="85">
        <f>'SERIES_DB-MetaData'!C269</f>
        <v>21</v>
      </c>
      <c r="D269" s="85" t="str">
        <f>'SERIES_DB-MetaData'!D269</f>
        <v>Tanabe_3-5</v>
      </c>
      <c r="E269" s="85" t="str">
        <f>'SERIES_DB-MetaData'!E269</f>
        <v>Tanabe (from Lu et al., 2010, NEES Database)</v>
      </c>
      <c r="F269" s="20" t="s">
        <v>193</v>
      </c>
      <c r="G269" s="85" t="str">
        <f>'SERIES_DB-MetaData'!G269</f>
        <v>M</v>
      </c>
      <c r="H269" s="85" t="str">
        <f>'SERIES_DB-MetaData'!H269</f>
        <v>B</v>
      </c>
      <c r="I269" s="31">
        <f>IF('SERIES_DB-MetaData'!$F269="US",'SERIES_DB-MetaData'!I269,'SERIES_DB-MetaData'!I269/6.89476)</f>
        <v>5.8015072315787641</v>
      </c>
      <c r="J269" s="31">
        <f>IF('SERIES_DB-MetaData'!$F269="US",'SERIES_DB-MetaData'!J269,'SERIES_DB-MetaData'!J269/6.89476)</f>
        <v>0</v>
      </c>
      <c r="K269" s="31">
        <f>IF('SERIES_DB-MetaData'!$F269="US",'SERIES_DB-MetaData'!K269,'SERIES_DB-MetaData'!K269/6.89476)</f>
        <v>0</v>
      </c>
      <c r="L269" s="31">
        <f>IF('SERIES_DB-MetaData'!$F269="US",'SERIES_DB-MetaData'!L269,'SERIES_DB-MetaData'!L269/4.448)</f>
        <v>0</v>
      </c>
      <c r="M269" s="20">
        <f>'SERIES_DB-MetaData'!M269</f>
        <v>0</v>
      </c>
      <c r="N269" s="31">
        <f>IF('SERIES_DB-MetaData'!$F269="US",'SERIES_DB-MetaData'!N269,'SERIES_DB-MetaData'!N269/25.4)</f>
        <v>2.3622047244094491</v>
      </c>
      <c r="O269" s="31">
        <f>IF('SERIES_DB-MetaData'!$F269="US",'SERIES_DB-MetaData'!O269,'SERIES_DB-MetaData'!O269/25.4)</f>
        <v>2.3622047244094491</v>
      </c>
      <c r="P269" s="31">
        <f>IF('SERIES_DB-MetaData'!$F269="US",'SERIES_DB-MetaData'!P269,'SERIES_DB-MetaData'!P269/25.4)</f>
        <v>22.440944881889767</v>
      </c>
      <c r="Q269" s="31">
        <f>IF('SERIES_DB-MetaData'!$F269="US",'SERIES_DB-MetaData'!Q269,'SERIES_DB-MetaData'!Q269/25.4)</f>
        <v>1.1811023622047245</v>
      </c>
      <c r="R269" s="31">
        <f>IF('SERIES_DB-MetaData'!$F269="US",'SERIES_DB-MetaData'!R269,'SERIES_DB-MetaData'!R269/25.4)</f>
        <v>18.897637795275593</v>
      </c>
      <c r="S269" s="31">
        <f>IF('SERIES_DB-MetaData'!$F269="US",'SERIES_DB-MetaData'!S269,'SERIES_DB-MetaData'!S269/25.4)</f>
        <v>18.897637795275593</v>
      </c>
      <c r="T269" s="24" t="str">
        <f>'SERIES_DB-MetaData'!T269</f>
        <v>C</v>
      </c>
      <c r="U269" s="31">
        <f>IF('SERIES_DB-MetaData'!$F269="US",'SERIES_DB-MetaData'!U269,'SERIES_DB-MetaData'!U269/(25.4^2))</f>
        <v>26.505053010106021</v>
      </c>
      <c r="V269" s="31">
        <f>IF('SERIES_DB-MetaData'!$F269="US",'SERIES_DB-MetaData'!V269,'SERIES_DB-MetaData'!V269/25.4)</f>
        <v>0.23622047244094491</v>
      </c>
      <c r="W269" s="31">
        <f>IF('SERIES_DB-MetaData'!$F269="US",'SERIES_DB-MetaData'!W269,'SERIES_DB-MetaData'!W269/25.4)</f>
        <v>0</v>
      </c>
      <c r="X269" s="31">
        <f>IF('SERIES_DB-MetaData'!$F269="US",'SERIES_DB-MetaData'!X269,'SERIES_DB-MetaData'!X269/25.4)</f>
        <v>0</v>
      </c>
      <c r="Y269" s="108">
        <f>'SERIES_DB-MetaData'!Y269</f>
        <v>6</v>
      </c>
      <c r="Z269" s="31">
        <f>IF('SERIES_DB-MetaData'!$F269="US",'SERIES_DB-MetaData'!Z269,'SERIES_DB-MetaData'!Z269/25.4)</f>
        <v>0</v>
      </c>
      <c r="AA269" s="108">
        <f>'SERIES_DB-MetaData'!AA269</f>
        <v>0</v>
      </c>
      <c r="AB269" s="31">
        <f>IF('SERIES_DB-MetaData'!$F269="US",'SERIES_DB-MetaData'!AB269,'SERIES_DB-MetaData'!AB269/25.4)</f>
        <v>0</v>
      </c>
      <c r="AC269" s="108">
        <f>'SERIES_DB-MetaData'!AC269</f>
        <v>0</v>
      </c>
      <c r="AD269" s="108">
        <f>'SERIES_DB-MetaData'!AD269</f>
        <v>0</v>
      </c>
      <c r="AE269" s="31">
        <f>IF('SERIES_DB-MetaData'!$F269="US",'SERIES_DB-MetaData'!AE269,'SERIES_DB-MetaData'!AE269/25.4)</f>
        <v>0</v>
      </c>
      <c r="AF269" s="108" t="str">
        <f>'SERIES_DB-MetaData'!AF269</f>
        <v>Ribbed</v>
      </c>
      <c r="AG269" s="23">
        <f t="shared" si="26"/>
        <v>0.99208189060730345</v>
      </c>
      <c r="AH269" s="31">
        <f>IF('SERIES_DB-MetaData'!$F269="US",'SERIES_DB-MetaData'!AH269,'SERIES_DB-MetaData'!AH269/25.4)</f>
        <v>0</v>
      </c>
      <c r="AI269" s="31">
        <f>IF('SERIES_DB-MetaData'!$F269="US",'SERIES_DB-MetaData'!AI269,'SERIES_DB-MetaData'!AI269/6.89476)</f>
        <v>42.427872761343394</v>
      </c>
      <c r="AJ269" s="31">
        <f>IF('SERIES_DB-MetaData'!$F269="US",'SERIES_DB-MetaData'!AJ269,'SERIES_DB-MetaData'!AJ269/6.89476)</f>
        <v>0</v>
      </c>
      <c r="AK269" s="31">
        <f>IF('SERIES_DB-MetaData'!$F269="US",'SERIES_DB-MetaData'!AK269,'SERIES_DB-MetaData'!AK269/6.89476)</f>
        <v>0</v>
      </c>
      <c r="AL269" s="31">
        <f>IF('SERIES_DB-MetaData'!$F269="US",'SERIES_DB-MetaData'!AL269,'SERIES_DB-MetaData'!AL269/6.89476)</f>
        <v>0</v>
      </c>
      <c r="AM269" s="31">
        <f>IF('SERIES_DB-MetaData'!$F269="US",'SERIES_DB-MetaData'!AM269,'SERIES_DB-MetaData'!AM269/6.89476)</f>
        <v>0</v>
      </c>
      <c r="AN269" s="31">
        <f>IF('SERIES_DB-MetaData'!$F269="US",'SERIES_DB-MetaData'!AN269,'SERIES_DB-MetaData'!AN269/6.89476)</f>
        <v>0</v>
      </c>
      <c r="AO269" s="108">
        <f>'SERIES_DB-MetaData'!AO269</f>
        <v>0</v>
      </c>
      <c r="AP269" s="108">
        <f>'SERIES_DB-MetaData'!AP269</f>
        <v>0</v>
      </c>
      <c r="AQ269" s="108">
        <f>'SERIES_DB-MetaData'!AQ269</f>
        <v>2</v>
      </c>
      <c r="AR269" s="108" t="str">
        <f>'SERIES_DB-MetaData'!AR269</f>
        <v>Ribbed</v>
      </c>
      <c r="AS269" s="31">
        <f>IF('SERIES_DB-MetaData'!$F269="US",'SERIES_DB-MetaData'!AS269,'SERIES_DB-MetaData'!AS269/25.4)</f>
        <v>5.9055118110236227E-2</v>
      </c>
      <c r="AT269" s="108">
        <f>'SERIES_DB-MetaData'!AT269</f>
        <v>0</v>
      </c>
      <c r="AU269" s="31">
        <f>IF('SERIES_DB-MetaData'!$F269="US",'SERIES_DB-MetaData'!AU269,'SERIES_DB-MetaData'!AU269/25.4)</f>
        <v>0.98425196850393704</v>
      </c>
      <c r="AV269" s="31">
        <f>IF('SERIES_DB-MetaData'!$F269="US",'SERIES_DB-MetaData'!AV269,'SERIES_DB-MetaData'!AV269/25.4)</f>
        <v>0</v>
      </c>
      <c r="AW269" s="108">
        <f>'SERIES_DB-MetaData'!AW269</f>
        <v>0</v>
      </c>
      <c r="AX269" s="31">
        <f>IF('SERIES_DB-MetaData'!$F269="US",'SERIES_DB-MetaData'!AX269,'SERIES_DB-MetaData'!AX269/25.4)</f>
        <v>0</v>
      </c>
      <c r="AY269" s="23">
        <f t="shared" si="27"/>
        <v>0.23561944901923454</v>
      </c>
      <c r="AZ269" s="23"/>
      <c r="BA269" s="31">
        <f>IF('SERIES_DB-MetaData'!$F269="US",'SERIES_DB-MetaData'!BA269,'SERIES_DB-MetaData'!BA269/6.89476)</f>
        <v>42.641078152103915</v>
      </c>
      <c r="BB269" s="31">
        <f>IF('SERIES_DB-MetaData'!$F269="US",'SERIES_DB-MetaData'!BB269,'SERIES_DB-MetaData'!BB269/6.89476)</f>
        <v>0</v>
      </c>
      <c r="BC269" s="108">
        <f>'SERIES_DB-MetaData'!BC269</f>
        <v>0</v>
      </c>
      <c r="BD269" s="31">
        <f>IF('SERIES_DB-MetaData'!$F269="US",'SERIES_DB-MetaData'!BD269,'SERIES_DB-MetaData'!BD269/25.4)</f>
        <v>0.10433070866141733</v>
      </c>
      <c r="BE269" s="31">
        <f>IF('SERIES_DB-MetaData'!$F269="US",'SERIES_DB-MetaData'!BE269,'SERIES_DB-MetaData'!BE269/25.4)</f>
        <v>1.1811023622047245</v>
      </c>
      <c r="BF269" s="108">
        <f>'SERIES_DB-MetaData'!BF269</f>
        <v>2</v>
      </c>
      <c r="BG269" s="23">
        <f t="shared" si="28"/>
        <v>1.2256574672130178</v>
      </c>
      <c r="BH269" s="31">
        <f>IF('SERIES_DB-MetaData'!$F269="US",'SERIES_DB-MetaData'!BH269,'SERIES_DB-MetaData'!BH269/25.4)</f>
        <v>0</v>
      </c>
      <c r="BI269" s="31">
        <f>IF('SERIES_DB-MetaData'!$F269="US",'SERIES_DB-MetaData'!BI269,'SERIES_DB-MetaData'!BI269/6.89476)</f>
        <v>42.641078152103915</v>
      </c>
      <c r="BJ269" s="31">
        <f>IF('SERIES_DB-MetaData'!$F269="US",'SERIES_DB-MetaData'!BJ269,'SERIES_DB-MetaData'!BJ269/6.89476)</f>
        <v>0</v>
      </c>
      <c r="BK269" s="108">
        <f>'SERIES_DB-MetaData'!BK269</f>
        <v>0</v>
      </c>
      <c r="BL269" s="31">
        <f>IF('SERIES_DB-MetaData'!$F269="US",'SERIES_DB-MetaData'!BL269,'SERIES_DB-MetaData'!BL269/25.4)</f>
        <v>0.1033464566929134</v>
      </c>
      <c r="BM269" s="31">
        <f>IF('SERIES_DB-MetaData'!$F269="US",'SERIES_DB-MetaData'!BM269,'SERIES_DB-MetaData'!BM269/25.4)</f>
        <v>1.1811023622047245</v>
      </c>
      <c r="BN269" s="31">
        <f>'SERIES_DB-MetaData'!$BO$6</f>
        <v>0.52359877559829893</v>
      </c>
      <c r="BO269" s="22">
        <f>'SERIES_DB-MetaData'!$BO$6</f>
        <v>0.52359877559829893</v>
      </c>
      <c r="BP269" s="31">
        <f>IF('SERIES_DB-MetaData'!$F269="US",'SERIES_DB-MetaData'!BP269,'SERIES_DB-MetaData'!BP269/6.89476)</f>
        <v>42.641078152103915</v>
      </c>
      <c r="BQ269" s="31">
        <f>IF('SERIES_DB-MetaData'!$F269="US",'SERIES_DB-MetaData'!BQ269,'SERIES_DB-MetaData'!BQ269/6.89476)</f>
        <v>0</v>
      </c>
      <c r="BR269" s="108">
        <f>'SERIES_DB-MetaData'!BR269</f>
        <v>0</v>
      </c>
      <c r="BS269" s="31">
        <f>IF('SERIES_DB-MetaData'!$F269="US",'SERIES_DB-MetaData'!BS269,'SERIES_DB-MetaData'!BS269/25.4)</f>
        <v>0</v>
      </c>
      <c r="BT269" s="108">
        <f>'SERIES_DB-MetaData'!BT269</f>
        <v>0</v>
      </c>
      <c r="BU269" s="108">
        <f t="shared" si="29"/>
        <v>0</v>
      </c>
      <c r="BV269" s="31">
        <f>IF('SERIES_DB-MetaData'!$F269="US",'SERIES_DB-MetaData'!BV269,'SERIES_DB-MetaData'!BV269/6.89476)</f>
        <v>0</v>
      </c>
      <c r="BW269" s="108">
        <f>'SERIES_DB-MetaData'!BW269</f>
        <v>0</v>
      </c>
      <c r="BX269" s="108">
        <f>'SERIES_DB-MetaData'!BX269</f>
        <v>2</v>
      </c>
    </row>
    <row r="270" spans="1:76">
      <c r="A270" s="85">
        <f>'SERIES_DB-MetaData'!A270</f>
        <v>265</v>
      </c>
      <c r="B270" s="85">
        <f>'SERIES_DB-MetaData'!B270</f>
        <v>0</v>
      </c>
      <c r="C270" s="85">
        <f>'SERIES_DB-MetaData'!C270</f>
        <v>22</v>
      </c>
      <c r="D270" s="85" t="str">
        <f>'SERIES_DB-MetaData'!D270</f>
        <v>Tanabe_3-6</v>
      </c>
      <c r="E270" s="85" t="str">
        <f>'SERIES_DB-MetaData'!E270</f>
        <v>Tanabe (from Lu et al., 2010, NEES Database)</v>
      </c>
      <c r="F270" s="20" t="s">
        <v>193</v>
      </c>
      <c r="G270" s="85" t="str">
        <f>'SERIES_DB-MetaData'!G270</f>
        <v>M</v>
      </c>
      <c r="H270" s="85" t="str">
        <f>'SERIES_DB-MetaData'!H270</f>
        <v>B</v>
      </c>
      <c r="I270" s="31">
        <f>IF('SERIES_DB-MetaData'!$F270="US",'SERIES_DB-MetaData'!I270,'SERIES_DB-MetaData'!I270/6.89476)</f>
        <v>6.6862370843945262</v>
      </c>
      <c r="J270" s="31">
        <f>IF('SERIES_DB-MetaData'!$F270="US",'SERIES_DB-MetaData'!J270,'SERIES_DB-MetaData'!J270/6.89476)</f>
        <v>0</v>
      </c>
      <c r="K270" s="31">
        <f>IF('SERIES_DB-MetaData'!$F270="US",'SERIES_DB-MetaData'!K270,'SERIES_DB-MetaData'!K270/6.89476)</f>
        <v>0</v>
      </c>
      <c r="L270" s="31">
        <f>IF('SERIES_DB-MetaData'!$F270="US",'SERIES_DB-MetaData'!L270,'SERIES_DB-MetaData'!L270/4.448)</f>
        <v>0</v>
      </c>
      <c r="M270" s="20">
        <f>'SERIES_DB-MetaData'!M270</f>
        <v>0</v>
      </c>
      <c r="N270" s="31">
        <f>IF('SERIES_DB-MetaData'!$F270="US",'SERIES_DB-MetaData'!N270,'SERIES_DB-MetaData'!N270/25.4)</f>
        <v>2.3622047244094491</v>
      </c>
      <c r="O270" s="31">
        <f>IF('SERIES_DB-MetaData'!$F270="US",'SERIES_DB-MetaData'!O270,'SERIES_DB-MetaData'!O270/25.4)</f>
        <v>2.3622047244094491</v>
      </c>
      <c r="P270" s="31">
        <f>IF('SERIES_DB-MetaData'!$F270="US",'SERIES_DB-MetaData'!P270,'SERIES_DB-MetaData'!P270/25.4)</f>
        <v>22.440944881889767</v>
      </c>
      <c r="Q270" s="31">
        <f>IF('SERIES_DB-MetaData'!$F270="US",'SERIES_DB-MetaData'!Q270,'SERIES_DB-MetaData'!Q270/25.4)</f>
        <v>1.1811023622047245</v>
      </c>
      <c r="R270" s="31">
        <f>IF('SERIES_DB-MetaData'!$F270="US",'SERIES_DB-MetaData'!R270,'SERIES_DB-MetaData'!R270/25.4)</f>
        <v>18.897637795275593</v>
      </c>
      <c r="S270" s="31">
        <f>IF('SERIES_DB-MetaData'!$F270="US",'SERIES_DB-MetaData'!S270,'SERIES_DB-MetaData'!S270/25.4)</f>
        <v>18.897637795275593</v>
      </c>
      <c r="T270" s="24" t="str">
        <f>'SERIES_DB-MetaData'!T270</f>
        <v>C</v>
      </c>
      <c r="U270" s="31">
        <f>IF('SERIES_DB-MetaData'!$F270="US",'SERIES_DB-MetaData'!U270,'SERIES_DB-MetaData'!U270/(25.4^2))</f>
        <v>26.505053010106021</v>
      </c>
      <c r="V270" s="31">
        <f>IF('SERIES_DB-MetaData'!$F270="US",'SERIES_DB-MetaData'!V270,'SERIES_DB-MetaData'!V270/25.4)</f>
        <v>0.23622047244094491</v>
      </c>
      <c r="W270" s="31">
        <f>IF('SERIES_DB-MetaData'!$F270="US",'SERIES_DB-MetaData'!W270,'SERIES_DB-MetaData'!W270/25.4)</f>
        <v>0</v>
      </c>
      <c r="X270" s="31">
        <f>IF('SERIES_DB-MetaData'!$F270="US",'SERIES_DB-MetaData'!X270,'SERIES_DB-MetaData'!X270/25.4)</f>
        <v>0</v>
      </c>
      <c r="Y270" s="108">
        <f>'SERIES_DB-MetaData'!Y270</f>
        <v>6</v>
      </c>
      <c r="Z270" s="31">
        <f>IF('SERIES_DB-MetaData'!$F270="US",'SERIES_DB-MetaData'!Z270,'SERIES_DB-MetaData'!Z270/25.4)</f>
        <v>0</v>
      </c>
      <c r="AA270" s="108">
        <f>'SERIES_DB-MetaData'!AA270</f>
        <v>0</v>
      </c>
      <c r="AB270" s="31">
        <f>IF('SERIES_DB-MetaData'!$F270="US",'SERIES_DB-MetaData'!AB270,'SERIES_DB-MetaData'!AB270/25.4)</f>
        <v>0</v>
      </c>
      <c r="AC270" s="108">
        <f>'SERIES_DB-MetaData'!AC270</f>
        <v>0</v>
      </c>
      <c r="AD270" s="108">
        <f>'SERIES_DB-MetaData'!AD270</f>
        <v>0</v>
      </c>
      <c r="AE270" s="31">
        <f>IF('SERIES_DB-MetaData'!$F270="US",'SERIES_DB-MetaData'!AE270,'SERIES_DB-MetaData'!AE270/25.4)</f>
        <v>0</v>
      </c>
      <c r="AF270" s="108" t="str">
        <f>'SERIES_DB-MetaData'!AF270</f>
        <v>Ribbed</v>
      </c>
      <c r="AG270" s="23">
        <f t="shared" si="26"/>
        <v>0.99208189060730345</v>
      </c>
      <c r="AH270" s="31">
        <f>IF('SERIES_DB-MetaData'!$F270="US",'SERIES_DB-MetaData'!AH270,'SERIES_DB-MetaData'!AH270/25.4)</f>
        <v>0</v>
      </c>
      <c r="AI270" s="31">
        <f>IF('SERIES_DB-MetaData'!$F270="US",'SERIES_DB-MetaData'!AI270,'SERIES_DB-MetaData'!AI270/6.89476)</f>
        <v>42.427872761343394</v>
      </c>
      <c r="AJ270" s="31">
        <f>IF('SERIES_DB-MetaData'!$F270="US",'SERIES_DB-MetaData'!AJ270,'SERIES_DB-MetaData'!AJ270/6.89476)</f>
        <v>0</v>
      </c>
      <c r="AK270" s="31">
        <f>IF('SERIES_DB-MetaData'!$F270="US",'SERIES_DB-MetaData'!AK270,'SERIES_DB-MetaData'!AK270/6.89476)</f>
        <v>0</v>
      </c>
      <c r="AL270" s="31">
        <f>IF('SERIES_DB-MetaData'!$F270="US",'SERIES_DB-MetaData'!AL270,'SERIES_DB-MetaData'!AL270/6.89476)</f>
        <v>0</v>
      </c>
      <c r="AM270" s="31">
        <f>IF('SERIES_DB-MetaData'!$F270="US",'SERIES_DB-MetaData'!AM270,'SERIES_DB-MetaData'!AM270/6.89476)</f>
        <v>0</v>
      </c>
      <c r="AN270" s="31">
        <f>IF('SERIES_DB-MetaData'!$F270="US",'SERIES_DB-MetaData'!AN270,'SERIES_DB-MetaData'!AN270/6.89476)</f>
        <v>0</v>
      </c>
      <c r="AO270" s="108">
        <f>'SERIES_DB-MetaData'!AO270</f>
        <v>0</v>
      </c>
      <c r="AP270" s="108">
        <f>'SERIES_DB-MetaData'!AP270</f>
        <v>0</v>
      </c>
      <c r="AQ270" s="108">
        <f>'SERIES_DB-MetaData'!AQ270</f>
        <v>2</v>
      </c>
      <c r="AR270" s="108" t="str">
        <f>'SERIES_DB-MetaData'!AR270</f>
        <v>Ribbed</v>
      </c>
      <c r="AS270" s="31">
        <f>IF('SERIES_DB-MetaData'!$F270="US",'SERIES_DB-MetaData'!AS270,'SERIES_DB-MetaData'!AS270/25.4)</f>
        <v>5.9055118110236227E-2</v>
      </c>
      <c r="AT270" s="108">
        <f>'SERIES_DB-MetaData'!AT270</f>
        <v>0</v>
      </c>
      <c r="AU270" s="31">
        <f>IF('SERIES_DB-MetaData'!$F270="US",'SERIES_DB-MetaData'!AU270,'SERIES_DB-MetaData'!AU270/25.4)</f>
        <v>0.98425196850393704</v>
      </c>
      <c r="AV270" s="31">
        <f>IF('SERIES_DB-MetaData'!$F270="US",'SERIES_DB-MetaData'!AV270,'SERIES_DB-MetaData'!AV270/25.4)</f>
        <v>0</v>
      </c>
      <c r="AW270" s="108">
        <f>'SERIES_DB-MetaData'!AW270</f>
        <v>0</v>
      </c>
      <c r="AX270" s="31">
        <f>IF('SERIES_DB-MetaData'!$F270="US",'SERIES_DB-MetaData'!AX270,'SERIES_DB-MetaData'!AX270/25.4)</f>
        <v>0</v>
      </c>
      <c r="AY270" s="23">
        <f t="shared" si="27"/>
        <v>0.23561944901923454</v>
      </c>
      <c r="AZ270" s="23"/>
      <c r="BA270" s="31">
        <f>IF('SERIES_DB-MetaData'!$F270="US",'SERIES_DB-MetaData'!BA270,'SERIES_DB-MetaData'!BA270/6.89476)</f>
        <v>42.641078152103915</v>
      </c>
      <c r="BB270" s="31">
        <f>IF('SERIES_DB-MetaData'!$F270="US",'SERIES_DB-MetaData'!BB270,'SERIES_DB-MetaData'!BB270/6.89476)</f>
        <v>0</v>
      </c>
      <c r="BC270" s="108">
        <f>'SERIES_DB-MetaData'!BC270</f>
        <v>0</v>
      </c>
      <c r="BD270" s="31">
        <f>IF('SERIES_DB-MetaData'!$F270="US",'SERIES_DB-MetaData'!BD270,'SERIES_DB-MetaData'!BD270/25.4)</f>
        <v>0.10433070866141733</v>
      </c>
      <c r="BE270" s="31">
        <f>IF('SERIES_DB-MetaData'!$F270="US",'SERIES_DB-MetaData'!BE270,'SERIES_DB-MetaData'!BE270/25.4)</f>
        <v>1.1811023622047245</v>
      </c>
      <c r="BF270" s="108">
        <f>'SERIES_DB-MetaData'!BF270</f>
        <v>2</v>
      </c>
      <c r="BG270" s="23">
        <f t="shared" si="28"/>
        <v>1.2256574672130178</v>
      </c>
      <c r="BH270" s="31">
        <f>IF('SERIES_DB-MetaData'!$F270="US",'SERIES_DB-MetaData'!BH270,'SERIES_DB-MetaData'!BH270/25.4)</f>
        <v>0</v>
      </c>
      <c r="BI270" s="31">
        <f>IF('SERIES_DB-MetaData'!$F270="US",'SERIES_DB-MetaData'!BI270,'SERIES_DB-MetaData'!BI270/6.89476)</f>
        <v>42.641078152103915</v>
      </c>
      <c r="BJ270" s="31">
        <f>IF('SERIES_DB-MetaData'!$F270="US",'SERIES_DB-MetaData'!BJ270,'SERIES_DB-MetaData'!BJ270/6.89476)</f>
        <v>0</v>
      </c>
      <c r="BK270" s="108">
        <f>'SERIES_DB-MetaData'!BK270</f>
        <v>0</v>
      </c>
      <c r="BL270" s="31">
        <f>IF('SERIES_DB-MetaData'!$F270="US",'SERIES_DB-MetaData'!BL270,'SERIES_DB-MetaData'!BL270/25.4)</f>
        <v>0.1033464566929134</v>
      </c>
      <c r="BM270" s="31">
        <f>IF('SERIES_DB-MetaData'!$F270="US",'SERIES_DB-MetaData'!BM270,'SERIES_DB-MetaData'!BM270/25.4)</f>
        <v>1.1811023622047245</v>
      </c>
      <c r="BN270" s="31">
        <f>'SERIES_DB-MetaData'!$BO$6</f>
        <v>0.52359877559829893</v>
      </c>
      <c r="BO270" s="22">
        <f>'SERIES_DB-MetaData'!$BO$6</f>
        <v>0.52359877559829893</v>
      </c>
      <c r="BP270" s="31">
        <f>IF('SERIES_DB-MetaData'!$F270="US",'SERIES_DB-MetaData'!BP270,'SERIES_DB-MetaData'!BP270/6.89476)</f>
        <v>42.641078152103915</v>
      </c>
      <c r="BQ270" s="31">
        <f>IF('SERIES_DB-MetaData'!$F270="US",'SERIES_DB-MetaData'!BQ270,'SERIES_DB-MetaData'!BQ270/6.89476)</f>
        <v>0</v>
      </c>
      <c r="BR270" s="108">
        <f>'SERIES_DB-MetaData'!BR270</f>
        <v>0</v>
      </c>
      <c r="BS270" s="31">
        <f>IF('SERIES_DB-MetaData'!$F270="US",'SERIES_DB-MetaData'!BS270,'SERIES_DB-MetaData'!BS270/25.4)</f>
        <v>0</v>
      </c>
      <c r="BT270" s="108">
        <f>'SERIES_DB-MetaData'!BT270</f>
        <v>0</v>
      </c>
      <c r="BU270" s="108">
        <f t="shared" si="29"/>
        <v>0</v>
      </c>
      <c r="BV270" s="31">
        <f>IF('SERIES_DB-MetaData'!$F270="US",'SERIES_DB-MetaData'!BV270,'SERIES_DB-MetaData'!BV270/6.89476)</f>
        <v>0</v>
      </c>
      <c r="BW270" s="108">
        <f>'SERIES_DB-MetaData'!BW270</f>
        <v>0</v>
      </c>
      <c r="BX270" s="108">
        <f>'SERIES_DB-MetaData'!BX270</f>
        <v>2</v>
      </c>
    </row>
    <row r="271" spans="1:76">
      <c r="A271" s="85">
        <f>'SERIES_DB-MetaData'!A271</f>
        <v>266</v>
      </c>
      <c r="B271" s="85">
        <f>'SERIES_DB-MetaData'!B271</f>
        <v>0</v>
      </c>
      <c r="C271" s="85">
        <f>'SERIES_DB-MetaData'!C271</f>
        <v>23</v>
      </c>
      <c r="D271" s="85" t="str">
        <f>'SERIES_DB-MetaData'!D271</f>
        <v>Tanabe_3-7</v>
      </c>
      <c r="E271" s="85" t="str">
        <f>'SERIES_DB-MetaData'!E271</f>
        <v>Tanabe (from Lu et al., 2010, NEES Database)</v>
      </c>
      <c r="F271" s="20" t="s">
        <v>193</v>
      </c>
      <c r="G271" s="85" t="str">
        <f>'SERIES_DB-MetaData'!G271</f>
        <v>M</v>
      </c>
      <c r="H271" s="85" t="str">
        <f>'SERIES_DB-MetaData'!H271</f>
        <v>B</v>
      </c>
      <c r="I271" s="31">
        <f>IF('SERIES_DB-MetaData'!$F271="US",'SERIES_DB-MetaData'!I271,'SERIES_DB-MetaData'!I271/6.89476)</f>
        <v>6.5702069397629499</v>
      </c>
      <c r="J271" s="31">
        <f>IF('SERIES_DB-MetaData'!$F271="US",'SERIES_DB-MetaData'!J271,'SERIES_DB-MetaData'!J271/6.89476)</f>
        <v>0</v>
      </c>
      <c r="K271" s="31">
        <f>IF('SERIES_DB-MetaData'!$F271="US",'SERIES_DB-MetaData'!K271,'SERIES_DB-MetaData'!K271/6.89476)</f>
        <v>0</v>
      </c>
      <c r="L271" s="31">
        <f>IF('SERIES_DB-MetaData'!$F271="US",'SERIES_DB-MetaData'!L271,'SERIES_DB-MetaData'!L271/4.448)</f>
        <v>0</v>
      </c>
      <c r="M271" s="20">
        <f>'SERIES_DB-MetaData'!M271</f>
        <v>0</v>
      </c>
      <c r="N271" s="31">
        <f>IF('SERIES_DB-MetaData'!$F271="US",'SERIES_DB-MetaData'!N271,'SERIES_DB-MetaData'!N271/25.4)</f>
        <v>2.3622047244094491</v>
      </c>
      <c r="O271" s="31">
        <f>IF('SERIES_DB-MetaData'!$F271="US",'SERIES_DB-MetaData'!O271,'SERIES_DB-MetaData'!O271/25.4)</f>
        <v>2.3622047244094491</v>
      </c>
      <c r="P271" s="31">
        <f>IF('SERIES_DB-MetaData'!$F271="US",'SERIES_DB-MetaData'!P271,'SERIES_DB-MetaData'!P271/25.4)</f>
        <v>22.440944881889767</v>
      </c>
      <c r="Q271" s="31">
        <f>IF('SERIES_DB-MetaData'!$F271="US",'SERIES_DB-MetaData'!Q271,'SERIES_DB-MetaData'!Q271/25.4)</f>
        <v>1.5748031496062993</v>
      </c>
      <c r="R271" s="31">
        <f>IF('SERIES_DB-MetaData'!$F271="US",'SERIES_DB-MetaData'!R271,'SERIES_DB-MetaData'!R271/25.4)</f>
        <v>18.897637795275593</v>
      </c>
      <c r="S271" s="31">
        <f>IF('SERIES_DB-MetaData'!$F271="US",'SERIES_DB-MetaData'!S271,'SERIES_DB-MetaData'!S271/25.4)</f>
        <v>18.897637795275593</v>
      </c>
      <c r="T271" s="24" t="str">
        <f>'SERIES_DB-MetaData'!T271</f>
        <v>C</v>
      </c>
      <c r="U271" s="31">
        <f>IF('SERIES_DB-MetaData'!$F271="US",'SERIES_DB-MetaData'!U271,'SERIES_DB-MetaData'!U271/(25.4^2))</f>
        <v>33.480066960133925</v>
      </c>
      <c r="V271" s="31">
        <f>IF('SERIES_DB-MetaData'!$F271="US",'SERIES_DB-MetaData'!V271,'SERIES_DB-MetaData'!V271/25.4)</f>
        <v>0.23622047244094491</v>
      </c>
      <c r="W271" s="31">
        <f>IF('SERIES_DB-MetaData'!$F271="US",'SERIES_DB-MetaData'!W271,'SERIES_DB-MetaData'!W271/25.4)</f>
        <v>0</v>
      </c>
      <c r="X271" s="31">
        <f>IF('SERIES_DB-MetaData'!$F271="US",'SERIES_DB-MetaData'!X271,'SERIES_DB-MetaData'!X271/25.4)</f>
        <v>0</v>
      </c>
      <c r="Y271" s="108">
        <f>'SERIES_DB-MetaData'!Y271</f>
        <v>6</v>
      </c>
      <c r="Z271" s="31">
        <f>IF('SERIES_DB-MetaData'!$F271="US",'SERIES_DB-MetaData'!Z271,'SERIES_DB-MetaData'!Z271/25.4)</f>
        <v>0</v>
      </c>
      <c r="AA271" s="108">
        <f>'SERIES_DB-MetaData'!AA271</f>
        <v>0</v>
      </c>
      <c r="AB271" s="31">
        <f>IF('SERIES_DB-MetaData'!$F271="US",'SERIES_DB-MetaData'!AB271,'SERIES_DB-MetaData'!AB271/25.4)</f>
        <v>0</v>
      </c>
      <c r="AC271" s="108">
        <f>'SERIES_DB-MetaData'!AC271</f>
        <v>0</v>
      </c>
      <c r="AD271" s="108">
        <f>'SERIES_DB-MetaData'!AD271</f>
        <v>0</v>
      </c>
      <c r="AE271" s="31">
        <f>IF('SERIES_DB-MetaData'!$F271="US",'SERIES_DB-MetaData'!AE271,'SERIES_DB-MetaData'!AE271/25.4)</f>
        <v>0</v>
      </c>
      <c r="AF271" s="108" t="str">
        <f>'SERIES_DB-MetaData'!AF271</f>
        <v>Ribbed</v>
      </c>
      <c r="AG271" s="23">
        <f t="shared" si="26"/>
        <v>0.78539816339744839</v>
      </c>
      <c r="AH271" s="31">
        <f>IF('SERIES_DB-MetaData'!$F271="US",'SERIES_DB-MetaData'!AH271,'SERIES_DB-MetaData'!AH271/25.4)</f>
        <v>0</v>
      </c>
      <c r="AI271" s="31">
        <f>IF('SERIES_DB-MetaData'!$F271="US",'SERIES_DB-MetaData'!AI271,'SERIES_DB-MetaData'!AI271/6.89476)</f>
        <v>42.427872761343394</v>
      </c>
      <c r="AJ271" s="31">
        <f>IF('SERIES_DB-MetaData'!$F271="US",'SERIES_DB-MetaData'!AJ271,'SERIES_DB-MetaData'!AJ271/6.89476)</f>
        <v>0</v>
      </c>
      <c r="AK271" s="31">
        <f>IF('SERIES_DB-MetaData'!$F271="US",'SERIES_DB-MetaData'!AK271,'SERIES_DB-MetaData'!AK271/6.89476)</f>
        <v>0</v>
      </c>
      <c r="AL271" s="31">
        <f>IF('SERIES_DB-MetaData'!$F271="US",'SERIES_DB-MetaData'!AL271,'SERIES_DB-MetaData'!AL271/6.89476)</f>
        <v>0</v>
      </c>
      <c r="AM271" s="31">
        <f>IF('SERIES_DB-MetaData'!$F271="US",'SERIES_DB-MetaData'!AM271,'SERIES_DB-MetaData'!AM271/6.89476)</f>
        <v>0</v>
      </c>
      <c r="AN271" s="31">
        <f>IF('SERIES_DB-MetaData'!$F271="US",'SERIES_DB-MetaData'!AN271,'SERIES_DB-MetaData'!AN271/6.89476)</f>
        <v>0</v>
      </c>
      <c r="AO271" s="108">
        <f>'SERIES_DB-MetaData'!AO271</f>
        <v>0</v>
      </c>
      <c r="AP271" s="108">
        <f>'SERIES_DB-MetaData'!AP271</f>
        <v>0</v>
      </c>
      <c r="AQ271" s="108">
        <f>'SERIES_DB-MetaData'!AQ271</f>
        <v>2</v>
      </c>
      <c r="AR271" s="108" t="str">
        <f>'SERIES_DB-MetaData'!AR271</f>
        <v>Ribbed</v>
      </c>
      <c r="AS271" s="31">
        <f>IF('SERIES_DB-MetaData'!$F271="US",'SERIES_DB-MetaData'!AS271,'SERIES_DB-MetaData'!AS271/25.4)</f>
        <v>5.9055118110236227E-2</v>
      </c>
      <c r="AT271" s="108">
        <f>'SERIES_DB-MetaData'!AT271</f>
        <v>0</v>
      </c>
      <c r="AU271" s="31">
        <f>IF('SERIES_DB-MetaData'!$F271="US",'SERIES_DB-MetaData'!AU271,'SERIES_DB-MetaData'!AU271/25.4)</f>
        <v>0.98425196850393704</v>
      </c>
      <c r="AV271" s="31">
        <f>IF('SERIES_DB-MetaData'!$F271="US",'SERIES_DB-MetaData'!AV271,'SERIES_DB-MetaData'!AV271/25.4)</f>
        <v>0</v>
      </c>
      <c r="AW271" s="108">
        <f>'SERIES_DB-MetaData'!AW271</f>
        <v>0</v>
      </c>
      <c r="AX271" s="31">
        <f>IF('SERIES_DB-MetaData'!$F271="US",'SERIES_DB-MetaData'!AX271,'SERIES_DB-MetaData'!AX271/25.4)</f>
        <v>0</v>
      </c>
      <c r="AY271" s="23">
        <f t="shared" si="27"/>
        <v>0.23561944901923454</v>
      </c>
      <c r="AZ271" s="23"/>
      <c r="BA271" s="31">
        <f>IF('SERIES_DB-MetaData'!$F271="US",'SERIES_DB-MetaData'!BA271,'SERIES_DB-MetaData'!BA271/6.89476)</f>
        <v>42.641078152103915</v>
      </c>
      <c r="BB271" s="31">
        <f>IF('SERIES_DB-MetaData'!$F271="US",'SERIES_DB-MetaData'!BB271,'SERIES_DB-MetaData'!BB271/6.89476)</f>
        <v>0</v>
      </c>
      <c r="BC271" s="108">
        <f>'SERIES_DB-MetaData'!BC271</f>
        <v>0</v>
      </c>
      <c r="BD271" s="31">
        <f>IF('SERIES_DB-MetaData'!$F271="US",'SERIES_DB-MetaData'!BD271,'SERIES_DB-MetaData'!BD271/25.4)</f>
        <v>0.10433070866141733</v>
      </c>
      <c r="BE271" s="31">
        <f>IF('SERIES_DB-MetaData'!$F271="US",'SERIES_DB-MetaData'!BE271,'SERIES_DB-MetaData'!BE271/25.4)</f>
        <v>1.1811023622047245</v>
      </c>
      <c r="BF271" s="108">
        <f>'SERIES_DB-MetaData'!BF271</f>
        <v>2</v>
      </c>
      <c r="BG271" s="23">
        <f t="shared" si="28"/>
        <v>0.91924310040976331</v>
      </c>
      <c r="BH271" s="31">
        <f>IF('SERIES_DB-MetaData'!$F271="US",'SERIES_DB-MetaData'!BH271,'SERIES_DB-MetaData'!BH271/25.4)</f>
        <v>0</v>
      </c>
      <c r="BI271" s="31">
        <f>IF('SERIES_DB-MetaData'!$F271="US",'SERIES_DB-MetaData'!BI271,'SERIES_DB-MetaData'!BI271/6.89476)</f>
        <v>42.641078152103915</v>
      </c>
      <c r="BJ271" s="31">
        <f>IF('SERIES_DB-MetaData'!$F271="US",'SERIES_DB-MetaData'!BJ271,'SERIES_DB-MetaData'!BJ271/6.89476)</f>
        <v>0</v>
      </c>
      <c r="BK271" s="108">
        <f>'SERIES_DB-MetaData'!BK271</f>
        <v>0</v>
      </c>
      <c r="BL271" s="31">
        <f>IF('SERIES_DB-MetaData'!$F271="US",'SERIES_DB-MetaData'!BL271,'SERIES_DB-MetaData'!BL271/25.4)</f>
        <v>0.1033464566929134</v>
      </c>
      <c r="BM271" s="31">
        <f>IF('SERIES_DB-MetaData'!$F271="US",'SERIES_DB-MetaData'!BM271,'SERIES_DB-MetaData'!BM271/25.4)</f>
        <v>1.1811023622047245</v>
      </c>
      <c r="BN271" s="31">
        <f>'SERIES_DB-MetaData'!$BO$6</f>
        <v>0.52359877559829893</v>
      </c>
      <c r="BO271" s="22">
        <f>'SERIES_DB-MetaData'!$BO$6</f>
        <v>0.52359877559829893</v>
      </c>
      <c r="BP271" s="31">
        <f>IF('SERIES_DB-MetaData'!$F271="US",'SERIES_DB-MetaData'!BP271,'SERIES_DB-MetaData'!BP271/6.89476)</f>
        <v>42.641078152103915</v>
      </c>
      <c r="BQ271" s="31">
        <f>IF('SERIES_DB-MetaData'!$F271="US",'SERIES_DB-MetaData'!BQ271,'SERIES_DB-MetaData'!BQ271/6.89476)</f>
        <v>0</v>
      </c>
      <c r="BR271" s="108">
        <f>'SERIES_DB-MetaData'!BR271</f>
        <v>0</v>
      </c>
      <c r="BS271" s="31">
        <f>IF('SERIES_DB-MetaData'!$F271="US",'SERIES_DB-MetaData'!BS271,'SERIES_DB-MetaData'!BS271/25.4)</f>
        <v>0</v>
      </c>
      <c r="BT271" s="108">
        <f>'SERIES_DB-MetaData'!BT271</f>
        <v>0</v>
      </c>
      <c r="BU271" s="108">
        <f t="shared" si="29"/>
        <v>0</v>
      </c>
      <c r="BV271" s="31">
        <f>IF('SERIES_DB-MetaData'!$F271="US",'SERIES_DB-MetaData'!BV271,'SERIES_DB-MetaData'!BV271/6.89476)</f>
        <v>0</v>
      </c>
      <c r="BW271" s="108">
        <f>'SERIES_DB-MetaData'!BW271</f>
        <v>0</v>
      </c>
      <c r="BX271" s="108">
        <f>'SERIES_DB-MetaData'!BX271</f>
        <v>2</v>
      </c>
    </row>
    <row r="272" spans="1:76">
      <c r="A272" s="85">
        <f>'SERIES_DB-MetaData'!A272</f>
        <v>267</v>
      </c>
      <c r="B272" s="85">
        <f>'SERIES_DB-MetaData'!B272</f>
        <v>0</v>
      </c>
      <c r="C272" s="85">
        <f>'SERIES_DB-MetaData'!C272</f>
        <v>24</v>
      </c>
      <c r="D272" s="85" t="str">
        <f>'SERIES_DB-MetaData'!D272</f>
        <v>Tanabe_3-8</v>
      </c>
      <c r="E272" s="85" t="str">
        <f>'SERIES_DB-MetaData'!E272</f>
        <v>Tanabe (from Lu et al., 2010, NEES Database)</v>
      </c>
      <c r="F272" s="20" t="s">
        <v>193</v>
      </c>
      <c r="G272" s="85" t="str">
        <f>'SERIES_DB-MetaData'!G272</f>
        <v>M</v>
      </c>
      <c r="H272" s="85" t="str">
        <f>'SERIES_DB-MetaData'!H272</f>
        <v>B</v>
      </c>
      <c r="I272" s="31">
        <f>IF('SERIES_DB-MetaData'!$F272="US",'SERIES_DB-MetaData'!I272,'SERIES_DB-MetaData'!I272/6.89476)</f>
        <v>6.1641014335524371</v>
      </c>
      <c r="J272" s="31">
        <f>IF('SERIES_DB-MetaData'!$F272="US",'SERIES_DB-MetaData'!J272,'SERIES_DB-MetaData'!J272/6.89476)</f>
        <v>0</v>
      </c>
      <c r="K272" s="31">
        <f>IF('SERIES_DB-MetaData'!$F272="US",'SERIES_DB-MetaData'!K272,'SERIES_DB-MetaData'!K272/6.89476)</f>
        <v>0</v>
      </c>
      <c r="L272" s="31">
        <f>IF('SERIES_DB-MetaData'!$F272="US",'SERIES_DB-MetaData'!L272,'SERIES_DB-MetaData'!L272/4.448)</f>
        <v>0</v>
      </c>
      <c r="M272" s="20">
        <f>'SERIES_DB-MetaData'!M272</f>
        <v>0</v>
      </c>
      <c r="N272" s="31">
        <f>IF('SERIES_DB-MetaData'!$F272="US",'SERIES_DB-MetaData'!N272,'SERIES_DB-MetaData'!N272/25.4)</f>
        <v>2.3622047244094491</v>
      </c>
      <c r="O272" s="31">
        <f>IF('SERIES_DB-MetaData'!$F272="US",'SERIES_DB-MetaData'!O272,'SERIES_DB-MetaData'!O272/25.4)</f>
        <v>2.3622047244094491</v>
      </c>
      <c r="P272" s="31">
        <f>IF('SERIES_DB-MetaData'!$F272="US",'SERIES_DB-MetaData'!P272,'SERIES_DB-MetaData'!P272/25.4)</f>
        <v>22.440944881889767</v>
      </c>
      <c r="Q272" s="31">
        <f>IF('SERIES_DB-MetaData'!$F272="US",'SERIES_DB-MetaData'!Q272,'SERIES_DB-MetaData'!Q272/25.4)</f>
        <v>1.5748031496062993</v>
      </c>
      <c r="R272" s="31">
        <f>IF('SERIES_DB-MetaData'!$F272="US",'SERIES_DB-MetaData'!R272,'SERIES_DB-MetaData'!R272/25.4)</f>
        <v>18.897637795275593</v>
      </c>
      <c r="S272" s="31">
        <f>IF('SERIES_DB-MetaData'!$F272="US",'SERIES_DB-MetaData'!S272,'SERIES_DB-MetaData'!S272/25.4)</f>
        <v>18.897637795275593</v>
      </c>
      <c r="T272" s="24" t="str">
        <f>'SERIES_DB-MetaData'!T272</f>
        <v>C</v>
      </c>
      <c r="U272" s="31">
        <f>IF('SERIES_DB-MetaData'!$F272="US",'SERIES_DB-MetaData'!U272,'SERIES_DB-MetaData'!U272/(25.4^2))</f>
        <v>33.480066960133925</v>
      </c>
      <c r="V272" s="31">
        <f>IF('SERIES_DB-MetaData'!$F272="US",'SERIES_DB-MetaData'!V272,'SERIES_DB-MetaData'!V272/25.4)</f>
        <v>0.23622047244094491</v>
      </c>
      <c r="W272" s="31">
        <f>IF('SERIES_DB-MetaData'!$F272="US",'SERIES_DB-MetaData'!W272,'SERIES_DB-MetaData'!W272/25.4)</f>
        <v>0</v>
      </c>
      <c r="X272" s="31">
        <f>IF('SERIES_DB-MetaData'!$F272="US",'SERIES_DB-MetaData'!X272,'SERIES_DB-MetaData'!X272/25.4)</f>
        <v>0</v>
      </c>
      <c r="Y272" s="108">
        <f>'SERIES_DB-MetaData'!Y272</f>
        <v>6</v>
      </c>
      <c r="Z272" s="31">
        <f>IF('SERIES_DB-MetaData'!$F272="US",'SERIES_DB-MetaData'!Z272,'SERIES_DB-MetaData'!Z272/25.4)</f>
        <v>0</v>
      </c>
      <c r="AA272" s="108">
        <f>'SERIES_DB-MetaData'!AA272</f>
        <v>0</v>
      </c>
      <c r="AB272" s="31">
        <f>IF('SERIES_DB-MetaData'!$F272="US",'SERIES_DB-MetaData'!AB272,'SERIES_DB-MetaData'!AB272/25.4)</f>
        <v>0</v>
      </c>
      <c r="AC272" s="108">
        <f>'SERIES_DB-MetaData'!AC272</f>
        <v>0</v>
      </c>
      <c r="AD272" s="108">
        <f>'SERIES_DB-MetaData'!AD272</f>
        <v>0</v>
      </c>
      <c r="AE272" s="31">
        <f>IF('SERIES_DB-MetaData'!$F272="US",'SERIES_DB-MetaData'!AE272,'SERIES_DB-MetaData'!AE272/25.4)</f>
        <v>0</v>
      </c>
      <c r="AF272" s="108" t="str">
        <f>'SERIES_DB-MetaData'!AF272</f>
        <v>Ribbed</v>
      </c>
      <c r="AG272" s="23">
        <f t="shared" si="26"/>
        <v>0.78539816339744839</v>
      </c>
      <c r="AH272" s="31">
        <f>IF('SERIES_DB-MetaData'!$F272="US",'SERIES_DB-MetaData'!AH272,'SERIES_DB-MetaData'!AH272/25.4)</f>
        <v>0</v>
      </c>
      <c r="AI272" s="31">
        <f>IF('SERIES_DB-MetaData'!$F272="US",'SERIES_DB-MetaData'!AI272,'SERIES_DB-MetaData'!AI272/6.89476)</f>
        <v>42.427872761343394</v>
      </c>
      <c r="AJ272" s="31">
        <f>IF('SERIES_DB-MetaData'!$F272="US",'SERIES_DB-MetaData'!AJ272,'SERIES_DB-MetaData'!AJ272/6.89476)</f>
        <v>0</v>
      </c>
      <c r="AK272" s="31">
        <f>IF('SERIES_DB-MetaData'!$F272="US",'SERIES_DB-MetaData'!AK272,'SERIES_DB-MetaData'!AK272/6.89476)</f>
        <v>0</v>
      </c>
      <c r="AL272" s="31">
        <f>IF('SERIES_DB-MetaData'!$F272="US",'SERIES_DB-MetaData'!AL272,'SERIES_DB-MetaData'!AL272/6.89476)</f>
        <v>0</v>
      </c>
      <c r="AM272" s="31">
        <f>IF('SERIES_DB-MetaData'!$F272="US",'SERIES_DB-MetaData'!AM272,'SERIES_DB-MetaData'!AM272/6.89476)</f>
        <v>0</v>
      </c>
      <c r="AN272" s="31">
        <f>IF('SERIES_DB-MetaData'!$F272="US",'SERIES_DB-MetaData'!AN272,'SERIES_DB-MetaData'!AN272/6.89476)</f>
        <v>0</v>
      </c>
      <c r="AO272" s="108">
        <f>'SERIES_DB-MetaData'!AO272</f>
        <v>0</v>
      </c>
      <c r="AP272" s="108">
        <f>'SERIES_DB-MetaData'!AP272</f>
        <v>0</v>
      </c>
      <c r="AQ272" s="108">
        <f>'SERIES_DB-MetaData'!AQ272</f>
        <v>2</v>
      </c>
      <c r="AR272" s="108" t="str">
        <f>'SERIES_DB-MetaData'!AR272</f>
        <v>Ribbed</v>
      </c>
      <c r="AS272" s="31">
        <f>IF('SERIES_DB-MetaData'!$F272="US",'SERIES_DB-MetaData'!AS272,'SERIES_DB-MetaData'!AS272/25.4)</f>
        <v>5.9055118110236227E-2</v>
      </c>
      <c r="AT272" s="108">
        <f>'SERIES_DB-MetaData'!AT272</f>
        <v>0</v>
      </c>
      <c r="AU272" s="31">
        <f>IF('SERIES_DB-MetaData'!$F272="US",'SERIES_DB-MetaData'!AU272,'SERIES_DB-MetaData'!AU272/25.4)</f>
        <v>0.98425196850393704</v>
      </c>
      <c r="AV272" s="31">
        <f>IF('SERIES_DB-MetaData'!$F272="US",'SERIES_DB-MetaData'!AV272,'SERIES_DB-MetaData'!AV272/25.4)</f>
        <v>0</v>
      </c>
      <c r="AW272" s="108">
        <f>'SERIES_DB-MetaData'!AW272</f>
        <v>0</v>
      </c>
      <c r="AX272" s="31">
        <f>IF('SERIES_DB-MetaData'!$F272="US",'SERIES_DB-MetaData'!AX272,'SERIES_DB-MetaData'!AX272/25.4)</f>
        <v>0</v>
      </c>
      <c r="AY272" s="23">
        <f t="shared" si="27"/>
        <v>0.23561944901923454</v>
      </c>
      <c r="AZ272" s="23"/>
      <c r="BA272" s="31">
        <f>IF('SERIES_DB-MetaData'!$F272="US",'SERIES_DB-MetaData'!BA272,'SERIES_DB-MetaData'!BA272/6.89476)</f>
        <v>42.641078152103915</v>
      </c>
      <c r="BB272" s="31">
        <f>IF('SERIES_DB-MetaData'!$F272="US",'SERIES_DB-MetaData'!BB272,'SERIES_DB-MetaData'!BB272/6.89476)</f>
        <v>0</v>
      </c>
      <c r="BC272" s="108">
        <f>'SERIES_DB-MetaData'!BC272</f>
        <v>0</v>
      </c>
      <c r="BD272" s="31">
        <f>IF('SERIES_DB-MetaData'!$F272="US",'SERIES_DB-MetaData'!BD272,'SERIES_DB-MetaData'!BD272/25.4)</f>
        <v>0.10433070866141733</v>
      </c>
      <c r="BE272" s="31">
        <f>IF('SERIES_DB-MetaData'!$F272="US",'SERIES_DB-MetaData'!BE272,'SERIES_DB-MetaData'!BE272/25.4)</f>
        <v>1.1811023622047245</v>
      </c>
      <c r="BF272" s="108">
        <f>'SERIES_DB-MetaData'!BF272</f>
        <v>2</v>
      </c>
      <c r="BG272" s="23">
        <f t="shared" si="28"/>
        <v>0.91924310040976331</v>
      </c>
      <c r="BH272" s="31">
        <f>IF('SERIES_DB-MetaData'!$F272="US",'SERIES_DB-MetaData'!BH272,'SERIES_DB-MetaData'!BH272/25.4)</f>
        <v>0</v>
      </c>
      <c r="BI272" s="31">
        <f>IF('SERIES_DB-MetaData'!$F272="US",'SERIES_DB-MetaData'!BI272,'SERIES_DB-MetaData'!BI272/6.89476)</f>
        <v>42.641078152103915</v>
      </c>
      <c r="BJ272" s="31">
        <f>IF('SERIES_DB-MetaData'!$F272="US",'SERIES_DB-MetaData'!BJ272,'SERIES_DB-MetaData'!BJ272/6.89476)</f>
        <v>0</v>
      </c>
      <c r="BK272" s="108">
        <f>'SERIES_DB-MetaData'!BK272</f>
        <v>0</v>
      </c>
      <c r="BL272" s="31">
        <f>IF('SERIES_DB-MetaData'!$F272="US",'SERIES_DB-MetaData'!BL272,'SERIES_DB-MetaData'!BL272/25.4)</f>
        <v>0.1033464566929134</v>
      </c>
      <c r="BM272" s="31">
        <f>IF('SERIES_DB-MetaData'!$F272="US",'SERIES_DB-MetaData'!BM272,'SERIES_DB-MetaData'!BM272/25.4)</f>
        <v>1.1811023622047245</v>
      </c>
      <c r="BN272" s="31">
        <f>'SERIES_DB-MetaData'!$BO$6</f>
        <v>0.52359877559829893</v>
      </c>
      <c r="BO272" s="22">
        <f>'SERIES_DB-MetaData'!$BO$6</f>
        <v>0.52359877559829893</v>
      </c>
      <c r="BP272" s="31">
        <f>IF('SERIES_DB-MetaData'!$F272="US",'SERIES_DB-MetaData'!BP272,'SERIES_DB-MetaData'!BP272/6.89476)</f>
        <v>42.641078152103915</v>
      </c>
      <c r="BQ272" s="31">
        <f>IF('SERIES_DB-MetaData'!$F272="US",'SERIES_DB-MetaData'!BQ272,'SERIES_DB-MetaData'!BQ272/6.89476)</f>
        <v>0</v>
      </c>
      <c r="BR272" s="108">
        <f>'SERIES_DB-MetaData'!BR272</f>
        <v>0</v>
      </c>
      <c r="BS272" s="31">
        <f>IF('SERIES_DB-MetaData'!$F272="US",'SERIES_DB-MetaData'!BS272,'SERIES_DB-MetaData'!BS272/25.4)</f>
        <v>0</v>
      </c>
      <c r="BT272" s="108">
        <f>'SERIES_DB-MetaData'!BT272</f>
        <v>0</v>
      </c>
      <c r="BU272" s="108">
        <f t="shared" si="29"/>
        <v>0</v>
      </c>
      <c r="BV272" s="31">
        <f>IF('SERIES_DB-MetaData'!$F272="US",'SERIES_DB-MetaData'!BV272,'SERIES_DB-MetaData'!BV272/6.89476)</f>
        <v>0</v>
      </c>
      <c r="BW272" s="108">
        <f>'SERIES_DB-MetaData'!BW272</f>
        <v>0</v>
      </c>
      <c r="BX272" s="108">
        <f>'SERIES_DB-MetaData'!BX272</f>
        <v>2</v>
      </c>
    </row>
    <row r="273" spans="1:76">
      <c r="A273" s="85">
        <f>'SERIES_DB-MetaData'!A273</f>
        <v>268</v>
      </c>
      <c r="B273" s="85">
        <f>'SERIES_DB-MetaData'!B273</f>
        <v>0</v>
      </c>
      <c r="C273" s="85">
        <f>'SERIES_DB-MetaData'!C273</f>
        <v>25</v>
      </c>
      <c r="D273" s="85" t="str">
        <f>'SERIES_DB-MetaData'!D273</f>
        <v>Tanabe_4-1</v>
      </c>
      <c r="E273" s="85" t="str">
        <f>'SERIES_DB-MetaData'!E273</f>
        <v>Tanabe (from Lu et al., 2010, NEES Database)</v>
      </c>
      <c r="F273" s="20" t="s">
        <v>193</v>
      </c>
      <c r="G273" s="85" t="str">
        <f>'SERIES_DB-MetaData'!G273</f>
        <v>M</v>
      </c>
      <c r="H273" s="85" t="str">
        <f>'SERIES_DB-MetaData'!H273</f>
        <v>B</v>
      </c>
      <c r="I273" s="31">
        <f>IF('SERIES_DB-MetaData'!$F273="US",'SERIES_DB-MetaData'!I273,'SERIES_DB-MetaData'!I273/6.89476)</f>
        <v>6.7152446205524194</v>
      </c>
      <c r="J273" s="31">
        <f>IF('SERIES_DB-MetaData'!$F273="US",'SERIES_DB-MetaData'!J273,'SERIES_DB-MetaData'!J273/6.89476)</f>
        <v>0</v>
      </c>
      <c r="K273" s="31">
        <f>IF('SERIES_DB-MetaData'!$F273="US",'SERIES_DB-MetaData'!K273,'SERIES_DB-MetaData'!K273/6.89476)</f>
        <v>0</v>
      </c>
      <c r="L273" s="31">
        <f>IF('SERIES_DB-MetaData'!$F273="US",'SERIES_DB-MetaData'!L273,'SERIES_DB-MetaData'!L273/4.448)</f>
        <v>0</v>
      </c>
      <c r="M273" s="20">
        <f>'SERIES_DB-MetaData'!M273</f>
        <v>0</v>
      </c>
      <c r="N273" s="31">
        <f>IF('SERIES_DB-MetaData'!$F273="US",'SERIES_DB-MetaData'!N273,'SERIES_DB-MetaData'!N273/25.4)</f>
        <v>2.3622047244094491</v>
      </c>
      <c r="O273" s="31">
        <f>IF('SERIES_DB-MetaData'!$F273="US",'SERIES_DB-MetaData'!O273,'SERIES_DB-MetaData'!O273/25.4)</f>
        <v>2.3622047244094491</v>
      </c>
      <c r="P273" s="31">
        <f>IF('SERIES_DB-MetaData'!$F273="US",'SERIES_DB-MetaData'!P273,'SERIES_DB-MetaData'!P273/25.4)</f>
        <v>22.440944881889767</v>
      </c>
      <c r="Q273" s="31">
        <f>IF('SERIES_DB-MetaData'!$F273="US",'SERIES_DB-MetaData'!Q273,'SERIES_DB-MetaData'!Q273/25.4)</f>
        <v>0.39370078740157483</v>
      </c>
      <c r="R273" s="31">
        <f>IF('SERIES_DB-MetaData'!$F273="US",'SERIES_DB-MetaData'!R273,'SERIES_DB-MetaData'!R273/25.4)</f>
        <v>18.897637795275593</v>
      </c>
      <c r="S273" s="31">
        <f>IF('SERIES_DB-MetaData'!$F273="US",'SERIES_DB-MetaData'!S273,'SERIES_DB-MetaData'!S273/25.4)</f>
        <v>18.897637795275593</v>
      </c>
      <c r="T273" s="24" t="str">
        <f>'SERIES_DB-MetaData'!T273</f>
        <v>C</v>
      </c>
      <c r="U273" s="31">
        <f>IF('SERIES_DB-MetaData'!$F273="US",'SERIES_DB-MetaData'!U273,'SERIES_DB-MetaData'!U273/(25.4^2))</f>
        <v>12.55502511005022</v>
      </c>
      <c r="V273" s="31">
        <f>IF('SERIES_DB-MetaData'!$F273="US",'SERIES_DB-MetaData'!V273,'SERIES_DB-MetaData'!V273/25.4)</f>
        <v>0.23622047244094491</v>
      </c>
      <c r="W273" s="31">
        <f>IF('SERIES_DB-MetaData'!$F273="US",'SERIES_DB-MetaData'!W273,'SERIES_DB-MetaData'!W273/25.4)</f>
        <v>0</v>
      </c>
      <c r="X273" s="31">
        <f>IF('SERIES_DB-MetaData'!$F273="US",'SERIES_DB-MetaData'!X273,'SERIES_DB-MetaData'!X273/25.4)</f>
        <v>0</v>
      </c>
      <c r="Y273" s="108">
        <f>'SERIES_DB-MetaData'!Y273</f>
        <v>6</v>
      </c>
      <c r="Z273" s="31">
        <f>IF('SERIES_DB-MetaData'!$F273="US",'SERIES_DB-MetaData'!Z273,'SERIES_DB-MetaData'!Z273/25.4)</f>
        <v>0</v>
      </c>
      <c r="AA273" s="108">
        <f>'SERIES_DB-MetaData'!AA273</f>
        <v>0</v>
      </c>
      <c r="AB273" s="31">
        <f>IF('SERIES_DB-MetaData'!$F273="US",'SERIES_DB-MetaData'!AB273,'SERIES_DB-MetaData'!AB273/25.4)</f>
        <v>0</v>
      </c>
      <c r="AC273" s="108">
        <f>'SERIES_DB-MetaData'!AC273</f>
        <v>0</v>
      </c>
      <c r="AD273" s="108">
        <f>'SERIES_DB-MetaData'!AD273</f>
        <v>0</v>
      </c>
      <c r="AE273" s="31">
        <f>IF('SERIES_DB-MetaData'!$F273="US",'SERIES_DB-MetaData'!AE273,'SERIES_DB-MetaData'!AE273/25.4)</f>
        <v>0</v>
      </c>
      <c r="AF273" s="108" t="str">
        <f>'SERIES_DB-MetaData'!AF273</f>
        <v>Ribbed</v>
      </c>
      <c r="AG273" s="23">
        <f t="shared" si="26"/>
        <v>2.0943951023931962</v>
      </c>
      <c r="AH273" s="31">
        <f>IF('SERIES_DB-MetaData'!$F273="US",'SERIES_DB-MetaData'!AH273,'SERIES_DB-MetaData'!AH273/25.4)</f>
        <v>0</v>
      </c>
      <c r="AI273" s="31">
        <f>IF('SERIES_DB-MetaData'!$F273="US",'SERIES_DB-MetaData'!AI273,'SERIES_DB-MetaData'!AI273/6.89476)</f>
        <v>42.427872761343394</v>
      </c>
      <c r="AJ273" s="31">
        <f>IF('SERIES_DB-MetaData'!$F273="US",'SERIES_DB-MetaData'!AJ273,'SERIES_DB-MetaData'!AJ273/6.89476)</f>
        <v>0</v>
      </c>
      <c r="AK273" s="31">
        <f>IF('SERIES_DB-MetaData'!$F273="US",'SERIES_DB-MetaData'!AK273,'SERIES_DB-MetaData'!AK273/6.89476)</f>
        <v>0</v>
      </c>
      <c r="AL273" s="31">
        <f>IF('SERIES_DB-MetaData'!$F273="US",'SERIES_DB-MetaData'!AL273,'SERIES_DB-MetaData'!AL273/6.89476)</f>
        <v>0</v>
      </c>
      <c r="AM273" s="31">
        <f>IF('SERIES_DB-MetaData'!$F273="US",'SERIES_DB-MetaData'!AM273,'SERIES_DB-MetaData'!AM273/6.89476)</f>
        <v>0</v>
      </c>
      <c r="AN273" s="31">
        <f>IF('SERIES_DB-MetaData'!$F273="US",'SERIES_DB-MetaData'!AN273,'SERIES_DB-MetaData'!AN273/6.89476)</f>
        <v>0</v>
      </c>
      <c r="AO273" s="108">
        <f>'SERIES_DB-MetaData'!AO273</f>
        <v>0</v>
      </c>
      <c r="AP273" s="108">
        <f>'SERIES_DB-MetaData'!AP273</f>
        <v>0</v>
      </c>
      <c r="AQ273" s="108">
        <f>'SERIES_DB-MetaData'!AQ273</f>
        <v>2</v>
      </c>
      <c r="AR273" s="108" t="str">
        <f>'SERIES_DB-MetaData'!AR273</f>
        <v>Ribbed</v>
      </c>
      <c r="AS273" s="31">
        <f>IF('SERIES_DB-MetaData'!$F273="US",'SERIES_DB-MetaData'!AS273,'SERIES_DB-MetaData'!AS273/25.4)</f>
        <v>5.9055118110236227E-2</v>
      </c>
      <c r="AT273" s="108">
        <f>'SERIES_DB-MetaData'!AT273</f>
        <v>0</v>
      </c>
      <c r="AU273" s="31">
        <f>IF('SERIES_DB-MetaData'!$F273="US",'SERIES_DB-MetaData'!AU273,'SERIES_DB-MetaData'!AU273/25.4)</f>
        <v>0.98425196850393704</v>
      </c>
      <c r="AV273" s="31">
        <f>IF('SERIES_DB-MetaData'!$F273="US",'SERIES_DB-MetaData'!AV273,'SERIES_DB-MetaData'!AV273/25.4)</f>
        <v>0</v>
      </c>
      <c r="AW273" s="108">
        <f>'SERIES_DB-MetaData'!AW273</f>
        <v>0</v>
      </c>
      <c r="AX273" s="31">
        <f>IF('SERIES_DB-MetaData'!$F273="US",'SERIES_DB-MetaData'!AX273,'SERIES_DB-MetaData'!AX273/25.4)</f>
        <v>0</v>
      </c>
      <c r="AY273" s="23">
        <f t="shared" si="27"/>
        <v>0.23561944901923454</v>
      </c>
      <c r="AZ273" s="23"/>
      <c r="BA273" s="31">
        <f>IF('SERIES_DB-MetaData'!$F273="US",'SERIES_DB-MetaData'!BA273,'SERIES_DB-MetaData'!BA273/6.89476)</f>
        <v>42.641078152103915</v>
      </c>
      <c r="BB273" s="31">
        <f>IF('SERIES_DB-MetaData'!$F273="US",'SERIES_DB-MetaData'!BB273,'SERIES_DB-MetaData'!BB273/6.89476)</f>
        <v>0</v>
      </c>
      <c r="BC273" s="108">
        <f>'SERIES_DB-MetaData'!BC273</f>
        <v>0</v>
      </c>
      <c r="BD273" s="31">
        <f>IF('SERIES_DB-MetaData'!$F273="US",'SERIES_DB-MetaData'!BD273,'SERIES_DB-MetaData'!BD273/25.4)</f>
        <v>0.10433070866141733</v>
      </c>
      <c r="BE273" s="31">
        <f>IF('SERIES_DB-MetaData'!$F273="US",'SERIES_DB-MetaData'!BE273,'SERIES_DB-MetaData'!BE273/25.4)</f>
        <v>1.1811023622047245</v>
      </c>
      <c r="BF273" s="108">
        <f>'SERIES_DB-MetaData'!BF273</f>
        <v>2</v>
      </c>
      <c r="BG273" s="23">
        <f t="shared" si="28"/>
        <v>3.6769724016390533</v>
      </c>
      <c r="BH273" s="31">
        <f>IF('SERIES_DB-MetaData'!$F273="US",'SERIES_DB-MetaData'!BH273,'SERIES_DB-MetaData'!BH273/25.4)</f>
        <v>0</v>
      </c>
      <c r="BI273" s="31">
        <f>IF('SERIES_DB-MetaData'!$F273="US",'SERIES_DB-MetaData'!BI273,'SERIES_DB-MetaData'!BI273/6.89476)</f>
        <v>42.641078152103915</v>
      </c>
      <c r="BJ273" s="31">
        <f>IF('SERIES_DB-MetaData'!$F273="US",'SERIES_DB-MetaData'!BJ273,'SERIES_DB-MetaData'!BJ273/6.89476)</f>
        <v>0</v>
      </c>
      <c r="BK273" s="108">
        <f>'SERIES_DB-MetaData'!BK273</f>
        <v>0</v>
      </c>
      <c r="BL273" s="31">
        <f>IF('SERIES_DB-MetaData'!$F273="US",'SERIES_DB-MetaData'!BL273,'SERIES_DB-MetaData'!BL273/25.4)</f>
        <v>0.1033464566929134</v>
      </c>
      <c r="BM273" s="31">
        <f>IF('SERIES_DB-MetaData'!$F273="US",'SERIES_DB-MetaData'!BM273,'SERIES_DB-MetaData'!BM273/25.4)</f>
        <v>1.1811023622047245</v>
      </c>
      <c r="BN273" s="31">
        <f>'SERIES_DB-MetaData'!$BO$6</f>
        <v>0.52359877559829893</v>
      </c>
      <c r="BO273" s="22">
        <f>'SERIES_DB-MetaData'!$BO$6</f>
        <v>0.52359877559829893</v>
      </c>
      <c r="BP273" s="31">
        <f>IF('SERIES_DB-MetaData'!$F273="US",'SERIES_DB-MetaData'!BP273,'SERIES_DB-MetaData'!BP273/6.89476)</f>
        <v>42.641078152103915</v>
      </c>
      <c r="BQ273" s="31">
        <f>IF('SERIES_DB-MetaData'!$F273="US",'SERIES_DB-MetaData'!BQ273,'SERIES_DB-MetaData'!BQ273/6.89476)</f>
        <v>0</v>
      </c>
      <c r="BR273" s="108">
        <f>'SERIES_DB-MetaData'!BR273</f>
        <v>0</v>
      </c>
      <c r="BS273" s="31">
        <f>IF('SERIES_DB-MetaData'!$F273="US",'SERIES_DB-MetaData'!BS273,'SERIES_DB-MetaData'!BS273/25.4)</f>
        <v>0</v>
      </c>
      <c r="BT273" s="108">
        <f>'SERIES_DB-MetaData'!BT273</f>
        <v>0</v>
      </c>
      <c r="BU273" s="108">
        <f t="shared" si="29"/>
        <v>0</v>
      </c>
      <c r="BV273" s="31">
        <f>IF('SERIES_DB-MetaData'!$F273="US",'SERIES_DB-MetaData'!BV273,'SERIES_DB-MetaData'!BV273/6.89476)</f>
        <v>0</v>
      </c>
      <c r="BW273" s="108">
        <f>'SERIES_DB-MetaData'!BW273</f>
        <v>0</v>
      </c>
      <c r="BX273" s="108">
        <f>'SERIES_DB-MetaData'!BX273</f>
        <v>2</v>
      </c>
    </row>
    <row r="274" spans="1:76">
      <c r="A274" s="85">
        <f>'SERIES_DB-MetaData'!A274</f>
        <v>269</v>
      </c>
      <c r="B274" s="85">
        <f>'SERIES_DB-MetaData'!B274</f>
        <v>0</v>
      </c>
      <c r="C274" s="85">
        <f>'SERIES_DB-MetaData'!C274</f>
        <v>26</v>
      </c>
      <c r="D274" s="85" t="str">
        <f>'SERIES_DB-MetaData'!D274</f>
        <v>Tanabe_4-2</v>
      </c>
      <c r="E274" s="85" t="str">
        <f>'SERIES_DB-MetaData'!E274</f>
        <v>Tanabe (from Lu et al., 2010, NEES Database)</v>
      </c>
      <c r="F274" s="20" t="s">
        <v>193</v>
      </c>
      <c r="G274" s="85" t="str">
        <f>'SERIES_DB-MetaData'!G274</f>
        <v>M</v>
      </c>
      <c r="H274" s="85" t="str">
        <f>'SERIES_DB-MetaData'!H274</f>
        <v>B</v>
      </c>
      <c r="I274" s="31">
        <f>IF('SERIES_DB-MetaData'!$F274="US",'SERIES_DB-MetaData'!I274,'SERIES_DB-MetaData'!I274/6.89476)</f>
        <v>6.7877634609471542</v>
      </c>
      <c r="J274" s="31">
        <f>IF('SERIES_DB-MetaData'!$F274="US",'SERIES_DB-MetaData'!J274,'SERIES_DB-MetaData'!J274/6.89476)</f>
        <v>0</v>
      </c>
      <c r="K274" s="31">
        <f>IF('SERIES_DB-MetaData'!$F274="US",'SERIES_DB-MetaData'!K274,'SERIES_DB-MetaData'!K274/6.89476)</f>
        <v>0</v>
      </c>
      <c r="L274" s="31">
        <f>IF('SERIES_DB-MetaData'!$F274="US",'SERIES_DB-MetaData'!L274,'SERIES_DB-MetaData'!L274/4.448)</f>
        <v>0</v>
      </c>
      <c r="M274" s="20">
        <f>'SERIES_DB-MetaData'!M274</f>
        <v>0</v>
      </c>
      <c r="N274" s="31">
        <f>IF('SERIES_DB-MetaData'!$F274="US",'SERIES_DB-MetaData'!N274,'SERIES_DB-MetaData'!N274/25.4)</f>
        <v>2.3622047244094491</v>
      </c>
      <c r="O274" s="31">
        <f>IF('SERIES_DB-MetaData'!$F274="US",'SERIES_DB-MetaData'!O274,'SERIES_DB-MetaData'!O274/25.4)</f>
        <v>2.3622047244094491</v>
      </c>
      <c r="P274" s="31">
        <f>IF('SERIES_DB-MetaData'!$F274="US",'SERIES_DB-MetaData'!P274,'SERIES_DB-MetaData'!P274/25.4)</f>
        <v>22.440944881889767</v>
      </c>
      <c r="Q274" s="31">
        <f>IF('SERIES_DB-MetaData'!$F274="US",'SERIES_DB-MetaData'!Q274,'SERIES_DB-MetaData'!Q274/25.4)</f>
        <v>0.39370078740157483</v>
      </c>
      <c r="R274" s="31">
        <f>IF('SERIES_DB-MetaData'!$F274="US",'SERIES_DB-MetaData'!R274,'SERIES_DB-MetaData'!R274/25.4)</f>
        <v>18.897637795275593</v>
      </c>
      <c r="S274" s="31">
        <f>IF('SERIES_DB-MetaData'!$F274="US",'SERIES_DB-MetaData'!S274,'SERIES_DB-MetaData'!S274/25.4)</f>
        <v>18.897637795275593</v>
      </c>
      <c r="T274" s="24" t="str">
        <f>'SERIES_DB-MetaData'!T274</f>
        <v>C</v>
      </c>
      <c r="U274" s="31">
        <f>IF('SERIES_DB-MetaData'!$F274="US",'SERIES_DB-MetaData'!U274,'SERIES_DB-MetaData'!U274/(25.4^2))</f>
        <v>12.55502511005022</v>
      </c>
      <c r="V274" s="31">
        <f>IF('SERIES_DB-MetaData'!$F274="US",'SERIES_DB-MetaData'!V274,'SERIES_DB-MetaData'!V274/25.4)</f>
        <v>0.23622047244094491</v>
      </c>
      <c r="W274" s="31">
        <f>IF('SERIES_DB-MetaData'!$F274="US",'SERIES_DB-MetaData'!W274,'SERIES_DB-MetaData'!W274/25.4)</f>
        <v>0</v>
      </c>
      <c r="X274" s="31">
        <f>IF('SERIES_DB-MetaData'!$F274="US",'SERIES_DB-MetaData'!X274,'SERIES_DB-MetaData'!X274/25.4)</f>
        <v>0</v>
      </c>
      <c r="Y274" s="108">
        <f>'SERIES_DB-MetaData'!Y274</f>
        <v>6</v>
      </c>
      <c r="Z274" s="31">
        <f>IF('SERIES_DB-MetaData'!$F274="US",'SERIES_DB-MetaData'!Z274,'SERIES_DB-MetaData'!Z274/25.4)</f>
        <v>0</v>
      </c>
      <c r="AA274" s="108">
        <f>'SERIES_DB-MetaData'!AA274</f>
        <v>0</v>
      </c>
      <c r="AB274" s="31">
        <f>IF('SERIES_DB-MetaData'!$F274="US",'SERIES_DB-MetaData'!AB274,'SERIES_DB-MetaData'!AB274/25.4)</f>
        <v>0</v>
      </c>
      <c r="AC274" s="108">
        <f>'SERIES_DB-MetaData'!AC274</f>
        <v>0</v>
      </c>
      <c r="AD274" s="108">
        <f>'SERIES_DB-MetaData'!AD274</f>
        <v>0</v>
      </c>
      <c r="AE274" s="31">
        <f>IF('SERIES_DB-MetaData'!$F274="US",'SERIES_DB-MetaData'!AE274,'SERIES_DB-MetaData'!AE274/25.4)</f>
        <v>0</v>
      </c>
      <c r="AF274" s="108" t="str">
        <f>'SERIES_DB-MetaData'!AF274</f>
        <v>Ribbed</v>
      </c>
      <c r="AG274" s="23">
        <f t="shared" si="26"/>
        <v>2.0943951023931962</v>
      </c>
      <c r="AH274" s="31">
        <f>IF('SERIES_DB-MetaData'!$F274="US",'SERIES_DB-MetaData'!AH274,'SERIES_DB-MetaData'!AH274/25.4)</f>
        <v>0</v>
      </c>
      <c r="AI274" s="31">
        <f>IF('SERIES_DB-MetaData'!$F274="US",'SERIES_DB-MetaData'!AI274,'SERIES_DB-MetaData'!AI274/6.89476)</f>
        <v>42.427872761343394</v>
      </c>
      <c r="AJ274" s="31">
        <f>IF('SERIES_DB-MetaData'!$F274="US",'SERIES_DB-MetaData'!AJ274,'SERIES_DB-MetaData'!AJ274/6.89476)</f>
        <v>0</v>
      </c>
      <c r="AK274" s="31">
        <f>IF('SERIES_DB-MetaData'!$F274="US",'SERIES_DB-MetaData'!AK274,'SERIES_DB-MetaData'!AK274/6.89476)</f>
        <v>0</v>
      </c>
      <c r="AL274" s="31">
        <f>IF('SERIES_DB-MetaData'!$F274="US",'SERIES_DB-MetaData'!AL274,'SERIES_DB-MetaData'!AL274/6.89476)</f>
        <v>0</v>
      </c>
      <c r="AM274" s="31">
        <f>IF('SERIES_DB-MetaData'!$F274="US",'SERIES_DB-MetaData'!AM274,'SERIES_DB-MetaData'!AM274/6.89476)</f>
        <v>0</v>
      </c>
      <c r="AN274" s="31">
        <f>IF('SERIES_DB-MetaData'!$F274="US",'SERIES_DB-MetaData'!AN274,'SERIES_DB-MetaData'!AN274/6.89476)</f>
        <v>0</v>
      </c>
      <c r="AO274" s="108">
        <f>'SERIES_DB-MetaData'!AO274</f>
        <v>0</v>
      </c>
      <c r="AP274" s="108">
        <f>'SERIES_DB-MetaData'!AP274</f>
        <v>0</v>
      </c>
      <c r="AQ274" s="108">
        <f>'SERIES_DB-MetaData'!AQ274</f>
        <v>2</v>
      </c>
      <c r="AR274" s="108" t="str">
        <f>'SERIES_DB-MetaData'!AR274</f>
        <v>Ribbed</v>
      </c>
      <c r="AS274" s="31">
        <f>IF('SERIES_DB-MetaData'!$F274="US",'SERIES_DB-MetaData'!AS274,'SERIES_DB-MetaData'!AS274/25.4)</f>
        <v>5.9055118110236227E-2</v>
      </c>
      <c r="AT274" s="108">
        <f>'SERIES_DB-MetaData'!AT274</f>
        <v>0</v>
      </c>
      <c r="AU274" s="31">
        <f>IF('SERIES_DB-MetaData'!$F274="US",'SERIES_DB-MetaData'!AU274,'SERIES_DB-MetaData'!AU274/25.4)</f>
        <v>0.98425196850393704</v>
      </c>
      <c r="AV274" s="31">
        <f>IF('SERIES_DB-MetaData'!$F274="US",'SERIES_DB-MetaData'!AV274,'SERIES_DB-MetaData'!AV274/25.4)</f>
        <v>0</v>
      </c>
      <c r="AW274" s="108">
        <f>'SERIES_DB-MetaData'!AW274</f>
        <v>0</v>
      </c>
      <c r="AX274" s="31">
        <f>IF('SERIES_DB-MetaData'!$F274="US",'SERIES_DB-MetaData'!AX274,'SERIES_DB-MetaData'!AX274/25.4)</f>
        <v>0</v>
      </c>
      <c r="AY274" s="23">
        <f t="shared" si="27"/>
        <v>0.23561944901923454</v>
      </c>
      <c r="AZ274" s="23"/>
      <c r="BA274" s="31">
        <f>IF('SERIES_DB-MetaData'!$F274="US",'SERIES_DB-MetaData'!BA274,'SERIES_DB-MetaData'!BA274/6.89476)</f>
        <v>42.641078152103915</v>
      </c>
      <c r="BB274" s="31">
        <f>IF('SERIES_DB-MetaData'!$F274="US",'SERIES_DB-MetaData'!BB274,'SERIES_DB-MetaData'!BB274/6.89476)</f>
        <v>0</v>
      </c>
      <c r="BC274" s="108">
        <f>'SERIES_DB-MetaData'!BC274</f>
        <v>0</v>
      </c>
      <c r="BD274" s="31">
        <f>IF('SERIES_DB-MetaData'!$F274="US",'SERIES_DB-MetaData'!BD274,'SERIES_DB-MetaData'!BD274/25.4)</f>
        <v>0.10433070866141733</v>
      </c>
      <c r="BE274" s="31">
        <f>IF('SERIES_DB-MetaData'!$F274="US",'SERIES_DB-MetaData'!BE274,'SERIES_DB-MetaData'!BE274/25.4)</f>
        <v>1.1811023622047245</v>
      </c>
      <c r="BF274" s="108">
        <f>'SERIES_DB-MetaData'!BF274</f>
        <v>2</v>
      </c>
      <c r="BG274" s="23">
        <f t="shared" si="28"/>
        <v>3.6769724016390533</v>
      </c>
      <c r="BH274" s="31">
        <f>IF('SERIES_DB-MetaData'!$F274="US",'SERIES_DB-MetaData'!BH274,'SERIES_DB-MetaData'!BH274/25.4)</f>
        <v>0</v>
      </c>
      <c r="BI274" s="31">
        <f>IF('SERIES_DB-MetaData'!$F274="US",'SERIES_DB-MetaData'!BI274,'SERIES_DB-MetaData'!BI274/6.89476)</f>
        <v>42.641078152103915</v>
      </c>
      <c r="BJ274" s="31">
        <f>IF('SERIES_DB-MetaData'!$F274="US",'SERIES_DB-MetaData'!BJ274,'SERIES_DB-MetaData'!BJ274/6.89476)</f>
        <v>0</v>
      </c>
      <c r="BK274" s="108">
        <f>'SERIES_DB-MetaData'!BK274</f>
        <v>0</v>
      </c>
      <c r="BL274" s="31">
        <f>IF('SERIES_DB-MetaData'!$F274="US",'SERIES_DB-MetaData'!BL274,'SERIES_DB-MetaData'!BL274/25.4)</f>
        <v>0.1033464566929134</v>
      </c>
      <c r="BM274" s="31">
        <f>IF('SERIES_DB-MetaData'!$F274="US",'SERIES_DB-MetaData'!BM274,'SERIES_DB-MetaData'!BM274/25.4)</f>
        <v>1.1811023622047245</v>
      </c>
      <c r="BN274" s="31">
        <f>'SERIES_DB-MetaData'!$BO$6</f>
        <v>0.52359877559829893</v>
      </c>
      <c r="BO274" s="22">
        <f>'SERIES_DB-MetaData'!$BO$6</f>
        <v>0.52359877559829893</v>
      </c>
      <c r="BP274" s="31">
        <f>IF('SERIES_DB-MetaData'!$F274="US",'SERIES_DB-MetaData'!BP274,'SERIES_DB-MetaData'!BP274/6.89476)</f>
        <v>42.641078152103915</v>
      </c>
      <c r="BQ274" s="31">
        <f>IF('SERIES_DB-MetaData'!$F274="US",'SERIES_DB-MetaData'!BQ274,'SERIES_DB-MetaData'!BQ274/6.89476)</f>
        <v>0</v>
      </c>
      <c r="BR274" s="108">
        <f>'SERIES_DB-MetaData'!BR274</f>
        <v>0</v>
      </c>
      <c r="BS274" s="31">
        <f>IF('SERIES_DB-MetaData'!$F274="US",'SERIES_DB-MetaData'!BS274,'SERIES_DB-MetaData'!BS274/25.4)</f>
        <v>0</v>
      </c>
      <c r="BT274" s="108">
        <f>'SERIES_DB-MetaData'!BT274</f>
        <v>0</v>
      </c>
      <c r="BU274" s="108">
        <f t="shared" si="29"/>
        <v>0</v>
      </c>
      <c r="BV274" s="31">
        <f>IF('SERIES_DB-MetaData'!$F274="US",'SERIES_DB-MetaData'!BV274,'SERIES_DB-MetaData'!BV274/6.89476)</f>
        <v>0</v>
      </c>
      <c r="BW274" s="108">
        <f>'SERIES_DB-MetaData'!BW274</f>
        <v>0</v>
      </c>
      <c r="BX274" s="108">
        <f>'SERIES_DB-MetaData'!BX274</f>
        <v>2</v>
      </c>
    </row>
    <row r="275" spans="1:76">
      <c r="A275" s="85">
        <f>'SERIES_DB-MetaData'!A275</f>
        <v>270</v>
      </c>
      <c r="B275" s="85">
        <f>'SERIES_DB-MetaData'!B275</f>
        <v>0</v>
      </c>
      <c r="C275" s="85">
        <f>'SERIES_DB-MetaData'!C275</f>
        <v>27</v>
      </c>
      <c r="D275" s="85" t="str">
        <f>'SERIES_DB-MetaData'!D275</f>
        <v>Tanabe_4-3</v>
      </c>
      <c r="E275" s="85" t="str">
        <f>'SERIES_DB-MetaData'!E275</f>
        <v>Tanabe (from Lu et al., 2010, NEES Database)</v>
      </c>
      <c r="F275" s="20" t="s">
        <v>193</v>
      </c>
      <c r="G275" s="85" t="str">
        <f>'SERIES_DB-MetaData'!G275</f>
        <v>M</v>
      </c>
      <c r="H275" s="85" t="str">
        <f>'SERIES_DB-MetaData'!H275</f>
        <v>B</v>
      </c>
      <c r="I275" s="31">
        <f>IF('SERIES_DB-MetaData'!$F275="US",'SERIES_DB-MetaData'!I275,'SERIES_DB-MetaData'!I275/6.89476)</f>
        <v>6.6137182439997915</v>
      </c>
      <c r="J275" s="31">
        <f>IF('SERIES_DB-MetaData'!$F275="US",'SERIES_DB-MetaData'!J275,'SERIES_DB-MetaData'!J275/6.89476)</f>
        <v>0</v>
      </c>
      <c r="K275" s="31">
        <f>IF('SERIES_DB-MetaData'!$F275="US",'SERIES_DB-MetaData'!K275,'SERIES_DB-MetaData'!K275/6.89476)</f>
        <v>0</v>
      </c>
      <c r="L275" s="31">
        <f>IF('SERIES_DB-MetaData'!$F275="US",'SERIES_DB-MetaData'!L275,'SERIES_DB-MetaData'!L275/4.448)</f>
        <v>0</v>
      </c>
      <c r="M275" s="20">
        <f>'SERIES_DB-MetaData'!M275</f>
        <v>0</v>
      </c>
      <c r="N275" s="31">
        <f>IF('SERIES_DB-MetaData'!$F275="US",'SERIES_DB-MetaData'!N275,'SERIES_DB-MetaData'!N275/25.4)</f>
        <v>2.3622047244094491</v>
      </c>
      <c r="O275" s="31">
        <f>IF('SERIES_DB-MetaData'!$F275="US",'SERIES_DB-MetaData'!O275,'SERIES_DB-MetaData'!O275/25.4)</f>
        <v>2.3622047244094491</v>
      </c>
      <c r="P275" s="31">
        <f>IF('SERIES_DB-MetaData'!$F275="US",'SERIES_DB-MetaData'!P275,'SERIES_DB-MetaData'!P275/25.4)</f>
        <v>22.440944881889767</v>
      </c>
      <c r="Q275" s="31">
        <f>IF('SERIES_DB-MetaData'!$F275="US",'SERIES_DB-MetaData'!Q275,'SERIES_DB-MetaData'!Q275/25.4)</f>
        <v>0.39370078740157483</v>
      </c>
      <c r="R275" s="31">
        <f>IF('SERIES_DB-MetaData'!$F275="US",'SERIES_DB-MetaData'!R275,'SERIES_DB-MetaData'!R275/25.4)</f>
        <v>18.897637795275593</v>
      </c>
      <c r="S275" s="31">
        <f>IF('SERIES_DB-MetaData'!$F275="US",'SERIES_DB-MetaData'!S275,'SERIES_DB-MetaData'!S275/25.4)</f>
        <v>18.897637795275593</v>
      </c>
      <c r="T275" s="24" t="str">
        <f>'SERIES_DB-MetaData'!T275</f>
        <v>C</v>
      </c>
      <c r="U275" s="31">
        <f>IF('SERIES_DB-MetaData'!$F275="US",'SERIES_DB-MetaData'!U275,'SERIES_DB-MetaData'!U275/(25.4^2))</f>
        <v>12.55502511005022</v>
      </c>
      <c r="V275" s="31">
        <f>IF('SERIES_DB-MetaData'!$F275="US",'SERIES_DB-MetaData'!V275,'SERIES_DB-MetaData'!V275/25.4)</f>
        <v>0.23622047244094491</v>
      </c>
      <c r="W275" s="31">
        <f>IF('SERIES_DB-MetaData'!$F275="US",'SERIES_DB-MetaData'!W275,'SERIES_DB-MetaData'!W275/25.4)</f>
        <v>0</v>
      </c>
      <c r="X275" s="31">
        <f>IF('SERIES_DB-MetaData'!$F275="US",'SERIES_DB-MetaData'!X275,'SERIES_DB-MetaData'!X275/25.4)</f>
        <v>0</v>
      </c>
      <c r="Y275" s="108">
        <f>'SERIES_DB-MetaData'!Y275</f>
        <v>6</v>
      </c>
      <c r="Z275" s="31">
        <f>IF('SERIES_DB-MetaData'!$F275="US",'SERIES_DB-MetaData'!Z275,'SERIES_DB-MetaData'!Z275/25.4)</f>
        <v>0</v>
      </c>
      <c r="AA275" s="108">
        <f>'SERIES_DB-MetaData'!AA275</f>
        <v>0</v>
      </c>
      <c r="AB275" s="31">
        <f>IF('SERIES_DB-MetaData'!$F275="US",'SERIES_DB-MetaData'!AB275,'SERIES_DB-MetaData'!AB275/25.4)</f>
        <v>0</v>
      </c>
      <c r="AC275" s="108">
        <f>'SERIES_DB-MetaData'!AC275</f>
        <v>0</v>
      </c>
      <c r="AD275" s="108">
        <f>'SERIES_DB-MetaData'!AD275</f>
        <v>0</v>
      </c>
      <c r="AE275" s="31">
        <f>IF('SERIES_DB-MetaData'!$F275="US",'SERIES_DB-MetaData'!AE275,'SERIES_DB-MetaData'!AE275/25.4)</f>
        <v>0</v>
      </c>
      <c r="AF275" s="108" t="str">
        <f>'SERIES_DB-MetaData'!AF275</f>
        <v>Ribbed</v>
      </c>
      <c r="AG275" s="23">
        <f t="shared" si="26"/>
        <v>2.0943951023931962</v>
      </c>
      <c r="AH275" s="31">
        <f>IF('SERIES_DB-MetaData'!$F275="US",'SERIES_DB-MetaData'!AH275,'SERIES_DB-MetaData'!AH275/25.4)</f>
        <v>0</v>
      </c>
      <c r="AI275" s="31">
        <f>IF('SERIES_DB-MetaData'!$F275="US",'SERIES_DB-MetaData'!AI275,'SERIES_DB-MetaData'!AI275/6.89476)</f>
        <v>42.427872761343394</v>
      </c>
      <c r="AJ275" s="31">
        <f>IF('SERIES_DB-MetaData'!$F275="US",'SERIES_DB-MetaData'!AJ275,'SERIES_DB-MetaData'!AJ275/6.89476)</f>
        <v>0</v>
      </c>
      <c r="AK275" s="31">
        <f>IF('SERIES_DB-MetaData'!$F275="US",'SERIES_DB-MetaData'!AK275,'SERIES_DB-MetaData'!AK275/6.89476)</f>
        <v>0</v>
      </c>
      <c r="AL275" s="31">
        <f>IF('SERIES_DB-MetaData'!$F275="US",'SERIES_DB-MetaData'!AL275,'SERIES_DB-MetaData'!AL275/6.89476)</f>
        <v>0</v>
      </c>
      <c r="AM275" s="31">
        <f>IF('SERIES_DB-MetaData'!$F275="US",'SERIES_DB-MetaData'!AM275,'SERIES_DB-MetaData'!AM275/6.89476)</f>
        <v>0</v>
      </c>
      <c r="AN275" s="31">
        <f>IF('SERIES_DB-MetaData'!$F275="US",'SERIES_DB-MetaData'!AN275,'SERIES_DB-MetaData'!AN275/6.89476)</f>
        <v>0</v>
      </c>
      <c r="AO275" s="108">
        <f>'SERIES_DB-MetaData'!AO275</f>
        <v>0</v>
      </c>
      <c r="AP275" s="108">
        <f>'SERIES_DB-MetaData'!AP275</f>
        <v>0</v>
      </c>
      <c r="AQ275" s="108">
        <f>'SERIES_DB-MetaData'!AQ275</f>
        <v>2</v>
      </c>
      <c r="AR275" s="108" t="str">
        <f>'SERIES_DB-MetaData'!AR275</f>
        <v>Ribbed</v>
      </c>
      <c r="AS275" s="31">
        <f>IF('SERIES_DB-MetaData'!$F275="US",'SERIES_DB-MetaData'!AS275,'SERIES_DB-MetaData'!AS275/25.4)</f>
        <v>5.9055118110236227E-2</v>
      </c>
      <c r="AT275" s="108">
        <f>'SERIES_DB-MetaData'!AT275</f>
        <v>0</v>
      </c>
      <c r="AU275" s="31">
        <f>IF('SERIES_DB-MetaData'!$F275="US",'SERIES_DB-MetaData'!AU275,'SERIES_DB-MetaData'!AU275/25.4)</f>
        <v>0.98425196850393704</v>
      </c>
      <c r="AV275" s="31">
        <f>IF('SERIES_DB-MetaData'!$F275="US",'SERIES_DB-MetaData'!AV275,'SERIES_DB-MetaData'!AV275/25.4)</f>
        <v>0</v>
      </c>
      <c r="AW275" s="108">
        <f>'SERIES_DB-MetaData'!AW275</f>
        <v>0</v>
      </c>
      <c r="AX275" s="31">
        <f>IF('SERIES_DB-MetaData'!$F275="US",'SERIES_DB-MetaData'!AX275,'SERIES_DB-MetaData'!AX275/25.4)</f>
        <v>0</v>
      </c>
      <c r="AY275" s="23">
        <f t="shared" si="27"/>
        <v>0.23561944901923454</v>
      </c>
      <c r="AZ275" s="23"/>
      <c r="BA275" s="31">
        <f>IF('SERIES_DB-MetaData'!$F275="US",'SERIES_DB-MetaData'!BA275,'SERIES_DB-MetaData'!BA275/6.89476)</f>
        <v>42.641078152103915</v>
      </c>
      <c r="BB275" s="31">
        <f>IF('SERIES_DB-MetaData'!$F275="US",'SERIES_DB-MetaData'!BB275,'SERIES_DB-MetaData'!BB275/6.89476)</f>
        <v>0</v>
      </c>
      <c r="BC275" s="108">
        <f>'SERIES_DB-MetaData'!BC275</f>
        <v>0</v>
      </c>
      <c r="BD275" s="31">
        <f>IF('SERIES_DB-MetaData'!$F275="US",'SERIES_DB-MetaData'!BD275,'SERIES_DB-MetaData'!BD275/25.4)</f>
        <v>0.10433070866141733</v>
      </c>
      <c r="BE275" s="31">
        <f>IF('SERIES_DB-MetaData'!$F275="US",'SERIES_DB-MetaData'!BE275,'SERIES_DB-MetaData'!BE275/25.4)</f>
        <v>1.1811023622047245</v>
      </c>
      <c r="BF275" s="108">
        <f>'SERIES_DB-MetaData'!BF275</f>
        <v>2</v>
      </c>
      <c r="BG275" s="23">
        <f t="shared" si="28"/>
        <v>3.6769724016390533</v>
      </c>
      <c r="BH275" s="31">
        <f>IF('SERIES_DB-MetaData'!$F275="US",'SERIES_DB-MetaData'!BH275,'SERIES_DB-MetaData'!BH275/25.4)</f>
        <v>0</v>
      </c>
      <c r="BI275" s="31">
        <f>IF('SERIES_DB-MetaData'!$F275="US",'SERIES_DB-MetaData'!BI275,'SERIES_DB-MetaData'!BI275/6.89476)</f>
        <v>42.641078152103915</v>
      </c>
      <c r="BJ275" s="31">
        <f>IF('SERIES_DB-MetaData'!$F275="US",'SERIES_DB-MetaData'!BJ275,'SERIES_DB-MetaData'!BJ275/6.89476)</f>
        <v>0</v>
      </c>
      <c r="BK275" s="108">
        <f>'SERIES_DB-MetaData'!BK275</f>
        <v>0</v>
      </c>
      <c r="BL275" s="31">
        <f>IF('SERIES_DB-MetaData'!$F275="US",'SERIES_DB-MetaData'!BL275,'SERIES_DB-MetaData'!BL275/25.4)</f>
        <v>0.1033464566929134</v>
      </c>
      <c r="BM275" s="31">
        <f>IF('SERIES_DB-MetaData'!$F275="US",'SERIES_DB-MetaData'!BM275,'SERIES_DB-MetaData'!BM275/25.4)</f>
        <v>1.1811023622047245</v>
      </c>
      <c r="BN275" s="31">
        <f>'SERIES_DB-MetaData'!$BO$6</f>
        <v>0.52359877559829893</v>
      </c>
      <c r="BO275" s="22">
        <f>'SERIES_DB-MetaData'!$BO$6</f>
        <v>0.52359877559829893</v>
      </c>
      <c r="BP275" s="31">
        <f>IF('SERIES_DB-MetaData'!$F275="US",'SERIES_DB-MetaData'!BP275,'SERIES_DB-MetaData'!BP275/6.89476)</f>
        <v>42.641078152103915</v>
      </c>
      <c r="BQ275" s="31">
        <f>IF('SERIES_DB-MetaData'!$F275="US",'SERIES_DB-MetaData'!BQ275,'SERIES_DB-MetaData'!BQ275/6.89476)</f>
        <v>0</v>
      </c>
      <c r="BR275" s="108">
        <f>'SERIES_DB-MetaData'!BR275</f>
        <v>0</v>
      </c>
      <c r="BS275" s="31">
        <f>IF('SERIES_DB-MetaData'!$F275="US",'SERIES_DB-MetaData'!BS275,'SERIES_DB-MetaData'!BS275/25.4)</f>
        <v>0</v>
      </c>
      <c r="BT275" s="108">
        <f>'SERIES_DB-MetaData'!BT275</f>
        <v>0</v>
      </c>
      <c r="BU275" s="108">
        <f t="shared" si="29"/>
        <v>0</v>
      </c>
      <c r="BV275" s="31">
        <f>IF('SERIES_DB-MetaData'!$F275="US",'SERIES_DB-MetaData'!BV275,'SERIES_DB-MetaData'!BV275/6.89476)</f>
        <v>0</v>
      </c>
      <c r="BW275" s="108">
        <f>'SERIES_DB-MetaData'!BW275</f>
        <v>0</v>
      </c>
      <c r="BX275" s="108">
        <f>'SERIES_DB-MetaData'!BX275</f>
        <v>2</v>
      </c>
    </row>
    <row r="276" spans="1:76">
      <c r="A276" s="85">
        <f>'SERIES_DB-MetaData'!A276</f>
        <v>271</v>
      </c>
      <c r="B276" s="85">
        <f>'SERIES_DB-MetaData'!B276</f>
        <v>0</v>
      </c>
      <c r="C276" s="85">
        <f>'SERIES_DB-MetaData'!C276</f>
        <v>28</v>
      </c>
      <c r="D276" s="85" t="str">
        <f>'SERIES_DB-MetaData'!D276</f>
        <v>Tanabe_4-4</v>
      </c>
      <c r="E276" s="85" t="str">
        <f>'SERIES_DB-MetaData'!E276</f>
        <v>Tanabe (from Lu et al., 2010, NEES Database)</v>
      </c>
      <c r="F276" s="20" t="s">
        <v>193</v>
      </c>
      <c r="G276" s="85" t="str">
        <f>'SERIES_DB-MetaData'!G276</f>
        <v>M</v>
      </c>
      <c r="H276" s="85" t="str">
        <f>'SERIES_DB-MetaData'!H276</f>
        <v>B</v>
      </c>
      <c r="I276" s="31">
        <f>IF('SERIES_DB-MetaData'!$F276="US",'SERIES_DB-MetaData'!I276,'SERIES_DB-MetaData'!I276/6.89476)</f>
        <v>6.3381466504998007</v>
      </c>
      <c r="J276" s="31">
        <f>IF('SERIES_DB-MetaData'!$F276="US",'SERIES_DB-MetaData'!J276,'SERIES_DB-MetaData'!J276/6.89476)</f>
        <v>0</v>
      </c>
      <c r="K276" s="31">
        <f>IF('SERIES_DB-MetaData'!$F276="US",'SERIES_DB-MetaData'!K276,'SERIES_DB-MetaData'!K276/6.89476)</f>
        <v>0</v>
      </c>
      <c r="L276" s="31">
        <f>IF('SERIES_DB-MetaData'!$F276="US",'SERIES_DB-MetaData'!L276,'SERIES_DB-MetaData'!L276/4.448)</f>
        <v>0</v>
      </c>
      <c r="M276" s="20">
        <f>'SERIES_DB-MetaData'!M276</f>
        <v>0</v>
      </c>
      <c r="N276" s="31">
        <f>IF('SERIES_DB-MetaData'!$F276="US",'SERIES_DB-MetaData'!N276,'SERIES_DB-MetaData'!N276/25.4)</f>
        <v>2.3622047244094491</v>
      </c>
      <c r="O276" s="31">
        <f>IF('SERIES_DB-MetaData'!$F276="US",'SERIES_DB-MetaData'!O276,'SERIES_DB-MetaData'!O276/25.4)</f>
        <v>2.3622047244094491</v>
      </c>
      <c r="P276" s="31">
        <f>IF('SERIES_DB-MetaData'!$F276="US",'SERIES_DB-MetaData'!P276,'SERIES_DB-MetaData'!P276/25.4)</f>
        <v>22.440944881889767</v>
      </c>
      <c r="Q276" s="31">
        <f>IF('SERIES_DB-MetaData'!$F276="US",'SERIES_DB-MetaData'!Q276,'SERIES_DB-MetaData'!Q276/25.4)</f>
        <v>0.78740157480314965</v>
      </c>
      <c r="R276" s="31">
        <f>IF('SERIES_DB-MetaData'!$F276="US",'SERIES_DB-MetaData'!R276,'SERIES_DB-MetaData'!R276/25.4)</f>
        <v>18.897637795275593</v>
      </c>
      <c r="S276" s="31">
        <f>IF('SERIES_DB-MetaData'!$F276="US",'SERIES_DB-MetaData'!S276,'SERIES_DB-MetaData'!S276/25.4)</f>
        <v>18.897637795275593</v>
      </c>
      <c r="T276" s="24" t="str">
        <f>'SERIES_DB-MetaData'!T276</f>
        <v>C</v>
      </c>
      <c r="U276" s="31">
        <f>IF('SERIES_DB-MetaData'!$F276="US",'SERIES_DB-MetaData'!U276,'SERIES_DB-MetaData'!U276/(25.4^2))</f>
        <v>19.530039060078121</v>
      </c>
      <c r="V276" s="31">
        <f>IF('SERIES_DB-MetaData'!$F276="US",'SERIES_DB-MetaData'!V276,'SERIES_DB-MetaData'!V276/25.4)</f>
        <v>0.23622047244094491</v>
      </c>
      <c r="W276" s="31">
        <f>IF('SERIES_DB-MetaData'!$F276="US",'SERIES_DB-MetaData'!W276,'SERIES_DB-MetaData'!W276/25.4)</f>
        <v>0</v>
      </c>
      <c r="X276" s="31">
        <f>IF('SERIES_DB-MetaData'!$F276="US",'SERIES_DB-MetaData'!X276,'SERIES_DB-MetaData'!X276/25.4)</f>
        <v>0</v>
      </c>
      <c r="Y276" s="108">
        <f>'SERIES_DB-MetaData'!Y276</f>
        <v>6</v>
      </c>
      <c r="Z276" s="31">
        <f>IF('SERIES_DB-MetaData'!$F276="US",'SERIES_DB-MetaData'!Z276,'SERIES_DB-MetaData'!Z276/25.4)</f>
        <v>0</v>
      </c>
      <c r="AA276" s="108">
        <f>'SERIES_DB-MetaData'!AA276</f>
        <v>0</v>
      </c>
      <c r="AB276" s="31">
        <f>IF('SERIES_DB-MetaData'!$F276="US",'SERIES_DB-MetaData'!AB276,'SERIES_DB-MetaData'!AB276/25.4)</f>
        <v>0</v>
      </c>
      <c r="AC276" s="108">
        <f>'SERIES_DB-MetaData'!AC276</f>
        <v>0</v>
      </c>
      <c r="AD276" s="108">
        <f>'SERIES_DB-MetaData'!AD276</f>
        <v>0</v>
      </c>
      <c r="AE276" s="31">
        <f>IF('SERIES_DB-MetaData'!$F276="US",'SERIES_DB-MetaData'!AE276,'SERIES_DB-MetaData'!AE276/25.4)</f>
        <v>0</v>
      </c>
      <c r="AF276" s="108" t="str">
        <f>'SERIES_DB-MetaData'!AF276</f>
        <v>Ribbed</v>
      </c>
      <c r="AG276" s="23">
        <f t="shared" si="26"/>
        <v>1.3463968515384832</v>
      </c>
      <c r="AH276" s="31">
        <f>IF('SERIES_DB-MetaData'!$F276="US",'SERIES_DB-MetaData'!AH276,'SERIES_DB-MetaData'!AH276/25.4)</f>
        <v>0</v>
      </c>
      <c r="AI276" s="31">
        <f>IF('SERIES_DB-MetaData'!$F276="US",'SERIES_DB-MetaData'!AI276,'SERIES_DB-MetaData'!AI276/6.89476)</f>
        <v>42.427872761343394</v>
      </c>
      <c r="AJ276" s="31">
        <f>IF('SERIES_DB-MetaData'!$F276="US",'SERIES_DB-MetaData'!AJ276,'SERIES_DB-MetaData'!AJ276/6.89476)</f>
        <v>0</v>
      </c>
      <c r="AK276" s="31">
        <f>IF('SERIES_DB-MetaData'!$F276="US",'SERIES_DB-MetaData'!AK276,'SERIES_DB-MetaData'!AK276/6.89476)</f>
        <v>0</v>
      </c>
      <c r="AL276" s="31">
        <f>IF('SERIES_DB-MetaData'!$F276="US",'SERIES_DB-MetaData'!AL276,'SERIES_DB-MetaData'!AL276/6.89476)</f>
        <v>0</v>
      </c>
      <c r="AM276" s="31">
        <f>IF('SERIES_DB-MetaData'!$F276="US",'SERIES_DB-MetaData'!AM276,'SERIES_DB-MetaData'!AM276/6.89476)</f>
        <v>0</v>
      </c>
      <c r="AN276" s="31">
        <f>IF('SERIES_DB-MetaData'!$F276="US",'SERIES_DB-MetaData'!AN276,'SERIES_DB-MetaData'!AN276/6.89476)</f>
        <v>0</v>
      </c>
      <c r="AO276" s="108">
        <f>'SERIES_DB-MetaData'!AO276</f>
        <v>0</v>
      </c>
      <c r="AP276" s="108">
        <f>'SERIES_DB-MetaData'!AP276</f>
        <v>0</v>
      </c>
      <c r="AQ276" s="108">
        <f>'SERIES_DB-MetaData'!AQ276</f>
        <v>2</v>
      </c>
      <c r="AR276" s="108" t="str">
        <f>'SERIES_DB-MetaData'!AR276</f>
        <v>Ribbed</v>
      </c>
      <c r="AS276" s="31">
        <f>IF('SERIES_DB-MetaData'!$F276="US",'SERIES_DB-MetaData'!AS276,'SERIES_DB-MetaData'!AS276/25.4)</f>
        <v>5.9055118110236227E-2</v>
      </c>
      <c r="AT276" s="108">
        <f>'SERIES_DB-MetaData'!AT276</f>
        <v>0</v>
      </c>
      <c r="AU276" s="31">
        <f>IF('SERIES_DB-MetaData'!$F276="US",'SERIES_DB-MetaData'!AU276,'SERIES_DB-MetaData'!AU276/25.4)</f>
        <v>0.98425196850393704</v>
      </c>
      <c r="AV276" s="31">
        <f>IF('SERIES_DB-MetaData'!$F276="US",'SERIES_DB-MetaData'!AV276,'SERIES_DB-MetaData'!AV276/25.4)</f>
        <v>0</v>
      </c>
      <c r="AW276" s="108">
        <f>'SERIES_DB-MetaData'!AW276</f>
        <v>0</v>
      </c>
      <c r="AX276" s="31">
        <f>IF('SERIES_DB-MetaData'!$F276="US",'SERIES_DB-MetaData'!AX276,'SERIES_DB-MetaData'!AX276/25.4)</f>
        <v>0</v>
      </c>
      <c r="AY276" s="23">
        <f t="shared" si="27"/>
        <v>0.23561944901923454</v>
      </c>
      <c r="AZ276" s="23"/>
      <c r="BA276" s="31">
        <f>IF('SERIES_DB-MetaData'!$F276="US",'SERIES_DB-MetaData'!BA276,'SERIES_DB-MetaData'!BA276/6.89476)</f>
        <v>46.90518596731431</v>
      </c>
      <c r="BB276" s="31">
        <f>IF('SERIES_DB-MetaData'!$F276="US",'SERIES_DB-MetaData'!BB276,'SERIES_DB-MetaData'!BB276/6.89476)</f>
        <v>0</v>
      </c>
      <c r="BC276" s="108">
        <f>'SERIES_DB-MetaData'!BC276</f>
        <v>0</v>
      </c>
      <c r="BD276" s="31">
        <f>IF('SERIES_DB-MetaData'!$F276="US",'SERIES_DB-MetaData'!BD276,'SERIES_DB-MetaData'!BD276/25.4)</f>
        <v>0.10433070866141733</v>
      </c>
      <c r="BE276" s="31">
        <f>IF('SERIES_DB-MetaData'!$F276="US",'SERIES_DB-MetaData'!BE276,'SERIES_DB-MetaData'!BE276/25.4)</f>
        <v>1.1811023622047245</v>
      </c>
      <c r="BF276" s="108">
        <f>'SERIES_DB-MetaData'!BF276</f>
        <v>3</v>
      </c>
      <c r="BG276" s="23">
        <f t="shared" si="28"/>
        <v>2.7577293012292907</v>
      </c>
      <c r="BH276" s="31">
        <f>IF('SERIES_DB-MetaData'!$F276="US",'SERIES_DB-MetaData'!BH276,'SERIES_DB-MetaData'!BH276/25.4)</f>
        <v>0</v>
      </c>
      <c r="BI276" s="31">
        <f>IF('SERIES_DB-MetaData'!$F276="US",'SERIES_DB-MetaData'!BI276,'SERIES_DB-MetaData'!BI276/6.89476)</f>
        <v>46.90518596731431</v>
      </c>
      <c r="BJ276" s="31">
        <f>IF('SERIES_DB-MetaData'!$F276="US",'SERIES_DB-MetaData'!BJ276,'SERIES_DB-MetaData'!BJ276/6.89476)</f>
        <v>0</v>
      </c>
      <c r="BK276" s="108">
        <f>'SERIES_DB-MetaData'!BK276</f>
        <v>0</v>
      </c>
      <c r="BL276" s="31">
        <f>IF('SERIES_DB-MetaData'!$F276="US",'SERIES_DB-MetaData'!BL276,'SERIES_DB-MetaData'!BL276/25.4)</f>
        <v>0.10433070866141733</v>
      </c>
      <c r="BM276" s="31">
        <f>IF('SERIES_DB-MetaData'!$F276="US",'SERIES_DB-MetaData'!BM276,'SERIES_DB-MetaData'!BM276/25.4)</f>
        <v>1.1811023622047245</v>
      </c>
      <c r="BN276" s="31">
        <f>'SERIES_DB-MetaData'!$BO$6</f>
        <v>0.52359877559829893</v>
      </c>
      <c r="BO276" s="22">
        <f>'SERIES_DB-MetaData'!$BO$6</f>
        <v>0.52359877559829893</v>
      </c>
      <c r="BP276" s="31">
        <f>IF('SERIES_DB-MetaData'!$F276="US",'SERIES_DB-MetaData'!BP276,'SERIES_DB-MetaData'!BP276/6.89476)</f>
        <v>46.90518596731431</v>
      </c>
      <c r="BQ276" s="31">
        <f>IF('SERIES_DB-MetaData'!$F276="US",'SERIES_DB-MetaData'!BQ276,'SERIES_DB-MetaData'!BQ276/6.89476)</f>
        <v>0</v>
      </c>
      <c r="BR276" s="108">
        <f>'SERIES_DB-MetaData'!BR276</f>
        <v>0</v>
      </c>
      <c r="BS276" s="31">
        <f>IF('SERIES_DB-MetaData'!$F276="US",'SERIES_DB-MetaData'!BS276,'SERIES_DB-MetaData'!BS276/25.4)</f>
        <v>0</v>
      </c>
      <c r="BT276" s="108">
        <f>'SERIES_DB-MetaData'!BT276</f>
        <v>0</v>
      </c>
      <c r="BU276" s="108">
        <f t="shared" si="29"/>
        <v>0</v>
      </c>
      <c r="BV276" s="31">
        <f>IF('SERIES_DB-MetaData'!$F276="US",'SERIES_DB-MetaData'!BV276,'SERIES_DB-MetaData'!BV276/6.89476)</f>
        <v>0</v>
      </c>
      <c r="BW276" s="108">
        <f>'SERIES_DB-MetaData'!BW276</f>
        <v>0</v>
      </c>
      <c r="BX276" s="108">
        <f>'SERIES_DB-MetaData'!BX276</f>
        <v>2</v>
      </c>
    </row>
    <row r="277" spans="1:76">
      <c r="A277" s="85">
        <f>'SERIES_DB-MetaData'!A277</f>
        <v>272</v>
      </c>
      <c r="B277" s="85">
        <f>'SERIES_DB-MetaData'!B277</f>
        <v>0</v>
      </c>
      <c r="C277" s="85">
        <f>'SERIES_DB-MetaData'!C277</f>
        <v>29</v>
      </c>
      <c r="D277" s="85" t="str">
        <f>'SERIES_DB-MetaData'!D277</f>
        <v>Tanabe_4-5</v>
      </c>
      <c r="E277" s="85" t="str">
        <f>'SERIES_DB-MetaData'!E277</f>
        <v>Tanabe (from Lu et al., 2010, NEES Database)</v>
      </c>
      <c r="F277" s="20" t="s">
        <v>193</v>
      </c>
      <c r="G277" s="85" t="str">
        <f>'SERIES_DB-MetaData'!G277</f>
        <v>M</v>
      </c>
      <c r="H277" s="85" t="str">
        <f>'SERIES_DB-MetaData'!H277</f>
        <v>B</v>
      </c>
      <c r="I277" s="31">
        <f>IF('SERIES_DB-MetaData'!$F277="US",'SERIES_DB-MetaData'!I277,'SERIES_DB-MetaData'!I277/6.89476)</f>
        <v>6.3671541866576939</v>
      </c>
      <c r="J277" s="31">
        <f>IF('SERIES_DB-MetaData'!$F277="US",'SERIES_DB-MetaData'!J277,'SERIES_DB-MetaData'!J277/6.89476)</f>
        <v>0</v>
      </c>
      <c r="K277" s="31">
        <f>IF('SERIES_DB-MetaData'!$F277="US",'SERIES_DB-MetaData'!K277,'SERIES_DB-MetaData'!K277/6.89476)</f>
        <v>0</v>
      </c>
      <c r="L277" s="31">
        <f>IF('SERIES_DB-MetaData'!$F277="US",'SERIES_DB-MetaData'!L277,'SERIES_DB-MetaData'!L277/4.448)</f>
        <v>0</v>
      </c>
      <c r="M277" s="20">
        <f>'SERIES_DB-MetaData'!M277</f>
        <v>0</v>
      </c>
      <c r="N277" s="31">
        <f>IF('SERIES_DB-MetaData'!$F277="US",'SERIES_DB-MetaData'!N277,'SERIES_DB-MetaData'!N277/25.4)</f>
        <v>2.3622047244094491</v>
      </c>
      <c r="O277" s="31">
        <f>IF('SERIES_DB-MetaData'!$F277="US",'SERIES_DB-MetaData'!O277,'SERIES_DB-MetaData'!O277/25.4)</f>
        <v>2.3622047244094491</v>
      </c>
      <c r="P277" s="31">
        <f>IF('SERIES_DB-MetaData'!$F277="US",'SERIES_DB-MetaData'!P277,'SERIES_DB-MetaData'!P277/25.4)</f>
        <v>22.440944881889767</v>
      </c>
      <c r="Q277" s="31">
        <f>IF('SERIES_DB-MetaData'!$F277="US",'SERIES_DB-MetaData'!Q277,'SERIES_DB-MetaData'!Q277/25.4)</f>
        <v>0.78740157480314965</v>
      </c>
      <c r="R277" s="31">
        <f>IF('SERIES_DB-MetaData'!$F277="US",'SERIES_DB-MetaData'!R277,'SERIES_DB-MetaData'!R277/25.4)</f>
        <v>18.897637795275593</v>
      </c>
      <c r="S277" s="31">
        <f>IF('SERIES_DB-MetaData'!$F277="US",'SERIES_DB-MetaData'!S277,'SERIES_DB-MetaData'!S277/25.4)</f>
        <v>18.897637795275593</v>
      </c>
      <c r="T277" s="24" t="str">
        <f>'SERIES_DB-MetaData'!T277</f>
        <v>C</v>
      </c>
      <c r="U277" s="31">
        <f>IF('SERIES_DB-MetaData'!$F277="US",'SERIES_DB-MetaData'!U277,'SERIES_DB-MetaData'!U277/(25.4^2))</f>
        <v>19.530039060078121</v>
      </c>
      <c r="V277" s="31">
        <f>IF('SERIES_DB-MetaData'!$F277="US",'SERIES_DB-MetaData'!V277,'SERIES_DB-MetaData'!V277/25.4)</f>
        <v>0.23622047244094491</v>
      </c>
      <c r="W277" s="31">
        <f>IF('SERIES_DB-MetaData'!$F277="US",'SERIES_DB-MetaData'!W277,'SERIES_DB-MetaData'!W277/25.4)</f>
        <v>0</v>
      </c>
      <c r="X277" s="31">
        <f>IF('SERIES_DB-MetaData'!$F277="US",'SERIES_DB-MetaData'!X277,'SERIES_DB-MetaData'!X277/25.4)</f>
        <v>0</v>
      </c>
      <c r="Y277" s="108">
        <f>'SERIES_DB-MetaData'!Y277</f>
        <v>6</v>
      </c>
      <c r="Z277" s="31">
        <f>IF('SERIES_DB-MetaData'!$F277="US",'SERIES_DB-MetaData'!Z277,'SERIES_DB-MetaData'!Z277/25.4)</f>
        <v>0</v>
      </c>
      <c r="AA277" s="108">
        <f>'SERIES_DB-MetaData'!AA277</f>
        <v>0</v>
      </c>
      <c r="AB277" s="31">
        <f>IF('SERIES_DB-MetaData'!$F277="US",'SERIES_DB-MetaData'!AB277,'SERIES_DB-MetaData'!AB277/25.4)</f>
        <v>0</v>
      </c>
      <c r="AC277" s="108">
        <f>'SERIES_DB-MetaData'!AC277</f>
        <v>0</v>
      </c>
      <c r="AD277" s="108">
        <f>'SERIES_DB-MetaData'!AD277</f>
        <v>0</v>
      </c>
      <c r="AE277" s="31">
        <f>IF('SERIES_DB-MetaData'!$F277="US",'SERIES_DB-MetaData'!AE277,'SERIES_DB-MetaData'!AE277/25.4)</f>
        <v>0</v>
      </c>
      <c r="AF277" s="108" t="str">
        <f>'SERIES_DB-MetaData'!AF277</f>
        <v>Ribbed</v>
      </c>
      <c r="AG277" s="23">
        <f t="shared" si="26"/>
        <v>1.3463968515384832</v>
      </c>
      <c r="AH277" s="31">
        <f>IF('SERIES_DB-MetaData'!$F277="US",'SERIES_DB-MetaData'!AH277,'SERIES_DB-MetaData'!AH277/25.4)</f>
        <v>0</v>
      </c>
      <c r="AI277" s="31">
        <f>IF('SERIES_DB-MetaData'!$F277="US",'SERIES_DB-MetaData'!AI277,'SERIES_DB-MetaData'!AI277/6.89476)</f>
        <v>42.427872761343394</v>
      </c>
      <c r="AJ277" s="31">
        <f>IF('SERIES_DB-MetaData'!$F277="US",'SERIES_DB-MetaData'!AJ277,'SERIES_DB-MetaData'!AJ277/6.89476)</f>
        <v>0</v>
      </c>
      <c r="AK277" s="31">
        <f>IF('SERIES_DB-MetaData'!$F277="US",'SERIES_DB-MetaData'!AK277,'SERIES_DB-MetaData'!AK277/6.89476)</f>
        <v>0</v>
      </c>
      <c r="AL277" s="31">
        <f>IF('SERIES_DB-MetaData'!$F277="US",'SERIES_DB-MetaData'!AL277,'SERIES_DB-MetaData'!AL277/6.89476)</f>
        <v>0</v>
      </c>
      <c r="AM277" s="31">
        <f>IF('SERIES_DB-MetaData'!$F277="US",'SERIES_DB-MetaData'!AM277,'SERIES_DB-MetaData'!AM277/6.89476)</f>
        <v>0</v>
      </c>
      <c r="AN277" s="31">
        <f>IF('SERIES_DB-MetaData'!$F277="US",'SERIES_DB-MetaData'!AN277,'SERIES_DB-MetaData'!AN277/6.89476)</f>
        <v>0</v>
      </c>
      <c r="AO277" s="108">
        <f>'SERIES_DB-MetaData'!AO277</f>
        <v>0</v>
      </c>
      <c r="AP277" s="108">
        <f>'SERIES_DB-MetaData'!AP277</f>
        <v>0</v>
      </c>
      <c r="AQ277" s="108">
        <f>'SERIES_DB-MetaData'!AQ277</f>
        <v>2</v>
      </c>
      <c r="AR277" s="108" t="str">
        <f>'SERIES_DB-MetaData'!AR277</f>
        <v>Ribbed</v>
      </c>
      <c r="AS277" s="31">
        <f>IF('SERIES_DB-MetaData'!$F277="US",'SERIES_DB-MetaData'!AS277,'SERIES_DB-MetaData'!AS277/25.4)</f>
        <v>5.9055118110236227E-2</v>
      </c>
      <c r="AT277" s="108">
        <f>'SERIES_DB-MetaData'!AT277</f>
        <v>0</v>
      </c>
      <c r="AU277" s="31">
        <f>IF('SERIES_DB-MetaData'!$F277="US",'SERIES_DB-MetaData'!AU277,'SERIES_DB-MetaData'!AU277/25.4)</f>
        <v>0.98425196850393704</v>
      </c>
      <c r="AV277" s="31">
        <f>IF('SERIES_DB-MetaData'!$F277="US",'SERIES_DB-MetaData'!AV277,'SERIES_DB-MetaData'!AV277/25.4)</f>
        <v>0</v>
      </c>
      <c r="AW277" s="108">
        <f>'SERIES_DB-MetaData'!AW277</f>
        <v>0</v>
      </c>
      <c r="AX277" s="31">
        <f>IF('SERIES_DB-MetaData'!$F277="US",'SERIES_DB-MetaData'!AX277,'SERIES_DB-MetaData'!AX277/25.4)</f>
        <v>0</v>
      </c>
      <c r="AY277" s="23">
        <f t="shared" si="27"/>
        <v>0.23561944901923454</v>
      </c>
      <c r="AZ277" s="23"/>
      <c r="BA277" s="31">
        <f>IF('SERIES_DB-MetaData'!$F277="US",'SERIES_DB-MetaData'!BA277,'SERIES_DB-MetaData'!BA277/6.89476)</f>
        <v>46.90518596731431</v>
      </c>
      <c r="BB277" s="31">
        <f>IF('SERIES_DB-MetaData'!$F277="US",'SERIES_DB-MetaData'!BB277,'SERIES_DB-MetaData'!BB277/6.89476)</f>
        <v>0</v>
      </c>
      <c r="BC277" s="108">
        <f>'SERIES_DB-MetaData'!BC277</f>
        <v>0</v>
      </c>
      <c r="BD277" s="31">
        <f>IF('SERIES_DB-MetaData'!$F277="US",'SERIES_DB-MetaData'!BD277,'SERIES_DB-MetaData'!BD277/25.4)</f>
        <v>0.10433070866141733</v>
      </c>
      <c r="BE277" s="31">
        <f>IF('SERIES_DB-MetaData'!$F277="US",'SERIES_DB-MetaData'!BE277,'SERIES_DB-MetaData'!BE277/25.4)</f>
        <v>1.1811023622047245</v>
      </c>
      <c r="BF277" s="108">
        <f>'SERIES_DB-MetaData'!BF277</f>
        <v>3</v>
      </c>
      <c r="BG277" s="23">
        <f t="shared" si="28"/>
        <v>2.7577293012292907</v>
      </c>
      <c r="BH277" s="31">
        <f>IF('SERIES_DB-MetaData'!$F277="US",'SERIES_DB-MetaData'!BH277,'SERIES_DB-MetaData'!BH277/25.4)</f>
        <v>0</v>
      </c>
      <c r="BI277" s="31">
        <f>IF('SERIES_DB-MetaData'!$F277="US",'SERIES_DB-MetaData'!BI277,'SERIES_DB-MetaData'!BI277/6.89476)</f>
        <v>46.90518596731431</v>
      </c>
      <c r="BJ277" s="31">
        <f>IF('SERIES_DB-MetaData'!$F277="US",'SERIES_DB-MetaData'!BJ277,'SERIES_DB-MetaData'!BJ277/6.89476)</f>
        <v>0</v>
      </c>
      <c r="BK277" s="108">
        <f>'SERIES_DB-MetaData'!BK277</f>
        <v>0</v>
      </c>
      <c r="BL277" s="31">
        <f>IF('SERIES_DB-MetaData'!$F277="US",'SERIES_DB-MetaData'!BL277,'SERIES_DB-MetaData'!BL277/25.4)</f>
        <v>0.10433070866141733</v>
      </c>
      <c r="BM277" s="31">
        <f>IF('SERIES_DB-MetaData'!$F277="US",'SERIES_DB-MetaData'!BM277,'SERIES_DB-MetaData'!BM277/25.4)</f>
        <v>1.1811023622047245</v>
      </c>
      <c r="BN277" s="31">
        <f>'SERIES_DB-MetaData'!$BO$6</f>
        <v>0.52359877559829893</v>
      </c>
      <c r="BO277" s="22">
        <f>'SERIES_DB-MetaData'!$BO$6</f>
        <v>0.52359877559829893</v>
      </c>
      <c r="BP277" s="31">
        <f>IF('SERIES_DB-MetaData'!$F277="US",'SERIES_DB-MetaData'!BP277,'SERIES_DB-MetaData'!BP277/6.89476)</f>
        <v>46.90518596731431</v>
      </c>
      <c r="BQ277" s="31">
        <f>IF('SERIES_DB-MetaData'!$F277="US",'SERIES_DB-MetaData'!BQ277,'SERIES_DB-MetaData'!BQ277/6.89476)</f>
        <v>0</v>
      </c>
      <c r="BR277" s="108">
        <f>'SERIES_DB-MetaData'!BR277</f>
        <v>0</v>
      </c>
      <c r="BS277" s="31">
        <f>IF('SERIES_DB-MetaData'!$F277="US",'SERIES_DB-MetaData'!BS277,'SERIES_DB-MetaData'!BS277/25.4)</f>
        <v>0</v>
      </c>
      <c r="BT277" s="108">
        <f>'SERIES_DB-MetaData'!BT277</f>
        <v>0</v>
      </c>
      <c r="BU277" s="108">
        <f t="shared" si="29"/>
        <v>0</v>
      </c>
      <c r="BV277" s="31">
        <f>IF('SERIES_DB-MetaData'!$F277="US",'SERIES_DB-MetaData'!BV277,'SERIES_DB-MetaData'!BV277/6.89476)</f>
        <v>0</v>
      </c>
      <c r="BW277" s="108">
        <f>'SERIES_DB-MetaData'!BW277</f>
        <v>0</v>
      </c>
      <c r="BX277" s="108">
        <f>'SERIES_DB-MetaData'!BX277</f>
        <v>2</v>
      </c>
    </row>
    <row r="278" spans="1:76">
      <c r="A278" s="85">
        <f>'SERIES_DB-MetaData'!A278</f>
        <v>273</v>
      </c>
      <c r="B278" s="85">
        <f>'SERIES_DB-MetaData'!B278</f>
        <v>0</v>
      </c>
      <c r="C278" s="85">
        <f>'SERIES_DB-MetaData'!C278</f>
        <v>30</v>
      </c>
      <c r="D278" s="85" t="str">
        <f>'SERIES_DB-MetaData'!D278</f>
        <v>Tanabe_4-6</v>
      </c>
      <c r="E278" s="85" t="str">
        <f>'SERIES_DB-MetaData'!E278</f>
        <v>Tanabe (from Lu et al., 2010, NEES Database)</v>
      </c>
      <c r="F278" s="20" t="s">
        <v>193</v>
      </c>
      <c r="G278" s="85" t="str">
        <f>'SERIES_DB-MetaData'!G278</f>
        <v>M</v>
      </c>
      <c r="H278" s="85" t="str">
        <f>'SERIES_DB-MetaData'!H278</f>
        <v>B</v>
      </c>
      <c r="I278" s="31">
        <f>IF('SERIES_DB-MetaData'!$F278="US",'SERIES_DB-MetaData'!I278,'SERIES_DB-MetaData'!I278/6.89476)</f>
        <v>6.5411994036050567</v>
      </c>
      <c r="J278" s="31">
        <f>IF('SERIES_DB-MetaData'!$F278="US",'SERIES_DB-MetaData'!J278,'SERIES_DB-MetaData'!J278/6.89476)</f>
        <v>0</v>
      </c>
      <c r="K278" s="31">
        <f>IF('SERIES_DB-MetaData'!$F278="US",'SERIES_DB-MetaData'!K278,'SERIES_DB-MetaData'!K278/6.89476)</f>
        <v>0</v>
      </c>
      <c r="L278" s="31">
        <f>IF('SERIES_DB-MetaData'!$F278="US",'SERIES_DB-MetaData'!L278,'SERIES_DB-MetaData'!L278/4.448)</f>
        <v>0</v>
      </c>
      <c r="M278" s="20">
        <f>'SERIES_DB-MetaData'!M278</f>
        <v>0</v>
      </c>
      <c r="N278" s="31">
        <f>IF('SERIES_DB-MetaData'!$F278="US",'SERIES_DB-MetaData'!N278,'SERIES_DB-MetaData'!N278/25.4)</f>
        <v>2.3622047244094491</v>
      </c>
      <c r="O278" s="31">
        <f>IF('SERIES_DB-MetaData'!$F278="US",'SERIES_DB-MetaData'!O278,'SERIES_DB-MetaData'!O278/25.4)</f>
        <v>2.3622047244094491</v>
      </c>
      <c r="P278" s="31">
        <f>IF('SERIES_DB-MetaData'!$F278="US",'SERIES_DB-MetaData'!P278,'SERIES_DB-MetaData'!P278/25.4)</f>
        <v>22.440944881889767</v>
      </c>
      <c r="Q278" s="31">
        <f>IF('SERIES_DB-MetaData'!$F278="US",'SERIES_DB-MetaData'!Q278,'SERIES_DB-MetaData'!Q278/25.4)</f>
        <v>0.78740157480314965</v>
      </c>
      <c r="R278" s="31">
        <f>IF('SERIES_DB-MetaData'!$F278="US",'SERIES_DB-MetaData'!R278,'SERIES_DB-MetaData'!R278/25.4)</f>
        <v>18.897637795275593</v>
      </c>
      <c r="S278" s="31">
        <f>IF('SERIES_DB-MetaData'!$F278="US",'SERIES_DB-MetaData'!S278,'SERIES_DB-MetaData'!S278/25.4)</f>
        <v>18.897637795275593</v>
      </c>
      <c r="T278" s="24" t="str">
        <f>'SERIES_DB-MetaData'!T278</f>
        <v>C</v>
      </c>
      <c r="U278" s="31">
        <f>IF('SERIES_DB-MetaData'!$F278="US",'SERIES_DB-MetaData'!U278,'SERIES_DB-MetaData'!U278/(25.4^2))</f>
        <v>19.530039060078121</v>
      </c>
      <c r="V278" s="31">
        <f>IF('SERIES_DB-MetaData'!$F278="US",'SERIES_DB-MetaData'!V278,'SERIES_DB-MetaData'!V278/25.4)</f>
        <v>0.23622047244094491</v>
      </c>
      <c r="W278" s="31">
        <f>IF('SERIES_DB-MetaData'!$F278="US",'SERIES_DB-MetaData'!W278,'SERIES_DB-MetaData'!W278/25.4)</f>
        <v>0</v>
      </c>
      <c r="X278" s="31">
        <f>IF('SERIES_DB-MetaData'!$F278="US",'SERIES_DB-MetaData'!X278,'SERIES_DB-MetaData'!X278/25.4)</f>
        <v>0</v>
      </c>
      <c r="Y278" s="108">
        <f>'SERIES_DB-MetaData'!Y278</f>
        <v>6</v>
      </c>
      <c r="Z278" s="31">
        <f>IF('SERIES_DB-MetaData'!$F278="US",'SERIES_DB-MetaData'!Z278,'SERIES_DB-MetaData'!Z278/25.4)</f>
        <v>0</v>
      </c>
      <c r="AA278" s="108">
        <f>'SERIES_DB-MetaData'!AA278</f>
        <v>0</v>
      </c>
      <c r="AB278" s="31">
        <f>IF('SERIES_DB-MetaData'!$F278="US",'SERIES_DB-MetaData'!AB278,'SERIES_DB-MetaData'!AB278/25.4)</f>
        <v>0</v>
      </c>
      <c r="AC278" s="108">
        <f>'SERIES_DB-MetaData'!AC278</f>
        <v>0</v>
      </c>
      <c r="AD278" s="108">
        <f>'SERIES_DB-MetaData'!AD278</f>
        <v>0</v>
      </c>
      <c r="AE278" s="31">
        <f>IF('SERIES_DB-MetaData'!$F278="US",'SERIES_DB-MetaData'!AE278,'SERIES_DB-MetaData'!AE278/25.4)</f>
        <v>0</v>
      </c>
      <c r="AF278" s="108" t="str">
        <f>'SERIES_DB-MetaData'!AF278</f>
        <v>Ribbed</v>
      </c>
      <c r="AG278" s="23">
        <f t="shared" si="26"/>
        <v>1.3463968515384832</v>
      </c>
      <c r="AH278" s="31">
        <f>IF('SERIES_DB-MetaData'!$F278="US",'SERIES_DB-MetaData'!AH278,'SERIES_DB-MetaData'!AH278/25.4)</f>
        <v>0</v>
      </c>
      <c r="AI278" s="31">
        <f>IF('SERIES_DB-MetaData'!$F278="US",'SERIES_DB-MetaData'!AI278,'SERIES_DB-MetaData'!AI278/6.89476)</f>
        <v>42.427872761343394</v>
      </c>
      <c r="AJ278" s="31">
        <f>IF('SERIES_DB-MetaData'!$F278="US",'SERIES_DB-MetaData'!AJ278,'SERIES_DB-MetaData'!AJ278/6.89476)</f>
        <v>0</v>
      </c>
      <c r="AK278" s="31">
        <f>IF('SERIES_DB-MetaData'!$F278="US",'SERIES_DB-MetaData'!AK278,'SERIES_DB-MetaData'!AK278/6.89476)</f>
        <v>0</v>
      </c>
      <c r="AL278" s="31">
        <f>IF('SERIES_DB-MetaData'!$F278="US",'SERIES_DB-MetaData'!AL278,'SERIES_DB-MetaData'!AL278/6.89476)</f>
        <v>0</v>
      </c>
      <c r="AM278" s="31">
        <f>IF('SERIES_DB-MetaData'!$F278="US",'SERIES_DB-MetaData'!AM278,'SERIES_DB-MetaData'!AM278/6.89476)</f>
        <v>0</v>
      </c>
      <c r="AN278" s="31">
        <f>IF('SERIES_DB-MetaData'!$F278="US",'SERIES_DB-MetaData'!AN278,'SERIES_DB-MetaData'!AN278/6.89476)</f>
        <v>0</v>
      </c>
      <c r="AO278" s="108">
        <f>'SERIES_DB-MetaData'!AO278</f>
        <v>0</v>
      </c>
      <c r="AP278" s="108">
        <f>'SERIES_DB-MetaData'!AP278</f>
        <v>0</v>
      </c>
      <c r="AQ278" s="108">
        <f>'SERIES_DB-MetaData'!AQ278</f>
        <v>2</v>
      </c>
      <c r="AR278" s="108" t="str">
        <f>'SERIES_DB-MetaData'!AR278</f>
        <v>Ribbed</v>
      </c>
      <c r="AS278" s="31">
        <f>IF('SERIES_DB-MetaData'!$F278="US",'SERIES_DB-MetaData'!AS278,'SERIES_DB-MetaData'!AS278/25.4)</f>
        <v>5.9055118110236227E-2</v>
      </c>
      <c r="AT278" s="108">
        <f>'SERIES_DB-MetaData'!AT278</f>
        <v>0</v>
      </c>
      <c r="AU278" s="31">
        <f>IF('SERIES_DB-MetaData'!$F278="US",'SERIES_DB-MetaData'!AU278,'SERIES_DB-MetaData'!AU278/25.4)</f>
        <v>0.98425196850393704</v>
      </c>
      <c r="AV278" s="31">
        <f>IF('SERIES_DB-MetaData'!$F278="US",'SERIES_DB-MetaData'!AV278,'SERIES_DB-MetaData'!AV278/25.4)</f>
        <v>0</v>
      </c>
      <c r="AW278" s="108">
        <f>'SERIES_DB-MetaData'!AW278</f>
        <v>0</v>
      </c>
      <c r="AX278" s="31">
        <f>IF('SERIES_DB-MetaData'!$F278="US",'SERIES_DB-MetaData'!AX278,'SERIES_DB-MetaData'!AX278/25.4)</f>
        <v>0</v>
      </c>
      <c r="AY278" s="23">
        <f t="shared" si="27"/>
        <v>0.23561944901923454</v>
      </c>
      <c r="AZ278" s="23"/>
      <c r="BA278" s="31">
        <f>IF('SERIES_DB-MetaData'!$F278="US",'SERIES_DB-MetaData'!BA278,'SERIES_DB-MetaData'!BA278/6.89476)</f>
        <v>46.90518596731431</v>
      </c>
      <c r="BB278" s="31">
        <f>IF('SERIES_DB-MetaData'!$F278="US",'SERIES_DB-MetaData'!BB278,'SERIES_DB-MetaData'!BB278/6.89476)</f>
        <v>0</v>
      </c>
      <c r="BC278" s="108">
        <f>'SERIES_DB-MetaData'!BC278</f>
        <v>0</v>
      </c>
      <c r="BD278" s="31">
        <f>IF('SERIES_DB-MetaData'!$F278="US",'SERIES_DB-MetaData'!BD278,'SERIES_DB-MetaData'!BD278/25.4)</f>
        <v>0.10433070866141733</v>
      </c>
      <c r="BE278" s="31">
        <f>IF('SERIES_DB-MetaData'!$F278="US",'SERIES_DB-MetaData'!BE278,'SERIES_DB-MetaData'!BE278/25.4)</f>
        <v>1.1811023622047245</v>
      </c>
      <c r="BF278" s="108">
        <f>'SERIES_DB-MetaData'!BF278</f>
        <v>3</v>
      </c>
      <c r="BG278" s="23">
        <f t="shared" si="28"/>
        <v>2.7577293012292907</v>
      </c>
      <c r="BH278" s="31">
        <f>IF('SERIES_DB-MetaData'!$F278="US",'SERIES_DB-MetaData'!BH278,'SERIES_DB-MetaData'!BH278/25.4)</f>
        <v>0</v>
      </c>
      <c r="BI278" s="31">
        <f>IF('SERIES_DB-MetaData'!$F278="US",'SERIES_DB-MetaData'!BI278,'SERIES_DB-MetaData'!BI278/6.89476)</f>
        <v>46.90518596731431</v>
      </c>
      <c r="BJ278" s="31">
        <f>IF('SERIES_DB-MetaData'!$F278="US",'SERIES_DB-MetaData'!BJ278,'SERIES_DB-MetaData'!BJ278/6.89476)</f>
        <v>0</v>
      </c>
      <c r="BK278" s="108">
        <f>'SERIES_DB-MetaData'!BK278</f>
        <v>0</v>
      </c>
      <c r="BL278" s="31">
        <f>IF('SERIES_DB-MetaData'!$F278="US",'SERIES_DB-MetaData'!BL278,'SERIES_DB-MetaData'!BL278/25.4)</f>
        <v>0.10433070866141733</v>
      </c>
      <c r="BM278" s="31">
        <f>IF('SERIES_DB-MetaData'!$F278="US",'SERIES_DB-MetaData'!BM278,'SERIES_DB-MetaData'!BM278/25.4)</f>
        <v>1.1811023622047245</v>
      </c>
      <c r="BN278" s="31">
        <f>'SERIES_DB-MetaData'!$BO$6</f>
        <v>0.52359877559829893</v>
      </c>
      <c r="BO278" s="22">
        <f>'SERIES_DB-MetaData'!$BO$6</f>
        <v>0.52359877559829893</v>
      </c>
      <c r="BP278" s="31">
        <f>IF('SERIES_DB-MetaData'!$F278="US",'SERIES_DB-MetaData'!BP278,'SERIES_DB-MetaData'!BP278/6.89476)</f>
        <v>46.90518596731431</v>
      </c>
      <c r="BQ278" s="31">
        <f>IF('SERIES_DB-MetaData'!$F278="US",'SERIES_DB-MetaData'!BQ278,'SERIES_DB-MetaData'!BQ278/6.89476)</f>
        <v>0</v>
      </c>
      <c r="BR278" s="108">
        <f>'SERIES_DB-MetaData'!BR278</f>
        <v>0</v>
      </c>
      <c r="BS278" s="31">
        <f>IF('SERIES_DB-MetaData'!$F278="US",'SERIES_DB-MetaData'!BS278,'SERIES_DB-MetaData'!BS278/25.4)</f>
        <v>0</v>
      </c>
      <c r="BT278" s="108">
        <f>'SERIES_DB-MetaData'!BT278</f>
        <v>0</v>
      </c>
      <c r="BU278" s="108">
        <f t="shared" si="29"/>
        <v>0</v>
      </c>
      <c r="BV278" s="31">
        <f>IF('SERIES_DB-MetaData'!$F278="US",'SERIES_DB-MetaData'!BV278,'SERIES_DB-MetaData'!BV278/6.89476)</f>
        <v>0</v>
      </c>
      <c r="BW278" s="108">
        <f>'SERIES_DB-MetaData'!BW278</f>
        <v>0</v>
      </c>
      <c r="BX278" s="108">
        <f>'SERIES_DB-MetaData'!BX278</f>
        <v>2</v>
      </c>
    </row>
    <row r="279" spans="1:76">
      <c r="A279" s="85">
        <f>'SERIES_DB-MetaData'!A279</f>
        <v>274</v>
      </c>
      <c r="B279" s="85">
        <f>'SERIES_DB-MetaData'!B279</f>
        <v>0</v>
      </c>
      <c r="C279" s="85">
        <f>'SERIES_DB-MetaData'!C279</f>
        <v>31</v>
      </c>
      <c r="D279" s="85" t="str">
        <f>'SERIES_DB-MetaData'!D279</f>
        <v>Tanabe_4-7</v>
      </c>
      <c r="E279" s="85" t="str">
        <f>'SERIES_DB-MetaData'!E279</f>
        <v>Tanabe (from Lu et al., 2010, NEES Database)</v>
      </c>
      <c r="F279" s="20" t="s">
        <v>193</v>
      </c>
      <c r="G279" s="85" t="str">
        <f>'SERIES_DB-MetaData'!G279</f>
        <v>M</v>
      </c>
      <c r="H279" s="85" t="str">
        <f>'SERIES_DB-MetaData'!H279</f>
        <v>B</v>
      </c>
      <c r="I279" s="31">
        <f>IF('SERIES_DB-MetaData'!$F279="US",'SERIES_DB-MetaData'!I279,'SERIES_DB-MetaData'!I279/6.89476)</f>
        <v>6.5847107078418974</v>
      </c>
      <c r="J279" s="31">
        <f>IF('SERIES_DB-MetaData'!$F279="US",'SERIES_DB-MetaData'!J279,'SERIES_DB-MetaData'!J279/6.89476)</f>
        <v>0</v>
      </c>
      <c r="K279" s="31">
        <f>IF('SERIES_DB-MetaData'!$F279="US",'SERIES_DB-MetaData'!K279,'SERIES_DB-MetaData'!K279/6.89476)</f>
        <v>0</v>
      </c>
      <c r="L279" s="31">
        <f>IF('SERIES_DB-MetaData'!$F279="US",'SERIES_DB-MetaData'!L279,'SERIES_DB-MetaData'!L279/4.448)</f>
        <v>0</v>
      </c>
      <c r="M279" s="20">
        <f>'SERIES_DB-MetaData'!M279</f>
        <v>0</v>
      </c>
      <c r="N279" s="31">
        <f>IF('SERIES_DB-MetaData'!$F279="US",'SERIES_DB-MetaData'!N279,'SERIES_DB-MetaData'!N279/25.4)</f>
        <v>2.3622047244094491</v>
      </c>
      <c r="O279" s="31">
        <f>IF('SERIES_DB-MetaData'!$F279="US",'SERIES_DB-MetaData'!O279,'SERIES_DB-MetaData'!O279/25.4)</f>
        <v>2.3622047244094491</v>
      </c>
      <c r="P279" s="31">
        <f>IF('SERIES_DB-MetaData'!$F279="US",'SERIES_DB-MetaData'!P279,'SERIES_DB-MetaData'!P279/25.4)</f>
        <v>22.440944881889767</v>
      </c>
      <c r="Q279" s="31">
        <f>IF('SERIES_DB-MetaData'!$F279="US",'SERIES_DB-MetaData'!Q279,'SERIES_DB-MetaData'!Q279/25.4)</f>
        <v>1.1811023622047245</v>
      </c>
      <c r="R279" s="31">
        <f>IF('SERIES_DB-MetaData'!$F279="US",'SERIES_DB-MetaData'!R279,'SERIES_DB-MetaData'!R279/25.4)</f>
        <v>18.897637795275593</v>
      </c>
      <c r="S279" s="31">
        <f>IF('SERIES_DB-MetaData'!$F279="US",'SERIES_DB-MetaData'!S279,'SERIES_DB-MetaData'!S279/25.4)</f>
        <v>18.897637795275593</v>
      </c>
      <c r="T279" s="24" t="str">
        <f>'SERIES_DB-MetaData'!T279</f>
        <v>C</v>
      </c>
      <c r="U279" s="31">
        <f>IF('SERIES_DB-MetaData'!$F279="US",'SERIES_DB-MetaData'!U279,'SERIES_DB-MetaData'!U279/(25.4^2))</f>
        <v>26.505053010106021</v>
      </c>
      <c r="V279" s="31">
        <f>IF('SERIES_DB-MetaData'!$F279="US",'SERIES_DB-MetaData'!V279,'SERIES_DB-MetaData'!V279/25.4)</f>
        <v>0.23622047244094491</v>
      </c>
      <c r="W279" s="31">
        <f>IF('SERIES_DB-MetaData'!$F279="US",'SERIES_DB-MetaData'!W279,'SERIES_DB-MetaData'!W279/25.4)</f>
        <v>0</v>
      </c>
      <c r="X279" s="31">
        <f>IF('SERIES_DB-MetaData'!$F279="US",'SERIES_DB-MetaData'!X279,'SERIES_DB-MetaData'!X279/25.4)</f>
        <v>0</v>
      </c>
      <c r="Y279" s="108">
        <f>'SERIES_DB-MetaData'!Y279</f>
        <v>6</v>
      </c>
      <c r="Z279" s="31">
        <f>IF('SERIES_DB-MetaData'!$F279="US",'SERIES_DB-MetaData'!Z279,'SERIES_DB-MetaData'!Z279/25.4)</f>
        <v>0</v>
      </c>
      <c r="AA279" s="108">
        <f>'SERIES_DB-MetaData'!AA279</f>
        <v>0</v>
      </c>
      <c r="AB279" s="31">
        <f>IF('SERIES_DB-MetaData'!$F279="US",'SERIES_DB-MetaData'!AB279,'SERIES_DB-MetaData'!AB279/25.4)</f>
        <v>0</v>
      </c>
      <c r="AC279" s="108">
        <f>'SERIES_DB-MetaData'!AC279</f>
        <v>0</v>
      </c>
      <c r="AD279" s="108">
        <f>'SERIES_DB-MetaData'!AD279</f>
        <v>0</v>
      </c>
      <c r="AE279" s="31">
        <f>IF('SERIES_DB-MetaData'!$F279="US",'SERIES_DB-MetaData'!AE279,'SERIES_DB-MetaData'!AE279/25.4)</f>
        <v>0</v>
      </c>
      <c r="AF279" s="108" t="str">
        <f>'SERIES_DB-MetaData'!AF279</f>
        <v>Ribbed</v>
      </c>
      <c r="AG279" s="23">
        <f t="shared" si="26"/>
        <v>0.99208189060730345</v>
      </c>
      <c r="AH279" s="31">
        <f>IF('SERIES_DB-MetaData'!$F279="US",'SERIES_DB-MetaData'!AH279,'SERIES_DB-MetaData'!AH279/25.4)</f>
        <v>0</v>
      </c>
      <c r="AI279" s="31">
        <f>IF('SERIES_DB-MetaData'!$F279="US",'SERIES_DB-MetaData'!AI279,'SERIES_DB-MetaData'!AI279/6.89476)</f>
        <v>42.427872761343394</v>
      </c>
      <c r="AJ279" s="31">
        <f>IF('SERIES_DB-MetaData'!$F279="US",'SERIES_DB-MetaData'!AJ279,'SERIES_DB-MetaData'!AJ279/6.89476)</f>
        <v>0</v>
      </c>
      <c r="AK279" s="31">
        <f>IF('SERIES_DB-MetaData'!$F279="US",'SERIES_DB-MetaData'!AK279,'SERIES_DB-MetaData'!AK279/6.89476)</f>
        <v>0</v>
      </c>
      <c r="AL279" s="31">
        <f>IF('SERIES_DB-MetaData'!$F279="US",'SERIES_DB-MetaData'!AL279,'SERIES_DB-MetaData'!AL279/6.89476)</f>
        <v>0</v>
      </c>
      <c r="AM279" s="31">
        <f>IF('SERIES_DB-MetaData'!$F279="US",'SERIES_DB-MetaData'!AM279,'SERIES_DB-MetaData'!AM279/6.89476)</f>
        <v>0</v>
      </c>
      <c r="AN279" s="31">
        <f>IF('SERIES_DB-MetaData'!$F279="US",'SERIES_DB-MetaData'!AN279,'SERIES_DB-MetaData'!AN279/6.89476)</f>
        <v>0</v>
      </c>
      <c r="AO279" s="108">
        <f>'SERIES_DB-MetaData'!AO279</f>
        <v>0</v>
      </c>
      <c r="AP279" s="108">
        <f>'SERIES_DB-MetaData'!AP279</f>
        <v>0</v>
      </c>
      <c r="AQ279" s="108">
        <f>'SERIES_DB-MetaData'!AQ279</f>
        <v>2</v>
      </c>
      <c r="AR279" s="108" t="str">
        <f>'SERIES_DB-MetaData'!AR279</f>
        <v>Ribbed</v>
      </c>
      <c r="AS279" s="31">
        <f>IF('SERIES_DB-MetaData'!$F279="US",'SERIES_DB-MetaData'!AS279,'SERIES_DB-MetaData'!AS279/25.4)</f>
        <v>5.9055118110236227E-2</v>
      </c>
      <c r="AT279" s="108">
        <f>'SERIES_DB-MetaData'!AT279</f>
        <v>0</v>
      </c>
      <c r="AU279" s="31">
        <f>IF('SERIES_DB-MetaData'!$F279="US",'SERIES_DB-MetaData'!AU279,'SERIES_DB-MetaData'!AU279/25.4)</f>
        <v>0.98425196850393704</v>
      </c>
      <c r="AV279" s="31">
        <f>IF('SERIES_DB-MetaData'!$F279="US",'SERIES_DB-MetaData'!AV279,'SERIES_DB-MetaData'!AV279/25.4)</f>
        <v>0</v>
      </c>
      <c r="AW279" s="108">
        <f>'SERIES_DB-MetaData'!AW279</f>
        <v>0</v>
      </c>
      <c r="AX279" s="31">
        <f>IF('SERIES_DB-MetaData'!$F279="US",'SERIES_DB-MetaData'!AX279,'SERIES_DB-MetaData'!AX279/25.4)</f>
        <v>0</v>
      </c>
      <c r="AY279" s="23">
        <f t="shared" si="27"/>
        <v>0.23561944901923454</v>
      </c>
      <c r="AZ279" s="23"/>
      <c r="BA279" s="31">
        <f>IF('SERIES_DB-MetaData'!$F279="US",'SERIES_DB-MetaData'!BA279,'SERIES_DB-MetaData'!BA279/6.89476)</f>
        <v>46.90518596731431</v>
      </c>
      <c r="BB279" s="31">
        <f>IF('SERIES_DB-MetaData'!$F279="US",'SERIES_DB-MetaData'!BB279,'SERIES_DB-MetaData'!BB279/6.89476)</f>
        <v>0</v>
      </c>
      <c r="BC279" s="108">
        <f>'SERIES_DB-MetaData'!BC279</f>
        <v>0</v>
      </c>
      <c r="BD279" s="31">
        <f>IF('SERIES_DB-MetaData'!$F279="US",'SERIES_DB-MetaData'!BD279,'SERIES_DB-MetaData'!BD279/25.4)</f>
        <v>0.10433070866141733</v>
      </c>
      <c r="BE279" s="31">
        <f>IF('SERIES_DB-MetaData'!$F279="US",'SERIES_DB-MetaData'!BE279,'SERIES_DB-MetaData'!BE279/25.4)</f>
        <v>1.1811023622047245</v>
      </c>
      <c r="BF279" s="108">
        <f>'SERIES_DB-MetaData'!BF279</f>
        <v>3</v>
      </c>
      <c r="BG279" s="23">
        <f t="shared" si="28"/>
        <v>1.8384862008195266</v>
      </c>
      <c r="BH279" s="31">
        <f>IF('SERIES_DB-MetaData'!$F279="US",'SERIES_DB-MetaData'!BH279,'SERIES_DB-MetaData'!BH279/25.4)</f>
        <v>0</v>
      </c>
      <c r="BI279" s="31">
        <f>IF('SERIES_DB-MetaData'!$F279="US",'SERIES_DB-MetaData'!BI279,'SERIES_DB-MetaData'!BI279/6.89476)</f>
        <v>46.90518596731431</v>
      </c>
      <c r="BJ279" s="31">
        <f>IF('SERIES_DB-MetaData'!$F279="US",'SERIES_DB-MetaData'!BJ279,'SERIES_DB-MetaData'!BJ279/6.89476)</f>
        <v>0</v>
      </c>
      <c r="BK279" s="108">
        <f>'SERIES_DB-MetaData'!BK279</f>
        <v>0</v>
      </c>
      <c r="BL279" s="31">
        <f>IF('SERIES_DB-MetaData'!$F279="US",'SERIES_DB-MetaData'!BL279,'SERIES_DB-MetaData'!BL279/25.4)</f>
        <v>0.10433070866141733</v>
      </c>
      <c r="BM279" s="31">
        <f>IF('SERIES_DB-MetaData'!$F279="US",'SERIES_DB-MetaData'!BM279,'SERIES_DB-MetaData'!BM279/25.4)</f>
        <v>1.1811023622047245</v>
      </c>
      <c r="BN279" s="31">
        <f>'SERIES_DB-MetaData'!$BO$6</f>
        <v>0.52359877559829893</v>
      </c>
      <c r="BO279" s="22">
        <f>'SERIES_DB-MetaData'!$BO$6</f>
        <v>0.52359877559829893</v>
      </c>
      <c r="BP279" s="31">
        <f>IF('SERIES_DB-MetaData'!$F279="US",'SERIES_DB-MetaData'!BP279,'SERIES_DB-MetaData'!BP279/6.89476)</f>
        <v>46.90518596731431</v>
      </c>
      <c r="BQ279" s="31">
        <f>IF('SERIES_DB-MetaData'!$F279="US",'SERIES_DB-MetaData'!BQ279,'SERIES_DB-MetaData'!BQ279/6.89476)</f>
        <v>0</v>
      </c>
      <c r="BR279" s="108">
        <f>'SERIES_DB-MetaData'!BR279</f>
        <v>0</v>
      </c>
      <c r="BS279" s="31">
        <f>IF('SERIES_DB-MetaData'!$F279="US",'SERIES_DB-MetaData'!BS279,'SERIES_DB-MetaData'!BS279/25.4)</f>
        <v>0</v>
      </c>
      <c r="BT279" s="108">
        <f>'SERIES_DB-MetaData'!BT279</f>
        <v>0</v>
      </c>
      <c r="BU279" s="108">
        <f t="shared" si="29"/>
        <v>0</v>
      </c>
      <c r="BV279" s="31">
        <f>IF('SERIES_DB-MetaData'!$F279="US",'SERIES_DB-MetaData'!BV279,'SERIES_DB-MetaData'!BV279/6.89476)</f>
        <v>0</v>
      </c>
      <c r="BW279" s="108">
        <f>'SERIES_DB-MetaData'!BW279</f>
        <v>0</v>
      </c>
      <c r="BX279" s="108">
        <f>'SERIES_DB-MetaData'!BX279</f>
        <v>2</v>
      </c>
    </row>
    <row r="280" spans="1:76">
      <c r="A280" s="85">
        <f>'SERIES_DB-MetaData'!A280</f>
        <v>275</v>
      </c>
      <c r="B280" s="85">
        <f>'SERIES_DB-MetaData'!B280</f>
        <v>0</v>
      </c>
      <c r="C280" s="85">
        <f>'SERIES_DB-MetaData'!C280</f>
        <v>32</v>
      </c>
      <c r="D280" s="85" t="str">
        <f>'SERIES_DB-MetaData'!D280</f>
        <v>Tanabe_4-8</v>
      </c>
      <c r="E280" s="85" t="str">
        <f>'SERIES_DB-MetaData'!E280</f>
        <v>Tanabe (from Lu et al., 2010, NEES Database)</v>
      </c>
      <c r="F280" s="20" t="s">
        <v>193</v>
      </c>
      <c r="G280" s="85" t="str">
        <f>'SERIES_DB-MetaData'!G280</f>
        <v>M</v>
      </c>
      <c r="H280" s="85" t="str">
        <f>'SERIES_DB-MetaData'!H280</f>
        <v>B</v>
      </c>
      <c r="I280" s="31">
        <f>IF('SERIES_DB-MetaData'!$F280="US",'SERIES_DB-MetaData'!I280,'SERIES_DB-MetaData'!I280/6.89476)</f>
        <v>6.2511240420261185</v>
      </c>
      <c r="J280" s="31">
        <f>IF('SERIES_DB-MetaData'!$F280="US",'SERIES_DB-MetaData'!J280,'SERIES_DB-MetaData'!J280/6.89476)</f>
        <v>0</v>
      </c>
      <c r="K280" s="31">
        <f>IF('SERIES_DB-MetaData'!$F280="US",'SERIES_DB-MetaData'!K280,'SERIES_DB-MetaData'!K280/6.89476)</f>
        <v>0</v>
      </c>
      <c r="L280" s="31">
        <f>IF('SERIES_DB-MetaData'!$F280="US",'SERIES_DB-MetaData'!L280,'SERIES_DB-MetaData'!L280/4.448)</f>
        <v>0</v>
      </c>
      <c r="M280" s="20">
        <f>'SERIES_DB-MetaData'!M280</f>
        <v>0</v>
      </c>
      <c r="N280" s="31">
        <f>IF('SERIES_DB-MetaData'!$F280="US",'SERIES_DB-MetaData'!N280,'SERIES_DB-MetaData'!N280/25.4)</f>
        <v>2.3622047244094491</v>
      </c>
      <c r="O280" s="31">
        <f>IF('SERIES_DB-MetaData'!$F280="US",'SERIES_DB-MetaData'!O280,'SERIES_DB-MetaData'!O280/25.4)</f>
        <v>2.3622047244094491</v>
      </c>
      <c r="P280" s="31">
        <f>IF('SERIES_DB-MetaData'!$F280="US",'SERIES_DB-MetaData'!P280,'SERIES_DB-MetaData'!P280/25.4)</f>
        <v>22.440944881889767</v>
      </c>
      <c r="Q280" s="31">
        <f>IF('SERIES_DB-MetaData'!$F280="US",'SERIES_DB-MetaData'!Q280,'SERIES_DB-MetaData'!Q280/25.4)</f>
        <v>1.1811023622047245</v>
      </c>
      <c r="R280" s="31">
        <f>IF('SERIES_DB-MetaData'!$F280="US",'SERIES_DB-MetaData'!R280,'SERIES_DB-MetaData'!R280/25.4)</f>
        <v>18.897637795275593</v>
      </c>
      <c r="S280" s="31">
        <f>IF('SERIES_DB-MetaData'!$F280="US",'SERIES_DB-MetaData'!S280,'SERIES_DB-MetaData'!S280/25.4)</f>
        <v>18.897637795275593</v>
      </c>
      <c r="T280" s="24" t="str">
        <f>'SERIES_DB-MetaData'!T280</f>
        <v>C</v>
      </c>
      <c r="U280" s="31">
        <f>IF('SERIES_DB-MetaData'!$F280="US",'SERIES_DB-MetaData'!U280,'SERIES_DB-MetaData'!U280/(25.4^2))</f>
        <v>26.505053010106021</v>
      </c>
      <c r="V280" s="31">
        <f>IF('SERIES_DB-MetaData'!$F280="US",'SERIES_DB-MetaData'!V280,'SERIES_DB-MetaData'!V280/25.4)</f>
        <v>0.23622047244094491</v>
      </c>
      <c r="W280" s="31">
        <f>IF('SERIES_DB-MetaData'!$F280="US",'SERIES_DB-MetaData'!W280,'SERIES_DB-MetaData'!W280/25.4)</f>
        <v>0</v>
      </c>
      <c r="X280" s="31">
        <f>IF('SERIES_DB-MetaData'!$F280="US",'SERIES_DB-MetaData'!X280,'SERIES_DB-MetaData'!X280/25.4)</f>
        <v>0</v>
      </c>
      <c r="Y280" s="108">
        <f>'SERIES_DB-MetaData'!Y280</f>
        <v>6</v>
      </c>
      <c r="Z280" s="31">
        <f>IF('SERIES_DB-MetaData'!$F280="US",'SERIES_DB-MetaData'!Z280,'SERIES_DB-MetaData'!Z280/25.4)</f>
        <v>0</v>
      </c>
      <c r="AA280" s="108">
        <f>'SERIES_DB-MetaData'!AA280</f>
        <v>0</v>
      </c>
      <c r="AB280" s="31">
        <f>IF('SERIES_DB-MetaData'!$F280="US",'SERIES_DB-MetaData'!AB280,'SERIES_DB-MetaData'!AB280/25.4)</f>
        <v>0</v>
      </c>
      <c r="AC280" s="108">
        <f>'SERIES_DB-MetaData'!AC280</f>
        <v>0</v>
      </c>
      <c r="AD280" s="108">
        <f>'SERIES_DB-MetaData'!AD280</f>
        <v>0</v>
      </c>
      <c r="AE280" s="31">
        <f>IF('SERIES_DB-MetaData'!$F280="US",'SERIES_DB-MetaData'!AE280,'SERIES_DB-MetaData'!AE280/25.4)</f>
        <v>0</v>
      </c>
      <c r="AF280" s="108" t="str">
        <f>'SERIES_DB-MetaData'!AF280</f>
        <v>Ribbed</v>
      </c>
      <c r="AG280" s="23">
        <f t="shared" si="26"/>
        <v>0.99208189060730345</v>
      </c>
      <c r="AH280" s="31">
        <f>IF('SERIES_DB-MetaData'!$F280="US",'SERIES_DB-MetaData'!AH280,'SERIES_DB-MetaData'!AH280/25.4)</f>
        <v>0</v>
      </c>
      <c r="AI280" s="31">
        <f>IF('SERIES_DB-MetaData'!$F280="US",'SERIES_DB-MetaData'!AI280,'SERIES_DB-MetaData'!AI280/6.89476)</f>
        <v>42.427872761343394</v>
      </c>
      <c r="AJ280" s="31">
        <f>IF('SERIES_DB-MetaData'!$F280="US",'SERIES_DB-MetaData'!AJ280,'SERIES_DB-MetaData'!AJ280/6.89476)</f>
        <v>0</v>
      </c>
      <c r="AK280" s="31">
        <f>IF('SERIES_DB-MetaData'!$F280="US",'SERIES_DB-MetaData'!AK280,'SERIES_DB-MetaData'!AK280/6.89476)</f>
        <v>0</v>
      </c>
      <c r="AL280" s="31">
        <f>IF('SERIES_DB-MetaData'!$F280="US",'SERIES_DB-MetaData'!AL280,'SERIES_DB-MetaData'!AL280/6.89476)</f>
        <v>0</v>
      </c>
      <c r="AM280" s="31">
        <f>IF('SERIES_DB-MetaData'!$F280="US",'SERIES_DB-MetaData'!AM280,'SERIES_DB-MetaData'!AM280/6.89476)</f>
        <v>0</v>
      </c>
      <c r="AN280" s="31">
        <f>IF('SERIES_DB-MetaData'!$F280="US",'SERIES_DB-MetaData'!AN280,'SERIES_DB-MetaData'!AN280/6.89476)</f>
        <v>0</v>
      </c>
      <c r="AO280" s="108">
        <f>'SERIES_DB-MetaData'!AO280</f>
        <v>0</v>
      </c>
      <c r="AP280" s="108">
        <f>'SERIES_DB-MetaData'!AP280</f>
        <v>0</v>
      </c>
      <c r="AQ280" s="108">
        <f>'SERIES_DB-MetaData'!AQ280</f>
        <v>2</v>
      </c>
      <c r="AR280" s="108" t="str">
        <f>'SERIES_DB-MetaData'!AR280</f>
        <v>Ribbed</v>
      </c>
      <c r="AS280" s="31">
        <f>IF('SERIES_DB-MetaData'!$F280="US",'SERIES_DB-MetaData'!AS280,'SERIES_DB-MetaData'!AS280/25.4)</f>
        <v>5.9055118110236227E-2</v>
      </c>
      <c r="AT280" s="108">
        <f>'SERIES_DB-MetaData'!AT280</f>
        <v>0</v>
      </c>
      <c r="AU280" s="31">
        <f>IF('SERIES_DB-MetaData'!$F280="US",'SERIES_DB-MetaData'!AU280,'SERIES_DB-MetaData'!AU280/25.4)</f>
        <v>0.98425196850393704</v>
      </c>
      <c r="AV280" s="31">
        <f>IF('SERIES_DB-MetaData'!$F280="US",'SERIES_DB-MetaData'!AV280,'SERIES_DB-MetaData'!AV280/25.4)</f>
        <v>0</v>
      </c>
      <c r="AW280" s="108">
        <f>'SERIES_DB-MetaData'!AW280</f>
        <v>0</v>
      </c>
      <c r="AX280" s="31">
        <f>IF('SERIES_DB-MetaData'!$F280="US",'SERIES_DB-MetaData'!AX280,'SERIES_DB-MetaData'!AX280/25.4)</f>
        <v>0</v>
      </c>
      <c r="AY280" s="23">
        <f t="shared" si="27"/>
        <v>0.23561944901923454</v>
      </c>
      <c r="AZ280" s="23"/>
      <c r="BA280" s="31">
        <f>IF('SERIES_DB-MetaData'!$F280="US",'SERIES_DB-MetaData'!BA280,'SERIES_DB-MetaData'!BA280/6.89476)</f>
        <v>46.90518596731431</v>
      </c>
      <c r="BB280" s="31">
        <f>IF('SERIES_DB-MetaData'!$F280="US",'SERIES_DB-MetaData'!BB280,'SERIES_DB-MetaData'!BB280/6.89476)</f>
        <v>0</v>
      </c>
      <c r="BC280" s="108">
        <f>'SERIES_DB-MetaData'!BC280</f>
        <v>0</v>
      </c>
      <c r="BD280" s="31">
        <f>IF('SERIES_DB-MetaData'!$F280="US",'SERIES_DB-MetaData'!BD280,'SERIES_DB-MetaData'!BD280/25.4)</f>
        <v>0.10433070866141733</v>
      </c>
      <c r="BE280" s="31">
        <f>IF('SERIES_DB-MetaData'!$F280="US",'SERIES_DB-MetaData'!BE280,'SERIES_DB-MetaData'!BE280/25.4)</f>
        <v>1.1811023622047245</v>
      </c>
      <c r="BF280" s="108">
        <f>'SERIES_DB-MetaData'!BF280</f>
        <v>3</v>
      </c>
      <c r="BG280" s="23">
        <f t="shared" si="28"/>
        <v>1.8384862008195266</v>
      </c>
      <c r="BH280" s="31">
        <f>IF('SERIES_DB-MetaData'!$F280="US",'SERIES_DB-MetaData'!BH280,'SERIES_DB-MetaData'!BH280/25.4)</f>
        <v>0</v>
      </c>
      <c r="BI280" s="31">
        <f>IF('SERIES_DB-MetaData'!$F280="US",'SERIES_DB-MetaData'!BI280,'SERIES_DB-MetaData'!BI280/6.89476)</f>
        <v>46.90518596731431</v>
      </c>
      <c r="BJ280" s="31">
        <f>IF('SERIES_DB-MetaData'!$F280="US",'SERIES_DB-MetaData'!BJ280,'SERIES_DB-MetaData'!BJ280/6.89476)</f>
        <v>0</v>
      </c>
      <c r="BK280" s="108">
        <f>'SERIES_DB-MetaData'!BK280</f>
        <v>0</v>
      </c>
      <c r="BL280" s="31">
        <f>IF('SERIES_DB-MetaData'!$F280="US",'SERIES_DB-MetaData'!BL280,'SERIES_DB-MetaData'!BL280/25.4)</f>
        <v>0.10433070866141733</v>
      </c>
      <c r="BM280" s="31">
        <f>IF('SERIES_DB-MetaData'!$F280="US",'SERIES_DB-MetaData'!BM280,'SERIES_DB-MetaData'!BM280/25.4)</f>
        <v>1.1811023622047245</v>
      </c>
      <c r="BN280" s="31">
        <f>'SERIES_DB-MetaData'!$BO$6</f>
        <v>0.52359877559829893</v>
      </c>
      <c r="BO280" s="22">
        <f>'SERIES_DB-MetaData'!$BO$6</f>
        <v>0.52359877559829893</v>
      </c>
      <c r="BP280" s="31">
        <f>IF('SERIES_DB-MetaData'!$F280="US",'SERIES_DB-MetaData'!BP280,'SERIES_DB-MetaData'!BP280/6.89476)</f>
        <v>46.90518596731431</v>
      </c>
      <c r="BQ280" s="31">
        <f>IF('SERIES_DB-MetaData'!$F280="US",'SERIES_DB-MetaData'!BQ280,'SERIES_DB-MetaData'!BQ280/6.89476)</f>
        <v>0</v>
      </c>
      <c r="BR280" s="108">
        <f>'SERIES_DB-MetaData'!BR280</f>
        <v>0</v>
      </c>
      <c r="BS280" s="31">
        <f>IF('SERIES_DB-MetaData'!$F280="US",'SERIES_DB-MetaData'!BS280,'SERIES_DB-MetaData'!BS280/25.4)</f>
        <v>0</v>
      </c>
      <c r="BT280" s="108">
        <f>'SERIES_DB-MetaData'!BT280</f>
        <v>0</v>
      </c>
      <c r="BU280" s="108">
        <f t="shared" si="29"/>
        <v>0</v>
      </c>
      <c r="BV280" s="31">
        <f>IF('SERIES_DB-MetaData'!$F280="US",'SERIES_DB-MetaData'!BV280,'SERIES_DB-MetaData'!BV280/6.89476)</f>
        <v>0</v>
      </c>
      <c r="BW280" s="108">
        <f>'SERIES_DB-MetaData'!BW280</f>
        <v>0</v>
      </c>
      <c r="BX280" s="108">
        <f>'SERIES_DB-MetaData'!BX280</f>
        <v>2</v>
      </c>
    </row>
    <row r="281" spans="1:76">
      <c r="A281" s="85">
        <f>'SERIES_DB-MetaData'!A281</f>
        <v>276</v>
      </c>
      <c r="B281" s="85">
        <f>'SERIES_DB-MetaData'!B281</f>
        <v>0</v>
      </c>
      <c r="C281" s="85">
        <f>'SERIES_DB-MetaData'!C281</f>
        <v>33</v>
      </c>
      <c r="D281" s="85" t="str">
        <f>'SERIES_DB-MetaData'!D281</f>
        <v>Tanabe_4-9</v>
      </c>
      <c r="E281" s="85" t="str">
        <f>'SERIES_DB-MetaData'!E281</f>
        <v>Tanabe (from Lu et al., 2010, NEES Database)</v>
      </c>
      <c r="F281" s="20" t="s">
        <v>193</v>
      </c>
      <c r="G281" s="85" t="str">
        <f>'SERIES_DB-MetaData'!G281</f>
        <v>M</v>
      </c>
      <c r="H281" s="85" t="str">
        <f>'SERIES_DB-MetaData'!H281</f>
        <v>B</v>
      </c>
      <c r="I281" s="31">
        <f>IF('SERIES_DB-MetaData'!$F281="US",'SERIES_DB-MetaData'!I281,'SERIES_DB-MetaData'!I281/6.89476)</f>
        <v>6.4396730270524278</v>
      </c>
      <c r="J281" s="31">
        <f>IF('SERIES_DB-MetaData'!$F281="US",'SERIES_DB-MetaData'!J281,'SERIES_DB-MetaData'!J281/6.89476)</f>
        <v>0</v>
      </c>
      <c r="K281" s="31">
        <f>IF('SERIES_DB-MetaData'!$F281="US",'SERIES_DB-MetaData'!K281,'SERIES_DB-MetaData'!K281/6.89476)</f>
        <v>0</v>
      </c>
      <c r="L281" s="31">
        <f>IF('SERIES_DB-MetaData'!$F281="US",'SERIES_DB-MetaData'!L281,'SERIES_DB-MetaData'!L281/4.448)</f>
        <v>0</v>
      </c>
      <c r="M281" s="20">
        <f>'SERIES_DB-MetaData'!M281</f>
        <v>0</v>
      </c>
      <c r="N281" s="31">
        <f>IF('SERIES_DB-MetaData'!$F281="US",'SERIES_DB-MetaData'!N281,'SERIES_DB-MetaData'!N281/25.4)</f>
        <v>2.3622047244094491</v>
      </c>
      <c r="O281" s="31">
        <f>IF('SERIES_DB-MetaData'!$F281="US",'SERIES_DB-MetaData'!O281,'SERIES_DB-MetaData'!O281/25.4)</f>
        <v>2.3622047244094491</v>
      </c>
      <c r="P281" s="31">
        <f>IF('SERIES_DB-MetaData'!$F281="US",'SERIES_DB-MetaData'!P281,'SERIES_DB-MetaData'!P281/25.4)</f>
        <v>22.440944881889767</v>
      </c>
      <c r="Q281" s="31">
        <f>IF('SERIES_DB-MetaData'!$F281="US",'SERIES_DB-MetaData'!Q281,'SERIES_DB-MetaData'!Q281/25.4)</f>
        <v>1.1811023622047245</v>
      </c>
      <c r="R281" s="31">
        <f>IF('SERIES_DB-MetaData'!$F281="US",'SERIES_DB-MetaData'!R281,'SERIES_DB-MetaData'!R281/25.4)</f>
        <v>18.897637795275593</v>
      </c>
      <c r="S281" s="31">
        <f>IF('SERIES_DB-MetaData'!$F281="US",'SERIES_DB-MetaData'!S281,'SERIES_DB-MetaData'!S281/25.4)</f>
        <v>18.897637795275593</v>
      </c>
      <c r="T281" s="24" t="str">
        <f>'SERIES_DB-MetaData'!T281</f>
        <v>C</v>
      </c>
      <c r="U281" s="31">
        <f>IF('SERIES_DB-MetaData'!$F281="US",'SERIES_DB-MetaData'!U281,'SERIES_DB-MetaData'!U281/(25.4^2))</f>
        <v>26.505053010106021</v>
      </c>
      <c r="V281" s="31">
        <f>IF('SERIES_DB-MetaData'!$F281="US",'SERIES_DB-MetaData'!V281,'SERIES_DB-MetaData'!V281/25.4)</f>
        <v>0.23622047244094491</v>
      </c>
      <c r="W281" s="31">
        <f>IF('SERIES_DB-MetaData'!$F281="US",'SERIES_DB-MetaData'!W281,'SERIES_DB-MetaData'!W281/25.4)</f>
        <v>0</v>
      </c>
      <c r="X281" s="31">
        <f>IF('SERIES_DB-MetaData'!$F281="US",'SERIES_DB-MetaData'!X281,'SERIES_DB-MetaData'!X281/25.4)</f>
        <v>0</v>
      </c>
      <c r="Y281" s="108">
        <f>'SERIES_DB-MetaData'!Y281</f>
        <v>6</v>
      </c>
      <c r="Z281" s="31">
        <f>IF('SERIES_DB-MetaData'!$F281="US",'SERIES_DB-MetaData'!Z281,'SERIES_DB-MetaData'!Z281/25.4)</f>
        <v>0</v>
      </c>
      <c r="AA281" s="108">
        <f>'SERIES_DB-MetaData'!AA281</f>
        <v>0</v>
      </c>
      <c r="AB281" s="31">
        <f>IF('SERIES_DB-MetaData'!$F281="US",'SERIES_DB-MetaData'!AB281,'SERIES_DB-MetaData'!AB281/25.4)</f>
        <v>0</v>
      </c>
      <c r="AC281" s="108">
        <f>'SERIES_DB-MetaData'!AC281</f>
        <v>0</v>
      </c>
      <c r="AD281" s="108">
        <f>'SERIES_DB-MetaData'!AD281</f>
        <v>0</v>
      </c>
      <c r="AE281" s="31">
        <f>IF('SERIES_DB-MetaData'!$F281="US",'SERIES_DB-MetaData'!AE281,'SERIES_DB-MetaData'!AE281/25.4)</f>
        <v>0</v>
      </c>
      <c r="AF281" s="108" t="str">
        <f>'SERIES_DB-MetaData'!AF281</f>
        <v>Ribbed</v>
      </c>
      <c r="AG281" s="23">
        <f t="shared" si="26"/>
        <v>0.99208189060730345</v>
      </c>
      <c r="AH281" s="31">
        <f>IF('SERIES_DB-MetaData'!$F281="US",'SERIES_DB-MetaData'!AH281,'SERIES_DB-MetaData'!AH281/25.4)</f>
        <v>0</v>
      </c>
      <c r="AI281" s="31">
        <f>IF('SERIES_DB-MetaData'!$F281="US",'SERIES_DB-MetaData'!AI281,'SERIES_DB-MetaData'!AI281/6.89476)</f>
        <v>42.427872761343394</v>
      </c>
      <c r="AJ281" s="31">
        <f>IF('SERIES_DB-MetaData'!$F281="US",'SERIES_DB-MetaData'!AJ281,'SERIES_DB-MetaData'!AJ281/6.89476)</f>
        <v>0</v>
      </c>
      <c r="AK281" s="31">
        <f>IF('SERIES_DB-MetaData'!$F281="US",'SERIES_DB-MetaData'!AK281,'SERIES_DB-MetaData'!AK281/6.89476)</f>
        <v>0</v>
      </c>
      <c r="AL281" s="31">
        <f>IF('SERIES_DB-MetaData'!$F281="US",'SERIES_DB-MetaData'!AL281,'SERIES_DB-MetaData'!AL281/6.89476)</f>
        <v>0</v>
      </c>
      <c r="AM281" s="31">
        <f>IF('SERIES_DB-MetaData'!$F281="US",'SERIES_DB-MetaData'!AM281,'SERIES_DB-MetaData'!AM281/6.89476)</f>
        <v>0</v>
      </c>
      <c r="AN281" s="31">
        <f>IF('SERIES_DB-MetaData'!$F281="US",'SERIES_DB-MetaData'!AN281,'SERIES_DB-MetaData'!AN281/6.89476)</f>
        <v>0</v>
      </c>
      <c r="AO281" s="108">
        <f>'SERIES_DB-MetaData'!AO281</f>
        <v>0</v>
      </c>
      <c r="AP281" s="108">
        <f>'SERIES_DB-MetaData'!AP281</f>
        <v>0</v>
      </c>
      <c r="AQ281" s="108">
        <f>'SERIES_DB-MetaData'!AQ281</f>
        <v>2</v>
      </c>
      <c r="AR281" s="108" t="str">
        <f>'SERIES_DB-MetaData'!AR281</f>
        <v>Ribbed</v>
      </c>
      <c r="AS281" s="31">
        <f>IF('SERIES_DB-MetaData'!$F281="US",'SERIES_DB-MetaData'!AS281,'SERIES_DB-MetaData'!AS281/25.4)</f>
        <v>5.9055118110236227E-2</v>
      </c>
      <c r="AT281" s="108">
        <f>'SERIES_DB-MetaData'!AT281</f>
        <v>0</v>
      </c>
      <c r="AU281" s="31">
        <f>IF('SERIES_DB-MetaData'!$F281="US",'SERIES_DB-MetaData'!AU281,'SERIES_DB-MetaData'!AU281/25.4)</f>
        <v>0.98425196850393704</v>
      </c>
      <c r="AV281" s="31">
        <f>IF('SERIES_DB-MetaData'!$F281="US",'SERIES_DB-MetaData'!AV281,'SERIES_DB-MetaData'!AV281/25.4)</f>
        <v>0</v>
      </c>
      <c r="AW281" s="108">
        <f>'SERIES_DB-MetaData'!AW281</f>
        <v>0</v>
      </c>
      <c r="AX281" s="31">
        <f>IF('SERIES_DB-MetaData'!$F281="US",'SERIES_DB-MetaData'!AX281,'SERIES_DB-MetaData'!AX281/25.4)</f>
        <v>0</v>
      </c>
      <c r="AY281" s="23">
        <f t="shared" si="27"/>
        <v>0.23561944901923454</v>
      </c>
      <c r="AZ281" s="23"/>
      <c r="BA281" s="31">
        <f>IF('SERIES_DB-MetaData'!$F281="US",'SERIES_DB-MetaData'!BA281,'SERIES_DB-MetaData'!BA281/6.89476)</f>
        <v>46.90518596731431</v>
      </c>
      <c r="BB281" s="31">
        <f>IF('SERIES_DB-MetaData'!$F281="US",'SERIES_DB-MetaData'!BB281,'SERIES_DB-MetaData'!BB281/6.89476)</f>
        <v>0</v>
      </c>
      <c r="BC281" s="108">
        <f>'SERIES_DB-MetaData'!BC281</f>
        <v>0</v>
      </c>
      <c r="BD281" s="31">
        <f>IF('SERIES_DB-MetaData'!$F281="US",'SERIES_DB-MetaData'!BD281,'SERIES_DB-MetaData'!BD281/25.4)</f>
        <v>0.10433070866141733</v>
      </c>
      <c r="BE281" s="31">
        <f>IF('SERIES_DB-MetaData'!$F281="US",'SERIES_DB-MetaData'!BE281,'SERIES_DB-MetaData'!BE281/25.4)</f>
        <v>1.1811023622047245</v>
      </c>
      <c r="BF281" s="108">
        <f>'SERIES_DB-MetaData'!BF281</f>
        <v>3</v>
      </c>
      <c r="BG281" s="23">
        <f t="shared" si="28"/>
        <v>1.8384862008195266</v>
      </c>
      <c r="BH281" s="31">
        <f>IF('SERIES_DB-MetaData'!$F281="US",'SERIES_DB-MetaData'!BH281,'SERIES_DB-MetaData'!BH281/25.4)</f>
        <v>0</v>
      </c>
      <c r="BI281" s="31">
        <f>IF('SERIES_DB-MetaData'!$F281="US",'SERIES_DB-MetaData'!BI281,'SERIES_DB-MetaData'!BI281/6.89476)</f>
        <v>46.90518596731431</v>
      </c>
      <c r="BJ281" s="31">
        <f>IF('SERIES_DB-MetaData'!$F281="US",'SERIES_DB-MetaData'!BJ281,'SERIES_DB-MetaData'!BJ281/6.89476)</f>
        <v>0</v>
      </c>
      <c r="BK281" s="108">
        <f>'SERIES_DB-MetaData'!BK281</f>
        <v>0</v>
      </c>
      <c r="BL281" s="31">
        <f>IF('SERIES_DB-MetaData'!$F281="US",'SERIES_DB-MetaData'!BL281,'SERIES_DB-MetaData'!BL281/25.4)</f>
        <v>0.10433070866141733</v>
      </c>
      <c r="BM281" s="31">
        <f>IF('SERIES_DB-MetaData'!$F281="US",'SERIES_DB-MetaData'!BM281,'SERIES_DB-MetaData'!BM281/25.4)</f>
        <v>1.1811023622047245</v>
      </c>
      <c r="BN281" s="31">
        <f>'SERIES_DB-MetaData'!$BO$6</f>
        <v>0.52359877559829893</v>
      </c>
      <c r="BO281" s="22">
        <f>'SERIES_DB-MetaData'!$BO$6</f>
        <v>0.52359877559829893</v>
      </c>
      <c r="BP281" s="31">
        <f>IF('SERIES_DB-MetaData'!$F281="US",'SERIES_DB-MetaData'!BP281,'SERIES_DB-MetaData'!BP281/6.89476)</f>
        <v>46.90518596731431</v>
      </c>
      <c r="BQ281" s="31">
        <f>IF('SERIES_DB-MetaData'!$F281="US",'SERIES_DB-MetaData'!BQ281,'SERIES_DB-MetaData'!BQ281/6.89476)</f>
        <v>0</v>
      </c>
      <c r="BR281" s="108">
        <f>'SERIES_DB-MetaData'!BR281</f>
        <v>0</v>
      </c>
      <c r="BS281" s="31">
        <f>IF('SERIES_DB-MetaData'!$F281="US",'SERIES_DB-MetaData'!BS281,'SERIES_DB-MetaData'!BS281/25.4)</f>
        <v>0</v>
      </c>
      <c r="BT281" s="108">
        <f>'SERIES_DB-MetaData'!BT281</f>
        <v>0</v>
      </c>
      <c r="BU281" s="108">
        <f t="shared" si="29"/>
        <v>0</v>
      </c>
      <c r="BV281" s="31">
        <f>IF('SERIES_DB-MetaData'!$F281="US",'SERIES_DB-MetaData'!BV281,'SERIES_DB-MetaData'!BV281/6.89476)</f>
        <v>0</v>
      </c>
      <c r="BW281" s="108">
        <f>'SERIES_DB-MetaData'!BW281</f>
        <v>0</v>
      </c>
      <c r="BX281" s="108">
        <f>'SERIES_DB-MetaData'!BX281</f>
        <v>2</v>
      </c>
    </row>
    <row r="282" spans="1:76">
      <c r="A282" s="85">
        <f>'SERIES_DB-MetaData'!A282</f>
        <v>277</v>
      </c>
      <c r="B282" s="85">
        <f>'SERIES_DB-MetaData'!B282</f>
        <v>0</v>
      </c>
      <c r="C282" s="85">
        <f>'SERIES_DB-MetaData'!C282</f>
        <v>34</v>
      </c>
      <c r="D282" s="85" t="str">
        <f>'SERIES_DB-MetaData'!D282</f>
        <v>Tanabe_4-10</v>
      </c>
      <c r="E282" s="85" t="str">
        <f>'SERIES_DB-MetaData'!E282</f>
        <v>Tanabe (from Lu et al., 2010, NEES Database)</v>
      </c>
      <c r="F282" s="20" t="s">
        <v>193</v>
      </c>
      <c r="G282" s="85" t="str">
        <f>'SERIES_DB-MetaData'!G282</f>
        <v>M</v>
      </c>
      <c r="H282" s="85" t="str">
        <f>'SERIES_DB-MetaData'!H282</f>
        <v>B</v>
      </c>
      <c r="I282" s="31">
        <f>IF('SERIES_DB-MetaData'!$F282="US",'SERIES_DB-MetaData'!I282,'SERIES_DB-MetaData'!I282/6.89476)</f>
        <v>6.3526504185787465</v>
      </c>
      <c r="J282" s="31">
        <f>IF('SERIES_DB-MetaData'!$F282="US",'SERIES_DB-MetaData'!J282,'SERIES_DB-MetaData'!J282/6.89476)</f>
        <v>0</v>
      </c>
      <c r="K282" s="31">
        <f>IF('SERIES_DB-MetaData'!$F282="US",'SERIES_DB-MetaData'!K282,'SERIES_DB-MetaData'!K282/6.89476)</f>
        <v>0</v>
      </c>
      <c r="L282" s="31">
        <f>IF('SERIES_DB-MetaData'!$F282="US",'SERIES_DB-MetaData'!L282,'SERIES_DB-MetaData'!L282/4.448)</f>
        <v>0</v>
      </c>
      <c r="M282" s="20">
        <f>'SERIES_DB-MetaData'!M282</f>
        <v>0</v>
      </c>
      <c r="N282" s="31">
        <f>IF('SERIES_DB-MetaData'!$F282="US",'SERIES_DB-MetaData'!N282,'SERIES_DB-MetaData'!N282/25.4)</f>
        <v>2.3622047244094491</v>
      </c>
      <c r="O282" s="31">
        <f>IF('SERIES_DB-MetaData'!$F282="US",'SERIES_DB-MetaData'!O282,'SERIES_DB-MetaData'!O282/25.4)</f>
        <v>2.3622047244094491</v>
      </c>
      <c r="P282" s="31">
        <f>IF('SERIES_DB-MetaData'!$F282="US",'SERIES_DB-MetaData'!P282,'SERIES_DB-MetaData'!P282/25.4)</f>
        <v>22.440944881889767</v>
      </c>
      <c r="Q282" s="31">
        <f>IF('SERIES_DB-MetaData'!$F282="US",'SERIES_DB-MetaData'!Q282,'SERIES_DB-MetaData'!Q282/25.4)</f>
        <v>1.5748031496062993</v>
      </c>
      <c r="R282" s="31">
        <f>IF('SERIES_DB-MetaData'!$F282="US",'SERIES_DB-MetaData'!R282,'SERIES_DB-MetaData'!R282/25.4)</f>
        <v>18.897637795275593</v>
      </c>
      <c r="S282" s="31">
        <f>IF('SERIES_DB-MetaData'!$F282="US",'SERIES_DB-MetaData'!S282,'SERIES_DB-MetaData'!S282/25.4)</f>
        <v>18.897637795275593</v>
      </c>
      <c r="T282" s="24" t="str">
        <f>'SERIES_DB-MetaData'!T282</f>
        <v>C</v>
      </c>
      <c r="U282" s="31">
        <f>IF('SERIES_DB-MetaData'!$F282="US",'SERIES_DB-MetaData'!U282,'SERIES_DB-MetaData'!U282/(25.4^2))</f>
        <v>33.480066960133925</v>
      </c>
      <c r="V282" s="31">
        <f>IF('SERIES_DB-MetaData'!$F282="US",'SERIES_DB-MetaData'!V282,'SERIES_DB-MetaData'!V282/25.4)</f>
        <v>0.23622047244094491</v>
      </c>
      <c r="W282" s="31">
        <f>IF('SERIES_DB-MetaData'!$F282="US",'SERIES_DB-MetaData'!W282,'SERIES_DB-MetaData'!W282/25.4)</f>
        <v>0</v>
      </c>
      <c r="X282" s="31">
        <f>IF('SERIES_DB-MetaData'!$F282="US",'SERIES_DB-MetaData'!X282,'SERIES_DB-MetaData'!X282/25.4)</f>
        <v>0</v>
      </c>
      <c r="Y282" s="108">
        <f>'SERIES_DB-MetaData'!Y282</f>
        <v>6</v>
      </c>
      <c r="Z282" s="31">
        <f>IF('SERIES_DB-MetaData'!$F282="US",'SERIES_DB-MetaData'!Z282,'SERIES_DB-MetaData'!Z282/25.4)</f>
        <v>0</v>
      </c>
      <c r="AA282" s="108">
        <f>'SERIES_DB-MetaData'!AA282</f>
        <v>0</v>
      </c>
      <c r="AB282" s="31">
        <f>IF('SERIES_DB-MetaData'!$F282="US",'SERIES_DB-MetaData'!AB282,'SERIES_DB-MetaData'!AB282/25.4)</f>
        <v>0</v>
      </c>
      <c r="AC282" s="108">
        <f>'SERIES_DB-MetaData'!AC282</f>
        <v>0</v>
      </c>
      <c r="AD282" s="108">
        <f>'SERIES_DB-MetaData'!AD282</f>
        <v>0</v>
      </c>
      <c r="AE282" s="31">
        <f>IF('SERIES_DB-MetaData'!$F282="US",'SERIES_DB-MetaData'!AE282,'SERIES_DB-MetaData'!AE282/25.4)</f>
        <v>0</v>
      </c>
      <c r="AF282" s="108" t="str">
        <f>'SERIES_DB-MetaData'!AF282</f>
        <v>Ribbed</v>
      </c>
      <c r="AG282" s="23">
        <f t="shared" si="26"/>
        <v>0.78539816339744839</v>
      </c>
      <c r="AH282" s="31">
        <f>IF('SERIES_DB-MetaData'!$F282="US",'SERIES_DB-MetaData'!AH282,'SERIES_DB-MetaData'!AH282/25.4)</f>
        <v>0</v>
      </c>
      <c r="AI282" s="31">
        <f>IF('SERIES_DB-MetaData'!$F282="US",'SERIES_DB-MetaData'!AI282,'SERIES_DB-MetaData'!AI282/6.89476)</f>
        <v>42.427872761343394</v>
      </c>
      <c r="AJ282" s="31">
        <f>IF('SERIES_DB-MetaData'!$F282="US",'SERIES_DB-MetaData'!AJ282,'SERIES_DB-MetaData'!AJ282/6.89476)</f>
        <v>0</v>
      </c>
      <c r="AK282" s="31">
        <f>IF('SERIES_DB-MetaData'!$F282="US",'SERIES_DB-MetaData'!AK282,'SERIES_DB-MetaData'!AK282/6.89476)</f>
        <v>0</v>
      </c>
      <c r="AL282" s="31">
        <f>IF('SERIES_DB-MetaData'!$F282="US",'SERIES_DB-MetaData'!AL282,'SERIES_DB-MetaData'!AL282/6.89476)</f>
        <v>0</v>
      </c>
      <c r="AM282" s="31">
        <f>IF('SERIES_DB-MetaData'!$F282="US",'SERIES_DB-MetaData'!AM282,'SERIES_DB-MetaData'!AM282/6.89476)</f>
        <v>0</v>
      </c>
      <c r="AN282" s="31">
        <f>IF('SERIES_DB-MetaData'!$F282="US",'SERIES_DB-MetaData'!AN282,'SERIES_DB-MetaData'!AN282/6.89476)</f>
        <v>0</v>
      </c>
      <c r="AO282" s="108">
        <f>'SERIES_DB-MetaData'!AO282</f>
        <v>0</v>
      </c>
      <c r="AP282" s="108">
        <f>'SERIES_DB-MetaData'!AP282</f>
        <v>0</v>
      </c>
      <c r="AQ282" s="108">
        <f>'SERIES_DB-MetaData'!AQ282</f>
        <v>2</v>
      </c>
      <c r="AR282" s="108" t="str">
        <f>'SERIES_DB-MetaData'!AR282</f>
        <v>Ribbed</v>
      </c>
      <c r="AS282" s="31">
        <f>IF('SERIES_DB-MetaData'!$F282="US",'SERIES_DB-MetaData'!AS282,'SERIES_DB-MetaData'!AS282/25.4)</f>
        <v>5.9055118110236227E-2</v>
      </c>
      <c r="AT282" s="108">
        <f>'SERIES_DB-MetaData'!AT282</f>
        <v>0</v>
      </c>
      <c r="AU282" s="31">
        <f>IF('SERIES_DB-MetaData'!$F282="US",'SERIES_DB-MetaData'!AU282,'SERIES_DB-MetaData'!AU282/25.4)</f>
        <v>0.98425196850393704</v>
      </c>
      <c r="AV282" s="31">
        <f>IF('SERIES_DB-MetaData'!$F282="US",'SERIES_DB-MetaData'!AV282,'SERIES_DB-MetaData'!AV282/25.4)</f>
        <v>0</v>
      </c>
      <c r="AW282" s="108">
        <f>'SERIES_DB-MetaData'!AW282</f>
        <v>0</v>
      </c>
      <c r="AX282" s="31">
        <f>IF('SERIES_DB-MetaData'!$F282="US",'SERIES_DB-MetaData'!AX282,'SERIES_DB-MetaData'!AX282/25.4)</f>
        <v>0</v>
      </c>
      <c r="AY282" s="23">
        <f t="shared" si="27"/>
        <v>0.23561944901923454</v>
      </c>
      <c r="AZ282" s="23"/>
      <c r="BA282" s="31">
        <f>IF('SERIES_DB-MetaData'!$F282="US",'SERIES_DB-MetaData'!BA282,'SERIES_DB-MetaData'!BA282/6.89476)</f>
        <v>46.90518596731431</v>
      </c>
      <c r="BB282" s="31">
        <f>IF('SERIES_DB-MetaData'!$F282="US",'SERIES_DB-MetaData'!BB282,'SERIES_DB-MetaData'!BB282/6.89476)</f>
        <v>0</v>
      </c>
      <c r="BC282" s="108">
        <f>'SERIES_DB-MetaData'!BC282</f>
        <v>0</v>
      </c>
      <c r="BD282" s="31">
        <f>IF('SERIES_DB-MetaData'!$F282="US",'SERIES_DB-MetaData'!BD282,'SERIES_DB-MetaData'!BD282/25.4)</f>
        <v>0.10433070866141733</v>
      </c>
      <c r="BE282" s="31">
        <f>IF('SERIES_DB-MetaData'!$F282="US",'SERIES_DB-MetaData'!BE282,'SERIES_DB-MetaData'!BE282/25.4)</f>
        <v>1.1811023622047245</v>
      </c>
      <c r="BF282" s="108">
        <f>'SERIES_DB-MetaData'!BF282</f>
        <v>3</v>
      </c>
      <c r="BG282" s="23">
        <f t="shared" si="28"/>
        <v>1.3788646506146454</v>
      </c>
      <c r="BH282" s="31">
        <f>IF('SERIES_DB-MetaData'!$F282="US",'SERIES_DB-MetaData'!BH282,'SERIES_DB-MetaData'!BH282/25.4)</f>
        <v>0</v>
      </c>
      <c r="BI282" s="31">
        <f>IF('SERIES_DB-MetaData'!$F282="US",'SERIES_DB-MetaData'!BI282,'SERIES_DB-MetaData'!BI282/6.89476)</f>
        <v>46.90518596731431</v>
      </c>
      <c r="BJ282" s="31">
        <f>IF('SERIES_DB-MetaData'!$F282="US",'SERIES_DB-MetaData'!BJ282,'SERIES_DB-MetaData'!BJ282/6.89476)</f>
        <v>0</v>
      </c>
      <c r="BK282" s="108">
        <f>'SERIES_DB-MetaData'!BK282</f>
        <v>0</v>
      </c>
      <c r="BL282" s="31">
        <f>IF('SERIES_DB-MetaData'!$F282="US",'SERIES_DB-MetaData'!BL282,'SERIES_DB-MetaData'!BL282/25.4)</f>
        <v>0.10433070866141733</v>
      </c>
      <c r="BM282" s="31">
        <f>IF('SERIES_DB-MetaData'!$F282="US",'SERIES_DB-MetaData'!BM282,'SERIES_DB-MetaData'!BM282/25.4)</f>
        <v>1.1811023622047245</v>
      </c>
      <c r="BN282" s="31">
        <f>'SERIES_DB-MetaData'!$BO$6</f>
        <v>0.52359877559829893</v>
      </c>
      <c r="BO282" s="22">
        <f>'SERIES_DB-MetaData'!$BO$6</f>
        <v>0.52359877559829893</v>
      </c>
      <c r="BP282" s="31">
        <f>IF('SERIES_DB-MetaData'!$F282="US",'SERIES_DB-MetaData'!BP282,'SERIES_DB-MetaData'!BP282/6.89476)</f>
        <v>46.90518596731431</v>
      </c>
      <c r="BQ282" s="31">
        <f>IF('SERIES_DB-MetaData'!$F282="US",'SERIES_DB-MetaData'!BQ282,'SERIES_DB-MetaData'!BQ282/6.89476)</f>
        <v>0</v>
      </c>
      <c r="BR282" s="108">
        <f>'SERIES_DB-MetaData'!BR282</f>
        <v>0</v>
      </c>
      <c r="BS282" s="31">
        <f>IF('SERIES_DB-MetaData'!$F282="US",'SERIES_DB-MetaData'!BS282,'SERIES_DB-MetaData'!BS282/25.4)</f>
        <v>0</v>
      </c>
      <c r="BT282" s="108">
        <f>'SERIES_DB-MetaData'!BT282</f>
        <v>0</v>
      </c>
      <c r="BU282" s="108">
        <f t="shared" si="29"/>
        <v>0</v>
      </c>
      <c r="BV282" s="31">
        <f>IF('SERIES_DB-MetaData'!$F282="US",'SERIES_DB-MetaData'!BV282,'SERIES_DB-MetaData'!BV282/6.89476)</f>
        <v>0</v>
      </c>
      <c r="BW282" s="108">
        <f>'SERIES_DB-MetaData'!BW282</f>
        <v>0</v>
      </c>
      <c r="BX282" s="108">
        <f>'SERIES_DB-MetaData'!BX282</f>
        <v>2</v>
      </c>
    </row>
    <row r="283" spans="1:76">
      <c r="A283" s="85">
        <f>'SERIES_DB-MetaData'!A283</f>
        <v>278</v>
      </c>
      <c r="B283" s="85">
        <f>'SERIES_DB-MetaData'!B283</f>
        <v>0</v>
      </c>
      <c r="C283" s="85">
        <f>'SERIES_DB-MetaData'!C283</f>
        <v>35</v>
      </c>
      <c r="D283" s="85" t="str">
        <f>'SERIES_DB-MetaData'!D283</f>
        <v>Tanabe_4-11</v>
      </c>
      <c r="E283" s="85" t="str">
        <f>'SERIES_DB-MetaData'!E283</f>
        <v>Tanabe (from Lu et al., 2010, NEES Database)</v>
      </c>
      <c r="F283" s="20" t="s">
        <v>193</v>
      </c>
      <c r="G283" s="85" t="str">
        <f>'SERIES_DB-MetaData'!G283</f>
        <v>M</v>
      </c>
      <c r="H283" s="85" t="str">
        <f>'SERIES_DB-MetaData'!H283</f>
        <v>B</v>
      </c>
      <c r="I283" s="31">
        <f>IF('SERIES_DB-MetaData'!$F283="US",'SERIES_DB-MetaData'!I283,'SERIES_DB-MetaData'!I283/6.89476)</f>
        <v>6.3381466504998007</v>
      </c>
      <c r="J283" s="31">
        <f>IF('SERIES_DB-MetaData'!$F283="US",'SERIES_DB-MetaData'!J283,'SERIES_DB-MetaData'!J283/6.89476)</f>
        <v>0</v>
      </c>
      <c r="K283" s="31">
        <f>IF('SERIES_DB-MetaData'!$F283="US",'SERIES_DB-MetaData'!K283,'SERIES_DB-MetaData'!K283/6.89476)</f>
        <v>0</v>
      </c>
      <c r="L283" s="31">
        <f>IF('SERIES_DB-MetaData'!$F283="US",'SERIES_DB-MetaData'!L283,'SERIES_DB-MetaData'!L283/4.448)</f>
        <v>0</v>
      </c>
      <c r="M283" s="20">
        <f>'SERIES_DB-MetaData'!M283</f>
        <v>0</v>
      </c>
      <c r="N283" s="31">
        <f>IF('SERIES_DB-MetaData'!$F283="US",'SERIES_DB-MetaData'!N283,'SERIES_DB-MetaData'!N283/25.4)</f>
        <v>2.3622047244094491</v>
      </c>
      <c r="O283" s="31">
        <f>IF('SERIES_DB-MetaData'!$F283="US",'SERIES_DB-MetaData'!O283,'SERIES_DB-MetaData'!O283/25.4)</f>
        <v>2.3622047244094491</v>
      </c>
      <c r="P283" s="31">
        <f>IF('SERIES_DB-MetaData'!$F283="US",'SERIES_DB-MetaData'!P283,'SERIES_DB-MetaData'!P283/25.4)</f>
        <v>22.440944881889767</v>
      </c>
      <c r="Q283" s="31">
        <f>IF('SERIES_DB-MetaData'!$F283="US",'SERIES_DB-MetaData'!Q283,'SERIES_DB-MetaData'!Q283/25.4)</f>
        <v>1.5748031496062993</v>
      </c>
      <c r="R283" s="31">
        <f>IF('SERIES_DB-MetaData'!$F283="US",'SERIES_DB-MetaData'!R283,'SERIES_DB-MetaData'!R283/25.4)</f>
        <v>18.897637795275593</v>
      </c>
      <c r="S283" s="31">
        <f>IF('SERIES_DB-MetaData'!$F283="US",'SERIES_DB-MetaData'!S283,'SERIES_DB-MetaData'!S283/25.4)</f>
        <v>18.897637795275593</v>
      </c>
      <c r="T283" s="24" t="str">
        <f>'SERIES_DB-MetaData'!T283</f>
        <v>C</v>
      </c>
      <c r="U283" s="31">
        <f>IF('SERIES_DB-MetaData'!$F283="US",'SERIES_DB-MetaData'!U283,'SERIES_DB-MetaData'!U283/(25.4^2))</f>
        <v>33.480066960133925</v>
      </c>
      <c r="V283" s="31">
        <f>IF('SERIES_DB-MetaData'!$F283="US",'SERIES_DB-MetaData'!V283,'SERIES_DB-MetaData'!V283/25.4)</f>
        <v>0.23622047244094491</v>
      </c>
      <c r="W283" s="31">
        <f>IF('SERIES_DB-MetaData'!$F283="US",'SERIES_DB-MetaData'!W283,'SERIES_DB-MetaData'!W283/25.4)</f>
        <v>0</v>
      </c>
      <c r="X283" s="31">
        <f>IF('SERIES_DB-MetaData'!$F283="US",'SERIES_DB-MetaData'!X283,'SERIES_DB-MetaData'!X283/25.4)</f>
        <v>0</v>
      </c>
      <c r="Y283" s="108">
        <f>'SERIES_DB-MetaData'!Y283</f>
        <v>6</v>
      </c>
      <c r="Z283" s="31">
        <f>IF('SERIES_DB-MetaData'!$F283="US",'SERIES_DB-MetaData'!Z283,'SERIES_DB-MetaData'!Z283/25.4)</f>
        <v>0</v>
      </c>
      <c r="AA283" s="108">
        <f>'SERIES_DB-MetaData'!AA283</f>
        <v>0</v>
      </c>
      <c r="AB283" s="31">
        <f>IF('SERIES_DB-MetaData'!$F283="US",'SERIES_DB-MetaData'!AB283,'SERIES_DB-MetaData'!AB283/25.4)</f>
        <v>0</v>
      </c>
      <c r="AC283" s="108">
        <f>'SERIES_DB-MetaData'!AC283</f>
        <v>0</v>
      </c>
      <c r="AD283" s="108">
        <f>'SERIES_DB-MetaData'!AD283</f>
        <v>0</v>
      </c>
      <c r="AE283" s="31">
        <f>IF('SERIES_DB-MetaData'!$F283="US",'SERIES_DB-MetaData'!AE283,'SERIES_DB-MetaData'!AE283/25.4)</f>
        <v>0</v>
      </c>
      <c r="AF283" s="108" t="str">
        <f>'SERIES_DB-MetaData'!AF283</f>
        <v>Ribbed</v>
      </c>
      <c r="AG283" s="23">
        <f t="shared" si="26"/>
        <v>0.78539816339744839</v>
      </c>
      <c r="AH283" s="31">
        <f>IF('SERIES_DB-MetaData'!$F283="US",'SERIES_DB-MetaData'!AH283,'SERIES_DB-MetaData'!AH283/25.4)</f>
        <v>0</v>
      </c>
      <c r="AI283" s="31">
        <f>IF('SERIES_DB-MetaData'!$F283="US",'SERIES_DB-MetaData'!AI283,'SERIES_DB-MetaData'!AI283/6.89476)</f>
        <v>42.427872761343394</v>
      </c>
      <c r="AJ283" s="31">
        <f>IF('SERIES_DB-MetaData'!$F283="US",'SERIES_DB-MetaData'!AJ283,'SERIES_DB-MetaData'!AJ283/6.89476)</f>
        <v>0</v>
      </c>
      <c r="AK283" s="31">
        <f>IF('SERIES_DB-MetaData'!$F283="US",'SERIES_DB-MetaData'!AK283,'SERIES_DB-MetaData'!AK283/6.89476)</f>
        <v>0</v>
      </c>
      <c r="AL283" s="31">
        <f>IF('SERIES_DB-MetaData'!$F283="US",'SERIES_DB-MetaData'!AL283,'SERIES_DB-MetaData'!AL283/6.89476)</f>
        <v>0</v>
      </c>
      <c r="AM283" s="31">
        <f>IF('SERIES_DB-MetaData'!$F283="US",'SERIES_DB-MetaData'!AM283,'SERIES_DB-MetaData'!AM283/6.89476)</f>
        <v>0</v>
      </c>
      <c r="AN283" s="31">
        <f>IF('SERIES_DB-MetaData'!$F283="US",'SERIES_DB-MetaData'!AN283,'SERIES_DB-MetaData'!AN283/6.89476)</f>
        <v>0</v>
      </c>
      <c r="AO283" s="108">
        <f>'SERIES_DB-MetaData'!AO283</f>
        <v>0</v>
      </c>
      <c r="AP283" s="108">
        <f>'SERIES_DB-MetaData'!AP283</f>
        <v>0</v>
      </c>
      <c r="AQ283" s="108">
        <f>'SERIES_DB-MetaData'!AQ283</f>
        <v>2</v>
      </c>
      <c r="AR283" s="108" t="str">
        <f>'SERIES_DB-MetaData'!AR283</f>
        <v>Ribbed</v>
      </c>
      <c r="AS283" s="31">
        <f>IF('SERIES_DB-MetaData'!$F283="US",'SERIES_DB-MetaData'!AS283,'SERIES_DB-MetaData'!AS283/25.4)</f>
        <v>5.9055118110236227E-2</v>
      </c>
      <c r="AT283" s="108">
        <f>'SERIES_DB-MetaData'!AT283</f>
        <v>0</v>
      </c>
      <c r="AU283" s="31">
        <f>IF('SERIES_DB-MetaData'!$F283="US",'SERIES_DB-MetaData'!AU283,'SERIES_DB-MetaData'!AU283/25.4)</f>
        <v>0.98425196850393704</v>
      </c>
      <c r="AV283" s="31">
        <f>IF('SERIES_DB-MetaData'!$F283="US",'SERIES_DB-MetaData'!AV283,'SERIES_DB-MetaData'!AV283/25.4)</f>
        <v>0</v>
      </c>
      <c r="AW283" s="108">
        <f>'SERIES_DB-MetaData'!AW283</f>
        <v>0</v>
      </c>
      <c r="AX283" s="31">
        <f>IF('SERIES_DB-MetaData'!$F283="US",'SERIES_DB-MetaData'!AX283,'SERIES_DB-MetaData'!AX283/25.4)</f>
        <v>0</v>
      </c>
      <c r="AY283" s="23">
        <f t="shared" si="27"/>
        <v>0.23561944901923454</v>
      </c>
      <c r="AZ283" s="23"/>
      <c r="BA283" s="31">
        <f>IF('SERIES_DB-MetaData'!$F283="US",'SERIES_DB-MetaData'!BA283,'SERIES_DB-MetaData'!BA283/6.89476)</f>
        <v>46.90518596731431</v>
      </c>
      <c r="BB283" s="31">
        <f>IF('SERIES_DB-MetaData'!$F283="US",'SERIES_DB-MetaData'!BB283,'SERIES_DB-MetaData'!BB283/6.89476)</f>
        <v>0</v>
      </c>
      <c r="BC283" s="108">
        <f>'SERIES_DB-MetaData'!BC283</f>
        <v>0</v>
      </c>
      <c r="BD283" s="31">
        <f>IF('SERIES_DB-MetaData'!$F283="US",'SERIES_DB-MetaData'!BD283,'SERIES_DB-MetaData'!BD283/25.4)</f>
        <v>0.10433070866141733</v>
      </c>
      <c r="BE283" s="31">
        <f>IF('SERIES_DB-MetaData'!$F283="US",'SERIES_DB-MetaData'!BE283,'SERIES_DB-MetaData'!BE283/25.4)</f>
        <v>1.1811023622047245</v>
      </c>
      <c r="BF283" s="108">
        <f>'SERIES_DB-MetaData'!BF283</f>
        <v>3</v>
      </c>
      <c r="BG283" s="23">
        <f t="shared" si="28"/>
        <v>1.3788646506146454</v>
      </c>
      <c r="BH283" s="31">
        <f>IF('SERIES_DB-MetaData'!$F283="US",'SERIES_DB-MetaData'!BH283,'SERIES_DB-MetaData'!BH283/25.4)</f>
        <v>0</v>
      </c>
      <c r="BI283" s="31">
        <f>IF('SERIES_DB-MetaData'!$F283="US",'SERIES_DB-MetaData'!BI283,'SERIES_DB-MetaData'!BI283/6.89476)</f>
        <v>46.90518596731431</v>
      </c>
      <c r="BJ283" s="31">
        <f>IF('SERIES_DB-MetaData'!$F283="US",'SERIES_DB-MetaData'!BJ283,'SERIES_DB-MetaData'!BJ283/6.89476)</f>
        <v>0</v>
      </c>
      <c r="BK283" s="108">
        <f>'SERIES_DB-MetaData'!BK283</f>
        <v>0</v>
      </c>
      <c r="BL283" s="31">
        <f>IF('SERIES_DB-MetaData'!$F283="US",'SERIES_DB-MetaData'!BL283,'SERIES_DB-MetaData'!BL283/25.4)</f>
        <v>0.10433070866141733</v>
      </c>
      <c r="BM283" s="31">
        <f>IF('SERIES_DB-MetaData'!$F283="US",'SERIES_DB-MetaData'!BM283,'SERIES_DB-MetaData'!BM283/25.4)</f>
        <v>1.1811023622047245</v>
      </c>
      <c r="BN283" s="31">
        <f>'SERIES_DB-MetaData'!$BO$6</f>
        <v>0.52359877559829893</v>
      </c>
      <c r="BO283" s="22">
        <f>'SERIES_DB-MetaData'!$BO$6</f>
        <v>0.52359877559829893</v>
      </c>
      <c r="BP283" s="31">
        <f>IF('SERIES_DB-MetaData'!$F283="US",'SERIES_DB-MetaData'!BP283,'SERIES_DB-MetaData'!BP283/6.89476)</f>
        <v>46.90518596731431</v>
      </c>
      <c r="BQ283" s="31">
        <f>IF('SERIES_DB-MetaData'!$F283="US",'SERIES_DB-MetaData'!BQ283,'SERIES_DB-MetaData'!BQ283/6.89476)</f>
        <v>0</v>
      </c>
      <c r="BR283" s="108">
        <f>'SERIES_DB-MetaData'!BR283</f>
        <v>0</v>
      </c>
      <c r="BS283" s="31">
        <f>IF('SERIES_DB-MetaData'!$F283="US",'SERIES_DB-MetaData'!BS283,'SERIES_DB-MetaData'!BS283/25.4)</f>
        <v>0</v>
      </c>
      <c r="BT283" s="108">
        <f>'SERIES_DB-MetaData'!BT283</f>
        <v>0</v>
      </c>
      <c r="BU283" s="108">
        <f t="shared" si="29"/>
        <v>0</v>
      </c>
      <c r="BV283" s="31">
        <f>IF('SERIES_DB-MetaData'!$F283="US",'SERIES_DB-MetaData'!BV283,'SERIES_DB-MetaData'!BV283/6.89476)</f>
        <v>0</v>
      </c>
      <c r="BW283" s="108">
        <f>'SERIES_DB-MetaData'!BW283</f>
        <v>0</v>
      </c>
      <c r="BX283" s="108">
        <f>'SERIES_DB-MetaData'!BX283</f>
        <v>2</v>
      </c>
    </row>
    <row r="284" spans="1:76">
      <c r="A284" s="85">
        <f>'SERIES_DB-MetaData'!A284</f>
        <v>279</v>
      </c>
      <c r="B284" s="85">
        <f>'SERIES_DB-MetaData'!B284</f>
        <v>0</v>
      </c>
      <c r="C284" s="85">
        <f>'SERIES_DB-MetaData'!C284</f>
        <v>36</v>
      </c>
      <c r="D284" s="85" t="str">
        <f>'SERIES_DB-MetaData'!D284</f>
        <v>Tanabe_4-12</v>
      </c>
      <c r="E284" s="85" t="str">
        <f>'SERIES_DB-MetaData'!E284</f>
        <v>Tanabe (from Lu et al., 2010, NEES Database)</v>
      </c>
      <c r="F284" s="20" t="s">
        <v>193</v>
      </c>
      <c r="G284" s="85" t="str">
        <f>'SERIES_DB-MetaData'!G284</f>
        <v>M</v>
      </c>
      <c r="H284" s="85" t="str">
        <f>'SERIES_DB-MetaData'!H284</f>
        <v>B</v>
      </c>
      <c r="I284" s="31">
        <f>IF('SERIES_DB-MetaData'!$F284="US",'SERIES_DB-MetaData'!I284,'SERIES_DB-MetaData'!I284/6.89476)</f>
        <v>5.9175373762103396</v>
      </c>
      <c r="J284" s="31">
        <f>IF('SERIES_DB-MetaData'!$F284="US",'SERIES_DB-MetaData'!J284,'SERIES_DB-MetaData'!J284/6.89476)</f>
        <v>0</v>
      </c>
      <c r="K284" s="31">
        <f>IF('SERIES_DB-MetaData'!$F284="US",'SERIES_DB-MetaData'!K284,'SERIES_DB-MetaData'!K284/6.89476)</f>
        <v>0</v>
      </c>
      <c r="L284" s="31">
        <f>IF('SERIES_DB-MetaData'!$F284="US",'SERIES_DB-MetaData'!L284,'SERIES_DB-MetaData'!L284/4.448)</f>
        <v>0</v>
      </c>
      <c r="M284" s="20">
        <f>'SERIES_DB-MetaData'!M284</f>
        <v>0</v>
      </c>
      <c r="N284" s="31">
        <f>IF('SERIES_DB-MetaData'!$F284="US",'SERIES_DB-MetaData'!N284,'SERIES_DB-MetaData'!N284/25.4)</f>
        <v>2.3622047244094491</v>
      </c>
      <c r="O284" s="31">
        <f>IF('SERIES_DB-MetaData'!$F284="US",'SERIES_DB-MetaData'!O284,'SERIES_DB-MetaData'!O284/25.4)</f>
        <v>2.3622047244094491</v>
      </c>
      <c r="P284" s="31">
        <f>IF('SERIES_DB-MetaData'!$F284="US",'SERIES_DB-MetaData'!P284,'SERIES_DB-MetaData'!P284/25.4)</f>
        <v>22.440944881889767</v>
      </c>
      <c r="Q284" s="31">
        <f>IF('SERIES_DB-MetaData'!$F284="US",'SERIES_DB-MetaData'!Q284,'SERIES_DB-MetaData'!Q284/25.4)</f>
        <v>1.5748031496062993</v>
      </c>
      <c r="R284" s="31">
        <f>IF('SERIES_DB-MetaData'!$F284="US",'SERIES_DB-MetaData'!R284,'SERIES_DB-MetaData'!R284/25.4)</f>
        <v>18.897637795275593</v>
      </c>
      <c r="S284" s="31">
        <f>IF('SERIES_DB-MetaData'!$F284="US",'SERIES_DB-MetaData'!S284,'SERIES_DB-MetaData'!S284/25.4)</f>
        <v>18.897637795275593</v>
      </c>
      <c r="T284" s="24" t="str">
        <f>'SERIES_DB-MetaData'!T284</f>
        <v>C</v>
      </c>
      <c r="U284" s="31">
        <f>IF('SERIES_DB-MetaData'!$F284="US",'SERIES_DB-MetaData'!U284,'SERIES_DB-MetaData'!U284/(25.4^2))</f>
        <v>33.480066960133925</v>
      </c>
      <c r="V284" s="31">
        <f>IF('SERIES_DB-MetaData'!$F284="US",'SERIES_DB-MetaData'!V284,'SERIES_DB-MetaData'!V284/25.4)</f>
        <v>0.23622047244094491</v>
      </c>
      <c r="W284" s="31">
        <f>IF('SERIES_DB-MetaData'!$F284="US",'SERIES_DB-MetaData'!W284,'SERIES_DB-MetaData'!W284/25.4)</f>
        <v>0</v>
      </c>
      <c r="X284" s="31">
        <f>IF('SERIES_DB-MetaData'!$F284="US",'SERIES_DB-MetaData'!X284,'SERIES_DB-MetaData'!X284/25.4)</f>
        <v>0</v>
      </c>
      <c r="Y284" s="108">
        <f>'SERIES_DB-MetaData'!Y284</f>
        <v>6</v>
      </c>
      <c r="Z284" s="31">
        <f>IF('SERIES_DB-MetaData'!$F284="US",'SERIES_DB-MetaData'!Z284,'SERIES_DB-MetaData'!Z284/25.4)</f>
        <v>0</v>
      </c>
      <c r="AA284" s="108">
        <f>'SERIES_DB-MetaData'!AA284</f>
        <v>0</v>
      </c>
      <c r="AB284" s="31">
        <f>IF('SERIES_DB-MetaData'!$F284="US",'SERIES_DB-MetaData'!AB284,'SERIES_DB-MetaData'!AB284/25.4)</f>
        <v>0</v>
      </c>
      <c r="AC284" s="108">
        <f>'SERIES_DB-MetaData'!AC284</f>
        <v>0</v>
      </c>
      <c r="AD284" s="108">
        <f>'SERIES_DB-MetaData'!AD284</f>
        <v>0</v>
      </c>
      <c r="AE284" s="31">
        <f>IF('SERIES_DB-MetaData'!$F284="US",'SERIES_DB-MetaData'!AE284,'SERIES_DB-MetaData'!AE284/25.4)</f>
        <v>0</v>
      </c>
      <c r="AF284" s="108" t="str">
        <f>'SERIES_DB-MetaData'!AF284</f>
        <v>Ribbed</v>
      </c>
      <c r="AG284" s="23">
        <f t="shared" si="26"/>
        <v>0.78539816339744839</v>
      </c>
      <c r="AH284" s="31">
        <f>IF('SERIES_DB-MetaData'!$F284="US",'SERIES_DB-MetaData'!AH284,'SERIES_DB-MetaData'!AH284/25.4)</f>
        <v>0</v>
      </c>
      <c r="AI284" s="31">
        <f>IF('SERIES_DB-MetaData'!$F284="US",'SERIES_DB-MetaData'!AI284,'SERIES_DB-MetaData'!AI284/6.89476)</f>
        <v>42.427872761343394</v>
      </c>
      <c r="AJ284" s="31">
        <f>IF('SERIES_DB-MetaData'!$F284="US",'SERIES_DB-MetaData'!AJ284,'SERIES_DB-MetaData'!AJ284/6.89476)</f>
        <v>0</v>
      </c>
      <c r="AK284" s="31">
        <f>IF('SERIES_DB-MetaData'!$F284="US",'SERIES_DB-MetaData'!AK284,'SERIES_DB-MetaData'!AK284/6.89476)</f>
        <v>0</v>
      </c>
      <c r="AL284" s="31">
        <f>IF('SERIES_DB-MetaData'!$F284="US",'SERIES_DB-MetaData'!AL284,'SERIES_DB-MetaData'!AL284/6.89476)</f>
        <v>0</v>
      </c>
      <c r="AM284" s="31">
        <f>IF('SERIES_DB-MetaData'!$F284="US",'SERIES_DB-MetaData'!AM284,'SERIES_DB-MetaData'!AM284/6.89476)</f>
        <v>0</v>
      </c>
      <c r="AN284" s="31">
        <f>IF('SERIES_DB-MetaData'!$F284="US",'SERIES_DB-MetaData'!AN284,'SERIES_DB-MetaData'!AN284/6.89476)</f>
        <v>0</v>
      </c>
      <c r="AO284" s="108">
        <f>'SERIES_DB-MetaData'!AO284</f>
        <v>0</v>
      </c>
      <c r="AP284" s="108">
        <f>'SERIES_DB-MetaData'!AP284</f>
        <v>0</v>
      </c>
      <c r="AQ284" s="108">
        <f>'SERIES_DB-MetaData'!AQ284</f>
        <v>2</v>
      </c>
      <c r="AR284" s="108" t="str">
        <f>'SERIES_DB-MetaData'!AR284</f>
        <v>Ribbed</v>
      </c>
      <c r="AS284" s="31">
        <f>IF('SERIES_DB-MetaData'!$F284="US",'SERIES_DB-MetaData'!AS284,'SERIES_DB-MetaData'!AS284/25.4)</f>
        <v>5.9055118110236227E-2</v>
      </c>
      <c r="AT284" s="108">
        <f>'SERIES_DB-MetaData'!AT284</f>
        <v>0</v>
      </c>
      <c r="AU284" s="31">
        <f>IF('SERIES_DB-MetaData'!$F284="US",'SERIES_DB-MetaData'!AU284,'SERIES_DB-MetaData'!AU284/25.4)</f>
        <v>0.98425196850393704</v>
      </c>
      <c r="AV284" s="31">
        <f>IF('SERIES_DB-MetaData'!$F284="US",'SERIES_DB-MetaData'!AV284,'SERIES_DB-MetaData'!AV284/25.4)</f>
        <v>0</v>
      </c>
      <c r="AW284" s="108">
        <f>'SERIES_DB-MetaData'!AW284</f>
        <v>0</v>
      </c>
      <c r="AX284" s="31">
        <f>IF('SERIES_DB-MetaData'!$F284="US",'SERIES_DB-MetaData'!AX284,'SERIES_DB-MetaData'!AX284/25.4)</f>
        <v>0</v>
      </c>
      <c r="AY284" s="23">
        <f t="shared" si="27"/>
        <v>0.23561944901923454</v>
      </c>
      <c r="AZ284" s="23"/>
      <c r="BA284" s="31">
        <f>IF('SERIES_DB-MetaData'!$F284="US",'SERIES_DB-MetaData'!BA284,'SERIES_DB-MetaData'!BA284/6.89476)</f>
        <v>46.90518596731431</v>
      </c>
      <c r="BB284" s="31">
        <f>IF('SERIES_DB-MetaData'!$F284="US",'SERIES_DB-MetaData'!BB284,'SERIES_DB-MetaData'!BB284/6.89476)</f>
        <v>0</v>
      </c>
      <c r="BC284" s="108">
        <f>'SERIES_DB-MetaData'!BC284</f>
        <v>0</v>
      </c>
      <c r="BD284" s="31">
        <f>IF('SERIES_DB-MetaData'!$F284="US",'SERIES_DB-MetaData'!BD284,'SERIES_DB-MetaData'!BD284/25.4)</f>
        <v>0.10433070866141733</v>
      </c>
      <c r="BE284" s="31">
        <f>IF('SERIES_DB-MetaData'!$F284="US",'SERIES_DB-MetaData'!BE284,'SERIES_DB-MetaData'!BE284/25.4)</f>
        <v>1.1811023622047245</v>
      </c>
      <c r="BF284" s="108">
        <f>'SERIES_DB-MetaData'!BF284</f>
        <v>3</v>
      </c>
      <c r="BG284" s="23">
        <f t="shared" si="28"/>
        <v>1.3788646506146454</v>
      </c>
      <c r="BH284" s="31">
        <f>IF('SERIES_DB-MetaData'!$F284="US",'SERIES_DB-MetaData'!BH284,'SERIES_DB-MetaData'!BH284/25.4)</f>
        <v>0</v>
      </c>
      <c r="BI284" s="31">
        <f>IF('SERIES_DB-MetaData'!$F284="US",'SERIES_DB-MetaData'!BI284,'SERIES_DB-MetaData'!BI284/6.89476)</f>
        <v>46.90518596731431</v>
      </c>
      <c r="BJ284" s="31">
        <f>IF('SERIES_DB-MetaData'!$F284="US",'SERIES_DB-MetaData'!BJ284,'SERIES_DB-MetaData'!BJ284/6.89476)</f>
        <v>0</v>
      </c>
      <c r="BK284" s="108">
        <f>'SERIES_DB-MetaData'!BK284</f>
        <v>0</v>
      </c>
      <c r="BL284" s="31">
        <f>IF('SERIES_DB-MetaData'!$F284="US",'SERIES_DB-MetaData'!BL284,'SERIES_DB-MetaData'!BL284/25.4)</f>
        <v>0.10433070866141733</v>
      </c>
      <c r="BM284" s="31">
        <f>IF('SERIES_DB-MetaData'!$F284="US",'SERIES_DB-MetaData'!BM284,'SERIES_DB-MetaData'!BM284/25.4)</f>
        <v>1.1811023622047245</v>
      </c>
      <c r="BN284" s="31">
        <f>'SERIES_DB-MetaData'!$BO$6</f>
        <v>0.52359877559829893</v>
      </c>
      <c r="BO284" s="22">
        <f>'SERIES_DB-MetaData'!$BO$6</f>
        <v>0.52359877559829893</v>
      </c>
      <c r="BP284" s="31">
        <f>IF('SERIES_DB-MetaData'!$F284="US",'SERIES_DB-MetaData'!BP284,'SERIES_DB-MetaData'!BP284/6.89476)</f>
        <v>46.90518596731431</v>
      </c>
      <c r="BQ284" s="31">
        <f>IF('SERIES_DB-MetaData'!$F284="US",'SERIES_DB-MetaData'!BQ284,'SERIES_DB-MetaData'!BQ284/6.89476)</f>
        <v>0</v>
      </c>
      <c r="BR284" s="108">
        <f>'SERIES_DB-MetaData'!BR284</f>
        <v>0</v>
      </c>
      <c r="BS284" s="31">
        <f>IF('SERIES_DB-MetaData'!$F284="US",'SERIES_DB-MetaData'!BS284,'SERIES_DB-MetaData'!BS284/25.4)</f>
        <v>0</v>
      </c>
      <c r="BT284" s="108">
        <f>'SERIES_DB-MetaData'!BT284</f>
        <v>0</v>
      </c>
      <c r="BU284" s="108">
        <f t="shared" si="29"/>
        <v>0</v>
      </c>
      <c r="BV284" s="31">
        <f>IF('SERIES_DB-MetaData'!$F284="US",'SERIES_DB-MetaData'!BV284,'SERIES_DB-MetaData'!BV284/6.89476)</f>
        <v>0</v>
      </c>
      <c r="BW284" s="108">
        <f>'SERIES_DB-MetaData'!BW284</f>
        <v>0</v>
      </c>
      <c r="BX284" s="108">
        <f>'SERIES_DB-MetaData'!BX284</f>
        <v>2</v>
      </c>
    </row>
    <row r="285" spans="1:76">
      <c r="A285" s="85">
        <f>'SERIES_DB-MetaData'!A285</f>
        <v>280</v>
      </c>
      <c r="B285" s="85">
        <f>'SERIES_DB-MetaData'!B285</f>
        <v>0</v>
      </c>
      <c r="C285" s="85">
        <f>'SERIES_DB-MetaData'!C285</f>
        <v>1</v>
      </c>
      <c r="D285" s="85" t="str">
        <f>'SERIES_DB-MetaData'!D285</f>
        <v>SHW1</v>
      </c>
      <c r="E285" s="85" t="str">
        <f>'SERIES_DB-MetaData'!E285</f>
        <v>Tasnimi (1998)</v>
      </c>
      <c r="F285" s="20" t="s">
        <v>193</v>
      </c>
      <c r="G285" s="85" t="str">
        <f>'SERIES_DB-MetaData'!G285</f>
        <v>C</v>
      </c>
      <c r="H285" s="85" t="str">
        <f>'SERIES_DB-MetaData'!H285</f>
        <v>R</v>
      </c>
      <c r="I285" s="31">
        <f>IF('SERIES_DB-MetaData'!$F285="US",'SERIES_DB-MetaData'!I285,'SERIES_DB-MetaData'!I285/6.89476)</f>
        <v>3.132813905052533</v>
      </c>
      <c r="J285" s="31">
        <f>IF('SERIES_DB-MetaData'!$F285="US",'SERIES_DB-MetaData'!J285,'SERIES_DB-MetaData'!J285/6.89476)</f>
        <v>0</v>
      </c>
      <c r="K285" s="31">
        <f>IF('SERIES_DB-MetaData'!$F285="US",'SERIES_DB-MetaData'!K285,'SERIES_DB-MetaData'!K285/6.89476)</f>
        <v>0</v>
      </c>
      <c r="L285" s="31">
        <f>IF('SERIES_DB-MetaData'!$F285="US",'SERIES_DB-MetaData'!L285,'SERIES_DB-MetaData'!L285/4.448)</f>
        <v>0</v>
      </c>
      <c r="M285" s="20">
        <f>'SERIES_DB-MetaData'!M285</f>
        <v>0</v>
      </c>
      <c r="N285" s="31">
        <f>IF('SERIES_DB-MetaData'!$F285="US",'SERIES_DB-MetaData'!N285,'SERIES_DB-MetaData'!N285/25.4)</f>
        <v>1.9685039370078741</v>
      </c>
      <c r="O285" s="31">
        <f>IF('SERIES_DB-MetaData'!$F285="US",'SERIES_DB-MetaData'!O285,'SERIES_DB-MetaData'!O285/25.4)</f>
        <v>2.3622047244094491</v>
      </c>
      <c r="P285" s="31">
        <f>IF('SERIES_DB-MetaData'!$F285="US",'SERIES_DB-MetaData'!P285,'SERIES_DB-MetaData'!P285/25.4)</f>
        <v>19.685039370078741</v>
      </c>
      <c r="Q285" s="31">
        <f>IF('SERIES_DB-MetaData'!$F285="US",'SERIES_DB-MetaData'!Q285,'SERIES_DB-MetaData'!Q285/25.4)</f>
        <v>1.9685039370078741</v>
      </c>
      <c r="R285" s="31">
        <f>IF('SERIES_DB-MetaData'!$F285="US",'SERIES_DB-MetaData'!R285,'SERIES_DB-MetaData'!R285/25.4)</f>
        <v>59.055118110236222</v>
      </c>
      <c r="S285" s="31">
        <f>IF('SERIES_DB-MetaData'!$F285="US",'SERIES_DB-MetaData'!S285,'SERIES_DB-MetaData'!S285/25.4)</f>
        <v>44.29133858267717</v>
      </c>
      <c r="T285" s="24" t="str">
        <f>'SERIES_DB-MetaData'!T285</f>
        <v>C</v>
      </c>
      <c r="U285" s="31">
        <f>IF('SERIES_DB-MetaData'!$F285="US",'SERIES_DB-MetaData'!U285,'SERIES_DB-MetaData'!U285/(25.4^2))</f>
        <v>38.750077500155001</v>
      </c>
      <c r="V285" s="31">
        <f>IF('SERIES_DB-MetaData'!$F285="US",'SERIES_DB-MetaData'!V285,'SERIES_DB-MetaData'!V285/25.4)</f>
        <v>0.23622047244094491</v>
      </c>
      <c r="W285" s="31">
        <f>IF('SERIES_DB-MetaData'!$F285="US",'SERIES_DB-MetaData'!W285,'SERIES_DB-MetaData'!W285/25.4)</f>
        <v>0</v>
      </c>
      <c r="X285" s="31">
        <f>IF('SERIES_DB-MetaData'!$F285="US",'SERIES_DB-MetaData'!X285,'SERIES_DB-MetaData'!X285/25.4)</f>
        <v>0</v>
      </c>
      <c r="Y285" s="108">
        <f>'SERIES_DB-MetaData'!Y285</f>
        <v>1</v>
      </c>
      <c r="Z285" s="31">
        <f>IF('SERIES_DB-MetaData'!$F285="US",'SERIES_DB-MetaData'!Z285,'SERIES_DB-MetaData'!Z285/25.4)</f>
        <v>0.78740157480314965</v>
      </c>
      <c r="AA285" s="108">
        <f>'SERIES_DB-MetaData'!AA285</f>
        <v>0</v>
      </c>
      <c r="AB285" s="31">
        <f>IF('SERIES_DB-MetaData'!$F285="US",'SERIES_DB-MetaData'!AB285,'SERIES_DB-MetaData'!AB285/25.4)</f>
        <v>0.78740157480314965</v>
      </c>
      <c r="AC285" s="108">
        <f>'SERIES_DB-MetaData'!AC285</f>
        <v>0</v>
      </c>
      <c r="AD285" s="108" t="str">
        <f>'SERIES_DB-MetaData'!AD285</f>
        <v>H90</v>
      </c>
      <c r="AE285" s="31">
        <f>IF('SERIES_DB-MetaData'!$F285="US",'SERIES_DB-MetaData'!AE285,'SERIES_DB-MetaData'!AE285/25.4)</f>
        <v>11.41732283464567</v>
      </c>
      <c r="AF285" s="108" t="str">
        <f>'SERIES_DB-MetaData'!AF285</f>
        <v>Ribbed</v>
      </c>
      <c r="AG285" s="23">
        <f t="shared" si="26"/>
        <v>0.11309733552923257</v>
      </c>
      <c r="AH285" s="31">
        <f>IF('SERIES_DB-MetaData'!$F285="US",'SERIES_DB-MetaData'!AH285,'SERIES_DB-MetaData'!AH285/25.4)</f>
        <v>0</v>
      </c>
      <c r="AI285" s="31">
        <f>IF('SERIES_DB-MetaData'!$F285="US",'SERIES_DB-MetaData'!AI285,'SERIES_DB-MetaData'!AI285/6.89476)</f>
        <v>40.030399897893474</v>
      </c>
      <c r="AJ285" s="31">
        <f>IF('SERIES_DB-MetaData'!$F285="US",'SERIES_DB-MetaData'!AJ285,'SERIES_DB-MetaData'!AJ285/6.89476)</f>
        <v>68.892898374997827</v>
      </c>
      <c r="AK285" s="31">
        <f>IF('SERIES_DB-MetaData'!$F285="US",'SERIES_DB-MetaData'!AK285,'SERIES_DB-MetaData'!AK285/6.89476)</f>
        <v>0</v>
      </c>
      <c r="AL285" s="31">
        <f>IF('SERIES_DB-MetaData'!$F285="US",'SERIES_DB-MetaData'!AL285,'SERIES_DB-MetaData'!AL285/6.89476)</f>
        <v>0</v>
      </c>
      <c r="AM285" s="31">
        <f>IF('SERIES_DB-MetaData'!$F285="US",'SERIES_DB-MetaData'!AM285,'SERIES_DB-MetaData'!AM285/6.89476)</f>
        <v>0</v>
      </c>
      <c r="AN285" s="31">
        <f>IF('SERIES_DB-MetaData'!$F285="US",'SERIES_DB-MetaData'!AN285,'SERIES_DB-MetaData'!AN285/6.89476)</f>
        <v>0</v>
      </c>
      <c r="AO285" s="108">
        <f>'SERIES_DB-MetaData'!AO285</f>
        <v>0</v>
      </c>
      <c r="AP285" s="108" t="str">
        <f>'SERIES_DB-MetaData'!AP285</f>
        <v>R</v>
      </c>
      <c r="AQ285" s="108">
        <f>'SERIES_DB-MetaData'!AQ285</f>
        <v>2</v>
      </c>
      <c r="AR285" s="108" t="str">
        <f>'SERIES_DB-MetaData'!AR285</f>
        <v>Ribbed</v>
      </c>
      <c r="AS285" s="31">
        <f>IF('SERIES_DB-MetaData'!$F285="US",'SERIES_DB-MetaData'!AS285,'SERIES_DB-MetaData'!AS285/25.4)</f>
        <v>0.11811023622047245</v>
      </c>
      <c r="AT285" s="108">
        <f>'SERIES_DB-MetaData'!AT285</f>
        <v>15</v>
      </c>
      <c r="AU285" s="31">
        <f>IF('SERIES_DB-MetaData'!$F285="US",'SERIES_DB-MetaData'!AU285,'SERIES_DB-MetaData'!AU285/25.4)</f>
        <v>3.9370078740157481</v>
      </c>
      <c r="AV285" s="31">
        <f>IF('SERIES_DB-MetaData'!$F285="US",'SERIES_DB-MetaData'!AV285,'SERIES_DB-MetaData'!AV285/25.4)</f>
        <v>0</v>
      </c>
      <c r="AW285" s="108">
        <f>'SERIES_DB-MetaData'!AW285</f>
        <v>0</v>
      </c>
      <c r="AX285" s="31">
        <f>IF('SERIES_DB-MetaData'!$F285="US",'SERIES_DB-MetaData'!AX285,'SERIES_DB-MetaData'!AX285/25.4)</f>
        <v>0</v>
      </c>
      <c r="AY285" s="23">
        <f t="shared" si="27"/>
        <v>0.28274333882308139</v>
      </c>
      <c r="AZ285" s="23"/>
      <c r="BA285" s="31">
        <f>IF('SERIES_DB-MetaData'!$F285="US",'SERIES_DB-MetaData'!BA285,'SERIES_DB-MetaData'!BA285/6.89476)</f>
        <v>31.328139050525326</v>
      </c>
      <c r="BB285" s="31">
        <f>IF('SERIES_DB-MetaData'!$F285="US",'SERIES_DB-MetaData'!BB285,'SERIES_DB-MetaData'!BB285/6.89476)</f>
        <v>45.976944810261706</v>
      </c>
      <c r="BC285" s="108">
        <f>'SERIES_DB-MetaData'!BC285</f>
        <v>0</v>
      </c>
      <c r="BD285" s="31">
        <f>IF('SERIES_DB-MetaData'!$F285="US",'SERIES_DB-MetaData'!BD285,'SERIES_DB-MetaData'!BD285/25.4)</f>
        <v>0.11811023622047245</v>
      </c>
      <c r="BE285" s="31">
        <f>IF('SERIES_DB-MetaData'!$F285="US",'SERIES_DB-MetaData'!BE285,'SERIES_DB-MetaData'!BE285/25.4)</f>
        <v>3.9370078740157481</v>
      </c>
      <c r="BF285" s="108">
        <f>'SERIES_DB-MetaData'!BF285</f>
        <v>2</v>
      </c>
      <c r="BG285" s="23">
        <f t="shared" si="28"/>
        <v>0.28274333882308139</v>
      </c>
      <c r="BH285" s="31">
        <f>IF('SERIES_DB-MetaData'!$F285="US",'SERIES_DB-MetaData'!BH285,'SERIES_DB-MetaData'!BH285/25.4)</f>
        <v>0</v>
      </c>
      <c r="BI285" s="31">
        <f>IF('SERIES_DB-MetaData'!$F285="US",'SERIES_DB-MetaData'!BI285,'SERIES_DB-MetaData'!BI285/6.89476)</f>
        <v>31.328139050525326</v>
      </c>
      <c r="BJ285" s="31">
        <f>IF('SERIES_DB-MetaData'!$F285="US",'SERIES_DB-MetaData'!BJ285,'SERIES_DB-MetaData'!BJ285/6.89476)</f>
        <v>45.976944810261706</v>
      </c>
      <c r="BK285" s="108">
        <f>'SERIES_DB-MetaData'!BK285</f>
        <v>0</v>
      </c>
      <c r="BL285" s="31">
        <f>IF('SERIES_DB-MetaData'!$F285="US",'SERIES_DB-MetaData'!BL285,'SERIES_DB-MetaData'!BL285/25.4)</f>
        <v>0.11811023622047245</v>
      </c>
      <c r="BM285" s="31">
        <f>IF('SERIES_DB-MetaData'!$F285="US",'SERIES_DB-MetaData'!BM285,'SERIES_DB-MetaData'!BM285/25.4)</f>
        <v>3.9370078740157481</v>
      </c>
      <c r="BN285" s="31">
        <f>'SERIES_DB-MetaData'!$BO$6</f>
        <v>0.52359877559829893</v>
      </c>
      <c r="BO285" s="22">
        <f>'SERIES_DB-MetaData'!$BO$6</f>
        <v>0.52359877559829893</v>
      </c>
      <c r="BP285" s="31">
        <f>IF('SERIES_DB-MetaData'!$F285="US",'SERIES_DB-MetaData'!BP285,'SERIES_DB-MetaData'!BP285/6.89476)</f>
        <v>31.328139050525326</v>
      </c>
      <c r="BQ285" s="31">
        <f>IF('SERIES_DB-MetaData'!$F285="US",'SERIES_DB-MetaData'!BQ285,'SERIES_DB-MetaData'!BQ285/6.89476)</f>
        <v>45.976944810261706</v>
      </c>
      <c r="BR285" s="108">
        <f>'SERIES_DB-MetaData'!BR285</f>
        <v>0</v>
      </c>
      <c r="BS285" s="31">
        <f>IF('SERIES_DB-MetaData'!$F285="US",'SERIES_DB-MetaData'!BS285,'SERIES_DB-MetaData'!BS285/25.4)</f>
        <v>0</v>
      </c>
      <c r="BT285" s="108">
        <f>'SERIES_DB-MetaData'!BT285</f>
        <v>0</v>
      </c>
      <c r="BU285" s="108">
        <f t="shared" si="29"/>
        <v>0</v>
      </c>
      <c r="BV285" s="31">
        <f>IF('SERIES_DB-MetaData'!$F285="US",'SERIES_DB-MetaData'!BV285,'SERIES_DB-MetaData'!BV285/6.89476)</f>
        <v>0</v>
      </c>
      <c r="BW285" s="108">
        <f>'SERIES_DB-MetaData'!BW285</f>
        <v>0</v>
      </c>
      <c r="BX285" s="108">
        <f>'SERIES_DB-MetaData'!BX285</f>
        <v>1</v>
      </c>
    </row>
    <row r="286" spans="1:76">
      <c r="A286" s="85">
        <f>'SERIES_DB-MetaData'!A286</f>
        <v>281</v>
      </c>
      <c r="B286" s="85">
        <f>'SERIES_DB-MetaData'!B286</f>
        <v>0</v>
      </c>
      <c r="C286" s="85">
        <f>'SERIES_DB-MetaData'!C286</f>
        <v>2</v>
      </c>
      <c r="D286" s="85" t="str">
        <f>'SERIES_DB-MetaData'!D286</f>
        <v>SHW2</v>
      </c>
      <c r="E286" s="85" t="str">
        <f>'SERIES_DB-MetaData'!E286</f>
        <v>Tasnimi (1998)</v>
      </c>
      <c r="F286" s="20" t="s">
        <v>193</v>
      </c>
      <c r="G286" s="85" t="str">
        <f>'SERIES_DB-MetaData'!G286</f>
        <v>C</v>
      </c>
      <c r="H286" s="85" t="str">
        <f>'SERIES_DB-MetaData'!H286</f>
        <v>R</v>
      </c>
      <c r="I286" s="31">
        <f>IF('SERIES_DB-MetaData'!$F286="US",'SERIES_DB-MetaData'!I286,'SERIES_DB-MetaData'!I286/6.89476)</f>
        <v>3.132813905052533</v>
      </c>
      <c r="J286" s="31">
        <f>IF('SERIES_DB-MetaData'!$F286="US",'SERIES_DB-MetaData'!J286,'SERIES_DB-MetaData'!J286/6.89476)</f>
        <v>0</v>
      </c>
      <c r="K286" s="31">
        <f>IF('SERIES_DB-MetaData'!$F286="US",'SERIES_DB-MetaData'!K286,'SERIES_DB-MetaData'!K286/6.89476)</f>
        <v>0</v>
      </c>
      <c r="L286" s="31">
        <f>IF('SERIES_DB-MetaData'!$F286="US",'SERIES_DB-MetaData'!L286,'SERIES_DB-MetaData'!L286/4.448)</f>
        <v>0</v>
      </c>
      <c r="M286" s="20">
        <f>'SERIES_DB-MetaData'!M286</f>
        <v>0</v>
      </c>
      <c r="N286" s="31">
        <f>IF('SERIES_DB-MetaData'!$F286="US",'SERIES_DB-MetaData'!N286,'SERIES_DB-MetaData'!N286/25.4)</f>
        <v>1.9685039370078741</v>
      </c>
      <c r="O286" s="31">
        <f>IF('SERIES_DB-MetaData'!$F286="US",'SERIES_DB-MetaData'!O286,'SERIES_DB-MetaData'!O286/25.4)</f>
        <v>2.3622047244094491</v>
      </c>
      <c r="P286" s="31">
        <f>IF('SERIES_DB-MetaData'!$F286="US",'SERIES_DB-MetaData'!P286,'SERIES_DB-MetaData'!P286/25.4)</f>
        <v>19.685039370078741</v>
      </c>
      <c r="Q286" s="31">
        <f>IF('SERIES_DB-MetaData'!$F286="US",'SERIES_DB-MetaData'!Q286,'SERIES_DB-MetaData'!Q286/25.4)</f>
        <v>1.9685039370078741</v>
      </c>
      <c r="R286" s="31">
        <f>IF('SERIES_DB-MetaData'!$F286="US",'SERIES_DB-MetaData'!R286,'SERIES_DB-MetaData'!R286/25.4)</f>
        <v>59.055118110236222</v>
      </c>
      <c r="S286" s="31">
        <f>IF('SERIES_DB-MetaData'!$F286="US",'SERIES_DB-MetaData'!S286,'SERIES_DB-MetaData'!S286/25.4)</f>
        <v>44.29133858267717</v>
      </c>
      <c r="T286" s="24" t="str">
        <f>'SERIES_DB-MetaData'!T286</f>
        <v>C</v>
      </c>
      <c r="U286" s="31">
        <f>IF('SERIES_DB-MetaData'!$F286="US",'SERIES_DB-MetaData'!U286,'SERIES_DB-MetaData'!U286/(25.4^2))</f>
        <v>38.750077500155001</v>
      </c>
      <c r="V286" s="31">
        <f>IF('SERIES_DB-MetaData'!$F286="US",'SERIES_DB-MetaData'!V286,'SERIES_DB-MetaData'!V286/25.4)</f>
        <v>0.23622047244094491</v>
      </c>
      <c r="W286" s="31">
        <f>IF('SERIES_DB-MetaData'!$F286="US",'SERIES_DB-MetaData'!W286,'SERIES_DB-MetaData'!W286/25.4)</f>
        <v>0</v>
      </c>
      <c r="X286" s="31">
        <f>IF('SERIES_DB-MetaData'!$F286="US",'SERIES_DB-MetaData'!X286,'SERIES_DB-MetaData'!X286/25.4)</f>
        <v>0</v>
      </c>
      <c r="Y286" s="108">
        <f>'SERIES_DB-MetaData'!Y286</f>
        <v>1</v>
      </c>
      <c r="Z286" s="31">
        <f>IF('SERIES_DB-MetaData'!$F286="US",'SERIES_DB-MetaData'!Z286,'SERIES_DB-MetaData'!Z286/25.4)</f>
        <v>0.78740157480314965</v>
      </c>
      <c r="AA286" s="108">
        <f>'SERIES_DB-MetaData'!AA286</f>
        <v>0</v>
      </c>
      <c r="AB286" s="31">
        <f>IF('SERIES_DB-MetaData'!$F286="US",'SERIES_DB-MetaData'!AB286,'SERIES_DB-MetaData'!AB286/25.4)</f>
        <v>0.78740157480314965</v>
      </c>
      <c r="AC286" s="108">
        <f>'SERIES_DB-MetaData'!AC286</f>
        <v>0</v>
      </c>
      <c r="AD286" s="108" t="str">
        <f>'SERIES_DB-MetaData'!AD286</f>
        <v>H91</v>
      </c>
      <c r="AE286" s="31">
        <f>IF('SERIES_DB-MetaData'!$F286="US",'SERIES_DB-MetaData'!AE286,'SERIES_DB-MetaData'!AE286/25.4)</f>
        <v>11.41732283464567</v>
      </c>
      <c r="AF286" s="108" t="str">
        <f>'SERIES_DB-MetaData'!AF286</f>
        <v>Ribbed</v>
      </c>
      <c r="AG286" s="23">
        <f t="shared" si="26"/>
        <v>0.11309733552923257</v>
      </c>
      <c r="AH286" s="31">
        <f>IF('SERIES_DB-MetaData'!$F286="US",'SERIES_DB-MetaData'!AH286,'SERIES_DB-MetaData'!AH286/25.4)</f>
        <v>0</v>
      </c>
      <c r="AI286" s="31">
        <f>IF('SERIES_DB-MetaData'!$F286="US",'SERIES_DB-MetaData'!AI286,'SERIES_DB-MetaData'!AI286/6.89476)</f>
        <v>40.030399897893474</v>
      </c>
      <c r="AJ286" s="31">
        <f>IF('SERIES_DB-MetaData'!$F286="US",'SERIES_DB-MetaData'!AJ286,'SERIES_DB-MetaData'!AJ286/6.89476)</f>
        <v>68.892898374997827</v>
      </c>
      <c r="AK286" s="31">
        <f>IF('SERIES_DB-MetaData'!$F286="US",'SERIES_DB-MetaData'!AK286,'SERIES_DB-MetaData'!AK286/6.89476)</f>
        <v>0</v>
      </c>
      <c r="AL286" s="31">
        <f>IF('SERIES_DB-MetaData'!$F286="US",'SERIES_DB-MetaData'!AL286,'SERIES_DB-MetaData'!AL286/6.89476)</f>
        <v>0</v>
      </c>
      <c r="AM286" s="31">
        <f>IF('SERIES_DB-MetaData'!$F286="US",'SERIES_DB-MetaData'!AM286,'SERIES_DB-MetaData'!AM286/6.89476)</f>
        <v>0</v>
      </c>
      <c r="AN286" s="31">
        <f>IF('SERIES_DB-MetaData'!$F286="US",'SERIES_DB-MetaData'!AN286,'SERIES_DB-MetaData'!AN286/6.89476)</f>
        <v>0</v>
      </c>
      <c r="AO286" s="108">
        <f>'SERIES_DB-MetaData'!AO286</f>
        <v>0</v>
      </c>
      <c r="AP286" s="108" t="str">
        <f>'SERIES_DB-MetaData'!AP286</f>
        <v>R</v>
      </c>
      <c r="AQ286" s="108">
        <f>'SERIES_DB-MetaData'!AQ286</f>
        <v>2</v>
      </c>
      <c r="AR286" s="108" t="str">
        <f>'SERIES_DB-MetaData'!AR286</f>
        <v>Ribbed</v>
      </c>
      <c r="AS286" s="31">
        <f>IF('SERIES_DB-MetaData'!$F286="US",'SERIES_DB-MetaData'!AS286,'SERIES_DB-MetaData'!AS286/25.4)</f>
        <v>0.11811023622047245</v>
      </c>
      <c r="AT286" s="108">
        <f>'SERIES_DB-MetaData'!AT286</f>
        <v>15</v>
      </c>
      <c r="AU286" s="31">
        <f>IF('SERIES_DB-MetaData'!$F286="US",'SERIES_DB-MetaData'!AU286,'SERIES_DB-MetaData'!AU286/25.4)</f>
        <v>3.9370078740157481</v>
      </c>
      <c r="AV286" s="31">
        <f>IF('SERIES_DB-MetaData'!$F286="US",'SERIES_DB-MetaData'!AV286,'SERIES_DB-MetaData'!AV286/25.4)</f>
        <v>0</v>
      </c>
      <c r="AW286" s="108">
        <f>'SERIES_DB-MetaData'!AW286</f>
        <v>0</v>
      </c>
      <c r="AX286" s="31">
        <f>IF('SERIES_DB-MetaData'!$F286="US",'SERIES_DB-MetaData'!AX286,'SERIES_DB-MetaData'!AX286/25.4)</f>
        <v>0</v>
      </c>
      <c r="AY286" s="23">
        <f t="shared" si="27"/>
        <v>0.28274333882308139</v>
      </c>
      <c r="AZ286" s="23"/>
      <c r="BA286" s="31">
        <f>IF('SERIES_DB-MetaData'!$F286="US",'SERIES_DB-MetaData'!BA286,'SERIES_DB-MetaData'!BA286/6.89476)</f>
        <v>31.328139050525326</v>
      </c>
      <c r="BB286" s="31">
        <f>IF('SERIES_DB-MetaData'!$F286="US",'SERIES_DB-MetaData'!BB286,'SERIES_DB-MetaData'!BB286/6.89476)</f>
        <v>45.976944810261706</v>
      </c>
      <c r="BC286" s="108">
        <f>'SERIES_DB-MetaData'!BC286</f>
        <v>0</v>
      </c>
      <c r="BD286" s="31">
        <f>IF('SERIES_DB-MetaData'!$F286="US",'SERIES_DB-MetaData'!BD286,'SERIES_DB-MetaData'!BD286/25.4)</f>
        <v>0.11811023622047245</v>
      </c>
      <c r="BE286" s="31">
        <f>IF('SERIES_DB-MetaData'!$F286="US",'SERIES_DB-MetaData'!BE286,'SERIES_DB-MetaData'!BE286/25.4)</f>
        <v>3.9370078740157481</v>
      </c>
      <c r="BF286" s="108">
        <f>'SERIES_DB-MetaData'!BF286</f>
        <v>2</v>
      </c>
      <c r="BG286" s="23">
        <f t="shared" si="28"/>
        <v>0.28274333882308139</v>
      </c>
      <c r="BH286" s="31">
        <f>IF('SERIES_DB-MetaData'!$F286="US",'SERIES_DB-MetaData'!BH286,'SERIES_DB-MetaData'!BH286/25.4)</f>
        <v>0</v>
      </c>
      <c r="BI286" s="31">
        <f>IF('SERIES_DB-MetaData'!$F286="US",'SERIES_DB-MetaData'!BI286,'SERIES_DB-MetaData'!BI286/6.89476)</f>
        <v>31.328139050525326</v>
      </c>
      <c r="BJ286" s="31">
        <f>IF('SERIES_DB-MetaData'!$F286="US",'SERIES_DB-MetaData'!BJ286,'SERIES_DB-MetaData'!BJ286/6.89476)</f>
        <v>45.976944810261706</v>
      </c>
      <c r="BK286" s="108">
        <f>'SERIES_DB-MetaData'!BK286</f>
        <v>0</v>
      </c>
      <c r="BL286" s="31">
        <f>IF('SERIES_DB-MetaData'!$F286="US",'SERIES_DB-MetaData'!BL286,'SERIES_DB-MetaData'!BL286/25.4)</f>
        <v>0.11811023622047245</v>
      </c>
      <c r="BM286" s="31">
        <f>IF('SERIES_DB-MetaData'!$F286="US",'SERIES_DB-MetaData'!BM286,'SERIES_DB-MetaData'!BM286/25.4)</f>
        <v>3.9370078740157481</v>
      </c>
      <c r="BN286" s="31">
        <f>'SERIES_DB-MetaData'!$BO$6</f>
        <v>0.52359877559829893</v>
      </c>
      <c r="BO286" s="22">
        <f>'SERIES_DB-MetaData'!$BO$6</f>
        <v>0.52359877559829893</v>
      </c>
      <c r="BP286" s="31">
        <f>IF('SERIES_DB-MetaData'!$F286="US",'SERIES_DB-MetaData'!BP286,'SERIES_DB-MetaData'!BP286/6.89476)</f>
        <v>31.328139050525326</v>
      </c>
      <c r="BQ286" s="31">
        <f>IF('SERIES_DB-MetaData'!$F286="US",'SERIES_DB-MetaData'!BQ286,'SERIES_DB-MetaData'!BQ286/6.89476)</f>
        <v>45.976944810261706</v>
      </c>
      <c r="BR286" s="108">
        <f>'SERIES_DB-MetaData'!BR286</f>
        <v>0</v>
      </c>
      <c r="BS286" s="31">
        <f>IF('SERIES_DB-MetaData'!$F286="US",'SERIES_DB-MetaData'!BS286,'SERIES_DB-MetaData'!BS286/25.4)</f>
        <v>0</v>
      </c>
      <c r="BT286" s="108">
        <f>'SERIES_DB-MetaData'!BT286</f>
        <v>0</v>
      </c>
      <c r="BU286" s="108">
        <f t="shared" si="29"/>
        <v>0</v>
      </c>
      <c r="BV286" s="31">
        <f>IF('SERIES_DB-MetaData'!$F286="US",'SERIES_DB-MetaData'!BV286,'SERIES_DB-MetaData'!BV286/6.89476)</f>
        <v>0</v>
      </c>
      <c r="BW286" s="108">
        <f>'SERIES_DB-MetaData'!BW286</f>
        <v>0</v>
      </c>
      <c r="BX286" s="108">
        <f>'SERIES_DB-MetaData'!BX286</f>
        <v>1</v>
      </c>
    </row>
    <row r="287" spans="1:76">
      <c r="A287" s="85">
        <f>'SERIES_DB-MetaData'!A287</f>
        <v>282</v>
      </c>
      <c r="B287" s="85">
        <f>'SERIES_DB-MetaData'!B287</f>
        <v>0</v>
      </c>
      <c r="C287" s="85">
        <f>'SERIES_DB-MetaData'!C287</f>
        <v>3</v>
      </c>
      <c r="D287" s="85" t="str">
        <f>'SERIES_DB-MetaData'!D287</f>
        <v>SHW3</v>
      </c>
      <c r="E287" s="85" t="str">
        <f>'SERIES_DB-MetaData'!E287</f>
        <v>Tasnimi (1998)</v>
      </c>
      <c r="F287" s="20" t="s">
        <v>193</v>
      </c>
      <c r="G287" s="85" t="str">
        <f>'SERIES_DB-MetaData'!G287</f>
        <v>C</v>
      </c>
      <c r="H287" s="85" t="str">
        <f>'SERIES_DB-MetaData'!H287</f>
        <v>R</v>
      </c>
      <c r="I287" s="31">
        <f>IF('SERIES_DB-MetaData'!$F287="US",'SERIES_DB-MetaData'!I287,'SERIES_DB-MetaData'!I287/6.89476)</f>
        <v>3.2560959337235813</v>
      </c>
      <c r="J287" s="31">
        <f>IF('SERIES_DB-MetaData'!$F287="US",'SERIES_DB-MetaData'!J287,'SERIES_DB-MetaData'!J287/6.89476)</f>
        <v>0</v>
      </c>
      <c r="K287" s="31">
        <f>IF('SERIES_DB-MetaData'!$F287="US",'SERIES_DB-MetaData'!K287,'SERIES_DB-MetaData'!K287/6.89476)</f>
        <v>0</v>
      </c>
      <c r="L287" s="31">
        <f>IF('SERIES_DB-MetaData'!$F287="US",'SERIES_DB-MetaData'!L287,'SERIES_DB-MetaData'!L287/4.448)</f>
        <v>0</v>
      </c>
      <c r="M287" s="20">
        <f>'SERIES_DB-MetaData'!M287</f>
        <v>0</v>
      </c>
      <c r="N287" s="31">
        <f>IF('SERIES_DB-MetaData'!$F287="US",'SERIES_DB-MetaData'!N287,'SERIES_DB-MetaData'!N287/25.4)</f>
        <v>1.9685039370078741</v>
      </c>
      <c r="O287" s="31">
        <f>IF('SERIES_DB-MetaData'!$F287="US",'SERIES_DB-MetaData'!O287,'SERIES_DB-MetaData'!O287/25.4)</f>
        <v>2.3622047244094491</v>
      </c>
      <c r="P287" s="31">
        <f>IF('SERIES_DB-MetaData'!$F287="US",'SERIES_DB-MetaData'!P287,'SERIES_DB-MetaData'!P287/25.4)</f>
        <v>19.685039370078741</v>
      </c>
      <c r="Q287" s="31">
        <f>IF('SERIES_DB-MetaData'!$F287="US",'SERIES_DB-MetaData'!Q287,'SERIES_DB-MetaData'!Q287/25.4)</f>
        <v>1.9685039370078741</v>
      </c>
      <c r="R287" s="31">
        <f>IF('SERIES_DB-MetaData'!$F287="US",'SERIES_DB-MetaData'!R287,'SERIES_DB-MetaData'!R287/25.4)</f>
        <v>59.055118110236222</v>
      </c>
      <c r="S287" s="31">
        <f>IF('SERIES_DB-MetaData'!$F287="US",'SERIES_DB-MetaData'!S287,'SERIES_DB-MetaData'!S287/25.4)</f>
        <v>44.29133858267717</v>
      </c>
      <c r="T287" s="24" t="str">
        <f>'SERIES_DB-MetaData'!T287</f>
        <v>C</v>
      </c>
      <c r="U287" s="31">
        <f>IF('SERIES_DB-MetaData'!$F287="US",'SERIES_DB-MetaData'!U287,'SERIES_DB-MetaData'!U287/(25.4^2))</f>
        <v>38.750077500155001</v>
      </c>
      <c r="V287" s="31">
        <f>IF('SERIES_DB-MetaData'!$F287="US",'SERIES_DB-MetaData'!V287,'SERIES_DB-MetaData'!V287/25.4)</f>
        <v>0.23622047244094491</v>
      </c>
      <c r="W287" s="31">
        <f>IF('SERIES_DB-MetaData'!$F287="US",'SERIES_DB-MetaData'!W287,'SERIES_DB-MetaData'!W287/25.4)</f>
        <v>0</v>
      </c>
      <c r="X287" s="31">
        <f>IF('SERIES_DB-MetaData'!$F287="US",'SERIES_DB-MetaData'!X287,'SERIES_DB-MetaData'!X287/25.4)</f>
        <v>0</v>
      </c>
      <c r="Y287" s="108">
        <f>'SERIES_DB-MetaData'!Y287</f>
        <v>1</v>
      </c>
      <c r="Z287" s="31">
        <f>IF('SERIES_DB-MetaData'!$F287="US",'SERIES_DB-MetaData'!Z287,'SERIES_DB-MetaData'!Z287/25.4)</f>
        <v>0.78740157480314965</v>
      </c>
      <c r="AA287" s="108">
        <f>'SERIES_DB-MetaData'!AA287</f>
        <v>0</v>
      </c>
      <c r="AB287" s="31">
        <f>IF('SERIES_DB-MetaData'!$F287="US",'SERIES_DB-MetaData'!AB287,'SERIES_DB-MetaData'!AB287/25.4)</f>
        <v>0.78740157480314965</v>
      </c>
      <c r="AC287" s="108">
        <f>'SERIES_DB-MetaData'!AC287</f>
        <v>0</v>
      </c>
      <c r="AD287" s="108" t="str">
        <f>'SERIES_DB-MetaData'!AD287</f>
        <v>H92</v>
      </c>
      <c r="AE287" s="31">
        <f>IF('SERIES_DB-MetaData'!$F287="US",'SERIES_DB-MetaData'!AE287,'SERIES_DB-MetaData'!AE287/25.4)</f>
        <v>11.41732283464567</v>
      </c>
      <c r="AF287" s="108" t="str">
        <f>'SERIES_DB-MetaData'!AF287</f>
        <v>Ribbed</v>
      </c>
      <c r="AG287" s="23">
        <f t="shared" si="26"/>
        <v>0.11309733552923257</v>
      </c>
      <c r="AH287" s="31">
        <f>IF('SERIES_DB-MetaData'!$F287="US",'SERIES_DB-MetaData'!AH287,'SERIES_DB-MetaData'!AH287/25.4)</f>
        <v>0</v>
      </c>
      <c r="AI287" s="31">
        <f>IF('SERIES_DB-MetaData'!$F287="US",'SERIES_DB-MetaData'!AI287,'SERIES_DB-MetaData'!AI287/6.89476)</f>
        <v>40.030399897893474</v>
      </c>
      <c r="AJ287" s="31">
        <f>IF('SERIES_DB-MetaData'!$F287="US",'SERIES_DB-MetaData'!AJ287,'SERIES_DB-MetaData'!AJ287/6.89476)</f>
        <v>68.892898374997827</v>
      </c>
      <c r="AK287" s="31">
        <f>IF('SERIES_DB-MetaData'!$F287="US",'SERIES_DB-MetaData'!AK287,'SERIES_DB-MetaData'!AK287/6.89476)</f>
        <v>0</v>
      </c>
      <c r="AL287" s="31">
        <f>IF('SERIES_DB-MetaData'!$F287="US",'SERIES_DB-MetaData'!AL287,'SERIES_DB-MetaData'!AL287/6.89476)</f>
        <v>0</v>
      </c>
      <c r="AM287" s="31">
        <f>IF('SERIES_DB-MetaData'!$F287="US",'SERIES_DB-MetaData'!AM287,'SERIES_DB-MetaData'!AM287/6.89476)</f>
        <v>0</v>
      </c>
      <c r="AN287" s="31">
        <f>IF('SERIES_DB-MetaData'!$F287="US",'SERIES_DB-MetaData'!AN287,'SERIES_DB-MetaData'!AN287/6.89476)</f>
        <v>0</v>
      </c>
      <c r="AO287" s="108">
        <f>'SERIES_DB-MetaData'!AO287</f>
        <v>0</v>
      </c>
      <c r="AP287" s="108" t="str">
        <f>'SERIES_DB-MetaData'!AP287</f>
        <v>R</v>
      </c>
      <c r="AQ287" s="108">
        <f>'SERIES_DB-MetaData'!AQ287</f>
        <v>2</v>
      </c>
      <c r="AR287" s="108" t="str">
        <f>'SERIES_DB-MetaData'!AR287</f>
        <v>Ribbed</v>
      </c>
      <c r="AS287" s="31">
        <f>IF('SERIES_DB-MetaData'!$F287="US",'SERIES_DB-MetaData'!AS287,'SERIES_DB-MetaData'!AS287/25.4)</f>
        <v>0.11811023622047245</v>
      </c>
      <c r="AT287" s="108">
        <f>'SERIES_DB-MetaData'!AT287</f>
        <v>15</v>
      </c>
      <c r="AU287" s="31">
        <f>IF('SERIES_DB-MetaData'!$F287="US",'SERIES_DB-MetaData'!AU287,'SERIES_DB-MetaData'!AU287/25.4)</f>
        <v>3.9370078740157481</v>
      </c>
      <c r="AV287" s="31">
        <f>IF('SERIES_DB-MetaData'!$F287="US",'SERIES_DB-MetaData'!AV287,'SERIES_DB-MetaData'!AV287/25.4)</f>
        <v>0</v>
      </c>
      <c r="AW287" s="108">
        <f>'SERIES_DB-MetaData'!AW287</f>
        <v>0</v>
      </c>
      <c r="AX287" s="31">
        <f>IF('SERIES_DB-MetaData'!$F287="US",'SERIES_DB-MetaData'!AX287,'SERIES_DB-MetaData'!AX287/25.4)</f>
        <v>0</v>
      </c>
      <c r="AY287" s="23">
        <f t="shared" si="27"/>
        <v>0.28274333882308139</v>
      </c>
      <c r="AZ287" s="23"/>
      <c r="BA287" s="31">
        <f>IF('SERIES_DB-MetaData'!$F287="US",'SERIES_DB-MetaData'!BA287,'SERIES_DB-MetaData'!BA287/6.89476)</f>
        <v>31.328139050525326</v>
      </c>
      <c r="BB287" s="31">
        <f>IF('SERIES_DB-MetaData'!$F287="US",'SERIES_DB-MetaData'!BB287,'SERIES_DB-MetaData'!BB287/6.89476)</f>
        <v>45.976944810261706</v>
      </c>
      <c r="BC287" s="108">
        <f>'SERIES_DB-MetaData'!BC287</f>
        <v>0</v>
      </c>
      <c r="BD287" s="31">
        <f>IF('SERIES_DB-MetaData'!$F287="US",'SERIES_DB-MetaData'!BD287,'SERIES_DB-MetaData'!BD287/25.4)</f>
        <v>0.11811023622047245</v>
      </c>
      <c r="BE287" s="31">
        <f>IF('SERIES_DB-MetaData'!$F287="US",'SERIES_DB-MetaData'!BE287,'SERIES_DB-MetaData'!BE287/25.4)</f>
        <v>3.9370078740157481</v>
      </c>
      <c r="BF287" s="108">
        <f>'SERIES_DB-MetaData'!BF287</f>
        <v>2</v>
      </c>
      <c r="BG287" s="23">
        <f t="shared" si="28"/>
        <v>0.28274333882308139</v>
      </c>
      <c r="BH287" s="31">
        <f>IF('SERIES_DB-MetaData'!$F287="US",'SERIES_DB-MetaData'!BH287,'SERIES_DB-MetaData'!BH287/25.4)</f>
        <v>0</v>
      </c>
      <c r="BI287" s="31">
        <f>IF('SERIES_DB-MetaData'!$F287="US",'SERIES_DB-MetaData'!BI287,'SERIES_DB-MetaData'!BI287/6.89476)</f>
        <v>31.328139050525326</v>
      </c>
      <c r="BJ287" s="31">
        <f>IF('SERIES_DB-MetaData'!$F287="US",'SERIES_DB-MetaData'!BJ287,'SERIES_DB-MetaData'!BJ287/6.89476)</f>
        <v>45.976944810261706</v>
      </c>
      <c r="BK287" s="108">
        <f>'SERIES_DB-MetaData'!BK287</f>
        <v>0</v>
      </c>
      <c r="BL287" s="31">
        <f>IF('SERIES_DB-MetaData'!$F287="US",'SERIES_DB-MetaData'!BL287,'SERIES_DB-MetaData'!BL287/25.4)</f>
        <v>0.11811023622047245</v>
      </c>
      <c r="BM287" s="31">
        <f>IF('SERIES_DB-MetaData'!$F287="US",'SERIES_DB-MetaData'!BM287,'SERIES_DB-MetaData'!BM287/25.4)</f>
        <v>3.9370078740157481</v>
      </c>
      <c r="BN287" s="31">
        <f>'SERIES_DB-MetaData'!$BO$6</f>
        <v>0.52359877559829893</v>
      </c>
      <c r="BO287" s="22">
        <f>'SERIES_DB-MetaData'!$BO$6</f>
        <v>0.52359877559829893</v>
      </c>
      <c r="BP287" s="31">
        <f>IF('SERIES_DB-MetaData'!$F287="US",'SERIES_DB-MetaData'!BP287,'SERIES_DB-MetaData'!BP287/6.89476)</f>
        <v>31.328139050525326</v>
      </c>
      <c r="BQ287" s="31">
        <f>IF('SERIES_DB-MetaData'!$F287="US",'SERIES_DB-MetaData'!BQ287,'SERIES_DB-MetaData'!BQ287/6.89476)</f>
        <v>45.976944810261706</v>
      </c>
      <c r="BR287" s="108">
        <f>'SERIES_DB-MetaData'!BR287</f>
        <v>0</v>
      </c>
      <c r="BS287" s="31">
        <f>IF('SERIES_DB-MetaData'!$F287="US",'SERIES_DB-MetaData'!BS287,'SERIES_DB-MetaData'!BS287/25.4)</f>
        <v>0</v>
      </c>
      <c r="BT287" s="108">
        <f>'SERIES_DB-MetaData'!BT287</f>
        <v>0</v>
      </c>
      <c r="BU287" s="108">
        <f t="shared" si="29"/>
        <v>0</v>
      </c>
      <c r="BV287" s="31">
        <f>IF('SERIES_DB-MetaData'!$F287="US",'SERIES_DB-MetaData'!BV287,'SERIES_DB-MetaData'!BV287/6.89476)</f>
        <v>0</v>
      </c>
      <c r="BW287" s="108">
        <f>'SERIES_DB-MetaData'!BW287</f>
        <v>0</v>
      </c>
      <c r="BX287" s="108">
        <f>'SERIES_DB-MetaData'!BX287</f>
        <v>1</v>
      </c>
    </row>
    <row r="288" spans="1:76">
      <c r="A288" s="85">
        <f>'SERIES_DB-MetaData'!A288</f>
        <v>283</v>
      </c>
      <c r="B288" s="85">
        <f>'SERIES_DB-MetaData'!B288</f>
        <v>0</v>
      </c>
      <c r="C288" s="85">
        <f>'SERIES_DB-MetaData'!C288</f>
        <v>4</v>
      </c>
      <c r="D288" s="85" t="str">
        <f>'SERIES_DB-MetaData'!D288</f>
        <v>SHW4</v>
      </c>
      <c r="E288" s="85" t="str">
        <f>'SERIES_DB-MetaData'!E288</f>
        <v>Tasnimi (1998)</v>
      </c>
      <c r="F288" s="20" t="s">
        <v>193</v>
      </c>
      <c r="G288" s="85" t="str">
        <f>'SERIES_DB-MetaData'!G288</f>
        <v>C</v>
      </c>
      <c r="H288" s="85" t="str">
        <f>'SERIES_DB-MetaData'!H288</f>
        <v>R</v>
      </c>
      <c r="I288" s="31">
        <f>IF('SERIES_DB-MetaData'!$F288="US",'SERIES_DB-MetaData'!I288,'SERIES_DB-MetaData'!I288/6.89476)</f>
        <v>3.4011336145130504</v>
      </c>
      <c r="J288" s="31">
        <f>IF('SERIES_DB-MetaData'!$F288="US",'SERIES_DB-MetaData'!J288,'SERIES_DB-MetaData'!J288/6.89476)</f>
        <v>0</v>
      </c>
      <c r="K288" s="31">
        <f>IF('SERIES_DB-MetaData'!$F288="US",'SERIES_DB-MetaData'!K288,'SERIES_DB-MetaData'!K288/6.89476)</f>
        <v>0</v>
      </c>
      <c r="L288" s="31">
        <f>IF('SERIES_DB-MetaData'!$F288="US",'SERIES_DB-MetaData'!L288,'SERIES_DB-MetaData'!L288/4.448)</f>
        <v>0</v>
      </c>
      <c r="M288" s="20">
        <f>'SERIES_DB-MetaData'!M288</f>
        <v>0</v>
      </c>
      <c r="N288" s="31">
        <f>IF('SERIES_DB-MetaData'!$F288="US",'SERIES_DB-MetaData'!N288,'SERIES_DB-MetaData'!N288/25.4)</f>
        <v>1.9685039370078741</v>
      </c>
      <c r="O288" s="31">
        <f>IF('SERIES_DB-MetaData'!$F288="US",'SERIES_DB-MetaData'!O288,'SERIES_DB-MetaData'!O288/25.4)</f>
        <v>2.3622047244094491</v>
      </c>
      <c r="P288" s="31">
        <f>IF('SERIES_DB-MetaData'!$F288="US",'SERIES_DB-MetaData'!P288,'SERIES_DB-MetaData'!P288/25.4)</f>
        <v>19.685039370078741</v>
      </c>
      <c r="Q288" s="31">
        <f>IF('SERIES_DB-MetaData'!$F288="US",'SERIES_DB-MetaData'!Q288,'SERIES_DB-MetaData'!Q288/25.4)</f>
        <v>1.9685039370078741</v>
      </c>
      <c r="R288" s="31">
        <f>IF('SERIES_DB-MetaData'!$F288="US",'SERIES_DB-MetaData'!R288,'SERIES_DB-MetaData'!R288/25.4)</f>
        <v>59.055118110236222</v>
      </c>
      <c r="S288" s="31">
        <f>IF('SERIES_DB-MetaData'!$F288="US",'SERIES_DB-MetaData'!S288,'SERIES_DB-MetaData'!S288/25.4)</f>
        <v>44.29133858267717</v>
      </c>
      <c r="T288" s="24" t="str">
        <f>'SERIES_DB-MetaData'!T288</f>
        <v>C</v>
      </c>
      <c r="U288" s="31">
        <f>IF('SERIES_DB-MetaData'!$F288="US",'SERIES_DB-MetaData'!U288,'SERIES_DB-MetaData'!U288/(25.4^2))</f>
        <v>38.750077500155001</v>
      </c>
      <c r="V288" s="31">
        <f>IF('SERIES_DB-MetaData'!$F288="US",'SERIES_DB-MetaData'!V288,'SERIES_DB-MetaData'!V288/25.4)</f>
        <v>0.23622047244094491</v>
      </c>
      <c r="W288" s="31">
        <f>IF('SERIES_DB-MetaData'!$F288="US",'SERIES_DB-MetaData'!W288,'SERIES_DB-MetaData'!W288/25.4)</f>
        <v>0</v>
      </c>
      <c r="X288" s="31">
        <f>IF('SERIES_DB-MetaData'!$F288="US",'SERIES_DB-MetaData'!X288,'SERIES_DB-MetaData'!X288/25.4)</f>
        <v>0</v>
      </c>
      <c r="Y288" s="108">
        <f>'SERIES_DB-MetaData'!Y288</f>
        <v>1</v>
      </c>
      <c r="Z288" s="31">
        <f>IF('SERIES_DB-MetaData'!$F288="US",'SERIES_DB-MetaData'!Z288,'SERIES_DB-MetaData'!Z288/25.4)</f>
        <v>0.78740157480314965</v>
      </c>
      <c r="AA288" s="108">
        <f>'SERIES_DB-MetaData'!AA288</f>
        <v>0</v>
      </c>
      <c r="AB288" s="31">
        <f>IF('SERIES_DB-MetaData'!$F288="US",'SERIES_DB-MetaData'!AB288,'SERIES_DB-MetaData'!AB288/25.4)</f>
        <v>0.78740157480314965</v>
      </c>
      <c r="AC288" s="108">
        <f>'SERIES_DB-MetaData'!AC288</f>
        <v>0</v>
      </c>
      <c r="AD288" s="108" t="str">
        <f>'SERIES_DB-MetaData'!AD288</f>
        <v>H93</v>
      </c>
      <c r="AE288" s="31">
        <f>IF('SERIES_DB-MetaData'!$F288="US",'SERIES_DB-MetaData'!AE288,'SERIES_DB-MetaData'!AE288/25.4)</f>
        <v>11.41732283464567</v>
      </c>
      <c r="AF288" s="108" t="str">
        <f>'SERIES_DB-MetaData'!AF288</f>
        <v>Ribbed</v>
      </c>
      <c r="AG288" s="23">
        <f t="shared" si="26"/>
        <v>0.11309733552923257</v>
      </c>
      <c r="AH288" s="31">
        <f>IF('SERIES_DB-MetaData'!$F288="US",'SERIES_DB-MetaData'!AH288,'SERIES_DB-MetaData'!AH288/25.4)</f>
        <v>0</v>
      </c>
      <c r="AI288" s="31">
        <f>IF('SERIES_DB-MetaData'!$F288="US",'SERIES_DB-MetaData'!AI288,'SERIES_DB-MetaData'!AI288/6.89476)</f>
        <v>40.030399897893474</v>
      </c>
      <c r="AJ288" s="31">
        <f>IF('SERIES_DB-MetaData'!$F288="US",'SERIES_DB-MetaData'!AJ288,'SERIES_DB-MetaData'!AJ288/6.89476)</f>
        <v>68.892898374997827</v>
      </c>
      <c r="AK288" s="31">
        <f>IF('SERIES_DB-MetaData'!$F288="US",'SERIES_DB-MetaData'!AK288,'SERIES_DB-MetaData'!AK288/6.89476)</f>
        <v>0</v>
      </c>
      <c r="AL288" s="31">
        <f>IF('SERIES_DB-MetaData'!$F288="US",'SERIES_DB-MetaData'!AL288,'SERIES_DB-MetaData'!AL288/6.89476)</f>
        <v>0</v>
      </c>
      <c r="AM288" s="31">
        <f>IF('SERIES_DB-MetaData'!$F288="US",'SERIES_DB-MetaData'!AM288,'SERIES_DB-MetaData'!AM288/6.89476)</f>
        <v>0</v>
      </c>
      <c r="AN288" s="31">
        <f>IF('SERIES_DB-MetaData'!$F288="US",'SERIES_DB-MetaData'!AN288,'SERIES_DB-MetaData'!AN288/6.89476)</f>
        <v>0</v>
      </c>
      <c r="AO288" s="108">
        <f>'SERIES_DB-MetaData'!AO288</f>
        <v>0</v>
      </c>
      <c r="AP288" s="108" t="str">
        <f>'SERIES_DB-MetaData'!AP288</f>
        <v>R</v>
      </c>
      <c r="AQ288" s="108">
        <f>'SERIES_DB-MetaData'!AQ288</f>
        <v>2</v>
      </c>
      <c r="AR288" s="108" t="str">
        <f>'SERIES_DB-MetaData'!AR288</f>
        <v>Ribbed</v>
      </c>
      <c r="AS288" s="31">
        <f>IF('SERIES_DB-MetaData'!$F288="US",'SERIES_DB-MetaData'!AS288,'SERIES_DB-MetaData'!AS288/25.4)</f>
        <v>0.11811023622047245</v>
      </c>
      <c r="AT288" s="108">
        <f>'SERIES_DB-MetaData'!AT288</f>
        <v>15</v>
      </c>
      <c r="AU288" s="31">
        <f>IF('SERIES_DB-MetaData'!$F288="US",'SERIES_DB-MetaData'!AU288,'SERIES_DB-MetaData'!AU288/25.4)</f>
        <v>3.9370078740157481</v>
      </c>
      <c r="AV288" s="31">
        <f>IF('SERIES_DB-MetaData'!$F288="US",'SERIES_DB-MetaData'!AV288,'SERIES_DB-MetaData'!AV288/25.4)</f>
        <v>0</v>
      </c>
      <c r="AW288" s="108">
        <f>'SERIES_DB-MetaData'!AW288</f>
        <v>0</v>
      </c>
      <c r="AX288" s="31">
        <f>IF('SERIES_DB-MetaData'!$F288="US",'SERIES_DB-MetaData'!AX288,'SERIES_DB-MetaData'!AX288/25.4)</f>
        <v>0</v>
      </c>
      <c r="AY288" s="23">
        <f t="shared" si="27"/>
        <v>0.28274333882308139</v>
      </c>
      <c r="AZ288" s="23"/>
      <c r="BA288" s="31">
        <f>IF('SERIES_DB-MetaData'!$F288="US",'SERIES_DB-MetaData'!BA288,'SERIES_DB-MetaData'!BA288/6.89476)</f>
        <v>31.328139050525326</v>
      </c>
      <c r="BB288" s="31">
        <f>IF('SERIES_DB-MetaData'!$F288="US",'SERIES_DB-MetaData'!BB288,'SERIES_DB-MetaData'!BB288/6.89476)</f>
        <v>45.976944810261706</v>
      </c>
      <c r="BC288" s="108">
        <f>'SERIES_DB-MetaData'!BC288</f>
        <v>0</v>
      </c>
      <c r="BD288" s="31">
        <f>IF('SERIES_DB-MetaData'!$F288="US",'SERIES_DB-MetaData'!BD288,'SERIES_DB-MetaData'!BD288/25.4)</f>
        <v>0.11811023622047245</v>
      </c>
      <c r="BE288" s="31">
        <f>IF('SERIES_DB-MetaData'!$F288="US",'SERIES_DB-MetaData'!BE288,'SERIES_DB-MetaData'!BE288/25.4)</f>
        <v>3.9370078740157481</v>
      </c>
      <c r="BF288" s="108">
        <f>'SERIES_DB-MetaData'!BF288</f>
        <v>2</v>
      </c>
      <c r="BG288" s="23">
        <f t="shared" si="28"/>
        <v>0.28274333882308139</v>
      </c>
      <c r="BH288" s="31">
        <f>IF('SERIES_DB-MetaData'!$F288="US",'SERIES_DB-MetaData'!BH288,'SERIES_DB-MetaData'!BH288/25.4)</f>
        <v>0</v>
      </c>
      <c r="BI288" s="31">
        <f>IF('SERIES_DB-MetaData'!$F288="US",'SERIES_DB-MetaData'!BI288,'SERIES_DB-MetaData'!BI288/6.89476)</f>
        <v>31.328139050525326</v>
      </c>
      <c r="BJ288" s="31">
        <f>IF('SERIES_DB-MetaData'!$F288="US",'SERIES_DB-MetaData'!BJ288,'SERIES_DB-MetaData'!BJ288/6.89476)</f>
        <v>45.976944810261706</v>
      </c>
      <c r="BK288" s="108">
        <f>'SERIES_DB-MetaData'!BK288</f>
        <v>0</v>
      </c>
      <c r="BL288" s="31">
        <f>IF('SERIES_DB-MetaData'!$F288="US",'SERIES_DB-MetaData'!BL288,'SERIES_DB-MetaData'!BL288/25.4)</f>
        <v>0.11811023622047245</v>
      </c>
      <c r="BM288" s="31">
        <f>IF('SERIES_DB-MetaData'!$F288="US",'SERIES_DB-MetaData'!BM288,'SERIES_DB-MetaData'!BM288/25.4)</f>
        <v>3.9370078740157481</v>
      </c>
      <c r="BN288" s="31">
        <f>'SERIES_DB-MetaData'!$BO$6</f>
        <v>0.52359877559829893</v>
      </c>
      <c r="BO288" s="22">
        <f>'SERIES_DB-MetaData'!$BO$6</f>
        <v>0.52359877559829893</v>
      </c>
      <c r="BP288" s="31">
        <f>IF('SERIES_DB-MetaData'!$F288="US",'SERIES_DB-MetaData'!BP288,'SERIES_DB-MetaData'!BP288/6.89476)</f>
        <v>31.328139050525326</v>
      </c>
      <c r="BQ288" s="31">
        <f>IF('SERIES_DB-MetaData'!$F288="US",'SERIES_DB-MetaData'!BQ288,'SERIES_DB-MetaData'!BQ288/6.89476)</f>
        <v>45.976944810261706</v>
      </c>
      <c r="BR288" s="108">
        <f>'SERIES_DB-MetaData'!BR288</f>
        <v>0</v>
      </c>
      <c r="BS288" s="31">
        <f>IF('SERIES_DB-MetaData'!$F288="US",'SERIES_DB-MetaData'!BS288,'SERIES_DB-MetaData'!BS288/25.4)</f>
        <v>0</v>
      </c>
      <c r="BT288" s="108">
        <f>'SERIES_DB-MetaData'!BT288</f>
        <v>0</v>
      </c>
      <c r="BU288" s="108">
        <f t="shared" si="29"/>
        <v>0</v>
      </c>
      <c r="BV288" s="31">
        <f>IF('SERIES_DB-MetaData'!$F288="US",'SERIES_DB-MetaData'!BV288,'SERIES_DB-MetaData'!BV288/6.89476)</f>
        <v>0</v>
      </c>
      <c r="BW288" s="108">
        <f>'SERIES_DB-MetaData'!BW288</f>
        <v>0</v>
      </c>
      <c r="BX288" s="108">
        <f>'SERIES_DB-MetaData'!BX288</f>
        <v>1</v>
      </c>
    </row>
    <row r="289" spans="1:76">
      <c r="A289" s="85">
        <f>'SERIES_DB-MetaData'!A289</f>
        <v>284</v>
      </c>
      <c r="B289" s="85">
        <f>'SERIES_DB-MetaData'!B289</f>
        <v>0</v>
      </c>
      <c r="C289" s="85">
        <f>'SERIES_DB-MetaData'!C289</f>
        <v>1</v>
      </c>
      <c r="D289" s="85" t="str">
        <f>'SERIES_DB-MetaData'!D289</f>
        <v>M35X</v>
      </c>
      <c r="E289" s="85" t="str">
        <f>'SERIES_DB-MetaData'!E289</f>
        <v>Tatsuya (1996)</v>
      </c>
      <c r="F289" s="20" t="s">
        <v>193</v>
      </c>
      <c r="G289" s="85" t="str">
        <f>'SERIES_DB-MetaData'!G289</f>
        <v>C</v>
      </c>
      <c r="H289" s="85" t="str">
        <f>'SERIES_DB-MetaData'!H289</f>
        <v>R</v>
      </c>
      <c r="I289" s="31">
        <f>IF('SERIES_DB-MetaData'!$F289="US",'SERIES_DB-MetaData'!I289,'SERIES_DB-MetaData'!I289/6.89476)</f>
        <v>8.7022608473681462</v>
      </c>
      <c r="J289" s="31">
        <f>IF('SERIES_DB-MetaData'!$F289="US",'SERIES_DB-MetaData'!J289,'SERIES_DB-MetaData'!J289/6.89476)</f>
        <v>0</v>
      </c>
      <c r="K289" s="31">
        <f>IF('SERIES_DB-MetaData'!$F289="US",'SERIES_DB-MetaData'!K289,'SERIES_DB-MetaData'!K289/6.89476)</f>
        <v>0</v>
      </c>
      <c r="L289" s="31">
        <f>IF('SERIES_DB-MetaData'!$F289="US",'SERIES_DB-MetaData'!L289,'SERIES_DB-MetaData'!L289/4.448)</f>
        <v>396.98741007194241</v>
      </c>
      <c r="M289" s="20" t="str">
        <f>'SERIES_DB-MetaData'!M289</f>
        <v>III</v>
      </c>
      <c r="N289" s="31">
        <f>IF('SERIES_DB-MetaData'!$F289="US",'SERIES_DB-MetaData'!N289,'SERIES_DB-MetaData'!N289/25.4)</f>
        <v>7.8740157480314963</v>
      </c>
      <c r="O289" s="31">
        <f>IF('SERIES_DB-MetaData'!$F289="US",'SERIES_DB-MetaData'!O289,'SERIES_DB-MetaData'!O289/25.4)</f>
        <v>7.8740157480314963</v>
      </c>
      <c r="P289" s="31">
        <f>IF('SERIES_DB-MetaData'!$F289="US",'SERIES_DB-MetaData'!P289,'SERIES_DB-MetaData'!P289/25.4)</f>
        <v>66.929133858267718</v>
      </c>
      <c r="Q289" s="31">
        <f>IF('SERIES_DB-MetaData'!$F289="US",'SERIES_DB-MetaData'!Q289,'SERIES_DB-MetaData'!Q289/25.4)</f>
        <v>3.1496062992125986</v>
      </c>
      <c r="R289" s="31">
        <f>IF('SERIES_DB-MetaData'!$F289="US",'SERIES_DB-MetaData'!R289,'SERIES_DB-MetaData'!R289/25.4)</f>
        <v>108.26771653543308</v>
      </c>
      <c r="S289" s="31">
        <f>IF('SERIES_DB-MetaData'!$F289="US",'SERIES_DB-MetaData'!S289,'SERIES_DB-MetaData'!S289/25.4)</f>
        <v>108.26771653543308</v>
      </c>
      <c r="T289" s="24" t="str">
        <f>'SERIES_DB-MetaData'!T289</f>
        <v>C</v>
      </c>
      <c r="U289" s="31">
        <f>IF('SERIES_DB-MetaData'!$F289="US",'SERIES_DB-MetaData'!U289,'SERIES_DB-MetaData'!U289/(25.4^2))</f>
        <v>527.00105400210805</v>
      </c>
      <c r="V289" s="31">
        <f>IF('SERIES_DB-MetaData'!$F289="US",'SERIES_DB-MetaData'!V289,'SERIES_DB-MetaData'!V289/25.4)</f>
        <v>0.39370078740157483</v>
      </c>
      <c r="W289" s="31">
        <f>IF('SERIES_DB-MetaData'!$F289="US",'SERIES_DB-MetaData'!W289,'SERIES_DB-MetaData'!W289/25.4)</f>
        <v>0.39370078740157483</v>
      </c>
      <c r="X289" s="31">
        <f>IF('SERIES_DB-MetaData'!$F289="US",'SERIES_DB-MetaData'!X289,'SERIES_DB-MetaData'!X289/25.4)</f>
        <v>0.39370078740157483</v>
      </c>
      <c r="Y289" s="108">
        <f>'SERIES_DB-MetaData'!Y289</f>
        <v>12</v>
      </c>
      <c r="Z289" s="31">
        <f>IF('SERIES_DB-MetaData'!$F289="US",'SERIES_DB-MetaData'!Z289,'SERIES_DB-MetaData'!Z289/25.4)</f>
        <v>0</v>
      </c>
      <c r="AA289" s="108">
        <f>'SERIES_DB-MetaData'!AA289</f>
        <v>2</v>
      </c>
      <c r="AB289" s="31">
        <f>IF('SERIES_DB-MetaData'!$F289="US",'SERIES_DB-MetaData'!AB289,'SERIES_DB-MetaData'!AB289/25.4)</f>
        <v>0</v>
      </c>
      <c r="AC289" s="108">
        <f>'SERIES_DB-MetaData'!AC289</f>
        <v>2</v>
      </c>
      <c r="AD289" s="108" t="str">
        <f>'SERIES_DB-MetaData'!AD289</f>
        <v>STRAIGHT</v>
      </c>
      <c r="AE289" s="31">
        <f>IF('SERIES_DB-MetaData'!$F289="US",'SERIES_DB-MetaData'!AE289,'SERIES_DB-MetaData'!AE289/25.4)</f>
        <v>35.944881889763785</v>
      </c>
      <c r="AF289" s="108" t="str">
        <f>'SERIES_DB-MetaData'!AF289</f>
        <v>Ribbed</v>
      </c>
      <c r="AG289" s="23">
        <f t="shared" si="26"/>
        <v>0.27719935178733468</v>
      </c>
      <c r="AH289" s="31">
        <f>IF('SERIES_DB-MetaData'!$F289="US",'SERIES_DB-MetaData'!AH289,'SERIES_DB-MetaData'!AH289/25.4)</f>
        <v>0</v>
      </c>
      <c r="AI289" s="31">
        <f>IF('SERIES_DB-MetaData'!$F289="US",'SERIES_DB-MetaData'!AI289,'SERIES_DB-MetaData'!AI289/6.89476)</f>
        <v>130.5339127105222</v>
      </c>
      <c r="AJ289" s="31">
        <f>IF('SERIES_DB-MetaData'!$F289="US",'SERIES_DB-MetaData'!AJ289,'SERIES_DB-MetaData'!AJ289/6.89476)</f>
        <v>150.32430425424528</v>
      </c>
      <c r="AK289" s="31">
        <f>IF('SERIES_DB-MetaData'!$F289="US",'SERIES_DB-MetaData'!AK289,'SERIES_DB-MetaData'!AK289/6.89476)</f>
        <v>130.5339127105222</v>
      </c>
      <c r="AL289" s="31">
        <f>IF('SERIES_DB-MetaData'!$F289="US",'SERIES_DB-MetaData'!AL289,'SERIES_DB-MetaData'!AL289/6.89476)</f>
        <v>130.5339127105222</v>
      </c>
      <c r="AM289" s="31">
        <f>IF('SERIES_DB-MetaData'!$F289="US",'SERIES_DB-MetaData'!AM289,'SERIES_DB-MetaData'!AM289/6.89476)</f>
        <v>150.32430425424528</v>
      </c>
      <c r="AN289" s="31">
        <f>IF('SERIES_DB-MetaData'!$F289="US",'SERIES_DB-MetaData'!AN289,'SERIES_DB-MetaData'!AN289/6.89476)</f>
        <v>150.32430425424528</v>
      </c>
      <c r="AO289" s="108">
        <f>'SERIES_DB-MetaData'!AO289</f>
        <v>800</v>
      </c>
      <c r="AP289" s="108" t="str">
        <f>'SERIES_DB-MetaData'!AP289</f>
        <v>RJ</v>
      </c>
      <c r="AQ289" s="108">
        <f>'SERIES_DB-MetaData'!AQ289</f>
        <v>4</v>
      </c>
      <c r="AR289" s="108" t="str">
        <f>'SERIES_DB-MetaData'!AR289</f>
        <v>Ribbed</v>
      </c>
      <c r="AS289" s="31">
        <f>IF('SERIES_DB-MetaData'!$F289="US",'SERIES_DB-MetaData'!AS289,'SERIES_DB-MetaData'!AS289/25.4)</f>
        <v>0.23622047244094491</v>
      </c>
      <c r="AT289" s="108">
        <f>'SERIES_DB-MetaData'!AT289</f>
        <v>22</v>
      </c>
      <c r="AU289" s="31">
        <f>IF('SERIES_DB-MetaData'!$F289="US",'SERIES_DB-MetaData'!AU289,'SERIES_DB-MetaData'!AU289/25.4)</f>
        <v>2.3622047244094491</v>
      </c>
      <c r="AV289" s="31">
        <f>IF('SERIES_DB-MetaData'!$F289="US",'SERIES_DB-MetaData'!AV289,'SERIES_DB-MetaData'!AV289/25.4)</f>
        <v>0</v>
      </c>
      <c r="AW289" s="108">
        <f>'SERIES_DB-MetaData'!AW289</f>
        <v>0</v>
      </c>
      <c r="AX289" s="31">
        <f>IF('SERIES_DB-MetaData'!$F289="US",'SERIES_DB-MetaData'!AX289,'SERIES_DB-MetaData'!AX289/25.4)</f>
        <v>0</v>
      </c>
      <c r="AY289" s="23">
        <f t="shared" si="27"/>
        <v>0.94247779607693793</v>
      </c>
      <c r="AZ289" s="23"/>
      <c r="BA289" s="31">
        <f>IF('SERIES_DB-MetaData'!$F289="US",'SERIES_DB-MetaData'!BA289,'SERIES_DB-MetaData'!BA289/6.89476)</f>
        <v>116.03014463157528</v>
      </c>
      <c r="BB289" s="31">
        <f>IF('SERIES_DB-MetaData'!$F289="US",'SERIES_DB-MetaData'!BB289,'SERIES_DB-MetaData'!BB289/6.89476)</f>
        <v>147.56133643520587</v>
      </c>
      <c r="BC289" s="108">
        <f>'SERIES_DB-MetaData'!BC289</f>
        <v>800</v>
      </c>
      <c r="BD289" s="31">
        <f>IF('SERIES_DB-MetaData'!$F289="US",'SERIES_DB-MetaData'!BD289,'SERIES_DB-MetaData'!BD289/25.4)</f>
        <v>0.23622047244094491</v>
      </c>
      <c r="BE289" s="31">
        <f>IF('SERIES_DB-MetaData'!$F289="US",'SERIES_DB-MetaData'!BE289,'SERIES_DB-MetaData'!BE289/25.4)</f>
        <v>3.9370078740157481</v>
      </c>
      <c r="BF289" s="108">
        <f>'SERIES_DB-MetaData'!BF289</f>
        <v>2</v>
      </c>
      <c r="BG289" s="23">
        <f t="shared" si="28"/>
        <v>0.70685834705770356</v>
      </c>
      <c r="BH289" s="31">
        <f>IF('SERIES_DB-MetaData'!$F289="US",'SERIES_DB-MetaData'!BH289,'SERIES_DB-MetaData'!BH289/25.4)</f>
        <v>0</v>
      </c>
      <c r="BI289" s="31">
        <f>IF('SERIES_DB-MetaData'!$F289="US",'SERIES_DB-MetaData'!BI289,'SERIES_DB-MetaData'!BI289/6.89476)</f>
        <v>116.03014463157528</v>
      </c>
      <c r="BJ289" s="31">
        <f>IF('SERIES_DB-MetaData'!$F289="US",'SERIES_DB-MetaData'!BJ289,'SERIES_DB-MetaData'!BJ289/6.89476)</f>
        <v>147.56133643520587</v>
      </c>
      <c r="BK289" s="108">
        <f>'SERIES_DB-MetaData'!BK289</f>
        <v>800</v>
      </c>
      <c r="BL289" s="31">
        <f>IF('SERIES_DB-MetaData'!$F289="US",'SERIES_DB-MetaData'!BL289,'SERIES_DB-MetaData'!BL289/25.4)</f>
        <v>0.23622047244094491</v>
      </c>
      <c r="BM289" s="31">
        <f>IF('SERIES_DB-MetaData'!$F289="US",'SERIES_DB-MetaData'!BM289,'SERIES_DB-MetaData'!BM289/25.4)</f>
        <v>3.9370078740157481</v>
      </c>
      <c r="BN289" s="31">
        <f>'SERIES_DB-MetaData'!$BO$6</f>
        <v>0.52359877559829893</v>
      </c>
      <c r="BO289" s="22">
        <f>'SERIES_DB-MetaData'!$BO$6</f>
        <v>0.52359877559829893</v>
      </c>
      <c r="BP289" s="31">
        <f>IF('SERIES_DB-MetaData'!$F289="US",'SERIES_DB-MetaData'!BP289,'SERIES_DB-MetaData'!BP289/6.89476)</f>
        <v>127.63315909473282</v>
      </c>
      <c r="BQ289" s="31">
        <f>IF('SERIES_DB-MetaData'!$F289="US",'SERIES_DB-MetaData'!BQ289,'SERIES_DB-MetaData'!BQ289/6.89476)</f>
        <v>147.56133643520587</v>
      </c>
      <c r="BR289" s="108">
        <f>'SERIES_DB-MetaData'!BR289</f>
        <v>800</v>
      </c>
      <c r="BS289" s="31">
        <f>IF('SERIES_DB-MetaData'!$F289="US",'SERIES_DB-MetaData'!BS289,'SERIES_DB-MetaData'!BS289/25.4)</f>
        <v>0</v>
      </c>
      <c r="BT289" s="108">
        <f>'SERIES_DB-MetaData'!BT289</f>
        <v>0</v>
      </c>
      <c r="BU289" s="108">
        <f t="shared" si="29"/>
        <v>0</v>
      </c>
      <c r="BV289" s="31">
        <f>IF('SERIES_DB-MetaData'!$F289="US",'SERIES_DB-MetaData'!BV289,'SERIES_DB-MetaData'!BV289/6.89476)</f>
        <v>0</v>
      </c>
      <c r="BW289" s="108">
        <f>'SERIES_DB-MetaData'!BW289</f>
        <v>0</v>
      </c>
      <c r="BX289" s="108">
        <f>'SERIES_DB-MetaData'!BX289</f>
        <v>2</v>
      </c>
    </row>
    <row r="290" spans="1:76">
      <c r="A290" s="85">
        <f>'SERIES_DB-MetaData'!A290</f>
        <v>285</v>
      </c>
      <c r="B290" s="85">
        <f>'SERIES_DB-MetaData'!B290</f>
        <v>0</v>
      </c>
      <c r="C290" s="85">
        <f>'SERIES_DB-MetaData'!C290</f>
        <v>2</v>
      </c>
      <c r="D290" s="85" t="str">
        <f>'SERIES_DB-MetaData'!D290</f>
        <v>M30H</v>
      </c>
      <c r="E290" s="85" t="str">
        <f>'SERIES_DB-MetaData'!E290</f>
        <v>Tatsuya (1996)</v>
      </c>
      <c r="F290" s="20" t="s">
        <v>193</v>
      </c>
      <c r="G290" s="85" t="str">
        <f>'SERIES_DB-MetaData'!G290</f>
        <v>C</v>
      </c>
      <c r="H290" s="85" t="str">
        <f>'SERIES_DB-MetaData'!H290</f>
        <v>R</v>
      </c>
      <c r="I290" s="31">
        <f>IF('SERIES_DB-MetaData'!$F290="US",'SERIES_DB-MetaData'!I290,'SERIES_DB-MetaData'!I290/6.89476)</f>
        <v>8.7022608473681462</v>
      </c>
      <c r="J290" s="31">
        <f>IF('SERIES_DB-MetaData'!$F290="US",'SERIES_DB-MetaData'!J290,'SERIES_DB-MetaData'!J290/6.89476)</f>
        <v>0</v>
      </c>
      <c r="K290" s="31">
        <f>IF('SERIES_DB-MetaData'!$F290="US",'SERIES_DB-MetaData'!K290,'SERIES_DB-MetaData'!K290/6.89476)</f>
        <v>0</v>
      </c>
      <c r="L290" s="31">
        <f>IF('SERIES_DB-MetaData'!$F290="US",'SERIES_DB-MetaData'!L290,'SERIES_DB-MetaData'!L290/4.448)</f>
        <v>330.82284172661866</v>
      </c>
      <c r="M290" s="20" t="str">
        <f>'SERIES_DB-MetaData'!M290</f>
        <v>III</v>
      </c>
      <c r="N290" s="31">
        <f>IF('SERIES_DB-MetaData'!$F290="US",'SERIES_DB-MetaData'!N290,'SERIES_DB-MetaData'!N290/25.4)</f>
        <v>7.8740157480314963</v>
      </c>
      <c r="O290" s="31">
        <f>IF('SERIES_DB-MetaData'!$F290="US",'SERIES_DB-MetaData'!O290,'SERIES_DB-MetaData'!O290/25.4)</f>
        <v>7.8740157480314963</v>
      </c>
      <c r="P290" s="31">
        <f>IF('SERIES_DB-MetaData'!$F290="US",'SERIES_DB-MetaData'!P290,'SERIES_DB-MetaData'!P290/25.4)</f>
        <v>66.929133858267718</v>
      </c>
      <c r="Q290" s="31">
        <f>IF('SERIES_DB-MetaData'!$F290="US",'SERIES_DB-MetaData'!Q290,'SERIES_DB-MetaData'!Q290/25.4)</f>
        <v>3.1496062992125986</v>
      </c>
      <c r="R290" s="31">
        <f>IF('SERIES_DB-MetaData'!$F290="US",'SERIES_DB-MetaData'!R290,'SERIES_DB-MetaData'!R290/25.4)</f>
        <v>108.26771653543308</v>
      </c>
      <c r="S290" s="31">
        <f>IF('SERIES_DB-MetaData'!$F290="US",'SERIES_DB-MetaData'!S290,'SERIES_DB-MetaData'!S290/25.4)</f>
        <v>108.26771653543308</v>
      </c>
      <c r="T290" s="24" t="str">
        <f>'SERIES_DB-MetaData'!T290</f>
        <v>C</v>
      </c>
      <c r="U290" s="31">
        <f>IF('SERIES_DB-MetaData'!$F290="US",'SERIES_DB-MetaData'!U290,'SERIES_DB-MetaData'!U290/(25.4^2))</f>
        <v>527.00105400210805</v>
      </c>
      <c r="V290" s="31">
        <f>IF('SERIES_DB-MetaData'!$F290="US",'SERIES_DB-MetaData'!V290,'SERIES_DB-MetaData'!V290/25.4)</f>
        <v>0.39370078740157483</v>
      </c>
      <c r="W290" s="31">
        <f>IF('SERIES_DB-MetaData'!$F290="US",'SERIES_DB-MetaData'!W290,'SERIES_DB-MetaData'!W290/25.4)</f>
        <v>0.39370078740157483</v>
      </c>
      <c r="X290" s="31">
        <f>IF('SERIES_DB-MetaData'!$F290="US",'SERIES_DB-MetaData'!X290,'SERIES_DB-MetaData'!X290/25.4)</f>
        <v>0.39370078740157483</v>
      </c>
      <c r="Y290" s="108">
        <f>'SERIES_DB-MetaData'!Y290</f>
        <v>12</v>
      </c>
      <c r="Z290" s="31">
        <f>IF('SERIES_DB-MetaData'!$F290="US",'SERIES_DB-MetaData'!Z290,'SERIES_DB-MetaData'!Z290/25.4)</f>
        <v>0</v>
      </c>
      <c r="AA290" s="108">
        <f>'SERIES_DB-MetaData'!AA290</f>
        <v>2</v>
      </c>
      <c r="AB290" s="31">
        <f>IF('SERIES_DB-MetaData'!$F290="US",'SERIES_DB-MetaData'!AB290,'SERIES_DB-MetaData'!AB290/25.4)</f>
        <v>0</v>
      </c>
      <c r="AC290" s="108">
        <f>'SERIES_DB-MetaData'!AC290</f>
        <v>2</v>
      </c>
      <c r="AD290" s="108" t="str">
        <f>'SERIES_DB-MetaData'!AD290</f>
        <v>STRAIGHT</v>
      </c>
      <c r="AE290" s="31">
        <f>IF('SERIES_DB-MetaData'!$F290="US",'SERIES_DB-MetaData'!AE290,'SERIES_DB-MetaData'!AE290/25.4)</f>
        <v>35.944881889763785</v>
      </c>
      <c r="AF290" s="108" t="str">
        <f>'SERIES_DB-MetaData'!AF290</f>
        <v>Ribbed</v>
      </c>
      <c r="AG290" s="23">
        <f t="shared" si="26"/>
        <v>0.27719935178733468</v>
      </c>
      <c r="AH290" s="31">
        <f>IF('SERIES_DB-MetaData'!$F290="US",'SERIES_DB-MetaData'!AH290,'SERIES_DB-MetaData'!AH290/25.4)</f>
        <v>0</v>
      </c>
      <c r="AI290" s="31">
        <f>IF('SERIES_DB-MetaData'!$F290="US",'SERIES_DB-MetaData'!AI290,'SERIES_DB-MetaData'!AI290/6.89476)</f>
        <v>130.5339127105222</v>
      </c>
      <c r="AJ290" s="31">
        <f>IF('SERIES_DB-MetaData'!$F290="US",'SERIES_DB-MetaData'!AJ290,'SERIES_DB-MetaData'!AJ290/6.89476)</f>
        <v>150.32430425424528</v>
      </c>
      <c r="AK290" s="31">
        <f>IF('SERIES_DB-MetaData'!$F290="US",'SERIES_DB-MetaData'!AK290,'SERIES_DB-MetaData'!AK290/6.89476)</f>
        <v>130.5339127105222</v>
      </c>
      <c r="AL290" s="31">
        <f>IF('SERIES_DB-MetaData'!$F290="US",'SERIES_DB-MetaData'!AL290,'SERIES_DB-MetaData'!AL290/6.89476)</f>
        <v>130.5339127105222</v>
      </c>
      <c r="AM290" s="31">
        <f>IF('SERIES_DB-MetaData'!$F290="US",'SERIES_DB-MetaData'!AM290,'SERIES_DB-MetaData'!AM290/6.89476)</f>
        <v>150.32430425424528</v>
      </c>
      <c r="AN290" s="31">
        <f>IF('SERIES_DB-MetaData'!$F290="US",'SERIES_DB-MetaData'!AN290,'SERIES_DB-MetaData'!AN290/6.89476)</f>
        <v>150.32430425424528</v>
      </c>
      <c r="AO290" s="108">
        <f>'SERIES_DB-MetaData'!AO290</f>
        <v>800</v>
      </c>
      <c r="AP290" s="108" t="str">
        <f>'SERIES_DB-MetaData'!AP290</f>
        <v>RJ</v>
      </c>
      <c r="AQ290" s="108">
        <f>'SERIES_DB-MetaData'!AQ290</f>
        <v>4</v>
      </c>
      <c r="AR290" s="108" t="str">
        <f>'SERIES_DB-MetaData'!AR290</f>
        <v>Ribbed</v>
      </c>
      <c r="AS290" s="31">
        <f>IF('SERIES_DB-MetaData'!$F290="US",'SERIES_DB-MetaData'!AS290,'SERIES_DB-MetaData'!AS290/25.4)</f>
        <v>0.23622047244094491</v>
      </c>
      <c r="AT290" s="108">
        <f>'SERIES_DB-MetaData'!AT290</f>
        <v>46</v>
      </c>
      <c r="AU290" s="31">
        <f>IF('SERIES_DB-MetaData'!$F290="US",'SERIES_DB-MetaData'!AU290,'SERIES_DB-MetaData'!AU290/25.4)</f>
        <v>2.3622047244094491</v>
      </c>
      <c r="AV290" s="31">
        <f>IF('SERIES_DB-MetaData'!$F290="US",'SERIES_DB-MetaData'!AV290,'SERIES_DB-MetaData'!AV290/25.4)</f>
        <v>0</v>
      </c>
      <c r="AW290" s="108">
        <f>'SERIES_DB-MetaData'!AW290</f>
        <v>0</v>
      </c>
      <c r="AX290" s="31">
        <f>IF('SERIES_DB-MetaData'!$F290="US",'SERIES_DB-MetaData'!AX290,'SERIES_DB-MetaData'!AX290/25.4)</f>
        <v>0</v>
      </c>
      <c r="AY290" s="23">
        <f t="shared" si="27"/>
        <v>0.94247779607693793</v>
      </c>
      <c r="AZ290" s="23"/>
      <c r="BA290" s="31">
        <f>IF('SERIES_DB-MetaData'!$F290="US",'SERIES_DB-MetaData'!BA290,'SERIES_DB-MetaData'!BA290/6.89476)</f>
        <v>116.03014463157528</v>
      </c>
      <c r="BB290" s="31">
        <f>IF('SERIES_DB-MetaData'!$F290="US",'SERIES_DB-MetaData'!BB290,'SERIES_DB-MetaData'!BB290/6.89476)</f>
        <v>147.56133643520587</v>
      </c>
      <c r="BC290" s="108">
        <f>'SERIES_DB-MetaData'!BC290</f>
        <v>800</v>
      </c>
      <c r="BD290" s="31">
        <f>IF('SERIES_DB-MetaData'!$F290="US",'SERIES_DB-MetaData'!BD290,'SERIES_DB-MetaData'!BD290/25.4)</f>
        <v>0.23622047244094491</v>
      </c>
      <c r="BE290" s="31">
        <f>IF('SERIES_DB-MetaData'!$F290="US",'SERIES_DB-MetaData'!BE290,'SERIES_DB-MetaData'!BE290/25.4)</f>
        <v>3.9370078740157481</v>
      </c>
      <c r="BF290" s="108">
        <f>'SERIES_DB-MetaData'!BF290</f>
        <v>2</v>
      </c>
      <c r="BG290" s="23">
        <f t="shared" si="28"/>
        <v>0.70685834705770356</v>
      </c>
      <c r="BH290" s="31">
        <f>IF('SERIES_DB-MetaData'!$F290="US",'SERIES_DB-MetaData'!BH290,'SERIES_DB-MetaData'!BH290/25.4)</f>
        <v>0</v>
      </c>
      <c r="BI290" s="31">
        <f>IF('SERIES_DB-MetaData'!$F290="US",'SERIES_DB-MetaData'!BI290,'SERIES_DB-MetaData'!BI290/6.89476)</f>
        <v>116.03014463157528</v>
      </c>
      <c r="BJ290" s="31">
        <f>IF('SERIES_DB-MetaData'!$F290="US",'SERIES_DB-MetaData'!BJ290,'SERIES_DB-MetaData'!BJ290/6.89476)</f>
        <v>147.56133643520587</v>
      </c>
      <c r="BK290" s="108">
        <f>'SERIES_DB-MetaData'!BK290</f>
        <v>800</v>
      </c>
      <c r="BL290" s="31">
        <f>IF('SERIES_DB-MetaData'!$F290="US",'SERIES_DB-MetaData'!BL290,'SERIES_DB-MetaData'!BL290/25.4)</f>
        <v>0.23622047244094491</v>
      </c>
      <c r="BM290" s="31">
        <f>IF('SERIES_DB-MetaData'!$F290="US",'SERIES_DB-MetaData'!BM290,'SERIES_DB-MetaData'!BM290/25.4)</f>
        <v>3.9370078740157481</v>
      </c>
      <c r="BN290" s="31">
        <f>'SERIES_DB-MetaData'!$BO$6</f>
        <v>0.52359877559829893</v>
      </c>
      <c r="BO290" s="22">
        <f>'SERIES_DB-MetaData'!$BO$6</f>
        <v>0.52359877559829893</v>
      </c>
      <c r="BP290" s="31">
        <f>IF('SERIES_DB-MetaData'!$F290="US",'SERIES_DB-MetaData'!BP290,'SERIES_DB-MetaData'!BP290/6.89476)</f>
        <v>116.03014463157528</v>
      </c>
      <c r="BQ290" s="31">
        <f>IF('SERIES_DB-MetaData'!$F290="US",'SERIES_DB-MetaData'!BQ290,'SERIES_DB-MetaData'!BQ290/6.89476)</f>
        <v>147.56133643520587</v>
      </c>
      <c r="BR290" s="108">
        <f>'SERIES_DB-MetaData'!BR290</f>
        <v>800</v>
      </c>
      <c r="BS290" s="31">
        <f>IF('SERIES_DB-MetaData'!$F290="US",'SERIES_DB-MetaData'!BS290,'SERIES_DB-MetaData'!BS290/25.4)</f>
        <v>0</v>
      </c>
      <c r="BT290" s="108">
        <f>'SERIES_DB-MetaData'!BT290</f>
        <v>0</v>
      </c>
      <c r="BU290" s="108">
        <f t="shared" si="29"/>
        <v>0</v>
      </c>
      <c r="BV290" s="31">
        <f>IF('SERIES_DB-MetaData'!$F290="US",'SERIES_DB-MetaData'!BV290,'SERIES_DB-MetaData'!BV290/6.89476)</f>
        <v>0</v>
      </c>
      <c r="BW290" s="108">
        <f>'SERIES_DB-MetaData'!BW290</f>
        <v>0</v>
      </c>
      <c r="BX290" s="108">
        <f>'SERIES_DB-MetaData'!BX290</f>
        <v>2</v>
      </c>
    </row>
    <row r="291" spans="1:76">
      <c r="A291" s="85">
        <f>'SERIES_DB-MetaData'!A291</f>
        <v>286</v>
      </c>
      <c r="B291" s="85">
        <f>'SERIES_DB-MetaData'!B291</f>
        <v>0</v>
      </c>
      <c r="C291" s="85">
        <f>'SERIES_DB-MetaData'!C291</f>
        <v>3</v>
      </c>
      <c r="D291" s="85" t="str">
        <f>'SERIES_DB-MetaData'!D291</f>
        <v>M35H</v>
      </c>
      <c r="E291" s="85" t="str">
        <f>'SERIES_DB-MetaData'!E291</f>
        <v>Tatsuya (1996)</v>
      </c>
      <c r="F291" s="20" t="s">
        <v>193</v>
      </c>
      <c r="G291" s="85" t="str">
        <f>'SERIES_DB-MetaData'!G291</f>
        <v>C</v>
      </c>
      <c r="H291" s="85" t="str">
        <f>'SERIES_DB-MetaData'!H291</f>
        <v>R</v>
      </c>
      <c r="I291" s="31">
        <f>IF('SERIES_DB-MetaData'!$F291="US",'SERIES_DB-MetaData'!I291,'SERIES_DB-MetaData'!I291/6.89476)</f>
        <v>8.7022608473681462</v>
      </c>
      <c r="J291" s="31">
        <f>IF('SERIES_DB-MetaData'!$F291="US",'SERIES_DB-MetaData'!J291,'SERIES_DB-MetaData'!J291/6.89476)</f>
        <v>0</v>
      </c>
      <c r="K291" s="31">
        <f>IF('SERIES_DB-MetaData'!$F291="US",'SERIES_DB-MetaData'!K291,'SERIES_DB-MetaData'!K291/6.89476)</f>
        <v>0</v>
      </c>
      <c r="L291" s="31">
        <f>IF('SERIES_DB-MetaData'!$F291="US",'SERIES_DB-MetaData'!L291,'SERIES_DB-MetaData'!L291/4.448)</f>
        <v>432.27517985611496</v>
      </c>
      <c r="M291" s="20" t="str">
        <f>'SERIES_DB-MetaData'!M291</f>
        <v>III</v>
      </c>
      <c r="N291" s="31">
        <f>IF('SERIES_DB-MetaData'!$F291="US",'SERIES_DB-MetaData'!N291,'SERIES_DB-MetaData'!N291/25.4)</f>
        <v>7.8740157480314963</v>
      </c>
      <c r="O291" s="31">
        <f>IF('SERIES_DB-MetaData'!$F291="US",'SERIES_DB-MetaData'!O291,'SERIES_DB-MetaData'!O291/25.4)</f>
        <v>7.8740157480314963</v>
      </c>
      <c r="P291" s="31">
        <f>IF('SERIES_DB-MetaData'!$F291="US",'SERIES_DB-MetaData'!P291,'SERIES_DB-MetaData'!P291/25.4)</f>
        <v>66.929133858267718</v>
      </c>
      <c r="Q291" s="31">
        <f>IF('SERIES_DB-MetaData'!$F291="US",'SERIES_DB-MetaData'!Q291,'SERIES_DB-MetaData'!Q291/25.4)</f>
        <v>3.1496062992125986</v>
      </c>
      <c r="R291" s="31">
        <f>IF('SERIES_DB-MetaData'!$F291="US",'SERIES_DB-MetaData'!R291,'SERIES_DB-MetaData'!R291/25.4)</f>
        <v>108.26771653543308</v>
      </c>
      <c r="S291" s="31">
        <f>IF('SERIES_DB-MetaData'!$F291="US",'SERIES_DB-MetaData'!S291,'SERIES_DB-MetaData'!S291/25.4)</f>
        <v>108.26771653543308</v>
      </c>
      <c r="T291" s="24" t="str">
        <f>'SERIES_DB-MetaData'!T291</f>
        <v>C</v>
      </c>
      <c r="U291" s="31">
        <f>IF('SERIES_DB-MetaData'!$F291="US",'SERIES_DB-MetaData'!U291,'SERIES_DB-MetaData'!U291/(25.4^2))</f>
        <v>527.00105400210805</v>
      </c>
      <c r="V291" s="31">
        <f>IF('SERIES_DB-MetaData'!$F291="US",'SERIES_DB-MetaData'!V291,'SERIES_DB-MetaData'!V291/25.4)</f>
        <v>0.39370078740157483</v>
      </c>
      <c r="W291" s="31">
        <f>IF('SERIES_DB-MetaData'!$F291="US",'SERIES_DB-MetaData'!W291,'SERIES_DB-MetaData'!W291/25.4)</f>
        <v>0.39370078740157483</v>
      </c>
      <c r="X291" s="31">
        <f>IF('SERIES_DB-MetaData'!$F291="US",'SERIES_DB-MetaData'!X291,'SERIES_DB-MetaData'!X291/25.4)</f>
        <v>0.39370078740157483</v>
      </c>
      <c r="Y291" s="108">
        <f>'SERIES_DB-MetaData'!Y291</f>
        <v>12</v>
      </c>
      <c r="Z291" s="31">
        <f>IF('SERIES_DB-MetaData'!$F291="US",'SERIES_DB-MetaData'!Z291,'SERIES_DB-MetaData'!Z291/25.4)</f>
        <v>0</v>
      </c>
      <c r="AA291" s="108">
        <f>'SERIES_DB-MetaData'!AA291</f>
        <v>2</v>
      </c>
      <c r="AB291" s="31">
        <f>IF('SERIES_DB-MetaData'!$F291="US",'SERIES_DB-MetaData'!AB291,'SERIES_DB-MetaData'!AB291/25.4)</f>
        <v>0</v>
      </c>
      <c r="AC291" s="108">
        <f>'SERIES_DB-MetaData'!AC291</f>
        <v>2</v>
      </c>
      <c r="AD291" s="108" t="str">
        <f>'SERIES_DB-MetaData'!AD291</f>
        <v>STRAIGHT</v>
      </c>
      <c r="AE291" s="31">
        <f>IF('SERIES_DB-MetaData'!$F291="US",'SERIES_DB-MetaData'!AE291,'SERIES_DB-MetaData'!AE291/25.4)</f>
        <v>35.944881889763785</v>
      </c>
      <c r="AF291" s="108" t="str">
        <f>'SERIES_DB-MetaData'!AF291</f>
        <v>Ribbed</v>
      </c>
      <c r="AG291" s="23">
        <f t="shared" si="26"/>
        <v>0.27719935178733468</v>
      </c>
      <c r="AH291" s="31">
        <f>IF('SERIES_DB-MetaData'!$F291="US",'SERIES_DB-MetaData'!AH291,'SERIES_DB-MetaData'!AH291/25.4)</f>
        <v>0</v>
      </c>
      <c r="AI291" s="31">
        <f>IF('SERIES_DB-MetaData'!$F291="US",'SERIES_DB-MetaData'!AI291,'SERIES_DB-MetaData'!AI291/6.89476)</f>
        <v>130.5339127105222</v>
      </c>
      <c r="AJ291" s="31">
        <f>IF('SERIES_DB-MetaData'!$F291="US",'SERIES_DB-MetaData'!AJ291,'SERIES_DB-MetaData'!AJ291/6.89476)</f>
        <v>150.32430425424528</v>
      </c>
      <c r="AK291" s="31">
        <f>IF('SERIES_DB-MetaData'!$F291="US",'SERIES_DB-MetaData'!AK291,'SERIES_DB-MetaData'!AK291/6.89476)</f>
        <v>130.5339127105222</v>
      </c>
      <c r="AL291" s="31">
        <f>IF('SERIES_DB-MetaData'!$F291="US",'SERIES_DB-MetaData'!AL291,'SERIES_DB-MetaData'!AL291/6.89476)</f>
        <v>130.5339127105222</v>
      </c>
      <c r="AM291" s="31">
        <f>IF('SERIES_DB-MetaData'!$F291="US",'SERIES_DB-MetaData'!AM291,'SERIES_DB-MetaData'!AM291/6.89476)</f>
        <v>150.32430425424528</v>
      </c>
      <c r="AN291" s="31">
        <f>IF('SERIES_DB-MetaData'!$F291="US",'SERIES_DB-MetaData'!AN291,'SERIES_DB-MetaData'!AN291/6.89476)</f>
        <v>150.32430425424528</v>
      </c>
      <c r="AO291" s="108">
        <f>'SERIES_DB-MetaData'!AO291</f>
        <v>800</v>
      </c>
      <c r="AP291" s="108" t="str">
        <f>'SERIES_DB-MetaData'!AP291</f>
        <v>RJ</v>
      </c>
      <c r="AQ291" s="108">
        <f>'SERIES_DB-MetaData'!AQ291</f>
        <v>4</v>
      </c>
      <c r="AR291" s="108" t="str">
        <f>'SERIES_DB-MetaData'!AR291</f>
        <v>Ribbed</v>
      </c>
      <c r="AS291" s="31">
        <f>IF('SERIES_DB-MetaData'!$F291="US",'SERIES_DB-MetaData'!AS291,'SERIES_DB-MetaData'!AS291/25.4)</f>
        <v>0.23622047244094491</v>
      </c>
      <c r="AT291" s="108">
        <f>'SERIES_DB-MetaData'!AT291</f>
        <v>46</v>
      </c>
      <c r="AU291" s="31">
        <f>IF('SERIES_DB-MetaData'!$F291="US",'SERIES_DB-MetaData'!AU291,'SERIES_DB-MetaData'!AU291/25.4)</f>
        <v>2.3622047244094491</v>
      </c>
      <c r="AV291" s="31">
        <f>IF('SERIES_DB-MetaData'!$F291="US",'SERIES_DB-MetaData'!AV291,'SERIES_DB-MetaData'!AV291/25.4)</f>
        <v>0</v>
      </c>
      <c r="AW291" s="108">
        <f>'SERIES_DB-MetaData'!AW291</f>
        <v>0</v>
      </c>
      <c r="AX291" s="31">
        <f>IF('SERIES_DB-MetaData'!$F291="US",'SERIES_DB-MetaData'!AX291,'SERIES_DB-MetaData'!AX291/25.4)</f>
        <v>0</v>
      </c>
      <c r="AY291" s="23">
        <f t="shared" si="27"/>
        <v>0.94247779607693793</v>
      </c>
      <c r="AZ291" s="23"/>
      <c r="BA291" s="31">
        <f>IF('SERIES_DB-MetaData'!$F291="US",'SERIES_DB-MetaData'!BA291,'SERIES_DB-MetaData'!BA291/6.89476)</f>
        <v>116.03014463157528</v>
      </c>
      <c r="BB291" s="31">
        <f>IF('SERIES_DB-MetaData'!$F291="US",'SERIES_DB-MetaData'!BB291,'SERIES_DB-MetaData'!BB291/6.89476)</f>
        <v>147.56133643520587</v>
      </c>
      <c r="BC291" s="108">
        <f>'SERIES_DB-MetaData'!BC291</f>
        <v>800</v>
      </c>
      <c r="BD291" s="31">
        <f>IF('SERIES_DB-MetaData'!$F291="US",'SERIES_DB-MetaData'!BD291,'SERIES_DB-MetaData'!BD291/25.4)</f>
        <v>0.23622047244094491</v>
      </c>
      <c r="BE291" s="31">
        <f>IF('SERIES_DB-MetaData'!$F291="US",'SERIES_DB-MetaData'!BE291,'SERIES_DB-MetaData'!BE291/25.4)</f>
        <v>3.9370078740157481</v>
      </c>
      <c r="BF291" s="108">
        <f>'SERIES_DB-MetaData'!BF291</f>
        <v>2</v>
      </c>
      <c r="BG291" s="23">
        <f t="shared" si="28"/>
        <v>0.70685834705770356</v>
      </c>
      <c r="BH291" s="31">
        <f>IF('SERIES_DB-MetaData'!$F291="US",'SERIES_DB-MetaData'!BH291,'SERIES_DB-MetaData'!BH291/25.4)</f>
        <v>0</v>
      </c>
      <c r="BI291" s="31">
        <f>IF('SERIES_DB-MetaData'!$F291="US",'SERIES_DB-MetaData'!BI291,'SERIES_DB-MetaData'!BI291/6.89476)</f>
        <v>116.03014463157528</v>
      </c>
      <c r="BJ291" s="31">
        <f>IF('SERIES_DB-MetaData'!$F291="US",'SERIES_DB-MetaData'!BJ291,'SERIES_DB-MetaData'!BJ291/6.89476)</f>
        <v>147.56133643520587</v>
      </c>
      <c r="BK291" s="108">
        <f>'SERIES_DB-MetaData'!BK291</f>
        <v>800</v>
      </c>
      <c r="BL291" s="31">
        <f>IF('SERIES_DB-MetaData'!$F291="US",'SERIES_DB-MetaData'!BL291,'SERIES_DB-MetaData'!BL291/25.4)</f>
        <v>0.23622047244094491</v>
      </c>
      <c r="BM291" s="31">
        <f>IF('SERIES_DB-MetaData'!$F291="US",'SERIES_DB-MetaData'!BM291,'SERIES_DB-MetaData'!BM291/25.4)</f>
        <v>3.9370078740157481</v>
      </c>
      <c r="BN291" s="31">
        <f>'SERIES_DB-MetaData'!$BO$6</f>
        <v>0.52359877559829893</v>
      </c>
      <c r="BO291" s="22">
        <f>'SERIES_DB-MetaData'!$BO$6</f>
        <v>0.52359877559829893</v>
      </c>
      <c r="BP291" s="31">
        <f>IF('SERIES_DB-MetaData'!$F291="US",'SERIES_DB-MetaData'!BP291,'SERIES_DB-MetaData'!BP291/6.89476)</f>
        <v>116.03014463157528</v>
      </c>
      <c r="BQ291" s="31">
        <f>IF('SERIES_DB-MetaData'!$F291="US",'SERIES_DB-MetaData'!BQ291,'SERIES_DB-MetaData'!BQ291/6.89476)</f>
        <v>147.56133643520587</v>
      </c>
      <c r="BR291" s="108">
        <f>'SERIES_DB-MetaData'!BR291</f>
        <v>800</v>
      </c>
      <c r="BS291" s="31">
        <f>IF('SERIES_DB-MetaData'!$F291="US",'SERIES_DB-MetaData'!BS291,'SERIES_DB-MetaData'!BS291/25.4)</f>
        <v>0</v>
      </c>
      <c r="BT291" s="108">
        <f>'SERIES_DB-MetaData'!BT291</f>
        <v>0</v>
      </c>
      <c r="BU291" s="108">
        <f t="shared" si="29"/>
        <v>0</v>
      </c>
      <c r="BV291" s="31">
        <f>IF('SERIES_DB-MetaData'!$F291="US",'SERIES_DB-MetaData'!BV291,'SERIES_DB-MetaData'!BV291/6.89476)</f>
        <v>0</v>
      </c>
      <c r="BW291" s="108">
        <f>'SERIES_DB-MetaData'!BW291</f>
        <v>0</v>
      </c>
      <c r="BX291" s="108">
        <f>'SERIES_DB-MetaData'!BX291</f>
        <v>2</v>
      </c>
    </row>
    <row r="292" spans="1:76">
      <c r="A292" s="85">
        <f>'SERIES_DB-MetaData'!A292</f>
        <v>287</v>
      </c>
      <c r="B292" s="85">
        <f>'SERIES_DB-MetaData'!B292</f>
        <v>0</v>
      </c>
      <c r="C292" s="85">
        <f>'SERIES_DB-MetaData'!C292</f>
        <v>4</v>
      </c>
      <c r="D292" s="85" t="str">
        <f>'SERIES_DB-MetaData'!D292</f>
        <v>MW35H</v>
      </c>
      <c r="E292" s="85" t="str">
        <f>'SERIES_DB-MetaData'!E292</f>
        <v>Tatsuya (1996)</v>
      </c>
      <c r="F292" s="20" t="s">
        <v>193</v>
      </c>
      <c r="G292" s="85" t="str">
        <f>'SERIES_DB-MetaData'!G292</f>
        <v>C</v>
      </c>
      <c r="H292" s="85" t="str">
        <f>'SERIES_DB-MetaData'!H292</f>
        <v>R</v>
      </c>
      <c r="I292" s="31">
        <f>IF('SERIES_DB-MetaData'!$F292="US",'SERIES_DB-MetaData'!I292,'SERIES_DB-MetaData'!I292/6.89476)</f>
        <v>8.7022608473681462</v>
      </c>
      <c r="J292" s="31">
        <f>IF('SERIES_DB-MetaData'!$F292="US",'SERIES_DB-MetaData'!J292,'SERIES_DB-MetaData'!J292/6.89476)</f>
        <v>0</v>
      </c>
      <c r="K292" s="31">
        <f>IF('SERIES_DB-MetaData'!$F292="US",'SERIES_DB-MetaData'!K292,'SERIES_DB-MetaData'!K292/6.89476)</f>
        <v>0</v>
      </c>
      <c r="L292" s="31">
        <f>IF('SERIES_DB-MetaData'!$F292="US",'SERIES_DB-MetaData'!L292,'SERIES_DB-MetaData'!L292/4.448)</f>
        <v>374.93255395683445</v>
      </c>
      <c r="M292" s="20" t="str">
        <f>'SERIES_DB-MetaData'!M292</f>
        <v>III</v>
      </c>
      <c r="N292" s="31">
        <f>IF('SERIES_DB-MetaData'!$F292="US",'SERIES_DB-MetaData'!N292,'SERIES_DB-MetaData'!N292/25.4)</f>
        <v>7.8740157480314963</v>
      </c>
      <c r="O292" s="31">
        <f>IF('SERIES_DB-MetaData'!$F292="US",'SERIES_DB-MetaData'!O292,'SERIES_DB-MetaData'!O292/25.4)</f>
        <v>7.8740157480314963</v>
      </c>
      <c r="P292" s="31">
        <f>IF('SERIES_DB-MetaData'!$F292="US",'SERIES_DB-MetaData'!P292,'SERIES_DB-MetaData'!P292/25.4)</f>
        <v>66.929133858267718</v>
      </c>
      <c r="Q292" s="31">
        <f>IF('SERIES_DB-MetaData'!$F292="US",'SERIES_DB-MetaData'!Q292,'SERIES_DB-MetaData'!Q292/25.4)</f>
        <v>3.1496062992125986</v>
      </c>
      <c r="R292" s="31">
        <f>IF('SERIES_DB-MetaData'!$F292="US",'SERIES_DB-MetaData'!R292,'SERIES_DB-MetaData'!R292/25.4)</f>
        <v>108.26771653543308</v>
      </c>
      <c r="S292" s="31">
        <f>IF('SERIES_DB-MetaData'!$F292="US",'SERIES_DB-MetaData'!S292,'SERIES_DB-MetaData'!S292/25.4)</f>
        <v>108.26771653543308</v>
      </c>
      <c r="T292" s="24" t="str">
        <f>'SERIES_DB-MetaData'!T292</f>
        <v>C</v>
      </c>
      <c r="U292" s="31">
        <f>IF('SERIES_DB-MetaData'!$F292="US",'SERIES_DB-MetaData'!U292,'SERIES_DB-MetaData'!U292/(25.4^2))</f>
        <v>527.00105400210805</v>
      </c>
      <c r="V292" s="31">
        <f>IF('SERIES_DB-MetaData'!$F292="US",'SERIES_DB-MetaData'!V292,'SERIES_DB-MetaData'!V292/25.4)</f>
        <v>0.39370078740157483</v>
      </c>
      <c r="W292" s="31">
        <f>IF('SERIES_DB-MetaData'!$F292="US",'SERIES_DB-MetaData'!W292,'SERIES_DB-MetaData'!W292/25.4)</f>
        <v>0.39370078740157483</v>
      </c>
      <c r="X292" s="31">
        <f>IF('SERIES_DB-MetaData'!$F292="US",'SERIES_DB-MetaData'!X292,'SERIES_DB-MetaData'!X292/25.4)</f>
        <v>0.39370078740157483</v>
      </c>
      <c r="Y292" s="108">
        <f>'SERIES_DB-MetaData'!Y292</f>
        <v>12</v>
      </c>
      <c r="Z292" s="31">
        <f>IF('SERIES_DB-MetaData'!$F292="US",'SERIES_DB-MetaData'!Z292,'SERIES_DB-MetaData'!Z292/25.4)</f>
        <v>0</v>
      </c>
      <c r="AA292" s="108">
        <f>'SERIES_DB-MetaData'!AA292</f>
        <v>2</v>
      </c>
      <c r="AB292" s="31">
        <f>IF('SERIES_DB-MetaData'!$F292="US",'SERIES_DB-MetaData'!AB292,'SERIES_DB-MetaData'!AB292/25.4)</f>
        <v>0</v>
      </c>
      <c r="AC292" s="108">
        <f>'SERIES_DB-MetaData'!AC292</f>
        <v>2</v>
      </c>
      <c r="AD292" s="108" t="str">
        <f>'SERIES_DB-MetaData'!AD292</f>
        <v>STRAIGHT</v>
      </c>
      <c r="AE292" s="31">
        <f>IF('SERIES_DB-MetaData'!$F292="US",'SERIES_DB-MetaData'!AE292,'SERIES_DB-MetaData'!AE292/25.4)</f>
        <v>35.944881889763785</v>
      </c>
      <c r="AF292" s="108" t="str">
        <f>'SERIES_DB-MetaData'!AF292</f>
        <v>Ribbed</v>
      </c>
      <c r="AG292" s="23">
        <f t="shared" si="26"/>
        <v>0.27719935178733468</v>
      </c>
      <c r="AH292" s="31">
        <f>IF('SERIES_DB-MetaData'!$F292="US",'SERIES_DB-MetaData'!AH292,'SERIES_DB-MetaData'!AH292/25.4)</f>
        <v>0</v>
      </c>
      <c r="AI292" s="31">
        <f>IF('SERIES_DB-MetaData'!$F292="US",'SERIES_DB-MetaData'!AI292,'SERIES_DB-MetaData'!AI292/6.89476)</f>
        <v>130.5339127105222</v>
      </c>
      <c r="AJ292" s="31">
        <f>IF('SERIES_DB-MetaData'!$F292="US",'SERIES_DB-MetaData'!AJ292,'SERIES_DB-MetaData'!AJ292/6.89476)</f>
        <v>150.32430425424528</v>
      </c>
      <c r="AK292" s="31">
        <f>IF('SERIES_DB-MetaData'!$F292="US",'SERIES_DB-MetaData'!AK292,'SERIES_DB-MetaData'!AK292/6.89476)</f>
        <v>130.5339127105222</v>
      </c>
      <c r="AL292" s="31">
        <f>IF('SERIES_DB-MetaData'!$F292="US",'SERIES_DB-MetaData'!AL292,'SERIES_DB-MetaData'!AL292/6.89476)</f>
        <v>130.5339127105222</v>
      </c>
      <c r="AM292" s="31">
        <f>IF('SERIES_DB-MetaData'!$F292="US",'SERIES_DB-MetaData'!AM292,'SERIES_DB-MetaData'!AM292/6.89476)</f>
        <v>150.32430425424528</v>
      </c>
      <c r="AN292" s="31">
        <f>IF('SERIES_DB-MetaData'!$F292="US",'SERIES_DB-MetaData'!AN292,'SERIES_DB-MetaData'!AN292/6.89476)</f>
        <v>150.32430425424528</v>
      </c>
      <c r="AO292" s="108">
        <f>'SERIES_DB-MetaData'!AO292</f>
        <v>800</v>
      </c>
      <c r="AP292" s="108" t="str">
        <f>'SERIES_DB-MetaData'!AP292</f>
        <v>RJ</v>
      </c>
      <c r="AQ292" s="108">
        <f>'SERIES_DB-MetaData'!AQ292</f>
        <v>4</v>
      </c>
      <c r="AR292" s="108" t="str">
        <f>'SERIES_DB-MetaData'!AR292</f>
        <v>Ribbed</v>
      </c>
      <c r="AS292" s="31">
        <f>IF('SERIES_DB-MetaData'!$F292="US",'SERIES_DB-MetaData'!AS292,'SERIES_DB-MetaData'!AS292/25.4)</f>
        <v>0.23622047244094491</v>
      </c>
      <c r="AT292" s="108">
        <f>'SERIES_DB-MetaData'!AT292</f>
        <v>46</v>
      </c>
      <c r="AU292" s="31">
        <f>IF('SERIES_DB-MetaData'!$F292="US",'SERIES_DB-MetaData'!AU292,'SERIES_DB-MetaData'!AU292/25.4)</f>
        <v>2.3622047244094491</v>
      </c>
      <c r="AV292" s="31">
        <f>IF('SERIES_DB-MetaData'!$F292="US",'SERIES_DB-MetaData'!AV292,'SERIES_DB-MetaData'!AV292/25.4)</f>
        <v>0</v>
      </c>
      <c r="AW292" s="108">
        <f>'SERIES_DB-MetaData'!AW292</f>
        <v>0</v>
      </c>
      <c r="AX292" s="31">
        <f>IF('SERIES_DB-MetaData'!$F292="US",'SERIES_DB-MetaData'!AX292,'SERIES_DB-MetaData'!AX292/25.4)</f>
        <v>0</v>
      </c>
      <c r="AY292" s="23">
        <f t="shared" si="27"/>
        <v>0.94247779607693793</v>
      </c>
      <c r="AZ292" s="23"/>
      <c r="BA292" s="31">
        <f>IF('SERIES_DB-MetaData'!$F292="US",'SERIES_DB-MetaData'!BA292,'SERIES_DB-MetaData'!BA292/6.89476)</f>
        <v>116.03014463157528</v>
      </c>
      <c r="BB292" s="31">
        <f>IF('SERIES_DB-MetaData'!$F292="US",'SERIES_DB-MetaData'!BB292,'SERIES_DB-MetaData'!BB292/6.89476)</f>
        <v>147.56133643520587</v>
      </c>
      <c r="BC292" s="108">
        <f>'SERIES_DB-MetaData'!BC292</f>
        <v>800</v>
      </c>
      <c r="BD292" s="31">
        <f>IF('SERIES_DB-MetaData'!$F292="US",'SERIES_DB-MetaData'!BD292,'SERIES_DB-MetaData'!BD292/25.4)</f>
        <v>0.23622047244094491</v>
      </c>
      <c r="BE292" s="31">
        <f>IF('SERIES_DB-MetaData'!$F292="US",'SERIES_DB-MetaData'!BE292,'SERIES_DB-MetaData'!BE292/25.4)</f>
        <v>3.9370078740157481</v>
      </c>
      <c r="BF292" s="108">
        <f>'SERIES_DB-MetaData'!BF292</f>
        <v>2</v>
      </c>
      <c r="BG292" s="23">
        <f t="shared" si="28"/>
        <v>0.70685834705770356</v>
      </c>
      <c r="BH292" s="31">
        <f>IF('SERIES_DB-MetaData'!$F292="US",'SERIES_DB-MetaData'!BH292,'SERIES_DB-MetaData'!BH292/25.4)</f>
        <v>0</v>
      </c>
      <c r="BI292" s="31">
        <f>IF('SERIES_DB-MetaData'!$F292="US",'SERIES_DB-MetaData'!BI292,'SERIES_DB-MetaData'!BI292/6.89476)</f>
        <v>116.03014463157528</v>
      </c>
      <c r="BJ292" s="31">
        <f>IF('SERIES_DB-MetaData'!$F292="US",'SERIES_DB-MetaData'!BJ292,'SERIES_DB-MetaData'!BJ292/6.89476)</f>
        <v>147.56133643520587</v>
      </c>
      <c r="BK292" s="108">
        <f>'SERIES_DB-MetaData'!BK292</f>
        <v>800</v>
      </c>
      <c r="BL292" s="31">
        <f>IF('SERIES_DB-MetaData'!$F292="US",'SERIES_DB-MetaData'!BL292,'SERIES_DB-MetaData'!BL292/25.4)</f>
        <v>0.23622047244094491</v>
      </c>
      <c r="BM292" s="31">
        <f>IF('SERIES_DB-MetaData'!$F292="US",'SERIES_DB-MetaData'!BM292,'SERIES_DB-MetaData'!BM292/25.4)</f>
        <v>3.9370078740157481</v>
      </c>
      <c r="BN292" s="31">
        <f>'SERIES_DB-MetaData'!$BO$6</f>
        <v>0.52359877559829893</v>
      </c>
      <c r="BO292" s="22">
        <f>'SERIES_DB-MetaData'!$BO$6</f>
        <v>0.52359877559829893</v>
      </c>
      <c r="BP292" s="31">
        <f>IF('SERIES_DB-MetaData'!$F292="US",'SERIES_DB-MetaData'!BP292,'SERIES_DB-MetaData'!BP292/6.89476)</f>
        <v>116.03014463157528</v>
      </c>
      <c r="BQ292" s="31">
        <f>IF('SERIES_DB-MetaData'!$F292="US",'SERIES_DB-MetaData'!BQ292,'SERIES_DB-MetaData'!BQ292/6.89476)</f>
        <v>147.56133643520587</v>
      </c>
      <c r="BR292" s="108">
        <f>'SERIES_DB-MetaData'!BR292</f>
        <v>800</v>
      </c>
      <c r="BS292" s="31">
        <f>IF('SERIES_DB-MetaData'!$F292="US",'SERIES_DB-MetaData'!BS292,'SERIES_DB-MetaData'!BS292/25.4)</f>
        <v>0</v>
      </c>
      <c r="BT292" s="108">
        <f>'SERIES_DB-MetaData'!BT292</f>
        <v>0</v>
      </c>
      <c r="BU292" s="108">
        <f t="shared" si="29"/>
        <v>0</v>
      </c>
      <c r="BV292" s="31">
        <f>IF('SERIES_DB-MetaData'!$F292="US",'SERIES_DB-MetaData'!BV292,'SERIES_DB-MetaData'!BV292/6.89476)</f>
        <v>0</v>
      </c>
      <c r="BW292" s="108">
        <f>'SERIES_DB-MetaData'!BW292</f>
        <v>0</v>
      </c>
      <c r="BX292" s="108">
        <f>'SERIES_DB-MetaData'!BX292</f>
        <v>2</v>
      </c>
    </row>
    <row r="293" spans="1:76">
      <c r="A293" s="85">
        <f>'SERIES_DB-MetaData'!A293</f>
        <v>288</v>
      </c>
      <c r="B293" s="85">
        <f>'SERIES_DB-MetaData'!B293</f>
        <v>0</v>
      </c>
      <c r="C293" s="85">
        <f>'SERIES_DB-MetaData'!C293</f>
        <v>5</v>
      </c>
      <c r="D293" s="85" t="str">
        <f>'SERIES_DB-MetaData'!D293</f>
        <v>P35H</v>
      </c>
      <c r="E293" s="85" t="str">
        <f>'SERIES_DB-MetaData'!E293</f>
        <v>Tatsuya (1996)</v>
      </c>
      <c r="F293" s="20" t="s">
        <v>193</v>
      </c>
      <c r="G293" s="85" t="str">
        <f>'SERIES_DB-MetaData'!G293</f>
        <v>C</v>
      </c>
      <c r="H293" s="85" t="str">
        <f>'SERIES_DB-MetaData'!H293</f>
        <v>R</v>
      </c>
      <c r="I293" s="31">
        <f>IF('SERIES_DB-MetaData'!$F293="US",'SERIES_DB-MetaData'!I293,'SERIES_DB-MetaData'!I293/6.89476)</f>
        <v>8.7022608473681462</v>
      </c>
      <c r="J293" s="31">
        <f>IF('SERIES_DB-MetaData'!$F293="US",'SERIES_DB-MetaData'!J293,'SERIES_DB-MetaData'!J293/6.89476)</f>
        <v>0</v>
      </c>
      <c r="K293" s="31">
        <f>IF('SERIES_DB-MetaData'!$F293="US",'SERIES_DB-MetaData'!K293,'SERIES_DB-MetaData'!K293/6.89476)</f>
        <v>0</v>
      </c>
      <c r="L293" s="31">
        <f>IF('SERIES_DB-MetaData'!$F293="US",'SERIES_DB-MetaData'!L293,'SERIES_DB-MetaData'!L293/4.448)</f>
        <v>419.04226618705042</v>
      </c>
      <c r="M293" s="20" t="str">
        <f>'SERIES_DB-MetaData'!M293</f>
        <v>III</v>
      </c>
      <c r="N293" s="31">
        <f>IF('SERIES_DB-MetaData'!$F293="US",'SERIES_DB-MetaData'!N293,'SERIES_DB-MetaData'!N293/25.4)</f>
        <v>7.8740157480314963</v>
      </c>
      <c r="O293" s="31">
        <f>IF('SERIES_DB-MetaData'!$F293="US",'SERIES_DB-MetaData'!O293,'SERIES_DB-MetaData'!O293/25.4)</f>
        <v>7.8740157480314963</v>
      </c>
      <c r="P293" s="31">
        <f>IF('SERIES_DB-MetaData'!$F293="US",'SERIES_DB-MetaData'!P293,'SERIES_DB-MetaData'!P293/25.4)</f>
        <v>66.929133858267718</v>
      </c>
      <c r="Q293" s="31">
        <f>IF('SERIES_DB-MetaData'!$F293="US",'SERIES_DB-MetaData'!Q293,'SERIES_DB-MetaData'!Q293/25.4)</f>
        <v>3.1496062992125986</v>
      </c>
      <c r="R293" s="31">
        <f>IF('SERIES_DB-MetaData'!$F293="US",'SERIES_DB-MetaData'!R293,'SERIES_DB-MetaData'!R293/25.4)</f>
        <v>108.26771653543308</v>
      </c>
      <c r="S293" s="31">
        <f>IF('SERIES_DB-MetaData'!$F293="US",'SERIES_DB-MetaData'!S293,'SERIES_DB-MetaData'!S293/25.4)</f>
        <v>108.26771653543308</v>
      </c>
      <c r="T293" s="24" t="str">
        <f>'SERIES_DB-MetaData'!T293</f>
        <v>C</v>
      </c>
      <c r="U293" s="31">
        <f>IF('SERIES_DB-MetaData'!$F293="US",'SERIES_DB-MetaData'!U293,'SERIES_DB-MetaData'!U293/(25.4^2))</f>
        <v>527.00105400210805</v>
      </c>
      <c r="V293" s="31">
        <f>IF('SERIES_DB-MetaData'!$F293="US",'SERIES_DB-MetaData'!V293,'SERIES_DB-MetaData'!V293/25.4)</f>
        <v>0.39370078740157483</v>
      </c>
      <c r="W293" s="31">
        <f>IF('SERIES_DB-MetaData'!$F293="US",'SERIES_DB-MetaData'!W293,'SERIES_DB-MetaData'!W293/25.4)</f>
        <v>0.39370078740157483</v>
      </c>
      <c r="X293" s="31">
        <f>IF('SERIES_DB-MetaData'!$F293="US",'SERIES_DB-MetaData'!X293,'SERIES_DB-MetaData'!X293/25.4)</f>
        <v>0.39370078740157483</v>
      </c>
      <c r="Y293" s="108">
        <f>'SERIES_DB-MetaData'!Y293</f>
        <v>12</v>
      </c>
      <c r="Z293" s="31">
        <f>IF('SERIES_DB-MetaData'!$F293="US",'SERIES_DB-MetaData'!Z293,'SERIES_DB-MetaData'!Z293/25.4)</f>
        <v>0</v>
      </c>
      <c r="AA293" s="108">
        <f>'SERIES_DB-MetaData'!AA293</f>
        <v>2</v>
      </c>
      <c r="AB293" s="31">
        <f>IF('SERIES_DB-MetaData'!$F293="US",'SERIES_DB-MetaData'!AB293,'SERIES_DB-MetaData'!AB293/25.4)</f>
        <v>0</v>
      </c>
      <c r="AC293" s="108">
        <f>'SERIES_DB-MetaData'!AC293</f>
        <v>2</v>
      </c>
      <c r="AD293" s="108" t="str">
        <f>'SERIES_DB-MetaData'!AD293</f>
        <v>STRAIGHT</v>
      </c>
      <c r="AE293" s="31">
        <f>IF('SERIES_DB-MetaData'!$F293="US",'SERIES_DB-MetaData'!AE293,'SERIES_DB-MetaData'!AE293/25.4)</f>
        <v>35.944881889763785</v>
      </c>
      <c r="AF293" s="108" t="str">
        <f>'SERIES_DB-MetaData'!AF293</f>
        <v>Ribbed</v>
      </c>
      <c r="AG293" s="23">
        <f t="shared" si="26"/>
        <v>0.27719935178733468</v>
      </c>
      <c r="AH293" s="31">
        <f>IF('SERIES_DB-MetaData'!$F293="US",'SERIES_DB-MetaData'!AH293,'SERIES_DB-MetaData'!AH293/25.4)</f>
        <v>0</v>
      </c>
      <c r="AI293" s="31">
        <f>IF('SERIES_DB-MetaData'!$F293="US",'SERIES_DB-MetaData'!AI293,'SERIES_DB-MetaData'!AI293/6.89476)</f>
        <v>130.5339127105222</v>
      </c>
      <c r="AJ293" s="31">
        <f>IF('SERIES_DB-MetaData'!$F293="US",'SERIES_DB-MetaData'!AJ293,'SERIES_DB-MetaData'!AJ293/6.89476)</f>
        <v>150.32430425424528</v>
      </c>
      <c r="AK293" s="31">
        <f>IF('SERIES_DB-MetaData'!$F293="US",'SERIES_DB-MetaData'!AK293,'SERIES_DB-MetaData'!AK293/6.89476)</f>
        <v>130.5339127105222</v>
      </c>
      <c r="AL293" s="31">
        <f>IF('SERIES_DB-MetaData'!$F293="US",'SERIES_DB-MetaData'!AL293,'SERIES_DB-MetaData'!AL293/6.89476)</f>
        <v>130.5339127105222</v>
      </c>
      <c r="AM293" s="31">
        <f>IF('SERIES_DB-MetaData'!$F293="US",'SERIES_DB-MetaData'!AM293,'SERIES_DB-MetaData'!AM293/6.89476)</f>
        <v>150.32430425424528</v>
      </c>
      <c r="AN293" s="31">
        <f>IF('SERIES_DB-MetaData'!$F293="US",'SERIES_DB-MetaData'!AN293,'SERIES_DB-MetaData'!AN293/6.89476)</f>
        <v>150.32430425424528</v>
      </c>
      <c r="AO293" s="108">
        <f>'SERIES_DB-MetaData'!AO293</f>
        <v>800</v>
      </c>
      <c r="AP293" s="108" t="str">
        <f>'SERIES_DB-MetaData'!AP293</f>
        <v>RJ</v>
      </c>
      <c r="AQ293" s="108">
        <f>'SERIES_DB-MetaData'!AQ293</f>
        <v>4</v>
      </c>
      <c r="AR293" s="108" t="str">
        <f>'SERIES_DB-MetaData'!AR293</f>
        <v>Ribbed</v>
      </c>
      <c r="AS293" s="31">
        <f>IF('SERIES_DB-MetaData'!$F293="US",'SERIES_DB-MetaData'!AS293,'SERIES_DB-MetaData'!AS293/25.4)</f>
        <v>0.23622047244094491</v>
      </c>
      <c r="AT293" s="108">
        <f>'SERIES_DB-MetaData'!AT293</f>
        <v>46</v>
      </c>
      <c r="AU293" s="31">
        <f>IF('SERIES_DB-MetaData'!$F293="US",'SERIES_DB-MetaData'!AU293,'SERIES_DB-MetaData'!AU293/25.4)</f>
        <v>2.3622047244094491</v>
      </c>
      <c r="AV293" s="31">
        <f>IF('SERIES_DB-MetaData'!$F293="US",'SERIES_DB-MetaData'!AV293,'SERIES_DB-MetaData'!AV293/25.4)</f>
        <v>0</v>
      </c>
      <c r="AW293" s="108">
        <f>'SERIES_DB-MetaData'!AW293</f>
        <v>0</v>
      </c>
      <c r="AX293" s="31">
        <f>IF('SERIES_DB-MetaData'!$F293="US",'SERIES_DB-MetaData'!AX293,'SERIES_DB-MetaData'!AX293/25.4)</f>
        <v>0</v>
      </c>
      <c r="AY293" s="23">
        <f t="shared" si="27"/>
        <v>0.94247779607693793</v>
      </c>
      <c r="AZ293" s="23"/>
      <c r="BA293" s="31">
        <f>IF('SERIES_DB-MetaData'!$F293="US",'SERIES_DB-MetaData'!BA293,'SERIES_DB-MetaData'!BA293/6.89476)</f>
        <v>116.03014463157528</v>
      </c>
      <c r="BB293" s="31">
        <f>IF('SERIES_DB-MetaData'!$F293="US",'SERIES_DB-MetaData'!BB293,'SERIES_DB-MetaData'!BB293/6.89476)</f>
        <v>147.56133643520587</v>
      </c>
      <c r="BC293" s="108">
        <f>'SERIES_DB-MetaData'!BC293</f>
        <v>800</v>
      </c>
      <c r="BD293" s="31">
        <f>IF('SERIES_DB-MetaData'!$F293="US",'SERIES_DB-MetaData'!BD293,'SERIES_DB-MetaData'!BD293/25.4)</f>
        <v>0.23622047244094491</v>
      </c>
      <c r="BE293" s="31">
        <f>IF('SERIES_DB-MetaData'!$F293="US",'SERIES_DB-MetaData'!BE293,'SERIES_DB-MetaData'!BE293/25.4)</f>
        <v>3.9370078740157481</v>
      </c>
      <c r="BF293" s="108">
        <f>'SERIES_DB-MetaData'!BF293</f>
        <v>2</v>
      </c>
      <c r="BG293" s="23">
        <f t="shared" si="28"/>
        <v>0.70685834705770356</v>
      </c>
      <c r="BH293" s="31">
        <f>IF('SERIES_DB-MetaData'!$F293="US",'SERIES_DB-MetaData'!BH293,'SERIES_DB-MetaData'!BH293/25.4)</f>
        <v>0</v>
      </c>
      <c r="BI293" s="31">
        <f>IF('SERIES_DB-MetaData'!$F293="US",'SERIES_DB-MetaData'!BI293,'SERIES_DB-MetaData'!BI293/6.89476)</f>
        <v>116.03014463157528</v>
      </c>
      <c r="BJ293" s="31">
        <f>IF('SERIES_DB-MetaData'!$F293="US",'SERIES_DB-MetaData'!BJ293,'SERIES_DB-MetaData'!BJ293/6.89476)</f>
        <v>147.56133643520587</v>
      </c>
      <c r="BK293" s="108">
        <f>'SERIES_DB-MetaData'!BK293</f>
        <v>800</v>
      </c>
      <c r="BL293" s="31">
        <f>IF('SERIES_DB-MetaData'!$F293="US",'SERIES_DB-MetaData'!BL293,'SERIES_DB-MetaData'!BL293/25.4)</f>
        <v>0.23622047244094491</v>
      </c>
      <c r="BM293" s="31">
        <f>IF('SERIES_DB-MetaData'!$F293="US",'SERIES_DB-MetaData'!BM293,'SERIES_DB-MetaData'!BM293/25.4)</f>
        <v>3.9370078740157481</v>
      </c>
      <c r="BN293" s="31">
        <f>'SERIES_DB-MetaData'!$BO$6</f>
        <v>0.52359877559829893</v>
      </c>
      <c r="BO293" s="22">
        <f>'SERIES_DB-MetaData'!$BO$6</f>
        <v>0.52359877559829893</v>
      </c>
      <c r="BP293" s="31">
        <f>IF('SERIES_DB-MetaData'!$F293="US",'SERIES_DB-MetaData'!BP293,'SERIES_DB-MetaData'!BP293/6.89476)</f>
        <v>116.03014463157528</v>
      </c>
      <c r="BQ293" s="31">
        <f>IF('SERIES_DB-MetaData'!$F293="US",'SERIES_DB-MetaData'!BQ293,'SERIES_DB-MetaData'!BQ293/6.89476)</f>
        <v>147.56133643520587</v>
      </c>
      <c r="BR293" s="108">
        <f>'SERIES_DB-MetaData'!BR293</f>
        <v>800</v>
      </c>
      <c r="BS293" s="31">
        <f>IF('SERIES_DB-MetaData'!$F293="US",'SERIES_DB-MetaData'!BS293,'SERIES_DB-MetaData'!BS293/25.4)</f>
        <v>0</v>
      </c>
      <c r="BT293" s="108">
        <f>'SERIES_DB-MetaData'!BT293</f>
        <v>0</v>
      </c>
      <c r="BU293" s="108">
        <f t="shared" si="29"/>
        <v>0</v>
      </c>
      <c r="BV293" s="31">
        <f>IF('SERIES_DB-MetaData'!$F293="US",'SERIES_DB-MetaData'!BV293,'SERIES_DB-MetaData'!BV293/6.89476)</f>
        <v>0</v>
      </c>
      <c r="BW293" s="108">
        <f>'SERIES_DB-MetaData'!BW293</f>
        <v>0</v>
      </c>
      <c r="BX293" s="108">
        <f>'SERIES_DB-MetaData'!BX293</f>
        <v>2</v>
      </c>
    </row>
    <row r="294" spans="1:76">
      <c r="A294" s="85">
        <f>'SERIES_DB-MetaData'!A294</f>
        <v>289</v>
      </c>
      <c r="B294" s="85">
        <f>'SERIES_DB-MetaData'!B294</f>
        <v>0</v>
      </c>
      <c r="C294" s="85">
        <f>'SERIES_DB-MetaData'!C294</f>
        <v>1</v>
      </c>
      <c r="D294" s="85" t="str">
        <f>'SERIES_DB-MetaData'!D294</f>
        <v>RW2</v>
      </c>
      <c r="E294" s="85" t="str">
        <f>'SERIES_DB-MetaData'!E294</f>
        <v>Taylor,Thomsen&amp;Wallace  1996</v>
      </c>
      <c r="F294" s="20" t="s">
        <v>193</v>
      </c>
      <c r="G294" s="85" t="str">
        <f>'SERIES_DB-MetaData'!G294</f>
        <v>C</v>
      </c>
      <c r="H294" s="85" t="str">
        <f>'SERIES_DB-MetaData'!H294</f>
        <v>R</v>
      </c>
      <c r="I294" s="31">
        <f>IF('SERIES_DB-MetaData'!$F294="US",'SERIES_DB-MetaData'!I294,'SERIES_DB-MetaData'!I294/6.89476)</f>
        <v>4.0030399897893476</v>
      </c>
      <c r="J294" s="31">
        <f>IF('SERIES_DB-MetaData'!$F294="US",'SERIES_DB-MetaData'!J294,'SERIES_DB-MetaData'!J294/6.89476)</f>
        <v>0</v>
      </c>
      <c r="K294" s="31">
        <f>IF('SERIES_DB-MetaData'!$F294="US",'SERIES_DB-MetaData'!K294,'SERIES_DB-MetaData'!K294/6.89476)</f>
        <v>0</v>
      </c>
      <c r="L294" s="31">
        <f>IF('SERIES_DB-MetaData'!$F294="US",'SERIES_DB-MetaData'!L294,'SERIES_DB-MetaData'!L294/4.448)</f>
        <v>77.215467625899279</v>
      </c>
      <c r="M294" s="20" t="str">
        <f>'SERIES_DB-MetaData'!M294</f>
        <v>IV</v>
      </c>
      <c r="N294" s="31">
        <f>IF('SERIES_DB-MetaData'!$F294="US",'SERIES_DB-MetaData'!N294,'SERIES_DB-MetaData'!N294/25.4)</f>
        <v>4.015748031496063</v>
      </c>
      <c r="O294" s="31">
        <f>IF('SERIES_DB-MetaData'!$F294="US",'SERIES_DB-MetaData'!O294,'SERIES_DB-MetaData'!O294/25.4)</f>
        <v>6.0000000000000009</v>
      </c>
      <c r="P294" s="31">
        <f>IF('SERIES_DB-MetaData'!$F294="US",'SERIES_DB-MetaData'!P294,'SERIES_DB-MetaData'!P294/25.4)</f>
        <v>48.031496062992126</v>
      </c>
      <c r="Q294" s="31">
        <f>IF('SERIES_DB-MetaData'!$F294="US",'SERIES_DB-MetaData'!Q294,'SERIES_DB-MetaData'!Q294/25.4)</f>
        <v>4.015748031496063</v>
      </c>
      <c r="R294" s="31">
        <f>IF('SERIES_DB-MetaData'!$F294="US",'SERIES_DB-MetaData'!R294,'SERIES_DB-MetaData'!R294/25.4)</f>
        <v>144.09448818897638</v>
      </c>
      <c r="S294" s="31">
        <f>IF('SERIES_DB-MetaData'!$F294="US",'SERIES_DB-MetaData'!S294,'SERIES_DB-MetaData'!S294/25.4)</f>
        <v>144.09448818897638</v>
      </c>
      <c r="T294" s="24" t="str">
        <f>'SERIES_DB-MetaData'!T294</f>
        <v>C</v>
      </c>
      <c r="U294" s="31">
        <f>IF('SERIES_DB-MetaData'!$F294="US",'SERIES_DB-MetaData'!U294,'SERIES_DB-MetaData'!U294/(25.4^2))</f>
        <v>192.88238576477153</v>
      </c>
      <c r="V294" s="31">
        <f>IF('SERIES_DB-MetaData'!$F294="US",'SERIES_DB-MetaData'!V294,'SERIES_DB-MetaData'!V294/25.4)</f>
        <v>0.37401574803149606</v>
      </c>
      <c r="W294" s="31">
        <f>IF('SERIES_DB-MetaData'!$F294="US",'SERIES_DB-MetaData'!W294,'SERIES_DB-MetaData'!W294/25.4)</f>
        <v>0.36811023622047245</v>
      </c>
      <c r="X294" s="31">
        <f>IF('SERIES_DB-MetaData'!$F294="US",'SERIES_DB-MetaData'!X294,'SERIES_DB-MetaData'!X294/25.4)</f>
        <v>0</v>
      </c>
      <c r="Y294" s="108">
        <f>'SERIES_DB-MetaData'!Y294</f>
        <v>8</v>
      </c>
      <c r="Z294" s="31">
        <f>IF('SERIES_DB-MetaData'!$F294="US",'SERIES_DB-MetaData'!Z294,'SERIES_DB-MetaData'!Z294/25.4)</f>
        <v>0.74803149606299213</v>
      </c>
      <c r="AA294" s="108">
        <f>'SERIES_DB-MetaData'!AA294</f>
        <v>0</v>
      </c>
      <c r="AB294" s="31">
        <f>IF('SERIES_DB-MetaData'!$F294="US",'SERIES_DB-MetaData'!AB294,'SERIES_DB-MetaData'!AB294/25.4)</f>
        <v>0.74803149606299213</v>
      </c>
      <c r="AC294" s="108">
        <f>'SERIES_DB-MetaData'!AC294</f>
        <v>2</v>
      </c>
      <c r="AD294" s="108" t="str">
        <f>'SERIES_DB-MetaData'!AD294</f>
        <v>H90</v>
      </c>
      <c r="AE294" s="31">
        <f>IF('SERIES_DB-MetaData'!$F294="US",'SERIES_DB-MetaData'!AE294,'SERIES_DB-MetaData'!AE294/25.4)</f>
        <v>16</v>
      </c>
      <c r="AF294" s="108" t="str">
        <f>'SERIES_DB-MetaData'!AF294</f>
        <v>Ribbed</v>
      </c>
      <c r="AG294" s="23">
        <f t="shared" si="26"/>
        <v>0.4521183279965808</v>
      </c>
      <c r="AH294" s="31">
        <f>IF('SERIES_DB-MetaData'!$F294="US",'SERIES_DB-MetaData'!AH294,'SERIES_DB-MetaData'!AH294/25.4)</f>
        <v>0</v>
      </c>
      <c r="AI294" s="31">
        <f>IF('SERIES_DB-MetaData'!$F294="US",'SERIES_DB-MetaData'!AI294,'SERIES_DB-MetaData'!AI294/6.89476)</f>
        <v>60.045599846840211</v>
      </c>
      <c r="AJ294" s="31">
        <f>IF('SERIES_DB-MetaData'!$F294="US",'SERIES_DB-MetaData'!AJ294,'SERIES_DB-MetaData'!AJ294/6.89476)</f>
        <v>85.572231665786774</v>
      </c>
      <c r="AK294" s="31">
        <f>IF('SERIES_DB-MetaData'!$F294="US",'SERIES_DB-MetaData'!AK294,'SERIES_DB-MetaData'!AK294/6.89476)</f>
        <v>60.045599846840211</v>
      </c>
      <c r="AL294" s="31">
        <f>IF('SERIES_DB-MetaData'!$F294="US",'SERIES_DB-MetaData'!AL294,'SERIES_DB-MetaData'!AL294/6.89476)</f>
        <v>0</v>
      </c>
      <c r="AM294" s="31">
        <f>IF('SERIES_DB-MetaData'!$F294="US",'SERIES_DB-MetaData'!AM294,'SERIES_DB-MetaData'!AM294/6.89476)</f>
        <v>85.572231665786774</v>
      </c>
      <c r="AN294" s="31">
        <f>IF('SERIES_DB-MetaData'!$F294="US",'SERIES_DB-MetaData'!AN294,'SERIES_DB-MetaData'!AN294/6.89476)</f>
        <v>0</v>
      </c>
      <c r="AO294" s="108">
        <f>'SERIES_DB-MetaData'!AO294</f>
        <v>60</v>
      </c>
      <c r="AP294" s="108" t="str">
        <f>'SERIES_DB-MetaData'!AP294</f>
        <v>R</v>
      </c>
      <c r="AQ294" s="108">
        <f>'SERIES_DB-MetaData'!AQ294</f>
        <v>2</v>
      </c>
      <c r="AR294" s="108" t="str">
        <f>'SERIES_DB-MetaData'!AR294</f>
        <v>Ribbed</v>
      </c>
      <c r="AS294" s="31">
        <f>IF('SERIES_DB-MetaData'!$F294="US",'SERIES_DB-MetaData'!AS294,'SERIES_DB-MetaData'!AS294/25.4)</f>
        <v>0.1889763779527559</v>
      </c>
      <c r="AT294" s="108">
        <f>'SERIES_DB-MetaData'!AT294</f>
        <v>29</v>
      </c>
      <c r="AU294" s="31">
        <f>IF('SERIES_DB-MetaData'!$F294="US",'SERIES_DB-MetaData'!AU294,'SERIES_DB-MetaData'!AU294/25.4)</f>
        <v>5</v>
      </c>
      <c r="AV294" s="31">
        <f>IF('SERIES_DB-MetaData'!$F294="US",'SERIES_DB-MetaData'!AV294,'SERIES_DB-MetaData'!AV294/25.4)</f>
        <v>0</v>
      </c>
      <c r="AW294" s="108">
        <f>'SERIES_DB-MetaData'!AW294</f>
        <v>0</v>
      </c>
      <c r="AX294" s="31">
        <f>IF('SERIES_DB-MetaData'!$F294="US",'SERIES_DB-MetaData'!AX294,'SERIES_DB-MetaData'!AX294/25.4)</f>
        <v>0</v>
      </c>
      <c r="AY294" s="23">
        <f t="shared" si="27"/>
        <v>0.27938202384865224</v>
      </c>
      <c r="AZ294" s="23"/>
      <c r="BA294" s="31">
        <f>IF('SERIES_DB-MetaData'!$F294="US",'SERIES_DB-MetaData'!BA294,'SERIES_DB-MetaData'!BA294/6.89476)</f>
        <v>60.045599846840211</v>
      </c>
      <c r="BB294" s="31">
        <f>IF('SERIES_DB-MetaData'!$F294="US",'SERIES_DB-MetaData'!BB294,'SERIES_DB-MetaData'!BB294/6.89476)</f>
        <v>85.572231665786774</v>
      </c>
      <c r="BC294" s="108">
        <f>'SERIES_DB-MetaData'!BC294</f>
        <v>0</v>
      </c>
      <c r="BD294" s="31">
        <f>IF('SERIES_DB-MetaData'!$F294="US",'SERIES_DB-MetaData'!BD294,'SERIES_DB-MetaData'!BD294/25.4)</f>
        <v>0.25196850393700793</v>
      </c>
      <c r="BE294" s="31">
        <f>IF('SERIES_DB-MetaData'!$F294="US",'SERIES_DB-MetaData'!BE294,'SERIES_DB-MetaData'!BE294/25.4)</f>
        <v>7.2</v>
      </c>
      <c r="BF294" s="108">
        <f>'SERIES_DB-MetaData'!BF294</f>
        <v>2</v>
      </c>
      <c r="BG294" s="23">
        <f t="shared" si="28"/>
        <v>0.34491607882549674</v>
      </c>
      <c r="BH294" s="31">
        <f>IF('SERIES_DB-MetaData'!$F294="US",'SERIES_DB-MetaData'!BH294,'SERIES_DB-MetaData'!BH294/25.4)</f>
        <v>0</v>
      </c>
      <c r="BI294" s="31">
        <f>IF('SERIES_DB-MetaData'!$F294="US",'SERIES_DB-MetaData'!BI294,'SERIES_DB-MetaData'!BI294/6.89476)</f>
        <v>60.045599846840211</v>
      </c>
      <c r="BJ294" s="31">
        <f>IF('SERIES_DB-MetaData'!$F294="US",'SERIES_DB-MetaData'!BJ294,'SERIES_DB-MetaData'!BJ294/6.89476)</f>
        <v>87.022608473681458</v>
      </c>
      <c r="BK294" s="108">
        <f>'SERIES_DB-MetaData'!BK294</f>
        <v>60</v>
      </c>
      <c r="BL294" s="31">
        <f>IF('SERIES_DB-MetaData'!$F294="US",'SERIES_DB-MetaData'!BL294,'SERIES_DB-MetaData'!BL294/25.4)</f>
        <v>0.25196850393700793</v>
      </c>
      <c r="BM294" s="31">
        <f>IF('SERIES_DB-MetaData'!$F294="US",'SERIES_DB-MetaData'!BM294,'SERIES_DB-MetaData'!BM294/25.4)</f>
        <v>5.5118110236220472</v>
      </c>
      <c r="BN294" s="31">
        <f>'SERIES_DB-MetaData'!$BO$6</f>
        <v>0.52359877559829893</v>
      </c>
      <c r="BO294" s="22">
        <f>'SERIES_DB-MetaData'!$BO$6</f>
        <v>0.52359877559829893</v>
      </c>
      <c r="BP294" s="31">
        <f>IF('SERIES_DB-MetaData'!$F294="US",'SERIES_DB-MetaData'!BP294,'SERIES_DB-MetaData'!BP294/6.89476)</f>
        <v>60.045599846840211</v>
      </c>
      <c r="BQ294" s="31">
        <f>IF('SERIES_DB-MetaData'!$F294="US",'SERIES_DB-MetaData'!BQ294,'SERIES_DB-MetaData'!BQ294/6.89476)</f>
        <v>87.022608473681458</v>
      </c>
      <c r="BR294" s="108">
        <f>'SERIES_DB-MetaData'!BR294</f>
        <v>60</v>
      </c>
      <c r="BS294" s="31">
        <f>IF('SERIES_DB-MetaData'!$F294="US",'SERIES_DB-MetaData'!BS294,'SERIES_DB-MetaData'!BS294/25.4)</f>
        <v>0</v>
      </c>
      <c r="BT294" s="108">
        <f>'SERIES_DB-MetaData'!BT294</f>
        <v>0</v>
      </c>
      <c r="BU294" s="108">
        <f t="shared" si="29"/>
        <v>0</v>
      </c>
      <c r="BV294" s="31">
        <f>IF('SERIES_DB-MetaData'!$F294="US",'SERIES_DB-MetaData'!BV294,'SERIES_DB-MetaData'!BV294/6.89476)</f>
        <v>0</v>
      </c>
      <c r="BW294" s="108">
        <f>'SERIES_DB-MetaData'!BW294</f>
        <v>0</v>
      </c>
      <c r="BX294" s="108">
        <f>'SERIES_DB-MetaData'!BX294</f>
        <v>9</v>
      </c>
    </row>
    <row r="295" spans="1:76">
      <c r="A295" s="85">
        <f>'SERIES_DB-MetaData'!A295</f>
        <v>290</v>
      </c>
      <c r="B295" s="85">
        <f>'SERIES_DB-MetaData'!B295</f>
        <v>0</v>
      </c>
      <c r="C295" s="85">
        <f>'SERIES_DB-MetaData'!C295</f>
        <v>2</v>
      </c>
      <c r="D295" s="85" t="str">
        <f>'SERIES_DB-MetaData'!D295</f>
        <v>TW2 ( R )</v>
      </c>
      <c r="E295" s="85" t="str">
        <f>'SERIES_DB-MetaData'!E295</f>
        <v>Taylor,Thomsen&amp;Wallace  1996</v>
      </c>
      <c r="F295" s="20" t="s">
        <v>193</v>
      </c>
      <c r="G295" s="85" t="str">
        <f>'SERIES_DB-MetaData'!G295</f>
        <v>C</v>
      </c>
      <c r="H295" s="85" t="str">
        <f>'SERIES_DB-MetaData'!H295</f>
        <v>O</v>
      </c>
      <c r="I295" s="31">
        <f>IF('SERIES_DB-MetaData'!$F295="US",'SERIES_DB-MetaData'!I295,'SERIES_DB-MetaData'!I295/6.89476)</f>
        <v>4.0030399897893476</v>
      </c>
      <c r="J295" s="31">
        <f>IF('SERIES_DB-MetaData'!$F295="US",'SERIES_DB-MetaData'!J295,'SERIES_DB-MetaData'!J295/6.89476)</f>
        <v>0</v>
      </c>
      <c r="K295" s="31">
        <f>IF('SERIES_DB-MetaData'!$F295="US",'SERIES_DB-MetaData'!K295,'SERIES_DB-MetaData'!K295/6.89476)</f>
        <v>0</v>
      </c>
      <c r="L295" s="31">
        <f>IF('SERIES_DB-MetaData'!$F295="US",'SERIES_DB-MetaData'!L295,'SERIES_DB-MetaData'!L295/4.448)</f>
        <v>147.94989928057558</v>
      </c>
      <c r="M295" s="20" t="str">
        <f>'SERIES_DB-MetaData'!M295</f>
        <v>IV</v>
      </c>
      <c r="N295" s="31">
        <f>IF('SERIES_DB-MetaData'!$F295="US",'SERIES_DB-MetaData'!N295,'SERIES_DB-MetaData'!N295/25.4)</f>
        <v>4.015748031496063</v>
      </c>
      <c r="O295" s="31">
        <f>IF('SERIES_DB-MetaData'!$F295="US",'SERIES_DB-MetaData'!O295,'SERIES_DB-MetaData'!O295/25.4)</f>
        <v>4</v>
      </c>
      <c r="P295" s="31">
        <f>IF('SERIES_DB-MetaData'!$F295="US",'SERIES_DB-MetaData'!P295,'SERIES_DB-MetaData'!P295/25.4)</f>
        <v>48.031496062992126</v>
      </c>
      <c r="Q295" s="31">
        <f>IF('SERIES_DB-MetaData'!$F295="US",'SERIES_DB-MetaData'!Q295,'SERIES_DB-MetaData'!Q295/25.4)</f>
        <v>4.015748031496063</v>
      </c>
      <c r="R295" s="31">
        <f>IF('SERIES_DB-MetaData'!$F295="US",'SERIES_DB-MetaData'!R295,'SERIES_DB-MetaData'!R295/25.4)</f>
        <v>144.09448818897638</v>
      </c>
      <c r="S295" s="31">
        <f>IF('SERIES_DB-MetaData'!$F295="US",'SERIES_DB-MetaData'!S295,'SERIES_DB-MetaData'!S295/25.4)</f>
        <v>144.09448818897638</v>
      </c>
      <c r="T295" s="24" t="str">
        <f>'SERIES_DB-MetaData'!T295</f>
        <v>C</v>
      </c>
      <c r="U295" s="31">
        <f>IF('SERIES_DB-MetaData'!$F295="US",'SERIES_DB-MetaData'!U295,'SERIES_DB-MetaData'!U295/(25.4^2))</f>
        <v>176.81939363878726</v>
      </c>
      <c r="V295" s="31">
        <f>IF('SERIES_DB-MetaData'!$F295="US",'SERIES_DB-MetaData'!V295,'SERIES_DB-MetaData'!V295/25.4)</f>
        <v>0.37401574803149606</v>
      </c>
      <c r="W295" s="31">
        <f>IF('SERIES_DB-MetaData'!$F295="US",'SERIES_DB-MetaData'!W295,'SERIES_DB-MetaData'!W295/25.4)</f>
        <v>0.36811023622047245</v>
      </c>
      <c r="X295" s="31">
        <f>IF('SERIES_DB-MetaData'!$F295="US",'SERIES_DB-MetaData'!X295,'SERIES_DB-MetaData'!X295/25.4)</f>
        <v>0</v>
      </c>
      <c r="Y295" s="108">
        <f>'SERIES_DB-MetaData'!Y295</f>
        <v>28</v>
      </c>
      <c r="Z295" s="31">
        <f>IF('SERIES_DB-MetaData'!$F295="US",'SERIES_DB-MetaData'!Z295,'SERIES_DB-MetaData'!Z295/25.4)</f>
        <v>0.74803149606299213</v>
      </c>
      <c r="AA295" s="108">
        <f>'SERIES_DB-MetaData'!AA295</f>
        <v>0</v>
      </c>
      <c r="AB295" s="31">
        <f>IF('SERIES_DB-MetaData'!$F295="US",'SERIES_DB-MetaData'!AB295,'SERIES_DB-MetaData'!AB295/25.4)</f>
        <v>0.74803149606299213</v>
      </c>
      <c r="AC295" s="108">
        <f>'SERIES_DB-MetaData'!AC295</f>
        <v>2</v>
      </c>
      <c r="AD295" s="108" t="str">
        <f>'SERIES_DB-MetaData'!AD295</f>
        <v>H90</v>
      </c>
      <c r="AE295" s="31">
        <f>IF('SERIES_DB-MetaData'!$F295="US",'SERIES_DB-MetaData'!AE295,'SERIES_DB-MetaData'!AE295/25.4)</f>
        <v>16</v>
      </c>
      <c r="AF295" s="108" t="str">
        <f>'SERIES_DB-MetaData'!AF295</f>
        <v>Ribbed</v>
      </c>
      <c r="AG295" s="23">
        <f t="shared" si="26"/>
        <v>1.7359004918540315</v>
      </c>
      <c r="AH295" s="31">
        <f>IF('SERIES_DB-MetaData'!$F295="US",'SERIES_DB-MetaData'!AH295,'SERIES_DB-MetaData'!AH295/25.4)</f>
        <v>0</v>
      </c>
      <c r="AI295" s="31">
        <f>IF('SERIES_DB-MetaData'!$F295="US",'SERIES_DB-MetaData'!AI295,'SERIES_DB-MetaData'!AI295/6.89476)</f>
        <v>60.045599846840211</v>
      </c>
      <c r="AJ295" s="31">
        <f>IF('SERIES_DB-MetaData'!$F295="US",'SERIES_DB-MetaData'!AJ295,'SERIES_DB-MetaData'!AJ295/6.89476)</f>
        <v>85.572231665786774</v>
      </c>
      <c r="AK295" s="31">
        <f>IF('SERIES_DB-MetaData'!$F295="US",'SERIES_DB-MetaData'!AK295,'SERIES_DB-MetaData'!AK295/6.89476)</f>
        <v>60.045599846840211</v>
      </c>
      <c r="AL295" s="31">
        <f>IF('SERIES_DB-MetaData'!$F295="US",'SERIES_DB-MetaData'!AL295,'SERIES_DB-MetaData'!AL295/6.89476)</f>
        <v>0</v>
      </c>
      <c r="AM295" s="31">
        <f>IF('SERIES_DB-MetaData'!$F295="US",'SERIES_DB-MetaData'!AM295,'SERIES_DB-MetaData'!AM295/6.89476)</f>
        <v>85.572231665786774</v>
      </c>
      <c r="AN295" s="31">
        <f>IF('SERIES_DB-MetaData'!$F295="US",'SERIES_DB-MetaData'!AN295,'SERIES_DB-MetaData'!AN295/6.89476)</f>
        <v>0</v>
      </c>
      <c r="AO295" s="108">
        <f>'SERIES_DB-MetaData'!AO295</f>
        <v>60</v>
      </c>
      <c r="AP295" s="108" t="str">
        <f>'SERIES_DB-MetaData'!AP295</f>
        <v>R</v>
      </c>
      <c r="AQ295" s="108">
        <f>'SERIES_DB-MetaData'!AQ295</f>
        <v>2</v>
      </c>
      <c r="AR295" s="108" t="str">
        <f>'SERIES_DB-MetaData'!AR295</f>
        <v>Ribbed</v>
      </c>
      <c r="AS295" s="31">
        <f>IF('SERIES_DB-MetaData'!$F295="US",'SERIES_DB-MetaData'!AS295,'SERIES_DB-MetaData'!AS295/25.4)</f>
        <v>0.18700787401574803</v>
      </c>
      <c r="AT295" s="108">
        <f>'SERIES_DB-MetaData'!AT295</f>
        <v>96</v>
      </c>
      <c r="AU295" s="31">
        <f>IF('SERIES_DB-MetaData'!$F295="US",'SERIES_DB-MetaData'!AU295,'SERIES_DB-MetaData'!AU295/25.4)</f>
        <v>1.5000000000000002</v>
      </c>
      <c r="AV295" s="31">
        <f>IF('SERIES_DB-MetaData'!$F295="US",'SERIES_DB-MetaData'!AV295,'SERIES_DB-MetaData'!AV295/25.4)</f>
        <v>0</v>
      </c>
      <c r="AW295" s="108">
        <f>'SERIES_DB-MetaData'!AW295</f>
        <v>0</v>
      </c>
      <c r="AX295" s="31">
        <f>IF('SERIES_DB-MetaData'!$F295="US",'SERIES_DB-MetaData'!AX295,'SERIES_DB-MetaData'!AX295/25.4)</f>
        <v>0</v>
      </c>
      <c r="AY295" s="23">
        <f t="shared" si="27"/>
        <v>0.91197293302737514</v>
      </c>
      <c r="AZ295" s="23"/>
      <c r="BA295" s="31">
        <f>IF('SERIES_DB-MetaData'!$F295="US",'SERIES_DB-MetaData'!BA295,'SERIES_DB-MetaData'!BA295/6.89476)</f>
        <v>60.045599846840211</v>
      </c>
      <c r="BB295" s="31">
        <f>IF('SERIES_DB-MetaData'!$F295="US",'SERIES_DB-MetaData'!BB295,'SERIES_DB-MetaData'!BB295/6.89476)</f>
        <v>85.572231665786774</v>
      </c>
      <c r="BC295" s="108">
        <f>'SERIES_DB-MetaData'!BC295</f>
        <v>0</v>
      </c>
      <c r="BD295" s="31">
        <f>IF('SERIES_DB-MetaData'!$F295="US",'SERIES_DB-MetaData'!BD295,'SERIES_DB-MetaData'!BD295/25.4)</f>
        <v>0.25196850393700793</v>
      </c>
      <c r="BE295" s="31">
        <f>IF('SERIES_DB-MetaData'!$F295="US",'SERIES_DB-MetaData'!BE295,'SERIES_DB-MetaData'!BE295/25.4)</f>
        <v>5.5118110236220472</v>
      </c>
      <c r="BF295" s="108">
        <f>'SERIES_DB-MetaData'!BF295</f>
        <v>2</v>
      </c>
      <c r="BG295" s="23">
        <f t="shared" si="28"/>
        <v>0.45055894639719174</v>
      </c>
      <c r="BH295" s="31">
        <f>IF('SERIES_DB-MetaData'!$F295="US",'SERIES_DB-MetaData'!BH295,'SERIES_DB-MetaData'!BH295/25.4)</f>
        <v>0</v>
      </c>
      <c r="BI295" s="31">
        <f>IF('SERIES_DB-MetaData'!$F295="US",'SERIES_DB-MetaData'!BI295,'SERIES_DB-MetaData'!BI295/6.89476)</f>
        <v>60.045599846840211</v>
      </c>
      <c r="BJ295" s="31">
        <f>IF('SERIES_DB-MetaData'!$F295="US",'SERIES_DB-MetaData'!BJ295,'SERIES_DB-MetaData'!BJ295/6.89476)</f>
        <v>87.022608473681458</v>
      </c>
      <c r="BK295" s="108">
        <f>'SERIES_DB-MetaData'!BK295</f>
        <v>60</v>
      </c>
      <c r="BL295" s="31">
        <f>IF('SERIES_DB-MetaData'!$F295="US",'SERIES_DB-MetaData'!BL295,'SERIES_DB-MetaData'!BL295/25.4)</f>
        <v>0.25196850393700793</v>
      </c>
      <c r="BM295" s="31">
        <f>IF('SERIES_DB-MetaData'!$F295="US",'SERIES_DB-MetaData'!BM295,'SERIES_DB-MetaData'!BM295/25.4)</f>
        <v>5.5118110236220472</v>
      </c>
      <c r="BN295" s="31">
        <f>'SERIES_DB-MetaData'!$BO$6</f>
        <v>0.52359877559829893</v>
      </c>
      <c r="BO295" s="22">
        <f>'SERIES_DB-MetaData'!$BO$6</f>
        <v>0.52359877559829893</v>
      </c>
      <c r="BP295" s="31">
        <f>IF('SERIES_DB-MetaData'!$F295="US",'SERIES_DB-MetaData'!BP295,'SERIES_DB-MetaData'!BP295/6.89476)</f>
        <v>60.045599846840211</v>
      </c>
      <c r="BQ295" s="31">
        <f>IF('SERIES_DB-MetaData'!$F295="US",'SERIES_DB-MetaData'!BQ295,'SERIES_DB-MetaData'!BQ295/6.89476)</f>
        <v>87.022608473681458</v>
      </c>
      <c r="BR295" s="108">
        <f>'SERIES_DB-MetaData'!BR295</f>
        <v>60</v>
      </c>
      <c r="BS295" s="31">
        <f>IF('SERIES_DB-MetaData'!$F295="US",'SERIES_DB-MetaData'!BS295,'SERIES_DB-MetaData'!BS295/25.4)</f>
        <v>0</v>
      </c>
      <c r="BT295" s="108">
        <f>'SERIES_DB-MetaData'!BT295</f>
        <v>0</v>
      </c>
      <c r="BU295" s="108">
        <f t="shared" si="29"/>
        <v>0</v>
      </c>
      <c r="BV295" s="31">
        <f>IF('SERIES_DB-MetaData'!$F295="US",'SERIES_DB-MetaData'!BV295,'SERIES_DB-MetaData'!BV295/6.89476)</f>
        <v>0</v>
      </c>
      <c r="BW295" s="108">
        <f>'SERIES_DB-MetaData'!BW295</f>
        <v>0</v>
      </c>
      <c r="BX295" s="108">
        <f>'SERIES_DB-MetaData'!BX295</f>
        <v>1</v>
      </c>
    </row>
    <row r="296" spans="1:76">
      <c r="A296" s="85">
        <f>'SERIES_DB-MetaData'!A296</f>
        <v>291</v>
      </c>
      <c r="B296" s="85">
        <f>'SERIES_DB-MetaData'!B296</f>
        <v>0</v>
      </c>
      <c r="C296" s="85">
        <f>'SERIES_DB-MetaData'!C296</f>
        <v>1</v>
      </c>
      <c r="D296" s="85" t="str">
        <f>'SERIES_DB-MetaData'!D296</f>
        <v>RW1</v>
      </c>
      <c r="E296" s="85" t="str">
        <f>'SERIES_DB-MetaData'!E296</f>
        <v>Thomsen (1995)</v>
      </c>
      <c r="F296" s="20" t="s">
        <v>193</v>
      </c>
      <c r="G296" s="85" t="str">
        <f>'SERIES_DB-MetaData'!G296</f>
        <v>C</v>
      </c>
      <c r="H296" s="85" t="str">
        <f>'SERIES_DB-MetaData'!H296</f>
        <v>R</v>
      </c>
      <c r="I296" s="31">
        <f>IF('SERIES_DB-MetaData'!$F296="US",'SERIES_DB-MetaData'!I296,'SERIES_DB-MetaData'!I296/6.89476)</f>
        <v>4.583190712947224</v>
      </c>
      <c r="J296" s="31">
        <f>IF('SERIES_DB-MetaData'!$F296="US",'SERIES_DB-MetaData'!J296,'SERIES_DB-MetaData'!J296/6.89476)</f>
        <v>0</v>
      </c>
      <c r="K296" s="31">
        <f>IF('SERIES_DB-MetaData'!$F296="US",'SERIES_DB-MetaData'!K296,'SERIES_DB-MetaData'!K296/6.89476)</f>
        <v>0</v>
      </c>
      <c r="L296" s="31">
        <f>IF('SERIES_DB-MetaData'!$F296="US",'SERIES_DB-MetaData'!L296,'SERIES_DB-MetaData'!L296/4.448)</f>
        <v>88.333651079136686</v>
      </c>
      <c r="M296" s="20" t="str">
        <f>'SERIES_DB-MetaData'!M296</f>
        <v>IV</v>
      </c>
      <c r="N296" s="31">
        <f>IF('SERIES_DB-MetaData'!$F296="US",'SERIES_DB-MetaData'!N296,'SERIES_DB-MetaData'!N296/25.4)</f>
        <v>4.015748031496063</v>
      </c>
      <c r="O296" s="31">
        <f>IF('SERIES_DB-MetaData'!$F296="US",'SERIES_DB-MetaData'!O296,'SERIES_DB-MetaData'!O296/25.4)</f>
        <v>7.5196850393700796</v>
      </c>
      <c r="P296" s="31">
        <f>IF('SERIES_DB-MetaData'!$F296="US",'SERIES_DB-MetaData'!P296,'SERIES_DB-MetaData'!P296/25.4)</f>
        <v>47.99212598425197</v>
      </c>
      <c r="Q296" s="31">
        <f>IF('SERIES_DB-MetaData'!$F296="US",'SERIES_DB-MetaData'!Q296,'SERIES_DB-MetaData'!Q296/25.4)</f>
        <v>4.015748031496063</v>
      </c>
      <c r="R296" s="31">
        <f>IF('SERIES_DB-MetaData'!$F296="US",'SERIES_DB-MetaData'!R296,'SERIES_DB-MetaData'!R296/25.4)</f>
        <v>144.01574803149606</v>
      </c>
      <c r="S296" s="31">
        <f>IF('SERIES_DB-MetaData'!$F296="US",'SERIES_DB-MetaData'!S296,'SERIES_DB-MetaData'!S296/25.4)</f>
        <v>144.01574803149606</v>
      </c>
      <c r="T296" s="24" t="str">
        <f>'SERIES_DB-MetaData'!T296</f>
        <v>C</v>
      </c>
      <c r="U296" s="31">
        <f>IF('SERIES_DB-MetaData'!$F296="US",'SERIES_DB-MetaData'!U296,'SERIES_DB-MetaData'!U296/(25.4^2))</f>
        <v>192.7242854485709</v>
      </c>
      <c r="V296" s="31">
        <f>IF('SERIES_DB-MetaData'!$F296="US",'SERIES_DB-MetaData'!V296,'SERIES_DB-MetaData'!V296/25.4)</f>
        <v>0.37519685039370076</v>
      </c>
      <c r="W296" s="31">
        <f>IF('SERIES_DB-MetaData'!$F296="US",'SERIES_DB-MetaData'!W296,'SERIES_DB-MetaData'!W296/25.4)</f>
        <v>0</v>
      </c>
      <c r="X296" s="31">
        <f>IF('SERIES_DB-MetaData'!$F296="US",'SERIES_DB-MetaData'!X296,'SERIES_DB-MetaData'!X296/25.4)</f>
        <v>0</v>
      </c>
      <c r="Y296" s="108">
        <f>'SERIES_DB-MetaData'!Y296</f>
        <v>8</v>
      </c>
      <c r="Z296" s="31">
        <f>IF('SERIES_DB-MetaData'!$F296="US",'SERIES_DB-MetaData'!Z296,'SERIES_DB-MetaData'!Z296/25.4)</f>
        <v>0.74803149606299213</v>
      </c>
      <c r="AA296" s="108">
        <f>'SERIES_DB-MetaData'!AA296</f>
        <v>0</v>
      </c>
      <c r="AB296" s="31">
        <f>IF('SERIES_DB-MetaData'!$F296="US",'SERIES_DB-MetaData'!AB296,'SERIES_DB-MetaData'!AB296/25.4)</f>
        <v>0.74803149606299213</v>
      </c>
      <c r="AC296" s="108">
        <f>'SERIES_DB-MetaData'!AC296</f>
        <v>0</v>
      </c>
      <c r="AD296" s="108" t="str">
        <f>'SERIES_DB-MetaData'!AD296</f>
        <v>H90</v>
      </c>
      <c r="AE296" s="31">
        <f>IF('SERIES_DB-MetaData'!$F296="US",'SERIES_DB-MetaData'!AE296,'SERIES_DB-MetaData'!AE296/25.4)</f>
        <v>16</v>
      </c>
      <c r="AF296" s="108" t="str">
        <f>'SERIES_DB-MetaData'!AF296</f>
        <v>Ribbed</v>
      </c>
      <c r="AG296" s="23">
        <f t="shared" si="26"/>
        <v>0.45894621472504493</v>
      </c>
      <c r="AH296" s="31">
        <f>IF('SERIES_DB-MetaData'!$F296="US",'SERIES_DB-MetaData'!AH296,'SERIES_DB-MetaData'!AH296/25.4)</f>
        <v>0</v>
      </c>
      <c r="AI296" s="31">
        <f>IF('SERIES_DB-MetaData'!$F296="US",'SERIES_DB-MetaData'!AI296,'SERIES_DB-MetaData'!AI296/6.89476)</f>
        <v>60.045599846840211</v>
      </c>
      <c r="AJ296" s="31">
        <f>IF('SERIES_DB-MetaData'!$F296="US",'SERIES_DB-MetaData'!AJ296,'SERIES_DB-MetaData'!AJ296/6.89476)</f>
        <v>85.572231665786774</v>
      </c>
      <c r="AK296" s="31">
        <f>IF('SERIES_DB-MetaData'!$F296="US",'SERIES_DB-MetaData'!AK296,'SERIES_DB-MetaData'!AK296/6.89476)</f>
        <v>60.045599846840211</v>
      </c>
      <c r="AL296" s="31">
        <f>IF('SERIES_DB-MetaData'!$F296="US",'SERIES_DB-MetaData'!AL296,'SERIES_DB-MetaData'!AL296/6.89476)</f>
        <v>0</v>
      </c>
      <c r="AM296" s="31">
        <f>IF('SERIES_DB-MetaData'!$F296="US",'SERIES_DB-MetaData'!AM296,'SERIES_DB-MetaData'!AM296/6.89476)</f>
        <v>85.572231665786774</v>
      </c>
      <c r="AN296" s="31">
        <f>IF('SERIES_DB-MetaData'!$F296="US",'SERIES_DB-MetaData'!AN296,'SERIES_DB-MetaData'!AN296/6.89476)</f>
        <v>0</v>
      </c>
      <c r="AO296" s="108">
        <f>'SERIES_DB-MetaData'!AO296</f>
        <v>60</v>
      </c>
      <c r="AP296" s="108" t="str">
        <f>'SERIES_DB-MetaData'!AP296</f>
        <v>R</v>
      </c>
      <c r="AQ296" s="108">
        <f>'SERIES_DB-MetaData'!AQ296</f>
        <v>2</v>
      </c>
      <c r="AR296" s="108" t="str">
        <f>'SERIES_DB-MetaData'!AR296</f>
        <v>Ribbed</v>
      </c>
      <c r="AS296" s="31">
        <f>IF('SERIES_DB-MetaData'!$F296="US",'SERIES_DB-MetaData'!AS296,'SERIES_DB-MetaData'!AS296/25.4)</f>
        <v>0.18700787401574803</v>
      </c>
      <c r="AT296" s="108">
        <f>'SERIES_DB-MetaData'!AT296</f>
        <v>16</v>
      </c>
      <c r="AU296" s="31">
        <f>IF('SERIES_DB-MetaData'!$F296="US",'SERIES_DB-MetaData'!AU296,'SERIES_DB-MetaData'!AU296/25.4)</f>
        <v>3.0000000000000004</v>
      </c>
      <c r="AV296" s="31">
        <f>IF('SERIES_DB-MetaData'!$F296="US",'SERIES_DB-MetaData'!AV296,'SERIES_DB-MetaData'!AV296/25.4)</f>
        <v>0</v>
      </c>
      <c r="AW296" s="108">
        <f>'SERIES_DB-MetaData'!AW296</f>
        <v>0</v>
      </c>
      <c r="AX296" s="31">
        <f>IF('SERIES_DB-MetaData'!$F296="US",'SERIES_DB-MetaData'!AX296,'SERIES_DB-MetaData'!AX296/25.4)</f>
        <v>0</v>
      </c>
      <c r="AY296" s="23">
        <f t="shared" si="27"/>
        <v>0.45598646651368757</v>
      </c>
      <c r="AZ296" s="23"/>
      <c r="BA296" s="31">
        <f>IF('SERIES_DB-MetaData'!$F296="US",'SERIES_DB-MetaData'!BA296,'SERIES_DB-MetaData'!BA296/6.89476)</f>
        <v>60.045599846840211</v>
      </c>
      <c r="BB296" s="31">
        <f>IF('SERIES_DB-MetaData'!$F296="US",'SERIES_DB-MetaData'!BB296,'SERIES_DB-MetaData'!BB296/6.89476)</f>
        <v>85.572231665786774</v>
      </c>
      <c r="BC296" s="108">
        <f>'SERIES_DB-MetaData'!BC296</f>
        <v>60</v>
      </c>
      <c r="BD296" s="31">
        <f>IF('SERIES_DB-MetaData'!$F296="US",'SERIES_DB-MetaData'!BD296,'SERIES_DB-MetaData'!BD296/25.4)</f>
        <v>0.25196850393700793</v>
      </c>
      <c r="BE296" s="31">
        <f>IF('SERIES_DB-MetaData'!$F296="US",'SERIES_DB-MetaData'!BE296,'SERIES_DB-MetaData'!BE296/25.4)</f>
        <v>7.5196850393700796</v>
      </c>
      <c r="BF296" s="108">
        <f>'SERIES_DB-MetaData'!BF296</f>
        <v>2</v>
      </c>
      <c r="BG296" s="23">
        <f t="shared" si="28"/>
        <v>0.33025263086705148</v>
      </c>
      <c r="BH296" s="31">
        <f>IF('SERIES_DB-MetaData'!$F296="US",'SERIES_DB-MetaData'!BH296,'SERIES_DB-MetaData'!BH296/25.4)</f>
        <v>0</v>
      </c>
      <c r="BI296" s="31">
        <f>IF('SERIES_DB-MetaData'!$F296="US",'SERIES_DB-MetaData'!BI296,'SERIES_DB-MetaData'!BI296/6.89476)</f>
        <v>60.045599846840211</v>
      </c>
      <c r="BJ296" s="31">
        <f>IF('SERIES_DB-MetaData'!$F296="US",'SERIES_DB-MetaData'!BJ296,'SERIES_DB-MetaData'!BJ296/6.89476)</f>
        <v>87.022608473681458</v>
      </c>
      <c r="BK296" s="108">
        <f>'SERIES_DB-MetaData'!BK296</f>
        <v>60</v>
      </c>
      <c r="BL296" s="31">
        <f>IF('SERIES_DB-MetaData'!$F296="US",'SERIES_DB-MetaData'!BL296,'SERIES_DB-MetaData'!BL296/25.4)</f>
        <v>0.25</v>
      </c>
      <c r="BM296" s="31">
        <f>IF('SERIES_DB-MetaData'!$F296="US",'SERIES_DB-MetaData'!BM296,'SERIES_DB-MetaData'!BM296/25.4)</f>
        <v>7.5196850393700796</v>
      </c>
      <c r="BN296" s="31">
        <f>'SERIES_DB-MetaData'!$BO$6</f>
        <v>0.52359877559829893</v>
      </c>
      <c r="BO296" s="22">
        <f>'SERIES_DB-MetaData'!$BO$6</f>
        <v>0.52359877559829893</v>
      </c>
      <c r="BP296" s="31">
        <f>IF('SERIES_DB-MetaData'!$F296="US",'SERIES_DB-MetaData'!BP296,'SERIES_DB-MetaData'!BP296/6.89476)</f>
        <v>60.045599846840211</v>
      </c>
      <c r="BQ296" s="31">
        <f>IF('SERIES_DB-MetaData'!$F296="US",'SERIES_DB-MetaData'!BQ296,'SERIES_DB-MetaData'!BQ296/6.89476)</f>
        <v>87.022608473681458</v>
      </c>
      <c r="BR296" s="108">
        <f>'SERIES_DB-MetaData'!BR296</f>
        <v>60</v>
      </c>
      <c r="BS296" s="31">
        <f>IF('SERIES_DB-MetaData'!$F296="US",'SERIES_DB-MetaData'!BS296,'SERIES_DB-MetaData'!BS296/25.4)</f>
        <v>0</v>
      </c>
      <c r="BT296" s="108">
        <f>'SERIES_DB-MetaData'!BT296</f>
        <v>0</v>
      </c>
      <c r="BU296" s="108">
        <f t="shared" si="29"/>
        <v>0</v>
      </c>
      <c r="BV296" s="31">
        <f>IF('SERIES_DB-MetaData'!$F296="US",'SERIES_DB-MetaData'!BV296,'SERIES_DB-MetaData'!BV296/6.89476)</f>
        <v>0</v>
      </c>
      <c r="BW296" s="108">
        <f>'SERIES_DB-MetaData'!BW296</f>
        <v>0</v>
      </c>
      <c r="BX296" s="108">
        <f>'SERIES_DB-MetaData'!BX296</f>
        <v>1</v>
      </c>
    </row>
    <row r="297" spans="1:76">
      <c r="A297" s="85">
        <f>'SERIES_DB-MetaData'!A297</f>
        <v>292</v>
      </c>
      <c r="B297" s="85">
        <f>'SERIES_DB-MetaData'!B297</f>
        <v>0</v>
      </c>
      <c r="C297" s="85">
        <f>'SERIES_DB-MetaData'!C297</f>
        <v>2</v>
      </c>
      <c r="D297" s="85" t="str">
        <f>'SERIES_DB-MetaData'!D297</f>
        <v>RW2</v>
      </c>
      <c r="E297" s="85" t="str">
        <f>'SERIES_DB-MetaData'!E297</f>
        <v>Thomsen (1995)</v>
      </c>
      <c r="F297" s="20" t="s">
        <v>193</v>
      </c>
      <c r="G297" s="85" t="str">
        <f>'SERIES_DB-MetaData'!G297</f>
        <v>C</v>
      </c>
      <c r="H297" s="85" t="str">
        <f>'SERIES_DB-MetaData'!H297</f>
        <v>R</v>
      </c>
      <c r="I297" s="31">
        <f>IF('SERIES_DB-MetaData'!$F297="US",'SERIES_DB-MetaData'!I297,'SERIES_DB-MetaData'!I297/6.89476)</f>
        <v>4.9312811468419495</v>
      </c>
      <c r="J297" s="31">
        <f>IF('SERIES_DB-MetaData'!$F297="US",'SERIES_DB-MetaData'!J297,'SERIES_DB-MetaData'!J297/6.89476)</f>
        <v>0</v>
      </c>
      <c r="K297" s="31">
        <f>IF('SERIES_DB-MetaData'!$F297="US",'SERIES_DB-MetaData'!K297,'SERIES_DB-MetaData'!K297/6.89476)</f>
        <v>0</v>
      </c>
      <c r="L297" s="31">
        <f>IF('SERIES_DB-MetaData'!$F297="US",'SERIES_DB-MetaData'!L297,'SERIES_DB-MetaData'!L297/4.448)</f>
        <v>66.529775179856117</v>
      </c>
      <c r="M297" s="20" t="str">
        <f>'SERIES_DB-MetaData'!M297</f>
        <v>IV</v>
      </c>
      <c r="N297" s="31">
        <f>IF('SERIES_DB-MetaData'!$F297="US",'SERIES_DB-MetaData'!N297,'SERIES_DB-MetaData'!N297/25.4)</f>
        <v>4.015748031496063</v>
      </c>
      <c r="O297" s="31">
        <f>IF('SERIES_DB-MetaData'!$F297="US",'SERIES_DB-MetaData'!O297,'SERIES_DB-MetaData'!O297/25.4)</f>
        <v>7.5196850393700796</v>
      </c>
      <c r="P297" s="31">
        <f>IF('SERIES_DB-MetaData'!$F297="US",'SERIES_DB-MetaData'!P297,'SERIES_DB-MetaData'!P297/25.4)</f>
        <v>47.99212598425197</v>
      </c>
      <c r="Q297" s="31">
        <f>IF('SERIES_DB-MetaData'!$F297="US",'SERIES_DB-MetaData'!Q297,'SERIES_DB-MetaData'!Q297/25.4)</f>
        <v>4.015748031496063</v>
      </c>
      <c r="R297" s="31">
        <f>IF('SERIES_DB-MetaData'!$F297="US",'SERIES_DB-MetaData'!R297,'SERIES_DB-MetaData'!R297/25.4)</f>
        <v>144.01574803149606</v>
      </c>
      <c r="S297" s="31">
        <f>IF('SERIES_DB-MetaData'!$F297="US",'SERIES_DB-MetaData'!S297,'SERIES_DB-MetaData'!S297/25.4)</f>
        <v>144.01574803149606</v>
      </c>
      <c r="T297" s="24" t="str">
        <f>'SERIES_DB-MetaData'!T297</f>
        <v>C</v>
      </c>
      <c r="U297" s="31">
        <f>IF('SERIES_DB-MetaData'!$F297="US",'SERIES_DB-MetaData'!U297,'SERIES_DB-MetaData'!U297/(25.4^2))</f>
        <v>192.7242854485709</v>
      </c>
      <c r="V297" s="31">
        <f>IF('SERIES_DB-MetaData'!$F297="US",'SERIES_DB-MetaData'!V297,'SERIES_DB-MetaData'!V297/25.4)</f>
        <v>0.37519685039370076</v>
      </c>
      <c r="W297" s="31">
        <f>IF('SERIES_DB-MetaData'!$F297="US",'SERIES_DB-MetaData'!W297,'SERIES_DB-MetaData'!W297/25.4)</f>
        <v>0.37519685039370076</v>
      </c>
      <c r="X297" s="31">
        <f>IF('SERIES_DB-MetaData'!$F297="US",'SERIES_DB-MetaData'!X297,'SERIES_DB-MetaData'!X297/25.4)</f>
        <v>0</v>
      </c>
      <c r="Y297" s="108">
        <f>'SERIES_DB-MetaData'!Y297</f>
        <v>8</v>
      </c>
      <c r="Z297" s="31">
        <f>IF('SERIES_DB-MetaData'!$F297="US",'SERIES_DB-MetaData'!Z297,'SERIES_DB-MetaData'!Z297/25.4)</f>
        <v>0.74803149606299213</v>
      </c>
      <c r="AA297" s="108">
        <f>'SERIES_DB-MetaData'!AA297</f>
        <v>0</v>
      </c>
      <c r="AB297" s="31">
        <f>IF('SERIES_DB-MetaData'!$F297="US",'SERIES_DB-MetaData'!AB297,'SERIES_DB-MetaData'!AB297/25.4)</f>
        <v>0.74803149606299213</v>
      </c>
      <c r="AC297" s="108">
        <f>'SERIES_DB-MetaData'!AC297</f>
        <v>2</v>
      </c>
      <c r="AD297" s="108" t="str">
        <f>'SERIES_DB-MetaData'!AD297</f>
        <v>H90</v>
      </c>
      <c r="AE297" s="31">
        <f>IF('SERIES_DB-MetaData'!$F297="US",'SERIES_DB-MetaData'!AE297,'SERIES_DB-MetaData'!AE297/25.4)</f>
        <v>16</v>
      </c>
      <c r="AF297" s="108" t="str">
        <f>'SERIES_DB-MetaData'!AF297</f>
        <v>Ribbed</v>
      </c>
      <c r="AG297" s="23">
        <f t="shared" si="26"/>
        <v>0.45894621472504493</v>
      </c>
      <c r="AH297" s="31">
        <f>IF('SERIES_DB-MetaData'!$F297="US",'SERIES_DB-MetaData'!AH297,'SERIES_DB-MetaData'!AH297/25.4)</f>
        <v>0</v>
      </c>
      <c r="AI297" s="31">
        <f>IF('SERIES_DB-MetaData'!$F297="US",'SERIES_DB-MetaData'!AI297,'SERIES_DB-MetaData'!AI297/6.89476)</f>
        <v>60.045599846840211</v>
      </c>
      <c r="AJ297" s="31">
        <f>IF('SERIES_DB-MetaData'!$F297="US",'SERIES_DB-MetaData'!AJ297,'SERIES_DB-MetaData'!AJ297/6.89476)</f>
        <v>85.572231665786774</v>
      </c>
      <c r="AK297" s="31">
        <f>IF('SERIES_DB-MetaData'!$F297="US",'SERIES_DB-MetaData'!AK297,'SERIES_DB-MetaData'!AK297/6.89476)</f>
        <v>60.045599846840211</v>
      </c>
      <c r="AL297" s="31">
        <f>IF('SERIES_DB-MetaData'!$F297="US",'SERIES_DB-MetaData'!AL297,'SERIES_DB-MetaData'!AL297/6.89476)</f>
        <v>0</v>
      </c>
      <c r="AM297" s="31">
        <f>IF('SERIES_DB-MetaData'!$F297="US",'SERIES_DB-MetaData'!AM297,'SERIES_DB-MetaData'!AM297/6.89476)</f>
        <v>85.572231665786774</v>
      </c>
      <c r="AN297" s="31">
        <f>IF('SERIES_DB-MetaData'!$F297="US",'SERIES_DB-MetaData'!AN297,'SERIES_DB-MetaData'!AN297/6.89476)</f>
        <v>0</v>
      </c>
      <c r="AO297" s="108">
        <f>'SERIES_DB-MetaData'!AO297</f>
        <v>60</v>
      </c>
      <c r="AP297" s="108" t="str">
        <f>'SERIES_DB-MetaData'!AP297</f>
        <v>R</v>
      </c>
      <c r="AQ297" s="108">
        <f>'SERIES_DB-MetaData'!AQ297</f>
        <v>2</v>
      </c>
      <c r="AR297" s="108" t="str">
        <f>'SERIES_DB-MetaData'!AR297</f>
        <v>Ribbed</v>
      </c>
      <c r="AS297" s="31">
        <f>IF('SERIES_DB-MetaData'!$F297="US",'SERIES_DB-MetaData'!AS297,'SERIES_DB-MetaData'!AS297/25.4)</f>
        <v>0.18700787401574803</v>
      </c>
      <c r="AT297" s="108">
        <f>'SERIES_DB-MetaData'!AT297</f>
        <v>16</v>
      </c>
      <c r="AU297" s="31">
        <f>IF('SERIES_DB-MetaData'!$F297="US",'SERIES_DB-MetaData'!AU297,'SERIES_DB-MetaData'!AU297/25.4)</f>
        <v>2</v>
      </c>
      <c r="AV297" s="31">
        <f>IF('SERIES_DB-MetaData'!$F297="US",'SERIES_DB-MetaData'!AV297,'SERIES_DB-MetaData'!AV297/25.4)</f>
        <v>0</v>
      </c>
      <c r="AW297" s="108">
        <f>'SERIES_DB-MetaData'!AW297</f>
        <v>0</v>
      </c>
      <c r="AX297" s="31">
        <f>IF('SERIES_DB-MetaData'!$F297="US",'SERIES_DB-MetaData'!AX297,'SERIES_DB-MetaData'!AX297/25.4)</f>
        <v>0</v>
      </c>
      <c r="AY297" s="23">
        <f t="shared" si="27"/>
        <v>0.68397969977053141</v>
      </c>
      <c r="AZ297" s="23"/>
      <c r="BA297" s="31">
        <f>IF('SERIES_DB-MetaData'!$F297="US",'SERIES_DB-MetaData'!BA297,'SERIES_DB-MetaData'!BA297/6.89476)</f>
        <v>60.045599846840211</v>
      </c>
      <c r="BB297" s="31">
        <f>IF('SERIES_DB-MetaData'!$F297="US",'SERIES_DB-MetaData'!BB297,'SERIES_DB-MetaData'!BB297/6.89476)</f>
        <v>85.572231665786774</v>
      </c>
      <c r="BC297" s="108">
        <f>'SERIES_DB-MetaData'!BC297</f>
        <v>60</v>
      </c>
      <c r="BD297" s="31">
        <f>IF('SERIES_DB-MetaData'!$F297="US",'SERIES_DB-MetaData'!BD297,'SERIES_DB-MetaData'!BD297/25.4)</f>
        <v>0.25196850393700793</v>
      </c>
      <c r="BE297" s="31">
        <f>IF('SERIES_DB-MetaData'!$F297="US",'SERIES_DB-MetaData'!BE297,'SERIES_DB-MetaData'!BE297/25.4)</f>
        <v>7.5196850393700796</v>
      </c>
      <c r="BF297" s="108">
        <f>'SERIES_DB-MetaData'!BF297</f>
        <v>2</v>
      </c>
      <c r="BG297" s="23">
        <f t="shared" si="28"/>
        <v>0.33025263086705148</v>
      </c>
      <c r="BH297" s="31">
        <f>IF('SERIES_DB-MetaData'!$F297="US",'SERIES_DB-MetaData'!BH297,'SERIES_DB-MetaData'!BH297/25.4)</f>
        <v>0</v>
      </c>
      <c r="BI297" s="31">
        <f>IF('SERIES_DB-MetaData'!$F297="US",'SERIES_DB-MetaData'!BI297,'SERIES_DB-MetaData'!BI297/6.89476)</f>
        <v>60.045599846840211</v>
      </c>
      <c r="BJ297" s="31">
        <f>IF('SERIES_DB-MetaData'!$F297="US",'SERIES_DB-MetaData'!BJ297,'SERIES_DB-MetaData'!BJ297/6.89476)</f>
        <v>87.022608473681458</v>
      </c>
      <c r="BK297" s="108">
        <f>'SERIES_DB-MetaData'!BK297</f>
        <v>60</v>
      </c>
      <c r="BL297" s="31">
        <f>IF('SERIES_DB-MetaData'!$F297="US",'SERIES_DB-MetaData'!BL297,'SERIES_DB-MetaData'!BL297/25.4)</f>
        <v>0.25</v>
      </c>
      <c r="BM297" s="31">
        <f>IF('SERIES_DB-MetaData'!$F297="US",'SERIES_DB-MetaData'!BM297,'SERIES_DB-MetaData'!BM297/25.4)</f>
        <v>7.5196850393700796</v>
      </c>
      <c r="BN297" s="31">
        <f>'SERIES_DB-MetaData'!$BO$6</f>
        <v>0.52359877559829893</v>
      </c>
      <c r="BO297" s="22">
        <f>'SERIES_DB-MetaData'!$BO$6</f>
        <v>0.52359877559829893</v>
      </c>
      <c r="BP297" s="31">
        <f>IF('SERIES_DB-MetaData'!$F297="US",'SERIES_DB-MetaData'!BP297,'SERIES_DB-MetaData'!BP297/6.89476)</f>
        <v>60.045599846840211</v>
      </c>
      <c r="BQ297" s="31">
        <f>IF('SERIES_DB-MetaData'!$F297="US",'SERIES_DB-MetaData'!BQ297,'SERIES_DB-MetaData'!BQ297/6.89476)</f>
        <v>87.022608473681458</v>
      </c>
      <c r="BR297" s="108">
        <f>'SERIES_DB-MetaData'!BR297</f>
        <v>60</v>
      </c>
      <c r="BS297" s="31">
        <f>IF('SERIES_DB-MetaData'!$F297="US",'SERIES_DB-MetaData'!BS297,'SERIES_DB-MetaData'!BS297/25.4)</f>
        <v>0</v>
      </c>
      <c r="BT297" s="108">
        <f>'SERIES_DB-MetaData'!BT297</f>
        <v>0</v>
      </c>
      <c r="BU297" s="108">
        <f t="shared" si="29"/>
        <v>0</v>
      </c>
      <c r="BV297" s="31">
        <f>IF('SERIES_DB-MetaData'!$F297="US",'SERIES_DB-MetaData'!BV297,'SERIES_DB-MetaData'!BV297/6.89476)</f>
        <v>0</v>
      </c>
      <c r="BW297" s="108">
        <f>'SERIES_DB-MetaData'!BW297</f>
        <v>0</v>
      </c>
      <c r="BX297" s="108">
        <f>'SERIES_DB-MetaData'!BX297</f>
        <v>1</v>
      </c>
    </row>
    <row r="298" spans="1:76">
      <c r="A298" s="85">
        <f>'SERIES_DB-MetaData'!A298</f>
        <v>293</v>
      </c>
      <c r="B298" s="85">
        <f>'SERIES_DB-MetaData'!B298</f>
        <v>0</v>
      </c>
      <c r="C298" s="85">
        <f>'SERIES_DB-MetaData'!C298</f>
        <v>3</v>
      </c>
      <c r="D298" s="85" t="str">
        <f>'SERIES_DB-MetaData'!D298</f>
        <v>TW1</v>
      </c>
      <c r="E298" s="85" t="str">
        <f>'SERIES_DB-MetaData'!E298</f>
        <v>Thomsen (1995)</v>
      </c>
      <c r="F298" s="20" t="s">
        <v>193</v>
      </c>
      <c r="G298" s="85" t="str">
        <f>'SERIES_DB-MetaData'!G298</f>
        <v>C</v>
      </c>
      <c r="H298" s="85" t="str">
        <f>'SERIES_DB-MetaData'!H298</f>
        <v>O</v>
      </c>
      <c r="I298" s="31">
        <f>IF('SERIES_DB-MetaData'!$F298="US",'SERIES_DB-MetaData'!I298,'SERIES_DB-MetaData'!I298/6.89476)</f>
        <v>6.3236428824208533</v>
      </c>
      <c r="J298" s="31">
        <f>IF('SERIES_DB-MetaData'!$F298="US",'SERIES_DB-MetaData'!J298,'SERIES_DB-MetaData'!J298/6.89476)</f>
        <v>0</v>
      </c>
      <c r="K298" s="31">
        <f>IF('SERIES_DB-MetaData'!$F298="US",'SERIES_DB-MetaData'!K298,'SERIES_DB-MetaData'!K298/6.89476)</f>
        <v>0</v>
      </c>
      <c r="L298" s="31">
        <f>IF('SERIES_DB-MetaData'!$F298="US",'SERIES_DB-MetaData'!L298,'SERIES_DB-MetaData'!L298/4.448)</f>
        <v>147.3192690647482</v>
      </c>
      <c r="M298" s="20" t="str">
        <f>'SERIES_DB-MetaData'!M298</f>
        <v>IV</v>
      </c>
      <c r="N298" s="31">
        <f>IF('SERIES_DB-MetaData'!$F298="US",'SERIES_DB-MetaData'!N298,'SERIES_DB-MetaData'!N298/25.4)</f>
        <v>48.000000000000007</v>
      </c>
      <c r="O298" s="31">
        <f>IF('SERIES_DB-MetaData'!$F298="US",'SERIES_DB-MetaData'!O298,'SERIES_DB-MetaData'!O298/25.4)</f>
        <v>4</v>
      </c>
      <c r="P298" s="31">
        <f>IF('SERIES_DB-MetaData'!$F298="US",'SERIES_DB-MetaData'!P298,'SERIES_DB-MetaData'!P298/25.4)</f>
        <v>48.000000000000007</v>
      </c>
      <c r="Q298" s="31">
        <f>IF('SERIES_DB-MetaData'!$F298="US",'SERIES_DB-MetaData'!Q298,'SERIES_DB-MetaData'!Q298/25.4)</f>
        <v>4</v>
      </c>
      <c r="R298" s="31">
        <f>IF('SERIES_DB-MetaData'!$F298="US",'SERIES_DB-MetaData'!R298,'SERIES_DB-MetaData'!R298/25.4)</f>
        <v>144.01574803149606</v>
      </c>
      <c r="S298" s="31">
        <f>IF('SERIES_DB-MetaData'!$F298="US",'SERIES_DB-MetaData'!S298,'SERIES_DB-MetaData'!S298/25.4)</f>
        <v>144.01574803149606</v>
      </c>
      <c r="T298" s="24" t="str">
        <f>'SERIES_DB-MetaData'!T298</f>
        <v>C</v>
      </c>
      <c r="U298" s="31">
        <f>IF('SERIES_DB-MetaData'!$F298="US",'SERIES_DB-MetaData'!U298,'SERIES_DB-MetaData'!U298/(25.4^2))</f>
        <v>352</v>
      </c>
      <c r="V298" s="31">
        <f>IF('SERIES_DB-MetaData'!$F298="US",'SERIES_DB-MetaData'!V298,'SERIES_DB-MetaData'!V298/25.4)</f>
        <v>0.37519685039370076</v>
      </c>
      <c r="W298" s="31">
        <f>IF('SERIES_DB-MetaData'!$F298="US",'SERIES_DB-MetaData'!W298,'SERIES_DB-MetaData'!W298/25.4)</f>
        <v>0.37519685039370076</v>
      </c>
      <c r="X298" s="31">
        <f>IF('SERIES_DB-MetaData'!$F298="US",'SERIES_DB-MetaData'!X298,'SERIES_DB-MetaData'!X298/25.4)</f>
        <v>0</v>
      </c>
      <c r="Y298" s="108">
        <f>'SERIES_DB-MetaData'!Y298</f>
        <v>8</v>
      </c>
      <c r="Z298" s="31">
        <f>IF('SERIES_DB-MetaData'!$F298="US",'SERIES_DB-MetaData'!Z298,'SERIES_DB-MetaData'!Z298/25.4)</f>
        <v>0.74803149606299213</v>
      </c>
      <c r="AA298" s="108">
        <f>'SERIES_DB-MetaData'!AA298</f>
        <v>0</v>
      </c>
      <c r="AB298" s="31">
        <f>IF('SERIES_DB-MetaData'!$F298="US",'SERIES_DB-MetaData'!AB298,'SERIES_DB-MetaData'!AB298/25.4)</f>
        <v>0.74803149606299213</v>
      </c>
      <c r="AC298" s="108">
        <f>'SERIES_DB-MetaData'!AC298</f>
        <v>2</v>
      </c>
      <c r="AD298" s="108" t="str">
        <f>'SERIES_DB-MetaData'!AD298</f>
        <v>H90</v>
      </c>
      <c r="AE298" s="31">
        <f>IF('SERIES_DB-MetaData'!$F298="US",'SERIES_DB-MetaData'!AE298,'SERIES_DB-MetaData'!AE298/25.4)</f>
        <v>16</v>
      </c>
      <c r="AF298" s="108" t="str">
        <f>'SERIES_DB-MetaData'!AF298</f>
        <v>Ribbed</v>
      </c>
      <c r="AG298" s="23">
        <f t="shared" si="26"/>
        <v>0.25127864003468947</v>
      </c>
      <c r="AH298" s="31">
        <f>IF('SERIES_DB-MetaData'!$F298="US",'SERIES_DB-MetaData'!AH298,'SERIES_DB-MetaData'!AH298/25.4)</f>
        <v>0</v>
      </c>
      <c r="AI298" s="31">
        <f>IF('SERIES_DB-MetaData'!$F298="US",'SERIES_DB-MetaData'!AI298,'SERIES_DB-MetaData'!AI298/6.89476)</f>
        <v>60.045599846840211</v>
      </c>
      <c r="AJ298" s="31">
        <f>IF('SERIES_DB-MetaData'!$F298="US",'SERIES_DB-MetaData'!AJ298,'SERIES_DB-MetaData'!AJ298/6.89476)</f>
        <v>85.572231665786774</v>
      </c>
      <c r="AK298" s="31">
        <f>IF('SERIES_DB-MetaData'!$F298="US",'SERIES_DB-MetaData'!AK298,'SERIES_DB-MetaData'!AK298/6.89476)</f>
        <v>60.045599846840211</v>
      </c>
      <c r="AL298" s="31">
        <f>IF('SERIES_DB-MetaData'!$F298="US",'SERIES_DB-MetaData'!AL298,'SERIES_DB-MetaData'!AL298/6.89476)</f>
        <v>0</v>
      </c>
      <c r="AM298" s="31">
        <f>IF('SERIES_DB-MetaData'!$F298="US",'SERIES_DB-MetaData'!AM298,'SERIES_DB-MetaData'!AM298/6.89476)</f>
        <v>85.572231665786774</v>
      </c>
      <c r="AN298" s="31">
        <f>IF('SERIES_DB-MetaData'!$F298="US",'SERIES_DB-MetaData'!AN298,'SERIES_DB-MetaData'!AN298/6.89476)</f>
        <v>0</v>
      </c>
      <c r="AO298" s="108">
        <f>'SERIES_DB-MetaData'!AO298</f>
        <v>60</v>
      </c>
      <c r="AP298" s="108" t="str">
        <f>'SERIES_DB-MetaData'!AP298</f>
        <v>R</v>
      </c>
      <c r="AQ298" s="108">
        <f>'SERIES_DB-MetaData'!AQ298</f>
        <v>2</v>
      </c>
      <c r="AR298" s="108" t="str">
        <f>'SERIES_DB-MetaData'!AR298</f>
        <v>Ribbed</v>
      </c>
      <c r="AS298" s="31">
        <f>IF('SERIES_DB-MetaData'!$F298="US",'SERIES_DB-MetaData'!AS298,'SERIES_DB-MetaData'!AS298/25.4)</f>
        <v>0.18700787401574803</v>
      </c>
      <c r="AT298" s="108">
        <f>'SERIES_DB-MetaData'!AT298</f>
        <v>16</v>
      </c>
      <c r="AU298" s="31">
        <f>IF('SERIES_DB-MetaData'!$F298="US",'SERIES_DB-MetaData'!AU298,'SERIES_DB-MetaData'!AU298/25.4)</f>
        <v>3.0000000000000004</v>
      </c>
      <c r="AV298" s="31">
        <f>IF('SERIES_DB-MetaData'!$F298="US",'SERIES_DB-MetaData'!AV298,'SERIES_DB-MetaData'!AV298/25.4)</f>
        <v>0</v>
      </c>
      <c r="AW298" s="108">
        <f>'SERIES_DB-MetaData'!AW298</f>
        <v>0</v>
      </c>
      <c r="AX298" s="31">
        <f>IF('SERIES_DB-MetaData'!$F298="US",'SERIES_DB-MetaData'!AX298,'SERIES_DB-MetaData'!AX298/25.4)</f>
        <v>0</v>
      </c>
      <c r="AY298" s="23">
        <f t="shared" si="27"/>
        <v>3.814847406856637E-2</v>
      </c>
      <c r="AZ298" s="23"/>
      <c r="BA298" s="31">
        <f>IF('SERIES_DB-MetaData'!$F298="US",'SERIES_DB-MetaData'!BA298,'SERIES_DB-MetaData'!BA298/6.89476)</f>
        <v>60.045599846840211</v>
      </c>
      <c r="BB298" s="31">
        <f>IF('SERIES_DB-MetaData'!$F298="US",'SERIES_DB-MetaData'!BB298,'SERIES_DB-MetaData'!BB298/6.89476)</f>
        <v>85.572231665786774</v>
      </c>
      <c r="BC298" s="108">
        <f>'SERIES_DB-MetaData'!BC298</f>
        <v>60</v>
      </c>
      <c r="BD298" s="31">
        <f>IF('SERIES_DB-MetaData'!$F298="US",'SERIES_DB-MetaData'!BD298,'SERIES_DB-MetaData'!BD298/25.4)</f>
        <v>0.25196850393700793</v>
      </c>
      <c r="BE298" s="31">
        <f>IF('SERIES_DB-MetaData'!$F298="US",'SERIES_DB-MetaData'!BE298,'SERIES_DB-MetaData'!BE298/25.4)</f>
        <v>5.5118110236220472</v>
      </c>
      <c r="BF298" s="108">
        <f>'SERIES_DB-MetaData'!BF298</f>
        <v>2</v>
      </c>
      <c r="BG298" s="23">
        <f t="shared" si="28"/>
        <v>0.45233280051686575</v>
      </c>
      <c r="BH298" s="31">
        <f>IF('SERIES_DB-MetaData'!$F298="US",'SERIES_DB-MetaData'!BH298,'SERIES_DB-MetaData'!BH298/25.4)</f>
        <v>0</v>
      </c>
      <c r="BI298" s="31">
        <f>IF('SERIES_DB-MetaData'!$F298="US",'SERIES_DB-MetaData'!BI298,'SERIES_DB-MetaData'!BI298/6.89476)</f>
        <v>60.045599846840211</v>
      </c>
      <c r="BJ298" s="31">
        <f>IF('SERIES_DB-MetaData'!$F298="US",'SERIES_DB-MetaData'!BJ298,'SERIES_DB-MetaData'!BJ298/6.89476)</f>
        <v>87.022608473681458</v>
      </c>
      <c r="BK298" s="108">
        <f>'SERIES_DB-MetaData'!BK298</f>
        <v>60</v>
      </c>
      <c r="BL298" s="31">
        <f>IF('SERIES_DB-MetaData'!$F298="US",'SERIES_DB-MetaData'!BL298,'SERIES_DB-MetaData'!BL298/25.4)</f>
        <v>0.25</v>
      </c>
      <c r="BM298" s="31">
        <f>IF('SERIES_DB-MetaData'!$F298="US",'SERIES_DB-MetaData'!BM298,'SERIES_DB-MetaData'!BM298/25.4)</f>
        <v>7.5</v>
      </c>
      <c r="BN298" s="31">
        <f>'SERIES_DB-MetaData'!$BO$6</f>
        <v>0.52359877559829893</v>
      </c>
      <c r="BO298" s="22">
        <f>'SERIES_DB-MetaData'!$BO$6</f>
        <v>0.52359877559829893</v>
      </c>
      <c r="BP298" s="31">
        <f>IF('SERIES_DB-MetaData'!$F298="US",'SERIES_DB-MetaData'!BP298,'SERIES_DB-MetaData'!BP298/6.89476)</f>
        <v>60.045599846840211</v>
      </c>
      <c r="BQ298" s="31">
        <f>IF('SERIES_DB-MetaData'!$F298="US",'SERIES_DB-MetaData'!BQ298,'SERIES_DB-MetaData'!BQ298/6.89476)</f>
        <v>87.022608473681458</v>
      </c>
      <c r="BR298" s="108">
        <f>'SERIES_DB-MetaData'!BR298</f>
        <v>60</v>
      </c>
      <c r="BS298" s="31">
        <f>IF('SERIES_DB-MetaData'!$F298="US",'SERIES_DB-MetaData'!BS298,'SERIES_DB-MetaData'!BS298/25.4)</f>
        <v>0</v>
      </c>
      <c r="BT298" s="108">
        <f>'SERIES_DB-MetaData'!BT298</f>
        <v>0</v>
      </c>
      <c r="BU298" s="108">
        <f t="shared" si="29"/>
        <v>0</v>
      </c>
      <c r="BV298" s="31">
        <f>IF('SERIES_DB-MetaData'!$F298="US",'SERIES_DB-MetaData'!BV298,'SERIES_DB-MetaData'!BV298/6.89476)</f>
        <v>0</v>
      </c>
      <c r="BW298" s="108">
        <f>'SERIES_DB-MetaData'!BW298</f>
        <v>0</v>
      </c>
      <c r="BX298" s="108">
        <f>'SERIES_DB-MetaData'!BX298</f>
        <v>2</v>
      </c>
    </row>
    <row r="299" spans="1:76">
      <c r="A299" s="85">
        <f>'SERIES_DB-MetaData'!A299</f>
        <v>294</v>
      </c>
      <c r="B299" s="85">
        <f>'SERIES_DB-MetaData'!B299</f>
        <v>0</v>
      </c>
      <c r="C299" s="85">
        <f>'SERIES_DB-MetaData'!C299</f>
        <v>4</v>
      </c>
      <c r="D299" s="85" t="str">
        <f>'SERIES_DB-MetaData'!D299</f>
        <v xml:space="preserve">TW2 </v>
      </c>
      <c r="E299" s="85" t="str">
        <f>'SERIES_DB-MetaData'!E299</f>
        <v>Thomsen (1995)</v>
      </c>
      <c r="F299" s="20" t="s">
        <v>193</v>
      </c>
      <c r="G299" s="85" t="str">
        <f>'SERIES_DB-MetaData'!G299</f>
        <v>C</v>
      </c>
      <c r="H299" s="85" t="str">
        <f>'SERIES_DB-MetaData'!H299</f>
        <v>O</v>
      </c>
      <c r="I299" s="31">
        <f>IF('SERIES_DB-MetaData'!$F299="US",'SERIES_DB-MetaData'!I299,'SERIES_DB-MetaData'!I299/6.89476)</f>
        <v>6.0480712889208625</v>
      </c>
      <c r="J299" s="31">
        <f>IF('SERIES_DB-MetaData'!$F299="US",'SERIES_DB-MetaData'!J299,'SERIES_DB-MetaData'!J299/6.89476)</f>
        <v>0</v>
      </c>
      <c r="K299" s="31">
        <f>IF('SERIES_DB-MetaData'!$F299="US",'SERIES_DB-MetaData'!K299,'SERIES_DB-MetaData'!K299/6.89476)</f>
        <v>0</v>
      </c>
      <c r="L299" s="31">
        <f>IF('SERIES_DB-MetaData'!$F299="US",'SERIES_DB-MetaData'!L299,'SERIES_DB-MetaData'!L299/4.448)</f>
        <v>147.31926906474826</v>
      </c>
      <c r="M299" s="20" t="str">
        <f>'SERIES_DB-MetaData'!M299</f>
        <v>IV</v>
      </c>
      <c r="N299" s="31">
        <f>IF('SERIES_DB-MetaData'!$F299="US",'SERIES_DB-MetaData'!N299,'SERIES_DB-MetaData'!N299/25.4)</f>
        <v>48.000000000000007</v>
      </c>
      <c r="O299" s="31">
        <f>IF('SERIES_DB-MetaData'!$F299="US",'SERIES_DB-MetaData'!O299,'SERIES_DB-MetaData'!O299/25.4)</f>
        <v>4</v>
      </c>
      <c r="P299" s="31">
        <f>IF('SERIES_DB-MetaData'!$F299="US",'SERIES_DB-MetaData'!P299,'SERIES_DB-MetaData'!P299/25.4)</f>
        <v>48.000000000000007</v>
      </c>
      <c r="Q299" s="31">
        <f>IF('SERIES_DB-MetaData'!$F299="US",'SERIES_DB-MetaData'!Q299,'SERIES_DB-MetaData'!Q299/25.4)</f>
        <v>4</v>
      </c>
      <c r="R299" s="31">
        <f>IF('SERIES_DB-MetaData'!$F299="US",'SERIES_DB-MetaData'!R299,'SERIES_DB-MetaData'!R299/25.4)</f>
        <v>144.01574803149606</v>
      </c>
      <c r="S299" s="31">
        <f>IF('SERIES_DB-MetaData'!$F299="US",'SERIES_DB-MetaData'!S299,'SERIES_DB-MetaData'!S299/25.4)</f>
        <v>144.01574803149606</v>
      </c>
      <c r="T299" s="24" t="str">
        <f>'SERIES_DB-MetaData'!T299</f>
        <v>C</v>
      </c>
      <c r="U299" s="31">
        <f>IF('SERIES_DB-MetaData'!$F299="US",'SERIES_DB-MetaData'!U299,'SERIES_DB-MetaData'!U299/(25.4^2))</f>
        <v>352</v>
      </c>
      <c r="V299" s="31">
        <f>IF('SERIES_DB-MetaData'!$F299="US",'SERIES_DB-MetaData'!V299,'SERIES_DB-MetaData'!V299/25.4)</f>
        <v>0.37519685039370076</v>
      </c>
      <c r="W299" s="31">
        <f>IF('SERIES_DB-MetaData'!$F299="US",'SERIES_DB-MetaData'!W299,'SERIES_DB-MetaData'!W299/25.4)</f>
        <v>0.37519685039370076</v>
      </c>
      <c r="X299" s="31">
        <f>IF('SERIES_DB-MetaData'!$F299="US",'SERIES_DB-MetaData'!X299,'SERIES_DB-MetaData'!X299/25.4)</f>
        <v>0</v>
      </c>
      <c r="Y299" s="108">
        <f>'SERIES_DB-MetaData'!Y299</f>
        <v>8</v>
      </c>
      <c r="Z299" s="31">
        <f>IF('SERIES_DB-MetaData'!$F299="US",'SERIES_DB-MetaData'!Z299,'SERIES_DB-MetaData'!Z299/25.4)</f>
        <v>0.74803149606299213</v>
      </c>
      <c r="AA299" s="108">
        <f>'SERIES_DB-MetaData'!AA299</f>
        <v>0</v>
      </c>
      <c r="AB299" s="31">
        <f>IF('SERIES_DB-MetaData'!$F299="US",'SERIES_DB-MetaData'!AB299,'SERIES_DB-MetaData'!AB299/25.4)</f>
        <v>0.74803149606299213</v>
      </c>
      <c r="AC299" s="108">
        <f>'SERIES_DB-MetaData'!AC299</f>
        <v>2</v>
      </c>
      <c r="AD299" s="108" t="str">
        <f>'SERIES_DB-MetaData'!AD299</f>
        <v>H90</v>
      </c>
      <c r="AE299" s="31">
        <f>IF('SERIES_DB-MetaData'!$F299="US",'SERIES_DB-MetaData'!AE299,'SERIES_DB-MetaData'!AE299/25.4)</f>
        <v>16</v>
      </c>
      <c r="AF299" s="108" t="str">
        <f>'SERIES_DB-MetaData'!AF299</f>
        <v>Ribbed</v>
      </c>
      <c r="AG299" s="23">
        <f t="shared" si="26"/>
        <v>0.25127864003468947</v>
      </c>
      <c r="AH299" s="31">
        <f>IF('SERIES_DB-MetaData'!$F299="US",'SERIES_DB-MetaData'!AH299,'SERIES_DB-MetaData'!AH299/25.4)</f>
        <v>0</v>
      </c>
      <c r="AI299" s="31">
        <f>IF('SERIES_DB-MetaData'!$F299="US",'SERIES_DB-MetaData'!AI299,'SERIES_DB-MetaData'!AI299/6.89476)</f>
        <v>60.045599846840211</v>
      </c>
      <c r="AJ299" s="31">
        <f>IF('SERIES_DB-MetaData'!$F299="US",'SERIES_DB-MetaData'!AJ299,'SERIES_DB-MetaData'!AJ299/6.89476)</f>
        <v>85.572231665786774</v>
      </c>
      <c r="AK299" s="31">
        <f>IF('SERIES_DB-MetaData'!$F299="US",'SERIES_DB-MetaData'!AK299,'SERIES_DB-MetaData'!AK299/6.89476)</f>
        <v>60.045599846840211</v>
      </c>
      <c r="AL299" s="31">
        <f>IF('SERIES_DB-MetaData'!$F299="US",'SERIES_DB-MetaData'!AL299,'SERIES_DB-MetaData'!AL299/6.89476)</f>
        <v>0</v>
      </c>
      <c r="AM299" s="31">
        <f>IF('SERIES_DB-MetaData'!$F299="US",'SERIES_DB-MetaData'!AM299,'SERIES_DB-MetaData'!AM299/6.89476)</f>
        <v>85.572231665786774</v>
      </c>
      <c r="AN299" s="31">
        <f>IF('SERIES_DB-MetaData'!$F299="US",'SERIES_DB-MetaData'!AN299,'SERIES_DB-MetaData'!AN299/6.89476)</f>
        <v>0</v>
      </c>
      <c r="AO299" s="108">
        <f>'SERIES_DB-MetaData'!AO299</f>
        <v>60</v>
      </c>
      <c r="AP299" s="108" t="str">
        <f>'SERIES_DB-MetaData'!AP299</f>
        <v>R</v>
      </c>
      <c r="AQ299" s="108">
        <f>'SERIES_DB-MetaData'!AQ299</f>
        <v>2</v>
      </c>
      <c r="AR299" s="108" t="str">
        <f>'SERIES_DB-MetaData'!AR299</f>
        <v>Ribbed</v>
      </c>
      <c r="AS299" s="31">
        <f>IF('SERIES_DB-MetaData'!$F299="US",'SERIES_DB-MetaData'!AS299,'SERIES_DB-MetaData'!AS299/25.4)</f>
        <v>0.18700787401574803</v>
      </c>
      <c r="AT299" s="108">
        <f>'SERIES_DB-MetaData'!AT299</f>
        <v>16</v>
      </c>
      <c r="AU299" s="31">
        <f>IF('SERIES_DB-MetaData'!$F299="US",'SERIES_DB-MetaData'!AU299,'SERIES_DB-MetaData'!AU299/25.4)</f>
        <v>4</v>
      </c>
      <c r="AV299" s="31">
        <f>IF('SERIES_DB-MetaData'!$F299="US",'SERIES_DB-MetaData'!AV299,'SERIES_DB-MetaData'!AV299/25.4)</f>
        <v>0</v>
      </c>
      <c r="AW299" s="108">
        <f>'SERIES_DB-MetaData'!AW299</f>
        <v>0</v>
      </c>
      <c r="AX299" s="31">
        <f>IF('SERIES_DB-MetaData'!$F299="US",'SERIES_DB-MetaData'!AX299,'SERIES_DB-MetaData'!AX299/25.4)</f>
        <v>0</v>
      </c>
      <c r="AY299" s="23">
        <f t="shared" si="27"/>
        <v>2.8611355551424782E-2</v>
      </c>
      <c r="AZ299" s="23"/>
      <c r="BA299" s="31">
        <f>IF('SERIES_DB-MetaData'!$F299="US",'SERIES_DB-MetaData'!BA299,'SERIES_DB-MetaData'!BA299/6.89476)</f>
        <v>60.045599846840211</v>
      </c>
      <c r="BB299" s="31">
        <f>IF('SERIES_DB-MetaData'!$F299="US",'SERIES_DB-MetaData'!BB299,'SERIES_DB-MetaData'!BB299/6.89476)</f>
        <v>85.572231665786774</v>
      </c>
      <c r="BC299" s="108">
        <f>'SERIES_DB-MetaData'!BC299</f>
        <v>60</v>
      </c>
      <c r="BD299" s="31">
        <f>IF('SERIES_DB-MetaData'!$F299="US",'SERIES_DB-MetaData'!BD299,'SERIES_DB-MetaData'!BD299/25.4)</f>
        <v>0.25196850393700793</v>
      </c>
      <c r="BE299" s="31">
        <f>IF('SERIES_DB-MetaData'!$F299="US",'SERIES_DB-MetaData'!BE299,'SERIES_DB-MetaData'!BE299/25.4)</f>
        <v>5.5118110236220472</v>
      </c>
      <c r="BF299" s="108">
        <f>'SERIES_DB-MetaData'!BF299</f>
        <v>2</v>
      </c>
      <c r="BG299" s="23">
        <f t="shared" si="28"/>
        <v>0.45233280051686575</v>
      </c>
      <c r="BH299" s="31">
        <f>IF('SERIES_DB-MetaData'!$F299="US",'SERIES_DB-MetaData'!BH299,'SERIES_DB-MetaData'!BH299/25.4)</f>
        <v>0</v>
      </c>
      <c r="BI299" s="31">
        <f>IF('SERIES_DB-MetaData'!$F299="US",'SERIES_DB-MetaData'!BI299,'SERIES_DB-MetaData'!BI299/6.89476)</f>
        <v>60.045599846840211</v>
      </c>
      <c r="BJ299" s="31">
        <f>IF('SERIES_DB-MetaData'!$F299="US",'SERIES_DB-MetaData'!BJ299,'SERIES_DB-MetaData'!BJ299/6.89476)</f>
        <v>87.022608473681458</v>
      </c>
      <c r="BK299" s="108">
        <f>'SERIES_DB-MetaData'!BK299</f>
        <v>60</v>
      </c>
      <c r="BL299" s="31">
        <f>IF('SERIES_DB-MetaData'!$F299="US",'SERIES_DB-MetaData'!BL299,'SERIES_DB-MetaData'!BL299/25.4)</f>
        <v>0.25</v>
      </c>
      <c r="BM299" s="31">
        <f>IF('SERIES_DB-MetaData'!$F299="US",'SERIES_DB-MetaData'!BM299,'SERIES_DB-MetaData'!BM299/25.4)</f>
        <v>5.5118110236220472</v>
      </c>
      <c r="BN299" s="31">
        <f>'SERIES_DB-MetaData'!$BO$6</f>
        <v>0.52359877559829893</v>
      </c>
      <c r="BO299" s="22">
        <f>'SERIES_DB-MetaData'!$BO$6</f>
        <v>0.52359877559829893</v>
      </c>
      <c r="BP299" s="31">
        <f>IF('SERIES_DB-MetaData'!$F299="US",'SERIES_DB-MetaData'!BP299,'SERIES_DB-MetaData'!BP299/6.89476)</f>
        <v>60.045599846840211</v>
      </c>
      <c r="BQ299" s="31">
        <f>IF('SERIES_DB-MetaData'!$F299="US",'SERIES_DB-MetaData'!BQ299,'SERIES_DB-MetaData'!BQ299/6.89476)</f>
        <v>87.022608473681458</v>
      </c>
      <c r="BR299" s="108">
        <f>'SERIES_DB-MetaData'!BR299</f>
        <v>60</v>
      </c>
      <c r="BS299" s="31">
        <f>IF('SERIES_DB-MetaData'!$F299="US",'SERIES_DB-MetaData'!BS299,'SERIES_DB-MetaData'!BS299/25.4)</f>
        <v>0</v>
      </c>
      <c r="BT299" s="108">
        <f>'SERIES_DB-MetaData'!BT299</f>
        <v>0</v>
      </c>
      <c r="BU299" s="108">
        <f t="shared" si="29"/>
        <v>0</v>
      </c>
      <c r="BV299" s="31">
        <f>IF('SERIES_DB-MetaData'!$F299="US",'SERIES_DB-MetaData'!BV299,'SERIES_DB-MetaData'!BV299/6.89476)</f>
        <v>0</v>
      </c>
      <c r="BW299" s="108">
        <f>'SERIES_DB-MetaData'!BW299</f>
        <v>0</v>
      </c>
      <c r="BX299" s="108">
        <f>'SERIES_DB-MetaData'!BX299</f>
        <v>1</v>
      </c>
    </row>
    <row r="300" spans="1:76">
      <c r="A300" s="85">
        <f>'SERIES_DB-MetaData'!A300</f>
        <v>295</v>
      </c>
      <c r="B300" s="85">
        <f>'SERIES_DB-MetaData'!B300</f>
        <v>0</v>
      </c>
      <c r="C300" s="85">
        <f>'SERIES_DB-MetaData'!C300</f>
        <v>1</v>
      </c>
      <c r="D300" s="85" t="str">
        <f>'SERIES_DB-MetaData'!D300</f>
        <v>No.1</v>
      </c>
      <c r="E300" s="85" t="str">
        <f>'SERIES_DB-MetaData'!E300</f>
        <v>Tokunaga, Nakachi (2012)</v>
      </c>
      <c r="F300" s="20" t="s">
        <v>193</v>
      </c>
      <c r="G300" s="85" t="str">
        <f>'SERIES_DB-MetaData'!G300</f>
        <v>C</v>
      </c>
      <c r="H300" s="85" t="str">
        <f>'SERIES_DB-MetaData'!H300</f>
        <v>R</v>
      </c>
      <c r="I300" s="31">
        <f>IF('SERIES_DB-MetaData'!$F300="US",'SERIES_DB-MetaData'!I300,'SERIES_DB-MetaData'!I300/6.89476)</f>
        <v>9.166381425894448</v>
      </c>
      <c r="J300" s="31">
        <f>IF('SERIES_DB-MetaData'!$F300="US",'SERIES_DB-MetaData'!J300,'SERIES_DB-MetaData'!J300/6.89476)</f>
        <v>0</v>
      </c>
      <c r="K300" s="31">
        <f>IF('SERIES_DB-MetaData'!$F300="US",'SERIES_DB-MetaData'!K300,'SERIES_DB-MetaData'!K300/6.89476)</f>
        <v>0</v>
      </c>
      <c r="L300" s="31">
        <f>IF('SERIES_DB-MetaData'!$F300="US",'SERIES_DB-MetaData'!L300,'SERIES_DB-MetaData'!L300/4.448)</f>
        <v>109.93705035971223</v>
      </c>
      <c r="M300" s="20" t="str">
        <f>'SERIES_DB-MetaData'!M300</f>
        <v>III</v>
      </c>
      <c r="N300" s="31">
        <f>IF('SERIES_DB-MetaData'!$F300="US",'SERIES_DB-MetaData'!N300,'SERIES_DB-MetaData'!N300/25.4)</f>
        <v>3.5433070866141736</v>
      </c>
      <c r="O300" s="31">
        <f>IF('SERIES_DB-MetaData'!$F300="US",'SERIES_DB-MetaData'!O300,'SERIES_DB-MetaData'!O300/25.4)</f>
        <v>7.7165354330708666</v>
      </c>
      <c r="P300" s="31">
        <f>IF('SERIES_DB-MetaData'!$F300="US",'SERIES_DB-MetaData'!P300,'SERIES_DB-MetaData'!P300/25.4)</f>
        <v>16.929133858267718</v>
      </c>
      <c r="Q300" s="31">
        <f>IF('SERIES_DB-MetaData'!$F300="US",'SERIES_DB-MetaData'!Q300,'SERIES_DB-MetaData'!Q300/25.4)</f>
        <v>3.5433070866141736</v>
      </c>
      <c r="R300" s="31">
        <f>IF('SERIES_DB-MetaData'!$F300="US",'SERIES_DB-MetaData'!R300,'SERIES_DB-MetaData'!R300/25.4)</f>
        <v>28.543307086614174</v>
      </c>
      <c r="S300" s="31">
        <f>IF('SERIES_DB-MetaData'!$F300="US",'SERIES_DB-MetaData'!S300,'SERIES_DB-MetaData'!S300/25.4)</f>
        <v>41.338582677165356</v>
      </c>
      <c r="T300" s="24" t="str">
        <f>'SERIES_DB-MetaData'!T300</f>
        <v>C</v>
      </c>
      <c r="U300" s="31">
        <f>IF('SERIES_DB-MetaData'!$F300="US",'SERIES_DB-MetaData'!U300,'SERIES_DB-MetaData'!U300/(25.4^2))</f>
        <v>59.985119970239943</v>
      </c>
      <c r="V300" s="31">
        <f>IF('SERIES_DB-MetaData'!$F300="US",'SERIES_DB-MetaData'!V300,'SERIES_DB-MetaData'!V300/25.4)</f>
        <v>0.39370078740157483</v>
      </c>
      <c r="W300" s="31">
        <f>IF('SERIES_DB-MetaData'!$F300="US",'SERIES_DB-MetaData'!W300,'SERIES_DB-MetaData'!W300/25.4)</f>
        <v>0.39370078740157483</v>
      </c>
      <c r="X300" s="31">
        <f>IF('SERIES_DB-MetaData'!$F300="US",'SERIES_DB-MetaData'!X300,'SERIES_DB-MetaData'!X300/25.4)</f>
        <v>0</v>
      </c>
      <c r="Y300" s="108">
        <f>'SERIES_DB-MetaData'!Y300</f>
        <v>2</v>
      </c>
      <c r="Z300" s="31">
        <f>IF('SERIES_DB-MetaData'!$F300="US",'SERIES_DB-MetaData'!Z300,'SERIES_DB-MetaData'!Z300/25.4)</f>
        <v>0</v>
      </c>
      <c r="AA300" s="108">
        <f>'SERIES_DB-MetaData'!AA300</f>
        <v>0</v>
      </c>
      <c r="AB300" s="31">
        <f>IF('SERIES_DB-MetaData'!$F300="US",'SERIES_DB-MetaData'!AB300,'SERIES_DB-MetaData'!AB300/25.4)</f>
        <v>0.19685039370078741</v>
      </c>
      <c r="AC300" s="108">
        <f>'SERIES_DB-MetaData'!AC300</f>
        <v>2</v>
      </c>
      <c r="AD300" s="108" t="str">
        <f>'SERIES_DB-MetaData'!AD300</f>
        <v>H90</v>
      </c>
      <c r="AE300" s="31">
        <f>IF('SERIES_DB-MetaData'!$F300="US",'SERIES_DB-MetaData'!AE300,'SERIES_DB-MetaData'!AE300/25.4)</f>
        <v>9.8425196850393704</v>
      </c>
      <c r="AF300" s="108" t="str">
        <f>'SERIES_DB-MetaData'!AF300</f>
        <v>Ribbed</v>
      </c>
      <c r="AG300" s="23">
        <f t="shared" si="26"/>
        <v>0.40589052371961148</v>
      </c>
      <c r="AH300" s="31">
        <f>IF('SERIES_DB-MetaData'!$F300="US",'SERIES_DB-MetaData'!AH300,'SERIES_DB-MetaData'!AH300/25.4)</f>
        <v>0</v>
      </c>
      <c r="AI300" s="31">
        <f>IF('SERIES_DB-MetaData'!$F300="US",'SERIES_DB-MetaData'!AI300,'SERIES_DB-MetaData'!AI300/6.89476)</f>
        <v>56.999808550261356</v>
      </c>
      <c r="AJ300" s="31">
        <f>IF('SERIES_DB-MetaData'!$F300="US",'SERIES_DB-MetaData'!AJ300,'SERIES_DB-MetaData'!AJ300/6.89476)</f>
        <v>82.381402688418447</v>
      </c>
      <c r="AK300" s="31">
        <f>IF('SERIES_DB-MetaData'!$F300="US",'SERIES_DB-MetaData'!AK300,'SERIES_DB-MetaData'!AK300/6.89476)</f>
        <v>56.999808550261356</v>
      </c>
      <c r="AL300" s="31">
        <f>IF('SERIES_DB-MetaData'!$F300="US",'SERIES_DB-MetaData'!AL300,'SERIES_DB-MetaData'!AL300/6.89476)</f>
        <v>0</v>
      </c>
      <c r="AM300" s="31">
        <f>IF('SERIES_DB-MetaData'!$F300="US",'SERIES_DB-MetaData'!AM300,'SERIES_DB-MetaData'!AM300/6.89476)</f>
        <v>82.381402688418447</v>
      </c>
      <c r="AN300" s="31">
        <f>IF('SERIES_DB-MetaData'!$F300="US",'SERIES_DB-MetaData'!AN300,'SERIES_DB-MetaData'!AN300/6.89476)</f>
        <v>0</v>
      </c>
      <c r="AO300" s="108">
        <f>'SERIES_DB-MetaData'!AO300</f>
        <v>0</v>
      </c>
      <c r="AP300" s="108">
        <f>'SERIES_DB-MetaData'!AP300</f>
        <v>0</v>
      </c>
      <c r="AQ300" s="108">
        <f>'SERIES_DB-MetaData'!AQ300</f>
        <v>2</v>
      </c>
      <c r="AR300" s="108" t="str">
        <f>'SERIES_DB-MetaData'!AR300</f>
        <v>Ribbed</v>
      </c>
      <c r="AS300" s="31">
        <f>IF('SERIES_DB-MetaData'!$F300="US",'SERIES_DB-MetaData'!AS300,'SERIES_DB-MetaData'!AS300/25.4)</f>
        <v>0.23622047244094491</v>
      </c>
      <c r="AT300" s="108">
        <f>'SERIES_DB-MetaData'!AT300</f>
        <v>0</v>
      </c>
      <c r="AU300" s="31">
        <f>IF('SERIES_DB-MetaData'!$F300="US",'SERIES_DB-MetaData'!AU300,'SERIES_DB-MetaData'!AU300/25.4)</f>
        <v>1.9685039370078741</v>
      </c>
      <c r="AV300" s="31">
        <f>IF('SERIES_DB-MetaData'!$F300="US",'SERIES_DB-MetaData'!AV300,'SERIES_DB-MetaData'!AV300/25.4)</f>
        <v>0</v>
      </c>
      <c r="AW300" s="108">
        <f>'SERIES_DB-MetaData'!AW300</f>
        <v>0</v>
      </c>
      <c r="AX300" s="31">
        <f>IF('SERIES_DB-MetaData'!$F300="US",'SERIES_DB-MetaData'!AX300,'SERIES_DB-MetaData'!AX300/25.4)</f>
        <v>0</v>
      </c>
      <c r="AY300" s="23">
        <f t="shared" si="27"/>
        <v>1.2566370614359172</v>
      </c>
      <c r="AZ300" s="23"/>
      <c r="BA300" s="31">
        <f>IF('SERIES_DB-MetaData'!$F300="US",'SERIES_DB-MetaData'!BA300,'SERIES_DB-MetaData'!BA300/6.89476)</f>
        <v>53.954017253682508</v>
      </c>
      <c r="BB300" s="31">
        <f>IF('SERIES_DB-MetaData'!$F300="US",'SERIES_DB-MetaData'!BB300,'SERIES_DB-MetaData'!BB300/6.89476)</f>
        <v>75.999744733681808</v>
      </c>
      <c r="BC300" s="108">
        <f>'SERIES_DB-MetaData'!BC300</f>
        <v>0</v>
      </c>
      <c r="BD300" s="31">
        <f>IF('SERIES_DB-MetaData'!$F300="US",'SERIES_DB-MetaData'!BD300,'SERIES_DB-MetaData'!BD300/25.4)</f>
        <v>0.39370078740157483</v>
      </c>
      <c r="BE300" s="31">
        <f>IF('SERIES_DB-MetaData'!$F300="US",'SERIES_DB-MetaData'!BE300,'SERIES_DB-MetaData'!BE300/25.4)</f>
        <v>2.3622047244094491</v>
      </c>
      <c r="BF300" s="108">
        <f>'SERIES_DB-MetaData'!BF300</f>
        <v>2</v>
      </c>
      <c r="BG300" s="23">
        <f t="shared" si="28"/>
        <v>2.9088820866572154</v>
      </c>
      <c r="BH300" s="31">
        <f>IF('SERIES_DB-MetaData'!$F300="US",'SERIES_DB-MetaData'!BH300,'SERIES_DB-MetaData'!BH300/25.4)</f>
        <v>0</v>
      </c>
      <c r="BI300" s="31">
        <f>IF('SERIES_DB-MetaData'!$F300="US",'SERIES_DB-MetaData'!BI300,'SERIES_DB-MetaData'!BI300/6.89476)</f>
        <v>56.999808550261356</v>
      </c>
      <c r="BJ300" s="31">
        <f>IF('SERIES_DB-MetaData'!$F300="US",'SERIES_DB-MetaData'!BJ300,'SERIES_DB-MetaData'!BJ300/6.89476)</f>
        <v>82.381402688418447</v>
      </c>
      <c r="BK300" s="108">
        <f>'SERIES_DB-MetaData'!BK300</f>
        <v>0</v>
      </c>
      <c r="BL300" s="31">
        <f>IF('SERIES_DB-MetaData'!$F300="US",'SERIES_DB-MetaData'!BL300,'SERIES_DB-MetaData'!BL300/25.4)</f>
        <v>0.23622047244094491</v>
      </c>
      <c r="BM300" s="31">
        <f>IF('SERIES_DB-MetaData'!$F300="US",'SERIES_DB-MetaData'!BM300,'SERIES_DB-MetaData'!BM300/25.4)</f>
        <v>2.1326771653543308</v>
      </c>
      <c r="BN300" s="31">
        <f>'SERIES_DB-MetaData'!$BO$6</f>
        <v>0.52359877559829893</v>
      </c>
      <c r="BO300" s="22">
        <f>'SERIES_DB-MetaData'!$BO$6</f>
        <v>0.52359877559829893</v>
      </c>
      <c r="BP300" s="31">
        <f>IF('SERIES_DB-MetaData'!$F300="US",'SERIES_DB-MetaData'!BP300,'SERIES_DB-MetaData'!BP300/6.89476)</f>
        <v>53.954017253682508</v>
      </c>
      <c r="BQ300" s="31">
        <f>IF('SERIES_DB-MetaData'!$F300="US",'SERIES_DB-MetaData'!BQ300,'SERIES_DB-MetaData'!BQ300/6.89476)</f>
        <v>75.999744733681808</v>
      </c>
      <c r="BR300" s="108">
        <f>'SERIES_DB-MetaData'!BR300</f>
        <v>0</v>
      </c>
      <c r="BS300" s="31">
        <f>IF('SERIES_DB-MetaData'!$F300="US",'SERIES_DB-MetaData'!BS300,'SERIES_DB-MetaData'!BS300/25.4)</f>
        <v>0</v>
      </c>
      <c r="BT300" s="108">
        <f>'SERIES_DB-MetaData'!BT300</f>
        <v>0</v>
      </c>
      <c r="BU300" s="108">
        <f t="shared" si="29"/>
        <v>0</v>
      </c>
      <c r="BV300" s="31">
        <f>IF('SERIES_DB-MetaData'!$F300="US",'SERIES_DB-MetaData'!BV300,'SERIES_DB-MetaData'!BV300/6.89476)</f>
        <v>0</v>
      </c>
      <c r="BW300" s="108">
        <f>'SERIES_DB-MetaData'!BW300</f>
        <v>0</v>
      </c>
      <c r="BX300" s="108">
        <f>'SERIES_DB-MetaData'!BX300</f>
        <v>5</v>
      </c>
    </row>
    <row r="301" spans="1:76">
      <c r="A301" s="85">
        <f>'SERIES_DB-MetaData'!A301</f>
        <v>296</v>
      </c>
      <c r="B301" s="85">
        <f>'SERIES_DB-MetaData'!B301</f>
        <v>0</v>
      </c>
      <c r="C301" s="85">
        <f>'SERIES_DB-MetaData'!C301</f>
        <v>2</v>
      </c>
      <c r="D301" s="85" t="str">
        <f>'SERIES_DB-MetaData'!D301</f>
        <v>No.2</v>
      </c>
      <c r="E301" s="85" t="str">
        <f>'SERIES_DB-MetaData'!E301</f>
        <v>Tokunaga, Nakachi (2012)</v>
      </c>
      <c r="F301" s="20" t="s">
        <v>193</v>
      </c>
      <c r="G301" s="85" t="str">
        <f>'SERIES_DB-MetaData'!G301</f>
        <v>C</v>
      </c>
      <c r="H301" s="85" t="str">
        <f>'SERIES_DB-MetaData'!H301</f>
        <v>R</v>
      </c>
      <c r="I301" s="31">
        <f>IF('SERIES_DB-MetaData'!$F301="US",'SERIES_DB-MetaData'!I301,'SERIES_DB-MetaData'!I301/6.89476)</f>
        <v>4.6412057852630113</v>
      </c>
      <c r="J301" s="31">
        <f>IF('SERIES_DB-MetaData'!$F301="US",'SERIES_DB-MetaData'!J301,'SERIES_DB-MetaData'!J301/6.89476)</f>
        <v>0</v>
      </c>
      <c r="K301" s="31">
        <f>IF('SERIES_DB-MetaData'!$F301="US",'SERIES_DB-MetaData'!K301,'SERIES_DB-MetaData'!K301/6.89476)</f>
        <v>0</v>
      </c>
      <c r="L301" s="31">
        <f>IF('SERIES_DB-MetaData'!$F301="US",'SERIES_DB-MetaData'!L301,'SERIES_DB-MetaData'!L301/4.448)</f>
        <v>111.28597122302158</v>
      </c>
      <c r="M301" s="20" t="str">
        <f>'SERIES_DB-MetaData'!M301</f>
        <v>III</v>
      </c>
      <c r="N301" s="31">
        <f>IF('SERIES_DB-MetaData'!$F301="US",'SERIES_DB-MetaData'!N301,'SERIES_DB-MetaData'!N301/25.4)</f>
        <v>3.5433070866141736</v>
      </c>
      <c r="O301" s="31">
        <f>IF('SERIES_DB-MetaData'!$F301="US",'SERIES_DB-MetaData'!O301,'SERIES_DB-MetaData'!O301/25.4)</f>
        <v>7.7165354330708666</v>
      </c>
      <c r="P301" s="31">
        <f>IF('SERIES_DB-MetaData'!$F301="US",'SERIES_DB-MetaData'!P301,'SERIES_DB-MetaData'!P301/25.4)</f>
        <v>16.929133858267718</v>
      </c>
      <c r="Q301" s="31">
        <f>IF('SERIES_DB-MetaData'!$F301="US",'SERIES_DB-MetaData'!Q301,'SERIES_DB-MetaData'!Q301/25.4)</f>
        <v>3.5433070866141736</v>
      </c>
      <c r="R301" s="31">
        <f>IF('SERIES_DB-MetaData'!$F301="US",'SERIES_DB-MetaData'!R301,'SERIES_DB-MetaData'!R301/25.4)</f>
        <v>28.543307086614174</v>
      </c>
      <c r="S301" s="31">
        <f>IF('SERIES_DB-MetaData'!$F301="US",'SERIES_DB-MetaData'!S301,'SERIES_DB-MetaData'!S301/25.4)</f>
        <v>41.338582677165356</v>
      </c>
      <c r="T301" s="24" t="str">
        <f>'SERIES_DB-MetaData'!T301</f>
        <v>C</v>
      </c>
      <c r="U301" s="31">
        <f>IF('SERIES_DB-MetaData'!$F301="US",'SERIES_DB-MetaData'!U301,'SERIES_DB-MetaData'!U301/(25.4^2))</f>
        <v>59.985119970239943</v>
      </c>
      <c r="V301" s="31">
        <f>IF('SERIES_DB-MetaData'!$F301="US",'SERIES_DB-MetaData'!V301,'SERIES_DB-MetaData'!V301/25.4)</f>
        <v>0.39370078740157483</v>
      </c>
      <c r="W301" s="31">
        <f>IF('SERIES_DB-MetaData'!$F301="US",'SERIES_DB-MetaData'!W301,'SERIES_DB-MetaData'!W301/25.4)</f>
        <v>0.39370078740157483</v>
      </c>
      <c r="X301" s="31">
        <f>IF('SERIES_DB-MetaData'!$F301="US",'SERIES_DB-MetaData'!X301,'SERIES_DB-MetaData'!X301/25.4)</f>
        <v>0</v>
      </c>
      <c r="Y301" s="108">
        <f>'SERIES_DB-MetaData'!Y301</f>
        <v>2</v>
      </c>
      <c r="Z301" s="31">
        <f>IF('SERIES_DB-MetaData'!$F301="US",'SERIES_DB-MetaData'!Z301,'SERIES_DB-MetaData'!Z301/25.4)</f>
        <v>0</v>
      </c>
      <c r="AA301" s="108">
        <f>'SERIES_DB-MetaData'!AA301</f>
        <v>0</v>
      </c>
      <c r="AB301" s="31">
        <f>IF('SERIES_DB-MetaData'!$F301="US",'SERIES_DB-MetaData'!AB301,'SERIES_DB-MetaData'!AB301/25.4)</f>
        <v>0.19685039370078741</v>
      </c>
      <c r="AC301" s="108">
        <f>'SERIES_DB-MetaData'!AC301</f>
        <v>2</v>
      </c>
      <c r="AD301" s="108" t="str">
        <f>'SERIES_DB-MetaData'!AD301</f>
        <v>H90</v>
      </c>
      <c r="AE301" s="31">
        <f>IF('SERIES_DB-MetaData'!$F301="US",'SERIES_DB-MetaData'!AE301,'SERIES_DB-MetaData'!AE301/25.4)</f>
        <v>9.8425196850393704</v>
      </c>
      <c r="AF301" s="108" t="str">
        <f>'SERIES_DB-MetaData'!AF301</f>
        <v>Ribbed</v>
      </c>
      <c r="AG301" s="23">
        <f t="shared" si="26"/>
        <v>0.40589052371961148</v>
      </c>
      <c r="AH301" s="31">
        <f>IF('SERIES_DB-MetaData'!$F301="US",'SERIES_DB-MetaData'!AH301,'SERIES_DB-MetaData'!AH301/25.4)</f>
        <v>0</v>
      </c>
      <c r="AI301" s="31">
        <f>IF('SERIES_DB-MetaData'!$F301="US",'SERIES_DB-MetaData'!AI301,'SERIES_DB-MetaData'!AI301/6.89476)</f>
        <v>56.999808550261356</v>
      </c>
      <c r="AJ301" s="31">
        <f>IF('SERIES_DB-MetaData'!$F301="US",'SERIES_DB-MetaData'!AJ301,'SERIES_DB-MetaData'!AJ301/6.89476)</f>
        <v>82.381402688418447</v>
      </c>
      <c r="AK301" s="31">
        <f>IF('SERIES_DB-MetaData'!$F301="US",'SERIES_DB-MetaData'!AK301,'SERIES_DB-MetaData'!AK301/6.89476)</f>
        <v>56.999808550261356</v>
      </c>
      <c r="AL301" s="31">
        <f>IF('SERIES_DB-MetaData'!$F301="US",'SERIES_DB-MetaData'!AL301,'SERIES_DB-MetaData'!AL301/6.89476)</f>
        <v>0</v>
      </c>
      <c r="AM301" s="31">
        <f>IF('SERIES_DB-MetaData'!$F301="US",'SERIES_DB-MetaData'!AM301,'SERIES_DB-MetaData'!AM301/6.89476)</f>
        <v>82.381402688418447</v>
      </c>
      <c r="AN301" s="31">
        <f>IF('SERIES_DB-MetaData'!$F301="US",'SERIES_DB-MetaData'!AN301,'SERIES_DB-MetaData'!AN301/6.89476)</f>
        <v>0</v>
      </c>
      <c r="AO301" s="108">
        <f>'SERIES_DB-MetaData'!AO301</f>
        <v>0</v>
      </c>
      <c r="AP301" s="108">
        <f>'SERIES_DB-MetaData'!AP301</f>
        <v>0</v>
      </c>
      <c r="AQ301" s="108">
        <f>'SERIES_DB-MetaData'!AQ301</f>
        <v>2</v>
      </c>
      <c r="AR301" s="108" t="str">
        <f>'SERIES_DB-MetaData'!AR301</f>
        <v>Ribbed</v>
      </c>
      <c r="AS301" s="31">
        <f>IF('SERIES_DB-MetaData'!$F301="US",'SERIES_DB-MetaData'!AS301,'SERIES_DB-MetaData'!AS301/25.4)</f>
        <v>0.23622047244094491</v>
      </c>
      <c r="AT301" s="108">
        <f>'SERIES_DB-MetaData'!AT301</f>
        <v>0</v>
      </c>
      <c r="AU301" s="31">
        <f>IF('SERIES_DB-MetaData'!$F301="US",'SERIES_DB-MetaData'!AU301,'SERIES_DB-MetaData'!AU301/25.4)</f>
        <v>1.9685039370078741</v>
      </c>
      <c r="AV301" s="31">
        <f>IF('SERIES_DB-MetaData'!$F301="US",'SERIES_DB-MetaData'!AV301,'SERIES_DB-MetaData'!AV301/25.4)</f>
        <v>0</v>
      </c>
      <c r="AW301" s="108">
        <f>'SERIES_DB-MetaData'!AW301</f>
        <v>0</v>
      </c>
      <c r="AX301" s="31">
        <f>IF('SERIES_DB-MetaData'!$F301="US",'SERIES_DB-MetaData'!AX301,'SERIES_DB-MetaData'!AX301/25.4)</f>
        <v>0</v>
      </c>
      <c r="AY301" s="23">
        <f t="shared" si="27"/>
        <v>1.2566370614359172</v>
      </c>
      <c r="AZ301" s="23"/>
      <c r="BA301" s="31">
        <f>IF('SERIES_DB-MetaData'!$F301="US",'SERIES_DB-MetaData'!BA301,'SERIES_DB-MetaData'!BA301/6.89476)</f>
        <v>53.954017253682508</v>
      </c>
      <c r="BB301" s="31">
        <f>IF('SERIES_DB-MetaData'!$F301="US",'SERIES_DB-MetaData'!BB301,'SERIES_DB-MetaData'!BB301/6.89476)</f>
        <v>75.999744733681808</v>
      </c>
      <c r="BC301" s="108">
        <f>'SERIES_DB-MetaData'!BC301</f>
        <v>0</v>
      </c>
      <c r="BD301" s="31">
        <f>IF('SERIES_DB-MetaData'!$F301="US",'SERIES_DB-MetaData'!BD301,'SERIES_DB-MetaData'!BD301/25.4)</f>
        <v>0.39370078740157483</v>
      </c>
      <c r="BE301" s="31">
        <f>IF('SERIES_DB-MetaData'!$F301="US",'SERIES_DB-MetaData'!BE301,'SERIES_DB-MetaData'!BE301/25.4)</f>
        <v>2.3622047244094491</v>
      </c>
      <c r="BF301" s="108">
        <f>'SERIES_DB-MetaData'!BF301</f>
        <v>2</v>
      </c>
      <c r="BG301" s="23">
        <f t="shared" si="28"/>
        <v>2.9088820866572154</v>
      </c>
      <c r="BH301" s="31">
        <f>IF('SERIES_DB-MetaData'!$F301="US",'SERIES_DB-MetaData'!BH301,'SERIES_DB-MetaData'!BH301/25.4)</f>
        <v>0</v>
      </c>
      <c r="BI301" s="31">
        <f>IF('SERIES_DB-MetaData'!$F301="US",'SERIES_DB-MetaData'!BI301,'SERIES_DB-MetaData'!BI301/6.89476)</f>
        <v>56.999808550261356</v>
      </c>
      <c r="BJ301" s="31">
        <f>IF('SERIES_DB-MetaData'!$F301="US",'SERIES_DB-MetaData'!BJ301,'SERIES_DB-MetaData'!BJ301/6.89476)</f>
        <v>82.381402688418447</v>
      </c>
      <c r="BK301" s="108">
        <f>'SERIES_DB-MetaData'!BK301</f>
        <v>0</v>
      </c>
      <c r="BL301" s="31">
        <f>IF('SERIES_DB-MetaData'!$F301="US",'SERIES_DB-MetaData'!BL301,'SERIES_DB-MetaData'!BL301/25.4)</f>
        <v>0.23622047244094491</v>
      </c>
      <c r="BM301" s="31">
        <f>IF('SERIES_DB-MetaData'!$F301="US",'SERIES_DB-MetaData'!BM301,'SERIES_DB-MetaData'!BM301/25.4)</f>
        <v>2.1326771653543308</v>
      </c>
      <c r="BN301" s="31">
        <f>'SERIES_DB-MetaData'!$BO$6</f>
        <v>0.52359877559829893</v>
      </c>
      <c r="BO301" s="22">
        <f>'SERIES_DB-MetaData'!$BO$6</f>
        <v>0.52359877559829893</v>
      </c>
      <c r="BP301" s="31">
        <f>IF('SERIES_DB-MetaData'!$F301="US",'SERIES_DB-MetaData'!BP301,'SERIES_DB-MetaData'!BP301/6.89476)</f>
        <v>53.954017253682508</v>
      </c>
      <c r="BQ301" s="31">
        <f>IF('SERIES_DB-MetaData'!$F301="US",'SERIES_DB-MetaData'!BQ301,'SERIES_DB-MetaData'!BQ301/6.89476)</f>
        <v>75.999744733681808</v>
      </c>
      <c r="BR301" s="108">
        <f>'SERIES_DB-MetaData'!BR301</f>
        <v>0</v>
      </c>
      <c r="BS301" s="31">
        <f>IF('SERIES_DB-MetaData'!$F301="US",'SERIES_DB-MetaData'!BS301,'SERIES_DB-MetaData'!BS301/25.4)</f>
        <v>0</v>
      </c>
      <c r="BT301" s="108">
        <f>'SERIES_DB-MetaData'!BT301</f>
        <v>0</v>
      </c>
      <c r="BU301" s="108">
        <f t="shared" si="29"/>
        <v>0</v>
      </c>
      <c r="BV301" s="31">
        <f>IF('SERIES_DB-MetaData'!$F301="US",'SERIES_DB-MetaData'!BV301,'SERIES_DB-MetaData'!BV301/6.89476)</f>
        <v>0</v>
      </c>
      <c r="BW301" s="108">
        <f>'SERIES_DB-MetaData'!BW301</f>
        <v>0</v>
      </c>
      <c r="BX301" s="108">
        <f>'SERIES_DB-MetaData'!BX301</f>
        <v>5</v>
      </c>
    </row>
    <row r="302" spans="1:76">
      <c r="A302" s="85">
        <f>'SERIES_DB-MetaData'!A302</f>
        <v>297</v>
      </c>
      <c r="B302" s="85">
        <f>'SERIES_DB-MetaData'!B302</f>
        <v>0</v>
      </c>
      <c r="C302" s="85">
        <f>'SERIES_DB-MetaData'!C302</f>
        <v>3</v>
      </c>
      <c r="D302" s="85" t="str">
        <f>'SERIES_DB-MetaData'!D302</f>
        <v>No.3</v>
      </c>
      <c r="E302" s="85" t="str">
        <f>'SERIES_DB-MetaData'!E302</f>
        <v>Tokunaga, Nakachi (2012)</v>
      </c>
      <c r="F302" s="20" t="s">
        <v>193</v>
      </c>
      <c r="G302" s="85" t="str">
        <f>'SERIES_DB-MetaData'!G302</f>
        <v>C</v>
      </c>
      <c r="H302" s="85" t="str">
        <f>'SERIES_DB-MetaData'!H302</f>
        <v>R</v>
      </c>
      <c r="I302" s="31">
        <f>IF('SERIES_DB-MetaData'!$F302="US",'SERIES_DB-MetaData'!I302,'SERIES_DB-MetaData'!I302/6.89476)</f>
        <v>8.8908098323944564</v>
      </c>
      <c r="J302" s="31">
        <f>IF('SERIES_DB-MetaData'!$F302="US",'SERIES_DB-MetaData'!J302,'SERIES_DB-MetaData'!J302/6.89476)</f>
        <v>0</v>
      </c>
      <c r="K302" s="31">
        <f>IF('SERIES_DB-MetaData'!$F302="US",'SERIES_DB-MetaData'!K302,'SERIES_DB-MetaData'!K302/6.89476)</f>
        <v>0</v>
      </c>
      <c r="L302" s="31">
        <f>IF('SERIES_DB-MetaData'!$F302="US",'SERIES_DB-MetaData'!L302,'SERIES_DB-MetaData'!L302/4.448)</f>
        <v>106.56474820143885</v>
      </c>
      <c r="M302" s="20" t="str">
        <f>'SERIES_DB-MetaData'!M302</f>
        <v>III</v>
      </c>
      <c r="N302" s="31">
        <f>IF('SERIES_DB-MetaData'!$F302="US",'SERIES_DB-MetaData'!N302,'SERIES_DB-MetaData'!N302/25.4)</f>
        <v>3.5433070866141736</v>
      </c>
      <c r="O302" s="31">
        <f>IF('SERIES_DB-MetaData'!$F302="US",'SERIES_DB-MetaData'!O302,'SERIES_DB-MetaData'!O302/25.4)</f>
        <v>0</v>
      </c>
      <c r="P302" s="31">
        <f>IF('SERIES_DB-MetaData'!$F302="US",'SERIES_DB-MetaData'!P302,'SERIES_DB-MetaData'!P302/25.4)</f>
        <v>16.929133858267718</v>
      </c>
      <c r="Q302" s="31">
        <f>IF('SERIES_DB-MetaData'!$F302="US",'SERIES_DB-MetaData'!Q302,'SERIES_DB-MetaData'!Q302/25.4)</f>
        <v>3.5433070866141736</v>
      </c>
      <c r="R302" s="31">
        <f>IF('SERIES_DB-MetaData'!$F302="US",'SERIES_DB-MetaData'!R302,'SERIES_DB-MetaData'!R302/25.4)</f>
        <v>28.543307086614174</v>
      </c>
      <c r="S302" s="31">
        <f>IF('SERIES_DB-MetaData'!$F302="US",'SERIES_DB-MetaData'!S302,'SERIES_DB-MetaData'!S302/25.4)</f>
        <v>41.338582677165356</v>
      </c>
      <c r="T302" s="24" t="str">
        <f>'SERIES_DB-MetaData'!T302</f>
        <v>C</v>
      </c>
      <c r="U302" s="31">
        <f>IF('SERIES_DB-MetaData'!$F302="US",'SERIES_DB-MetaData'!U302,'SERIES_DB-MetaData'!U302/(25.4^2))</f>
        <v>59.985119970239943</v>
      </c>
      <c r="V302" s="31">
        <f>IF('SERIES_DB-MetaData'!$F302="US",'SERIES_DB-MetaData'!V302,'SERIES_DB-MetaData'!V302/25.4)</f>
        <v>0.39370078740157483</v>
      </c>
      <c r="W302" s="31">
        <f>IF('SERIES_DB-MetaData'!$F302="US",'SERIES_DB-MetaData'!W302,'SERIES_DB-MetaData'!W302/25.4)</f>
        <v>0</v>
      </c>
      <c r="X302" s="31">
        <f>IF('SERIES_DB-MetaData'!$F302="US",'SERIES_DB-MetaData'!X302,'SERIES_DB-MetaData'!X302/25.4)</f>
        <v>0</v>
      </c>
      <c r="Y302" s="108">
        <f>'SERIES_DB-MetaData'!Y302</f>
        <v>0</v>
      </c>
      <c r="Z302" s="31">
        <f>IF('SERIES_DB-MetaData'!$F302="US",'SERIES_DB-MetaData'!Z302,'SERIES_DB-MetaData'!Z302/25.4)</f>
        <v>0</v>
      </c>
      <c r="AA302" s="108">
        <f>'SERIES_DB-MetaData'!AA302</f>
        <v>0</v>
      </c>
      <c r="AB302" s="31">
        <f>IF('SERIES_DB-MetaData'!$F302="US",'SERIES_DB-MetaData'!AB302,'SERIES_DB-MetaData'!AB302/25.4)</f>
        <v>0.19685039370078741</v>
      </c>
      <c r="AC302" s="108">
        <f>'SERIES_DB-MetaData'!AC302</f>
        <v>0</v>
      </c>
      <c r="AD302" s="108" t="str">
        <f>'SERIES_DB-MetaData'!AD302</f>
        <v>H90</v>
      </c>
      <c r="AE302" s="31">
        <f>IF('SERIES_DB-MetaData'!$F302="US",'SERIES_DB-MetaData'!AE302,'SERIES_DB-MetaData'!AE302/25.4)</f>
        <v>9.8425196850393704</v>
      </c>
      <c r="AF302" s="108" t="str">
        <f>'SERIES_DB-MetaData'!AF302</f>
        <v>Ribbed</v>
      </c>
      <c r="AG302" s="23">
        <f t="shared" si="26"/>
        <v>0</v>
      </c>
      <c r="AH302" s="31">
        <f>IF('SERIES_DB-MetaData'!$F302="US",'SERIES_DB-MetaData'!AH302,'SERIES_DB-MetaData'!AH302/25.4)</f>
        <v>0</v>
      </c>
      <c r="AI302" s="31">
        <f>IF('SERIES_DB-MetaData'!$F302="US",'SERIES_DB-MetaData'!AI302,'SERIES_DB-MetaData'!AI302/6.89476)</f>
        <v>56.999808550261356</v>
      </c>
      <c r="AJ302" s="31">
        <f>IF('SERIES_DB-MetaData'!$F302="US",'SERIES_DB-MetaData'!AJ302,'SERIES_DB-MetaData'!AJ302/6.89476)</f>
        <v>0</v>
      </c>
      <c r="AK302" s="31">
        <f>IF('SERIES_DB-MetaData'!$F302="US",'SERIES_DB-MetaData'!AK302,'SERIES_DB-MetaData'!AK302/6.89476)</f>
        <v>0</v>
      </c>
      <c r="AL302" s="31">
        <f>IF('SERIES_DB-MetaData'!$F302="US",'SERIES_DB-MetaData'!AL302,'SERIES_DB-MetaData'!AL302/6.89476)</f>
        <v>0</v>
      </c>
      <c r="AM302" s="31">
        <f>IF('SERIES_DB-MetaData'!$F302="US",'SERIES_DB-MetaData'!AM302,'SERIES_DB-MetaData'!AM302/6.89476)</f>
        <v>0</v>
      </c>
      <c r="AN302" s="31">
        <f>IF('SERIES_DB-MetaData'!$F302="US",'SERIES_DB-MetaData'!AN302,'SERIES_DB-MetaData'!AN302/6.89476)</f>
        <v>0</v>
      </c>
      <c r="AO302" s="108">
        <f>'SERIES_DB-MetaData'!AO302</f>
        <v>0</v>
      </c>
      <c r="AP302" s="108">
        <f>'SERIES_DB-MetaData'!AP302</f>
        <v>0</v>
      </c>
      <c r="AQ302" s="108">
        <f>'SERIES_DB-MetaData'!AQ302</f>
        <v>2</v>
      </c>
      <c r="AR302" s="108" t="str">
        <f>'SERIES_DB-MetaData'!AR302</f>
        <v>Ribbed</v>
      </c>
      <c r="AS302" s="31">
        <f>IF('SERIES_DB-MetaData'!$F302="US",'SERIES_DB-MetaData'!AS302,'SERIES_DB-MetaData'!AS302/25.4)</f>
        <v>0.23622047244094491</v>
      </c>
      <c r="AT302" s="108">
        <f>'SERIES_DB-MetaData'!AT302</f>
        <v>0</v>
      </c>
      <c r="AU302" s="31">
        <f>IF('SERIES_DB-MetaData'!$F302="US",'SERIES_DB-MetaData'!AU302,'SERIES_DB-MetaData'!AU302/25.4)</f>
        <v>1.9685039370078741</v>
      </c>
      <c r="AV302" s="31">
        <f>IF('SERIES_DB-MetaData'!$F302="US",'SERIES_DB-MetaData'!AV302,'SERIES_DB-MetaData'!AV302/25.4)</f>
        <v>0</v>
      </c>
      <c r="AW302" s="108">
        <f>'SERIES_DB-MetaData'!AW302</f>
        <v>0</v>
      </c>
      <c r="AX302" s="31">
        <f>IF('SERIES_DB-MetaData'!$F302="US",'SERIES_DB-MetaData'!AX302,'SERIES_DB-MetaData'!AX302/25.4)</f>
        <v>0</v>
      </c>
      <c r="AY302" s="23">
        <f t="shared" si="27"/>
        <v>1.2566370614359172</v>
      </c>
      <c r="AZ302" s="23"/>
      <c r="BA302" s="31">
        <f>IF('SERIES_DB-MetaData'!$F302="US",'SERIES_DB-MetaData'!BA302,'SERIES_DB-MetaData'!BA302/6.89476)</f>
        <v>53.954017253682508</v>
      </c>
      <c r="BB302" s="31">
        <f>IF('SERIES_DB-MetaData'!$F302="US",'SERIES_DB-MetaData'!BB302,'SERIES_DB-MetaData'!BB302/6.89476)</f>
        <v>75.999744733681808</v>
      </c>
      <c r="BC302" s="108">
        <f>'SERIES_DB-MetaData'!BC302</f>
        <v>0</v>
      </c>
      <c r="BD302" s="31">
        <f>IF('SERIES_DB-MetaData'!$F302="US",'SERIES_DB-MetaData'!BD302,'SERIES_DB-MetaData'!BD302/25.4)</f>
        <v>0.39370078740157483</v>
      </c>
      <c r="BE302" s="31">
        <f>IF('SERIES_DB-MetaData'!$F302="US",'SERIES_DB-MetaData'!BE302,'SERIES_DB-MetaData'!BE302/25.4)</f>
        <v>2.3622047244094491</v>
      </c>
      <c r="BF302" s="108">
        <f>'SERIES_DB-MetaData'!BF302</f>
        <v>2</v>
      </c>
      <c r="BG302" s="23">
        <f t="shared" si="28"/>
        <v>2.9088820866572154</v>
      </c>
      <c r="BH302" s="31">
        <f>IF('SERIES_DB-MetaData'!$F302="US",'SERIES_DB-MetaData'!BH302,'SERIES_DB-MetaData'!BH302/25.4)</f>
        <v>0</v>
      </c>
      <c r="BI302" s="31">
        <f>IF('SERIES_DB-MetaData'!$F302="US",'SERIES_DB-MetaData'!BI302,'SERIES_DB-MetaData'!BI302/6.89476)</f>
        <v>56.999808550261356</v>
      </c>
      <c r="BJ302" s="31">
        <f>IF('SERIES_DB-MetaData'!$F302="US",'SERIES_DB-MetaData'!BJ302,'SERIES_DB-MetaData'!BJ302/6.89476)</f>
        <v>82.381402688418447</v>
      </c>
      <c r="BK302" s="108">
        <f>'SERIES_DB-MetaData'!BK302</f>
        <v>0</v>
      </c>
      <c r="BL302" s="31">
        <f>IF('SERIES_DB-MetaData'!$F302="US",'SERIES_DB-MetaData'!BL302,'SERIES_DB-MetaData'!BL302/25.4)</f>
        <v>0.23622047244094491</v>
      </c>
      <c r="BM302" s="31">
        <f>IF('SERIES_DB-MetaData'!$F302="US",'SERIES_DB-MetaData'!BM302,'SERIES_DB-MetaData'!BM302/25.4)</f>
        <v>2.1326771653543308</v>
      </c>
      <c r="BN302" s="31">
        <f>'SERIES_DB-MetaData'!$BO$6</f>
        <v>0.52359877559829893</v>
      </c>
      <c r="BO302" s="22">
        <f>'SERIES_DB-MetaData'!$BO$6</f>
        <v>0.52359877559829893</v>
      </c>
      <c r="BP302" s="31">
        <f>IF('SERIES_DB-MetaData'!$F302="US",'SERIES_DB-MetaData'!BP302,'SERIES_DB-MetaData'!BP302/6.89476)</f>
        <v>53.954017253682508</v>
      </c>
      <c r="BQ302" s="31">
        <f>IF('SERIES_DB-MetaData'!$F302="US",'SERIES_DB-MetaData'!BQ302,'SERIES_DB-MetaData'!BQ302/6.89476)</f>
        <v>75.999744733681808</v>
      </c>
      <c r="BR302" s="108">
        <f>'SERIES_DB-MetaData'!BR302</f>
        <v>0</v>
      </c>
      <c r="BS302" s="31">
        <f>IF('SERIES_DB-MetaData'!$F302="US",'SERIES_DB-MetaData'!BS302,'SERIES_DB-MetaData'!BS302/25.4)</f>
        <v>0</v>
      </c>
      <c r="BT302" s="108">
        <f>'SERIES_DB-MetaData'!BT302</f>
        <v>0</v>
      </c>
      <c r="BU302" s="108">
        <f t="shared" si="29"/>
        <v>0</v>
      </c>
      <c r="BV302" s="31">
        <f>IF('SERIES_DB-MetaData'!$F302="US",'SERIES_DB-MetaData'!BV302,'SERIES_DB-MetaData'!BV302/6.89476)</f>
        <v>0</v>
      </c>
      <c r="BW302" s="108">
        <f>'SERIES_DB-MetaData'!BW302</f>
        <v>0</v>
      </c>
      <c r="BX302" s="108">
        <f>'SERIES_DB-MetaData'!BX302</f>
        <v>5</v>
      </c>
    </row>
    <row r="303" spans="1:76">
      <c r="A303" s="85">
        <f>'SERIES_DB-MetaData'!A303</f>
        <v>298</v>
      </c>
      <c r="B303" s="85">
        <f>'SERIES_DB-MetaData'!B303</f>
        <v>0</v>
      </c>
      <c r="C303" s="85">
        <f>'SERIES_DB-MetaData'!C303</f>
        <v>4</v>
      </c>
      <c r="D303" s="85" t="str">
        <f>'SERIES_DB-MetaData'!D303</f>
        <v>No.4</v>
      </c>
      <c r="E303" s="85" t="str">
        <f>'SERIES_DB-MetaData'!E303</f>
        <v>Tokunaga, Nakachi (2012)</v>
      </c>
      <c r="F303" s="20" t="s">
        <v>193</v>
      </c>
      <c r="G303" s="85" t="str">
        <f>'SERIES_DB-MetaData'!G303</f>
        <v>C</v>
      </c>
      <c r="H303" s="85" t="str">
        <f>'SERIES_DB-MetaData'!H303</f>
        <v>R</v>
      </c>
      <c r="I303" s="31">
        <f>IF('SERIES_DB-MetaData'!$F303="US",'SERIES_DB-MetaData'!I303,'SERIES_DB-MetaData'!I303/6.89476)</f>
        <v>4.7137246256577461</v>
      </c>
      <c r="J303" s="31">
        <f>IF('SERIES_DB-MetaData'!$F303="US",'SERIES_DB-MetaData'!J303,'SERIES_DB-MetaData'!J303/6.89476)</f>
        <v>0</v>
      </c>
      <c r="K303" s="31">
        <f>IF('SERIES_DB-MetaData'!$F303="US",'SERIES_DB-MetaData'!K303,'SERIES_DB-MetaData'!K303/6.89476)</f>
        <v>0</v>
      </c>
      <c r="L303" s="31">
        <f>IF('SERIES_DB-MetaData'!$F303="US",'SERIES_DB-MetaData'!L303,'SERIES_DB-MetaData'!L303/4.448)</f>
        <v>113.0845323741007</v>
      </c>
      <c r="M303" s="20" t="str">
        <f>'SERIES_DB-MetaData'!M303</f>
        <v>III</v>
      </c>
      <c r="N303" s="31">
        <f>IF('SERIES_DB-MetaData'!$F303="US",'SERIES_DB-MetaData'!N303,'SERIES_DB-MetaData'!N303/25.4)</f>
        <v>3.5433070866141736</v>
      </c>
      <c r="O303" s="31">
        <f>IF('SERIES_DB-MetaData'!$F303="US",'SERIES_DB-MetaData'!O303,'SERIES_DB-MetaData'!O303/25.4)</f>
        <v>0</v>
      </c>
      <c r="P303" s="31">
        <f>IF('SERIES_DB-MetaData'!$F303="US",'SERIES_DB-MetaData'!P303,'SERIES_DB-MetaData'!P303/25.4)</f>
        <v>16.929133858267718</v>
      </c>
      <c r="Q303" s="31">
        <f>IF('SERIES_DB-MetaData'!$F303="US",'SERIES_DB-MetaData'!Q303,'SERIES_DB-MetaData'!Q303/25.4)</f>
        <v>3.5433070866141736</v>
      </c>
      <c r="R303" s="31">
        <f>IF('SERIES_DB-MetaData'!$F303="US",'SERIES_DB-MetaData'!R303,'SERIES_DB-MetaData'!R303/25.4)</f>
        <v>28.543307086614174</v>
      </c>
      <c r="S303" s="31">
        <f>IF('SERIES_DB-MetaData'!$F303="US",'SERIES_DB-MetaData'!S303,'SERIES_DB-MetaData'!S303/25.4)</f>
        <v>41.338582677165356</v>
      </c>
      <c r="T303" s="24" t="str">
        <f>'SERIES_DB-MetaData'!T303</f>
        <v>C</v>
      </c>
      <c r="U303" s="31">
        <f>IF('SERIES_DB-MetaData'!$F303="US",'SERIES_DB-MetaData'!U303,'SERIES_DB-MetaData'!U303/(25.4^2))</f>
        <v>59.985119970239943</v>
      </c>
      <c r="V303" s="31">
        <f>IF('SERIES_DB-MetaData'!$F303="US",'SERIES_DB-MetaData'!V303,'SERIES_DB-MetaData'!V303/25.4)</f>
        <v>0.39370078740157483</v>
      </c>
      <c r="W303" s="31">
        <f>IF('SERIES_DB-MetaData'!$F303="US",'SERIES_DB-MetaData'!W303,'SERIES_DB-MetaData'!W303/25.4)</f>
        <v>0</v>
      </c>
      <c r="X303" s="31">
        <f>IF('SERIES_DB-MetaData'!$F303="US",'SERIES_DB-MetaData'!X303,'SERIES_DB-MetaData'!X303/25.4)</f>
        <v>0</v>
      </c>
      <c r="Y303" s="108">
        <f>'SERIES_DB-MetaData'!Y303</f>
        <v>0</v>
      </c>
      <c r="Z303" s="31">
        <f>IF('SERIES_DB-MetaData'!$F303="US",'SERIES_DB-MetaData'!Z303,'SERIES_DB-MetaData'!Z303/25.4)</f>
        <v>0</v>
      </c>
      <c r="AA303" s="108">
        <f>'SERIES_DB-MetaData'!AA303</f>
        <v>0</v>
      </c>
      <c r="AB303" s="31">
        <f>IF('SERIES_DB-MetaData'!$F303="US",'SERIES_DB-MetaData'!AB303,'SERIES_DB-MetaData'!AB303/25.4)</f>
        <v>0.19685039370078741</v>
      </c>
      <c r="AC303" s="108">
        <f>'SERIES_DB-MetaData'!AC303</f>
        <v>0</v>
      </c>
      <c r="AD303" s="108" t="str">
        <f>'SERIES_DB-MetaData'!AD303</f>
        <v>H90</v>
      </c>
      <c r="AE303" s="31">
        <f>IF('SERIES_DB-MetaData'!$F303="US",'SERIES_DB-MetaData'!AE303,'SERIES_DB-MetaData'!AE303/25.4)</f>
        <v>9.8425196850393704</v>
      </c>
      <c r="AF303" s="108" t="str">
        <f>'SERIES_DB-MetaData'!AF303</f>
        <v>Ribbed</v>
      </c>
      <c r="AG303" s="23">
        <f t="shared" si="26"/>
        <v>0</v>
      </c>
      <c r="AH303" s="31">
        <f>IF('SERIES_DB-MetaData'!$F303="US",'SERIES_DB-MetaData'!AH303,'SERIES_DB-MetaData'!AH303/25.4)</f>
        <v>0</v>
      </c>
      <c r="AI303" s="31">
        <f>IF('SERIES_DB-MetaData'!$F303="US",'SERIES_DB-MetaData'!AI303,'SERIES_DB-MetaData'!AI303/6.89476)</f>
        <v>56.999808550261356</v>
      </c>
      <c r="AJ303" s="31">
        <f>IF('SERIES_DB-MetaData'!$F303="US",'SERIES_DB-MetaData'!AJ303,'SERIES_DB-MetaData'!AJ303/6.89476)</f>
        <v>0</v>
      </c>
      <c r="AK303" s="31">
        <f>IF('SERIES_DB-MetaData'!$F303="US",'SERIES_DB-MetaData'!AK303,'SERIES_DB-MetaData'!AK303/6.89476)</f>
        <v>0</v>
      </c>
      <c r="AL303" s="31">
        <f>IF('SERIES_DB-MetaData'!$F303="US",'SERIES_DB-MetaData'!AL303,'SERIES_DB-MetaData'!AL303/6.89476)</f>
        <v>0</v>
      </c>
      <c r="AM303" s="31">
        <f>IF('SERIES_DB-MetaData'!$F303="US",'SERIES_DB-MetaData'!AM303,'SERIES_DB-MetaData'!AM303/6.89476)</f>
        <v>0</v>
      </c>
      <c r="AN303" s="31">
        <f>IF('SERIES_DB-MetaData'!$F303="US",'SERIES_DB-MetaData'!AN303,'SERIES_DB-MetaData'!AN303/6.89476)</f>
        <v>0</v>
      </c>
      <c r="AO303" s="108">
        <f>'SERIES_DB-MetaData'!AO303</f>
        <v>0</v>
      </c>
      <c r="AP303" s="108">
        <f>'SERIES_DB-MetaData'!AP303</f>
        <v>0</v>
      </c>
      <c r="AQ303" s="108">
        <f>'SERIES_DB-MetaData'!AQ303</f>
        <v>2</v>
      </c>
      <c r="AR303" s="108" t="str">
        <f>'SERIES_DB-MetaData'!AR303</f>
        <v>Ribbed</v>
      </c>
      <c r="AS303" s="31">
        <f>IF('SERIES_DB-MetaData'!$F303="US",'SERIES_DB-MetaData'!AS303,'SERIES_DB-MetaData'!AS303/25.4)</f>
        <v>0.23622047244094491</v>
      </c>
      <c r="AT303" s="108">
        <f>'SERIES_DB-MetaData'!AT303</f>
        <v>0</v>
      </c>
      <c r="AU303" s="31">
        <f>IF('SERIES_DB-MetaData'!$F303="US",'SERIES_DB-MetaData'!AU303,'SERIES_DB-MetaData'!AU303/25.4)</f>
        <v>1.9685039370078741</v>
      </c>
      <c r="AV303" s="31">
        <f>IF('SERIES_DB-MetaData'!$F303="US",'SERIES_DB-MetaData'!AV303,'SERIES_DB-MetaData'!AV303/25.4)</f>
        <v>0</v>
      </c>
      <c r="AW303" s="108">
        <f>'SERIES_DB-MetaData'!AW303</f>
        <v>0</v>
      </c>
      <c r="AX303" s="31">
        <f>IF('SERIES_DB-MetaData'!$F303="US",'SERIES_DB-MetaData'!AX303,'SERIES_DB-MetaData'!AX303/25.4)</f>
        <v>0</v>
      </c>
      <c r="AY303" s="23">
        <f t="shared" si="27"/>
        <v>1.2566370614359172</v>
      </c>
      <c r="AZ303" s="23"/>
      <c r="BA303" s="31">
        <f>IF('SERIES_DB-MetaData'!$F303="US",'SERIES_DB-MetaData'!BA303,'SERIES_DB-MetaData'!BA303/6.89476)</f>
        <v>53.954017253682508</v>
      </c>
      <c r="BB303" s="31">
        <f>IF('SERIES_DB-MetaData'!$F303="US",'SERIES_DB-MetaData'!BB303,'SERIES_DB-MetaData'!BB303/6.89476)</f>
        <v>75.999744733681808</v>
      </c>
      <c r="BC303" s="108">
        <f>'SERIES_DB-MetaData'!BC303</f>
        <v>0</v>
      </c>
      <c r="BD303" s="31">
        <f>IF('SERIES_DB-MetaData'!$F303="US",'SERIES_DB-MetaData'!BD303,'SERIES_DB-MetaData'!BD303/25.4)</f>
        <v>0.39370078740157483</v>
      </c>
      <c r="BE303" s="31">
        <f>IF('SERIES_DB-MetaData'!$F303="US",'SERIES_DB-MetaData'!BE303,'SERIES_DB-MetaData'!BE303/25.4)</f>
        <v>2.3622047244094491</v>
      </c>
      <c r="BF303" s="108">
        <f>'SERIES_DB-MetaData'!BF303</f>
        <v>2</v>
      </c>
      <c r="BG303" s="23">
        <f t="shared" si="28"/>
        <v>2.9088820866572154</v>
      </c>
      <c r="BH303" s="31">
        <f>IF('SERIES_DB-MetaData'!$F303="US",'SERIES_DB-MetaData'!BH303,'SERIES_DB-MetaData'!BH303/25.4)</f>
        <v>0</v>
      </c>
      <c r="BI303" s="31">
        <f>IF('SERIES_DB-MetaData'!$F303="US",'SERIES_DB-MetaData'!BI303,'SERIES_DB-MetaData'!BI303/6.89476)</f>
        <v>56.999808550261356</v>
      </c>
      <c r="BJ303" s="31">
        <f>IF('SERIES_DB-MetaData'!$F303="US",'SERIES_DB-MetaData'!BJ303,'SERIES_DB-MetaData'!BJ303/6.89476)</f>
        <v>82.381402688418447</v>
      </c>
      <c r="BK303" s="108">
        <f>'SERIES_DB-MetaData'!BK303</f>
        <v>0</v>
      </c>
      <c r="BL303" s="31">
        <f>IF('SERIES_DB-MetaData'!$F303="US",'SERIES_DB-MetaData'!BL303,'SERIES_DB-MetaData'!BL303/25.4)</f>
        <v>0.23622047244094491</v>
      </c>
      <c r="BM303" s="31">
        <f>IF('SERIES_DB-MetaData'!$F303="US",'SERIES_DB-MetaData'!BM303,'SERIES_DB-MetaData'!BM303/25.4)</f>
        <v>2.1326771653543308</v>
      </c>
      <c r="BN303" s="31">
        <f>'SERIES_DB-MetaData'!$BO$6</f>
        <v>0.52359877559829893</v>
      </c>
      <c r="BO303" s="22">
        <f>'SERIES_DB-MetaData'!$BO$6</f>
        <v>0.52359877559829893</v>
      </c>
      <c r="BP303" s="31">
        <f>IF('SERIES_DB-MetaData'!$F303="US",'SERIES_DB-MetaData'!BP303,'SERIES_DB-MetaData'!BP303/6.89476)</f>
        <v>53.954017253682508</v>
      </c>
      <c r="BQ303" s="31">
        <f>IF('SERIES_DB-MetaData'!$F303="US",'SERIES_DB-MetaData'!BQ303,'SERIES_DB-MetaData'!BQ303/6.89476)</f>
        <v>75.999744733681808</v>
      </c>
      <c r="BR303" s="108">
        <f>'SERIES_DB-MetaData'!BR303</f>
        <v>0</v>
      </c>
      <c r="BS303" s="31">
        <f>IF('SERIES_DB-MetaData'!$F303="US",'SERIES_DB-MetaData'!BS303,'SERIES_DB-MetaData'!BS303/25.4)</f>
        <v>0</v>
      </c>
      <c r="BT303" s="108">
        <f>'SERIES_DB-MetaData'!BT303</f>
        <v>0</v>
      </c>
      <c r="BU303" s="108">
        <f t="shared" si="29"/>
        <v>0</v>
      </c>
      <c r="BV303" s="31">
        <f>IF('SERIES_DB-MetaData'!$F303="US",'SERIES_DB-MetaData'!BV303,'SERIES_DB-MetaData'!BV303/6.89476)</f>
        <v>0</v>
      </c>
      <c r="BW303" s="108">
        <f>'SERIES_DB-MetaData'!BW303</f>
        <v>0</v>
      </c>
      <c r="BX303" s="108">
        <f>'SERIES_DB-MetaData'!BX303</f>
        <v>5</v>
      </c>
    </row>
    <row r="304" spans="1:76">
      <c r="A304" s="85">
        <f>'SERIES_DB-MetaData'!A304</f>
        <v>299</v>
      </c>
      <c r="B304" s="85">
        <f>'SERIES_DB-MetaData'!B304</f>
        <v>0</v>
      </c>
      <c r="C304" s="85">
        <f>'SERIES_DB-MetaData'!C304</f>
        <v>5</v>
      </c>
      <c r="D304" s="85" t="str">
        <f>'SERIES_DB-MetaData'!D304</f>
        <v>No.5</v>
      </c>
      <c r="E304" s="85" t="str">
        <f>'SERIES_DB-MetaData'!E304</f>
        <v>Tokunaga, Nakachi (2012)</v>
      </c>
      <c r="F304" s="20" t="s">
        <v>193</v>
      </c>
      <c r="G304" s="85" t="str">
        <f>'SERIES_DB-MetaData'!G304</f>
        <v>C</v>
      </c>
      <c r="H304" s="85" t="str">
        <f>'SERIES_DB-MetaData'!H304</f>
        <v>R</v>
      </c>
      <c r="I304" s="31">
        <f>IF('SERIES_DB-MetaData'!$F304="US",'SERIES_DB-MetaData'!I304,'SERIES_DB-MetaData'!I304/6.89476)</f>
        <v>9.369434178999704</v>
      </c>
      <c r="J304" s="31">
        <f>IF('SERIES_DB-MetaData'!$F304="US",'SERIES_DB-MetaData'!J304,'SERIES_DB-MetaData'!J304/6.89476)</f>
        <v>0</v>
      </c>
      <c r="K304" s="31">
        <f>IF('SERIES_DB-MetaData'!$F304="US",'SERIES_DB-MetaData'!K304,'SERIES_DB-MetaData'!K304/6.89476)</f>
        <v>0</v>
      </c>
      <c r="L304" s="31">
        <f>IF('SERIES_DB-MetaData'!$F304="US",'SERIES_DB-MetaData'!L304,'SERIES_DB-MetaData'!L304/4.448)</f>
        <v>112.41007194244604</v>
      </c>
      <c r="M304" s="20" t="str">
        <f>'SERIES_DB-MetaData'!M304</f>
        <v>III</v>
      </c>
      <c r="N304" s="31">
        <f>IF('SERIES_DB-MetaData'!$F304="US",'SERIES_DB-MetaData'!N304,'SERIES_DB-MetaData'!N304/25.4)</f>
        <v>3.5433070866141736</v>
      </c>
      <c r="O304" s="31">
        <f>IF('SERIES_DB-MetaData'!$F304="US",'SERIES_DB-MetaData'!O304,'SERIES_DB-MetaData'!O304/25.4)</f>
        <v>0.62992125984251968</v>
      </c>
      <c r="P304" s="31">
        <f>IF('SERIES_DB-MetaData'!$F304="US",'SERIES_DB-MetaData'!P304,'SERIES_DB-MetaData'!P304/25.4)</f>
        <v>16.929133858267718</v>
      </c>
      <c r="Q304" s="31">
        <f>IF('SERIES_DB-MetaData'!$F304="US",'SERIES_DB-MetaData'!Q304,'SERIES_DB-MetaData'!Q304/25.4)</f>
        <v>3.5433070866141736</v>
      </c>
      <c r="R304" s="31">
        <f>IF('SERIES_DB-MetaData'!$F304="US",'SERIES_DB-MetaData'!R304,'SERIES_DB-MetaData'!R304/25.4)</f>
        <v>28.543307086614174</v>
      </c>
      <c r="S304" s="31">
        <f>IF('SERIES_DB-MetaData'!$F304="US",'SERIES_DB-MetaData'!S304,'SERIES_DB-MetaData'!S304/25.4)</f>
        <v>41.338582677165356</v>
      </c>
      <c r="T304" s="24" t="str">
        <f>'SERIES_DB-MetaData'!T304</f>
        <v>C</v>
      </c>
      <c r="U304" s="31">
        <f>IF('SERIES_DB-MetaData'!$F304="US",'SERIES_DB-MetaData'!U304,'SERIES_DB-MetaData'!U304/(25.4^2))</f>
        <v>59.985119970239943</v>
      </c>
      <c r="V304" s="31">
        <f>IF('SERIES_DB-MetaData'!$F304="US",'SERIES_DB-MetaData'!V304,'SERIES_DB-MetaData'!V304/25.4)</f>
        <v>0.39370078740157483</v>
      </c>
      <c r="W304" s="31">
        <f>IF('SERIES_DB-MetaData'!$F304="US",'SERIES_DB-MetaData'!W304,'SERIES_DB-MetaData'!W304/25.4)</f>
        <v>0</v>
      </c>
      <c r="X304" s="31">
        <f>IF('SERIES_DB-MetaData'!$F304="US",'SERIES_DB-MetaData'!X304,'SERIES_DB-MetaData'!X304/25.4)</f>
        <v>0</v>
      </c>
      <c r="Y304" s="108">
        <f>'SERIES_DB-MetaData'!Y304</f>
        <v>2</v>
      </c>
      <c r="Z304" s="31">
        <f>IF('SERIES_DB-MetaData'!$F304="US",'SERIES_DB-MetaData'!Z304,'SERIES_DB-MetaData'!Z304/25.4)</f>
        <v>0</v>
      </c>
      <c r="AA304" s="108">
        <f>'SERIES_DB-MetaData'!AA304</f>
        <v>0</v>
      </c>
      <c r="AB304" s="31">
        <f>IF('SERIES_DB-MetaData'!$F304="US",'SERIES_DB-MetaData'!AB304,'SERIES_DB-MetaData'!AB304/25.4)</f>
        <v>0.19685039370078741</v>
      </c>
      <c r="AC304" s="108">
        <f>'SERIES_DB-MetaData'!AC304</f>
        <v>0</v>
      </c>
      <c r="AD304" s="108" t="str">
        <f>'SERIES_DB-MetaData'!AD304</f>
        <v>H90</v>
      </c>
      <c r="AE304" s="31">
        <f>IF('SERIES_DB-MetaData'!$F304="US",'SERIES_DB-MetaData'!AE304,'SERIES_DB-MetaData'!AE304/25.4)</f>
        <v>9.8425196850393704</v>
      </c>
      <c r="AF304" s="108" t="str">
        <f>'SERIES_DB-MetaData'!AF304</f>
        <v>Ribbed</v>
      </c>
      <c r="AG304" s="23">
        <f t="shared" si="26"/>
        <v>0.40589052371961148</v>
      </c>
      <c r="AH304" s="31">
        <f>IF('SERIES_DB-MetaData'!$F304="US",'SERIES_DB-MetaData'!AH304,'SERIES_DB-MetaData'!AH304/25.4)</f>
        <v>0</v>
      </c>
      <c r="AI304" s="31">
        <f>IF('SERIES_DB-MetaData'!$F304="US",'SERIES_DB-MetaData'!AI304,'SERIES_DB-MetaData'!AI304/6.89476)</f>
        <v>56.999808550261356</v>
      </c>
      <c r="AJ304" s="31">
        <f>IF('SERIES_DB-MetaData'!$F304="US",'SERIES_DB-MetaData'!AJ304,'SERIES_DB-MetaData'!AJ304/6.89476)</f>
        <v>82.381402688418447</v>
      </c>
      <c r="AK304" s="31">
        <f>IF('SERIES_DB-MetaData'!$F304="US",'SERIES_DB-MetaData'!AK304,'SERIES_DB-MetaData'!AK304/6.89476)</f>
        <v>0</v>
      </c>
      <c r="AL304" s="31">
        <f>IF('SERIES_DB-MetaData'!$F304="US",'SERIES_DB-MetaData'!AL304,'SERIES_DB-MetaData'!AL304/6.89476)</f>
        <v>0</v>
      </c>
      <c r="AM304" s="31">
        <f>IF('SERIES_DB-MetaData'!$F304="US",'SERIES_DB-MetaData'!AM304,'SERIES_DB-MetaData'!AM304/6.89476)</f>
        <v>0</v>
      </c>
      <c r="AN304" s="31">
        <f>IF('SERIES_DB-MetaData'!$F304="US",'SERIES_DB-MetaData'!AN304,'SERIES_DB-MetaData'!AN304/6.89476)</f>
        <v>0</v>
      </c>
      <c r="AO304" s="108">
        <f>'SERIES_DB-MetaData'!AO304</f>
        <v>0</v>
      </c>
      <c r="AP304" s="108">
        <f>'SERIES_DB-MetaData'!AP304</f>
        <v>0</v>
      </c>
      <c r="AQ304" s="108">
        <f>'SERIES_DB-MetaData'!AQ304</f>
        <v>2</v>
      </c>
      <c r="AR304" s="108" t="str">
        <f>'SERIES_DB-MetaData'!AR304</f>
        <v>Ribbed</v>
      </c>
      <c r="AS304" s="31">
        <f>IF('SERIES_DB-MetaData'!$F304="US",'SERIES_DB-MetaData'!AS304,'SERIES_DB-MetaData'!AS304/25.4)</f>
        <v>0.23622047244094491</v>
      </c>
      <c r="AT304" s="108">
        <f>'SERIES_DB-MetaData'!AT304</f>
        <v>0</v>
      </c>
      <c r="AU304" s="31">
        <f>IF('SERIES_DB-MetaData'!$F304="US",'SERIES_DB-MetaData'!AU304,'SERIES_DB-MetaData'!AU304/25.4)</f>
        <v>1.9685039370078741</v>
      </c>
      <c r="AV304" s="31">
        <f>IF('SERIES_DB-MetaData'!$F304="US",'SERIES_DB-MetaData'!AV304,'SERIES_DB-MetaData'!AV304/25.4)</f>
        <v>0</v>
      </c>
      <c r="AW304" s="108">
        <f>'SERIES_DB-MetaData'!AW304</f>
        <v>0</v>
      </c>
      <c r="AX304" s="31">
        <f>IF('SERIES_DB-MetaData'!$F304="US",'SERIES_DB-MetaData'!AX304,'SERIES_DB-MetaData'!AX304/25.4)</f>
        <v>0</v>
      </c>
      <c r="AY304" s="23">
        <f t="shared" si="27"/>
        <v>1.2566370614359172</v>
      </c>
      <c r="AZ304" s="23"/>
      <c r="BA304" s="31">
        <f>IF('SERIES_DB-MetaData'!$F304="US",'SERIES_DB-MetaData'!BA304,'SERIES_DB-MetaData'!BA304/6.89476)</f>
        <v>53.954017253682508</v>
      </c>
      <c r="BB304" s="31">
        <f>IF('SERIES_DB-MetaData'!$F304="US",'SERIES_DB-MetaData'!BB304,'SERIES_DB-MetaData'!BB304/6.89476)</f>
        <v>75.999744733681808</v>
      </c>
      <c r="BC304" s="108">
        <f>'SERIES_DB-MetaData'!BC304</f>
        <v>0</v>
      </c>
      <c r="BD304" s="31">
        <f>IF('SERIES_DB-MetaData'!$F304="US",'SERIES_DB-MetaData'!BD304,'SERIES_DB-MetaData'!BD304/25.4)</f>
        <v>0.39370078740157483</v>
      </c>
      <c r="BE304" s="31">
        <f>IF('SERIES_DB-MetaData'!$F304="US",'SERIES_DB-MetaData'!BE304,'SERIES_DB-MetaData'!BE304/25.4)</f>
        <v>2.3622047244094491</v>
      </c>
      <c r="BF304" s="108">
        <f>'SERIES_DB-MetaData'!BF304</f>
        <v>2</v>
      </c>
      <c r="BG304" s="23">
        <f t="shared" si="28"/>
        <v>2.9088820866572154</v>
      </c>
      <c r="BH304" s="31">
        <f>IF('SERIES_DB-MetaData'!$F304="US",'SERIES_DB-MetaData'!BH304,'SERIES_DB-MetaData'!BH304/25.4)</f>
        <v>0</v>
      </c>
      <c r="BI304" s="31">
        <f>IF('SERIES_DB-MetaData'!$F304="US",'SERIES_DB-MetaData'!BI304,'SERIES_DB-MetaData'!BI304/6.89476)</f>
        <v>56.999808550261356</v>
      </c>
      <c r="BJ304" s="31">
        <f>IF('SERIES_DB-MetaData'!$F304="US",'SERIES_DB-MetaData'!BJ304,'SERIES_DB-MetaData'!BJ304/6.89476)</f>
        <v>82.381402688418447</v>
      </c>
      <c r="BK304" s="108">
        <f>'SERIES_DB-MetaData'!BK304</f>
        <v>0</v>
      </c>
      <c r="BL304" s="31">
        <f>IF('SERIES_DB-MetaData'!$F304="US",'SERIES_DB-MetaData'!BL304,'SERIES_DB-MetaData'!BL304/25.4)</f>
        <v>0.23622047244094491</v>
      </c>
      <c r="BM304" s="31">
        <f>IF('SERIES_DB-MetaData'!$F304="US",'SERIES_DB-MetaData'!BM304,'SERIES_DB-MetaData'!BM304/25.4)</f>
        <v>2.1326771653543308</v>
      </c>
      <c r="BN304" s="31">
        <f>'SERIES_DB-MetaData'!$BO$6</f>
        <v>0.52359877559829893</v>
      </c>
      <c r="BO304" s="22">
        <f>'SERIES_DB-MetaData'!$BO$6</f>
        <v>0.52359877559829893</v>
      </c>
      <c r="BP304" s="31">
        <f>IF('SERIES_DB-MetaData'!$F304="US",'SERIES_DB-MetaData'!BP304,'SERIES_DB-MetaData'!BP304/6.89476)</f>
        <v>53.954017253682508</v>
      </c>
      <c r="BQ304" s="31">
        <f>IF('SERIES_DB-MetaData'!$F304="US",'SERIES_DB-MetaData'!BQ304,'SERIES_DB-MetaData'!BQ304/6.89476)</f>
        <v>75.999744733681808</v>
      </c>
      <c r="BR304" s="108">
        <f>'SERIES_DB-MetaData'!BR304</f>
        <v>0</v>
      </c>
      <c r="BS304" s="31">
        <f>IF('SERIES_DB-MetaData'!$F304="US",'SERIES_DB-MetaData'!BS304,'SERIES_DB-MetaData'!BS304/25.4)</f>
        <v>0</v>
      </c>
      <c r="BT304" s="108">
        <f>'SERIES_DB-MetaData'!BT304</f>
        <v>0</v>
      </c>
      <c r="BU304" s="108">
        <f t="shared" si="29"/>
        <v>0</v>
      </c>
      <c r="BV304" s="31">
        <f>IF('SERIES_DB-MetaData'!$F304="US",'SERIES_DB-MetaData'!BV304,'SERIES_DB-MetaData'!BV304/6.89476)</f>
        <v>0</v>
      </c>
      <c r="BW304" s="108">
        <f>'SERIES_DB-MetaData'!BW304</f>
        <v>0</v>
      </c>
      <c r="BX304" s="108">
        <f>'SERIES_DB-MetaData'!BX304</f>
        <v>5</v>
      </c>
    </row>
    <row r="305" spans="1:76">
      <c r="A305" s="85">
        <f>'SERIES_DB-MetaData'!A305</f>
        <v>300</v>
      </c>
      <c r="B305" s="85">
        <f>'SERIES_DB-MetaData'!B305</f>
        <v>0</v>
      </c>
      <c r="C305" s="85">
        <f>'SERIES_DB-MetaData'!C305</f>
        <v>6</v>
      </c>
      <c r="D305" s="85" t="str">
        <f>'SERIES_DB-MetaData'!D305</f>
        <v>No.6</v>
      </c>
      <c r="E305" s="85" t="str">
        <f>'SERIES_DB-MetaData'!E305</f>
        <v>Tokunaga, Nakachi (2012)</v>
      </c>
      <c r="F305" s="20" t="s">
        <v>193</v>
      </c>
      <c r="G305" s="85" t="str">
        <f>'SERIES_DB-MetaData'!G305</f>
        <v>C</v>
      </c>
      <c r="H305" s="85" t="str">
        <f>'SERIES_DB-MetaData'!H305</f>
        <v>R</v>
      </c>
      <c r="I305" s="31">
        <f>IF('SERIES_DB-MetaData'!$F305="US",'SERIES_DB-MetaData'!I305,'SERIES_DB-MetaData'!I305/6.89476)</f>
        <v>5.0037999872366843</v>
      </c>
      <c r="J305" s="31">
        <f>IF('SERIES_DB-MetaData'!$F305="US",'SERIES_DB-MetaData'!J305,'SERIES_DB-MetaData'!J305/6.89476)</f>
        <v>0</v>
      </c>
      <c r="K305" s="31">
        <f>IF('SERIES_DB-MetaData'!$F305="US",'SERIES_DB-MetaData'!K305,'SERIES_DB-MetaData'!K305/6.89476)</f>
        <v>0</v>
      </c>
      <c r="L305" s="31">
        <f>IF('SERIES_DB-MetaData'!$F305="US",'SERIES_DB-MetaData'!L305,'SERIES_DB-MetaData'!L305/4.448)</f>
        <v>120.05395683453236</v>
      </c>
      <c r="M305" s="20" t="str">
        <f>'SERIES_DB-MetaData'!M305</f>
        <v>III</v>
      </c>
      <c r="N305" s="31">
        <f>IF('SERIES_DB-MetaData'!$F305="US",'SERIES_DB-MetaData'!N305,'SERIES_DB-MetaData'!N305/25.4)</f>
        <v>3.5433070866141736</v>
      </c>
      <c r="O305" s="31">
        <f>IF('SERIES_DB-MetaData'!$F305="US",'SERIES_DB-MetaData'!O305,'SERIES_DB-MetaData'!O305/25.4)</f>
        <v>0.62992125984251968</v>
      </c>
      <c r="P305" s="31">
        <f>IF('SERIES_DB-MetaData'!$F305="US",'SERIES_DB-MetaData'!P305,'SERIES_DB-MetaData'!P305/25.4)</f>
        <v>16.929133858267718</v>
      </c>
      <c r="Q305" s="31">
        <f>IF('SERIES_DB-MetaData'!$F305="US",'SERIES_DB-MetaData'!Q305,'SERIES_DB-MetaData'!Q305/25.4)</f>
        <v>3.5433070866141736</v>
      </c>
      <c r="R305" s="31">
        <f>IF('SERIES_DB-MetaData'!$F305="US",'SERIES_DB-MetaData'!R305,'SERIES_DB-MetaData'!R305/25.4)</f>
        <v>28.543307086614174</v>
      </c>
      <c r="S305" s="31">
        <f>IF('SERIES_DB-MetaData'!$F305="US",'SERIES_DB-MetaData'!S305,'SERIES_DB-MetaData'!S305/25.4)</f>
        <v>41.338582677165356</v>
      </c>
      <c r="T305" s="24" t="str">
        <f>'SERIES_DB-MetaData'!T305</f>
        <v>C</v>
      </c>
      <c r="U305" s="31">
        <f>IF('SERIES_DB-MetaData'!$F305="US",'SERIES_DB-MetaData'!U305,'SERIES_DB-MetaData'!U305/(25.4^2))</f>
        <v>59.985119970239943</v>
      </c>
      <c r="V305" s="31">
        <f>IF('SERIES_DB-MetaData'!$F305="US",'SERIES_DB-MetaData'!V305,'SERIES_DB-MetaData'!V305/25.4)</f>
        <v>0.39370078740157483</v>
      </c>
      <c r="W305" s="31">
        <f>IF('SERIES_DB-MetaData'!$F305="US",'SERIES_DB-MetaData'!W305,'SERIES_DB-MetaData'!W305/25.4)</f>
        <v>0</v>
      </c>
      <c r="X305" s="31">
        <f>IF('SERIES_DB-MetaData'!$F305="US",'SERIES_DB-MetaData'!X305,'SERIES_DB-MetaData'!X305/25.4)</f>
        <v>0</v>
      </c>
      <c r="Y305" s="108">
        <f>'SERIES_DB-MetaData'!Y305</f>
        <v>2</v>
      </c>
      <c r="Z305" s="31">
        <f>IF('SERIES_DB-MetaData'!$F305="US",'SERIES_DB-MetaData'!Z305,'SERIES_DB-MetaData'!Z305/25.4)</f>
        <v>0</v>
      </c>
      <c r="AA305" s="108">
        <f>'SERIES_DB-MetaData'!AA305</f>
        <v>0</v>
      </c>
      <c r="AB305" s="31">
        <f>IF('SERIES_DB-MetaData'!$F305="US",'SERIES_DB-MetaData'!AB305,'SERIES_DB-MetaData'!AB305/25.4)</f>
        <v>0.19685039370078741</v>
      </c>
      <c r="AC305" s="108">
        <f>'SERIES_DB-MetaData'!AC305</f>
        <v>0</v>
      </c>
      <c r="AD305" s="108" t="str">
        <f>'SERIES_DB-MetaData'!AD305</f>
        <v>H90</v>
      </c>
      <c r="AE305" s="31">
        <f>IF('SERIES_DB-MetaData'!$F305="US",'SERIES_DB-MetaData'!AE305,'SERIES_DB-MetaData'!AE305/25.4)</f>
        <v>9.8425196850393704</v>
      </c>
      <c r="AF305" s="108" t="str">
        <f>'SERIES_DB-MetaData'!AF305</f>
        <v>Ribbed</v>
      </c>
      <c r="AG305" s="23">
        <f t="shared" si="26"/>
        <v>0.40589052371961148</v>
      </c>
      <c r="AH305" s="31">
        <f>IF('SERIES_DB-MetaData'!$F305="US",'SERIES_DB-MetaData'!AH305,'SERIES_DB-MetaData'!AH305/25.4)</f>
        <v>0</v>
      </c>
      <c r="AI305" s="31">
        <f>IF('SERIES_DB-MetaData'!$F305="US",'SERIES_DB-MetaData'!AI305,'SERIES_DB-MetaData'!AI305/6.89476)</f>
        <v>56.999808550261356</v>
      </c>
      <c r="AJ305" s="31">
        <f>IF('SERIES_DB-MetaData'!$F305="US",'SERIES_DB-MetaData'!AJ305,'SERIES_DB-MetaData'!AJ305/6.89476)</f>
        <v>82.381402688418447</v>
      </c>
      <c r="AK305" s="31">
        <f>IF('SERIES_DB-MetaData'!$F305="US",'SERIES_DB-MetaData'!AK305,'SERIES_DB-MetaData'!AK305/6.89476)</f>
        <v>0</v>
      </c>
      <c r="AL305" s="31">
        <f>IF('SERIES_DB-MetaData'!$F305="US",'SERIES_DB-MetaData'!AL305,'SERIES_DB-MetaData'!AL305/6.89476)</f>
        <v>0</v>
      </c>
      <c r="AM305" s="31">
        <f>IF('SERIES_DB-MetaData'!$F305="US",'SERIES_DB-MetaData'!AM305,'SERIES_DB-MetaData'!AM305/6.89476)</f>
        <v>0</v>
      </c>
      <c r="AN305" s="31">
        <f>IF('SERIES_DB-MetaData'!$F305="US",'SERIES_DB-MetaData'!AN305,'SERIES_DB-MetaData'!AN305/6.89476)</f>
        <v>0</v>
      </c>
      <c r="AO305" s="108">
        <f>'SERIES_DB-MetaData'!AO305</f>
        <v>0</v>
      </c>
      <c r="AP305" s="108">
        <f>'SERIES_DB-MetaData'!AP305</f>
        <v>0</v>
      </c>
      <c r="AQ305" s="108">
        <f>'SERIES_DB-MetaData'!AQ305</f>
        <v>2</v>
      </c>
      <c r="AR305" s="108" t="str">
        <f>'SERIES_DB-MetaData'!AR305</f>
        <v>Ribbed</v>
      </c>
      <c r="AS305" s="31">
        <f>IF('SERIES_DB-MetaData'!$F305="US",'SERIES_DB-MetaData'!AS305,'SERIES_DB-MetaData'!AS305/25.4)</f>
        <v>0.23622047244094491</v>
      </c>
      <c r="AT305" s="108">
        <f>'SERIES_DB-MetaData'!AT305</f>
        <v>0</v>
      </c>
      <c r="AU305" s="31">
        <f>IF('SERIES_DB-MetaData'!$F305="US",'SERIES_DB-MetaData'!AU305,'SERIES_DB-MetaData'!AU305/25.4)</f>
        <v>1.9685039370078741</v>
      </c>
      <c r="AV305" s="31">
        <f>IF('SERIES_DB-MetaData'!$F305="US",'SERIES_DB-MetaData'!AV305,'SERIES_DB-MetaData'!AV305/25.4)</f>
        <v>0</v>
      </c>
      <c r="AW305" s="108">
        <f>'SERIES_DB-MetaData'!AW305</f>
        <v>0</v>
      </c>
      <c r="AX305" s="31">
        <f>IF('SERIES_DB-MetaData'!$F305="US",'SERIES_DB-MetaData'!AX305,'SERIES_DB-MetaData'!AX305/25.4)</f>
        <v>0</v>
      </c>
      <c r="AY305" s="23">
        <f t="shared" si="27"/>
        <v>1.2566370614359172</v>
      </c>
      <c r="AZ305" s="23"/>
      <c r="BA305" s="31">
        <f>IF('SERIES_DB-MetaData'!$F305="US",'SERIES_DB-MetaData'!BA305,'SERIES_DB-MetaData'!BA305/6.89476)</f>
        <v>53.954017253682508</v>
      </c>
      <c r="BB305" s="31">
        <f>IF('SERIES_DB-MetaData'!$F305="US",'SERIES_DB-MetaData'!BB305,'SERIES_DB-MetaData'!BB305/6.89476)</f>
        <v>75.999744733681808</v>
      </c>
      <c r="BC305" s="108">
        <f>'SERIES_DB-MetaData'!BC305</f>
        <v>0</v>
      </c>
      <c r="BD305" s="31">
        <f>IF('SERIES_DB-MetaData'!$F305="US",'SERIES_DB-MetaData'!BD305,'SERIES_DB-MetaData'!BD305/25.4)</f>
        <v>0.39370078740157483</v>
      </c>
      <c r="BE305" s="31">
        <f>IF('SERIES_DB-MetaData'!$F305="US",'SERIES_DB-MetaData'!BE305,'SERIES_DB-MetaData'!BE305/25.4)</f>
        <v>2.3622047244094491</v>
      </c>
      <c r="BF305" s="108">
        <f>'SERIES_DB-MetaData'!BF305</f>
        <v>2</v>
      </c>
      <c r="BG305" s="23">
        <f t="shared" si="28"/>
        <v>2.9088820866572154</v>
      </c>
      <c r="BH305" s="31">
        <f>IF('SERIES_DB-MetaData'!$F305="US",'SERIES_DB-MetaData'!BH305,'SERIES_DB-MetaData'!BH305/25.4)</f>
        <v>0</v>
      </c>
      <c r="BI305" s="31">
        <f>IF('SERIES_DB-MetaData'!$F305="US",'SERIES_DB-MetaData'!BI305,'SERIES_DB-MetaData'!BI305/6.89476)</f>
        <v>56.999808550261356</v>
      </c>
      <c r="BJ305" s="31">
        <f>IF('SERIES_DB-MetaData'!$F305="US",'SERIES_DB-MetaData'!BJ305,'SERIES_DB-MetaData'!BJ305/6.89476)</f>
        <v>82.381402688418447</v>
      </c>
      <c r="BK305" s="108">
        <f>'SERIES_DB-MetaData'!BK305</f>
        <v>0</v>
      </c>
      <c r="BL305" s="31">
        <f>IF('SERIES_DB-MetaData'!$F305="US",'SERIES_DB-MetaData'!BL305,'SERIES_DB-MetaData'!BL305/25.4)</f>
        <v>0.23622047244094491</v>
      </c>
      <c r="BM305" s="31">
        <f>IF('SERIES_DB-MetaData'!$F305="US",'SERIES_DB-MetaData'!BM305,'SERIES_DB-MetaData'!BM305/25.4)</f>
        <v>2.1326771653543308</v>
      </c>
      <c r="BN305" s="31">
        <f>'SERIES_DB-MetaData'!$BO$6</f>
        <v>0.52359877559829893</v>
      </c>
      <c r="BO305" s="22">
        <f>'SERIES_DB-MetaData'!$BO$6</f>
        <v>0.52359877559829893</v>
      </c>
      <c r="BP305" s="31">
        <f>IF('SERIES_DB-MetaData'!$F305="US",'SERIES_DB-MetaData'!BP305,'SERIES_DB-MetaData'!BP305/6.89476)</f>
        <v>53.954017253682508</v>
      </c>
      <c r="BQ305" s="31">
        <f>IF('SERIES_DB-MetaData'!$F305="US",'SERIES_DB-MetaData'!BQ305,'SERIES_DB-MetaData'!BQ305/6.89476)</f>
        <v>75.999744733681808</v>
      </c>
      <c r="BR305" s="108">
        <f>'SERIES_DB-MetaData'!BR305</f>
        <v>0</v>
      </c>
      <c r="BS305" s="31">
        <f>IF('SERIES_DB-MetaData'!$F305="US",'SERIES_DB-MetaData'!BS305,'SERIES_DB-MetaData'!BS305/25.4)</f>
        <v>0</v>
      </c>
      <c r="BT305" s="108">
        <f>'SERIES_DB-MetaData'!BT305</f>
        <v>0</v>
      </c>
      <c r="BU305" s="108">
        <f t="shared" si="29"/>
        <v>0</v>
      </c>
      <c r="BV305" s="31">
        <f>IF('SERIES_DB-MetaData'!$F305="US",'SERIES_DB-MetaData'!BV305,'SERIES_DB-MetaData'!BV305/6.89476)</f>
        <v>0</v>
      </c>
      <c r="BW305" s="108">
        <f>'SERIES_DB-MetaData'!BW305</f>
        <v>0</v>
      </c>
      <c r="BX305" s="108">
        <f>'SERIES_DB-MetaData'!BX305</f>
        <v>5</v>
      </c>
    </row>
    <row r="306" spans="1:76">
      <c r="A306" s="85">
        <f>'SERIES_DB-MetaData'!A306</f>
        <v>301</v>
      </c>
      <c r="B306" s="85">
        <f>'SERIES_DB-MetaData'!B306</f>
        <v>0</v>
      </c>
      <c r="C306" s="85">
        <f>'SERIES_DB-MetaData'!C306</f>
        <v>7</v>
      </c>
      <c r="D306" s="85" t="str">
        <f>'SERIES_DB-MetaData'!D306</f>
        <v>No.7</v>
      </c>
      <c r="E306" s="85" t="str">
        <f>'SERIES_DB-MetaData'!E306</f>
        <v>Tokunaga, Nakachi (2012)</v>
      </c>
      <c r="F306" s="20" t="s">
        <v>193</v>
      </c>
      <c r="G306" s="85" t="str">
        <f>'SERIES_DB-MetaData'!G306</f>
        <v>C</v>
      </c>
      <c r="H306" s="85" t="str">
        <f>'SERIES_DB-MetaData'!H306</f>
        <v>R</v>
      </c>
      <c r="I306" s="31">
        <f>IF('SERIES_DB-MetaData'!$F306="US",'SERIES_DB-MetaData'!I306,'SERIES_DB-MetaData'!I306/6.89476)</f>
        <v>8.6442457750523598</v>
      </c>
      <c r="J306" s="31">
        <f>IF('SERIES_DB-MetaData'!$F306="US",'SERIES_DB-MetaData'!J306,'SERIES_DB-MetaData'!J306/6.89476)</f>
        <v>0</v>
      </c>
      <c r="K306" s="31">
        <f>IF('SERIES_DB-MetaData'!$F306="US",'SERIES_DB-MetaData'!K306,'SERIES_DB-MetaData'!K306/6.89476)</f>
        <v>0</v>
      </c>
      <c r="L306" s="31">
        <f>IF('SERIES_DB-MetaData'!$F306="US",'SERIES_DB-MetaData'!L306,'SERIES_DB-MetaData'!L306/4.448)</f>
        <v>103.64208633093524</v>
      </c>
      <c r="M306" s="20" t="str">
        <f>'SERIES_DB-MetaData'!M306</f>
        <v>III</v>
      </c>
      <c r="N306" s="31">
        <f>IF('SERIES_DB-MetaData'!$F306="US",'SERIES_DB-MetaData'!N306,'SERIES_DB-MetaData'!N306/25.4)</f>
        <v>3.5433070866141736</v>
      </c>
      <c r="O306" s="31">
        <f>IF('SERIES_DB-MetaData'!$F306="US",'SERIES_DB-MetaData'!O306,'SERIES_DB-MetaData'!O306/25.4)</f>
        <v>0.62992125984251968</v>
      </c>
      <c r="P306" s="31">
        <f>IF('SERIES_DB-MetaData'!$F306="US",'SERIES_DB-MetaData'!P306,'SERIES_DB-MetaData'!P306/25.4)</f>
        <v>16.929133858267718</v>
      </c>
      <c r="Q306" s="31">
        <f>IF('SERIES_DB-MetaData'!$F306="US",'SERIES_DB-MetaData'!Q306,'SERIES_DB-MetaData'!Q306/25.4)</f>
        <v>3.5433070866141736</v>
      </c>
      <c r="R306" s="31">
        <f>IF('SERIES_DB-MetaData'!$F306="US",'SERIES_DB-MetaData'!R306,'SERIES_DB-MetaData'!R306/25.4)</f>
        <v>28.543307086614174</v>
      </c>
      <c r="S306" s="31">
        <f>IF('SERIES_DB-MetaData'!$F306="US",'SERIES_DB-MetaData'!S306,'SERIES_DB-MetaData'!S306/25.4)</f>
        <v>41.338582677165356</v>
      </c>
      <c r="T306" s="24" t="str">
        <f>'SERIES_DB-MetaData'!T306</f>
        <v>C</v>
      </c>
      <c r="U306" s="31">
        <f>IF('SERIES_DB-MetaData'!$F306="US",'SERIES_DB-MetaData'!U306,'SERIES_DB-MetaData'!U306/(25.4^2))</f>
        <v>59.985119970239943</v>
      </c>
      <c r="V306" s="31">
        <f>IF('SERIES_DB-MetaData'!$F306="US",'SERIES_DB-MetaData'!V306,'SERIES_DB-MetaData'!V306/25.4)</f>
        <v>0.39370078740157483</v>
      </c>
      <c r="W306" s="31">
        <f>IF('SERIES_DB-MetaData'!$F306="US",'SERIES_DB-MetaData'!W306,'SERIES_DB-MetaData'!W306/25.4)</f>
        <v>0</v>
      </c>
      <c r="X306" s="31">
        <f>IF('SERIES_DB-MetaData'!$F306="US",'SERIES_DB-MetaData'!X306,'SERIES_DB-MetaData'!X306/25.4)</f>
        <v>0</v>
      </c>
      <c r="Y306" s="108">
        <f>'SERIES_DB-MetaData'!Y306</f>
        <v>2</v>
      </c>
      <c r="Z306" s="31">
        <f>IF('SERIES_DB-MetaData'!$F306="US",'SERIES_DB-MetaData'!Z306,'SERIES_DB-MetaData'!Z306/25.4)</f>
        <v>0</v>
      </c>
      <c r="AA306" s="108">
        <f>'SERIES_DB-MetaData'!AA306</f>
        <v>0</v>
      </c>
      <c r="AB306" s="31">
        <f>IF('SERIES_DB-MetaData'!$F306="US",'SERIES_DB-MetaData'!AB306,'SERIES_DB-MetaData'!AB306/25.4)</f>
        <v>0.19685039370078741</v>
      </c>
      <c r="AC306" s="108">
        <f>'SERIES_DB-MetaData'!AC306</f>
        <v>0</v>
      </c>
      <c r="AD306" s="108" t="str">
        <f>'SERIES_DB-MetaData'!AD306</f>
        <v>H90</v>
      </c>
      <c r="AE306" s="31">
        <f>IF('SERIES_DB-MetaData'!$F306="US",'SERIES_DB-MetaData'!AE306,'SERIES_DB-MetaData'!AE306/25.4)</f>
        <v>9.8425196850393704</v>
      </c>
      <c r="AF306" s="108" t="str">
        <f>'SERIES_DB-MetaData'!AF306</f>
        <v>Ribbed</v>
      </c>
      <c r="AG306" s="23">
        <f t="shared" si="26"/>
        <v>0.40589052371961148</v>
      </c>
      <c r="AH306" s="31">
        <f>IF('SERIES_DB-MetaData'!$F306="US",'SERIES_DB-MetaData'!AH306,'SERIES_DB-MetaData'!AH306/25.4)</f>
        <v>0</v>
      </c>
      <c r="AI306" s="31">
        <f>IF('SERIES_DB-MetaData'!$F306="US",'SERIES_DB-MetaData'!AI306,'SERIES_DB-MetaData'!AI306/6.89476)</f>
        <v>56.999808550261356</v>
      </c>
      <c r="AJ306" s="31">
        <f>IF('SERIES_DB-MetaData'!$F306="US",'SERIES_DB-MetaData'!AJ306,'SERIES_DB-MetaData'!AJ306/6.89476)</f>
        <v>82.381402688418447</v>
      </c>
      <c r="AK306" s="31">
        <f>IF('SERIES_DB-MetaData'!$F306="US",'SERIES_DB-MetaData'!AK306,'SERIES_DB-MetaData'!AK306/6.89476)</f>
        <v>0</v>
      </c>
      <c r="AL306" s="31">
        <f>IF('SERIES_DB-MetaData'!$F306="US",'SERIES_DB-MetaData'!AL306,'SERIES_DB-MetaData'!AL306/6.89476)</f>
        <v>0</v>
      </c>
      <c r="AM306" s="31">
        <f>IF('SERIES_DB-MetaData'!$F306="US",'SERIES_DB-MetaData'!AM306,'SERIES_DB-MetaData'!AM306/6.89476)</f>
        <v>0</v>
      </c>
      <c r="AN306" s="31">
        <f>IF('SERIES_DB-MetaData'!$F306="US",'SERIES_DB-MetaData'!AN306,'SERIES_DB-MetaData'!AN306/6.89476)</f>
        <v>0</v>
      </c>
      <c r="AO306" s="108">
        <f>'SERIES_DB-MetaData'!AO306</f>
        <v>0</v>
      </c>
      <c r="AP306" s="108" t="str">
        <f>'SERIES_DB-MetaData'!AP306</f>
        <v>R</v>
      </c>
      <c r="AQ306" s="108">
        <f>'SERIES_DB-MetaData'!AQ306</f>
        <v>2</v>
      </c>
      <c r="AR306" s="108" t="str">
        <f>'SERIES_DB-MetaData'!AR306</f>
        <v>Ribbed</v>
      </c>
      <c r="AS306" s="31">
        <f>IF('SERIES_DB-MetaData'!$F306="US",'SERIES_DB-MetaData'!AS306,'SERIES_DB-MetaData'!AS306/25.4)</f>
        <v>0.23622047244094491</v>
      </c>
      <c r="AT306" s="108">
        <f>'SERIES_DB-MetaData'!AT306</f>
        <v>0</v>
      </c>
      <c r="AU306" s="31">
        <f>IF('SERIES_DB-MetaData'!$F306="US",'SERIES_DB-MetaData'!AU306,'SERIES_DB-MetaData'!AU306/25.4)</f>
        <v>1.9685039370078741</v>
      </c>
      <c r="AV306" s="31">
        <f>IF('SERIES_DB-MetaData'!$F306="US",'SERIES_DB-MetaData'!AV306,'SERIES_DB-MetaData'!AV306/25.4)</f>
        <v>0</v>
      </c>
      <c r="AW306" s="108">
        <f>'SERIES_DB-MetaData'!AW306</f>
        <v>0</v>
      </c>
      <c r="AX306" s="31">
        <f>IF('SERIES_DB-MetaData'!$F306="US",'SERIES_DB-MetaData'!AX306,'SERIES_DB-MetaData'!AX306/25.4)</f>
        <v>0</v>
      </c>
      <c r="AY306" s="23">
        <f t="shared" si="27"/>
        <v>1.2566370614359172</v>
      </c>
      <c r="AZ306" s="23"/>
      <c r="BA306" s="31">
        <f>IF('SERIES_DB-MetaData'!$F306="US",'SERIES_DB-MetaData'!BA306,'SERIES_DB-MetaData'!BA306/6.89476)</f>
        <v>53.954017253682508</v>
      </c>
      <c r="BB306" s="31">
        <f>IF('SERIES_DB-MetaData'!$F306="US",'SERIES_DB-MetaData'!BB306,'SERIES_DB-MetaData'!BB306/6.89476)</f>
        <v>75.999744733681808</v>
      </c>
      <c r="BC306" s="108">
        <f>'SERIES_DB-MetaData'!BC306</f>
        <v>0</v>
      </c>
      <c r="BD306" s="31">
        <f>IF('SERIES_DB-MetaData'!$F306="US",'SERIES_DB-MetaData'!BD306,'SERIES_DB-MetaData'!BD306/25.4)</f>
        <v>0.39370078740157483</v>
      </c>
      <c r="BE306" s="31">
        <f>IF('SERIES_DB-MetaData'!$F306="US",'SERIES_DB-MetaData'!BE306,'SERIES_DB-MetaData'!BE306/25.4)</f>
        <v>2.3622047244094491</v>
      </c>
      <c r="BF306" s="108">
        <f>'SERIES_DB-MetaData'!BF306</f>
        <v>2</v>
      </c>
      <c r="BG306" s="23">
        <f t="shared" si="28"/>
        <v>2.9088820866572154</v>
      </c>
      <c r="BH306" s="31">
        <f>IF('SERIES_DB-MetaData'!$F306="US",'SERIES_DB-MetaData'!BH306,'SERIES_DB-MetaData'!BH306/25.4)</f>
        <v>0</v>
      </c>
      <c r="BI306" s="31">
        <f>IF('SERIES_DB-MetaData'!$F306="US",'SERIES_DB-MetaData'!BI306,'SERIES_DB-MetaData'!BI306/6.89476)</f>
        <v>56.999808550261356</v>
      </c>
      <c r="BJ306" s="31">
        <f>IF('SERIES_DB-MetaData'!$F306="US",'SERIES_DB-MetaData'!BJ306,'SERIES_DB-MetaData'!BJ306/6.89476)</f>
        <v>82.381402688418447</v>
      </c>
      <c r="BK306" s="108">
        <f>'SERIES_DB-MetaData'!BK306</f>
        <v>0</v>
      </c>
      <c r="BL306" s="31">
        <f>IF('SERIES_DB-MetaData'!$F306="US",'SERIES_DB-MetaData'!BL306,'SERIES_DB-MetaData'!BL306/25.4)</f>
        <v>0.23622047244094491</v>
      </c>
      <c r="BM306" s="31">
        <f>IF('SERIES_DB-MetaData'!$F306="US",'SERIES_DB-MetaData'!BM306,'SERIES_DB-MetaData'!BM306/25.4)</f>
        <v>2.1326771653543308</v>
      </c>
      <c r="BN306" s="31">
        <f>'SERIES_DB-MetaData'!$BO$6</f>
        <v>0.52359877559829893</v>
      </c>
      <c r="BO306" s="22">
        <f>'SERIES_DB-MetaData'!$BO$6</f>
        <v>0.52359877559829893</v>
      </c>
      <c r="BP306" s="31">
        <f>IF('SERIES_DB-MetaData'!$F306="US",'SERIES_DB-MetaData'!BP306,'SERIES_DB-MetaData'!BP306/6.89476)</f>
        <v>53.954017253682508</v>
      </c>
      <c r="BQ306" s="31">
        <f>IF('SERIES_DB-MetaData'!$F306="US",'SERIES_DB-MetaData'!BQ306,'SERIES_DB-MetaData'!BQ306/6.89476)</f>
        <v>75.999744733681808</v>
      </c>
      <c r="BR306" s="108">
        <f>'SERIES_DB-MetaData'!BR306</f>
        <v>0</v>
      </c>
      <c r="BS306" s="31">
        <f>IF('SERIES_DB-MetaData'!$F306="US",'SERIES_DB-MetaData'!BS306,'SERIES_DB-MetaData'!BS306/25.4)</f>
        <v>0</v>
      </c>
      <c r="BT306" s="108">
        <f>'SERIES_DB-MetaData'!BT306</f>
        <v>0</v>
      </c>
      <c r="BU306" s="108">
        <f t="shared" si="29"/>
        <v>0</v>
      </c>
      <c r="BV306" s="31">
        <f>IF('SERIES_DB-MetaData'!$F306="US",'SERIES_DB-MetaData'!BV306,'SERIES_DB-MetaData'!BV306/6.89476)</f>
        <v>0</v>
      </c>
      <c r="BW306" s="108">
        <f>'SERIES_DB-MetaData'!BW306</f>
        <v>0</v>
      </c>
      <c r="BX306" s="108">
        <f>'SERIES_DB-MetaData'!BX306</f>
        <v>5</v>
      </c>
    </row>
    <row r="307" spans="1:76">
      <c r="A307" s="85">
        <f>'SERIES_DB-MetaData'!A307</f>
        <v>302</v>
      </c>
      <c r="B307" s="85">
        <f>'SERIES_DB-MetaData'!B307</f>
        <v>0</v>
      </c>
      <c r="C307" s="85">
        <f>'SERIES_DB-MetaData'!C307</f>
        <v>8</v>
      </c>
      <c r="D307" s="85" t="str">
        <f>'SERIES_DB-MetaData'!D307</f>
        <v>No.8</v>
      </c>
      <c r="E307" s="85" t="str">
        <f>'SERIES_DB-MetaData'!E307</f>
        <v>Tokunaga, Nakachi (2012)</v>
      </c>
      <c r="F307" s="20" t="s">
        <v>193</v>
      </c>
      <c r="G307" s="85" t="str">
        <f>'SERIES_DB-MetaData'!G307</f>
        <v>C</v>
      </c>
      <c r="H307" s="85" t="str">
        <f>'SERIES_DB-MetaData'!H307</f>
        <v>R</v>
      </c>
      <c r="I307" s="31">
        <f>IF('SERIES_DB-MetaData'!$F307="US",'SERIES_DB-MetaData'!I307,'SERIES_DB-MetaData'!I307/6.89476)</f>
        <v>5.047311291473525</v>
      </c>
      <c r="J307" s="31">
        <f>IF('SERIES_DB-MetaData'!$F307="US",'SERIES_DB-MetaData'!J307,'SERIES_DB-MetaData'!J307/6.89476)</f>
        <v>0</v>
      </c>
      <c r="K307" s="31">
        <f>IF('SERIES_DB-MetaData'!$F307="US",'SERIES_DB-MetaData'!K307,'SERIES_DB-MetaData'!K307/6.89476)</f>
        <v>0</v>
      </c>
      <c r="L307" s="31">
        <f>IF('SERIES_DB-MetaData'!$F307="US",'SERIES_DB-MetaData'!L307,'SERIES_DB-MetaData'!L307/4.448)</f>
        <v>121.17805755395682</v>
      </c>
      <c r="M307" s="20" t="str">
        <f>'SERIES_DB-MetaData'!M307</f>
        <v>III</v>
      </c>
      <c r="N307" s="31">
        <f>IF('SERIES_DB-MetaData'!$F307="US",'SERIES_DB-MetaData'!N307,'SERIES_DB-MetaData'!N307/25.4)</f>
        <v>3.5433070866141736</v>
      </c>
      <c r="O307" s="31">
        <f>IF('SERIES_DB-MetaData'!$F307="US",'SERIES_DB-MetaData'!O307,'SERIES_DB-MetaData'!O307/25.4)</f>
        <v>0.62992125984251968</v>
      </c>
      <c r="P307" s="31">
        <f>IF('SERIES_DB-MetaData'!$F307="US",'SERIES_DB-MetaData'!P307,'SERIES_DB-MetaData'!P307/25.4)</f>
        <v>16.929133858267718</v>
      </c>
      <c r="Q307" s="31">
        <f>IF('SERIES_DB-MetaData'!$F307="US",'SERIES_DB-MetaData'!Q307,'SERIES_DB-MetaData'!Q307/25.4)</f>
        <v>3.5433070866141736</v>
      </c>
      <c r="R307" s="31">
        <f>IF('SERIES_DB-MetaData'!$F307="US",'SERIES_DB-MetaData'!R307,'SERIES_DB-MetaData'!R307/25.4)</f>
        <v>28.543307086614174</v>
      </c>
      <c r="S307" s="31">
        <f>IF('SERIES_DB-MetaData'!$F307="US",'SERIES_DB-MetaData'!S307,'SERIES_DB-MetaData'!S307/25.4)</f>
        <v>41.338582677165356</v>
      </c>
      <c r="T307" s="24" t="str">
        <f>'SERIES_DB-MetaData'!T307</f>
        <v>C</v>
      </c>
      <c r="U307" s="31">
        <f>IF('SERIES_DB-MetaData'!$F307="US",'SERIES_DB-MetaData'!U307,'SERIES_DB-MetaData'!U307/(25.4^2))</f>
        <v>59.985119970239943</v>
      </c>
      <c r="V307" s="31">
        <f>IF('SERIES_DB-MetaData'!$F307="US",'SERIES_DB-MetaData'!V307,'SERIES_DB-MetaData'!V307/25.4)</f>
        <v>0.39370078740157483</v>
      </c>
      <c r="W307" s="31">
        <f>IF('SERIES_DB-MetaData'!$F307="US",'SERIES_DB-MetaData'!W307,'SERIES_DB-MetaData'!W307/25.4)</f>
        <v>0</v>
      </c>
      <c r="X307" s="31">
        <f>IF('SERIES_DB-MetaData'!$F307="US",'SERIES_DB-MetaData'!X307,'SERIES_DB-MetaData'!X307/25.4)</f>
        <v>0</v>
      </c>
      <c r="Y307" s="108">
        <f>'SERIES_DB-MetaData'!Y307</f>
        <v>2</v>
      </c>
      <c r="Z307" s="31">
        <f>IF('SERIES_DB-MetaData'!$F307="US",'SERIES_DB-MetaData'!Z307,'SERIES_DB-MetaData'!Z307/25.4)</f>
        <v>0</v>
      </c>
      <c r="AA307" s="108">
        <f>'SERIES_DB-MetaData'!AA307</f>
        <v>0</v>
      </c>
      <c r="AB307" s="31">
        <f>IF('SERIES_DB-MetaData'!$F307="US",'SERIES_DB-MetaData'!AB307,'SERIES_DB-MetaData'!AB307/25.4)</f>
        <v>0.19685039370078741</v>
      </c>
      <c r="AC307" s="108">
        <f>'SERIES_DB-MetaData'!AC307</f>
        <v>0</v>
      </c>
      <c r="AD307" s="108" t="str">
        <f>'SERIES_DB-MetaData'!AD307</f>
        <v>H90</v>
      </c>
      <c r="AE307" s="31">
        <f>IF('SERIES_DB-MetaData'!$F307="US",'SERIES_DB-MetaData'!AE307,'SERIES_DB-MetaData'!AE307/25.4)</f>
        <v>9.8425196850393704</v>
      </c>
      <c r="AF307" s="108" t="str">
        <f>'SERIES_DB-MetaData'!AF307</f>
        <v>Ribbed</v>
      </c>
      <c r="AG307" s="23">
        <f t="shared" si="26"/>
        <v>0.40589052371961148</v>
      </c>
      <c r="AH307" s="31">
        <f>IF('SERIES_DB-MetaData'!$F307="US",'SERIES_DB-MetaData'!AH307,'SERIES_DB-MetaData'!AH307/25.4)</f>
        <v>0</v>
      </c>
      <c r="AI307" s="31">
        <f>IF('SERIES_DB-MetaData'!$F307="US",'SERIES_DB-MetaData'!AI307,'SERIES_DB-MetaData'!AI307/6.89476)</f>
        <v>56.999808550261356</v>
      </c>
      <c r="AJ307" s="31">
        <f>IF('SERIES_DB-MetaData'!$F307="US",'SERIES_DB-MetaData'!AJ307,'SERIES_DB-MetaData'!AJ307/6.89476)</f>
        <v>82.381402688418447</v>
      </c>
      <c r="AK307" s="31">
        <f>IF('SERIES_DB-MetaData'!$F307="US",'SERIES_DB-MetaData'!AK307,'SERIES_DB-MetaData'!AK307/6.89476)</f>
        <v>0</v>
      </c>
      <c r="AL307" s="31">
        <f>IF('SERIES_DB-MetaData'!$F307="US",'SERIES_DB-MetaData'!AL307,'SERIES_DB-MetaData'!AL307/6.89476)</f>
        <v>0</v>
      </c>
      <c r="AM307" s="31">
        <f>IF('SERIES_DB-MetaData'!$F307="US",'SERIES_DB-MetaData'!AM307,'SERIES_DB-MetaData'!AM307/6.89476)</f>
        <v>0</v>
      </c>
      <c r="AN307" s="31">
        <f>IF('SERIES_DB-MetaData'!$F307="US",'SERIES_DB-MetaData'!AN307,'SERIES_DB-MetaData'!AN307/6.89476)</f>
        <v>0</v>
      </c>
      <c r="AO307" s="108">
        <f>'SERIES_DB-MetaData'!AO307</f>
        <v>0</v>
      </c>
      <c r="AP307" s="108" t="str">
        <f>'SERIES_DB-MetaData'!AP307</f>
        <v>R</v>
      </c>
      <c r="AQ307" s="108">
        <f>'SERIES_DB-MetaData'!AQ307</f>
        <v>1</v>
      </c>
      <c r="AR307" s="108" t="str">
        <f>'SERIES_DB-MetaData'!AR307</f>
        <v>Ribbed</v>
      </c>
      <c r="AS307" s="31">
        <f>IF('SERIES_DB-MetaData'!$F307="US",'SERIES_DB-MetaData'!AS307,'SERIES_DB-MetaData'!AS307/25.4)</f>
        <v>0.23622047244094491</v>
      </c>
      <c r="AT307" s="108">
        <f>'SERIES_DB-MetaData'!AT307</f>
        <v>0</v>
      </c>
      <c r="AU307" s="31">
        <f>IF('SERIES_DB-MetaData'!$F307="US",'SERIES_DB-MetaData'!AU307,'SERIES_DB-MetaData'!AU307/25.4)</f>
        <v>1.9685039370078741</v>
      </c>
      <c r="AV307" s="31">
        <f>IF('SERIES_DB-MetaData'!$F307="US",'SERIES_DB-MetaData'!AV307,'SERIES_DB-MetaData'!AV307/25.4)</f>
        <v>0</v>
      </c>
      <c r="AW307" s="108">
        <f>'SERIES_DB-MetaData'!AW307</f>
        <v>0</v>
      </c>
      <c r="AX307" s="31">
        <f>IF('SERIES_DB-MetaData'!$F307="US",'SERIES_DB-MetaData'!AX307,'SERIES_DB-MetaData'!AX307/25.4)</f>
        <v>0</v>
      </c>
      <c r="AY307" s="23">
        <f t="shared" si="27"/>
        <v>0.62831853071795862</v>
      </c>
      <c r="AZ307" s="23"/>
      <c r="BA307" s="31">
        <f>IF('SERIES_DB-MetaData'!$F307="US",'SERIES_DB-MetaData'!BA307,'SERIES_DB-MetaData'!BA307/6.89476)</f>
        <v>53.954017253682508</v>
      </c>
      <c r="BB307" s="31">
        <f>IF('SERIES_DB-MetaData'!$F307="US",'SERIES_DB-MetaData'!BB307,'SERIES_DB-MetaData'!BB307/6.89476)</f>
        <v>75.999744733681808</v>
      </c>
      <c r="BC307" s="108">
        <f>'SERIES_DB-MetaData'!BC307</f>
        <v>0</v>
      </c>
      <c r="BD307" s="31">
        <f>IF('SERIES_DB-MetaData'!$F307="US",'SERIES_DB-MetaData'!BD307,'SERIES_DB-MetaData'!BD307/25.4)</f>
        <v>0.39370078740157483</v>
      </c>
      <c r="BE307" s="31">
        <f>IF('SERIES_DB-MetaData'!$F307="US",'SERIES_DB-MetaData'!BE307,'SERIES_DB-MetaData'!BE307/25.4)</f>
        <v>2.3622047244094491</v>
      </c>
      <c r="BF307" s="108">
        <f>'SERIES_DB-MetaData'!BF307</f>
        <v>2</v>
      </c>
      <c r="BG307" s="23">
        <f t="shared" si="28"/>
        <v>2.9088820866572154</v>
      </c>
      <c r="BH307" s="31">
        <f>IF('SERIES_DB-MetaData'!$F307="US",'SERIES_DB-MetaData'!BH307,'SERIES_DB-MetaData'!BH307/25.4)</f>
        <v>0</v>
      </c>
      <c r="BI307" s="31">
        <f>IF('SERIES_DB-MetaData'!$F307="US",'SERIES_DB-MetaData'!BI307,'SERIES_DB-MetaData'!BI307/6.89476)</f>
        <v>56.999808550261356</v>
      </c>
      <c r="BJ307" s="31">
        <f>IF('SERIES_DB-MetaData'!$F307="US",'SERIES_DB-MetaData'!BJ307,'SERIES_DB-MetaData'!BJ307/6.89476)</f>
        <v>82.381402688418447</v>
      </c>
      <c r="BK307" s="108">
        <f>'SERIES_DB-MetaData'!BK307</f>
        <v>0</v>
      </c>
      <c r="BL307" s="31">
        <f>IF('SERIES_DB-MetaData'!$F307="US",'SERIES_DB-MetaData'!BL307,'SERIES_DB-MetaData'!BL307/25.4)</f>
        <v>0.23622047244094491</v>
      </c>
      <c r="BM307" s="31">
        <f>IF('SERIES_DB-MetaData'!$F307="US",'SERIES_DB-MetaData'!BM307,'SERIES_DB-MetaData'!BM307/25.4)</f>
        <v>2.1326771653543308</v>
      </c>
      <c r="BN307" s="31">
        <f>'SERIES_DB-MetaData'!$BO$6</f>
        <v>0.52359877559829893</v>
      </c>
      <c r="BO307" s="22">
        <f>'SERIES_DB-MetaData'!$BO$6</f>
        <v>0.52359877559829893</v>
      </c>
      <c r="BP307" s="31">
        <f>IF('SERIES_DB-MetaData'!$F307="US",'SERIES_DB-MetaData'!BP307,'SERIES_DB-MetaData'!BP307/6.89476)</f>
        <v>53.954017253682508</v>
      </c>
      <c r="BQ307" s="31">
        <f>IF('SERIES_DB-MetaData'!$F307="US",'SERIES_DB-MetaData'!BQ307,'SERIES_DB-MetaData'!BQ307/6.89476)</f>
        <v>75.999744733681808</v>
      </c>
      <c r="BR307" s="108">
        <f>'SERIES_DB-MetaData'!BR307</f>
        <v>0</v>
      </c>
      <c r="BS307" s="31">
        <f>IF('SERIES_DB-MetaData'!$F307="US",'SERIES_DB-MetaData'!BS307,'SERIES_DB-MetaData'!BS307/25.4)</f>
        <v>0</v>
      </c>
      <c r="BT307" s="108">
        <f>'SERIES_DB-MetaData'!BT307</f>
        <v>0</v>
      </c>
      <c r="BU307" s="108">
        <f t="shared" si="29"/>
        <v>0</v>
      </c>
      <c r="BV307" s="31">
        <f>IF('SERIES_DB-MetaData'!$F307="US",'SERIES_DB-MetaData'!BV307,'SERIES_DB-MetaData'!BV307/6.89476)</f>
        <v>0</v>
      </c>
      <c r="BW307" s="108">
        <f>'SERIES_DB-MetaData'!BW307</f>
        <v>0</v>
      </c>
      <c r="BX307" s="108">
        <f>'SERIES_DB-MetaData'!BX307</f>
        <v>5</v>
      </c>
    </row>
    <row r="308" spans="1:76">
      <c r="A308" s="85">
        <f>'SERIES_DB-MetaData'!A308</f>
        <v>303</v>
      </c>
      <c r="B308" s="85">
        <f>'SERIES_DB-MetaData'!B308</f>
        <v>0</v>
      </c>
      <c r="C308" s="85">
        <f>'SERIES_DB-MetaData'!C308</f>
        <v>1</v>
      </c>
      <c r="D308" s="85" t="str">
        <f>'SERIES_DB-MetaData'!D308</f>
        <v>H1</v>
      </c>
      <c r="E308" s="85" t="str">
        <f>'SERIES_DB-MetaData'!E308</f>
        <v>Tokunaga, Nakachi (2012)</v>
      </c>
      <c r="F308" s="20" t="s">
        <v>193</v>
      </c>
      <c r="G308" s="85" t="str">
        <f>'SERIES_DB-MetaData'!G308</f>
        <v>C</v>
      </c>
      <c r="H308" s="85" t="str">
        <f>'SERIES_DB-MetaData'!H308</f>
        <v>R</v>
      </c>
      <c r="I308" s="31">
        <f>IF('SERIES_DB-MetaData'!$F308="US",'SERIES_DB-MetaData'!I308,'SERIES_DB-MetaData'!I308/6.89476)</f>
        <v>5.1778452041840479</v>
      </c>
      <c r="J308" s="31">
        <f>IF('SERIES_DB-MetaData'!$F308="US",'SERIES_DB-MetaData'!J308,'SERIES_DB-MetaData'!J308/6.89476)</f>
        <v>0</v>
      </c>
      <c r="K308" s="31">
        <f>IF('SERIES_DB-MetaData'!$F308="US",'SERIES_DB-MetaData'!K308,'SERIES_DB-MetaData'!K308/6.89476)</f>
        <v>0</v>
      </c>
      <c r="L308" s="31">
        <f>IF('SERIES_DB-MetaData'!$F308="US",'SERIES_DB-MetaData'!L308,'SERIES_DB-MetaData'!L308/4.448)</f>
        <v>124.32553956834531</v>
      </c>
      <c r="M308" s="20" t="str">
        <f>'SERIES_DB-MetaData'!M308</f>
        <v>III</v>
      </c>
      <c r="N308" s="31">
        <f>IF('SERIES_DB-MetaData'!$F308="US",'SERIES_DB-MetaData'!N308,'SERIES_DB-MetaData'!N308/25.4)</f>
        <v>3.5433070866141736</v>
      </c>
      <c r="O308" s="31">
        <f>IF('SERIES_DB-MetaData'!$F308="US",'SERIES_DB-MetaData'!O308,'SERIES_DB-MetaData'!O308/25.4)</f>
        <v>0.62992125984251968</v>
      </c>
      <c r="P308" s="31">
        <f>IF('SERIES_DB-MetaData'!$F308="US",'SERIES_DB-MetaData'!P308,'SERIES_DB-MetaData'!P308/25.4)</f>
        <v>16.929133858267718</v>
      </c>
      <c r="Q308" s="31">
        <f>IF('SERIES_DB-MetaData'!$F308="US",'SERIES_DB-MetaData'!Q308,'SERIES_DB-MetaData'!Q308/25.4)</f>
        <v>3.5433070866141736</v>
      </c>
      <c r="R308" s="31">
        <f>IF('SERIES_DB-MetaData'!$F308="US",'SERIES_DB-MetaData'!R308,'SERIES_DB-MetaData'!R308/25.4)</f>
        <v>28.543307086614174</v>
      </c>
      <c r="S308" s="31">
        <f>IF('SERIES_DB-MetaData'!$F308="US",'SERIES_DB-MetaData'!S308,'SERIES_DB-MetaData'!S308/25.4)</f>
        <v>41.338582677165356</v>
      </c>
      <c r="T308" s="24" t="str">
        <f>'SERIES_DB-MetaData'!T308</f>
        <v>C</v>
      </c>
      <c r="U308" s="31">
        <f>IF('SERIES_DB-MetaData'!$F308="US",'SERIES_DB-MetaData'!U308,'SERIES_DB-MetaData'!U308/(25.4^2))</f>
        <v>59.985119970239943</v>
      </c>
      <c r="V308" s="31">
        <f>IF('SERIES_DB-MetaData'!$F308="US",'SERIES_DB-MetaData'!V308,'SERIES_DB-MetaData'!V308/25.4)</f>
        <v>0.39370078740157483</v>
      </c>
      <c r="W308" s="31">
        <f>IF('SERIES_DB-MetaData'!$F308="US",'SERIES_DB-MetaData'!W308,'SERIES_DB-MetaData'!W308/25.4)</f>
        <v>0</v>
      </c>
      <c r="X308" s="31">
        <f>IF('SERIES_DB-MetaData'!$F308="US",'SERIES_DB-MetaData'!X308,'SERIES_DB-MetaData'!X308/25.4)</f>
        <v>0</v>
      </c>
      <c r="Y308" s="108">
        <f>'SERIES_DB-MetaData'!Y308</f>
        <v>2</v>
      </c>
      <c r="Z308" s="31">
        <f>IF('SERIES_DB-MetaData'!$F308="US",'SERIES_DB-MetaData'!Z308,'SERIES_DB-MetaData'!Z308/25.4)</f>
        <v>0</v>
      </c>
      <c r="AA308" s="108">
        <f>'SERIES_DB-MetaData'!AA308</f>
        <v>0</v>
      </c>
      <c r="AB308" s="31">
        <f>IF('SERIES_DB-MetaData'!$F308="US",'SERIES_DB-MetaData'!AB308,'SERIES_DB-MetaData'!AB308/25.4)</f>
        <v>0.19685039370078741</v>
      </c>
      <c r="AC308" s="108">
        <f>'SERIES_DB-MetaData'!AC308</f>
        <v>0</v>
      </c>
      <c r="AD308" s="108" t="str">
        <f>'SERIES_DB-MetaData'!AD308</f>
        <v>H90</v>
      </c>
      <c r="AE308" s="31">
        <f>IF('SERIES_DB-MetaData'!$F308="US",'SERIES_DB-MetaData'!AE308,'SERIES_DB-MetaData'!AE308/25.4)</f>
        <v>9.8425196850393704</v>
      </c>
      <c r="AF308" s="108" t="str">
        <f>'SERIES_DB-MetaData'!AF308</f>
        <v>Ribbed</v>
      </c>
      <c r="AG308" s="23">
        <f t="shared" si="26"/>
        <v>0.40589052371961148</v>
      </c>
      <c r="AH308" s="31">
        <f>IF('SERIES_DB-MetaData'!$F308="US",'SERIES_DB-MetaData'!AH308,'SERIES_DB-MetaData'!AH308/25.4)</f>
        <v>0</v>
      </c>
      <c r="AI308" s="31">
        <f>IF('SERIES_DB-MetaData'!$F308="US",'SERIES_DB-MetaData'!AI308,'SERIES_DB-MetaData'!AI308/6.89476)</f>
        <v>56.999808550261356</v>
      </c>
      <c r="AJ308" s="31">
        <f>IF('SERIES_DB-MetaData'!$F308="US",'SERIES_DB-MetaData'!AJ308,'SERIES_DB-MetaData'!AJ308/6.89476)</f>
        <v>82.381402688418447</v>
      </c>
      <c r="AK308" s="31">
        <f>IF('SERIES_DB-MetaData'!$F308="US",'SERIES_DB-MetaData'!AK308,'SERIES_DB-MetaData'!AK308/6.89476)</f>
        <v>0</v>
      </c>
      <c r="AL308" s="31">
        <f>IF('SERIES_DB-MetaData'!$F308="US",'SERIES_DB-MetaData'!AL308,'SERIES_DB-MetaData'!AL308/6.89476)</f>
        <v>0</v>
      </c>
      <c r="AM308" s="31">
        <f>IF('SERIES_DB-MetaData'!$F308="US",'SERIES_DB-MetaData'!AM308,'SERIES_DB-MetaData'!AM308/6.89476)</f>
        <v>0</v>
      </c>
      <c r="AN308" s="31">
        <f>IF('SERIES_DB-MetaData'!$F308="US",'SERIES_DB-MetaData'!AN308,'SERIES_DB-MetaData'!AN308/6.89476)</f>
        <v>0</v>
      </c>
      <c r="AO308" s="108">
        <f>'SERIES_DB-MetaData'!AO308</f>
        <v>0</v>
      </c>
      <c r="AP308" s="108" t="str">
        <f>'SERIES_DB-MetaData'!AP308</f>
        <v>R</v>
      </c>
      <c r="AQ308" s="108">
        <f>'SERIES_DB-MetaData'!AQ308</f>
        <v>1</v>
      </c>
      <c r="AR308" s="108" t="str">
        <f>'SERIES_DB-MetaData'!AR308</f>
        <v>Ribbed</v>
      </c>
      <c r="AS308" s="31">
        <f>IF('SERIES_DB-MetaData'!$F308="US",'SERIES_DB-MetaData'!AS308,'SERIES_DB-MetaData'!AS308/25.4)</f>
        <v>0.23622047244094491</v>
      </c>
      <c r="AT308" s="108">
        <f>'SERIES_DB-MetaData'!AT308</f>
        <v>0</v>
      </c>
      <c r="AU308" s="31">
        <f>IF('SERIES_DB-MetaData'!$F308="US",'SERIES_DB-MetaData'!AU308,'SERIES_DB-MetaData'!AU308/25.4)</f>
        <v>1.9685039370078741</v>
      </c>
      <c r="AV308" s="31">
        <f>IF('SERIES_DB-MetaData'!$F308="US",'SERIES_DB-MetaData'!AV308,'SERIES_DB-MetaData'!AV308/25.4)</f>
        <v>0</v>
      </c>
      <c r="AW308" s="108">
        <f>'SERIES_DB-MetaData'!AW308</f>
        <v>0</v>
      </c>
      <c r="AX308" s="31">
        <f>IF('SERIES_DB-MetaData'!$F308="US",'SERIES_DB-MetaData'!AX308,'SERIES_DB-MetaData'!AX308/25.4)</f>
        <v>0</v>
      </c>
      <c r="AY308" s="23">
        <f t="shared" si="27"/>
        <v>0.62831853071795862</v>
      </c>
      <c r="AZ308" s="23"/>
      <c r="BA308" s="31">
        <f>IF('SERIES_DB-MetaData'!$F308="US",'SERIES_DB-MetaData'!BA308,'SERIES_DB-MetaData'!BA308/6.89476)</f>
        <v>53.954017253682508</v>
      </c>
      <c r="BB308" s="31">
        <f>IF('SERIES_DB-MetaData'!$F308="US",'SERIES_DB-MetaData'!BB308,'SERIES_DB-MetaData'!BB308/6.89476)</f>
        <v>75.999744733681808</v>
      </c>
      <c r="BC308" s="108">
        <f>'SERIES_DB-MetaData'!BC308</f>
        <v>0</v>
      </c>
      <c r="BD308" s="31">
        <f>IF('SERIES_DB-MetaData'!$F308="US",'SERIES_DB-MetaData'!BD308,'SERIES_DB-MetaData'!BD308/25.4)</f>
        <v>0.39370078740157483</v>
      </c>
      <c r="BE308" s="31">
        <f>IF('SERIES_DB-MetaData'!$F308="US",'SERIES_DB-MetaData'!BE308,'SERIES_DB-MetaData'!BE308/25.4)</f>
        <v>2.3622047244094491</v>
      </c>
      <c r="BF308" s="108">
        <f>'SERIES_DB-MetaData'!BF308</f>
        <v>2</v>
      </c>
      <c r="BG308" s="23">
        <f t="shared" si="28"/>
        <v>2.9088820866572154</v>
      </c>
      <c r="BH308" s="31">
        <f>IF('SERIES_DB-MetaData'!$F308="US",'SERIES_DB-MetaData'!BH308,'SERIES_DB-MetaData'!BH308/25.4)</f>
        <v>0</v>
      </c>
      <c r="BI308" s="31">
        <f>IF('SERIES_DB-MetaData'!$F308="US",'SERIES_DB-MetaData'!BI308,'SERIES_DB-MetaData'!BI308/6.89476)</f>
        <v>56.999808550261356</v>
      </c>
      <c r="BJ308" s="31">
        <f>IF('SERIES_DB-MetaData'!$F308="US",'SERIES_DB-MetaData'!BJ308,'SERIES_DB-MetaData'!BJ308/6.89476)</f>
        <v>82.381402688418447</v>
      </c>
      <c r="BK308" s="108">
        <f>'SERIES_DB-MetaData'!BK308</f>
        <v>0</v>
      </c>
      <c r="BL308" s="31">
        <f>IF('SERIES_DB-MetaData'!$F308="US",'SERIES_DB-MetaData'!BL308,'SERIES_DB-MetaData'!BL308/25.4)</f>
        <v>0.23622047244094491</v>
      </c>
      <c r="BM308" s="31">
        <f>IF('SERIES_DB-MetaData'!$F308="US",'SERIES_DB-MetaData'!BM308,'SERIES_DB-MetaData'!BM308/25.4)</f>
        <v>2.1326771653543308</v>
      </c>
      <c r="BN308" s="31">
        <f>'SERIES_DB-MetaData'!$BO$6</f>
        <v>0.52359877559829893</v>
      </c>
      <c r="BO308" s="22">
        <f>'SERIES_DB-MetaData'!$BO$6</f>
        <v>0.52359877559829893</v>
      </c>
      <c r="BP308" s="31">
        <f>IF('SERIES_DB-MetaData'!$F308="US",'SERIES_DB-MetaData'!BP308,'SERIES_DB-MetaData'!BP308/6.89476)</f>
        <v>53.954017253682508</v>
      </c>
      <c r="BQ308" s="31">
        <f>IF('SERIES_DB-MetaData'!$F308="US",'SERIES_DB-MetaData'!BQ308,'SERIES_DB-MetaData'!BQ308/6.89476)</f>
        <v>75.999744733681808</v>
      </c>
      <c r="BR308" s="108">
        <f>'SERIES_DB-MetaData'!BR308</f>
        <v>0</v>
      </c>
      <c r="BS308" s="31">
        <f>IF('SERIES_DB-MetaData'!$F308="US",'SERIES_DB-MetaData'!BS308,'SERIES_DB-MetaData'!BS308/25.4)</f>
        <v>0</v>
      </c>
      <c r="BT308" s="108">
        <f>'SERIES_DB-MetaData'!BT308</f>
        <v>0</v>
      </c>
      <c r="BU308" s="108">
        <f t="shared" si="29"/>
        <v>0</v>
      </c>
      <c r="BV308" s="31">
        <f>IF('SERIES_DB-MetaData'!$F308="US",'SERIES_DB-MetaData'!BV308,'SERIES_DB-MetaData'!BV308/6.89476)</f>
        <v>0</v>
      </c>
      <c r="BW308" s="108">
        <f>'SERIES_DB-MetaData'!BW308</f>
        <v>0</v>
      </c>
      <c r="BX308" s="108">
        <f>'SERIES_DB-MetaData'!BX308</f>
        <v>5</v>
      </c>
    </row>
    <row r="309" spans="1:76">
      <c r="A309" s="85">
        <f>'SERIES_DB-MetaData'!A309</f>
        <v>304</v>
      </c>
      <c r="B309" s="85">
        <f>'SERIES_DB-MetaData'!B309</f>
        <v>0</v>
      </c>
      <c r="C309" s="85">
        <f>'SERIES_DB-MetaData'!C309</f>
        <v>2</v>
      </c>
      <c r="D309" s="85" t="str">
        <f>'SERIES_DB-MetaData'!D309</f>
        <v>H2</v>
      </c>
      <c r="E309" s="85" t="str">
        <f>'SERIES_DB-MetaData'!E309</f>
        <v>Tokunaga, Nakachi (2012)</v>
      </c>
      <c r="F309" s="20" t="s">
        <v>193</v>
      </c>
      <c r="G309" s="85" t="str">
        <f>'SERIES_DB-MetaData'!G309</f>
        <v>C</v>
      </c>
      <c r="H309" s="85" t="str">
        <f>'SERIES_DB-MetaData'!H309</f>
        <v>R</v>
      </c>
      <c r="I309" s="31">
        <f>IF('SERIES_DB-MetaData'!$F309="US",'SERIES_DB-MetaData'!I309,'SERIES_DB-MetaData'!I309/6.89476)</f>
        <v>5.047311291473525</v>
      </c>
      <c r="J309" s="31">
        <f>IF('SERIES_DB-MetaData'!$F309="US",'SERIES_DB-MetaData'!J309,'SERIES_DB-MetaData'!J309/6.89476)</f>
        <v>0</v>
      </c>
      <c r="K309" s="31">
        <f>IF('SERIES_DB-MetaData'!$F309="US",'SERIES_DB-MetaData'!K309,'SERIES_DB-MetaData'!K309/6.89476)</f>
        <v>0</v>
      </c>
      <c r="L309" s="31">
        <f>IF('SERIES_DB-MetaData'!$F309="US",'SERIES_DB-MetaData'!L309,'SERIES_DB-MetaData'!L309/4.448)</f>
        <v>120.05395683453236</v>
      </c>
      <c r="M309" s="20" t="str">
        <f>'SERIES_DB-MetaData'!M309</f>
        <v>III</v>
      </c>
      <c r="N309" s="31">
        <f>IF('SERIES_DB-MetaData'!$F309="US",'SERIES_DB-MetaData'!N309,'SERIES_DB-MetaData'!N309/25.4)</f>
        <v>3.5433070866141736</v>
      </c>
      <c r="O309" s="31">
        <f>IF('SERIES_DB-MetaData'!$F309="US",'SERIES_DB-MetaData'!O309,'SERIES_DB-MetaData'!O309/25.4)</f>
        <v>0.62992125984251968</v>
      </c>
      <c r="P309" s="31">
        <f>IF('SERIES_DB-MetaData'!$F309="US",'SERIES_DB-MetaData'!P309,'SERIES_DB-MetaData'!P309/25.4)</f>
        <v>16.929133858267718</v>
      </c>
      <c r="Q309" s="31">
        <f>IF('SERIES_DB-MetaData'!$F309="US",'SERIES_DB-MetaData'!Q309,'SERIES_DB-MetaData'!Q309/25.4)</f>
        <v>3.5433070866141736</v>
      </c>
      <c r="R309" s="31">
        <f>IF('SERIES_DB-MetaData'!$F309="US",'SERIES_DB-MetaData'!R309,'SERIES_DB-MetaData'!R309/25.4)</f>
        <v>28.543307086614174</v>
      </c>
      <c r="S309" s="31">
        <f>IF('SERIES_DB-MetaData'!$F309="US",'SERIES_DB-MetaData'!S309,'SERIES_DB-MetaData'!S309/25.4)</f>
        <v>41.338582677165356</v>
      </c>
      <c r="T309" s="24" t="str">
        <f>'SERIES_DB-MetaData'!T309</f>
        <v>C</v>
      </c>
      <c r="U309" s="31">
        <f>IF('SERIES_DB-MetaData'!$F309="US",'SERIES_DB-MetaData'!U309,'SERIES_DB-MetaData'!U309/(25.4^2))</f>
        <v>59.985119970239943</v>
      </c>
      <c r="V309" s="31">
        <f>IF('SERIES_DB-MetaData'!$F309="US",'SERIES_DB-MetaData'!V309,'SERIES_DB-MetaData'!V309/25.4)</f>
        <v>0.62992125984251968</v>
      </c>
      <c r="W309" s="31">
        <f>IF('SERIES_DB-MetaData'!$F309="US",'SERIES_DB-MetaData'!W309,'SERIES_DB-MetaData'!W309/25.4)</f>
        <v>0</v>
      </c>
      <c r="X309" s="31">
        <f>IF('SERIES_DB-MetaData'!$F309="US",'SERIES_DB-MetaData'!X309,'SERIES_DB-MetaData'!X309/25.4)</f>
        <v>0</v>
      </c>
      <c r="Y309" s="108">
        <f>'SERIES_DB-MetaData'!Y309</f>
        <v>2</v>
      </c>
      <c r="Z309" s="31">
        <f>IF('SERIES_DB-MetaData'!$F309="US",'SERIES_DB-MetaData'!Z309,'SERIES_DB-MetaData'!Z309/25.4)</f>
        <v>0</v>
      </c>
      <c r="AA309" s="108">
        <f>'SERIES_DB-MetaData'!AA309</f>
        <v>0</v>
      </c>
      <c r="AB309" s="31">
        <f>IF('SERIES_DB-MetaData'!$F309="US",'SERIES_DB-MetaData'!AB309,'SERIES_DB-MetaData'!AB309/25.4)</f>
        <v>0.19685039370078741</v>
      </c>
      <c r="AC309" s="108">
        <f>'SERIES_DB-MetaData'!AC309</f>
        <v>0</v>
      </c>
      <c r="AD309" s="108" t="str">
        <f>'SERIES_DB-MetaData'!AD309</f>
        <v>H90</v>
      </c>
      <c r="AE309" s="31">
        <f>IF('SERIES_DB-MetaData'!$F309="US",'SERIES_DB-MetaData'!AE309,'SERIES_DB-MetaData'!AE309/25.4)</f>
        <v>9.8425196850393704</v>
      </c>
      <c r="AF309" s="108" t="str">
        <f>'SERIES_DB-MetaData'!AF309</f>
        <v>Ribbed</v>
      </c>
      <c r="AG309" s="23">
        <f t="shared" si="26"/>
        <v>1.0390797407222054</v>
      </c>
      <c r="AH309" s="31">
        <f>IF('SERIES_DB-MetaData'!$F309="US",'SERIES_DB-MetaData'!AH309,'SERIES_DB-MetaData'!AH309/25.4)</f>
        <v>0</v>
      </c>
      <c r="AI309" s="31">
        <f>IF('SERIES_DB-MetaData'!$F309="US",'SERIES_DB-MetaData'!AI309,'SERIES_DB-MetaData'!AI309/6.89476)</f>
        <v>56.999808550261356</v>
      </c>
      <c r="AJ309" s="31">
        <f>IF('SERIES_DB-MetaData'!$F309="US",'SERIES_DB-MetaData'!AJ309,'SERIES_DB-MetaData'!AJ309/6.89476)</f>
        <v>82.381402688418447</v>
      </c>
      <c r="AK309" s="31">
        <f>IF('SERIES_DB-MetaData'!$F309="US",'SERIES_DB-MetaData'!AK309,'SERIES_DB-MetaData'!AK309/6.89476)</f>
        <v>0</v>
      </c>
      <c r="AL309" s="31">
        <f>IF('SERIES_DB-MetaData'!$F309="US",'SERIES_DB-MetaData'!AL309,'SERIES_DB-MetaData'!AL309/6.89476)</f>
        <v>0</v>
      </c>
      <c r="AM309" s="31">
        <f>IF('SERIES_DB-MetaData'!$F309="US",'SERIES_DB-MetaData'!AM309,'SERIES_DB-MetaData'!AM309/6.89476)</f>
        <v>0</v>
      </c>
      <c r="AN309" s="31">
        <f>IF('SERIES_DB-MetaData'!$F309="US",'SERIES_DB-MetaData'!AN309,'SERIES_DB-MetaData'!AN309/6.89476)</f>
        <v>0</v>
      </c>
      <c r="AO309" s="108">
        <f>'SERIES_DB-MetaData'!AO309</f>
        <v>0</v>
      </c>
      <c r="AP309" s="108" t="str">
        <f>'SERIES_DB-MetaData'!AP309</f>
        <v>R</v>
      </c>
      <c r="AQ309" s="108">
        <f>'SERIES_DB-MetaData'!AQ309</f>
        <v>1</v>
      </c>
      <c r="AR309" s="108" t="str">
        <f>'SERIES_DB-MetaData'!AR309</f>
        <v>Ribbed</v>
      </c>
      <c r="AS309" s="31">
        <f>IF('SERIES_DB-MetaData'!$F309="US",'SERIES_DB-MetaData'!AS309,'SERIES_DB-MetaData'!AS309/25.4)</f>
        <v>0.23622047244094491</v>
      </c>
      <c r="AT309" s="108">
        <f>'SERIES_DB-MetaData'!AT309</f>
        <v>0</v>
      </c>
      <c r="AU309" s="31">
        <f>IF('SERIES_DB-MetaData'!$F309="US",'SERIES_DB-MetaData'!AU309,'SERIES_DB-MetaData'!AU309/25.4)</f>
        <v>1.9685039370078741</v>
      </c>
      <c r="AV309" s="31">
        <f>IF('SERIES_DB-MetaData'!$F309="US",'SERIES_DB-MetaData'!AV309,'SERIES_DB-MetaData'!AV309/25.4)</f>
        <v>0</v>
      </c>
      <c r="AW309" s="108">
        <f>'SERIES_DB-MetaData'!AW309</f>
        <v>0</v>
      </c>
      <c r="AX309" s="31">
        <f>IF('SERIES_DB-MetaData'!$F309="US",'SERIES_DB-MetaData'!AX309,'SERIES_DB-MetaData'!AX309/25.4)</f>
        <v>0</v>
      </c>
      <c r="AY309" s="23">
        <f t="shared" si="27"/>
        <v>0.62831853071795862</v>
      </c>
      <c r="AZ309" s="23"/>
      <c r="BA309" s="31">
        <f>IF('SERIES_DB-MetaData'!$F309="US",'SERIES_DB-MetaData'!BA309,'SERIES_DB-MetaData'!BA309/6.89476)</f>
        <v>53.954017253682508</v>
      </c>
      <c r="BB309" s="31">
        <f>IF('SERIES_DB-MetaData'!$F309="US",'SERIES_DB-MetaData'!BB309,'SERIES_DB-MetaData'!BB309/6.89476)</f>
        <v>75.999744733681808</v>
      </c>
      <c r="BC309" s="108">
        <f>'SERIES_DB-MetaData'!BC309</f>
        <v>0</v>
      </c>
      <c r="BD309" s="31">
        <f>IF('SERIES_DB-MetaData'!$F309="US",'SERIES_DB-MetaData'!BD309,'SERIES_DB-MetaData'!BD309/25.4)</f>
        <v>0.39370078740157483</v>
      </c>
      <c r="BE309" s="31">
        <f>IF('SERIES_DB-MetaData'!$F309="US",'SERIES_DB-MetaData'!BE309,'SERIES_DB-MetaData'!BE309/25.4)</f>
        <v>2.3622047244094491</v>
      </c>
      <c r="BF309" s="108">
        <f>'SERIES_DB-MetaData'!BF309</f>
        <v>2</v>
      </c>
      <c r="BG309" s="23">
        <f t="shared" si="28"/>
        <v>2.9088820866572154</v>
      </c>
      <c r="BH309" s="31">
        <f>IF('SERIES_DB-MetaData'!$F309="US",'SERIES_DB-MetaData'!BH309,'SERIES_DB-MetaData'!BH309/25.4)</f>
        <v>0</v>
      </c>
      <c r="BI309" s="31">
        <f>IF('SERIES_DB-MetaData'!$F309="US",'SERIES_DB-MetaData'!BI309,'SERIES_DB-MetaData'!BI309/6.89476)</f>
        <v>56.999808550261356</v>
      </c>
      <c r="BJ309" s="31">
        <f>IF('SERIES_DB-MetaData'!$F309="US",'SERIES_DB-MetaData'!BJ309,'SERIES_DB-MetaData'!BJ309/6.89476)</f>
        <v>82.381402688418447</v>
      </c>
      <c r="BK309" s="108">
        <f>'SERIES_DB-MetaData'!BK309</f>
        <v>0</v>
      </c>
      <c r="BL309" s="31">
        <f>IF('SERIES_DB-MetaData'!$F309="US",'SERIES_DB-MetaData'!BL309,'SERIES_DB-MetaData'!BL309/25.4)</f>
        <v>0.23622047244094491</v>
      </c>
      <c r="BM309" s="31">
        <f>IF('SERIES_DB-MetaData'!$F309="US",'SERIES_DB-MetaData'!BM309,'SERIES_DB-MetaData'!BM309/25.4)</f>
        <v>2.1326771653543308</v>
      </c>
      <c r="BN309" s="31">
        <f>'SERIES_DB-MetaData'!$BO$6</f>
        <v>0.52359877559829893</v>
      </c>
      <c r="BO309" s="22">
        <f>'SERIES_DB-MetaData'!$BO$6</f>
        <v>0.52359877559829893</v>
      </c>
      <c r="BP309" s="31">
        <f>IF('SERIES_DB-MetaData'!$F309="US",'SERIES_DB-MetaData'!BP309,'SERIES_DB-MetaData'!BP309/6.89476)</f>
        <v>53.954017253682508</v>
      </c>
      <c r="BQ309" s="31">
        <f>IF('SERIES_DB-MetaData'!$F309="US",'SERIES_DB-MetaData'!BQ309,'SERIES_DB-MetaData'!BQ309/6.89476)</f>
        <v>75.999744733681808</v>
      </c>
      <c r="BR309" s="108">
        <f>'SERIES_DB-MetaData'!BR309</f>
        <v>0</v>
      </c>
      <c r="BS309" s="31">
        <f>IF('SERIES_DB-MetaData'!$F309="US",'SERIES_DB-MetaData'!BS309,'SERIES_DB-MetaData'!BS309/25.4)</f>
        <v>0</v>
      </c>
      <c r="BT309" s="108">
        <f>'SERIES_DB-MetaData'!BT309</f>
        <v>0</v>
      </c>
      <c r="BU309" s="108">
        <f t="shared" si="29"/>
        <v>0</v>
      </c>
      <c r="BV309" s="31">
        <f>IF('SERIES_DB-MetaData'!$F309="US",'SERIES_DB-MetaData'!BV309,'SERIES_DB-MetaData'!BV309/6.89476)</f>
        <v>0</v>
      </c>
      <c r="BW309" s="108">
        <f>'SERIES_DB-MetaData'!BW309</f>
        <v>0</v>
      </c>
      <c r="BX309" s="108">
        <f>'SERIES_DB-MetaData'!BX309</f>
        <v>5</v>
      </c>
    </row>
    <row r="310" spans="1:76">
      <c r="A310" s="85">
        <f>'SERIES_DB-MetaData'!A310</f>
        <v>305</v>
      </c>
      <c r="B310" s="85">
        <f>'SERIES_DB-MetaData'!B310</f>
        <v>0</v>
      </c>
      <c r="C310" s="85">
        <f>'SERIES_DB-MetaData'!C310</f>
        <v>3</v>
      </c>
      <c r="D310" s="85" t="str">
        <f>'SERIES_DB-MetaData'!D310</f>
        <v>H3</v>
      </c>
      <c r="E310" s="85" t="str">
        <f>'SERIES_DB-MetaData'!E310</f>
        <v>Tokunaga, Nakachi (2012)</v>
      </c>
      <c r="F310" s="20" t="s">
        <v>193</v>
      </c>
      <c r="G310" s="85" t="str">
        <f>'SERIES_DB-MetaData'!G310</f>
        <v>C</v>
      </c>
      <c r="H310" s="85" t="str">
        <f>'SERIES_DB-MetaData'!H310</f>
        <v>R</v>
      </c>
      <c r="I310" s="31">
        <f>IF('SERIES_DB-MetaData'!$F310="US",'SERIES_DB-MetaData'!I310,'SERIES_DB-MetaData'!I310/6.89476)</f>
        <v>8.8327947600786683</v>
      </c>
      <c r="J310" s="31">
        <f>IF('SERIES_DB-MetaData'!$F310="US",'SERIES_DB-MetaData'!J310,'SERIES_DB-MetaData'!J310/6.89476)</f>
        <v>0</v>
      </c>
      <c r="K310" s="31">
        <f>IF('SERIES_DB-MetaData'!$F310="US",'SERIES_DB-MetaData'!K310,'SERIES_DB-MetaData'!K310/6.89476)</f>
        <v>0</v>
      </c>
      <c r="L310" s="31">
        <f>IF('SERIES_DB-MetaData'!$F310="US",'SERIES_DB-MetaData'!L310,'SERIES_DB-MetaData'!L310/4.448)</f>
        <v>103.64208633093524</v>
      </c>
      <c r="M310" s="20" t="str">
        <f>'SERIES_DB-MetaData'!M310</f>
        <v>III</v>
      </c>
      <c r="N310" s="31">
        <f>IF('SERIES_DB-MetaData'!$F310="US",'SERIES_DB-MetaData'!N310,'SERIES_DB-MetaData'!N310/25.4)</f>
        <v>3.5433070866141736</v>
      </c>
      <c r="O310" s="31">
        <f>IF('SERIES_DB-MetaData'!$F310="US",'SERIES_DB-MetaData'!O310,'SERIES_DB-MetaData'!O310/25.4)</f>
        <v>0.62992125984251968</v>
      </c>
      <c r="P310" s="31">
        <f>IF('SERIES_DB-MetaData'!$F310="US",'SERIES_DB-MetaData'!P310,'SERIES_DB-MetaData'!P310/25.4)</f>
        <v>16.929133858267718</v>
      </c>
      <c r="Q310" s="31">
        <f>IF('SERIES_DB-MetaData'!$F310="US",'SERIES_DB-MetaData'!Q310,'SERIES_DB-MetaData'!Q310/25.4)</f>
        <v>3.5433070866141736</v>
      </c>
      <c r="R310" s="31">
        <f>IF('SERIES_DB-MetaData'!$F310="US",'SERIES_DB-MetaData'!R310,'SERIES_DB-MetaData'!R310/25.4)</f>
        <v>28.543307086614174</v>
      </c>
      <c r="S310" s="31">
        <f>IF('SERIES_DB-MetaData'!$F310="US",'SERIES_DB-MetaData'!S310,'SERIES_DB-MetaData'!S310/25.4)</f>
        <v>41.338582677165356</v>
      </c>
      <c r="T310" s="24" t="str">
        <f>'SERIES_DB-MetaData'!T310</f>
        <v>C</v>
      </c>
      <c r="U310" s="31">
        <f>IF('SERIES_DB-MetaData'!$F310="US",'SERIES_DB-MetaData'!U310,'SERIES_DB-MetaData'!U310/(25.4^2))</f>
        <v>59.985119970239943</v>
      </c>
      <c r="V310" s="31">
        <f>IF('SERIES_DB-MetaData'!$F310="US",'SERIES_DB-MetaData'!V310,'SERIES_DB-MetaData'!V310/25.4)</f>
        <v>0.62992125984251968</v>
      </c>
      <c r="W310" s="31">
        <f>IF('SERIES_DB-MetaData'!$F310="US",'SERIES_DB-MetaData'!W310,'SERIES_DB-MetaData'!W310/25.4)</f>
        <v>0</v>
      </c>
      <c r="X310" s="31">
        <f>IF('SERIES_DB-MetaData'!$F310="US",'SERIES_DB-MetaData'!X310,'SERIES_DB-MetaData'!X310/25.4)</f>
        <v>0</v>
      </c>
      <c r="Y310" s="108">
        <f>'SERIES_DB-MetaData'!Y310</f>
        <v>2</v>
      </c>
      <c r="Z310" s="31">
        <f>IF('SERIES_DB-MetaData'!$F310="US",'SERIES_DB-MetaData'!Z310,'SERIES_DB-MetaData'!Z310/25.4)</f>
        <v>0</v>
      </c>
      <c r="AA310" s="108">
        <f>'SERIES_DB-MetaData'!AA310</f>
        <v>0</v>
      </c>
      <c r="AB310" s="31">
        <f>IF('SERIES_DB-MetaData'!$F310="US",'SERIES_DB-MetaData'!AB310,'SERIES_DB-MetaData'!AB310/25.4)</f>
        <v>0.19685039370078741</v>
      </c>
      <c r="AC310" s="108">
        <f>'SERIES_DB-MetaData'!AC310</f>
        <v>0</v>
      </c>
      <c r="AD310" s="108" t="str">
        <f>'SERIES_DB-MetaData'!AD310</f>
        <v>H90</v>
      </c>
      <c r="AE310" s="31">
        <f>IF('SERIES_DB-MetaData'!$F310="US",'SERIES_DB-MetaData'!AE310,'SERIES_DB-MetaData'!AE310/25.4)</f>
        <v>9.8425196850393704</v>
      </c>
      <c r="AF310" s="108" t="str">
        <f>'SERIES_DB-MetaData'!AF310</f>
        <v>Ribbed</v>
      </c>
      <c r="AG310" s="23">
        <f t="shared" si="26"/>
        <v>1.0390797407222054</v>
      </c>
      <c r="AH310" s="31">
        <f>IF('SERIES_DB-MetaData'!$F310="US",'SERIES_DB-MetaData'!AH310,'SERIES_DB-MetaData'!AH310/25.4)</f>
        <v>0</v>
      </c>
      <c r="AI310" s="31">
        <f>IF('SERIES_DB-MetaData'!$F310="US",'SERIES_DB-MetaData'!AI310,'SERIES_DB-MetaData'!AI310/6.89476)</f>
        <v>56.999808550261356</v>
      </c>
      <c r="AJ310" s="31">
        <f>IF('SERIES_DB-MetaData'!$F310="US",'SERIES_DB-MetaData'!AJ310,'SERIES_DB-MetaData'!AJ310/6.89476)</f>
        <v>82.381402688418447</v>
      </c>
      <c r="AK310" s="31">
        <f>IF('SERIES_DB-MetaData'!$F310="US",'SERIES_DB-MetaData'!AK310,'SERIES_DB-MetaData'!AK310/6.89476)</f>
        <v>0</v>
      </c>
      <c r="AL310" s="31">
        <f>IF('SERIES_DB-MetaData'!$F310="US",'SERIES_DB-MetaData'!AL310,'SERIES_DB-MetaData'!AL310/6.89476)</f>
        <v>0</v>
      </c>
      <c r="AM310" s="31">
        <f>IF('SERIES_DB-MetaData'!$F310="US",'SERIES_DB-MetaData'!AM310,'SERIES_DB-MetaData'!AM310/6.89476)</f>
        <v>0</v>
      </c>
      <c r="AN310" s="31">
        <f>IF('SERIES_DB-MetaData'!$F310="US",'SERIES_DB-MetaData'!AN310,'SERIES_DB-MetaData'!AN310/6.89476)</f>
        <v>0</v>
      </c>
      <c r="AO310" s="108">
        <f>'SERIES_DB-MetaData'!AO310</f>
        <v>0</v>
      </c>
      <c r="AP310" s="108" t="str">
        <f>'SERIES_DB-MetaData'!AP310</f>
        <v>R</v>
      </c>
      <c r="AQ310" s="108">
        <f>'SERIES_DB-MetaData'!AQ310</f>
        <v>1</v>
      </c>
      <c r="AR310" s="108" t="str">
        <f>'SERIES_DB-MetaData'!AR310</f>
        <v>Ribbed</v>
      </c>
      <c r="AS310" s="31">
        <f>IF('SERIES_DB-MetaData'!$F310="US",'SERIES_DB-MetaData'!AS310,'SERIES_DB-MetaData'!AS310/25.4)</f>
        <v>0.23622047244094491</v>
      </c>
      <c r="AT310" s="108">
        <f>'SERIES_DB-MetaData'!AT310</f>
        <v>0</v>
      </c>
      <c r="AU310" s="31">
        <f>IF('SERIES_DB-MetaData'!$F310="US",'SERIES_DB-MetaData'!AU310,'SERIES_DB-MetaData'!AU310/25.4)</f>
        <v>1.9685039370078741</v>
      </c>
      <c r="AV310" s="31">
        <f>IF('SERIES_DB-MetaData'!$F310="US",'SERIES_DB-MetaData'!AV310,'SERIES_DB-MetaData'!AV310/25.4)</f>
        <v>0</v>
      </c>
      <c r="AW310" s="108">
        <f>'SERIES_DB-MetaData'!AW310</f>
        <v>0</v>
      </c>
      <c r="AX310" s="31">
        <f>IF('SERIES_DB-MetaData'!$F310="US",'SERIES_DB-MetaData'!AX310,'SERIES_DB-MetaData'!AX310/25.4)</f>
        <v>0</v>
      </c>
      <c r="AY310" s="23">
        <f t="shared" si="27"/>
        <v>0.62831853071795862</v>
      </c>
      <c r="AZ310" s="23"/>
      <c r="BA310" s="31">
        <f>IF('SERIES_DB-MetaData'!$F310="US",'SERIES_DB-MetaData'!BA310,'SERIES_DB-MetaData'!BA310/6.89476)</f>
        <v>53.954017253682508</v>
      </c>
      <c r="BB310" s="31">
        <f>IF('SERIES_DB-MetaData'!$F310="US",'SERIES_DB-MetaData'!BB310,'SERIES_DB-MetaData'!BB310/6.89476)</f>
        <v>75.999744733681808</v>
      </c>
      <c r="BC310" s="108">
        <f>'SERIES_DB-MetaData'!BC310</f>
        <v>0</v>
      </c>
      <c r="BD310" s="31">
        <f>IF('SERIES_DB-MetaData'!$F310="US",'SERIES_DB-MetaData'!BD310,'SERIES_DB-MetaData'!BD310/25.4)</f>
        <v>0.39370078740157483</v>
      </c>
      <c r="BE310" s="31">
        <f>IF('SERIES_DB-MetaData'!$F310="US",'SERIES_DB-MetaData'!BE310,'SERIES_DB-MetaData'!BE310/25.4)</f>
        <v>2.3622047244094491</v>
      </c>
      <c r="BF310" s="108">
        <f>'SERIES_DB-MetaData'!BF310</f>
        <v>2</v>
      </c>
      <c r="BG310" s="23">
        <f t="shared" si="28"/>
        <v>2.9088820866572154</v>
      </c>
      <c r="BH310" s="31">
        <f>IF('SERIES_DB-MetaData'!$F310="US",'SERIES_DB-MetaData'!BH310,'SERIES_DB-MetaData'!BH310/25.4)</f>
        <v>0</v>
      </c>
      <c r="BI310" s="31">
        <f>IF('SERIES_DB-MetaData'!$F310="US",'SERIES_DB-MetaData'!BI310,'SERIES_DB-MetaData'!BI310/6.89476)</f>
        <v>56.999808550261356</v>
      </c>
      <c r="BJ310" s="31">
        <f>IF('SERIES_DB-MetaData'!$F310="US",'SERIES_DB-MetaData'!BJ310,'SERIES_DB-MetaData'!BJ310/6.89476)</f>
        <v>82.381402688418447</v>
      </c>
      <c r="BK310" s="108">
        <f>'SERIES_DB-MetaData'!BK310</f>
        <v>0</v>
      </c>
      <c r="BL310" s="31">
        <f>IF('SERIES_DB-MetaData'!$F310="US",'SERIES_DB-MetaData'!BL310,'SERIES_DB-MetaData'!BL310/25.4)</f>
        <v>0.23622047244094491</v>
      </c>
      <c r="BM310" s="31">
        <f>IF('SERIES_DB-MetaData'!$F310="US",'SERIES_DB-MetaData'!BM310,'SERIES_DB-MetaData'!BM310/25.4)</f>
        <v>2.1326771653543308</v>
      </c>
      <c r="BN310" s="31">
        <f>'SERIES_DB-MetaData'!$BO$6</f>
        <v>0.52359877559829893</v>
      </c>
      <c r="BO310" s="22">
        <f>'SERIES_DB-MetaData'!$BO$6</f>
        <v>0.52359877559829893</v>
      </c>
      <c r="BP310" s="31">
        <f>IF('SERIES_DB-MetaData'!$F310="US",'SERIES_DB-MetaData'!BP310,'SERIES_DB-MetaData'!BP310/6.89476)</f>
        <v>53.954017253682508</v>
      </c>
      <c r="BQ310" s="31">
        <f>IF('SERIES_DB-MetaData'!$F310="US",'SERIES_DB-MetaData'!BQ310,'SERIES_DB-MetaData'!BQ310/6.89476)</f>
        <v>75.999744733681808</v>
      </c>
      <c r="BR310" s="108">
        <f>'SERIES_DB-MetaData'!BR310</f>
        <v>0</v>
      </c>
      <c r="BS310" s="31">
        <f>IF('SERIES_DB-MetaData'!$F310="US",'SERIES_DB-MetaData'!BS310,'SERIES_DB-MetaData'!BS310/25.4)</f>
        <v>0</v>
      </c>
      <c r="BT310" s="108">
        <f>'SERIES_DB-MetaData'!BT310</f>
        <v>0</v>
      </c>
      <c r="BU310" s="108">
        <f t="shared" si="29"/>
        <v>0</v>
      </c>
      <c r="BV310" s="31">
        <f>IF('SERIES_DB-MetaData'!$F310="US",'SERIES_DB-MetaData'!BV310,'SERIES_DB-MetaData'!BV310/6.89476)</f>
        <v>0</v>
      </c>
      <c r="BW310" s="108">
        <f>'SERIES_DB-MetaData'!BW310</f>
        <v>0</v>
      </c>
      <c r="BX310" s="108">
        <f>'SERIES_DB-MetaData'!BX310</f>
        <v>5</v>
      </c>
    </row>
    <row r="311" spans="1:76">
      <c r="A311" s="85">
        <f>'SERIES_DB-MetaData'!A311</f>
        <v>306</v>
      </c>
      <c r="B311" s="85">
        <f>'SERIES_DB-MetaData'!B311</f>
        <v>0</v>
      </c>
      <c r="C311" s="85">
        <f>'SERIES_DB-MetaData'!C311</f>
        <v>1</v>
      </c>
      <c r="D311" s="85" t="str">
        <f>'SERIES_DB-MetaData'!D311</f>
        <v>SW00N1</v>
      </c>
      <c r="E311" s="85" t="str">
        <f>'SERIES_DB-MetaData'!E311</f>
        <v>Tomazevic, Lutman, Capuder and Petkovic (1996)</v>
      </c>
      <c r="F311" s="20" t="s">
        <v>193</v>
      </c>
      <c r="G311" s="85" t="str">
        <f>'SERIES_DB-MetaData'!G311</f>
        <v>C</v>
      </c>
      <c r="H311" s="85" t="str">
        <f>'SERIES_DB-MetaData'!H311</f>
        <v>R</v>
      </c>
      <c r="I311" s="31">
        <f>IF('SERIES_DB-MetaData'!$F311="US",'SERIES_DB-MetaData'!I311,'SERIES_DB-MetaData'!I311/6.89476)</f>
        <v>5.9610486804471803</v>
      </c>
      <c r="J311" s="31">
        <f>IF('SERIES_DB-MetaData'!$F311="US",'SERIES_DB-MetaData'!J311,'SERIES_DB-MetaData'!J311/6.89476)</f>
        <v>0</v>
      </c>
      <c r="K311" s="31">
        <f>IF('SERIES_DB-MetaData'!$F311="US",'SERIES_DB-MetaData'!K311,'SERIES_DB-MetaData'!K311/6.89476)</f>
        <v>0</v>
      </c>
      <c r="L311" s="31">
        <f>IF('SERIES_DB-MetaData'!$F311="US",'SERIES_DB-MetaData'!L311,'SERIES_DB-MetaData'!L311/4.448)</f>
        <v>22.897931654676253</v>
      </c>
      <c r="M311" s="20" t="str">
        <f>'SERIES_DB-MetaData'!M311</f>
        <v>IV</v>
      </c>
      <c r="N311" s="31">
        <f>IF('SERIES_DB-MetaData'!$F311="US",'SERIES_DB-MetaData'!N311,'SERIES_DB-MetaData'!N311/25.4)</f>
        <v>1.9685039370078741</v>
      </c>
      <c r="O311" s="31">
        <f>IF('SERIES_DB-MetaData'!$F311="US",'SERIES_DB-MetaData'!O311,'SERIES_DB-MetaData'!O311/25.4)</f>
        <v>0</v>
      </c>
      <c r="P311" s="31">
        <f>IF('SERIES_DB-MetaData'!$F311="US",'SERIES_DB-MetaData'!P311,'SERIES_DB-MetaData'!P311/25.4)</f>
        <v>38.188976377952756</v>
      </c>
      <c r="Q311" s="31">
        <f>IF('SERIES_DB-MetaData'!$F311="US",'SERIES_DB-MetaData'!Q311,'SERIES_DB-MetaData'!Q311/25.4)</f>
        <v>1.9685039370078741</v>
      </c>
      <c r="R311" s="31">
        <f>IF('SERIES_DB-MetaData'!$F311="US",'SERIES_DB-MetaData'!R311,'SERIES_DB-MetaData'!R311/25.4)</f>
        <v>70.275590551181111</v>
      </c>
      <c r="S311" s="31">
        <f>IF('SERIES_DB-MetaData'!$F311="US",'SERIES_DB-MetaData'!S311,'SERIES_DB-MetaData'!S311/25.4)</f>
        <v>70.275590551181111</v>
      </c>
      <c r="T311" s="24" t="str">
        <f>'SERIES_DB-MetaData'!T311</f>
        <v>C</v>
      </c>
      <c r="U311" s="31">
        <f>IF('SERIES_DB-MetaData'!$F311="US",'SERIES_DB-MetaData'!U311,'SERIES_DB-MetaData'!U311/(25.4^2))</f>
        <v>75.175150350300697</v>
      </c>
      <c r="V311" s="31">
        <f>IF('SERIES_DB-MetaData'!$F311="US",'SERIES_DB-MetaData'!V311,'SERIES_DB-MetaData'!V311/25.4)</f>
        <v>0.11811023622047245</v>
      </c>
      <c r="W311" s="31">
        <f>IF('SERIES_DB-MetaData'!$F311="US",'SERIES_DB-MetaData'!W311,'SERIES_DB-MetaData'!W311/25.4)</f>
        <v>0</v>
      </c>
      <c r="X311" s="31">
        <f>IF('SERIES_DB-MetaData'!$F311="US",'SERIES_DB-MetaData'!X311,'SERIES_DB-MetaData'!X311/25.4)</f>
        <v>0</v>
      </c>
      <c r="Y311" s="108">
        <f>'SERIES_DB-MetaData'!Y311</f>
        <v>0</v>
      </c>
      <c r="Z311" s="31">
        <f>IF('SERIES_DB-MetaData'!$F311="US",'SERIES_DB-MetaData'!Z311,'SERIES_DB-MetaData'!Z311/25.4)</f>
        <v>0</v>
      </c>
      <c r="AA311" s="108">
        <f>'SERIES_DB-MetaData'!AA311</f>
        <v>0</v>
      </c>
      <c r="AB311" s="31">
        <f>IF('SERIES_DB-MetaData'!$F311="US",'SERIES_DB-MetaData'!AB311,'SERIES_DB-MetaData'!AB311/25.4)</f>
        <v>0.39370078740157483</v>
      </c>
      <c r="AC311" s="108">
        <f>'SERIES_DB-MetaData'!AC311</f>
        <v>1</v>
      </c>
      <c r="AD311" s="108" t="str">
        <f>'SERIES_DB-MetaData'!AD311</f>
        <v>STRAIGHT</v>
      </c>
      <c r="AE311" s="31">
        <f>IF('SERIES_DB-MetaData'!$F311="US",'SERIES_DB-MetaData'!AE311,'SERIES_DB-MetaData'!AE311/25.4)</f>
        <v>19.685039370078741</v>
      </c>
      <c r="AF311" s="108" t="str">
        <f>'SERIES_DB-MetaData'!AF311</f>
        <v>Ribbed</v>
      </c>
      <c r="AG311" s="23">
        <f t="shared" si="26"/>
        <v>-1.457439890840626E-2</v>
      </c>
      <c r="AH311" s="31">
        <f>IF('SERIES_DB-MetaData'!$F311="US",'SERIES_DB-MetaData'!AH311,'SERIES_DB-MetaData'!AH311/25.4)</f>
        <v>0</v>
      </c>
      <c r="AI311" s="31">
        <f>IF('SERIES_DB-MetaData'!$F311="US",'SERIES_DB-MetaData'!AI311,'SERIES_DB-MetaData'!AI311/6.89476)</f>
        <v>69.328011417366227</v>
      </c>
      <c r="AJ311" s="31">
        <f>IF('SERIES_DB-MetaData'!$F311="US",'SERIES_DB-MetaData'!AJ311,'SERIES_DB-MetaData'!AJ311/6.89476)</f>
        <v>0</v>
      </c>
      <c r="AK311" s="31">
        <f>IF('SERIES_DB-MetaData'!$F311="US",'SERIES_DB-MetaData'!AK311,'SERIES_DB-MetaData'!AK311/6.89476)</f>
        <v>0</v>
      </c>
      <c r="AL311" s="31">
        <f>IF('SERIES_DB-MetaData'!$F311="US",'SERIES_DB-MetaData'!AL311,'SERIES_DB-MetaData'!AL311/6.89476)</f>
        <v>0</v>
      </c>
      <c r="AM311" s="31">
        <f>IF('SERIES_DB-MetaData'!$F311="US",'SERIES_DB-MetaData'!AM311,'SERIES_DB-MetaData'!AM311/6.89476)</f>
        <v>0</v>
      </c>
      <c r="AN311" s="31">
        <f>IF('SERIES_DB-MetaData'!$F311="US",'SERIES_DB-MetaData'!AN311,'SERIES_DB-MetaData'!AN311/6.89476)</f>
        <v>0</v>
      </c>
      <c r="AO311" s="108">
        <f>'SERIES_DB-MetaData'!AO311</f>
        <v>0</v>
      </c>
      <c r="AP311" s="108" t="str">
        <f>'SERIES_DB-MetaData'!AP311</f>
        <v>-</v>
      </c>
      <c r="AQ311" s="108">
        <f>'SERIES_DB-MetaData'!AQ311</f>
        <v>1</v>
      </c>
      <c r="AR311" s="108" t="str">
        <f>'SERIES_DB-MetaData'!AR311</f>
        <v>Ribbed</v>
      </c>
      <c r="AS311" s="31">
        <f>IF('SERIES_DB-MetaData'!$F311="US",'SERIES_DB-MetaData'!AS311,'SERIES_DB-MetaData'!AS311/25.4)</f>
        <v>0</v>
      </c>
      <c r="AT311" s="108">
        <f>'SERIES_DB-MetaData'!AT311</f>
        <v>0</v>
      </c>
      <c r="AU311" s="31">
        <f>IF('SERIES_DB-MetaData'!$F311="US",'SERIES_DB-MetaData'!AU311,'SERIES_DB-MetaData'!AU311/25.4)</f>
        <v>0</v>
      </c>
      <c r="AV311" s="31">
        <f>IF('SERIES_DB-MetaData'!$F311="US",'SERIES_DB-MetaData'!AV311,'SERIES_DB-MetaData'!AV311/25.4)</f>
        <v>0</v>
      </c>
      <c r="AW311" s="108">
        <f>'SERIES_DB-MetaData'!AW311</f>
        <v>0</v>
      </c>
      <c r="AX311" s="31">
        <f>IF('SERIES_DB-MetaData'!$F311="US",'SERIES_DB-MetaData'!AX311,'SERIES_DB-MetaData'!AX311/25.4)</f>
        <v>0</v>
      </c>
      <c r="AY311" s="23"/>
      <c r="AZ311" s="23"/>
      <c r="BA311" s="31">
        <f>IF('SERIES_DB-MetaData'!$F311="US",'SERIES_DB-MetaData'!BA311,'SERIES_DB-MetaData'!BA311/6.89476)</f>
        <v>0</v>
      </c>
      <c r="BB311" s="31"/>
      <c r="BC311" s="108">
        <f>'SERIES_DB-MetaData'!BC311</f>
        <v>0</v>
      </c>
      <c r="BD311" s="31">
        <f>IF('SERIES_DB-MetaData'!$F311="US",'SERIES_DB-MetaData'!BD311,'SERIES_DB-MetaData'!BD311/25.4)</f>
        <v>0.11811023622047245</v>
      </c>
      <c r="BE311" s="31">
        <f>IF('SERIES_DB-MetaData'!$F311="US",'SERIES_DB-MetaData'!BE311,'SERIES_DB-MetaData'!BE311/25.4)</f>
        <v>2.3228346456692917</v>
      </c>
      <c r="BF311" s="108">
        <f>'SERIES_DB-MetaData'!BF311</f>
        <v>1</v>
      </c>
      <c r="BG311" s="23">
        <f t="shared" si="28"/>
        <v>0.23961299900261135</v>
      </c>
      <c r="BH311" s="31">
        <f>IF('SERIES_DB-MetaData'!$F311="US",'SERIES_DB-MetaData'!BH311,'SERIES_DB-MetaData'!BH311/25.4)</f>
        <v>0</v>
      </c>
      <c r="BI311" s="31">
        <f>IF('SERIES_DB-MetaData'!$F311="US",'SERIES_DB-MetaData'!BI311,'SERIES_DB-MetaData'!BI311/6.89476)</f>
        <v>69.328011417366227</v>
      </c>
      <c r="BJ311" s="31">
        <f>IF('SERIES_DB-MetaData'!$F311="US",'SERIES_DB-MetaData'!BJ311,'SERIES_DB-MetaData'!BJ311/6.89476)</f>
        <v>77.015008499208093</v>
      </c>
      <c r="BK311" s="108">
        <f>'SERIES_DB-MetaData'!BK311</f>
        <v>0</v>
      </c>
      <c r="BL311" s="31">
        <f>IF('SERIES_DB-MetaData'!$F311="US",'SERIES_DB-MetaData'!BL311,'SERIES_DB-MetaData'!BL311/25.4)</f>
        <v>0.11811023622047245</v>
      </c>
      <c r="BM311" s="31">
        <f>IF('SERIES_DB-MetaData'!$F311="US",'SERIES_DB-MetaData'!BM311,'SERIES_DB-MetaData'!BM311/25.4)</f>
        <v>2.3228346456692917</v>
      </c>
      <c r="BN311" s="31">
        <f>'SERIES_DB-MetaData'!$BO$6</f>
        <v>0.52359877559829893</v>
      </c>
      <c r="BO311" s="22">
        <f>'SERIES_DB-MetaData'!$BO$6</f>
        <v>0.52359877559829893</v>
      </c>
      <c r="BP311" s="31">
        <f>IF('SERIES_DB-MetaData'!$F311="US",'SERIES_DB-MetaData'!BP311,'SERIES_DB-MetaData'!BP311/6.89476)</f>
        <v>69.328011417366227</v>
      </c>
      <c r="BQ311" s="31">
        <f>IF('SERIES_DB-MetaData'!$F311="US",'SERIES_DB-MetaData'!BQ311,'SERIES_DB-MetaData'!BQ311/6.89476)</f>
        <v>77.015008499208093</v>
      </c>
      <c r="BR311" s="108">
        <f>'SERIES_DB-MetaData'!BR311</f>
        <v>0</v>
      </c>
      <c r="BS311" s="31">
        <f>IF('SERIES_DB-MetaData'!$F311="US",'SERIES_DB-MetaData'!BS311,'SERIES_DB-MetaData'!BS311/25.4)</f>
        <v>0</v>
      </c>
      <c r="BT311" s="108">
        <f>'SERIES_DB-MetaData'!BT311</f>
        <v>0</v>
      </c>
      <c r="BU311" s="108">
        <f t="shared" si="29"/>
        <v>0</v>
      </c>
      <c r="BV311" s="31">
        <f>IF('SERIES_DB-MetaData'!$F311="US",'SERIES_DB-MetaData'!BV311,'SERIES_DB-MetaData'!BV311/6.89476)</f>
        <v>0</v>
      </c>
      <c r="BW311" s="108">
        <f>'SERIES_DB-MetaData'!BW311</f>
        <v>0</v>
      </c>
      <c r="BX311" s="108">
        <f>'SERIES_DB-MetaData'!BX311</f>
        <v>5</v>
      </c>
    </row>
    <row r="312" spans="1:76">
      <c r="A312" s="85">
        <f>'SERIES_DB-MetaData'!A312</f>
        <v>307</v>
      </c>
      <c r="B312" s="85">
        <f>'SERIES_DB-MetaData'!B312</f>
        <v>0</v>
      </c>
      <c r="C312" s="85">
        <f>'SERIES_DB-MetaData'!C312</f>
        <v>2</v>
      </c>
      <c r="D312" s="85" t="str">
        <f>'SERIES_DB-MetaData'!D312</f>
        <v>SW00N2</v>
      </c>
      <c r="E312" s="85" t="str">
        <f>'SERIES_DB-MetaData'!E312</f>
        <v>Tomazevic, Lutman, Capuder and Petkovic (1996)</v>
      </c>
      <c r="F312" s="20" t="s">
        <v>193</v>
      </c>
      <c r="G312" s="85" t="str">
        <f>'SERIES_DB-MetaData'!G312</f>
        <v>C</v>
      </c>
      <c r="H312" s="85" t="str">
        <f>'SERIES_DB-MetaData'!H312</f>
        <v>R</v>
      </c>
      <c r="I312" s="31">
        <f>IF('SERIES_DB-MetaData'!$F312="US",'SERIES_DB-MetaData'!I312,'SERIES_DB-MetaData'!I312/6.89476)</f>
        <v>5.9610486804471803</v>
      </c>
      <c r="J312" s="31">
        <f>IF('SERIES_DB-MetaData'!$F312="US",'SERIES_DB-MetaData'!J312,'SERIES_DB-MetaData'!J312/6.89476)</f>
        <v>0</v>
      </c>
      <c r="K312" s="31">
        <f>IF('SERIES_DB-MetaData'!$F312="US",'SERIES_DB-MetaData'!K312,'SERIES_DB-MetaData'!K312/6.89476)</f>
        <v>0</v>
      </c>
      <c r="L312" s="31">
        <f>IF('SERIES_DB-MetaData'!$F312="US",'SERIES_DB-MetaData'!L312,'SERIES_DB-MetaData'!L312/4.448)</f>
        <v>45.795863309352505</v>
      </c>
      <c r="M312" s="20" t="str">
        <f>'SERIES_DB-MetaData'!M312</f>
        <v>IV</v>
      </c>
      <c r="N312" s="31">
        <f>IF('SERIES_DB-MetaData'!$F312="US",'SERIES_DB-MetaData'!N312,'SERIES_DB-MetaData'!N312/25.4)</f>
        <v>1.9685039370078741</v>
      </c>
      <c r="O312" s="31">
        <f>IF('SERIES_DB-MetaData'!$F312="US",'SERIES_DB-MetaData'!O312,'SERIES_DB-MetaData'!O312/25.4)</f>
        <v>0</v>
      </c>
      <c r="P312" s="31">
        <f>IF('SERIES_DB-MetaData'!$F312="US",'SERIES_DB-MetaData'!P312,'SERIES_DB-MetaData'!P312/25.4)</f>
        <v>38.188976377952756</v>
      </c>
      <c r="Q312" s="31">
        <f>IF('SERIES_DB-MetaData'!$F312="US",'SERIES_DB-MetaData'!Q312,'SERIES_DB-MetaData'!Q312/25.4)</f>
        <v>1.9685039370078741</v>
      </c>
      <c r="R312" s="31">
        <f>IF('SERIES_DB-MetaData'!$F312="US",'SERIES_DB-MetaData'!R312,'SERIES_DB-MetaData'!R312/25.4)</f>
        <v>70.275590551181111</v>
      </c>
      <c r="S312" s="31">
        <f>IF('SERIES_DB-MetaData'!$F312="US",'SERIES_DB-MetaData'!S312,'SERIES_DB-MetaData'!S312/25.4)</f>
        <v>70.275590551181111</v>
      </c>
      <c r="T312" s="24" t="str">
        <f>'SERIES_DB-MetaData'!T312</f>
        <v>C</v>
      </c>
      <c r="U312" s="31">
        <f>IF('SERIES_DB-MetaData'!$F312="US",'SERIES_DB-MetaData'!U312,'SERIES_DB-MetaData'!U312/(25.4^2))</f>
        <v>75.175150350300697</v>
      </c>
      <c r="V312" s="31">
        <f>IF('SERIES_DB-MetaData'!$F312="US",'SERIES_DB-MetaData'!V312,'SERIES_DB-MetaData'!V312/25.4)</f>
        <v>0.11811023622047245</v>
      </c>
      <c r="W312" s="31">
        <f>IF('SERIES_DB-MetaData'!$F312="US",'SERIES_DB-MetaData'!W312,'SERIES_DB-MetaData'!W312/25.4)</f>
        <v>0</v>
      </c>
      <c r="X312" s="31">
        <f>IF('SERIES_DB-MetaData'!$F312="US",'SERIES_DB-MetaData'!X312,'SERIES_DB-MetaData'!X312/25.4)</f>
        <v>0</v>
      </c>
      <c r="Y312" s="108">
        <f>'SERIES_DB-MetaData'!Y312</f>
        <v>0</v>
      </c>
      <c r="Z312" s="31">
        <f>IF('SERIES_DB-MetaData'!$F312="US",'SERIES_DB-MetaData'!Z312,'SERIES_DB-MetaData'!Z312/25.4)</f>
        <v>0</v>
      </c>
      <c r="AA312" s="108">
        <f>'SERIES_DB-MetaData'!AA312</f>
        <v>0</v>
      </c>
      <c r="AB312" s="31">
        <f>IF('SERIES_DB-MetaData'!$F312="US",'SERIES_DB-MetaData'!AB312,'SERIES_DB-MetaData'!AB312/25.4)</f>
        <v>0.39370078740157483</v>
      </c>
      <c r="AC312" s="108">
        <f>'SERIES_DB-MetaData'!AC312</f>
        <v>1</v>
      </c>
      <c r="AD312" s="108" t="str">
        <f>'SERIES_DB-MetaData'!AD312</f>
        <v>STRAIGHT</v>
      </c>
      <c r="AE312" s="31">
        <f>IF('SERIES_DB-MetaData'!$F312="US",'SERIES_DB-MetaData'!AE312,'SERIES_DB-MetaData'!AE312/25.4)</f>
        <v>19.685039370078741</v>
      </c>
      <c r="AF312" s="108" t="str">
        <f>'SERIES_DB-MetaData'!AF312</f>
        <v>Ribbed</v>
      </c>
      <c r="AG312" s="23">
        <f t="shared" si="26"/>
        <v>-1.457439890840626E-2</v>
      </c>
      <c r="AH312" s="31">
        <f>IF('SERIES_DB-MetaData'!$F312="US",'SERIES_DB-MetaData'!AH312,'SERIES_DB-MetaData'!AH312/25.4)</f>
        <v>0</v>
      </c>
      <c r="AI312" s="31">
        <f>IF('SERIES_DB-MetaData'!$F312="US",'SERIES_DB-MetaData'!AI312,'SERIES_DB-MetaData'!AI312/6.89476)</f>
        <v>69.328011417366227</v>
      </c>
      <c r="AJ312" s="31">
        <f>IF('SERIES_DB-MetaData'!$F312="US",'SERIES_DB-MetaData'!AJ312,'SERIES_DB-MetaData'!AJ312/6.89476)</f>
        <v>0</v>
      </c>
      <c r="AK312" s="31">
        <f>IF('SERIES_DB-MetaData'!$F312="US",'SERIES_DB-MetaData'!AK312,'SERIES_DB-MetaData'!AK312/6.89476)</f>
        <v>0</v>
      </c>
      <c r="AL312" s="31">
        <f>IF('SERIES_DB-MetaData'!$F312="US",'SERIES_DB-MetaData'!AL312,'SERIES_DB-MetaData'!AL312/6.89476)</f>
        <v>0</v>
      </c>
      <c r="AM312" s="31">
        <f>IF('SERIES_DB-MetaData'!$F312="US",'SERIES_DB-MetaData'!AM312,'SERIES_DB-MetaData'!AM312/6.89476)</f>
        <v>0</v>
      </c>
      <c r="AN312" s="31">
        <f>IF('SERIES_DB-MetaData'!$F312="US",'SERIES_DB-MetaData'!AN312,'SERIES_DB-MetaData'!AN312/6.89476)</f>
        <v>0</v>
      </c>
      <c r="AO312" s="108">
        <f>'SERIES_DB-MetaData'!AO312</f>
        <v>0</v>
      </c>
      <c r="AP312" s="108" t="str">
        <f>'SERIES_DB-MetaData'!AP312</f>
        <v>-</v>
      </c>
      <c r="AQ312" s="108">
        <f>'SERIES_DB-MetaData'!AQ312</f>
        <v>1</v>
      </c>
      <c r="AR312" s="108" t="str">
        <f>'SERIES_DB-MetaData'!AR312</f>
        <v>Ribbed</v>
      </c>
      <c r="AS312" s="31">
        <f>IF('SERIES_DB-MetaData'!$F312="US",'SERIES_DB-MetaData'!AS312,'SERIES_DB-MetaData'!AS312/25.4)</f>
        <v>0</v>
      </c>
      <c r="AT312" s="108">
        <f>'SERIES_DB-MetaData'!AT312</f>
        <v>0</v>
      </c>
      <c r="AU312" s="31">
        <f>IF('SERIES_DB-MetaData'!$F312="US",'SERIES_DB-MetaData'!AU312,'SERIES_DB-MetaData'!AU312/25.4)</f>
        <v>0</v>
      </c>
      <c r="AV312" s="31">
        <f>IF('SERIES_DB-MetaData'!$F312="US",'SERIES_DB-MetaData'!AV312,'SERIES_DB-MetaData'!AV312/25.4)</f>
        <v>0</v>
      </c>
      <c r="AW312" s="108">
        <f>'SERIES_DB-MetaData'!AW312</f>
        <v>0</v>
      </c>
      <c r="AX312" s="31">
        <f>IF('SERIES_DB-MetaData'!$F312="US",'SERIES_DB-MetaData'!AX312,'SERIES_DB-MetaData'!AX312/25.4)</f>
        <v>0</v>
      </c>
      <c r="AY312" s="23"/>
      <c r="AZ312" s="23"/>
      <c r="BA312" s="31">
        <f>IF('SERIES_DB-MetaData'!$F312="US",'SERIES_DB-MetaData'!BA312,'SERIES_DB-MetaData'!BA312/6.89476)</f>
        <v>0</v>
      </c>
      <c r="BB312" s="31"/>
      <c r="BC312" s="108">
        <f>'SERIES_DB-MetaData'!BC312</f>
        <v>0</v>
      </c>
      <c r="BD312" s="31">
        <f>IF('SERIES_DB-MetaData'!$F312="US",'SERIES_DB-MetaData'!BD312,'SERIES_DB-MetaData'!BD312/25.4)</f>
        <v>0.11811023622047245</v>
      </c>
      <c r="BE312" s="31">
        <f>IF('SERIES_DB-MetaData'!$F312="US",'SERIES_DB-MetaData'!BE312,'SERIES_DB-MetaData'!BE312/25.4)</f>
        <v>2.3228346456692917</v>
      </c>
      <c r="BF312" s="108">
        <f>'SERIES_DB-MetaData'!BF312</f>
        <v>1</v>
      </c>
      <c r="BG312" s="23">
        <f t="shared" si="28"/>
        <v>0.23961299900261135</v>
      </c>
      <c r="BH312" s="31">
        <f>IF('SERIES_DB-MetaData'!$F312="US",'SERIES_DB-MetaData'!BH312,'SERIES_DB-MetaData'!BH312/25.4)</f>
        <v>0</v>
      </c>
      <c r="BI312" s="31">
        <f>IF('SERIES_DB-MetaData'!$F312="US",'SERIES_DB-MetaData'!BI312,'SERIES_DB-MetaData'!BI312/6.89476)</f>
        <v>69.328011417366227</v>
      </c>
      <c r="BJ312" s="31">
        <f>IF('SERIES_DB-MetaData'!$F312="US",'SERIES_DB-MetaData'!BJ312,'SERIES_DB-MetaData'!BJ312/6.89476)</f>
        <v>77.015008499208093</v>
      </c>
      <c r="BK312" s="108">
        <f>'SERIES_DB-MetaData'!BK312</f>
        <v>0</v>
      </c>
      <c r="BL312" s="31">
        <f>IF('SERIES_DB-MetaData'!$F312="US",'SERIES_DB-MetaData'!BL312,'SERIES_DB-MetaData'!BL312/25.4)</f>
        <v>0.11811023622047245</v>
      </c>
      <c r="BM312" s="31">
        <f>IF('SERIES_DB-MetaData'!$F312="US",'SERIES_DB-MetaData'!BM312,'SERIES_DB-MetaData'!BM312/25.4)</f>
        <v>2.3228346456692917</v>
      </c>
      <c r="BN312" s="31">
        <f>'SERIES_DB-MetaData'!$BO$6</f>
        <v>0.52359877559829893</v>
      </c>
      <c r="BO312" s="22">
        <f>'SERIES_DB-MetaData'!$BO$6</f>
        <v>0.52359877559829893</v>
      </c>
      <c r="BP312" s="31">
        <f>IF('SERIES_DB-MetaData'!$F312="US",'SERIES_DB-MetaData'!BP312,'SERIES_DB-MetaData'!BP312/6.89476)</f>
        <v>69.328011417366227</v>
      </c>
      <c r="BQ312" s="31">
        <f>IF('SERIES_DB-MetaData'!$F312="US",'SERIES_DB-MetaData'!BQ312,'SERIES_DB-MetaData'!BQ312/6.89476)</f>
        <v>77.015008499208093</v>
      </c>
      <c r="BR312" s="108">
        <f>'SERIES_DB-MetaData'!BR312</f>
        <v>0</v>
      </c>
      <c r="BS312" s="31">
        <f>IF('SERIES_DB-MetaData'!$F312="US",'SERIES_DB-MetaData'!BS312,'SERIES_DB-MetaData'!BS312/25.4)</f>
        <v>0</v>
      </c>
      <c r="BT312" s="108">
        <f>'SERIES_DB-MetaData'!BT312</f>
        <v>0</v>
      </c>
      <c r="BU312" s="108">
        <f t="shared" si="29"/>
        <v>0</v>
      </c>
      <c r="BV312" s="31">
        <f>IF('SERIES_DB-MetaData'!$F312="US",'SERIES_DB-MetaData'!BV312,'SERIES_DB-MetaData'!BV312/6.89476)</f>
        <v>0</v>
      </c>
      <c r="BW312" s="108">
        <f>'SERIES_DB-MetaData'!BW312</f>
        <v>0</v>
      </c>
      <c r="BX312" s="108">
        <f>'SERIES_DB-MetaData'!BX312</f>
        <v>5</v>
      </c>
    </row>
    <row r="313" spans="1:76">
      <c r="A313" s="85">
        <f>'SERIES_DB-MetaData'!A313</f>
        <v>308</v>
      </c>
      <c r="B313" s="85">
        <f>'SERIES_DB-MetaData'!B313</f>
        <v>0</v>
      </c>
      <c r="C313" s="85">
        <f>'SERIES_DB-MetaData'!C313</f>
        <v>3</v>
      </c>
      <c r="D313" s="85" t="str">
        <f>'SERIES_DB-MetaData'!D313</f>
        <v>SW23N1</v>
      </c>
      <c r="E313" s="85" t="str">
        <f>'SERIES_DB-MetaData'!E313</f>
        <v>Tomazevic, Lutman, Capuder and Petkovic (1996)</v>
      </c>
      <c r="F313" s="20" t="s">
        <v>193</v>
      </c>
      <c r="G313" s="85" t="str">
        <f>'SERIES_DB-MetaData'!G313</f>
        <v>C</v>
      </c>
      <c r="H313" s="85" t="str">
        <f>'SERIES_DB-MetaData'!H313</f>
        <v>R</v>
      </c>
      <c r="I313" s="31">
        <f>IF('SERIES_DB-MetaData'!$F313="US",'SERIES_DB-MetaData'!I313,'SERIES_DB-MetaData'!I313/6.89476)</f>
        <v>7.948064907262907</v>
      </c>
      <c r="J313" s="31">
        <f>IF('SERIES_DB-MetaData'!$F313="US",'SERIES_DB-MetaData'!J313,'SERIES_DB-MetaData'!J313/6.89476)</f>
        <v>0</v>
      </c>
      <c r="K313" s="31">
        <f>IF('SERIES_DB-MetaData'!$F313="US",'SERIES_DB-MetaData'!K313,'SERIES_DB-MetaData'!K313/6.89476)</f>
        <v>0</v>
      </c>
      <c r="L313" s="31">
        <f>IF('SERIES_DB-MetaData'!$F313="US",'SERIES_DB-MetaData'!L313,'SERIES_DB-MetaData'!L313/4.448)</f>
        <v>22.897931654676253</v>
      </c>
      <c r="M313" s="20" t="str">
        <f>'SERIES_DB-MetaData'!M313</f>
        <v>IV</v>
      </c>
      <c r="N313" s="31">
        <f>IF('SERIES_DB-MetaData'!$F313="US",'SERIES_DB-MetaData'!N313,'SERIES_DB-MetaData'!N313/25.4)</f>
        <v>1.9685039370078741</v>
      </c>
      <c r="O313" s="31">
        <f>IF('SERIES_DB-MetaData'!$F313="US",'SERIES_DB-MetaData'!O313,'SERIES_DB-MetaData'!O313/25.4)</f>
        <v>3.9370078740157481</v>
      </c>
      <c r="P313" s="31">
        <f>IF('SERIES_DB-MetaData'!$F313="US",'SERIES_DB-MetaData'!P313,'SERIES_DB-MetaData'!P313/25.4)</f>
        <v>38.188976377952756</v>
      </c>
      <c r="Q313" s="31">
        <f>IF('SERIES_DB-MetaData'!$F313="US",'SERIES_DB-MetaData'!Q313,'SERIES_DB-MetaData'!Q313/25.4)</f>
        <v>1.9685039370078741</v>
      </c>
      <c r="R313" s="31">
        <f>IF('SERIES_DB-MetaData'!$F313="US",'SERIES_DB-MetaData'!R313,'SERIES_DB-MetaData'!R313/25.4)</f>
        <v>70.275590551181111</v>
      </c>
      <c r="S313" s="31">
        <f>IF('SERIES_DB-MetaData'!$F313="US",'SERIES_DB-MetaData'!S313,'SERIES_DB-MetaData'!S313/25.4)</f>
        <v>70.275590551181111</v>
      </c>
      <c r="T313" s="24" t="str">
        <f>'SERIES_DB-MetaData'!T313</f>
        <v>C</v>
      </c>
      <c r="U313" s="31">
        <f>IF('SERIES_DB-MetaData'!$F313="US",'SERIES_DB-MetaData'!U313,'SERIES_DB-MetaData'!U313/(25.4^2))</f>
        <v>75.175150350300697</v>
      </c>
      <c r="V313" s="31">
        <f>IF('SERIES_DB-MetaData'!$F313="US",'SERIES_DB-MetaData'!V313,'SERIES_DB-MetaData'!V313/25.4)</f>
        <v>0.23622047244094491</v>
      </c>
      <c r="W313" s="31">
        <f>IF('SERIES_DB-MetaData'!$F313="US",'SERIES_DB-MetaData'!W313,'SERIES_DB-MetaData'!W313/25.4)</f>
        <v>0.23622047244094491</v>
      </c>
      <c r="X313" s="31">
        <f>IF('SERIES_DB-MetaData'!$F313="US",'SERIES_DB-MetaData'!X313,'SERIES_DB-MetaData'!X313/25.4)</f>
        <v>0</v>
      </c>
      <c r="Y313" s="108">
        <f>'SERIES_DB-MetaData'!Y313</f>
        <v>4</v>
      </c>
      <c r="Z313" s="31">
        <f>IF('SERIES_DB-MetaData'!$F313="US",'SERIES_DB-MetaData'!Z313,'SERIES_DB-MetaData'!Z313/25.4)</f>
        <v>0</v>
      </c>
      <c r="AA313" s="108">
        <f>'SERIES_DB-MetaData'!AA313</f>
        <v>0</v>
      </c>
      <c r="AB313" s="31">
        <f>IF('SERIES_DB-MetaData'!$F313="US",'SERIES_DB-MetaData'!AB313,'SERIES_DB-MetaData'!AB313/25.4)</f>
        <v>0.39370078740157483</v>
      </c>
      <c r="AC313" s="108">
        <f>'SERIES_DB-MetaData'!AC313</f>
        <v>1</v>
      </c>
      <c r="AD313" s="108" t="str">
        <f>'SERIES_DB-MetaData'!AD313</f>
        <v>STRAIGHT</v>
      </c>
      <c r="AE313" s="31">
        <f>IF('SERIES_DB-MetaData'!$F313="US",'SERIES_DB-MetaData'!AE313,'SERIES_DB-MetaData'!AE313/25.4)</f>
        <v>19.685039370078741</v>
      </c>
      <c r="AF313" s="108" t="str">
        <f>'SERIES_DB-MetaData'!AF313</f>
        <v>Ribbed</v>
      </c>
      <c r="AG313" s="23">
        <f t="shared" si="26"/>
        <v>0.23319038253450017</v>
      </c>
      <c r="AH313" s="31">
        <f>IF('SERIES_DB-MetaData'!$F313="US",'SERIES_DB-MetaData'!AH313,'SERIES_DB-MetaData'!AH313/25.4)</f>
        <v>0</v>
      </c>
      <c r="AI313" s="31">
        <f>IF('SERIES_DB-MetaData'!$F313="US",'SERIES_DB-MetaData'!AI313,'SERIES_DB-MetaData'!AI313/6.89476)</f>
        <v>78.030272264734378</v>
      </c>
      <c r="AJ313" s="31">
        <f>IF('SERIES_DB-MetaData'!$F313="US",'SERIES_DB-MetaData'!AJ313,'SERIES_DB-MetaData'!AJ313/6.89476)</f>
        <v>84.266892538681546</v>
      </c>
      <c r="AK313" s="31">
        <f>IF('SERIES_DB-MetaData'!$F313="US",'SERIES_DB-MetaData'!AK313,'SERIES_DB-MetaData'!AK313/6.89476)</f>
        <v>78.030272264734378</v>
      </c>
      <c r="AL313" s="31">
        <f>IF('SERIES_DB-MetaData'!$F313="US",'SERIES_DB-MetaData'!AL313,'SERIES_DB-MetaData'!AL313/6.89476)</f>
        <v>0</v>
      </c>
      <c r="AM313" s="31">
        <f>IF('SERIES_DB-MetaData'!$F313="US",'SERIES_DB-MetaData'!AM313,'SERIES_DB-MetaData'!AM313/6.89476)</f>
        <v>84.266892538681546</v>
      </c>
      <c r="AN313" s="31">
        <f>IF('SERIES_DB-MetaData'!$F313="US",'SERIES_DB-MetaData'!AN313,'SERIES_DB-MetaData'!AN313/6.89476)</f>
        <v>0</v>
      </c>
      <c r="AO313" s="108">
        <f>'SERIES_DB-MetaData'!AO313</f>
        <v>0</v>
      </c>
      <c r="AP313" s="108" t="str">
        <f>'SERIES_DB-MetaData'!AP313</f>
        <v>-</v>
      </c>
      <c r="AQ313" s="108">
        <f>'SERIES_DB-MetaData'!AQ313</f>
        <v>1</v>
      </c>
      <c r="AR313" s="108" t="str">
        <f>'SERIES_DB-MetaData'!AR313</f>
        <v>Ribbed</v>
      </c>
      <c r="AS313" s="31">
        <f>IF('SERIES_DB-MetaData'!$F313="US",'SERIES_DB-MetaData'!AS313,'SERIES_DB-MetaData'!AS313/25.4)</f>
        <v>5.5118110236220472E-2</v>
      </c>
      <c r="AT313" s="108">
        <f>'SERIES_DB-MetaData'!AT313</f>
        <v>0</v>
      </c>
      <c r="AU313" s="31">
        <f>IF('SERIES_DB-MetaData'!$F313="US",'SERIES_DB-MetaData'!AU313,'SERIES_DB-MetaData'!AU313/25.4)</f>
        <v>3.9370078740157481</v>
      </c>
      <c r="AV313" s="31">
        <f>IF('SERIES_DB-MetaData'!$F313="US",'SERIES_DB-MetaData'!AV313,'SERIES_DB-MetaData'!AV313/25.4)</f>
        <v>0</v>
      </c>
      <c r="AW313" s="108">
        <f>'SERIES_DB-MetaData'!AW313</f>
        <v>0</v>
      </c>
      <c r="AX313" s="31">
        <f>IF('SERIES_DB-MetaData'!$F313="US",'SERIES_DB-MetaData'!AX313,'SERIES_DB-MetaData'!AX313/25.4)</f>
        <v>0</v>
      </c>
      <c r="AY313" s="23">
        <f t="shared" si="27"/>
        <v>3.0787608005179972E-2</v>
      </c>
      <c r="AZ313" s="23"/>
      <c r="BA313" s="31">
        <f>IF('SERIES_DB-MetaData'!$F313="US",'SERIES_DB-MetaData'!BA313,'SERIES_DB-MetaData'!BA313/6.89476)</f>
        <v>0</v>
      </c>
      <c r="BB313" s="31"/>
      <c r="BC313" s="108">
        <f>'SERIES_DB-MetaData'!BC313</f>
        <v>0</v>
      </c>
      <c r="BD313" s="31">
        <f>IF('SERIES_DB-MetaData'!$F313="US",'SERIES_DB-MetaData'!BD313,'SERIES_DB-MetaData'!BD313/25.4)</f>
        <v>0.11811023622047245</v>
      </c>
      <c r="BE313" s="31">
        <f>IF('SERIES_DB-MetaData'!$F313="US",'SERIES_DB-MetaData'!BE313,'SERIES_DB-MetaData'!BE313/25.4)</f>
        <v>2.3228346456692917</v>
      </c>
      <c r="BF313" s="108">
        <f>'SERIES_DB-MetaData'!BF313</f>
        <v>1</v>
      </c>
      <c r="BG313" s="23">
        <f t="shared" si="28"/>
        <v>0.23961299900261135</v>
      </c>
      <c r="BH313" s="31">
        <f>IF('SERIES_DB-MetaData'!$F313="US",'SERIES_DB-MetaData'!BH313,'SERIES_DB-MetaData'!BH313/25.4)</f>
        <v>0</v>
      </c>
      <c r="BI313" s="31">
        <f>IF('SERIES_DB-MetaData'!$F313="US",'SERIES_DB-MetaData'!BI313,'SERIES_DB-MetaData'!BI313/6.89476)</f>
        <v>69.328011417366227</v>
      </c>
      <c r="BJ313" s="31">
        <f>IF('SERIES_DB-MetaData'!$F313="US",'SERIES_DB-MetaData'!BJ313,'SERIES_DB-MetaData'!BJ313/6.89476)</f>
        <v>77.015008499208093</v>
      </c>
      <c r="BK313" s="108">
        <f>'SERIES_DB-MetaData'!BK313</f>
        <v>0</v>
      </c>
      <c r="BL313" s="31">
        <f>IF('SERIES_DB-MetaData'!$F313="US",'SERIES_DB-MetaData'!BL313,'SERIES_DB-MetaData'!BL313/25.4)</f>
        <v>0.11811023622047245</v>
      </c>
      <c r="BM313" s="31">
        <f>IF('SERIES_DB-MetaData'!$F313="US",'SERIES_DB-MetaData'!BM313,'SERIES_DB-MetaData'!BM313/25.4)</f>
        <v>2.3228346456692917</v>
      </c>
      <c r="BN313" s="31">
        <f>'SERIES_DB-MetaData'!$BO$6</f>
        <v>0.52359877559829893</v>
      </c>
      <c r="BO313" s="22">
        <f>'SERIES_DB-MetaData'!$BO$6</f>
        <v>0.52359877559829893</v>
      </c>
      <c r="BP313" s="31">
        <f>IF('SERIES_DB-MetaData'!$F313="US",'SERIES_DB-MetaData'!BP313,'SERIES_DB-MetaData'!BP313/6.89476)</f>
        <v>69.328011417366227</v>
      </c>
      <c r="BQ313" s="31">
        <f>IF('SERIES_DB-MetaData'!$F313="US",'SERIES_DB-MetaData'!BQ313,'SERIES_DB-MetaData'!BQ313/6.89476)</f>
        <v>77.015008499208093</v>
      </c>
      <c r="BR313" s="108">
        <f>'SERIES_DB-MetaData'!BR313</f>
        <v>0</v>
      </c>
      <c r="BS313" s="31">
        <f>IF('SERIES_DB-MetaData'!$F313="US",'SERIES_DB-MetaData'!BS313,'SERIES_DB-MetaData'!BS313/25.4)</f>
        <v>0</v>
      </c>
      <c r="BT313" s="108">
        <f>'SERIES_DB-MetaData'!BT313</f>
        <v>0</v>
      </c>
      <c r="BU313" s="108">
        <f t="shared" si="29"/>
        <v>0</v>
      </c>
      <c r="BV313" s="31">
        <f>IF('SERIES_DB-MetaData'!$F313="US",'SERIES_DB-MetaData'!BV313,'SERIES_DB-MetaData'!BV313/6.89476)</f>
        <v>0</v>
      </c>
      <c r="BW313" s="108">
        <f>'SERIES_DB-MetaData'!BW313</f>
        <v>0</v>
      </c>
      <c r="BX313" s="108">
        <f>'SERIES_DB-MetaData'!BX313</f>
        <v>5</v>
      </c>
    </row>
    <row r="314" spans="1:76">
      <c r="A314" s="85">
        <f>'SERIES_DB-MetaData'!A314</f>
        <v>309</v>
      </c>
      <c r="B314" s="85">
        <f>'SERIES_DB-MetaData'!B314</f>
        <v>0</v>
      </c>
      <c r="C314" s="85">
        <f>'SERIES_DB-MetaData'!C314</f>
        <v>4</v>
      </c>
      <c r="D314" s="85" t="str">
        <f>'SERIES_DB-MetaData'!D314</f>
        <v>SW23N2</v>
      </c>
      <c r="E314" s="85" t="str">
        <f>'SERIES_DB-MetaData'!E314</f>
        <v>Tomazevic, Lutman, Capuder and Petkovic (1996)</v>
      </c>
      <c r="F314" s="20" t="s">
        <v>193</v>
      </c>
      <c r="G314" s="85" t="str">
        <f>'SERIES_DB-MetaData'!G314</f>
        <v>C</v>
      </c>
      <c r="H314" s="85" t="str">
        <f>'SERIES_DB-MetaData'!H314</f>
        <v>R</v>
      </c>
      <c r="I314" s="31">
        <f>IF('SERIES_DB-MetaData'!$F314="US",'SERIES_DB-MetaData'!I314,'SERIES_DB-MetaData'!I314/6.89476)</f>
        <v>7.948064907262907</v>
      </c>
      <c r="J314" s="31">
        <f>IF('SERIES_DB-MetaData'!$F314="US",'SERIES_DB-MetaData'!J314,'SERIES_DB-MetaData'!J314/6.89476)</f>
        <v>0</v>
      </c>
      <c r="K314" s="31">
        <f>IF('SERIES_DB-MetaData'!$F314="US",'SERIES_DB-MetaData'!K314,'SERIES_DB-MetaData'!K314/6.89476)</f>
        <v>0</v>
      </c>
      <c r="L314" s="31">
        <f>IF('SERIES_DB-MetaData'!$F314="US",'SERIES_DB-MetaData'!L314,'SERIES_DB-MetaData'!L314/4.448)</f>
        <v>45.795863309352505</v>
      </c>
      <c r="M314" s="20" t="str">
        <f>'SERIES_DB-MetaData'!M314</f>
        <v>IV</v>
      </c>
      <c r="N314" s="31">
        <f>IF('SERIES_DB-MetaData'!$F314="US",'SERIES_DB-MetaData'!N314,'SERIES_DB-MetaData'!N314/25.4)</f>
        <v>1.9685039370078741</v>
      </c>
      <c r="O314" s="31">
        <f>IF('SERIES_DB-MetaData'!$F314="US",'SERIES_DB-MetaData'!O314,'SERIES_DB-MetaData'!O314/25.4)</f>
        <v>3.9370078740157481</v>
      </c>
      <c r="P314" s="31">
        <f>IF('SERIES_DB-MetaData'!$F314="US",'SERIES_DB-MetaData'!P314,'SERIES_DB-MetaData'!P314/25.4)</f>
        <v>38.188976377952756</v>
      </c>
      <c r="Q314" s="31">
        <f>IF('SERIES_DB-MetaData'!$F314="US",'SERIES_DB-MetaData'!Q314,'SERIES_DB-MetaData'!Q314/25.4)</f>
        <v>1.9685039370078741</v>
      </c>
      <c r="R314" s="31">
        <f>IF('SERIES_DB-MetaData'!$F314="US",'SERIES_DB-MetaData'!R314,'SERIES_DB-MetaData'!R314/25.4)</f>
        <v>70.275590551181111</v>
      </c>
      <c r="S314" s="31">
        <f>IF('SERIES_DB-MetaData'!$F314="US",'SERIES_DB-MetaData'!S314,'SERIES_DB-MetaData'!S314/25.4)</f>
        <v>70.275590551181111</v>
      </c>
      <c r="T314" s="24" t="str">
        <f>'SERIES_DB-MetaData'!T314</f>
        <v>C</v>
      </c>
      <c r="U314" s="31">
        <f>IF('SERIES_DB-MetaData'!$F314="US",'SERIES_DB-MetaData'!U314,'SERIES_DB-MetaData'!U314/(25.4^2))</f>
        <v>75.175150350300697</v>
      </c>
      <c r="V314" s="31">
        <f>IF('SERIES_DB-MetaData'!$F314="US",'SERIES_DB-MetaData'!V314,'SERIES_DB-MetaData'!V314/25.4)</f>
        <v>0.23622047244094491</v>
      </c>
      <c r="W314" s="31">
        <f>IF('SERIES_DB-MetaData'!$F314="US",'SERIES_DB-MetaData'!W314,'SERIES_DB-MetaData'!W314/25.4)</f>
        <v>0.23622047244094491</v>
      </c>
      <c r="X314" s="31">
        <f>IF('SERIES_DB-MetaData'!$F314="US",'SERIES_DB-MetaData'!X314,'SERIES_DB-MetaData'!X314/25.4)</f>
        <v>0</v>
      </c>
      <c r="Y314" s="108">
        <f>'SERIES_DB-MetaData'!Y314</f>
        <v>4</v>
      </c>
      <c r="Z314" s="31">
        <f>IF('SERIES_DB-MetaData'!$F314="US",'SERIES_DB-MetaData'!Z314,'SERIES_DB-MetaData'!Z314/25.4)</f>
        <v>0</v>
      </c>
      <c r="AA314" s="108">
        <f>'SERIES_DB-MetaData'!AA314</f>
        <v>0</v>
      </c>
      <c r="AB314" s="31">
        <f>IF('SERIES_DB-MetaData'!$F314="US",'SERIES_DB-MetaData'!AB314,'SERIES_DB-MetaData'!AB314/25.4)</f>
        <v>0.39370078740157483</v>
      </c>
      <c r="AC314" s="108">
        <f>'SERIES_DB-MetaData'!AC314</f>
        <v>1</v>
      </c>
      <c r="AD314" s="108" t="str">
        <f>'SERIES_DB-MetaData'!AD314</f>
        <v>STRAIGHT</v>
      </c>
      <c r="AE314" s="31">
        <f>IF('SERIES_DB-MetaData'!$F314="US",'SERIES_DB-MetaData'!AE314,'SERIES_DB-MetaData'!AE314/25.4)</f>
        <v>19.685039370078741</v>
      </c>
      <c r="AF314" s="108" t="str">
        <f>'SERIES_DB-MetaData'!AF314</f>
        <v>Ribbed</v>
      </c>
      <c r="AG314" s="23">
        <f t="shared" si="26"/>
        <v>0.23319038253450017</v>
      </c>
      <c r="AH314" s="31">
        <f>IF('SERIES_DB-MetaData'!$F314="US",'SERIES_DB-MetaData'!AH314,'SERIES_DB-MetaData'!AH314/25.4)</f>
        <v>0</v>
      </c>
      <c r="AI314" s="31">
        <f>IF('SERIES_DB-MetaData'!$F314="US",'SERIES_DB-MetaData'!AI314,'SERIES_DB-MetaData'!AI314/6.89476)</f>
        <v>78.030272264734378</v>
      </c>
      <c r="AJ314" s="31">
        <f>IF('SERIES_DB-MetaData'!$F314="US",'SERIES_DB-MetaData'!AJ314,'SERIES_DB-MetaData'!AJ314/6.89476)</f>
        <v>84.266892538681546</v>
      </c>
      <c r="AK314" s="31">
        <f>IF('SERIES_DB-MetaData'!$F314="US",'SERIES_DB-MetaData'!AK314,'SERIES_DB-MetaData'!AK314/6.89476)</f>
        <v>78.030272264734378</v>
      </c>
      <c r="AL314" s="31">
        <f>IF('SERIES_DB-MetaData'!$F314="US",'SERIES_DB-MetaData'!AL314,'SERIES_DB-MetaData'!AL314/6.89476)</f>
        <v>0</v>
      </c>
      <c r="AM314" s="31">
        <f>IF('SERIES_DB-MetaData'!$F314="US",'SERIES_DB-MetaData'!AM314,'SERIES_DB-MetaData'!AM314/6.89476)</f>
        <v>84.266892538681546</v>
      </c>
      <c r="AN314" s="31">
        <f>IF('SERIES_DB-MetaData'!$F314="US",'SERIES_DB-MetaData'!AN314,'SERIES_DB-MetaData'!AN314/6.89476)</f>
        <v>0</v>
      </c>
      <c r="AO314" s="108">
        <f>'SERIES_DB-MetaData'!AO314</f>
        <v>0</v>
      </c>
      <c r="AP314" s="108" t="str">
        <f>'SERIES_DB-MetaData'!AP314</f>
        <v>-</v>
      </c>
      <c r="AQ314" s="108">
        <f>'SERIES_DB-MetaData'!AQ314</f>
        <v>1</v>
      </c>
      <c r="AR314" s="108" t="str">
        <f>'SERIES_DB-MetaData'!AR314</f>
        <v>Ribbed</v>
      </c>
      <c r="AS314" s="31">
        <f>IF('SERIES_DB-MetaData'!$F314="US",'SERIES_DB-MetaData'!AS314,'SERIES_DB-MetaData'!AS314/25.4)</f>
        <v>5.5118110236220472E-2</v>
      </c>
      <c r="AT314" s="108">
        <f>'SERIES_DB-MetaData'!AT314</f>
        <v>0</v>
      </c>
      <c r="AU314" s="31">
        <f>IF('SERIES_DB-MetaData'!$F314="US",'SERIES_DB-MetaData'!AU314,'SERIES_DB-MetaData'!AU314/25.4)</f>
        <v>3.9370078740157481</v>
      </c>
      <c r="AV314" s="31">
        <f>IF('SERIES_DB-MetaData'!$F314="US",'SERIES_DB-MetaData'!AV314,'SERIES_DB-MetaData'!AV314/25.4)</f>
        <v>0</v>
      </c>
      <c r="AW314" s="108">
        <f>'SERIES_DB-MetaData'!AW314</f>
        <v>0</v>
      </c>
      <c r="AX314" s="31">
        <f>IF('SERIES_DB-MetaData'!$F314="US",'SERIES_DB-MetaData'!AX314,'SERIES_DB-MetaData'!AX314/25.4)</f>
        <v>0</v>
      </c>
      <c r="AY314" s="23">
        <f t="shared" si="27"/>
        <v>3.0787608005179972E-2</v>
      </c>
      <c r="AZ314" s="23"/>
      <c r="BA314" s="31">
        <f>IF('SERIES_DB-MetaData'!$F314="US",'SERIES_DB-MetaData'!BA314,'SERIES_DB-MetaData'!BA314/6.89476)</f>
        <v>0</v>
      </c>
      <c r="BB314" s="31"/>
      <c r="BC314" s="108">
        <f>'SERIES_DB-MetaData'!BC314</f>
        <v>0</v>
      </c>
      <c r="BD314" s="31">
        <f>IF('SERIES_DB-MetaData'!$F314="US",'SERIES_DB-MetaData'!BD314,'SERIES_DB-MetaData'!BD314/25.4)</f>
        <v>0.11811023622047245</v>
      </c>
      <c r="BE314" s="31">
        <f>IF('SERIES_DB-MetaData'!$F314="US",'SERIES_DB-MetaData'!BE314,'SERIES_DB-MetaData'!BE314/25.4)</f>
        <v>2.3228346456692917</v>
      </c>
      <c r="BF314" s="108">
        <f>'SERIES_DB-MetaData'!BF314</f>
        <v>1</v>
      </c>
      <c r="BG314" s="23">
        <f t="shared" si="28"/>
        <v>0.23961299900261135</v>
      </c>
      <c r="BH314" s="31">
        <f>IF('SERIES_DB-MetaData'!$F314="US",'SERIES_DB-MetaData'!BH314,'SERIES_DB-MetaData'!BH314/25.4)</f>
        <v>0</v>
      </c>
      <c r="BI314" s="31">
        <f>IF('SERIES_DB-MetaData'!$F314="US",'SERIES_DB-MetaData'!BI314,'SERIES_DB-MetaData'!BI314/6.89476)</f>
        <v>69.328011417366227</v>
      </c>
      <c r="BJ314" s="31">
        <f>IF('SERIES_DB-MetaData'!$F314="US",'SERIES_DB-MetaData'!BJ314,'SERIES_DB-MetaData'!BJ314/6.89476)</f>
        <v>77.015008499208093</v>
      </c>
      <c r="BK314" s="108">
        <f>'SERIES_DB-MetaData'!BK314</f>
        <v>0</v>
      </c>
      <c r="BL314" s="31">
        <f>IF('SERIES_DB-MetaData'!$F314="US",'SERIES_DB-MetaData'!BL314,'SERIES_DB-MetaData'!BL314/25.4)</f>
        <v>0.11811023622047245</v>
      </c>
      <c r="BM314" s="31">
        <f>IF('SERIES_DB-MetaData'!$F314="US",'SERIES_DB-MetaData'!BM314,'SERIES_DB-MetaData'!BM314/25.4)</f>
        <v>2.3228346456692917</v>
      </c>
      <c r="BN314" s="31">
        <f>'SERIES_DB-MetaData'!$BO$6</f>
        <v>0.52359877559829893</v>
      </c>
      <c r="BO314" s="22">
        <f>'SERIES_DB-MetaData'!$BO$6</f>
        <v>0.52359877559829893</v>
      </c>
      <c r="BP314" s="31">
        <f>IF('SERIES_DB-MetaData'!$F314="US",'SERIES_DB-MetaData'!BP314,'SERIES_DB-MetaData'!BP314/6.89476)</f>
        <v>69.328011417366227</v>
      </c>
      <c r="BQ314" s="31">
        <f>IF('SERIES_DB-MetaData'!$F314="US",'SERIES_DB-MetaData'!BQ314,'SERIES_DB-MetaData'!BQ314/6.89476)</f>
        <v>77.015008499208093</v>
      </c>
      <c r="BR314" s="108">
        <f>'SERIES_DB-MetaData'!BR314</f>
        <v>0</v>
      </c>
      <c r="BS314" s="31">
        <f>IF('SERIES_DB-MetaData'!$F314="US",'SERIES_DB-MetaData'!BS314,'SERIES_DB-MetaData'!BS314/25.4)</f>
        <v>0</v>
      </c>
      <c r="BT314" s="108">
        <f>'SERIES_DB-MetaData'!BT314</f>
        <v>0</v>
      </c>
      <c r="BU314" s="108">
        <f t="shared" si="29"/>
        <v>0</v>
      </c>
      <c r="BV314" s="31">
        <f>IF('SERIES_DB-MetaData'!$F314="US",'SERIES_DB-MetaData'!BV314,'SERIES_DB-MetaData'!BV314/6.89476)</f>
        <v>0</v>
      </c>
      <c r="BW314" s="108">
        <f>'SERIES_DB-MetaData'!BW314</f>
        <v>0</v>
      </c>
      <c r="BX314" s="108">
        <f>'SERIES_DB-MetaData'!BX314</f>
        <v>5</v>
      </c>
    </row>
    <row r="315" spans="1:76">
      <c r="A315" s="85">
        <f>'SERIES_DB-MetaData'!A315</f>
        <v>310</v>
      </c>
      <c r="B315" s="85">
        <f>'SERIES_DB-MetaData'!B315</f>
        <v>0</v>
      </c>
      <c r="C315" s="85">
        <f>'SERIES_DB-MetaData'!C315</f>
        <v>5</v>
      </c>
      <c r="D315" s="85" t="str">
        <f>'SERIES_DB-MetaData'!D315</f>
        <v>SW23C1</v>
      </c>
      <c r="E315" s="85" t="str">
        <f>'SERIES_DB-MetaData'!E315</f>
        <v>Tomazevic, Lutman, Capuder and Petkovic (1996)</v>
      </c>
      <c r="F315" s="20" t="s">
        <v>193</v>
      </c>
      <c r="G315" s="85" t="str">
        <f>'SERIES_DB-MetaData'!G315</f>
        <v>C</v>
      </c>
      <c r="H315" s="85" t="str">
        <f>'SERIES_DB-MetaData'!H315</f>
        <v>R</v>
      </c>
      <c r="I315" s="31">
        <f>IF('SERIES_DB-MetaData'!$F315="US",'SERIES_DB-MetaData'!I315,'SERIES_DB-MetaData'!I315/6.89476)</f>
        <v>5.9610486804471803</v>
      </c>
      <c r="J315" s="31">
        <f>IF('SERIES_DB-MetaData'!$F315="US",'SERIES_DB-MetaData'!J315,'SERIES_DB-MetaData'!J315/6.89476)</f>
        <v>0</v>
      </c>
      <c r="K315" s="31">
        <f>IF('SERIES_DB-MetaData'!$F315="US",'SERIES_DB-MetaData'!K315,'SERIES_DB-MetaData'!K315/6.89476)</f>
        <v>0</v>
      </c>
      <c r="L315" s="31">
        <f>IF('SERIES_DB-MetaData'!$F315="US",'SERIES_DB-MetaData'!L315,'SERIES_DB-MetaData'!L315/4.448)</f>
        <v>22.897931654676253</v>
      </c>
      <c r="M315" s="20" t="str">
        <f>'SERIES_DB-MetaData'!M315</f>
        <v>IV</v>
      </c>
      <c r="N315" s="31">
        <f>IF('SERIES_DB-MetaData'!$F315="US",'SERIES_DB-MetaData'!N315,'SERIES_DB-MetaData'!N315/25.4)</f>
        <v>1.9685039370078741</v>
      </c>
      <c r="O315" s="31">
        <f>IF('SERIES_DB-MetaData'!$F315="US",'SERIES_DB-MetaData'!O315,'SERIES_DB-MetaData'!O315/25.4)</f>
        <v>3.9370078740157481</v>
      </c>
      <c r="P315" s="31">
        <f>IF('SERIES_DB-MetaData'!$F315="US",'SERIES_DB-MetaData'!P315,'SERIES_DB-MetaData'!P315/25.4)</f>
        <v>38.188976377952756</v>
      </c>
      <c r="Q315" s="31">
        <f>IF('SERIES_DB-MetaData'!$F315="US",'SERIES_DB-MetaData'!Q315,'SERIES_DB-MetaData'!Q315/25.4)</f>
        <v>1.9685039370078741</v>
      </c>
      <c r="R315" s="31">
        <f>IF('SERIES_DB-MetaData'!$F315="US",'SERIES_DB-MetaData'!R315,'SERIES_DB-MetaData'!R315/25.4)</f>
        <v>70.275590551181111</v>
      </c>
      <c r="S315" s="31">
        <f>IF('SERIES_DB-MetaData'!$F315="US",'SERIES_DB-MetaData'!S315,'SERIES_DB-MetaData'!S315/25.4)</f>
        <v>70.275590551181111</v>
      </c>
      <c r="T315" s="24" t="str">
        <f>'SERIES_DB-MetaData'!T315</f>
        <v>C</v>
      </c>
      <c r="U315" s="31">
        <f>IF('SERIES_DB-MetaData'!$F315="US",'SERIES_DB-MetaData'!U315,'SERIES_DB-MetaData'!U315/(25.4^2))</f>
        <v>75.175150350300697</v>
      </c>
      <c r="V315" s="31">
        <f>IF('SERIES_DB-MetaData'!$F315="US",'SERIES_DB-MetaData'!V315,'SERIES_DB-MetaData'!V315/25.4)</f>
        <v>0.23622047244094491</v>
      </c>
      <c r="W315" s="31">
        <f>IF('SERIES_DB-MetaData'!$F315="US",'SERIES_DB-MetaData'!W315,'SERIES_DB-MetaData'!W315/25.4)</f>
        <v>0.23622047244094491</v>
      </c>
      <c r="X315" s="31">
        <f>IF('SERIES_DB-MetaData'!$F315="US",'SERIES_DB-MetaData'!X315,'SERIES_DB-MetaData'!X315/25.4)</f>
        <v>0</v>
      </c>
      <c r="Y315" s="108">
        <f>'SERIES_DB-MetaData'!Y315</f>
        <v>4</v>
      </c>
      <c r="Z315" s="31">
        <f>IF('SERIES_DB-MetaData'!$F315="US",'SERIES_DB-MetaData'!Z315,'SERIES_DB-MetaData'!Z315/25.4)</f>
        <v>0</v>
      </c>
      <c r="AA315" s="108">
        <f>'SERIES_DB-MetaData'!AA315</f>
        <v>0</v>
      </c>
      <c r="AB315" s="31">
        <f>IF('SERIES_DB-MetaData'!$F315="US",'SERIES_DB-MetaData'!AB315,'SERIES_DB-MetaData'!AB315/25.4)</f>
        <v>0.39370078740157483</v>
      </c>
      <c r="AC315" s="108">
        <f>'SERIES_DB-MetaData'!AC315</f>
        <v>1</v>
      </c>
      <c r="AD315" s="108" t="str">
        <f>'SERIES_DB-MetaData'!AD315</f>
        <v>STRAIGHT</v>
      </c>
      <c r="AE315" s="31">
        <f>IF('SERIES_DB-MetaData'!$F315="US",'SERIES_DB-MetaData'!AE315,'SERIES_DB-MetaData'!AE315/25.4)</f>
        <v>19.685039370078741</v>
      </c>
      <c r="AF315" s="108" t="str">
        <f>'SERIES_DB-MetaData'!AF315</f>
        <v>Ribbed</v>
      </c>
      <c r="AG315" s="23">
        <f t="shared" si="26"/>
        <v>0.23319038253450017</v>
      </c>
      <c r="AH315" s="31">
        <f>IF('SERIES_DB-MetaData'!$F315="US",'SERIES_DB-MetaData'!AH315,'SERIES_DB-MetaData'!AH315/25.4)</f>
        <v>0</v>
      </c>
      <c r="AI315" s="31">
        <f>IF('SERIES_DB-MetaData'!$F315="US",'SERIES_DB-MetaData'!AI315,'SERIES_DB-MetaData'!AI315/6.89476)</f>
        <v>78.030272264734378</v>
      </c>
      <c r="AJ315" s="31">
        <f>IF('SERIES_DB-MetaData'!$F315="US",'SERIES_DB-MetaData'!AJ315,'SERIES_DB-MetaData'!AJ315/6.89476)</f>
        <v>84.266892538681546</v>
      </c>
      <c r="AK315" s="31">
        <f>IF('SERIES_DB-MetaData'!$F315="US",'SERIES_DB-MetaData'!AK315,'SERIES_DB-MetaData'!AK315/6.89476)</f>
        <v>78.030272264734378</v>
      </c>
      <c r="AL315" s="31">
        <f>IF('SERIES_DB-MetaData'!$F315="US",'SERIES_DB-MetaData'!AL315,'SERIES_DB-MetaData'!AL315/6.89476)</f>
        <v>0</v>
      </c>
      <c r="AM315" s="31">
        <f>IF('SERIES_DB-MetaData'!$F315="US",'SERIES_DB-MetaData'!AM315,'SERIES_DB-MetaData'!AM315/6.89476)</f>
        <v>84.266892538681546</v>
      </c>
      <c r="AN315" s="31">
        <f>IF('SERIES_DB-MetaData'!$F315="US",'SERIES_DB-MetaData'!AN315,'SERIES_DB-MetaData'!AN315/6.89476)</f>
        <v>0</v>
      </c>
      <c r="AO315" s="108">
        <f>'SERIES_DB-MetaData'!AO315</f>
        <v>0</v>
      </c>
      <c r="AP315" s="108" t="str">
        <f>'SERIES_DB-MetaData'!AP315</f>
        <v>R</v>
      </c>
      <c r="AQ315" s="108">
        <f>'SERIES_DB-MetaData'!AQ315</f>
        <v>1</v>
      </c>
      <c r="AR315" s="108" t="str">
        <f>'SERIES_DB-MetaData'!AR315</f>
        <v>Ribbed</v>
      </c>
      <c r="AS315" s="31">
        <f>IF('SERIES_DB-MetaData'!$F315="US",'SERIES_DB-MetaData'!AS315,'SERIES_DB-MetaData'!AS315/25.4)</f>
        <v>5.5118110236220472E-2</v>
      </c>
      <c r="AT315" s="108">
        <f>'SERIES_DB-MetaData'!AT315</f>
        <v>89</v>
      </c>
      <c r="AU315" s="31">
        <f>IF('SERIES_DB-MetaData'!$F315="US",'SERIES_DB-MetaData'!AU315,'SERIES_DB-MetaData'!AU315/25.4)</f>
        <v>0.78740157480314965</v>
      </c>
      <c r="AV315" s="31">
        <f>IF('SERIES_DB-MetaData'!$F315="US",'SERIES_DB-MetaData'!AV315,'SERIES_DB-MetaData'!AV315/25.4)</f>
        <v>0</v>
      </c>
      <c r="AW315" s="108">
        <f>'SERIES_DB-MetaData'!AW315</f>
        <v>0</v>
      </c>
      <c r="AX315" s="31">
        <f>IF('SERIES_DB-MetaData'!$F315="US",'SERIES_DB-MetaData'!AX315,'SERIES_DB-MetaData'!AX315/25.4)</f>
        <v>0</v>
      </c>
      <c r="AY315" s="23">
        <f t="shared" si="27"/>
        <v>0.15393804002589986</v>
      </c>
      <c r="AZ315" s="23"/>
      <c r="BA315" s="31">
        <f>IF('SERIES_DB-MetaData'!$F315="US",'SERIES_DB-MetaData'!BA315,'SERIES_DB-MetaData'!BA315/6.89476)</f>
        <v>61.93108969710331</v>
      </c>
      <c r="BB315" s="31">
        <f>IF('SERIES_DB-MetaData'!$F315="US",'SERIES_DB-MetaData'!BB315,'SERIES_DB-MetaData'!BB315/6.89476)</f>
        <v>74.549367925787124</v>
      </c>
      <c r="BC315" s="108">
        <f>'SERIES_DB-MetaData'!BC315</f>
        <v>0</v>
      </c>
      <c r="BD315" s="31">
        <f>IF('SERIES_DB-MetaData'!$F315="US",'SERIES_DB-MetaData'!BD315,'SERIES_DB-MetaData'!BD315/25.4)</f>
        <v>0.11811023622047245</v>
      </c>
      <c r="BE315" s="31">
        <f>IF('SERIES_DB-MetaData'!$F315="US",'SERIES_DB-MetaData'!BE315,'SERIES_DB-MetaData'!BE315/25.4)</f>
        <v>2.3228346456692917</v>
      </c>
      <c r="BF315" s="108">
        <f>'SERIES_DB-MetaData'!BF315</f>
        <v>1</v>
      </c>
      <c r="BG315" s="23">
        <f t="shared" si="28"/>
        <v>0.23961299900261135</v>
      </c>
      <c r="BH315" s="31">
        <f>IF('SERIES_DB-MetaData'!$F315="US",'SERIES_DB-MetaData'!BH315,'SERIES_DB-MetaData'!BH315/25.4)</f>
        <v>0</v>
      </c>
      <c r="BI315" s="31">
        <f>IF('SERIES_DB-MetaData'!$F315="US",'SERIES_DB-MetaData'!BI315,'SERIES_DB-MetaData'!BI315/6.89476)</f>
        <v>69.328011417366227</v>
      </c>
      <c r="BJ315" s="31">
        <f>IF('SERIES_DB-MetaData'!$F315="US",'SERIES_DB-MetaData'!BJ315,'SERIES_DB-MetaData'!BJ315/6.89476)</f>
        <v>77.015008499208093</v>
      </c>
      <c r="BK315" s="108">
        <f>'SERIES_DB-MetaData'!BK315</f>
        <v>0</v>
      </c>
      <c r="BL315" s="31">
        <f>IF('SERIES_DB-MetaData'!$F315="US",'SERIES_DB-MetaData'!BL315,'SERIES_DB-MetaData'!BL315/25.4)</f>
        <v>0.11811023622047245</v>
      </c>
      <c r="BM315" s="31">
        <f>IF('SERIES_DB-MetaData'!$F315="US",'SERIES_DB-MetaData'!BM315,'SERIES_DB-MetaData'!BM315/25.4)</f>
        <v>2.3228346456692917</v>
      </c>
      <c r="BN315" s="31">
        <f>'SERIES_DB-MetaData'!$BO$6</f>
        <v>0.52359877559829893</v>
      </c>
      <c r="BO315" s="22">
        <f>'SERIES_DB-MetaData'!$BO$6</f>
        <v>0.52359877559829893</v>
      </c>
      <c r="BP315" s="31">
        <f>IF('SERIES_DB-MetaData'!$F315="US",'SERIES_DB-MetaData'!BP315,'SERIES_DB-MetaData'!BP315/6.89476)</f>
        <v>69.328011417366227</v>
      </c>
      <c r="BQ315" s="31">
        <f>IF('SERIES_DB-MetaData'!$F315="US",'SERIES_DB-MetaData'!BQ315,'SERIES_DB-MetaData'!BQ315/6.89476)</f>
        <v>77.015008499208093</v>
      </c>
      <c r="BR315" s="108">
        <f>'SERIES_DB-MetaData'!BR315</f>
        <v>0</v>
      </c>
      <c r="BS315" s="31">
        <f>IF('SERIES_DB-MetaData'!$F315="US",'SERIES_DB-MetaData'!BS315,'SERIES_DB-MetaData'!BS315/25.4)</f>
        <v>0</v>
      </c>
      <c r="BT315" s="108">
        <f>'SERIES_DB-MetaData'!BT315</f>
        <v>0</v>
      </c>
      <c r="BU315" s="108">
        <f t="shared" si="29"/>
        <v>0</v>
      </c>
      <c r="BV315" s="31">
        <f>IF('SERIES_DB-MetaData'!$F315="US",'SERIES_DB-MetaData'!BV315,'SERIES_DB-MetaData'!BV315/6.89476)</f>
        <v>0</v>
      </c>
      <c r="BW315" s="108">
        <f>'SERIES_DB-MetaData'!BW315</f>
        <v>0</v>
      </c>
      <c r="BX315" s="108">
        <f>'SERIES_DB-MetaData'!BX315</f>
        <v>5</v>
      </c>
    </row>
    <row r="316" spans="1:76">
      <c r="A316" s="85">
        <f>'SERIES_DB-MetaData'!A316</f>
        <v>311</v>
      </c>
      <c r="B316" s="85">
        <f>'SERIES_DB-MetaData'!B316</f>
        <v>0</v>
      </c>
      <c r="C316" s="85">
        <f>'SERIES_DB-MetaData'!C316</f>
        <v>6</v>
      </c>
      <c r="D316" s="85" t="str">
        <f>'SERIES_DB-MetaData'!D316</f>
        <v>SW23C2</v>
      </c>
      <c r="E316" s="85" t="str">
        <f>'SERIES_DB-MetaData'!E316</f>
        <v>Tomazevic, Lutman, Capuder and Petkovic (1996)</v>
      </c>
      <c r="F316" s="20" t="s">
        <v>193</v>
      </c>
      <c r="G316" s="85" t="str">
        <f>'SERIES_DB-MetaData'!G316</f>
        <v>C</v>
      </c>
      <c r="H316" s="85" t="str">
        <f>'SERIES_DB-MetaData'!H316</f>
        <v>R</v>
      </c>
      <c r="I316" s="31">
        <f>IF('SERIES_DB-MetaData'!$F316="US",'SERIES_DB-MetaData'!I316,'SERIES_DB-MetaData'!I316/6.89476)</f>
        <v>5.9610486804471803</v>
      </c>
      <c r="J316" s="31">
        <f>IF('SERIES_DB-MetaData'!$F316="US",'SERIES_DB-MetaData'!J316,'SERIES_DB-MetaData'!J316/6.89476)</f>
        <v>0</v>
      </c>
      <c r="K316" s="31">
        <f>IF('SERIES_DB-MetaData'!$F316="US",'SERIES_DB-MetaData'!K316,'SERIES_DB-MetaData'!K316/6.89476)</f>
        <v>0</v>
      </c>
      <c r="L316" s="31">
        <f>IF('SERIES_DB-MetaData'!$F316="US",'SERIES_DB-MetaData'!L316,'SERIES_DB-MetaData'!L316/4.448)</f>
        <v>45.795863309352505</v>
      </c>
      <c r="M316" s="20" t="str">
        <f>'SERIES_DB-MetaData'!M316</f>
        <v>IV</v>
      </c>
      <c r="N316" s="31">
        <f>IF('SERIES_DB-MetaData'!$F316="US",'SERIES_DB-MetaData'!N316,'SERIES_DB-MetaData'!N316/25.4)</f>
        <v>1.9685039370078741</v>
      </c>
      <c r="O316" s="31">
        <f>IF('SERIES_DB-MetaData'!$F316="US",'SERIES_DB-MetaData'!O316,'SERIES_DB-MetaData'!O316/25.4)</f>
        <v>3.9370078740157481</v>
      </c>
      <c r="P316" s="31">
        <f>IF('SERIES_DB-MetaData'!$F316="US",'SERIES_DB-MetaData'!P316,'SERIES_DB-MetaData'!P316/25.4)</f>
        <v>38.188976377952756</v>
      </c>
      <c r="Q316" s="31">
        <f>IF('SERIES_DB-MetaData'!$F316="US",'SERIES_DB-MetaData'!Q316,'SERIES_DB-MetaData'!Q316/25.4)</f>
        <v>1.9685039370078741</v>
      </c>
      <c r="R316" s="31">
        <f>IF('SERIES_DB-MetaData'!$F316="US",'SERIES_DB-MetaData'!R316,'SERIES_DB-MetaData'!R316/25.4)</f>
        <v>70.275590551181111</v>
      </c>
      <c r="S316" s="31">
        <f>IF('SERIES_DB-MetaData'!$F316="US",'SERIES_DB-MetaData'!S316,'SERIES_DB-MetaData'!S316/25.4)</f>
        <v>70.275590551181111</v>
      </c>
      <c r="T316" s="24" t="str">
        <f>'SERIES_DB-MetaData'!T316</f>
        <v>C</v>
      </c>
      <c r="U316" s="31">
        <f>IF('SERIES_DB-MetaData'!$F316="US",'SERIES_DB-MetaData'!U316,'SERIES_DB-MetaData'!U316/(25.4^2))</f>
        <v>75.175150350300697</v>
      </c>
      <c r="V316" s="31">
        <f>IF('SERIES_DB-MetaData'!$F316="US",'SERIES_DB-MetaData'!V316,'SERIES_DB-MetaData'!V316/25.4)</f>
        <v>0.23622047244094491</v>
      </c>
      <c r="W316" s="31">
        <f>IF('SERIES_DB-MetaData'!$F316="US",'SERIES_DB-MetaData'!W316,'SERIES_DB-MetaData'!W316/25.4)</f>
        <v>0.23622047244094491</v>
      </c>
      <c r="X316" s="31">
        <f>IF('SERIES_DB-MetaData'!$F316="US",'SERIES_DB-MetaData'!X316,'SERIES_DB-MetaData'!X316/25.4)</f>
        <v>0</v>
      </c>
      <c r="Y316" s="108">
        <f>'SERIES_DB-MetaData'!Y316</f>
        <v>4</v>
      </c>
      <c r="Z316" s="31">
        <f>IF('SERIES_DB-MetaData'!$F316="US",'SERIES_DB-MetaData'!Z316,'SERIES_DB-MetaData'!Z316/25.4)</f>
        <v>0</v>
      </c>
      <c r="AA316" s="108">
        <f>'SERIES_DB-MetaData'!AA316</f>
        <v>0</v>
      </c>
      <c r="AB316" s="31">
        <f>IF('SERIES_DB-MetaData'!$F316="US",'SERIES_DB-MetaData'!AB316,'SERIES_DB-MetaData'!AB316/25.4)</f>
        <v>0.39370078740157483</v>
      </c>
      <c r="AC316" s="108">
        <f>'SERIES_DB-MetaData'!AC316</f>
        <v>1</v>
      </c>
      <c r="AD316" s="108" t="str">
        <f>'SERIES_DB-MetaData'!AD316</f>
        <v>STRAIGHT</v>
      </c>
      <c r="AE316" s="31">
        <f>IF('SERIES_DB-MetaData'!$F316="US",'SERIES_DB-MetaData'!AE316,'SERIES_DB-MetaData'!AE316/25.4)</f>
        <v>19.685039370078741</v>
      </c>
      <c r="AF316" s="108" t="str">
        <f>'SERIES_DB-MetaData'!AF316</f>
        <v>Ribbed</v>
      </c>
      <c r="AG316" s="23">
        <f t="shared" si="26"/>
        <v>0.23319038253450017</v>
      </c>
      <c r="AH316" s="31">
        <f>IF('SERIES_DB-MetaData'!$F316="US",'SERIES_DB-MetaData'!AH316,'SERIES_DB-MetaData'!AH316/25.4)</f>
        <v>0</v>
      </c>
      <c r="AI316" s="31">
        <f>IF('SERIES_DB-MetaData'!$F316="US",'SERIES_DB-MetaData'!AI316,'SERIES_DB-MetaData'!AI316/6.89476)</f>
        <v>78.030272264734378</v>
      </c>
      <c r="AJ316" s="31">
        <f>IF('SERIES_DB-MetaData'!$F316="US",'SERIES_DB-MetaData'!AJ316,'SERIES_DB-MetaData'!AJ316/6.89476)</f>
        <v>84.266892538681546</v>
      </c>
      <c r="AK316" s="31">
        <f>IF('SERIES_DB-MetaData'!$F316="US",'SERIES_DB-MetaData'!AK316,'SERIES_DB-MetaData'!AK316/6.89476)</f>
        <v>78.030272264734378</v>
      </c>
      <c r="AL316" s="31">
        <f>IF('SERIES_DB-MetaData'!$F316="US",'SERIES_DB-MetaData'!AL316,'SERIES_DB-MetaData'!AL316/6.89476)</f>
        <v>0</v>
      </c>
      <c r="AM316" s="31">
        <f>IF('SERIES_DB-MetaData'!$F316="US",'SERIES_DB-MetaData'!AM316,'SERIES_DB-MetaData'!AM316/6.89476)</f>
        <v>84.266892538681546</v>
      </c>
      <c r="AN316" s="31">
        <f>IF('SERIES_DB-MetaData'!$F316="US",'SERIES_DB-MetaData'!AN316,'SERIES_DB-MetaData'!AN316/6.89476)</f>
        <v>0</v>
      </c>
      <c r="AO316" s="108">
        <f>'SERIES_DB-MetaData'!AO316</f>
        <v>0</v>
      </c>
      <c r="AP316" s="108" t="str">
        <f>'SERIES_DB-MetaData'!AP316</f>
        <v>R</v>
      </c>
      <c r="AQ316" s="108">
        <f>'SERIES_DB-MetaData'!AQ316</f>
        <v>1</v>
      </c>
      <c r="AR316" s="108" t="str">
        <f>'SERIES_DB-MetaData'!AR316</f>
        <v>Ribbed</v>
      </c>
      <c r="AS316" s="31">
        <f>IF('SERIES_DB-MetaData'!$F316="US",'SERIES_DB-MetaData'!AS316,'SERIES_DB-MetaData'!AS316/25.4)</f>
        <v>5.5118110236220472E-2</v>
      </c>
      <c r="AT316" s="108">
        <f>'SERIES_DB-MetaData'!AT316</f>
        <v>89</v>
      </c>
      <c r="AU316" s="31">
        <f>IF('SERIES_DB-MetaData'!$F316="US",'SERIES_DB-MetaData'!AU316,'SERIES_DB-MetaData'!AU316/25.4)</f>
        <v>0.78740157480314965</v>
      </c>
      <c r="AV316" s="31">
        <f>IF('SERIES_DB-MetaData'!$F316="US",'SERIES_DB-MetaData'!AV316,'SERIES_DB-MetaData'!AV316/25.4)</f>
        <v>0</v>
      </c>
      <c r="AW316" s="108">
        <f>'SERIES_DB-MetaData'!AW316</f>
        <v>0</v>
      </c>
      <c r="AX316" s="31">
        <f>IF('SERIES_DB-MetaData'!$F316="US",'SERIES_DB-MetaData'!AX316,'SERIES_DB-MetaData'!AX316/25.4)</f>
        <v>0</v>
      </c>
      <c r="AY316" s="23">
        <f t="shared" si="27"/>
        <v>0.15393804002589986</v>
      </c>
      <c r="AZ316" s="23"/>
      <c r="BA316" s="31">
        <f>IF('SERIES_DB-MetaData'!$F316="US",'SERIES_DB-MetaData'!BA316,'SERIES_DB-MetaData'!BA316/6.89476)</f>
        <v>61.93108969710331</v>
      </c>
      <c r="BB316" s="31">
        <f>IF('SERIES_DB-MetaData'!$F316="US",'SERIES_DB-MetaData'!BB316,'SERIES_DB-MetaData'!BB316/6.89476)</f>
        <v>74.549367925787124</v>
      </c>
      <c r="BC316" s="108">
        <f>'SERIES_DB-MetaData'!BC316</f>
        <v>0</v>
      </c>
      <c r="BD316" s="31">
        <f>IF('SERIES_DB-MetaData'!$F316="US",'SERIES_DB-MetaData'!BD316,'SERIES_DB-MetaData'!BD316/25.4)</f>
        <v>0.11811023622047245</v>
      </c>
      <c r="BE316" s="31">
        <f>IF('SERIES_DB-MetaData'!$F316="US",'SERIES_DB-MetaData'!BE316,'SERIES_DB-MetaData'!BE316/25.4)</f>
        <v>2.3228346456692917</v>
      </c>
      <c r="BF316" s="108">
        <f>'SERIES_DB-MetaData'!BF316</f>
        <v>1</v>
      </c>
      <c r="BG316" s="23">
        <f t="shared" si="28"/>
        <v>0.23961299900261135</v>
      </c>
      <c r="BH316" s="31">
        <f>IF('SERIES_DB-MetaData'!$F316="US",'SERIES_DB-MetaData'!BH316,'SERIES_DB-MetaData'!BH316/25.4)</f>
        <v>0</v>
      </c>
      <c r="BI316" s="31">
        <f>IF('SERIES_DB-MetaData'!$F316="US",'SERIES_DB-MetaData'!BI316,'SERIES_DB-MetaData'!BI316/6.89476)</f>
        <v>69.328011417366227</v>
      </c>
      <c r="BJ316" s="31">
        <f>IF('SERIES_DB-MetaData'!$F316="US",'SERIES_DB-MetaData'!BJ316,'SERIES_DB-MetaData'!BJ316/6.89476)</f>
        <v>77.015008499208093</v>
      </c>
      <c r="BK316" s="108">
        <f>'SERIES_DB-MetaData'!BK316</f>
        <v>0</v>
      </c>
      <c r="BL316" s="31">
        <f>IF('SERIES_DB-MetaData'!$F316="US",'SERIES_DB-MetaData'!BL316,'SERIES_DB-MetaData'!BL316/25.4)</f>
        <v>0.11811023622047245</v>
      </c>
      <c r="BM316" s="31">
        <f>IF('SERIES_DB-MetaData'!$F316="US",'SERIES_DB-MetaData'!BM316,'SERIES_DB-MetaData'!BM316/25.4)</f>
        <v>2.3228346456692917</v>
      </c>
      <c r="BN316" s="31">
        <f>'SERIES_DB-MetaData'!$BO$6</f>
        <v>0.52359877559829893</v>
      </c>
      <c r="BO316" s="22">
        <f>'SERIES_DB-MetaData'!$BO$6</f>
        <v>0.52359877559829893</v>
      </c>
      <c r="BP316" s="31">
        <f>IF('SERIES_DB-MetaData'!$F316="US",'SERIES_DB-MetaData'!BP316,'SERIES_DB-MetaData'!BP316/6.89476)</f>
        <v>69.328011417366227</v>
      </c>
      <c r="BQ316" s="31">
        <f>IF('SERIES_DB-MetaData'!$F316="US",'SERIES_DB-MetaData'!BQ316,'SERIES_DB-MetaData'!BQ316/6.89476)</f>
        <v>77.015008499208093</v>
      </c>
      <c r="BR316" s="108">
        <f>'SERIES_DB-MetaData'!BR316</f>
        <v>0</v>
      </c>
      <c r="BS316" s="31">
        <f>IF('SERIES_DB-MetaData'!$F316="US",'SERIES_DB-MetaData'!BS316,'SERIES_DB-MetaData'!BS316/25.4)</f>
        <v>0</v>
      </c>
      <c r="BT316" s="108">
        <f>'SERIES_DB-MetaData'!BT316</f>
        <v>0</v>
      </c>
      <c r="BU316" s="108">
        <f t="shared" si="29"/>
        <v>0</v>
      </c>
      <c r="BV316" s="31">
        <f>IF('SERIES_DB-MetaData'!$F316="US",'SERIES_DB-MetaData'!BV316,'SERIES_DB-MetaData'!BV316/6.89476)</f>
        <v>0</v>
      </c>
      <c r="BW316" s="108">
        <f>'SERIES_DB-MetaData'!BW316</f>
        <v>0</v>
      </c>
      <c r="BX316" s="108">
        <f>'SERIES_DB-MetaData'!BX316</f>
        <v>5</v>
      </c>
    </row>
    <row r="317" spans="1:76">
      <c r="A317" s="85">
        <f>'SERIES_DB-MetaData'!A317</f>
        <v>312</v>
      </c>
      <c r="B317" s="85">
        <f>'SERIES_DB-MetaData'!B317</f>
        <v>0</v>
      </c>
      <c r="C317" s="85">
        <f>'SERIES_DB-MetaData'!C317</f>
        <v>7</v>
      </c>
      <c r="D317" s="85" t="str">
        <f>'SERIES_DB-MetaData'!D317</f>
        <v>SW60N1</v>
      </c>
      <c r="E317" s="85" t="str">
        <f>'SERIES_DB-MetaData'!E317</f>
        <v>Tomazevic, Lutman, Capuder and Petkovic (1996)</v>
      </c>
      <c r="F317" s="20" t="s">
        <v>193</v>
      </c>
      <c r="G317" s="85" t="str">
        <f>'SERIES_DB-MetaData'!G317</f>
        <v>C</v>
      </c>
      <c r="H317" s="85" t="str">
        <f>'SERIES_DB-MetaData'!H317</f>
        <v>R</v>
      </c>
      <c r="I317" s="31">
        <f>IF('SERIES_DB-MetaData'!$F317="US",'SERIES_DB-MetaData'!I317,'SERIES_DB-MetaData'!I317/6.89476)</f>
        <v>5.9610486804471803</v>
      </c>
      <c r="J317" s="31">
        <f>IF('SERIES_DB-MetaData'!$F317="US",'SERIES_DB-MetaData'!J317,'SERIES_DB-MetaData'!J317/6.89476)</f>
        <v>0</v>
      </c>
      <c r="K317" s="31">
        <f>IF('SERIES_DB-MetaData'!$F317="US",'SERIES_DB-MetaData'!K317,'SERIES_DB-MetaData'!K317/6.89476)</f>
        <v>0</v>
      </c>
      <c r="L317" s="31">
        <f>IF('SERIES_DB-MetaData'!$F317="US",'SERIES_DB-MetaData'!L317,'SERIES_DB-MetaData'!L317/4.448)</f>
        <v>22.897931654676253</v>
      </c>
      <c r="M317" s="20" t="str">
        <f>'SERIES_DB-MetaData'!M317</f>
        <v>IV</v>
      </c>
      <c r="N317" s="31">
        <f>IF('SERIES_DB-MetaData'!$F317="US",'SERIES_DB-MetaData'!N317,'SERIES_DB-MetaData'!N317/25.4)</f>
        <v>1.9685039370078741</v>
      </c>
      <c r="O317" s="31">
        <f>IF('SERIES_DB-MetaData'!$F317="US",'SERIES_DB-MetaData'!O317,'SERIES_DB-MetaData'!O317/25.4)</f>
        <v>3.9370078740157481</v>
      </c>
      <c r="P317" s="31">
        <f>IF('SERIES_DB-MetaData'!$F317="US",'SERIES_DB-MetaData'!P317,'SERIES_DB-MetaData'!P317/25.4)</f>
        <v>38.188976377952756</v>
      </c>
      <c r="Q317" s="31">
        <f>IF('SERIES_DB-MetaData'!$F317="US",'SERIES_DB-MetaData'!Q317,'SERIES_DB-MetaData'!Q317/25.4)</f>
        <v>1.9685039370078741</v>
      </c>
      <c r="R317" s="31">
        <f>IF('SERIES_DB-MetaData'!$F317="US",'SERIES_DB-MetaData'!R317,'SERIES_DB-MetaData'!R317/25.4)</f>
        <v>70.275590551181111</v>
      </c>
      <c r="S317" s="31">
        <f>IF('SERIES_DB-MetaData'!$F317="US",'SERIES_DB-MetaData'!S317,'SERIES_DB-MetaData'!S317/25.4)</f>
        <v>70.275590551181111</v>
      </c>
      <c r="T317" s="24" t="str">
        <f>'SERIES_DB-MetaData'!T317</f>
        <v>C</v>
      </c>
      <c r="U317" s="31">
        <f>IF('SERIES_DB-MetaData'!$F317="US",'SERIES_DB-MetaData'!U317,'SERIES_DB-MetaData'!U317/(25.4^2))</f>
        <v>75.175150350300697</v>
      </c>
      <c r="V317" s="31">
        <f>IF('SERIES_DB-MetaData'!$F317="US",'SERIES_DB-MetaData'!V317,'SERIES_DB-MetaData'!V317/25.4)</f>
        <v>0.31496062992125984</v>
      </c>
      <c r="W317" s="31">
        <f>IF('SERIES_DB-MetaData'!$F317="US",'SERIES_DB-MetaData'!W317,'SERIES_DB-MetaData'!W317/25.4)</f>
        <v>0.31496062992125984</v>
      </c>
      <c r="X317" s="31">
        <f>IF('SERIES_DB-MetaData'!$F317="US",'SERIES_DB-MetaData'!X317,'SERIES_DB-MetaData'!X317/25.4)</f>
        <v>0</v>
      </c>
      <c r="Y317" s="108">
        <f>'SERIES_DB-MetaData'!Y317</f>
        <v>2</v>
      </c>
      <c r="Z317" s="31">
        <f>IF('SERIES_DB-MetaData'!$F317="US",'SERIES_DB-MetaData'!Z317,'SERIES_DB-MetaData'!Z317/25.4)</f>
        <v>0</v>
      </c>
      <c r="AA317" s="108">
        <f>'SERIES_DB-MetaData'!AA317</f>
        <v>0</v>
      </c>
      <c r="AB317" s="31">
        <f>IF('SERIES_DB-MetaData'!$F317="US",'SERIES_DB-MetaData'!AB317,'SERIES_DB-MetaData'!AB317/25.4)</f>
        <v>0.39370078740157483</v>
      </c>
      <c r="AC317" s="108">
        <f>'SERIES_DB-MetaData'!AC317</f>
        <v>1</v>
      </c>
      <c r="AD317" s="108" t="str">
        <f>'SERIES_DB-MetaData'!AD317</f>
        <v>STRAIGHT</v>
      </c>
      <c r="AE317" s="31">
        <f>IF('SERIES_DB-MetaData'!$F317="US",'SERIES_DB-MetaData'!AE317,'SERIES_DB-MetaData'!AE317/25.4)</f>
        <v>19.685039370078741</v>
      </c>
      <c r="AF317" s="108" t="str">
        <f>'SERIES_DB-MetaData'!AF317</f>
        <v>Ribbed</v>
      </c>
      <c r="AG317" s="23">
        <f t="shared" si="26"/>
        <v>0.20728034003066678</v>
      </c>
      <c r="AH317" s="31">
        <f>IF('SERIES_DB-MetaData'!$F317="US",'SERIES_DB-MetaData'!AH317,'SERIES_DB-MetaData'!AH317/25.4)</f>
        <v>0</v>
      </c>
      <c r="AI317" s="31">
        <f>IF('SERIES_DB-MetaData'!$F317="US",'SERIES_DB-MetaData'!AI317,'SERIES_DB-MetaData'!AI317/6.89476)</f>
        <v>67.442521567103142</v>
      </c>
      <c r="AJ317" s="31">
        <f>IF('SERIES_DB-MetaData'!$F317="US",'SERIES_DB-MetaData'!AJ317,'SERIES_DB-MetaData'!AJ317/6.89476)</f>
        <v>100.51111278710209</v>
      </c>
      <c r="AK317" s="31">
        <f>IF('SERIES_DB-MetaData'!$F317="US",'SERIES_DB-MetaData'!AK317,'SERIES_DB-MetaData'!AK317/6.89476)</f>
        <v>67.442521567103142</v>
      </c>
      <c r="AL317" s="31">
        <f>IF('SERIES_DB-MetaData'!$F317="US",'SERIES_DB-MetaData'!AL317,'SERIES_DB-MetaData'!AL317/6.89476)</f>
        <v>0</v>
      </c>
      <c r="AM317" s="31">
        <f>IF('SERIES_DB-MetaData'!$F317="US",'SERIES_DB-MetaData'!AM317,'SERIES_DB-MetaData'!AM317/6.89476)</f>
        <v>100.51111278710209</v>
      </c>
      <c r="AN317" s="31">
        <f>IF('SERIES_DB-MetaData'!$F317="US",'SERIES_DB-MetaData'!AN317,'SERIES_DB-MetaData'!AN317/6.89476)</f>
        <v>0</v>
      </c>
      <c r="AO317" s="108">
        <f>'SERIES_DB-MetaData'!AO317</f>
        <v>0</v>
      </c>
      <c r="AP317" s="108" t="str">
        <f>'SERIES_DB-MetaData'!AP317</f>
        <v>-</v>
      </c>
      <c r="AQ317" s="108">
        <f>'SERIES_DB-MetaData'!AQ317</f>
        <v>1</v>
      </c>
      <c r="AR317" s="108" t="str">
        <f>'SERIES_DB-MetaData'!AR317</f>
        <v>Ribbed</v>
      </c>
      <c r="AS317" s="31">
        <f>IF('SERIES_DB-MetaData'!$F317="US",'SERIES_DB-MetaData'!AS317,'SERIES_DB-MetaData'!AS317/25.4)</f>
        <v>5.5118110236220472E-2</v>
      </c>
      <c r="AT317" s="108">
        <f>'SERIES_DB-MetaData'!AT317</f>
        <v>0</v>
      </c>
      <c r="AU317" s="31">
        <f>IF('SERIES_DB-MetaData'!$F317="US",'SERIES_DB-MetaData'!AU317,'SERIES_DB-MetaData'!AU317/25.4)</f>
        <v>3.9370078740157481</v>
      </c>
      <c r="AV317" s="31">
        <f>IF('SERIES_DB-MetaData'!$F317="US",'SERIES_DB-MetaData'!AV317,'SERIES_DB-MetaData'!AV317/25.4)</f>
        <v>0</v>
      </c>
      <c r="AW317" s="108">
        <f>'SERIES_DB-MetaData'!AW317</f>
        <v>0</v>
      </c>
      <c r="AX317" s="31">
        <f>IF('SERIES_DB-MetaData'!$F317="US",'SERIES_DB-MetaData'!AX317,'SERIES_DB-MetaData'!AX317/25.4)</f>
        <v>0</v>
      </c>
      <c r="AY317" s="23">
        <f t="shared" si="27"/>
        <v>3.0787608005179972E-2</v>
      </c>
      <c r="AZ317" s="23"/>
      <c r="BA317" s="31">
        <f>IF('SERIES_DB-MetaData'!$F317="US",'SERIES_DB-MetaData'!BA317,'SERIES_DB-MetaData'!BA317/6.89476)</f>
        <v>0</v>
      </c>
      <c r="BB317" s="31"/>
      <c r="BC317" s="108">
        <f>'SERIES_DB-MetaData'!BC317</f>
        <v>0</v>
      </c>
      <c r="BD317" s="31">
        <f>IF('SERIES_DB-MetaData'!$F317="US",'SERIES_DB-MetaData'!BD317,'SERIES_DB-MetaData'!BD317/25.4)</f>
        <v>0.14960629921259844</v>
      </c>
      <c r="BE317" s="31">
        <f>IF('SERIES_DB-MetaData'!$F317="US",'SERIES_DB-MetaData'!BE317,'SERIES_DB-MetaData'!BE317/25.4)</f>
        <v>2.3228346456692917</v>
      </c>
      <c r="BF317" s="108">
        <f>'SERIES_DB-MetaData'!BF317</f>
        <v>1</v>
      </c>
      <c r="BG317" s="23">
        <f t="shared" si="28"/>
        <v>0.38444574506641199</v>
      </c>
      <c r="BH317" s="31">
        <f>IF('SERIES_DB-MetaData'!$F317="US",'SERIES_DB-MetaData'!BH317,'SERIES_DB-MetaData'!BH317/25.4)</f>
        <v>0</v>
      </c>
      <c r="BI317" s="31">
        <f>IF('SERIES_DB-MetaData'!$F317="US",'SERIES_DB-MetaData'!BI317,'SERIES_DB-MetaData'!BI317/6.89476)</f>
        <v>68.022672290261013</v>
      </c>
      <c r="BJ317" s="31">
        <f>IF('SERIES_DB-MetaData'!$F317="US",'SERIES_DB-MetaData'!BJ317,'SERIES_DB-MetaData'!BJ317/6.89476)</f>
        <v>74.839443287366066</v>
      </c>
      <c r="BK317" s="108">
        <f>'SERIES_DB-MetaData'!BK317</f>
        <v>0</v>
      </c>
      <c r="BL317" s="31">
        <f>IF('SERIES_DB-MetaData'!$F317="US",'SERIES_DB-MetaData'!BL317,'SERIES_DB-MetaData'!BL317/25.4)</f>
        <v>0.14960629921259844</v>
      </c>
      <c r="BM317" s="31">
        <f>IF('SERIES_DB-MetaData'!$F317="US",'SERIES_DB-MetaData'!BM317,'SERIES_DB-MetaData'!BM317/25.4)</f>
        <v>2.3228346456692917</v>
      </c>
      <c r="BN317" s="31">
        <f>'SERIES_DB-MetaData'!$BO$6</f>
        <v>0.52359877559829893</v>
      </c>
      <c r="BO317" s="22">
        <f>'SERIES_DB-MetaData'!$BO$6</f>
        <v>0.52359877559829893</v>
      </c>
      <c r="BP317" s="31">
        <f>IF('SERIES_DB-MetaData'!$F317="US",'SERIES_DB-MetaData'!BP317,'SERIES_DB-MetaData'!BP317/6.89476)</f>
        <v>68.022672290261013</v>
      </c>
      <c r="BQ317" s="31">
        <f>IF('SERIES_DB-MetaData'!$F317="US",'SERIES_DB-MetaData'!BQ317,'SERIES_DB-MetaData'!BQ317/6.89476)</f>
        <v>74.839443287366066</v>
      </c>
      <c r="BR317" s="108">
        <f>'SERIES_DB-MetaData'!BR317</f>
        <v>0</v>
      </c>
      <c r="BS317" s="31">
        <f>IF('SERIES_DB-MetaData'!$F317="US",'SERIES_DB-MetaData'!BS317,'SERIES_DB-MetaData'!BS317/25.4)</f>
        <v>0</v>
      </c>
      <c r="BT317" s="108">
        <f>'SERIES_DB-MetaData'!BT317</f>
        <v>0</v>
      </c>
      <c r="BU317" s="108">
        <f t="shared" si="29"/>
        <v>0</v>
      </c>
      <c r="BV317" s="31">
        <f>IF('SERIES_DB-MetaData'!$F317="US",'SERIES_DB-MetaData'!BV317,'SERIES_DB-MetaData'!BV317/6.89476)</f>
        <v>0</v>
      </c>
      <c r="BW317" s="108">
        <f>'SERIES_DB-MetaData'!BW317</f>
        <v>0</v>
      </c>
      <c r="BX317" s="108">
        <f>'SERIES_DB-MetaData'!BX317</f>
        <v>5</v>
      </c>
    </row>
    <row r="318" spans="1:76">
      <c r="A318" s="85">
        <f>'SERIES_DB-MetaData'!A318</f>
        <v>313</v>
      </c>
      <c r="B318" s="85">
        <f>'SERIES_DB-MetaData'!B318</f>
        <v>0</v>
      </c>
      <c r="C318" s="85">
        <f>'SERIES_DB-MetaData'!C318</f>
        <v>8</v>
      </c>
      <c r="D318" s="85" t="str">
        <f>'SERIES_DB-MetaData'!D318</f>
        <v>SW60N2</v>
      </c>
      <c r="E318" s="85" t="str">
        <f>'SERIES_DB-MetaData'!E318</f>
        <v>Tomazevic, Lutman, Capuder and Petkovic (1996)</v>
      </c>
      <c r="F318" s="20" t="s">
        <v>193</v>
      </c>
      <c r="G318" s="85" t="str">
        <f>'SERIES_DB-MetaData'!G318</f>
        <v>C</v>
      </c>
      <c r="H318" s="85" t="str">
        <f>'SERIES_DB-MetaData'!H318</f>
        <v>R</v>
      </c>
      <c r="I318" s="31">
        <f>IF('SERIES_DB-MetaData'!$F318="US",'SERIES_DB-MetaData'!I318,'SERIES_DB-MetaData'!I318/6.89476)</f>
        <v>5.9610486804471803</v>
      </c>
      <c r="J318" s="31">
        <f>IF('SERIES_DB-MetaData'!$F318="US",'SERIES_DB-MetaData'!J318,'SERIES_DB-MetaData'!J318/6.89476)</f>
        <v>0</v>
      </c>
      <c r="K318" s="31">
        <f>IF('SERIES_DB-MetaData'!$F318="US",'SERIES_DB-MetaData'!K318,'SERIES_DB-MetaData'!K318/6.89476)</f>
        <v>0</v>
      </c>
      <c r="L318" s="31">
        <f>IF('SERIES_DB-MetaData'!$F318="US",'SERIES_DB-MetaData'!L318,'SERIES_DB-MetaData'!L318/4.448)</f>
        <v>45.795863309352505</v>
      </c>
      <c r="M318" s="20" t="str">
        <f>'SERIES_DB-MetaData'!M318</f>
        <v>IV</v>
      </c>
      <c r="N318" s="31">
        <f>IF('SERIES_DB-MetaData'!$F318="US",'SERIES_DB-MetaData'!N318,'SERIES_DB-MetaData'!N318/25.4)</f>
        <v>1.9685039370078741</v>
      </c>
      <c r="O318" s="31">
        <f>IF('SERIES_DB-MetaData'!$F318="US",'SERIES_DB-MetaData'!O318,'SERIES_DB-MetaData'!O318/25.4)</f>
        <v>3.9370078740157481</v>
      </c>
      <c r="P318" s="31">
        <f>IF('SERIES_DB-MetaData'!$F318="US",'SERIES_DB-MetaData'!P318,'SERIES_DB-MetaData'!P318/25.4)</f>
        <v>38.188976377952756</v>
      </c>
      <c r="Q318" s="31">
        <f>IF('SERIES_DB-MetaData'!$F318="US",'SERIES_DB-MetaData'!Q318,'SERIES_DB-MetaData'!Q318/25.4)</f>
        <v>1.9685039370078741</v>
      </c>
      <c r="R318" s="31">
        <f>IF('SERIES_DB-MetaData'!$F318="US",'SERIES_DB-MetaData'!R318,'SERIES_DB-MetaData'!R318/25.4)</f>
        <v>70.275590551181111</v>
      </c>
      <c r="S318" s="31">
        <f>IF('SERIES_DB-MetaData'!$F318="US",'SERIES_DB-MetaData'!S318,'SERIES_DB-MetaData'!S318/25.4)</f>
        <v>70.275590551181111</v>
      </c>
      <c r="T318" s="24" t="str">
        <f>'SERIES_DB-MetaData'!T318</f>
        <v>C</v>
      </c>
      <c r="U318" s="31">
        <f>IF('SERIES_DB-MetaData'!$F318="US",'SERIES_DB-MetaData'!U318,'SERIES_DB-MetaData'!U318/(25.4^2))</f>
        <v>75.175150350300697</v>
      </c>
      <c r="V318" s="31">
        <f>IF('SERIES_DB-MetaData'!$F318="US",'SERIES_DB-MetaData'!V318,'SERIES_DB-MetaData'!V318/25.4)</f>
        <v>0.31496062992125984</v>
      </c>
      <c r="W318" s="31">
        <f>IF('SERIES_DB-MetaData'!$F318="US",'SERIES_DB-MetaData'!W318,'SERIES_DB-MetaData'!W318/25.4)</f>
        <v>0.31496062992125984</v>
      </c>
      <c r="X318" s="31">
        <f>IF('SERIES_DB-MetaData'!$F318="US",'SERIES_DB-MetaData'!X318,'SERIES_DB-MetaData'!X318/25.4)</f>
        <v>0</v>
      </c>
      <c r="Y318" s="108">
        <f>'SERIES_DB-MetaData'!Y318</f>
        <v>2</v>
      </c>
      <c r="Z318" s="31">
        <f>IF('SERIES_DB-MetaData'!$F318="US",'SERIES_DB-MetaData'!Z318,'SERIES_DB-MetaData'!Z318/25.4)</f>
        <v>0</v>
      </c>
      <c r="AA318" s="108">
        <f>'SERIES_DB-MetaData'!AA318</f>
        <v>0</v>
      </c>
      <c r="AB318" s="31">
        <f>IF('SERIES_DB-MetaData'!$F318="US",'SERIES_DB-MetaData'!AB318,'SERIES_DB-MetaData'!AB318/25.4)</f>
        <v>0.39370078740157483</v>
      </c>
      <c r="AC318" s="108">
        <f>'SERIES_DB-MetaData'!AC318</f>
        <v>1</v>
      </c>
      <c r="AD318" s="108" t="str">
        <f>'SERIES_DB-MetaData'!AD318</f>
        <v>STRAIGHT</v>
      </c>
      <c r="AE318" s="31">
        <f>IF('SERIES_DB-MetaData'!$F318="US",'SERIES_DB-MetaData'!AE318,'SERIES_DB-MetaData'!AE318/25.4)</f>
        <v>19.685039370078741</v>
      </c>
      <c r="AF318" s="108" t="str">
        <f>'SERIES_DB-MetaData'!AF318</f>
        <v>Ribbed</v>
      </c>
      <c r="AG318" s="23">
        <f t="shared" si="26"/>
        <v>0.20728034003066678</v>
      </c>
      <c r="AH318" s="31">
        <f>IF('SERIES_DB-MetaData'!$F318="US",'SERIES_DB-MetaData'!AH318,'SERIES_DB-MetaData'!AH318/25.4)</f>
        <v>0</v>
      </c>
      <c r="AI318" s="31">
        <f>IF('SERIES_DB-MetaData'!$F318="US",'SERIES_DB-MetaData'!AI318,'SERIES_DB-MetaData'!AI318/6.89476)</f>
        <v>67.442521567103142</v>
      </c>
      <c r="AJ318" s="31">
        <f>IF('SERIES_DB-MetaData'!$F318="US",'SERIES_DB-MetaData'!AJ318,'SERIES_DB-MetaData'!AJ318/6.89476)</f>
        <v>100.51111278710209</v>
      </c>
      <c r="AK318" s="31">
        <f>IF('SERIES_DB-MetaData'!$F318="US",'SERIES_DB-MetaData'!AK318,'SERIES_DB-MetaData'!AK318/6.89476)</f>
        <v>67.442521567103142</v>
      </c>
      <c r="AL318" s="31">
        <f>IF('SERIES_DB-MetaData'!$F318="US",'SERIES_DB-MetaData'!AL318,'SERIES_DB-MetaData'!AL318/6.89476)</f>
        <v>0</v>
      </c>
      <c r="AM318" s="31">
        <f>IF('SERIES_DB-MetaData'!$F318="US",'SERIES_DB-MetaData'!AM318,'SERIES_DB-MetaData'!AM318/6.89476)</f>
        <v>100.51111278710209</v>
      </c>
      <c r="AN318" s="31">
        <f>IF('SERIES_DB-MetaData'!$F318="US",'SERIES_DB-MetaData'!AN318,'SERIES_DB-MetaData'!AN318/6.89476)</f>
        <v>0</v>
      </c>
      <c r="AO318" s="108">
        <f>'SERIES_DB-MetaData'!AO318</f>
        <v>0</v>
      </c>
      <c r="AP318" s="108" t="str">
        <f>'SERIES_DB-MetaData'!AP318</f>
        <v>-</v>
      </c>
      <c r="AQ318" s="108">
        <f>'SERIES_DB-MetaData'!AQ318</f>
        <v>1</v>
      </c>
      <c r="AR318" s="108" t="str">
        <f>'SERIES_DB-MetaData'!AR318</f>
        <v>Ribbed</v>
      </c>
      <c r="AS318" s="31">
        <f>IF('SERIES_DB-MetaData'!$F318="US",'SERIES_DB-MetaData'!AS318,'SERIES_DB-MetaData'!AS318/25.4)</f>
        <v>5.5118110236220472E-2</v>
      </c>
      <c r="AT318" s="108">
        <f>'SERIES_DB-MetaData'!AT318</f>
        <v>0</v>
      </c>
      <c r="AU318" s="31">
        <f>IF('SERIES_DB-MetaData'!$F318="US",'SERIES_DB-MetaData'!AU318,'SERIES_DB-MetaData'!AU318/25.4)</f>
        <v>3.9370078740157481</v>
      </c>
      <c r="AV318" s="31">
        <f>IF('SERIES_DB-MetaData'!$F318="US",'SERIES_DB-MetaData'!AV318,'SERIES_DB-MetaData'!AV318/25.4)</f>
        <v>0</v>
      </c>
      <c r="AW318" s="108">
        <f>'SERIES_DB-MetaData'!AW318</f>
        <v>0</v>
      </c>
      <c r="AX318" s="31">
        <f>IF('SERIES_DB-MetaData'!$F318="US",'SERIES_DB-MetaData'!AX318,'SERIES_DB-MetaData'!AX318/25.4)</f>
        <v>0</v>
      </c>
      <c r="AY318" s="23">
        <f t="shared" si="27"/>
        <v>3.0787608005179972E-2</v>
      </c>
      <c r="AZ318" s="23"/>
      <c r="BA318" s="31">
        <f>IF('SERIES_DB-MetaData'!$F318="US",'SERIES_DB-MetaData'!BA318,'SERIES_DB-MetaData'!BA318/6.89476)</f>
        <v>0</v>
      </c>
      <c r="BB318" s="31"/>
      <c r="BC318" s="108">
        <f>'SERIES_DB-MetaData'!BC318</f>
        <v>0</v>
      </c>
      <c r="BD318" s="31">
        <f>IF('SERIES_DB-MetaData'!$F318="US",'SERIES_DB-MetaData'!BD318,'SERIES_DB-MetaData'!BD318/25.4)</f>
        <v>0.14960629921259844</v>
      </c>
      <c r="BE318" s="31">
        <f>IF('SERIES_DB-MetaData'!$F318="US",'SERIES_DB-MetaData'!BE318,'SERIES_DB-MetaData'!BE318/25.4)</f>
        <v>2.3228346456692917</v>
      </c>
      <c r="BF318" s="108">
        <f>'SERIES_DB-MetaData'!BF318</f>
        <v>1</v>
      </c>
      <c r="BG318" s="23">
        <f t="shared" si="28"/>
        <v>0.38444574506641199</v>
      </c>
      <c r="BH318" s="31">
        <f>IF('SERIES_DB-MetaData'!$F318="US",'SERIES_DB-MetaData'!BH318,'SERIES_DB-MetaData'!BH318/25.4)</f>
        <v>0</v>
      </c>
      <c r="BI318" s="31">
        <f>IF('SERIES_DB-MetaData'!$F318="US",'SERIES_DB-MetaData'!BI318,'SERIES_DB-MetaData'!BI318/6.89476)</f>
        <v>68.022672290261013</v>
      </c>
      <c r="BJ318" s="31">
        <f>IF('SERIES_DB-MetaData'!$F318="US",'SERIES_DB-MetaData'!BJ318,'SERIES_DB-MetaData'!BJ318/6.89476)</f>
        <v>74.839443287366066</v>
      </c>
      <c r="BK318" s="108">
        <f>'SERIES_DB-MetaData'!BK318</f>
        <v>0</v>
      </c>
      <c r="BL318" s="31">
        <f>IF('SERIES_DB-MetaData'!$F318="US",'SERIES_DB-MetaData'!BL318,'SERIES_DB-MetaData'!BL318/25.4)</f>
        <v>0.14960629921259844</v>
      </c>
      <c r="BM318" s="31">
        <f>IF('SERIES_DB-MetaData'!$F318="US",'SERIES_DB-MetaData'!BM318,'SERIES_DB-MetaData'!BM318/25.4)</f>
        <v>2.3228346456692917</v>
      </c>
      <c r="BN318" s="31">
        <f>'SERIES_DB-MetaData'!$BO$6</f>
        <v>0.52359877559829893</v>
      </c>
      <c r="BO318" s="22">
        <f>'SERIES_DB-MetaData'!$BO$6</f>
        <v>0.52359877559829893</v>
      </c>
      <c r="BP318" s="31">
        <f>IF('SERIES_DB-MetaData'!$F318="US",'SERIES_DB-MetaData'!BP318,'SERIES_DB-MetaData'!BP318/6.89476)</f>
        <v>68.022672290261013</v>
      </c>
      <c r="BQ318" s="31">
        <f>IF('SERIES_DB-MetaData'!$F318="US",'SERIES_DB-MetaData'!BQ318,'SERIES_DB-MetaData'!BQ318/6.89476)</f>
        <v>74.839443287366066</v>
      </c>
      <c r="BR318" s="108">
        <f>'SERIES_DB-MetaData'!BR318</f>
        <v>0</v>
      </c>
      <c r="BS318" s="31">
        <f>IF('SERIES_DB-MetaData'!$F318="US",'SERIES_DB-MetaData'!BS318,'SERIES_DB-MetaData'!BS318/25.4)</f>
        <v>0</v>
      </c>
      <c r="BT318" s="108">
        <f>'SERIES_DB-MetaData'!BT318</f>
        <v>0</v>
      </c>
      <c r="BU318" s="108">
        <f t="shared" si="29"/>
        <v>0</v>
      </c>
      <c r="BV318" s="31">
        <f>IF('SERIES_DB-MetaData'!$F318="US",'SERIES_DB-MetaData'!BV318,'SERIES_DB-MetaData'!BV318/6.89476)</f>
        <v>0</v>
      </c>
      <c r="BW318" s="108">
        <f>'SERIES_DB-MetaData'!BW318</f>
        <v>0</v>
      </c>
      <c r="BX318" s="108">
        <f>'SERIES_DB-MetaData'!BX318</f>
        <v>5</v>
      </c>
    </row>
    <row r="319" spans="1:76">
      <c r="A319" s="85">
        <f>'SERIES_DB-MetaData'!A319</f>
        <v>314</v>
      </c>
      <c r="B319" s="85">
        <f>'SERIES_DB-MetaData'!B319</f>
        <v>0</v>
      </c>
      <c r="C319" s="85">
        <f>'SERIES_DB-MetaData'!C319</f>
        <v>9</v>
      </c>
      <c r="D319" s="85" t="str">
        <f>'SERIES_DB-MetaData'!D319</f>
        <v>SW60C1</v>
      </c>
      <c r="E319" s="85" t="str">
        <f>'SERIES_DB-MetaData'!E319</f>
        <v>Tomazevic, Lutman, Capuder and Petkovic (1996)</v>
      </c>
      <c r="F319" s="20" t="s">
        <v>193</v>
      </c>
      <c r="G319" s="85" t="str">
        <f>'SERIES_DB-MetaData'!G319</f>
        <v>C</v>
      </c>
      <c r="H319" s="85" t="str">
        <f>'SERIES_DB-MetaData'!H319</f>
        <v>R</v>
      </c>
      <c r="I319" s="31">
        <f>IF('SERIES_DB-MetaData'!$F319="US",'SERIES_DB-MetaData'!I319,'SERIES_DB-MetaData'!I319/6.89476)</f>
        <v>5.9610486804471803</v>
      </c>
      <c r="J319" s="31">
        <f>IF('SERIES_DB-MetaData'!$F319="US",'SERIES_DB-MetaData'!J319,'SERIES_DB-MetaData'!J319/6.89476)</f>
        <v>0</v>
      </c>
      <c r="K319" s="31">
        <f>IF('SERIES_DB-MetaData'!$F319="US",'SERIES_DB-MetaData'!K319,'SERIES_DB-MetaData'!K319/6.89476)</f>
        <v>0</v>
      </c>
      <c r="L319" s="31">
        <f>IF('SERIES_DB-MetaData'!$F319="US",'SERIES_DB-MetaData'!L319,'SERIES_DB-MetaData'!L319/4.448)</f>
        <v>22.897931654676253</v>
      </c>
      <c r="M319" s="20" t="str">
        <f>'SERIES_DB-MetaData'!M319</f>
        <v>IV</v>
      </c>
      <c r="N319" s="31">
        <f>IF('SERIES_DB-MetaData'!$F319="US",'SERIES_DB-MetaData'!N319,'SERIES_DB-MetaData'!N319/25.4)</f>
        <v>1.9685039370078741</v>
      </c>
      <c r="O319" s="31">
        <f>IF('SERIES_DB-MetaData'!$F319="US",'SERIES_DB-MetaData'!O319,'SERIES_DB-MetaData'!O319/25.4)</f>
        <v>3.9370078740157481</v>
      </c>
      <c r="P319" s="31">
        <f>IF('SERIES_DB-MetaData'!$F319="US",'SERIES_DB-MetaData'!P319,'SERIES_DB-MetaData'!P319/25.4)</f>
        <v>38.188976377952756</v>
      </c>
      <c r="Q319" s="31">
        <f>IF('SERIES_DB-MetaData'!$F319="US",'SERIES_DB-MetaData'!Q319,'SERIES_DB-MetaData'!Q319/25.4)</f>
        <v>1.9685039370078741</v>
      </c>
      <c r="R319" s="31">
        <f>IF('SERIES_DB-MetaData'!$F319="US",'SERIES_DB-MetaData'!R319,'SERIES_DB-MetaData'!R319/25.4)</f>
        <v>70.275590551181111</v>
      </c>
      <c r="S319" s="31">
        <f>IF('SERIES_DB-MetaData'!$F319="US",'SERIES_DB-MetaData'!S319,'SERIES_DB-MetaData'!S319/25.4)</f>
        <v>70.275590551181111</v>
      </c>
      <c r="T319" s="24" t="str">
        <f>'SERIES_DB-MetaData'!T319</f>
        <v>C</v>
      </c>
      <c r="U319" s="31">
        <f>IF('SERIES_DB-MetaData'!$F319="US",'SERIES_DB-MetaData'!U319,'SERIES_DB-MetaData'!U319/(25.4^2))</f>
        <v>75.175150350300697</v>
      </c>
      <c r="V319" s="31">
        <f>IF('SERIES_DB-MetaData'!$F319="US",'SERIES_DB-MetaData'!V319,'SERIES_DB-MetaData'!V319/25.4)</f>
        <v>0.31496062992125984</v>
      </c>
      <c r="W319" s="31">
        <f>IF('SERIES_DB-MetaData'!$F319="US",'SERIES_DB-MetaData'!W319,'SERIES_DB-MetaData'!W319/25.4)</f>
        <v>0.31496062992125984</v>
      </c>
      <c r="X319" s="31">
        <f>IF('SERIES_DB-MetaData'!$F319="US",'SERIES_DB-MetaData'!X319,'SERIES_DB-MetaData'!X319/25.4)</f>
        <v>0</v>
      </c>
      <c r="Y319" s="108">
        <f>'SERIES_DB-MetaData'!Y319</f>
        <v>2</v>
      </c>
      <c r="Z319" s="31">
        <f>IF('SERIES_DB-MetaData'!$F319="US",'SERIES_DB-MetaData'!Z319,'SERIES_DB-MetaData'!Z319/25.4)</f>
        <v>0</v>
      </c>
      <c r="AA319" s="108">
        <f>'SERIES_DB-MetaData'!AA319</f>
        <v>0</v>
      </c>
      <c r="AB319" s="31">
        <f>IF('SERIES_DB-MetaData'!$F319="US",'SERIES_DB-MetaData'!AB319,'SERIES_DB-MetaData'!AB319/25.4)</f>
        <v>0.39370078740157483</v>
      </c>
      <c r="AC319" s="108">
        <f>'SERIES_DB-MetaData'!AC319</f>
        <v>1</v>
      </c>
      <c r="AD319" s="108" t="str">
        <f>'SERIES_DB-MetaData'!AD319</f>
        <v>STRAIGHT</v>
      </c>
      <c r="AE319" s="31">
        <f>IF('SERIES_DB-MetaData'!$F319="US",'SERIES_DB-MetaData'!AE319,'SERIES_DB-MetaData'!AE319/25.4)</f>
        <v>19.685039370078741</v>
      </c>
      <c r="AF319" s="108" t="str">
        <f>'SERIES_DB-MetaData'!AF319</f>
        <v>Ribbed</v>
      </c>
      <c r="AG319" s="23">
        <f t="shared" si="26"/>
        <v>0.20728034003066678</v>
      </c>
      <c r="AH319" s="31">
        <f>IF('SERIES_DB-MetaData'!$F319="US",'SERIES_DB-MetaData'!AH319,'SERIES_DB-MetaData'!AH319/25.4)</f>
        <v>0</v>
      </c>
      <c r="AI319" s="31">
        <f>IF('SERIES_DB-MetaData'!$F319="US",'SERIES_DB-MetaData'!AI319,'SERIES_DB-MetaData'!AI319/6.89476)</f>
        <v>67.442521567103142</v>
      </c>
      <c r="AJ319" s="31">
        <f>IF('SERIES_DB-MetaData'!$F319="US",'SERIES_DB-MetaData'!AJ319,'SERIES_DB-MetaData'!AJ319/6.89476)</f>
        <v>100.51111278710209</v>
      </c>
      <c r="AK319" s="31">
        <f>IF('SERIES_DB-MetaData'!$F319="US",'SERIES_DB-MetaData'!AK319,'SERIES_DB-MetaData'!AK319/6.89476)</f>
        <v>67.442521567103142</v>
      </c>
      <c r="AL319" s="31">
        <f>IF('SERIES_DB-MetaData'!$F319="US",'SERIES_DB-MetaData'!AL319,'SERIES_DB-MetaData'!AL319/6.89476)</f>
        <v>0</v>
      </c>
      <c r="AM319" s="31">
        <f>IF('SERIES_DB-MetaData'!$F319="US",'SERIES_DB-MetaData'!AM319,'SERIES_DB-MetaData'!AM319/6.89476)</f>
        <v>100.51111278710209</v>
      </c>
      <c r="AN319" s="31">
        <f>IF('SERIES_DB-MetaData'!$F319="US",'SERIES_DB-MetaData'!AN319,'SERIES_DB-MetaData'!AN319/6.89476)</f>
        <v>0</v>
      </c>
      <c r="AO319" s="108">
        <f>'SERIES_DB-MetaData'!AO319</f>
        <v>0</v>
      </c>
      <c r="AP319" s="108" t="str">
        <f>'SERIES_DB-MetaData'!AP319</f>
        <v>R</v>
      </c>
      <c r="AQ319" s="108">
        <f>'SERIES_DB-MetaData'!AQ319</f>
        <v>1</v>
      </c>
      <c r="AR319" s="108" t="str">
        <f>'SERIES_DB-MetaData'!AR319</f>
        <v>Ribbed</v>
      </c>
      <c r="AS319" s="31">
        <f>IF('SERIES_DB-MetaData'!$F319="US",'SERIES_DB-MetaData'!AS319,'SERIES_DB-MetaData'!AS319/25.4)</f>
        <v>5.5118110236220472E-2</v>
      </c>
      <c r="AT319" s="108">
        <f>'SERIES_DB-MetaData'!AT319</f>
        <v>89</v>
      </c>
      <c r="AU319" s="31">
        <f>IF('SERIES_DB-MetaData'!$F319="US",'SERIES_DB-MetaData'!AU319,'SERIES_DB-MetaData'!AU319/25.4)</f>
        <v>0.78740157480314965</v>
      </c>
      <c r="AV319" s="31">
        <f>IF('SERIES_DB-MetaData'!$F319="US",'SERIES_DB-MetaData'!AV319,'SERIES_DB-MetaData'!AV319/25.4)</f>
        <v>0</v>
      </c>
      <c r="AW319" s="108">
        <f>'SERIES_DB-MetaData'!AW319</f>
        <v>0</v>
      </c>
      <c r="AX319" s="31">
        <f>IF('SERIES_DB-MetaData'!$F319="US",'SERIES_DB-MetaData'!AX319,'SERIES_DB-MetaData'!AX319/25.4)</f>
        <v>0</v>
      </c>
      <c r="AY319" s="23">
        <f t="shared" si="27"/>
        <v>0.15393804002589986</v>
      </c>
      <c r="AZ319" s="23"/>
      <c r="BA319" s="31">
        <f>IF('SERIES_DB-MetaData'!$F319="US",'SERIES_DB-MetaData'!BA319,'SERIES_DB-MetaData'!BA319/6.89476)</f>
        <v>61.93108969710331</v>
      </c>
      <c r="BB319" s="31">
        <f>IF('SERIES_DB-MetaData'!$F319="US",'SERIES_DB-MetaData'!BB319,'SERIES_DB-MetaData'!BB319/6.89476)</f>
        <v>74.549367925787124</v>
      </c>
      <c r="BC319" s="108">
        <f>'SERIES_DB-MetaData'!BC319</f>
        <v>0</v>
      </c>
      <c r="BD319" s="31">
        <f>IF('SERIES_DB-MetaData'!$F319="US",'SERIES_DB-MetaData'!BD319,'SERIES_DB-MetaData'!BD319/25.4)</f>
        <v>0.14960629921259844</v>
      </c>
      <c r="BE319" s="31">
        <f>IF('SERIES_DB-MetaData'!$F319="US",'SERIES_DB-MetaData'!BE319,'SERIES_DB-MetaData'!BE319/25.4)</f>
        <v>2.3228346456692917</v>
      </c>
      <c r="BF319" s="108">
        <f>'SERIES_DB-MetaData'!BF319</f>
        <v>1</v>
      </c>
      <c r="BG319" s="23">
        <f t="shared" si="28"/>
        <v>0.38444574506641199</v>
      </c>
      <c r="BH319" s="31">
        <f>IF('SERIES_DB-MetaData'!$F319="US",'SERIES_DB-MetaData'!BH319,'SERIES_DB-MetaData'!BH319/25.4)</f>
        <v>0</v>
      </c>
      <c r="BI319" s="31">
        <f>IF('SERIES_DB-MetaData'!$F319="US",'SERIES_DB-MetaData'!BI319,'SERIES_DB-MetaData'!BI319/6.89476)</f>
        <v>68.022672290261013</v>
      </c>
      <c r="BJ319" s="31">
        <f>IF('SERIES_DB-MetaData'!$F319="US",'SERIES_DB-MetaData'!BJ319,'SERIES_DB-MetaData'!BJ319/6.89476)</f>
        <v>74.839443287366066</v>
      </c>
      <c r="BK319" s="108">
        <f>'SERIES_DB-MetaData'!BK319</f>
        <v>0</v>
      </c>
      <c r="BL319" s="31">
        <f>IF('SERIES_DB-MetaData'!$F319="US",'SERIES_DB-MetaData'!BL319,'SERIES_DB-MetaData'!BL319/25.4)</f>
        <v>0.14960629921259844</v>
      </c>
      <c r="BM319" s="31">
        <f>IF('SERIES_DB-MetaData'!$F319="US",'SERIES_DB-MetaData'!BM319,'SERIES_DB-MetaData'!BM319/25.4)</f>
        <v>2.3228346456692917</v>
      </c>
      <c r="BN319" s="31">
        <f>'SERIES_DB-MetaData'!$BO$6</f>
        <v>0.52359877559829893</v>
      </c>
      <c r="BO319" s="22">
        <f>'SERIES_DB-MetaData'!$BO$6</f>
        <v>0.52359877559829893</v>
      </c>
      <c r="BP319" s="31">
        <f>IF('SERIES_DB-MetaData'!$F319="US",'SERIES_DB-MetaData'!BP319,'SERIES_DB-MetaData'!BP319/6.89476)</f>
        <v>68.022672290261013</v>
      </c>
      <c r="BQ319" s="31">
        <f>IF('SERIES_DB-MetaData'!$F319="US",'SERIES_DB-MetaData'!BQ319,'SERIES_DB-MetaData'!BQ319/6.89476)</f>
        <v>74.839443287366066</v>
      </c>
      <c r="BR319" s="108">
        <f>'SERIES_DB-MetaData'!BR319</f>
        <v>0</v>
      </c>
      <c r="BS319" s="31">
        <f>IF('SERIES_DB-MetaData'!$F319="US",'SERIES_DB-MetaData'!BS319,'SERIES_DB-MetaData'!BS319/25.4)</f>
        <v>0</v>
      </c>
      <c r="BT319" s="108">
        <f>'SERIES_DB-MetaData'!BT319</f>
        <v>0</v>
      </c>
      <c r="BU319" s="108">
        <f t="shared" si="29"/>
        <v>0</v>
      </c>
      <c r="BV319" s="31">
        <f>IF('SERIES_DB-MetaData'!$F319="US",'SERIES_DB-MetaData'!BV319,'SERIES_DB-MetaData'!BV319/6.89476)</f>
        <v>0</v>
      </c>
      <c r="BW319" s="108">
        <f>'SERIES_DB-MetaData'!BW319</f>
        <v>0</v>
      </c>
      <c r="BX319" s="108">
        <f>'SERIES_DB-MetaData'!BX319</f>
        <v>5</v>
      </c>
    </row>
    <row r="320" spans="1:76">
      <c r="A320" s="85">
        <f>'SERIES_DB-MetaData'!A320</f>
        <v>315</v>
      </c>
      <c r="B320" s="85">
        <f>'SERIES_DB-MetaData'!B320</f>
        <v>0</v>
      </c>
      <c r="C320" s="85">
        <f>'SERIES_DB-MetaData'!C320</f>
        <v>10</v>
      </c>
      <c r="D320" s="85" t="str">
        <f>'SERIES_DB-MetaData'!D320</f>
        <v>SW60C2</v>
      </c>
      <c r="E320" s="85" t="str">
        <f>'SERIES_DB-MetaData'!E320</f>
        <v>Tomazevic, Lutman, Capuder and Petkovic (1996)</v>
      </c>
      <c r="F320" s="20" t="s">
        <v>193</v>
      </c>
      <c r="G320" s="85" t="str">
        <f>'SERIES_DB-MetaData'!G320</f>
        <v>C</v>
      </c>
      <c r="H320" s="85" t="str">
        <f>'SERIES_DB-MetaData'!H320</f>
        <v>R</v>
      </c>
      <c r="I320" s="31">
        <f>IF('SERIES_DB-MetaData'!$F320="US",'SERIES_DB-MetaData'!I320,'SERIES_DB-MetaData'!I320/6.89476)</f>
        <v>5.9610486804471803</v>
      </c>
      <c r="J320" s="31">
        <f>IF('SERIES_DB-MetaData'!$F320="US",'SERIES_DB-MetaData'!J320,'SERIES_DB-MetaData'!J320/6.89476)</f>
        <v>0</v>
      </c>
      <c r="K320" s="31">
        <f>IF('SERIES_DB-MetaData'!$F320="US",'SERIES_DB-MetaData'!K320,'SERIES_DB-MetaData'!K320/6.89476)</f>
        <v>0</v>
      </c>
      <c r="L320" s="31">
        <f>IF('SERIES_DB-MetaData'!$F320="US",'SERIES_DB-MetaData'!L320,'SERIES_DB-MetaData'!L320/4.448)</f>
        <v>45.795863309352505</v>
      </c>
      <c r="M320" s="20" t="str">
        <f>'SERIES_DB-MetaData'!M320</f>
        <v>IV</v>
      </c>
      <c r="N320" s="31">
        <f>IF('SERIES_DB-MetaData'!$F320="US",'SERIES_DB-MetaData'!N320,'SERIES_DB-MetaData'!N320/25.4)</f>
        <v>1.9685039370078741</v>
      </c>
      <c r="O320" s="31">
        <f>IF('SERIES_DB-MetaData'!$F320="US",'SERIES_DB-MetaData'!O320,'SERIES_DB-MetaData'!O320/25.4)</f>
        <v>3.9370078740157481</v>
      </c>
      <c r="P320" s="31">
        <f>IF('SERIES_DB-MetaData'!$F320="US",'SERIES_DB-MetaData'!P320,'SERIES_DB-MetaData'!P320/25.4)</f>
        <v>38.188976377952756</v>
      </c>
      <c r="Q320" s="31">
        <f>IF('SERIES_DB-MetaData'!$F320="US",'SERIES_DB-MetaData'!Q320,'SERIES_DB-MetaData'!Q320/25.4)</f>
        <v>1.9685039370078741</v>
      </c>
      <c r="R320" s="31">
        <f>IF('SERIES_DB-MetaData'!$F320="US",'SERIES_DB-MetaData'!R320,'SERIES_DB-MetaData'!R320/25.4)</f>
        <v>70.275590551181111</v>
      </c>
      <c r="S320" s="31">
        <f>IF('SERIES_DB-MetaData'!$F320="US",'SERIES_DB-MetaData'!S320,'SERIES_DB-MetaData'!S320/25.4)</f>
        <v>70.275590551181111</v>
      </c>
      <c r="T320" s="24" t="str">
        <f>'SERIES_DB-MetaData'!T320</f>
        <v>C</v>
      </c>
      <c r="U320" s="31">
        <f>IF('SERIES_DB-MetaData'!$F320="US",'SERIES_DB-MetaData'!U320,'SERIES_DB-MetaData'!U320/(25.4^2))</f>
        <v>75.175150350300697</v>
      </c>
      <c r="V320" s="31">
        <f>IF('SERIES_DB-MetaData'!$F320="US",'SERIES_DB-MetaData'!V320,'SERIES_DB-MetaData'!V320/25.4)</f>
        <v>0.31496062992125984</v>
      </c>
      <c r="W320" s="31">
        <f>IF('SERIES_DB-MetaData'!$F320="US",'SERIES_DB-MetaData'!W320,'SERIES_DB-MetaData'!W320/25.4)</f>
        <v>0.31496062992125984</v>
      </c>
      <c r="X320" s="31">
        <f>IF('SERIES_DB-MetaData'!$F320="US",'SERIES_DB-MetaData'!X320,'SERIES_DB-MetaData'!X320/25.4)</f>
        <v>0</v>
      </c>
      <c r="Y320" s="108">
        <f>'SERIES_DB-MetaData'!Y320</f>
        <v>2</v>
      </c>
      <c r="Z320" s="31">
        <f>IF('SERIES_DB-MetaData'!$F320="US",'SERIES_DB-MetaData'!Z320,'SERIES_DB-MetaData'!Z320/25.4)</f>
        <v>0</v>
      </c>
      <c r="AA320" s="108">
        <f>'SERIES_DB-MetaData'!AA320</f>
        <v>0</v>
      </c>
      <c r="AB320" s="31">
        <f>IF('SERIES_DB-MetaData'!$F320="US",'SERIES_DB-MetaData'!AB320,'SERIES_DB-MetaData'!AB320/25.4)</f>
        <v>0.39370078740157483</v>
      </c>
      <c r="AC320" s="108">
        <f>'SERIES_DB-MetaData'!AC320</f>
        <v>1</v>
      </c>
      <c r="AD320" s="108" t="str">
        <f>'SERIES_DB-MetaData'!AD320</f>
        <v>STRAIGHT</v>
      </c>
      <c r="AE320" s="31">
        <f>IF('SERIES_DB-MetaData'!$F320="US",'SERIES_DB-MetaData'!AE320,'SERIES_DB-MetaData'!AE320/25.4)</f>
        <v>19.685039370078741</v>
      </c>
      <c r="AF320" s="108" t="str">
        <f>'SERIES_DB-MetaData'!AF320</f>
        <v>Ribbed</v>
      </c>
      <c r="AG320" s="23">
        <f t="shared" si="26"/>
        <v>0.20728034003066678</v>
      </c>
      <c r="AH320" s="31">
        <f>IF('SERIES_DB-MetaData'!$F320="US",'SERIES_DB-MetaData'!AH320,'SERIES_DB-MetaData'!AH320/25.4)</f>
        <v>0</v>
      </c>
      <c r="AI320" s="31">
        <f>IF('SERIES_DB-MetaData'!$F320="US",'SERIES_DB-MetaData'!AI320,'SERIES_DB-MetaData'!AI320/6.89476)</f>
        <v>67.442521567103142</v>
      </c>
      <c r="AJ320" s="31">
        <f>IF('SERIES_DB-MetaData'!$F320="US",'SERIES_DB-MetaData'!AJ320,'SERIES_DB-MetaData'!AJ320/6.89476)</f>
        <v>100.51111278710209</v>
      </c>
      <c r="AK320" s="31">
        <f>IF('SERIES_DB-MetaData'!$F320="US",'SERIES_DB-MetaData'!AK320,'SERIES_DB-MetaData'!AK320/6.89476)</f>
        <v>67.442521567103142</v>
      </c>
      <c r="AL320" s="31">
        <f>IF('SERIES_DB-MetaData'!$F320="US",'SERIES_DB-MetaData'!AL320,'SERIES_DB-MetaData'!AL320/6.89476)</f>
        <v>0</v>
      </c>
      <c r="AM320" s="31">
        <f>IF('SERIES_DB-MetaData'!$F320="US",'SERIES_DB-MetaData'!AM320,'SERIES_DB-MetaData'!AM320/6.89476)</f>
        <v>100.51111278710209</v>
      </c>
      <c r="AN320" s="31">
        <f>IF('SERIES_DB-MetaData'!$F320="US",'SERIES_DB-MetaData'!AN320,'SERIES_DB-MetaData'!AN320/6.89476)</f>
        <v>0</v>
      </c>
      <c r="AO320" s="108">
        <f>'SERIES_DB-MetaData'!AO320</f>
        <v>0</v>
      </c>
      <c r="AP320" s="108" t="str">
        <f>'SERIES_DB-MetaData'!AP320</f>
        <v>R</v>
      </c>
      <c r="AQ320" s="108">
        <f>'SERIES_DB-MetaData'!AQ320</f>
        <v>1</v>
      </c>
      <c r="AR320" s="108" t="str">
        <f>'SERIES_DB-MetaData'!AR320</f>
        <v>Ribbed</v>
      </c>
      <c r="AS320" s="31">
        <f>IF('SERIES_DB-MetaData'!$F320="US",'SERIES_DB-MetaData'!AS320,'SERIES_DB-MetaData'!AS320/25.4)</f>
        <v>5.5118110236220472E-2</v>
      </c>
      <c r="AT320" s="108">
        <f>'SERIES_DB-MetaData'!AT320</f>
        <v>89</v>
      </c>
      <c r="AU320" s="31">
        <f>IF('SERIES_DB-MetaData'!$F320="US",'SERIES_DB-MetaData'!AU320,'SERIES_DB-MetaData'!AU320/25.4)</f>
        <v>0.78740157480314965</v>
      </c>
      <c r="AV320" s="31">
        <f>IF('SERIES_DB-MetaData'!$F320="US",'SERIES_DB-MetaData'!AV320,'SERIES_DB-MetaData'!AV320/25.4)</f>
        <v>0</v>
      </c>
      <c r="AW320" s="108">
        <f>'SERIES_DB-MetaData'!AW320</f>
        <v>0</v>
      </c>
      <c r="AX320" s="31">
        <f>IF('SERIES_DB-MetaData'!$F320="US",'SERIES_DB-MetaData'!AX320,'SERIES_DB-MetaData'!AX320/25.4)</f>
        <v>0</v>
      </c>
      <c r="AY320" s="23">
        <f t="shared" si="27"/>
        <v>0.15393804002589986</v>
      </c>
      <c r="AZ320" s="23"/>
      <c r="BA320" s="31">
        <f>IF('SERIES_DB-MetaData'!$F320="US",'SERIES_DB-MetaData'!BA320,'SERIES_DB-MetaData'!BA320/6.89476)</f>
        <v>61.93108969710331</v>
      </c>
      <c r="BB320" s="31">
        <f>IF('SERIES_DB-MetaData'!$F320="US",'SERIES_DB-MetaData'!BB320,'SERIES_DB-MetaData'!BB320/6.89476)</f>
        <v>74.549367925787124</v>
      </c>
      <c r="BC320" s="108">
        <f>'SERIES_DB-MetaData'!BC320</f>
        <v>0</v>
      </c>
      <c r="BD320" s="31">
        <f>IF('SERIES_DB-MetaData'!$F320="US",'SERIES_DB-MetaData'!BD320,'SERIES_DB-MetaData'!BD320/25.4)</f>
        <v>0.14960629921259844</v>
      </c>
      <c r="BE320" s="31">
        <f>IF('SERIES_DB-MetaData'!$F320="US",'SERIES_DB-MetaData'!BE320,'SERIES_DB-MetaData'!BE320/25.4)</f>
        <v>2.3228346456692917</v>
      </c>
      <c r="BF320" s="108">
        <f>'SERIES_DB-MetaData'!BF320</f>
        <v>1</v>
      </c>
      <c r="BG320" s="23">
        <f t="shared" si="28"/>
        <v>0.38444574506641199</v>
      </c>
      <c r="BH320" s="31">
        <f>IF('SERIES_DB-MetaData'!$F320="US",'SERIES_DB-MetaData'!BH320,'SERIES_DB-MetaData'!BH320/25.4)</f>
        <v>0</v>
      </c>
      <c r="BI320" s="31">
        <f>IF('SERIES_DB-MetaData'!$F320="US",'SERIES_DB-MetaData'!BI320,'SERIES_DB-MetaData'!BI320/6.89476)</f>
        <v>68.022672290261013</v>
      </c>
      <c r="BJ320" s="31">
        <f>IF('SERIES_DB-MetaData'!$F320="US",'SERIES_DB-MetaData'!BJ320,'SERIES_DB-MetaData'!BJ320/6.89476)</f>
        <v>74.839443287366066</v>
      </c>
      <c r="BK320" s="108">
        <f>'SERIES_DB-MetaData'!BK320</f>
        <v>0</v>
      </c>
      <c r="BL320" s="31">
        <f>IF('SERIES_DB-MetaData'!$F320="US",'SERIES_DB-MetaData'!BL320,'SERIES_DB-MetaData'!BL320/25.4)</f>
        <v>0.14960629921259844</v>
      </c>
      <c r="BM320" s="31">
        <f>IF('SERIES_DB-MetaData'!$F320="US",'SERIES_DB-MetaData'!BM320,'SERIES_DB-MetaData'!BM320/25.4)</f>
        <v>2.3228346456692917</v>
      </c>
      <c r="BN320" s="31">
        <f>'SERIES_DB-MetaData'!$BO$6</f>
        <v>0.52359877559829893</v>
      </c>
      <c r="BO320" s="22">
        <f>'SERIES_DB-MetaData'!$BO$6</f>
        <v>0.52359877559829893</v>
      </c>
      <c r="BP320" s="31">
        <f>IF('SERIES_DB-MetaData'!$F320="US",'SERIES_DB-MetaData'!BP320,'SERIES_DB-MetaData'!BP320/6.89476)</f>
        <v>68.022672290261013</v>
      </c>
      <c r="BQ320" s="31">
        <f>IF('SERIES_DB-MetaData'!$F320="US",'SERIES_DB-MetaData'!BQ320,'SERIES_DB-MetaData'!BQ320/6.89476)</f>
        <v>74.839443287366066</v>
      </c>
      <c r="BR320" s="108">
        <f>'SERIES_DB-MetaData'!BR320</f>
        <v>0</v>
      </c>
      <c r="BS320" s="31">
        <f>IF('SERIES_DB-MetaData'!$F320="US",'SERIES_DB-MetaData'!BS320,'SERIES_DB-MetaData'!BS320/25.4)</f>
        <v>0</v>
      </c>
      <c r="BT320" s="108">
        <f>'SERIES_DB-MetaData'!BT320</f>
        <v>0</v>
      </c>
      <c r="BU320" s="108">
        <f t="shared" si="29"/>
        <v>0</v>
      </c>
      <c r="BV320" s="31">
        <f>IF('SERIES_DB-MetaData'!$F320="US",'SERIES_DB-MetaData'!BV320,'SERIES_DB-MetaData'!BV320/6.89476)</f>
        <v>0</v>
      </c>
      <c r="BW320" s="108">
        <f>'SERIES_DB-MetaData'!BW320</f>
        <v>0</v>
      </c>
      <c r="BX320" s="108">
        <f>'SERIES_DB-MetaData'!BX320</f>
        <v>5</v>
      </c>
    </row>
    <row r="321" spans="1:76">
      <c r="A321" s="85">
        <f>'SERIES_DB-MetaData'!A321</f>
        <v>316</v>
      </c>
      <c r="B321" s="85">
        <f>'SERIES_DB-MetaData'!B321</f>
        <v>0</v>
      </c>
      <c r="C321" s="85">
        <f>'SERIES_DB-MetaData'!C321</f>
        <v>1</v>
      </c>
      <c r="D321" s="85" t="str">
        <f>'SERIES_DB-MetaData'!D321</f>
        <v>Tuboi_2-1</v>
      </c>
      <c r="E321" s="85" t="str">
        <f>'SERIES_DB-MetaData'!E321</f>
        <v>Tuboi (from Lu et al., 2010, NEES Database)</v>
      </c>
      <c r="F321" s="20" t="s">
        <v>193</v>
      </c>
      <c r="G321" s="85" t="str">
        <f>'SERIES_DB-MetaData'!G321</f>
        <v>C</v>
      </c>
      <c r="H321" s="85" t="str">
        <f>'SERIES_DB-MetaData'!H321</f>
        <v>B</v>
      </c>
      <c r="I321" s="31">
        <f>IF('SERIES_DB-MetaData'!$F321="US",'SERIES_DB-MetaData'!I321,'SERIES_DB-MetaData'!I321/6.89476)</f>
        <v>4.3076191194472324</v>
      </c>
      <c r="J321" s="31">
        <f>IF('SERIES_DB-MetaData'!$F321="US",'SERIES_DB-MetaData'!J321,'SERIES_DB-MetaData'!J321/6.89476)</f>
        <v>0</v>
      </c>
      <c r="K321" s="31">
        <f>IF('SERIES_DB-MetaData'!$F321="US",'SERIES_DB-MetaData'!K321,'SERIES_DB-MetaData'!K321/6.89476)</f>
        <v>0</v>
      </c>
      <c r="L321" s="31">
        <f>IF('SERIES_DB-MetaData'!$F321="US",'SERIES_DB-MetaData'!L321,'SERIES_DB-MetaData'!L321/4.448)</f>
        <v>0</v>
      </c>
      <c r="M321" s="20">
        <f>'SERIES_DB-MetaData'!M321</f>
        <v>0</v>
      </c>
      <c r="N321" s="31">
        <f>IF('SERIES_DB-MetaData'!$F321="US",'SERIES_DB-MetaData'!N321,'SERIES_DB-MetaData'!N321/25.4)</f>
        <v>4.2125984251968509</v>
      </c>
      <c r="O321" s="31">
        <f>IF('SERIES_DB-MetaData'!$F321="US",'SERIES_DB-MetaData'!O321,'SERIES_DB-MetaData'!O321/25.4)</f>
        <v>4.7244094488188981</v>
      </c>
      <c r="P321" s="31">
        <f>IF('SERIES_DB-MetaData'!$F321="US",'SERIES_DB-MetaData'!P321,'SERIES_DB-MetaData'!P321/25.4)</f>
        <v>19.960629921259844</v>
      </c>
      <c r="Q321" s="31">
        <f>IF('SERIES_DB-MetaData'!$F321="US",'SERIES_DB-MetaData'!Q321,'SERIES_DB-MetaData'!Q321/25.4)</f>
        <v>2.6377952755905514</v>
      </c>
      <c r="R321" s="31">
        <f>IF('SERIES_DB-MetaData'!$F321="US",'SERIES_DB-MetaData'!R321,'SERIES_DB-MetaData'!R321/25.4)</f>
        <v>19.685039370078741</v>
      </c>
      <c r="S321" s="31">
        <f>IF('SERIES_DB-MetaData'!$F321="US",'SERIES_DB-MetaData'!S321,'SERIES_DB-MetaData'!S321/25.4)</f>
        <v>19.685039370078741</v>
      </c>
      <c r="T321" s="24" t="str">
        <f>'SERIES_DB-MetaData'!T321</f>
        <v>C</v>
      </c>
      <c r="U321" s="31">
        <f>IF('SERIES_DB-MetaData'!$F321="US",'SERIES_DB-MetaData'!U321,'SERIES_DB-MetaData'!U321/(25.4^2))</f>
        <v>47.630045260090526</v>
      </c>
      <c r="V321" s="31">
        <f>IF('SERIES_DB-MetaData'!$F321="US",'SERIES_DB-MetaData'!V321,'SERIES_DB-MetaData'!V321/25.4)</f>
        <v>0.35433070866141736</v>
      </c>
      <c r="W321" s="31">
        <f>IF('SERIES_DB-MetaData'!$F321="US",'SERIES_DB-MetaData'!W321,'SERIES_DB-MetaData'!W321/25.4)</f>
        <v>0</v>
      </c>
      <c r="X321" s="31">
        <f>IF('SERIES_DB-MetaData'!$F321="US",'SERIES_DB-MetaData'!X321,'SERIES_DB-MetaData'!X321/25.4)</f>
        <v>0</v>
      </c>
      <c r="Y321" s="108">
        <f>'SERIES_DB-MetaData'!Y321</f>
        <v>8</v>
      </c>
      <c r="Z321" s="31">
        <f>IF('SERIES_DB-MetaData'!$F321="US",'SERIES_DB-MetaData'!Z321,'SERIES_DB-MetaData'!Z321/25.4)</f>
        <v>0</v>
      </c>
      <c r="AA321" s="108">
        <f>'SERIES_DB-MetaData'!AA321</f>
        <v>0</v>
      </c>
      <c r="AB321" s="31">
        <f>IF('SERIES_DB-MetaData'!$F321="US",'SERIES_DB-MetaData'!AB321,'SERIES_DB-MetaData'!AB321/25.4)</f>
        <v>0</v>
      </c>
      <c r="AC321" s="108">
        <f>'SERIES_DB-MetaData'!AC321</f>
        <v>0</v>
      </c>
      <c r="AD321" s="108">
        <f>'SERIES_DB-MetaData'!AD321</f>
        <v>0</v>
      </c>
      <c r="AE321" s="31">
        <f>IF('SERIES_DB-MetaData'!$F321="US",'SERIES_DB-MetaData'!AE321,'SERIES_DB-MetaData'!AE321/25.4)</f>
        <v>0</v>
      </c>
      <c r="AF321" s="108" t="str">
        <f>'SERIES_DB-MetaData'!AF321</f>
        <v>Ribbed</v>
      </c>
      <c r="AG321" s="23">
        <f t="shared" si="26"/>
        <v>1.6562140319618162</v>
      </c>
      <c r="AH321" s="31">
        <f>IF('SERIES_DB-MetaData'!$F321="US",'SERIES_DB-MetaData'!AH321,'SERIES_DB-MetaData'!AH321/25.4)</f>
        <v>0</v>
      </c>
      <c r="AI321" s="31">
        <f>IF('SERIES_DB-MetaData'!$F321="US",'SERIES_DB-MetaData'!AI321,'SERIES_DB-MetaData'!AI321/6.89476)</f>
        <v>37.808422628198805</v>
      </c>
      <c r="AJ321" s="31">
        <f>IF('SERIES_DB-MetaData'!$F321="US",'SERIES_DB-MetaData'!AJ321,'SERIES_DB-MetaData'!AJ321/6.89476)</f>
        <v>0</v>
      </c>
      <c r="AK321" s="31">
        <f>IF('SERIES_DB-MetaData'!$F321="US",'SERIES_DB-MetaData'!AK321,'SERIES_DB-MetaData'!AK321/6.89476)</f>
        <v>0</v>
      </c>
      <c r="AL321" s="31">
        <f>IF('SERIES_DB-MetaData'!$F321="US",'SERIES_DB-MetaData'!AL321,'SERIES_DB-MetaData'!AL321/6.89476)</f>
        <v>0</v>
      </c>
      <c r="AM321" s="31">
        <f>IF('SERIES_DB-MetaData'!$F321="US",'SERIES_DB-MetaData'!AM321,'SERIES_DB-MetaData'!AM321/6.89476)</f>
        <v>0</v>
      </c>
      <c r="AN321" s="31">
        <f>IF('SERIES_DB-MetaData'!$F321="US",'SERIES_DB-MetaData'!AN321,'SERIES_DB-MetaData'!AN321/6.89476)</f>
        <v>0</v>
      </c>
      <c r="AO321" s="108">
        <f>'SERIES_DB-MetaData'!AO321</f>
        <v>0</v>
      </c>
      <c r="AP321" s="108">
        <f>'SERIES_DB-MetaData'!AP321</f>
        <v>0</v>
      </c>
      <c r="AQ321" s="108">
        <f>'SERIES_DB-MetaData'!AQ321</f>
        <v>2</v>
      </c>
      <c r="AR321" s="108" t="str">
        <f>'SERIES_DB-MetaData'!AR321</f>
        <v>Ribbed</v>
      </c>
      <c r="AS321" s="31">
        <f>IF('SERIES_DB-MetaData'!$F321="US",'SERIES_DB-MetaData'!AS321,'SERIES_DB-MetaData'!AS321/25.4)</f>
        <v>0.15748031496062992</v>
      </c>
      <c r="AT321" s="108">
        <f>'SERIES_DB-MetaData'!AT321</f>
        <v>0</v>
      </c>
      <c r="AU321" s="31">
        <f>IF('SERIES_DB-MetaData'!$F321="US",'SERIES_DB-MetaData'!AU321,'SERIES_DB-MetaData'!AU321/25.4)</f>
        <v>1.5748031496062993</v>
      </c>
      <c r="AV321" s="31">
        <f>IF('SERIES_DB-MetaData'!$F321="US",'SERIES_DB-MetaData'!AV321,'SERIES_DB-MetaData'!AV321/25.4)</f>
        <v>0</v>
      </c>
      <c r="AW321" s="108">
        <f>'SERIES_DB-MetaData'!AW321</f>
        <v>0</v>
      </c>
      <c r="AX321" s="31">
        <f>IF('SERIES_DB-MetaData'!$F321="US",'SERIES_DB-MetaData'!AX321,'SERIES_DB-MetaData'!AX321/25.4)</f>
        <v>0</v>
      </c>
      <c r="AY321" s="23">
        <f t="shared" si="27"/>
        <v>0.58721358011024172</v>
      </c>
      <c r="AZ321" s="23"/>
      <c r="BA321" s="31">
        <f>IF('SERIES_DB-MetaData'!$F321="US",'SERIES_DB-MetaData'!BA321,'SERIES_DB-MetaData'!BA321/6.89476)</f>
        <v>42.925352006451277</v>
      </c>
      <c r="BB321" s="31"/>
      <c r="BC321" s="108">
        <f>'SERIES_DB-MetaData'!BC321</f>
        <v>0</v>
      </c>
      <c r="BD321" s="31">
        <f>IF('SERIES_DB-MetaData'!$F321="US",'SERIES_DB-MetaData'!BD321,'SERIES_DB-MetaData'!BD321/25.4)</f>
        <v>0.15748031496062992</v>
      </c>
      <c r="BE321" s="31">
        <f>IF('SERIES_DB-MetaData'!$F321="US",'SERIES_DB-MetaData'!BE321,'SERIES_DB-MetaData'!BE321/25.4)</f>
        <v>0.78740157480314965</v>
      </c>
      <c r="BF321" s="108">
        <f>'SERIES_DB-MetaData'!BF321</f>
        <v>2</v>
      </c>
      <c r="BG321" s="23">
        <f t="shared" si="28"/>
        <v>1.8755777036356975</v>
      </c>
      <c r="BH321" s="31">
        <f>IF('SERIES_DB-MetaData'!$F321="US",'SERIES_DB-MetaData'!BH321,'SERIES_DB-MetaData'!BH321/25.4)</f>
        <v>0</v>
      </c>
      <c r="BI321" s="31">
        <f>IF('SERIES_DB-MetaData'!$F321="US",'SERIES_DB-MetaData'!BI321,'SERIES_DB-MetaData'!BI321/6.89476)</f>
        <v>42.925352006451277</v>
      </c>
      <c r="BJ321" s="31">
        <f>IF('SERIES_DB-MetaData'!$F321="US",'SERIES_DB-MetaData'!BJ321,'SERIES_DB-MetaData'!BJ321/6.89476)</f>
        <v>0</v>
      </c>
      <c r="BK321" s="108">
        <f>'SERIES_DB-MetaData'!BK321</f>
        <v>0</v>
      </c>
      <c r="BL321" s="31">
        <f>IF('SERIES_DB-MetaData'!$F321="US",'SERIES_DB-MetaData'!BL321,'SERIES_DB-MetaData'!BL321/25.4)</f>
        <v>0.15748031496062992</v>
      </c>
      <c r="BM321" s="31">
        <f>IF('SERIES_DB-MetaData'!$F321="US",'SERIES_DB-MetaData'!BM321,'SERIES_DB-MetaData'!BM321/25.4)</f>
        <v>0.78740157480314965</v>
      </c>
      <c r="BN321" s="31">
        <f>'SERIES_DB-MetaData'!$BO$6</f>
        <v>0.52359877559829893</v>
      </c>
      <c r="BO321" s="22">
        <f>'SERIES_DB-MetaData'!$BO$6</f>
        <v>0.52359877559829893</v>
      </c>
      <c r="BP321" s="31">
        <f>IF('SERIES_DB-MetaData'!$F321="US",'SERIES_DB-MetaData'!BP321,'SERIES_DB-MetaData'!BP321/6.89476)</f>
        <v>42.925352006451277</v>
      </c>
      <c r="BQ321" s="31">
        <f>IF('SERIES_DB-MetaData'!$F321="US",'SERIES_DB-MetaData'!BQ321,'SERIES_DB-MetaData'!BQ321/6.89476)</f>
        <v>0</v>
      </c>
      <c r="BR321" s="108">
        <f>'SERIES_DB-MetaData'!BR321</f>
        <v>0</v>
      </c>
      <c r="BS321" s="31">
        <f>IF('SERIES_DB-MetaData'!$F321="US",'SERIES_DB-MetaData'!BS321,'SERIES_DB-MetaData'!BS321/25.4)</f>
        <v>0</v>
      </c>
      <c r="BT321" s="108">
        <f>'SERIES_DB-MetaData'!BT321</f>
        <v>0</v>
      </c>
      <c r="BU321" s="108">
        <f t="shared" si="29"/>
        <v>0</v>
      </c>
      <c r="BV321" s="31">
        <f>IF('SERIES_DB-MetaData'!$F321="US",'SERIES_DB-MetaData'!BV321,'SERIES_DB-MetaData'!BV321/6.89476)</f>
        <v>0</v>
      </c>
      <c r="BW321" s="108">
        <f>'SERIES_DB-MetaData'!BW321</f>
        <v>0</v>
      </c>
      <c r="BX321" s="108">
        <f>'SERIES_DB-MetaData'!BX321</f>
        <v>4</v>
      </c>
    </row>
    <row r="322" spans="1:76">
      <c r="A322" s="85">
        <f>'SERIES_DB-MetaData'!A322</f>
        <v>317</v>
      </c>
      <c r="B322" s="85">
        <f>'SERIES_DB-MetaData'!B322</f>
        <v>0</v>
      </c>
      <c r="C322" s="85">
        <f>'SERIES_DB-MetaData'!C322</f>
        <v>2</v>
      </c>
      <c r="D322" s="85" t="str">
        <f>'SERIES_DB-MetaData'!D322</f>
        <v>Tuboi_2-2</v>
      </c>
      <c r="E322" s="85" t="str">
        <f>'SERIES_DB-MetaData'!E322</f>
        <v>Tuboi (from Lu et al., 2010, NEES Database)</v>
      </c>
      <c r="F322" s="20" t="s">
        <v>193</v>
      </c>
      <c r="G322" s="85" t="str">
        <f>'SERIES_DB-MetaData'!G322</f>
        <v>C</v>
      </c>
      <c r="H322" s="85" t="str">
        <f>'SERIES_DB-MetaData'!H322</f>
        <v>B</v>
      </c>
      <c r="I322" s="31">
        <f>IF('SERIES_DB-MetaData'!$F322="US",'SERIES_DB-MetaData'!I322,'SERIES_DB-MetaData'!I322/6.89476)</f>
        <v>4.1480776705788172</v>
      </c>
      <c r="J322" s="31">
        <f>IF('SERIES_DB-MetaData'!$F322="US",'SERIES_DB-MetaData'!J322,'SERIES_DB-MetaData'!J322/6.89476)</f>
        <v>0</v>
      </c>
      <c r="K322" s="31">
        <f>IF('SERIES_DB-MetaData'!$F322="US",'SERIES_DB-MetaData'!K322,'SERIES_DB-MetaData'!K322/6.89476)</f>
        <v>0</v>
      </c>
      <c r="L322" s="31">
        <f>IF('SERIES_DB-MetaData'!$F322="US",'SERIES_DB-MetaData'!L322,'SERIES_DB-MetaData'!L322/4.448)</f>
        <v>0</v>
      </c>
      <c r="M322" s="20">
        <f>'SERIES_DB-MetaData'!M322</f>
        <v>0</v>
      </c>
      <c r="N322" s="31">
        <f>IF('SERIES_DB-MetaData'!$F322="US",'SERIES_DB-MetaData'!N322,'SERIES_DB-MetaData'!N322/25.4)</f>
        <v>4.2125984251968509</v>
      </c>
      <c r="O322" s="31">
        <f>IF('SERIES_DB-MetaData'!$F322="US",'SERIES_DB-MetaData'!O322,'SERIES_DB-MetaData'!O322/25.4)</f>
        <v>4.7244094488188981</v>
      </c>
      <c r="P322" s="31">
        <f>IF('SERIES_DB-MetaData'!$F322="US",'SERIES_DB-MetaData'!P322,'SERIES_DB-MetaData'!P322/25.4)</f>
        <v>19.960629921259844</v>
      </c>
      <c r="Q322" s="31">
        <f>IF('SERIES_DB-MetaData'!$F322="US",'SERIES_DB-MetaData'!Q322,'SERIES_DB-MetaData'!Q322/25.4)</f>
        <v>2.6377952755905514</v>
      </c>
      <c r="R322" s="31">
        <f>IF('SERIES_DB-MetaData'!$F322="US",'SERIES_DB-MetaData'!R322,'SERIES_DB-MetaData'!R322/25.4)</f>
        <v>19.685039370078741</v>
      </c>
      <c r="S322" s="31">
        <f>IF('SERIES_DB-MetaData'!$F322="US",'SERIES_DB-MetaData'!S322,'SERIES_DB-MetaData'!S322/25.4)</f>
        <v>19.685039370078741</v>
      </c>
      <c r="T322" s="24" t="str">
        <f>'SERIES_DB-MetaData'!T322</f>
        <v>C</v>
      </c>
      <c r="U322" s="31">
        <f>IF('SERIES_DB-MetaData'!$F322="US",'SERIES_DB-MetaData'!U322,'SERIES_DB-MetaData'!U322/(25.4^2))</f>
        <v>47.630045260090526</v>
      </c>
      <c r="V322" s="31">
        <f>IF('SERIES_DB-MetaData'!$F322="US",'SERIES_DB-MetaData'!V322,'SERIES_DB-MetaData'!V322/25.4)</f>
        <v>0.51181102362204722</v>
      </c>
      <c r="W322" s="31">
        <f>IF('SERIES_DB-MetaData'!$F322="US",'SERIES_DB-MetaData'!W322,'SERIES_DB-MetaData'!W322/25.4)</f>
        <v>0</v>
      </c>
      <c r="X322" s="31">
        <f>IF('SERIES_DB-MetaData'!$F322="US",'SERIES_DB-MetaData'!X322,'SERIES_DB-MetaData'!X322/25.4)</f>
        <v>0</v>
      </c>
      <c r="Y322" s="108">
        <f>'SERIES_DB-MetaData'!Y322</f>
        <v>8</v>
      </c>
      <c r="Z322" s="31">
        <f>IF('SERIES_DB-MetaData'!$F322="US",'SERIES_DB-MetaData'!Z322,'SERIES_DB-MetaData'!Z322/25.4)</f>
        <v>0</v>
      </c>
      <c r="AA322" s="108">
        <f>'SERIES_DB-MetaData'!AA322</f>
        <v>0</v>
      </c>
      <c r="AB322" s="31">
        <f>IF('SERIES_DB-MetaData'!$F322="US",'SERIES_DB-MetaData'!AB322,'SERIES_DB-MetaData'!AB322/25.4)</f>
        <v>0</v>
      </c>
      <c r="AC322" s="108">
        <f>'SERIES_DB-MetaData'!AC322</f>
        <v>0</v>
      </c>
      <c r="AD322" s="108">
        <f>'SERIES_DB-MetaData'!AD322</f>
        <v>0</v>
      </c>
      <c r="AE322" s="31">
        <f>IF('SERIES_DB-MetaData'!$F322="US",'SERIES_DB-MetaData'!AE322,'SERIES_DB-MetaData'!AE322/25.4)</f>
        <v>0</v>
      </c>
      <c r="AF322" s="108" t="str">
        <f>'SERIES_DB-MetaData'!AF322</f>
        <v>Ribbed</v>
      </c>
      <c r="AG322" s="23">
        <f t="shared" si="26"/>
        <v>3.4555576716240357</v>
      </c>
      <c r="AH322" s="31">
        <f>IF('SERIES_DB-MetaData'!$F322="US",'SERIES_DB-MetaData'!AH322,'SERIES_DB-MetaData'!AH322/25.4)</f>
        <v>0</v>
      </c>
      <c r="AI322" s="31">
        <f>IF('SERIES_DB-MetaData'!$F322="US",'SERIES_DB-MetaData'!AI322,'SERIES_DB-MetaData'!AI322/6.89476)</f>
        <v>43.778173569493354</v>
      </c>
      <c r="AJ322" s="31">
        <f>IF('SERIES_DB-MetaData'!$F322="US",'SERIES_DB-MetaData'!AJ322,'SERIES_DB-MetaData'!AJ322/6.89476)</f>
        <v>0</v>
      </c>
      <c r="AK322" s="31">
        <f>IF('SERIES_DB-MetaData'!$F322="US",'SERIES_DB-MetaData'!AK322,'SERIES_DB-MetaData'!AK322/6.89476)</f>
        <v>0</v>
      </c>
      <c r="AL322" s="31">
        <f>IF('SERIES_DB-MetaData'!$F322="US",'SERIES_DB-MetaData'!AL322,'SERIES_DB-MetaData'!AL322/6.89476)</f>
        <v>0</v>
      </c>
      <c r="AM322" s="31">
        <f>IF('SERIES_DB-MetaData'!$F322="US",'SERIES_DB-MetaData'!AM322,'SERIES_DB-MetaData'!AM322/6.89476)</f>
        <v>0</v>
      </c>
      <c r="AN322" s="31">
        <f>IF('SERIES_DB-MetaData'!$F322="US",'SERIES_DB-MetaData'!AN322,'SERIES_DB-MetaData'!AN322/6.89476)</f>
        <v>0</v>
      </c>
      <c r="AO322" s="108">
        <f>'SERIES_DB-MetaData'!AO322</f>
        <v>0</v>
      </c>
      <c r="AP322" s="108">
        <f>'SERIES_DB-MetaData'!AP322</f>
        <v>0</v>
      </c>
      <c r="AQ322" s="108">
        <f>'SERIES_DB-MetaData'!AQ322</f>
        <v>2</v>
      </c>
      <c r="AR322" s="108" t="str">
        <f>'SERIES_DB-MetaData'!AR322</f>
        <v>Ribbed</v>
      </c>
      <c r="AS322" s="31">
        <f>IF('SERIES_DB-MetaData'!$F322="US",'SERIES_DB-MetaData'!AS322,'SERIES_DB-MetaData'!AS322/25.4)</f>
        <v>0.15748031496062992</v>
      </c>
      <c r="AT322" s="108">
        <f>'SERIES_DB-MetaData'!AT322</f>
        <v>0</v>
      </c>
      <c r="AU322" s="31">
        <f>IF('SERIES_DB-MetaData'!$F322="US",'SERIES_DB-MetaData'!AU322,'SERIES_DB-MetaData'!AU322/25.4)</f>
        <v>1.5748031496062993</v>
      </c>
      <c r="AV322" s="31">
        <f>IF('SERIES_DB-MetaData'!$F322="US",'SERIES_DB-MetaData'!AV322,'SERIES_DB-MetaData'!AV322/25.4)</f>
        <v>0</v>
      </c>
      <c r="AW322" s="108">
        <f>'SERIES_DB-MetaData'!AW322</f>
        <v>0</v>
      </c>
      <c r="AX322" s="31">
        <f>IF('SERIES_DB-MetaData'!$F322="US",'SERIES_DB-MetaData'!AX322,'SERIES_DB-MetaData'!AX322/25.4)</f>
        <v>0</v>
      </c>
      <c r="AY322" s="23">
        <f t="shared" si="27"/>
        <v>0.58721358011024172</v>
      </c>
      <c r="AZ322" s="23"/>
      <c r="BA322" s="31">
        <f>IF('SERIES_DB-MetaData'!$F322="US",'SERIES_DB-MetaData'!BA322,'SERIES_DB-MetaData'!BA322/6.89476)</f>
        <v>42.925352006451277</v>
      </c>
      <c r="BB322" s="31"/>
      <c r="BC322" s="108">
        <f>'SERIES_DB-MetaData'!BC322</f>
        <v>0</v>
      </c>
      <c r="BD322" s="31">
        <f>IF('SERIES_DB-MetaData'!$F322="US",'SERIES_DB-MetaData'!BD322,'SERIES_DB-MetaData'!BD322/25.4)</f>
        <v>0.15748031496062992</v>
      </c>
      <c r="BE322" s="31">
        <f>IF('SERIES_DB-MetaData'!$F322="US",'SERIES_DB-MetaData'!BE322,'SERIES_DB-MetaData'!BE322/25.4)</f>
        <v>1.5748031496062993</v>
      </c>
      <c r="BF322" s="108">
        <f>'SERIES_DB-MetaData'!BF322</f>
        <v>2</v>
      </c>
      <c r="BG322" s="23">
        <f t="shared" si="28"/>
        <v>0.93778885181784877</v>
      </c>
      <c r="BH322" s="31">
        <f>IF('SERIES_DB-MetaData'!$F322="US",'SERIES_DB-MetaData'!BH322,'SERIES_DB-MetaData'!BH322/25.4)</f>
        <v>0</v>
      </c>
      <c r="BI322" s="31">
        <f>IF('SERIES_DB-MetaData'!$F322="US",'SERIES_DB-MetaData'!BI322,'SERIES_DB-MetaData'!BI322/6.89476)</f>
        <v>42.925352006451277</v>
      </c>
      <c r="BJ322" s="31">
        <f>IF('SERIES_DB-MetaData'!$F322="US",'SERIES_DB-MetaData'!BJ322,'SERIES_DB-MetaData'!BJ322/6.89476)</f>
        <v>0</v>
      </c>
      <c r="BK322" s="108">
        <f>'SERIES_DB-MetaData'!BK322</f>
        <v>0</v>
      </c>
      <c r="BL322" s="31">
        <f>IF('SERIES_DB-MetaData'!$F322="US",'SERIES_DB-MetaData'!BL322,'SERIES_DB-MetaData'!BL322/25.4)</f>
        <v>0.15748031496062992</v>
      </c>
      <c r="BM322" s="31">
        <f>IF('SERIES_DB-MetaData'!$F322="US",'SERIES_DB-MetaData'!BM322,'SERIES_DB-MetaData'!BM322/25.4)</f>
        <v>0.78740157480314965</v>
      </c>
      <c r="BN322" s="31">
        <f>'SERIES_DB-MetaData'!$BO$6</f>
        <v>0.52359877559829893</v>
      </c>
      <c r="BO322" s="22">
        <f>'SERIES_DB-MetaData'!$BO$6</f>
        <v>0.52359877559829893</v>
      </c>
      <c r="BP322" s="31">
        <f>IF('SERIES_DB-MetaData'!$F322="US",'SERIES_DB-MetaData'!BP322,'SERIES_DB-MetaData'!BP322/6.89476)</f>
        <v>42.925352006451277</v>
      </c>
      <c r="BQ322" s="31">
        <f>IF('SERIES_DB-MetaData'!$F322="US",'SERIES_DB-MetaData'!BQ322,'SERIES_DB-MetaData'!BQ322/6.89476)</f>
        <v>0</v>
      </c>
      <c r="BR322" s="108">
        <f>'SERIES_DB-MetaData'!BR322</f>
        <v>0</v>
      </c>
      <c r="BS322" s="31">
        <f>IF('SERIES_DB-MetaData'!$F322="US",'SERIES_DB-MetaData'!BS322,'SERIES_DB-MetaData'!BS322/25.4)</f>
        <v>0</v>
      </c>
      <c r="BT322" s="108">
        <f>'SERIES_DB-MetaData'!BT322</f>
        <v>0</v>
      </c>
      <c r="BU322" s="108">
        <f t="shared" si="29"/>
        <v>0</v>
      </c>
      <c r="BV322" s="31">
        <f>IF('SERIES_DB-MetaData'!$F322="US",'SERIES_DB-MetaData'!BV322,'SERIES_DB-MetaData'!BV322/6.89476)</f>
        <v>0</v>
      </c>
      <c r="BW322" s="108">
        <f>'SERIES_DB-MetaData'!BW322</f>
        <v>0</v>
      </c>
      <c r="BX322" s="108">
        <f>'SERIES_DB-MetaData'!BX322</f>
        <v>4</v>
      </c>
    </row>
    <row r="323" spans="1:76">
      <c r="A323" s="85">
        <f>'SERIES_DB-MetaData'!A323</f>
        <v>318</v>
      </c>
      <c r="B323" s="85">
        <f>'SERIES_DB-MetaData'!B323</f>
        <v>0</v>
      </c>
      <c r="C323" s="85">
        <f>'SERIES_DB-MetaData'!C323</f>
        <v>1</v>
      </c>
      <c r="D323" s="85" t="str">
        <f>'SERIES_DB-MetaData'!D323</f>
        <v>0.05'</v>
      </c>
      <c r="E323" s="85" t="str">
        <f>'SERIES_DB-MetaData'!E323</f>
        <v>Wallace et al. 2008</v>
      </c>
      <c r="F323" s="20" t="s">
        <v>193</v>
      </c>
      <c r="G323" s="85" t="str">
        <f>'SERIES_DB-MetaData'!G323</f>
        <v>C</v>
      </c>
      <c r="H323" s="85" t="str">
        <f>'SERIES_DB-MetaData'!H323</f>
        <v>R</v>
      </c>
      <c r="I323" s="31">
        <f>IF('SERIES_DB-MetaData'!$F323="US",'SERIES_DB-MetaData'!I323,'SERIES_DB-MetaData'!I323/6.89476)</f>
        <v>4.4961681044735426</v>
      </c>
      <c r="J323" s="31">
        <f>IF('SERIES_DB-MetaData'!$F323="US",'SERIES_DB-MetaData'!J323,'SERIES_DB-MetaData'!J323/6.89476)</f>
        <v>0</v>
      </c>
      <c r="K323" s="31">
        <f>IF('SERIES_DB-MetaData'!$F323="US",'SERIES_DB-MetaData'!K323,'SERIES_DB-MetaData'!K323/6.89476)</f>
        <v>0</v>
      </c>
      <c r="L323" s="31">
        <f>IF('SERIES_DB-MetaData'!$F323="US",'SERIES_DB-MetaData'!L323,'SERIES_DB-MetaData'!L323/4.448)</f>
        <v>72.565647482014384</v>
      </c>
      <c r="M323" s="20" t="str">
        <f>'SERIES_DB-MetaData'!M323</f>
        <v>I</v>
      </c>
      <c r="N323" s="31">
        <f>IF('SERIES_DB-MetaData'!$F323="US",'SERIES_DB-MetaData'!N323,'SERIES_DB-MetaData'!N323/25.4)</f>
        <v>5.984251968503937</v>
      </c>
      <c r="O323" s="31">
        <f>IF('SERIES_DB-MetaData'!$F323="US",'SERIES_DB-MetaData'!O323,'SERIES_DB-MetaData'!O323/25.4)</f>
        <v>0.25196850393700793</v>
      </c>
      <c r="P323" s="31">
        <f>IF('SERIES_DB-MetaData'!$F323="US",'SERIES_DB-MetaData'!P323,'SERIES_DB-MetaData'!P323/25.4)</f>
        <v>53.937007874015748</v>
      </c>
      <c r="Q323" s="31">
        <f>IF('SERIES_DB-MetaData'!$F323="US",'SERIES_DB-MetaData'!Q323,'SERIES_DB-MetaData'!Q323/25.4)</f>
        <v>5.984251968503937</v>
      </c>
      <c r="R323" s="31">
        <f>IF('SERIES_DB-MetaData'!$F323="US",'SERIES_DB-MetaData'!R323,'SERIES_DB-MetaData'!R323/25.4)</f>
        <v>24.015748031496063</v>
      </c>
      <c r="S323" s="31">
        <f>IF('SERIES_DB-MetaData'!$F323="US",'SERIES_DB-MetaData'!S323,'SERIES_DB-MetaData'!S323/25.4)</f>
        <v>24.015748031496063</v>
      </c>
      <c r="T323" s="24" t="str">
        <f>'SERIES_DB-MetaData'!T323</f>
        <v>C</v>
      </c>
      <c r="U323" s="31">
        <f>IF('SERIES_DB-MetaData'!$F323="US",'SERIES_DB-MetaData'!U323,'SERIES_DB-MetaData'!U323/(25.4^2))</f>
        <v>322.77264554529108</v>
      </c>
      <c r="V323" s="31">
        <f>IF('SERIES_DB-MetaData'!$F323="US",'SERIES_DB-MetaData'!V323,'SERIES_DB-MetaData'!V323/25.4)</f>
        <v>0.51181102362204722</v>
      </c>
      <c r="W323" s="31">
        <f>IF('SERIES_DB-MetaData'!$F323="US",'SERIES_DB-MetaData'!W323,'SERIES_DB-MetaData'!W323/25.4)</f>
        <v>0</v>
      </c>
      <c r="X323" s="31">
        <f>IF('SERIES_DB-MetaData'!$F323="US",'SERIES_DB-MetaData'!X323,'SERIES_DB-MetaData'!X323/25.4)</f>
        <v>0</v>
      </c>
      <c r="Y323" s="108">
        <f>'SERIES_DB-MetaData'!Y323</f>
        <v>2</v>
      </c>
      <c r="Z323" s="31">
        <f>IF('SERIES_DB-MetaData'!$F323="US",'SERIES_DB-MetaData'!Z323,'SERIES_DB-MetaData'!Z323/25.4)</f>
        <v>0</v>
      </c>
      <c r="AA323" s="108">
        <f>'SERIES_DB-MetaData'!AA323</f>
        <v>0</v>
      </c>
      <c r="AB323" s="31">
        <f>IF('SERIES_DB-MetaData'!$F323="US",'SERIES_DB-MetaData'!AB323,'SERIES_DB-MetaData'!AB323/25.4)</f>
        <v>0</v>
      </c>
      <c r="AC323" s="108">
        <f>'SERIES_DB-MetaData'!AC323</f>
        <v>0</v>
      </c>
      <c r="AD323" s="108" t="str">
        <f>'SERIES_DB-MetaData'!AD323</f>
        <v>STRAIGHT</v>
      </c>
      <c r="AE323" s="31">
        <f>IF('SERIES_DB-MetaData'!$F323="US",'SERIES_DB-MetaData'!AE323,'SERIES_DB-MetaData'!AE323/25.4)</f>
        <v>0</v>
      </c>
      <c r="AF323" s="108" t="str">
        <f>'SERIES_DB-MetaData'!AF323</f>
        <v>Ribbed</v>
      </c>
      <c r="AG323" s="23">
        <f t="shared" ref="AG323:AG355" si="30">((Y323-AA323-AC323)*PI()*V323^2/4+AA323*PI()*X323^2/4+AC323*PI()*W323^2/4)/U323*100</f>
        <v>0.12748010911848709</v>
      </c>
      <c r="AH323" s="31">
        <f>IF('SERIES_DB-MetaData'!$F323="US",'SERIES_DB-MetaData'!AH323,'SERIES_DB-MetaData'!AH323/25.4)</f>
        <v>0</v>
      </c>
      <c r="AI323" s="31">
        <f>IF('SERIES_DB-MetaData'!$F323="US",'SERIES_DB-MetaData'!AI323,'SERIES_DB-MetaData'!AI323/6.89476)</f>
        <v>61.495976654734903</v>
      </c>
      <c r="AJ323" s="31">
        <f>IF('SERIES_DB-MetaData'!$F323="US",'SERIES_DB-MetaData'!AJ323,'SERIES_DB-MetaData'!AJ323/6.89476)</f>
        <v>0</v>
      </c>
      <c r="AK323" s="31">
        <f>IF('SERIES_DB-MetaData'!$F323="US",'SERIES_DB-MetaData'!AK323,'SERIES_DB-MetaData'!AK323/6.89476)</f>
        <v>0</v>
      </c>
      <c r="AL323" s="31">
        <f>IF('SERIES_DB-MetaData'!$F323="US",'SERIES_DB-MetaData'!AL323,'SERIES_DB-MetaData'!AL323/6.89476)</f>
        <v>0</v>
      </c>
      <c r="AM323" s="31">
        <f>IF('SERIES_DB-MetaData'!$F323="US",'SERIES_DB-MetaData'!AM323,'SERIES_DB-MetaData'!AM323/6.89476)</f>
        <v>0</v>
      </c>
      <c r="AN323" s="31">
        <f>IF('SERIES_DB-MetaData'!$F323="US",'SERIES_DB-MetaData'!AN323,'SERIES_DB-MetaData'!AN323/6.89476)</f>
        <v>0</v>
      </c>
      <c r="AO323" s="108">
        <f>'SERIES_DB-MetaData'!AO323</f>
        <v>0</v>
      </c>
      <c r="AP323" s="108" t="str">
        <f>'SERIES_DB-MetaData'!AP323</f>
        <v>No-confinement</v>
      </c>
      <c r="AQ323" s="108">
        <f>'SERIES_DB-MetaData'!AQ323</f>
        <v>2</v>
      </c>
      <c r="AR323" s="108" t="str">
        <f>'SERIES_DB-MetaData'!AR323</f>
        <v>Ribbed</v>
      </c>
      <c r="AS323" s="31">
        <f>IF('SERIES_DB-MetaData'!$F323="US",'SERIES_DB-MetaData'!AS323,'SERIES_DB-MetaData'!AS323/25.4)</f>
        <v>0.51181102362204722</v>
      </c>
      <c r="AT323" s="108">
        <f>'SERIES_DB-MetaData'!AT323</f>
        <v>2</v>
      </c>
      <c r="AU323" s="31">
        <f>IF('SERIES_DB-MetaData'!$F323="US",'SERIES_DB-MetaData'!AU323,'SERIES_DB-MetaData'!AU323/25.4)</f>
        <v>12.007874015748031</v>
      </c>
      <c r="AV323" s="31">
        <f>IF('SERIES_DB-MetaData'!$F323="US",'SERIES_DB-MetaData'!AV323,'SERIES_DB-MetaData'!AV323/25.4)</f>
        <v>0</v>
      </c>
      <c r="AW323" s="108">
        <f>'SERIES_DB-MetaData'!AW323</f>
        <v>0</v>
      </c>
      <c r="AX323" s="31">
        <f>IF('SERIES_DB-MetaData'!$F323="US",'SERIES_DB-MetaData'!AX323,'SERIES_DB-MetaData'!AX323/25.4)</f>
        <v>0</v>
      </c>
      <c r="AY323" s="23">
        <f t="shared" ref="AY323:AY355" si="31">AQ323*PI()*AS323^2/4/N323/AU323*100</f>
        <v>0.57261557210599112</v>
      </c>
      <c r="AZ323" s="23"/>
      <c r="BA323" s="31">
        <f>IF('SERIES_DB-MetaData'!$F323="US",'SERIES_DB-MetaData'!BA323,'SERIES_DB-MetaData'!BA323/6.89476)</f>
        <v>61.495976654734903</v>
      </c>
      <c r="BB323" s="31">
        <f>IF('SERIES_DB-MetaData'!$F323="US",'SERIES_DB-MetaData'!BB323,'SERIES_DB-MetaData'!BB323/6.89476)</f>
        <v>0</v>
      </c>
      <c r="BC323" s="108">
        <f>'SERIES_DB-MetaData'!BC323</f>
        <v>0</v>
      </c>
      <c r="BD323" s="31">
        <f>IF('SERIES_DB-MetaData'!$F323="US",'SERIES_DB-MetaData'!BD323,'SERIES_DB-MetaData'!BD323/25.4)</f>
        <v>0.51181102362204722</v>
      </c>
      <c r="BE323" s="31">
        <f>IF('SERIES_DB-MetaData'!$F323="US",'SERIES_DB-MetaData'!BE323,'SERIES_DB-MetaData'!BE323/25.4)</f>
        <v>12.992125984251969</v>
      </c>
      <c r="BF323" s="108">
        <f>'SERIES_DB-MetaData'!BF323</f>
        <v>1</v>
      </c>
      <c r="BG323" s="23">
        <f t="shared" ref="BG323:BG355" si="32">BF323*PI()*BD323^2/4/Q323/BE323*100</f>
        <v>0.26461780226110199</v>
      </c>
      <c r="BH323" s="31">
        <f>IF('SERIES_DB-MetaData'!$F323="US",'SERIES_DB-MetaData'!BH323,'SERIES_DB-MetaData'!BH323/25.4)</f>
        <v>0</v>
      </c>
      <c r="BI323" s="31">
        <f>IF('SERIES_DB-MetaData'!$F323="US",'SERIES_DB-MetaData'!BI323,'SERIES_DB-MetaData'!BI323/6.89476)</f>
        <v>61.495976654734903</v>
      </c>
      <c r="BJ323" s="31">
        <f>IF('SERIES_DB-MetaData'!$F323="US",'SERIES_DB-MetaData'!BJ323,'SERIES_DB-MetaData'!BJ323/6.89476)</f>
        <v>0</v>
      </c>
      <c r="BK323" s="108">
        <f>'SERIES_DB-MetaData'!BK323</f>
        <v>0</v>
      </c>
      <c r="BL323" s="31">
        <f>IF('SERIES_DB-MetaData'!$F323="US",'SERIES_DB-MetaData'!BL323,'SERIES_DB-MetaData'!BL323/25.4)</f>
        <v>0.5</v>
      </c>
      <c r="BM323" s="31">
        <f>IF('SERIES_DB-MetaData'!$F323="US",'SERIES_DB-MetaData'!BM323,'SERIES_DB-MetaData'!BM323/25.4)</f>
        <v>12.007874015748031</v>
      </c>
      <c r="BN323" s="31">
        <f>'SERIES_DB-MetaData'!$BO$6</f>
        <v>0.52359877559829893</v>
      </c>
      <c r="BO323" s="22">
        <f>'SERIES_DB-MetaData'!$BO$6</f>
        <v>0.52359877559829893</v>
      </c>
      <c r="BP323" s="31">
        <f>IF('SERIES_DB-MetaData'!$F323="US",'SERIES_DB-MetaData'!BP323,'SERIES_DB-MetaData'!BP323/6.89476)</f>
        <v>61.495976654734903</v>
      </c>
      <c r="BQ323" s="31">
        <f>IF('SERIES_DB-MetaData'!$F323="US",'SERIES_DB-MetaData'!BQ323,'SERIES_DB-MetaData'!BQ323/6.89476)</f>
        <v>0</v>
      </c>
      <c r="BR323" s="108">
        <f>'SERIES_DB-MetaData'!BR323</f>
        <v>0</v>
      </c>
      <c r="BS323" s="31">
        <f>IF('SERIES_DB-MetaData'!$F323="US",'SERIES_DB-MetaData'!BS323,'SERIES_DB-MetaData'!BS323/25.4)</f>
        <v>0</v>
      </c>
      <c r="BT323" s="108">
        <f>'SERIES_DB-MetaData'!BT323</f>
        <v>0</v>
      </c>
      <c r="BU323" s="108">
        <f t="shared" ref="BU323:BU355" si="33">BT323*PI()*BS323^2/4/U323*100</f>
        <v>0</v>
      </c>
      <c r="BV323" s="31">
        <f>IF('SERIES_DB-MetaData'!$F323="US",'SERIES_DB-MetaData'!BV323,'SERIES_DB-MetaData'!BV323/6.89476)</f>
        <v>0</v>
      </c>
      <c r="BW323" s="108">
        <f>'SERIES_DB-MetaData'!BW323</f>
        <v>0</v>
      </c>
      <c r="BX323" s="108">
        <f>'SERIES_DB-MetaData'!BX323</f>
        <v>3</v>
      </c>
    </row>
    <row r="324" spans="1:76">
      <c r="A324" s="85">
        <f>'SERIES_DB-MetaData'!A324</f>
        <v>319</v>
      </c>
      <c r="B324" s="85">
        <f>'SERIES_DB-MetaData'!B324</f>
        <v>0</v>
      </c>
      <c r="C324" s="85">
        <f>'SERIES_DB-MetaData'!C324</f>
        <v>2</v>
      </c>
      <c r="D324" s="85" t="str">
        <f>'SERIES_DB-MetaData'!D324</f>
        <v>0.1'</v>
      </c>
      <c r="E324" s="85" t="str">
        <f>'SERIES_DB-MetaData'!E324</f>
        <v>Wallace et al. 2008</v>
      </c>
      <c r="F324" s="20" t="s">
        <v>193</v>
      </c>
      <c r="G324" s="85" t="str">
        <f>'SERIES_DB-MetaData'!G324</f>
        <v>C</v>
      </c>
      <c r="H324" s="85" t="str">
        <f>'SERIES_DB-MetaData'!H324</f>
        <v>R</v>
      </c>
      <c r="I324" s="31">
        <f>IF('SERIES_DB-MetaData'!$F324="US",'SERIES_DB-MetaData'!I324,'SERIES_DB-MetaData'!I324/6.89476)</f>
        <v>4.4961681044735426</v>
      </c>
      <c r="J324" s="31">
        <f>IF('SERIES_DB-MetaData'!$F324="US",'SERIES_DB-MetaData'!J324,'SERIES_DB-MetaData'!J324/6.89476)</f>
        <v>0</v>
      </c>
      <c r="K324" s="31">
        <f>IF('SERIES_DB-MetaData'!$F324="US",'SERIES_DB-MetaData'!K324,'SERIES_DB-MetaData'!K324/6.89476)</f>
        <v>0</v>
      </c>
      <c r="L324" s="31">
        <f>IF('SERIES_DB-MetaData'!$F324="US",'SERIES_DB-MetaData'!L324,'SERIES_DB-MetaData'!L324/4.448)</f>
        <v>145.13129496402877</v>
      </c>
      <c r="M324" s="20" t="str">
        <f>'SERIES_DB-MetaData'!M324</f>
        <v>I</v>
      </c>
      <c r="N324" s="31">
        <f>IF('SERIES_DB-MetaData'!$F324="US",'SERIES_DB-MetaData'!N324,'SERIES_DB-MetaData'!N324/25.4)</f>
        <v>5.984251968503937</v>
      </c>
      <c r="O324" s="31">
        <f>IF('SERIES_DB-MetaData'!$F324="US",'SERIES_DB-MetaData'!O324,'SERIES_DB-MetaData'!O324/25.4)</f>
        <v>0.25196850393700793</v>
      </c>
      <c r="P324" s="31">
        <f>IF('SERIES_DB-MetaData'!$F324="US",'SERIES_DB-MetaData'!P324,'SERIES_DB-MetaData'!P324/25.4)</f>
        <v>53.937007874015748</v>
      </c>
      <c r="Q324" s="31">
        <f>IF('SERIES_DB-MetaData'!$F324="US",'SERIES_DB-MetaData'!Q324,'SERIES_DB-MetaData'!Q324/25.4)</f>
        <v>5.984251968503937</v>
      </c>
      <c r="R324" s="31">
        <f>IF('SERIES_DB-MetaData'!$F324="US",'SERIES_DB-MetaData'!R324,'SERIES_DB-MetaData'!R324/25.4)</f>
        <v>24.015748031496063</v>
      </c>
      <c r="S324" s="31">
        <f>IF('SERIES_DB-MetaData'!$F324="US",'SERIES_DB-MetaData'!S324,'SERIES_DB-MetaData'!S324/25.4)</f>
        <v>24.015748031496063</v>
      </c>
      <c r="T324" s="24" t="str">
        <f>'SERIES_DB-MetaData'!T324</f>
        <v>C</v>
      </c>
      <c r="U324" s="31">
        <f>IF('SERIES_DB-MetaData'!$F324="US",'SERIES_DB-MetaData'!U324,'SERIES_DB-MetaData'!U324/(25.4^2))</f>
        <v>322.77264554529108</v>
      </c>
      <c r="V324" s="31">
        <f>IF('SERIES_DB-MetaData'!$F324="US",'SERIES_DB-MetaData'!V324,'SERIES_DB-MetaData'!V324/25.4)</f>
        <v>0.51181102362204722</v>
      </c>
      <c r="W324" s="31">
        <f>IF('SERIES_DB-MetaData'!$F324="US",'SERIES_DB-MetaData'!W324,'SERIES_DB-MetaData'!W324/25.4)</f>
        <v>0</v>
      </c>
      <c r="X324" s="31">
        <f>IF('SERIES_DB-MetaData'!$F324="US",'SERIES_DB-MetaData'!X324,'SERIES_DB-MetaData'!X324/25.4)</f>
        <v>0</v>
      </c>
      <c r="Y324" s="108">
        <f>'SERIES_DB-MetaData'!Y324</f>
        <v>2</v>
      </c>
      <c r="Z324" s="31">
        <f>IF('SERIES_DB-MetaData'!$F324="US",'SERIES_DB-MetaData'!Z324,'SERIES_DB-MetaData'!Z324/25.4)</f>
        <v>0</v>
      </c>
      <c r="AA324" s="108">
        <f>'SERIES_DB-MetaData'!AA324</f>
        <v>0</v>
      </c>
      <c r="AB324" s="31">
        <f>IF('SERIES_DB-MetaData'!$F324="US",'SERIES_DB-MetaData'!AB324,'SERIES_DB-MetaData'!AB324/25.4)</f>
        <v>0</v>
      </c>
      <c r="AC324" s="108">
        <f>'SERIES_DB-MetaData'!AC324</f>
        <v>0</v>
      </c>
      <c r="AD324" s="108" t="str">
        <f>'SERIES_DB-MetaData'!AD324</f>
        <v>STRAIGHT</v>
      </c>
      <c r="AE324" s="31">
        <f>IF('SERIES_DB-MetaData'!$F324="US",'SERIES_DB-MetaData'!AE324,'SERIES_DB-MetaData'!AE324/25.4)</f>
        <v>0</v>
      </c>
      <c r="AF324" s="108" t="str">
        <f>'SERIES_DB-MetaData'!AF324</f>
        <v>Ribbed</v>
      </c>
      <c r="AG324" s="23">
        <f t="shared" si="30"/>
        <v>0.12748010911848709</v>
      </c>
      <c r="AH324" s="31">
        <f>IF('SERIES_DB-MetaData'!$F324="US",'SERIES_DB-MetaData'!AH324,'SERIES_DB-MetaData'!AH324/25.4)</f>
        <v>0</v>
      </c>
      <c r="AI324" s="31">
        <f>IF('SERIES_DB-MetaData'!$F324="US",'SERIES_DB-MetaData'!AI324,'SERIES_DB-MetaData'!AI324/6.89476)</f>
        <v>61.495976654734903</v>
      </c>
      <c r="AJ324" s="31">
        <f>IF('SERIES_DB-MetaData'!$F324="US",'SERIES_DB-MetaData'!AJ324,'SERIES_DB-MetaData'!AJ324/6.89476)</f>
        <v>0</v>
      </c>
      <c r="AK324" s="31">
        <f>IF('SERIES_DB-MetaData'!$F324="US",'SERIES_DB-MetaData'!AK324,'SERIES_DB-MetaData'!AK324/6.89476)</f>
        <v>0</v>
      </c>
      <c r="AL324" s="31">
        <f>IF('SERIES_DB-MetaData'!$F324="US",'SERIES_DB-MetaData'!AL324,'SERIES_DB-MetaData'!AL324/6.89476)</f>
        <v>0</v>
      </c>
      <c r="AM324" s="31">
        <f>IF('SERIES_DB-MetaData'!$F324="US",'SERIES_DB-MetaData'!AM324,'SERIES_DB-MetaData'!AM324/6.89476)</f>
        <v>0</v>
      </c>
      <c r="AN324" s="31">
        <f>IF('SERIES_DB-MetaData'!$F324="US",'SERIES_DB-MetaData'!AN324,'SERIES_DB-MetaData'!AN324/6.89476)</f>
        <v>0</v>
      </c>
      <c r="AO324" s="108">
        <f>'SERIES_DB-MetaData'!AO324</f>
        <v>0</v>
      </c>
      <c r="AP324" s="108" t="str">
        <f>'SERIES_DB-MetaData'!AP324</f>
        <v>No-confinement</v>
      </c>
      <c r="AQ324" s="108">
        <f>'SERIES_DB-MetaData'!AQ324</f>
        <v>2</v>
      </c>
      <c r="AR324" s="108" t="str">
        <f>'SERIES_DB-MetaData'!AR324</f>
        <v>Ribbed</v>
      </c>
      <c r="AS324" s="31">
        <f>IF('SERIES_DB-MetaData'!$F324="US",'SERIES_DB-MetaData'!AS324,'SERIES_DB-MetaData'!AS324/25.4)</f>
        <v>0.51181102362204722</v>
      </c>
      <c r="AT324" s="108">
        <f>'SERIES_DB-MetaData'!AT324</f>
        <v>2</v>
      </c>
      <c r="AU324" s="31">
        <f>IF('SERIES_DB-MetaData'!$F324="US",'SERIES_DB-MetaData'!AU324,'SERIES_DB-MetaData'!AU324/25.4)</f>
        <v>12.007874015748031</v>
      </c>
      <c r="AV324" s="31">
        <f>IF('SERIES_DB-MetaData'!$F324="US",'SERIES_DB-MetaData'!AV324,'SERIES_DB-MetaData'!AV324/25.4)</f>
        <v>0</v>
      </c>
      <c r="AW324" s="108">
        <f>'SERIES_DB-MetaData'!AW324</f>
        <v>0</v>
      </c>
      <c r="AX324" s="31">
        <f>IF('SERIES_DB-MetaData'!$F324="US",'SERIES_DB-MetaData'!AX324,'SERIES_DB-MetaData'!AX324/25.4)</f>
        <v>0</v>
      </c>
      <c r="AY324" s="23">
        <f t="shared" si="31"/>
        <v>0.57261557210599112</v>
      </c>
      <c r="AZ324" s="23"/>
      <c r="BA324" s="31">
        <f>IF('SERIES_DB-MetaData'!$F324="US",'SERIES_DB-MetaData'!BA324,'SERIES_DB-MetaData'!BA324/6.89476)</f>
        <v>61.495976654734903</v>
      </c>
      <c r="BB324" s="31">
        <f>IF('SERIES_DB-MetaData'!$F324="US",'SERIES_DB-MetaData'!BB324,'SERIES_DB-MetaData'!BB324/6.89476)</f>
        <v>0</v>
      </c>
      <c r="BC324" s="108">
        <f>'SERIES_DB-MetaData'!BC324</f>
        <v>0</v>
      </c>
      <c r="BD324" s="31">
        <f>IF('SERIES_DB-MetaData'!$F324="US",'SERIES_DB-MetaData'!BD324,'SERIES_DB-MetaData'!BD324/25.4)</f>
        <v>0.51181102362204722</v>
      </c>
      <c r="BE324" s="31">
        <f>IF('SERIES_DB-MetaData'!$F324="US",'SERIES_DB-MetaData'!BE324,'SERIES_DB-MetaData'!BE324/25.4)</f>
        <v>12.992125984251969</v>
      </c>
      <c r="BF324" s="108">
        <f>'SERIES_DB-MetaData'!BF324</f>
        <v>1</v>
      </c>
      <c r="BG324" s="23">
        <f t="shared" si="32"/>
        <v>0.26461780226110199</v>
      </c>
      <c r="BH324" s="31">
        <f>IF('SERIES_DB-MetaData'!$F324="US",'SERIES_DB-MetaData'!BH324,'SERIES_DB-MetaData'!BH324/25.4)</f>
        <v>0</v>
      </c>
      <c r="BI324" s="31">
        <f>IF('SERIES_DB-MetaData'!$F324="US",'SERIES_DB-MetaData'!BI324,'SERIES_DB-MetaData'!BI324/6.89476)</f>
        <v>61.495976654734903</v>
      </c>
      <c r="BJ324" s="31">
        <f>IF('SERIES_DB-MetaData'!$F324="US",'SERIES_DB-MetaData'!BJ324,'SERIES_DB-MetaData'!BJ324/6.89476)</f>
        <v>0</v>
      </c>
      <c r="BK324" s="108">
        <f>'SERIES_DB-MetaData'!BK324</f>
        <v>0</v>
      </c>
      <c r="BL324" s="31">
        <f>IF('SERIES_DB-MetaData'!$F324="US",'SERIES_DB-MetaData'!BL324,'SERIES_DB-MetaData'!BL324/25.4)</f>
        <v>0.5</v>
      </c>
      <c r="BM324" s="31">
        <f>IF('SERIES_DB-MetaData'!$F324="US",'SERIES_DB-MetaData'!BM324,'SERIES_DB-MetaData'!BM324/25.4)</f>
        <v>12.007874015748031</v>
      </c>
      <c r="BN324" s="31">
        <f>'SERIES_DB-MetaData'!$BO$6</f>
        <v>0.52359877559829893</v>
      </c>
      <c r="BO324" s="22">
        <f>'SERIES_DB-MetaData'!$BO$6</f>
        <v>0.52359877559829893</v>
      </c>
      <c r="BP324" s="31">
        <f>IF('SERIES_DB-MetaData'!$F324="US",'SERIES_DB-MetaData'!BP324,'SERIES_DB-MetaData'!BP324/6.89476)</f>
        <v>61.495976654734903</v>
      </c>
      <c r="BQ324" s="31">
        <f>IF('SERIES_DB-MetaData'!$F324="US",'SERIES_DB-MetaData'!BQ324,'SERIES_DB-MetaData'!BQ324/6.89476)</f>
        <v>0</v>
      </c>
      <c r="BR324" s="108">
        <f>'SERIES_DB-MetaData'!BR324</f>
        <v>0</v>
      </c>
      <c r="BS324" s="31">
        <f>IF('SERIES_DB-MetaData'!$F324="US",'SERIES_DB-MetaData'!BS324,'SERIES_DB-MetaData'!BS324/25.4)</f>
        <v>0</v>
      </c>
      <c r="BT324" s="108">
        <f>'SERIES_DB-MetaData'!BT324</f>
        <v>0</v>
      </c>
      <c r="BU324" s="108">
        <f t="shared" si="33"/>
        <v>0</v>
      </c>
      <c r="BV324" s="31">
        <f>IF('SERIES_DB-MetaData'!$F324="US",'SERIES_DB-MetaData'!BV324,'SERIES_DB-MetaData'!BV324/6.89476)</f>
        <v>0</v>
      </c>
      <c r="BW324" s="108">
        <f>'SERIES_DB-MetaData'!BW324</f>
        <v>0</v>
      </c>
      <c r="BX324" s="108">
        <f>'SERIES_DB-MetaData'!BX324</f>
        <v>3</v>
      </c>
    </row>
    <row r="325" spans="1:76">
      <c r="A325" s="85">
        <f>'SERIES_DB-MetaData'!A325</f>
        <v>320</v>
      </c>
      <c r="B325" s="85">
        <f>'SERIES_DB-MetaData'!B325</f>
        <v>0</v>
      </c>
      <c r="C325" s="85">
        <f>'SERIES_DB-MetaData'!C325</f>
        <v>1</v>
      </c>
      <c r="D325" s="85" t="str">
        <f>'SERIES_DB-MetaData'!D325</f>
        <v>SW1-1</v>
      </c>
      <c r="E325" s="85" t="str">
        <f>'SERIES_DB-MetaData'!E325</f>
        <v>Zhang, 2007 (from Lu et al., 2010, NEES Database)</v>
      </c>
      <c r="F325" s="20" t="s">
        <v>193</v>
      </c>
      <c r="G325" s="85" t="str">
        <f>'SERIES_DB-MetaData'!G325</f>
        <v>C</v>
      </c>
      <c r="H325" s="85" t="str">
        <f>'SERIES_DB-MetaData'!H325</f>
        <v>R</v>
      </c>
      <c r="I325" s="31">
        <f>IF('SERIES_DB-MetaData'!$F325="US",'SERIES_DB-MetaData'!I325,'SERIES_DB-MetaData'!I325/6.89476)</f>
        <v>3.0022799923420105</v>
      </c>
      <c r="J325" s="31">
        <f>IF('SERIES_DB-MetaData'!$F325="US",'SERIES_DB-MetaData'!J325,'SERIES_DB-MetaData'!J325/6.89476)</f>
        <v>0</v>
      </c>
      <c r="K325" s="31">
        <f>IF('SERIES_DB-MetaData'!$F325="US",'SERIES_DB-MetaData'!K325,'SERIES_DB-MetaData'!K325/6.89476)</f>
        <v>0</v>
      </c>
      <c r="L325" s="31">
        <f>IF('SERIES_DB-MetaData'!$F325="US",'SERIES_DB-MetaData'!L325,'SERIES_DB-MetaData'!L325/4.448)</f>
        <v>122.1616456834532</v>
      </c>
      <c r="M325" s="20" t="str">
        <f>'SERIES_DB-MetaData'!M325</f>
        <v>III</v>
      </c>
      <c r="N325" s="31">
        <f>IF('SERIES_DB-MetaData'!$F325="US",'SERIES_DB-MetaData'!N325,'SERIES_DB-MetaData'!N325/25.4)</f>
        <v>4.9212598425196852</v>
      </c>
      <c r="O325" s="31">
        <f>IF('SERIES_DB-MetaData'!$F325="US",'SERIES_DB-MetaData'!O325,'SERIES_DB-MetaData'!O325/25.4)</f>
        <v>7.8740157480314963</v>
      </c>
      <c r="P325" s="31">
        <f>IF('SERIES_DB-MetaData'!$F325="US",'SERIES_DB-MetaData'!P325,'SERIES_DB-MetaData'!P325/25.4)</f>
        <v>39.370078740157481</v>
      </c>
      <c r="Q325" s="31">
        <f>IF('SERIES_DB-MetaData'!$F325="US",'SERIES_DB-MetaData'!Q325,'SERIES_DB-MetaData'!Q325/25.4)</f>
        <v>4.9212598425196852</v>
      </c>
      <c r="R325" s="31">
        <f>IF('SERIES_DB-MetaData'!$F325="US",'SERIES_DB-MetaData'!R325,'SERIES_DB-MetaData'!R325/25.4)</f>
        <v>78.740157480314963</v>
      </c>
      <c r="S325" s="31">
        <f>IF('SERIES_DB-MetaData'!$F325="US",'SERIES_DB-MetaData'!S325,'SERIES_DB-MetaData'!S325/25.4)</f>
        <v>78.740157480314963</v>
      </c>
      <c r="T325" s="24" t="str">
        <f>'SERIES_DB-MetaData'!T325</f>
        <v>C</v>
      </c>
      <c r="U325" s="31">
        <f>IF('SERIES_DB-MetaData'!$F325="US",'SERIES_DB-MetaData'!U325,'SERIES_DB-MetaData'!U325/(25.4^2))</f>
        <v>193.75038750077502</v>
      </c>
      <c r="V325" s="31">
        <f>IF('SERIES_DB-MetaData'!$F325="US",'SERIES_DB-MetaData'!V325,'SERIES_DB-MetaData'!V325/25.4)</f>
        <v>0.39370078740157483</v>
      </c>
      <c r="W325" s="31">
        <f>IF('SERIES_DB-MetaData'!$F325="US",'SERIES_DB-MetaData'!W325,'SERIES_DB-MetaData'!W325/25.4)</f>
        <v>0.39370078740157483</v>
      </c>
      <c r="X325" s="31">
        <f>IF('SERIES_DB-MetaData'!$F325="US",'SERIES_DB-MetaData'!X325,'SERIES_DB-MetaData'!X325/25.4)</f>
        <v>0</v>
      </c>
      <c r="Y325" s="108">
        <f>'SERIES_DB-MetaData'!Y325</f>
        <v>6</v>
      </c>
      <c r="Z325" s="31">
        <f>IF('SERIES_DB-MetaData'!$F325="US",'SERIES_DB-MetaData'!Z325,'SERIES_DB-MetaData'!Z325/25.4)</f>
        <v>0</v>
      </c>
      <c r="AA325" s="108">
        <f>'SERIES_DB-MetaData'!AA325</f>
        <v>0</v>
      </c>
      <c r="AB325" s="31">
        <f>IF('SERIES_DB-MetaData'!$F325="US",'SERIES_DB-MetaData'!AB325,'SERIES_DB-MetaData'!AB325/25.4)</f>
        <v>3.1496062992125986</v>
      </c>
      <c r="AC325" s="108">
        <f>'SERIES_DB-MetaData'!AC325</f>
        <v>1</v>
      </c>
      <c r="AD325" s="108" t="str">
        <f>'SERIES_DB-MetaData'!AD325</f>
        <v>CH</v>
      </c>
      <c r="AE325" s="31">
        <f>IF('SERIES_DB-MetaData'!$F325="US",'SERIES_DB-MetaData'!AE325,'SERIES_DB-MetaData'!AE325/25.4)</f>
        <v>21.535433070866144</v>
      </c>
      <c r="AF325" s="108" t="str">
        <f>'SERIES_DB-MetaData'!AF325</f>
        <v>Ribbed</v>
      </c>
      <c r="AG325" s="23">
        <f t="shared" si="30"/>
        <v>0.37699111843077515</v>
      </c>
      <c r="AH325" s="31">
        <f>IF('SERIES_DB-MetaData'!$F325="US",'SERIES_DB-MetaData'!AH325,'SERIES_DB-MetaData'!AH325/25.4)</f>
        <v>0</v>
      </c>
      <c r="AI325" s="31">
        <f>IF('SERIES_DB-MetaData'!$F325="US",'SERIES_DB-MetaData'!AI325,'SERIES_DB-MetaData'!AI325/6.89476)</f>
        <v>53.083791168945694</v>
      </c>
      <c r="AJ325" s="31">
        <f>IF('SERIES_DB-MetaData'!$F325="US",'SERIES_DB-MetaData'!AJ325,'SERIES_DB-MetaData'!AJ325/6.89476)</f>
        <v>75.999744733681808</v>
      </c>
      <c r="AK325" s="31">
        <f>IF('SERIES_DB-MetaData'!$F325="US",'SERIES_DB-MetaData'!AK325,'SERIES_DB-MetaData'!AK325/6.89476)</f>
        <v>53.083791168945694</v>
      </c>
      <c r="AL325" s="31">
        <f>IF('SERIES_DB-MetaData'!$F325="US",'SERIES_DB-MetaData'!AL325,'SERIES_DB-MetaData'!AL325/6.89476)</f>
        <v>0</v>
      </c>
      <c r="AM325" s="31">
        <f>IF('SERIES_DB-MetaData'!$F325="US",'SERIES_DB-MetaData'!AM325,'SERIES_DB-MetaData'!AM325/6.89476)</f>
        <v>75.999744733681808</v>
      </c>
      <c r="AN325" s="31">
        <f>IF('SERIES_DB-MetaData'!$F325="US",'SERIES_DB-MetaData'!AN325,'SERIES_DB-MetaData'!AN325/6.89476)</f>
        <v>0</v>
      </c>
      <c r="AO325" s="108">
        <f>'SERIES_DB-MetaData'!AO325</f>
        <v>0</v>
      </c>
      <c r="AP325" s="108" t="str">
        <f>'SERIES_DB-MetaData'!AP325</f>
        <v>R</v>
      </c>
      <c r="AQ325" s="108">
        <f>'SERIES_DB-MetaData'!AQ325</f>
        <v>2</v>
      </c>
      <c r="AR325" s="108" t="str">
        <f>'SERIES_DB-MetaData'!AR325</f>
        <v>Ribbed</v>
      </c>
      <c r="AS325" s="31">
        <f>IF('SERIES_DB-MetaData'!$F325="US",'SERIES_DB-MetaData'!AS325,'SERIES_DB-MetaData'!AS325/25.4)</f>
        <v>0.23622047244094491</v>
      </c>
      <c r="AT325" s="108">
        <f>'SERIES_DB-MetaData'!AT325</f>
        <v>25</v>
      </c>
      <c r="AU325" s="31">
        <f>IF('SERIES_DB-MetaData'!$F325="US",'SERIES_DB-MetaData'!AU325,'SERIES_DB-MetaData'!AU325/25.4)</f>
        <v>3.1496062992125986</v>
      </c>
      <c r="AV325" s="31">
        <f>IF('SERIES_DB-MetaData'!$F325="US",'SERIES_DB-MetaData'!AV325,'SERIES_DB-MetaData'!AV325/25.4)</f>
        <v>0</v>
      </c>
      <c r="AW325" s="108">
        <f>'SERIES_DB-MetaData'!AW325</f>
        <v>0</v>
      </c>
      <c r="AX325" s="31">
        <f>IF('SERIES_DB-MetaData'!$F325="US",'SERIES_DB-MetaData'!AX325,'SERIES_DB-MetaData'!AX325/25.4)</f>
        <v>0</v>
      </c>
      <c r="AY325" s="23">
        <f t="shared" si="31"/>
        <v>0.56548667764616278</v>
      </c>
      <c r="AZ325" s="23"/>
      <c r="BA325" s="31">
        <f>IF('SERIES_DB-MetaData'!$F325="US",'SERIES_DB-MetaData'!BA325,'SERIES_DB-MetaData'!BA325/6.89476)</f>
        <v>56.854770869471892</v>
      </c>
      <c r="BB325" s="31">
        <f>IF('SERIES_DB-MetaData'!$F325="US",'SERIES_DB-MetaData'!BB325,'SERIES_DB-MetaData'!BB325/6.89476)</f>
        <v>69.473049098155698</v>
      </c>
      <c r="BC325" s="108">
        <f>'SERIES_DB-MetaData'!BC325</f>
        <v>0</v>
      </c>
      <c r="BD325" s="31">
        <f>IF('SERIES_DB-MetaData'!$F325="US",'SERIES_DB-MetaData'!BD325,'SERIES_DB-MetaData'!BD325/25.4)</f>
        <v>0.23622047244094491</v>
      </c>
      <c r="BE325" s="31">
        <f>IF('SERIES_DB-MetaData'!$F325="US",'SERIES_DB-MetaData'!BE325,'SERIES_DB-MetaData'!BE325/25.4)</f>
        <v>4.9212598425196852</v>
      </c>
      <c r="BF325" s="108">
        <f>'SERIES_DB-MetaData'!BF325</f>
        <v>2</v>
      </c>
      <c r="BG325" s="23">
        <f t="shared" si="32"/>
        <v>0.36191147369354421</v>
      </c>
      <c r="BH325" s="31">
        <f>IF('SERIES_DB-MetaData'!$F325="US",'SERIES_DB-MetaData'!BH325,'SERIES_DB-MetaData'!BH325/25.4)</f>
        <v>0</v>
      </c>
      <c r="BI325" s="31">
        <f>IF('SERIES_DB-MetaData'!$F325="US",'SERIES_DB-MetaData'!BI325,'SERIES_DB-MetaData'!BI325/6.89476)</f>
        <v>56.854770869471892</v>
      </c>
      <c r="BJ325" s="31">
        <f>IF('SERIES_DB-MetaData'!$F325="US",'SERIES_DB-MetaData'!BJ325,'SERIES_DB-MetaData'!BJ325/6.89476)</f>
        <v>71.503576629208268</v>
      </c>
      <c r="BK325" s="108">
        <f>'SERIES_DB-MetaData'!BK325</f>
        <v>0</v>
      </c>
      <c r="BL325" s="31">
        <f>IF('SERIES_DB-MetaData'!$F325="US",'SERIES_DB-MetaData'!BL325,'SERIES_DB-MetaData'!BL325/25.4)</f>
        <v>0.23622047244094491</v>
      </c>
      <c r="BM325" s="31">
        <f>IF('SERIES_DB-MetaData'!$F325="US",'SERIES_DB-MetaData'!BM325,'SERIES_DB-MetaData'!BM325/25.4)</f>
        <v>4.9212598425196852</v>
      </c>
      <c r="BN325" s="31">
        <f>'SERIES_DB-MetaData'!$BO$6</f>
        <v>0.52359877559829893</v>
      </c>
      <c r="BO325" s="22">
        <f>'SERIES_DB-MetaData'!$BO$6</f>
        <v>0.52359877559829893</v>
      </c>
      <c r="BP325" s="31">
        <f>IF('SERIES_DB-MetaData'!$F325="US",'SERIES_DB-MetaData'!BP325,'SERIES_DB-MetaData'!BP325/6.89476)</f>
        <v>56.854770869471892</v>
      </c>
      <c r="BQ325" s="31">
        <f>IF('SERIES_DB-MetaData'!$F325="US",'SERIES_DB-MetaData'!BQ325,'SERIES_DB-MetaData'!BQ325/6.89476)</f>
        <v>69.473049098155698</v>
      </c>
      <c r="BR325" s="108">
        <f>'SERIES_DB-MetaData'!BR325</f>
        <v>0</v>
      </c>
      <c r="BS325" s="31">
        <f>IF('SERIES_DB-MetaData'!$F325="US",'SERIES_DB-MetaData'!BS325,'SERIES_DB-MetaData'!BS325/25.4)</f>
        <v>0</v>
      </c>
      <c r="BT325" s="108">
        <f>'SERIES_DB-MetaData'!BT325</f>
        <v>0</v>
      </c>
      <c r="BU325" s="108">
        <f t="shared" si="33"/>
        <v>0</v>
      </c>
      <c r="BV325" s="31">
        <f>IF('SERIES_DB-MetaData'!$F325="US",'SERIES_DB-MetaData'!BV325,'SERIES_DB-MetaData'!BV325/6.89476)</f>
        <v>0</v>
      </c>
      <c r="BW325" s="108">
        <f>'SERIES_DB-MetaData'!BW325</f>
        <v>0</v>
      </c>
      <c r="BX325" s="108">
        <f>'SERIES_DB-MetaData'!BX325</f>
        <v>1</v>
      </c>
    </row>
    <row r="326" spans="1:76">
      <c r="A326" s="85">
        <f>'SERIES_DB-MetaData'!A326</f>
        <v>321</v>
      </c>
      <c r="B326" s="85">
        <f>'SERIES_DB-MetaData'!B326</f>
        <v>0</v>
      </c>
      <c r="C326" s="85">
        <f>'SERIES_DB-MetaData'!C326</f>
        <v>2</v>
      </c>
      <c r="D326" s="85" t="str">
        <f>'SERIES_DB-MetaData'!D326</f>
        <v>SW1-2</v>
      </c>
      <c r="E326" s="85" t="str">
        <f>'SERIES_DB-MetaData'!E326</f>
        <v>Zhang, 2007 (from Lu et al., 2010, NEES Database)</v>
      </c>
      <c r="F326" s="20" t="s">
        <v>193</v>
      </c>
      <c r="G326" s="85" t="str">
        <f>'SERIES_DB-MetaData'!G326</f>
        <v>C</v>
      </c>
      <c r="H326" s="85" t="str">
        <f>'SERIES_DB-MetaData'!H326</f>
        <v>R</v>
      </c>
      <c r="I326" s="31">
        <f>IF('SERIES_DB-MetaData'!$F326="US",'SERIES_DB-MetaData'!I326,'SERIES_DB-MetaData'!I326/6.89476)</f>
        <v>3.0022799923420105</v>
      </c>
      <c r="J326" s="31">
        <f>IF('SERIES_DB-MetaData'!$F326="US",'SERIES_DB-MetaData'!J326,'SERIES_DB-MetaData'!J326/6.89476)</f>
        <v>0</v>
      </c>
      <c r="K326" s="31">
        <f>IF('SERIES_DB-MetaData'!$F326="US",'SERIES_DB-MetaData'!K326,'SERIES_DB-MetaData'!K326/6.89476)</f>
        <v>0</v>
      </c>
      <c r="L326" s="31">
        <f>IF('SERIES_DB-MetaData'!$F326="US",'SERIES_DB-MetaData'!L326,'SERIES_DB-MetaData'!L326/4.448)</f>
        <v>250.14051258992802</v>
      </c>
      <c r="M326" s="20" t="str">
        <f>'SERIES_DB-MetaData'!M326</f>
        <v>III</v>
      </c>
      <c r="N326" s="31">
        <f>IF('SERIES_DB-MetaData'!$F326="US",'SERIES_DB-MetaData'!N326,'SERIES_DB-MetaData'!N326/25.4)</f>
        <v>4.9212598425196852</v>
      </c>
      <c r="O326" s="31">
        <f>IF('SERIES_DB-MetaData'!$F326="US",'SERIES_DB-MetaData'!O326,'SERIES_DB-MetaData'!O326/25.4)</f>
        <v>7.8740157480314963</v>
      </c>
      <c r="P326" s="31">
        <f>IF('SERIES_DB-MetaData'!$F326="US",'SERIES_DB-MetaData'!P326,'SERIES_DB-MetaData'!P326/25.4)</f>
        <v>39.370078740157481</v>
      </c>
      <c r="Q326" s="31">
        <f>IF('SERIES_DB-MetaData'!$F326="US",'SERIES_DB-MetaData'!Q326,'SERIES_DB-MetaData'!Q326/25.4)</f>
        <v>4.9212598425196852</v>
      </c>
      <c r="R326" s="31">
        <f>IF('SERIES_DB-MetaData'!$F326="US",'SERIES_DB-MetaData'!R326,'SERIES_DB-MetaData'!R326/25.4)</f>
        <v>78.740157480314963</v>
      </c>
      <c r="S326" s="31">
        <f>IF('SERIES_DB-MetaData'!$F326="US",'SERIES_DB-MetaData'!S326,'SERIES_DB-MetaData'!S326/25.4)</f>
        <v>78.740157480314963</v>
      </c>
      <c r="T326" s="24" t="str">
        <f>'SERIES_DB-MetaData'!T326</f>
        <v>C</v>
      </c>
      <c r="U326" s="31">
        <f>IF('SERIES_DB-MetaData'!$F326="US",'SERIES_DB-MetaData'!U326,'SERIES_DB-MetaData'!U326/(25.4^2))</f>
        <v>193.75038750077502</v>
      </c>
      <c r="V326" s="31">
        <f>IF('SERIES_DB-MetaData'!$F326="US",'SERIES_DB-MetaData'!V326,'SERIES_DB-MetaData'!V326/25.4)</f>
        <v>0.39370078740157483</v>
      </c>
      <c r="W326" s="31">
        <f>IF('SERIES_DB-MetaData'!$F326="US",'SERIES_DB-MetaData'!W326,'SERIES_DB-MetaData'!W326/25.4)</f>
        <v>0.39370078740157483</v>
      </c>
      <c r="X326" s="31">
        <f>IF('SERIES_DB-MetaData'!$F326="US",'SERIES_DB-MetaData'!X326,'SERIES_DB-MetaData'!X326/25.4)</f>
        <v>0</v>
      </c>
      <c r="Y326" s="108">
        <f>'SERIES_DB-MetaData'!Y326</f>
        <v>6</v>
      </c>
      <c r="Z326" s="31">
        <f>IF('SERIES_DB-MetaData'!$F326="US",'SERIES_DB-MetaData'!Z326,'SERIES_DB-MetaData'!Z326/25.4)</f>
        <v>0</v>
      </c>
      <c r="AA326" s="108">
        <f>'SERIES_DB-MetaData'!AA326</f>
        <v>0</v>
      </c>
      <c r="AB326" s="31">
        <f>IF('SERIES_DB-MetaData'!$F326="US",'SERIES_DB-MetaData'!AB326,'SERIES_DB-MetaData'!AB326/25.4)</f>
        <v>3.1496062992125986</v>
      </c>
      <c r="AC326" s="108">
        <f>'SERIES_DB-MetaData'!AC326</f>
        <v>1</v>
      </c>
      <c r="AD326" s="108" t="str">
        <f>'SERIES_DB-MetaData'!AD326</f>
        <v>CH</v>
      </c>
      <c r="AE326" s="31">
        <f>IF('SERIES_DB-MetaData'!$F326="US",'SERIES_DB-MetaData'!AE326,'SERIES_DB-MetaData'!AE326/25.4)</f>
        <v>21.535433070866144</v>
      </c>
      <c r="AF326" s="108" t="str">
        <f>'SERIES_DB-MetaData'!AF326</f>
        <v>Ribbed</v>
      </c>
      <c r="AG326" s="23">
        <f t="shared" si="30"/>
        <v>0.37699111843077515</v>
      </c>
      <c r="AH326" s="31">
        <f>IF('SERIES_DB-MetaData'!$F326="US",'SERIES_DB-MetaData'!AH326,'SERIES_DB-MetaData'!AH326/25.4)</f>
        <v>0</v>
      </c>
      <c r="AI326" s="31">
        <f>IF('SERIES_DB-MetaData'!$F326="US",'SERIES_DB-MetaData'!AI326,'SERIES_DB-MetaData'!AI326/6.89476)</f>
        <v>53.083791168945694</v>
      </c>
      <c r="AJ326" s="31">
        <f>IF('SERIES_DB-MetaData'!$F326="US",'SERIES_DB-MetaData'!AJ326,'SERIES_DB-MetaData'!AJ326/6.89476)</f>
        <v>75.999744733681808</v>
      </c>
      <c r="AK326" s="31">
        <f>IF('SERIES_DB-MetaData'!$F326="US",'SERIES_DB-MetaData'!AK326,'SERIES_DB-MetaData'!AK326/6.89476)</f>
        <v>53.083791168945694</v>
      </c>
      <c r="AL326" s="31">
        <f>IF('SERIES_DB-MetaData'!$F326="US",'SERIES_DB-MetaData'!AL326,'SERIES_DB-MetaData'!AL326/6.89476)</f>
        <v>0</v>
      </c>
      <c r="AM326" s="31">
        <f>IF('SERIES_DB-MetaData'!$F326="US",'SERIES_DB-MetaData'!AM326,'SERIES_DB-MetaData'!AM326/6.89476)</f>
        <v>75.999744733681808</v>
      </c>
      <c r="AN326" s="31">
        <f>IF('SERIES_DB-MetaData'!$F326="US",'SERIES_DB-MetaData'!AN326,'SERIES_DB-MetaData'!AN326/6.89476)</f>
        <v>0</v>
      </c>
      <c r="AO326" s="108">
        <f>'SERIES_DB-MetaData'!AO326</f>
        <v>0</v>
      </c>
      <c r="AP326" s="108" t="str">
        <f>'SERIES_DB-MetaData'!AP326</f>
        <v>R</v>
      </c>
      <c r="AQ326" s="108">
        <f>'SERIES_DB-MetaData'!AQ326</f>
        <v>2</v>
      </c>
      <c r="AR326" s="108" t="str">
        <f>'SERIES_DB-MetaData'!AR326</f>
        <v>Ribbed</v>
      </c>
      <c r="AS326" s="31">
        <f>IF('SERIES_DB-MetaData'!$F326="US",'SERIES_DB-MetaData'!AS326,'SERIES_DB-MetaData'!AS326/25.4)</f>
        <v>0.23622047244094491</v>
      </c>
      <c r="AT326" s="108">
        <f>'SERIES_DB-MetaData'!AT326</f>
        <v>25</v>
      </c>
      <c r="AU326" s="31">
        <f>IF('SERIES_DB-MetaData'!$F326="US",'SERIES_DB-MetaData'!AU326,'SERIES_DB-MetaData'!AU326/25.4)</f>
        <v>3.1496062992125986</v>
      </c>
      <c r="AV326" s="31">
        <f>IF('SERIES_DB-MetaData'!$F326="US",'SERIES_DB-MetaData'!AV326,'SERIES_DB-MetaData'!AV326/25.4)</f>
        <v>0</v>
      </c>
      <c r="AW326" s="108">
        <f>'SERIES_DB-MetaData'!AW326</f>
        <v>0</v>
      </c>
      <c r="AX326" s="31">
        <f>IF('SERIES_DB-MetaData'!$F326="US",'SERIES_DB-MetaData'!AX326,'SERIES_DB-MetaData'!AX326/25.4)</f>
        <v>0</v>
      </c>
      <c r="AY326" s="23">
        <f t="shared" si="31"/>
        <v>0.56548667764616278</v>
      </c>
      <c r="AZ326" s="23"/>
      <c r="BA326" s="31">
        <f>IF('SERIES_DB-MetaData'!$F326="US",'SERIES_DB-MetaData'!BA326,'SERIES_DB-MetaData'!BA326/6.89476)</f>
        <v>56.854770869471892</v>
      </c>
      <c r="BB326" s="31">
        <f>IF('SERIES_DB-MetaData'!$F326="US",'SERIES_DB-MetaData'!BB326,'SERIES_DB-MetaData'!BB326/6.89476)</f>
        <v>69.473049098155698</v>
      </c>
      <c r="BC326" s="108">
        <f>'SERIES_DB-MetaData'!BC326</f>
        <v>0</v>
      </c>
      <c r="BD326" s="31">
        <f>IF('SERIES_DB-MetaData'!$F326="US",'SERIES_DB-MetaData'!BD326,'SERIES_DB-MetaData'!BD326/25.4)</f>
        <v>0.23622047244094491</v>
      </c>
      <c r="BE326" s="31">
        <f>IF('SERIES_DB-MetaData'!$F326="US",'SERIES_DB-MetaData'!BE326,'SERIES_DB-MetaData'!BE326/25.4)</f>
        <v>4.9212598425196852</v>
      </c>
      <c r="BF326" s="108">
        <f>'SERIES_DB-MetaData'!BF326</f>
        <v>2</v>
      </c>
      <c r="BG326" s="23">
        <f t="shared" si="32"/>
        <v>0.36191147369354421</v>
      </c>
      <c r="BH326" s="31">
        <f>IF('SERIES_DB-MetaData'!$F326="US",'SERIES_DB-MetaData'!BH326,'SERIES_DB-MetaData'!BH326/25.4)</f>
        <v>0</v>
      </c>
      <c r="BI326" s="31">
        <f>IF('SERIES_DB-MetaData'!$F326="US",'SERIES_DB-MetaData'!BI326,'SERIES_DB-MetaData'!BI326/6.89476)</f>
        <v>56.854770869471892</v>
      </c>
      <c r="BJ326" s="31">
        <f>IF('SERIES_DB-MetaData'!$F326="US",'SERIES_DB-MetaData'!BJ326,'SERIES_DB-MetaData'!BJ326/6.89476)</f>
        <v>71.503576629208268</v>
      </c>
      <c r="BK326" s="108">
        <f>'SERIES_DB-MetaData'!BK326</f>
        <v>0</v>
      </c>
      <c r="BL326" s="31">
        <f>IF('SERIES_DB-MetaData'!$F326="US",'SERIES_DB-MetaData'!BL326,'SERIES_DB-MetaData'!BL326/25.4)</f>
        <v>0.23622047244094491</v>
      </c>
      <c r="BM326" s="31">
        <f>IF('SERIES_DB-MetaData'!$F326="US",'SERIES_DB-MetaData'!BM326,'SERIES_DB-MetaData'!BM326/25.4)</f>
        <v>4.9212598425196852</v>
      </c>
      <c r="BN326" s="31">
        <f>'SERIES_DB-MetaData'!$BO$6</f>
        <v>0.52359877559829893</v>
      </c>
      <c r="BO326" s="22">
        <f>'SERIES_DB-MetaData'!$BO$6</f>
        <v>0.52359877559829893</v>
      </c>
      <c r="BP326" s="31">
        <f>IF('SERIES_DB-MetaData'!$F326="US",'SERIES_DB-MetaData'!BP326,'SERIES_DB-MetaData'!BP326/6.89476)</f>
        <v>56.854770869471892</v>
      </c>
      <c r="BQ326" s="31">
        <f>IF('SERIES_DB-MetaData'!$F326="US",'SERIES_DB-MetaData'!BQ326,'SERIES_DB-MetaData'!BQ326/6.89476)</f>
        <v>69.473049098155698</v>
      </c>
      <c r="BR326" s="108">
        <f>'SERIES_DB-MetaData'!BR326</f>
        <v>0</v>
      </c>
      <c r="BS326" s="31">
        <f>IF('SERIES_DB-MetaData'!$F326="US",'SERIES_DB-MetaData'!BS326,'SERIES_DB-MetaData'!BS326/25.4)</f>
        <v>0</v>
      </c>
      <c r="BT326" s="108">
        <f>'SERIES_DB-MetaData'!BT326</f>
        <v>0</v>
      </c>
      <c r="BU326" s="108">
        <f t="shared" si="33"/>
        <v>0</v>
      </c>
      <c r="BV326" s="31">
        <f>IF('SERIES_DB-MetaData'!$F326="US",'SERIES_DB-MetaData'!BV326,'SERIES_DB-MetaData'!BV326/6.89476)</f>
        <v>0</v>
      </c>
      <c r="BW326" s="108">
        <f>'SERIES_DB-MetaData'!BW326</f>
        <v>0</v>
      </c>
      <c r="BX326" s="108">
        <f>'SERIES_DB-MetaData'!BX326</f>
        <v>9</v>
      </c>
    </row>
    <row r="327" spans="1:76">
      <c r="A327" s="85">
        <f>'SERIES_DB-MetaData'!A327</f>
        <v>322</v>
      </c>
      <c r="B327" s="85">
        <f>'SERIES_DB-MetaData'!B327</f>
        <v>0</v>
      </c>
      <c r="C327" s="85">
        <f>'SERIES_DB-MetaData'!C327</f>
        <v>3</v>
      </c>
      <c r="D327" s="85" t="str">
        <f>'SERIES_DB-MetaData'!D327</f>
        <v>SW1-3</v>
      </c>
      <c r="E327" s="85" t="str">
        <f>'SERIES_DB-MetaData'!E327</f>
        <v>Zhang, 2007 (from Lu et al., 2010, NEES Database)</v>
      </c>
      <c r="F327" s="20" t="s">
        <v>193</v>
      </c>
      <c r="G327" s="85" t="str">
        <f>'SERIES_DB-MetaData'!G327</f>
        <v>C</v>
      </c>
      <c r="H327" s="85" t="str">
        <f>'SERIES_DB-MetaData'!H327</f>
        <v>R</v>
      </c>
      <c r="I327" s="31">
        <f>IF('SERIES_DB-MetaData'!$F327="US",'SERIES_DB-MetaData'!I327,'SERIES_DB-MetaData'!I327/6.89476)</f>
        <v>3.0022799923420105</v>
      </c>
      <c r="J327" s="31">
        <f>IF('SERIES_DB-MetaData'!$F327="US",'SERIES_DB-MetaData'!J327,'SERIES_DB-MetaData'!J327/6.89476)</f>
        <v>0</v>
      </c>
      <c r="K327" s="31">
        <f>IF('SERIES_DB-MetaData'!$F327="US",'SERIES_DB-MetaData'!K327,'SERIES_DB-MetaData'!K327/6.89476)</f>
        <v>0</v>
      </c>
      <c r="L327" s="31">
        <f>IF('SERIES_DB-MetaData'!$F327="US",'SERIES_DB-MetaData'!L327,'SERIES_DB-MetaData'!L327/4.448)</f>
        <v>372.30215827338128</v>
      </c>
      <c r="M327" s="20" t="str">
        <f>'SERIES_DB-MetaData'!M327</f>
        <v>III</v>
      </c>
      <c r="N327" s="31">
        <f>IF('SERIES_DB-MetaData'!$F327="US",'SERIES_DB-MetaData'!N327,'SERIES_DB-MetaData'!N327/25.4)</f>
        <v>4.9212598425196852</v>
      </c>
      <c r="O327" s="31">
        <f>IF('SERIES_DB-MetaData'!$F327="US",'SERIES_DB-MetaData'!O327,'SERIES_DB-MetaData'!O327/25.4)</f>
        <v>7.8740157480314963</v>
      </c>
      <c r="P327" s="31">
        <f>IF('SERIES_DB-MetaData'!$F327="US",'SERIES_DB-MetaData'!P327,'SERIES_DB-MetaData'!P327/25.4)</f>
        <v>39.370078740157481</v>
      </c>
      <c r="Q327" s="31">
        <f>IF('SERIES_DB-MetaData'!$F327="US",'SERIES_DB-MetaData'!Q327,'SERIES_DB-MetaData'!Q327/25.4)</f>
        <v>4.9212598425196852</v>
      </c>
      <c r="R327" s="31">
        <f>IF('SERIES_DB-MetaData'!$F327="US",'SERIES_DB-MetaData'!R327,'SERIES_DB-MetaData'!R327/25.4)</f>
        <v>78.740157480314963</v>
      </c>
      <c r="S327" s="31">
        <f>IF('SERIES_DB-MetaData'!$F327="US",'SERIES_DB-MetaData'!S327,'SERIES_DB-MetaData'!S327/25.4)</f>
        <v>78.740157480314963</v>
      </c>
      <c r="T327" s="24" t="str">
        <f>'SERIES_DB-MetaData'!T327</f>
        <v>C</v>
      </c>
      <c r="U327" s="31">
        <f>IF('SERIES_DB-MetaData'!$F327="US",'SERIES_DB-MetaData'!U327,'SERIES_DB-MetaData'!U327/(25.4^2))</f>
        <v>193.75038750077502</v>
      </c>
      <c r="V327" s="31">
        <f>IF('SERIES_DB-MetaData'!$F327="US",'SERIES_DB-MetaData'!V327,'SERIES_DB-MetaData'!V327/25.4)</f>
        <v>0.39370078740157483</v>
      </c>
      <c r="W327" s="31">
        <f>IF('SERIES_DB-MetaData'!$F327="US",'SERIES_DB-MetaData'!W327,'SERIES_DB-MetaData'!W327/25.4)</f>
        <v>0.39370078740157483</v>
      </c>
      <c r="X327" s="31">
        <f>IF('SERIES_DB-MetaData'!$F327="US",'SERIES_DB-MetaData'!X327,'SERIES_DB-MetaData'!X327/25.4)</f>
        <v>0</v>
      </c>
      <c r="Y327" s="108">
        <f>'SERIES_DB-MetaData'!Y327</f>
        <v>6</v>
      </c>
      <c r="Z327" s="31">
        <f>IF('SERIES_DB-MetaData'!$F327="US",'SERIES_DB-MetaData'!Z327,'SERIES_DB-MetaData'!Z327/25.4)</f>
        <v>0</v>
      </c>
      <c r="AA327" s="108">
        <f>'SERIES_DB-MetaData'!AA327</f>
        <v>0</v>
      </c>
      <c r="AB327" s="31">
        <f>IF('SERIES_DB-MetaData'!$F327="US",'SERIES_DB-MetaData'!AB327,'SERIES_DB-MetaData'!AB327/25.4)</f>
        <v>3.1496062992125986</v>
      </c>
      <c r="AC327" s="108">
        <f>'SERIES_DB-MetaData'!AC327</f>
        <v>1</v>
      </c>
      <c r="AD327" s="108" t="str">
        <f>'SERIES_DB-MetaData'!AD327</f>
        <v>CH</v>
      </c>
      <c r="AE327" s="31">
        <f>IF('SERIES_DB-MetaData'!$F327="US",'SERIES_DB-MetaData'!AE327,'SERIES_DB-MetaData'!AE327/25.4)</f>
        <v>21.535433070866144</v>
      </c>
      <c r="AF327" s="108" t="str">
        <f>'SERIES_DB-MetaData'!AF327</f>
        <v>Ribbed</v>
      </c>
      <c r="AG327" s="23">
        <f t="shared" si="30"/>
        <v>0.37699111843077515</v>
      </c>
      <c r="AH327" s="31">
        <f>IF('SERIES_DB-MetaData'!$F327="US",'SERIES_DB-MetaData'!AH327,'SERIES_DB-MetaData'!AH327/25.4)</f>
        <v>0</v>
      </c>
      <c r="AI327" s="31">
        <f>IF('SERIES_DB-MetaData'!$F327="US",'SERIES_DB-MetaData'!AI327,'SERIES_DB-MetaData'!AI327/6.89476)</f>
        <v>53.083791168945694</v>
      </c>
      <c r="AJ327" s="31">
        <f>IF('SERIES_DB-MetaData'!$F327="US",'SERIES_DB-MetaData'!AJ327,'SERIES_DB-MetaData'!AJ327/6.89476)</f>
        <v>75.999744733681808</v>
      </c>
      <c r="AK327" s="31">
        <f>IF('SERIES_DB-MetaData'!$F327="US",'SERIES_DB-MetaData'!AK327,'SERIES_DB-MetaData'!AK327/6.89476)</f>
        <v>53.083791168945694</v>
      </c>
      <c r="AL327" s="31">
        <f>IF('SERIES_DB-MetaData'!$F327="US",'SERIES_DB-MetaData'!AL327,'SERIES_DB-MetaData'!AL327/6.89476)</f>
        <v>0</v>
      </c>
      <c r="AM327" s="31">
        <f>IF('SERIES_DB-MetaData'!$F327="US",'SERIES_DB-MetaData'!AM327,'SERIES_DB-MetaData'!AM327/6.89476)</f>
        <v>75.999744733681808</v>
      </c>
      <c r="AN327" s="31">
        <f>IF('SERIES_DB-MetaData'!$F327="US",'SERIES_DB-MetaData'!AN327,'SERIES_DB-MetaData'!AN327/6.89476)</f>
        <v>0</v>
      </c>
      <c r="AO327" s="108">
        <f>'SERIES_DB-MetaData'!AO327</f>
        <v>0</v>
      </c>
      <c r="AP327" s="108" t="str">
        <f>'SERIES_DB-MetaData'!AP327</f>
        <v>R</v>
      </c>
      <c r="AQ327" s="108">
        <f>'SERIES_DB-MetaData'!AQ327</f>
        <v>2</v>
      </c>
      <c r="AR327" s="108" t="str">
        <f>'SERIES_DB-MetaData'!AR327</f>
        <v>Ribbed</v>
      </c>
      <c r="AS327" s="31">
        <f>IF('SERIES_DB-MetaData'!$F327="US",'SERIES_DB-MetaData'!AS327,'SERIES_DB-MetaData'!AS327/25.4)</f>
        <v>0.23622047244094491</v>
      </c>
      <c r="AT327" s="108">
        <f>'SERIES_DB-MetaData'!AT327</f>
        <v>25</v>
      </c>
      <c r="AU327" s="31">
        <f>IF('SERIES_DB-MetaData'!$F327="US",'SERIES_DB-MetaData'!AU327,'SERIES_DB-MetaData'!AU327/25.4)</f>
        <v>3.1496062992125986</v>
      </c>
      <c r="AV327" s="31">
        <f>IF('SERIES_DB-MetaData'!$F327="US",'SERIES_DB-MetaData'!AV327,'SERIES_DB-MetaData'!AV327/25.4)</f>
        <v>0</v>
      </c>
      <c r="AW327" s="108">
        <f>'SERIES_DB-MetaData'!AW327</f>
        <v>0</v>
      </c>
      <c r="AX327" s="31">
        <f>IF('SERIES_DB-MetaData'!$F327="US",'SERIES_DB-MetaData'!AX327,'SERIES_DB-MetaData'!AX327/25.4)</f>
        <v>0</v>
      </c>
      <c r="AY327" s="23">
        <f t="shared" si="31"/>
        <v>0.56548667764616278</v>
      </c>
      <c r="AZ327" s="23"/>
      <c r="BA327" s="31">
        <f>IF('SERIES_DB-MetaData'!$F327="US",'SERIES_DB-MetaData'!BA327,'SERIES_DB-MetaData'!BA327/6.89476)</f>
        <v>56.854770869471892</v>
      </c>
      <c r="BB327" s="31">
        <f>IF('SERIES_DB-MetaData'!$F327="US",'SERIES_DB-MetaData'!BB327,'SERIES_DB-MetaData'!BB327/6.89476)</f>
        <v>69.473049098155698</v>
      </c>
      <c r="BC327" s="108">
        <f>'SERIES_DB-MetaData'!BC327</f>
        <v>0</v>
      </c>
      <c r="BD327" s="31">
        <f>IF('SERIES_DB-MetaData'!$F327="US",'SERIES_DB-MetaData'!BD327,'SERIES_DB-MetaData'!BD327/25.4)</f>
        <v>0.23622047244094491</v>
      </c>
      <c r="BE327" s="31">
        <f>IF('SERIES_DB-MetaData'!$F327="US",'SERIES_DB-MetaData'!BE327,'SERIES_DB-MetaData'!BE327/25.4)</f>
        <v>4.9212598425196852</v>
      </c>
      <c r="BF327" s="108">
        <f>'SERIES_DB-MetaData'!BF327</f>
        <v>2</v>
      </c>
      <c r="BG327" s="23">
        <f t="shared" si="32"/>
        <v>0.36191147369354421</v>
      </c>
      <c r="BH327" s="31">
        <f>IF('SERIES_DB-MetaData'!$F327="US",'SERIES_DB-MetaData'!BH327,'SERIES_DB-MetaData'!BH327/25.4)</f>
        <v>0</v>
      </c>
      <c r="BI327" s="31">
        <f>IF('SERIES_DB-MetaData'!$F327="US",'SERIES_DB-MetaData'!BI327,'SERIES_DB-MetaData'!BI327/6.89476)</f>
        <v>56.854770869471892</v>
      </c>
      <c r="BJ327" s="31">
        <f>IF('SERIES_DB-MetaData'!$F327="US",'SERIES_DB-MetaData'!BJ327,'SERIES_DB-MetaData'!BJ327/6.89476)</f>
        <v>71.503576629208268</v>
      </c>
      <c r="BK327" s="108">
        <f>'SERIES_DB-MetaData'!BK327</f>
        <v>0</v>
      </c>
      <c r="BL327" s="31">
        <f>IF('SERIES_DB-MetaData'!$F327="US",'SERIES_DB-MetaData'!BL327,'SERIES_DB-MetaData'!BL327/25.4)</f>
        <v>0.23622047244094491</v>
      </c>
      <c r="BM327" s="31">
        <f>IF('SERIES_DB-MetaData'!$F327="US",'SERIES_DB-MetaData'!BM327,'SERIES_DB-MetaData'!BM327/25.4)</f>
        <v>4.9212598425196852</v>
      </c>
      <c r="BN327" s="31">
        <f>'SERIES_DB-MetaData'!$BO$6</f>
        <v>0.52359877559829893</v>
      </c>
      <c r="BO327" s="22">
        <f>'SERIES_DB-MetaData'!$BO$6</f>
        <v>0.52359877559829893</v>
      </c>
      <c r="BP327" s="31">
        <f>IF('SERIES_DB-MetaData'!$F327="US",'SERIES_DB-MetaData'!BP327,'SERIES_DB-MetaData'!BP327/6.89476)</f>
        <v>56.854770869471892</v>
      </c>
      <c r="BQ327" s="31">
        <f>IF('SERIES_DB-MetaData'!$F327="US",'SERIES_DB-MetaData'!BQ327,'SERIES_DB-MetaData'!BQ327/6.89476)</f>
        <v>69.473049098155698</v>
      </c>
      <c r="BR327" s="108">
        <f>'SERIES_DB-MetaData'!BR327</f>
        <v>0</v>
      </c>
      <c r="BS327" s="31">
        <f>IF('SERIES_DB-MetaData'!$F327="US",'SERIES_DB-MetaData'!BS327,'SERIES_DB-MetaData'!BS327/25.4)</f>
        <v>0</v>
      </c>
      <c r="BT327" s="108">
        <f>'SERIES_DB-MetaData'!BT327</f>
        <v>0</v>
      </c>
      <c r="BU327" s="108">
        <f t="shared" si="33"/>
        <v>0</v>
      </c>
      <c r="BV327" s="31">
        <f>IF('SERIES_DB-MetaData'!$F327="US",'SERIES_DB-MetaData'!BV327,'SERIES_DB-MetaData'!BV327/6.89476)</f>
        <v>0</v>
      </c>
      <c r="BW327" s="108">
        <f>'SERIES_DB-MetaData'!BW327</f>
        <v>0</v>
      </c>
      <c r="BX327" s="108">
        <f>'SERIES_DB-MetaData'!BX327</f>
        <v>1</v>
      </c>
    </row>
    <row r="328" spans="1:76">
      <c r="A328" s="85">
        <f>'SERIES_DB-MetaData'!A328</f>
        <v>323</v>
      </c>
      <c r="B328" s="85">
        <f>'SERIES_DB-MetaData'!B328</f>
        <v>0</v>
      </c>
      <c r="C328" s="85">
        <f>'SERIES_DB-MetaData'!C328</f>
        <v>4</v>
      </c>
      <c r="D328" s="85" t="str">
        <f>'SERIES_DB-MetaData'!D328</f>
        <v>SW1-4</v>
      </c>
      <c r="E328" s="85" t="str">
        <f>'SERIES_DB-MetaData'!E328</f>
        <v>Zhang, 2007 (from Lu et al., 2010, NEES Database)</v>
      </c>
      <c r="F328" s="20" t="s">
        <v>193</v>
      </c>
      <c r="G328" s="85" t="str">
        <f>'SERIES_DB-MetaData'!G328</f>
        <v>C</v>
      </c>
      <c r="H328" s="85" t="str">
        <f>'SERIES_DB-MetaData'!H328</f>
        <v>R</v>
      </c>
      <c r="I328" s="31">
        <f>IF('SERIES_DB-MetaData'!$F328="US",'SERIES_DB-MetaData'!I328,'SERIES_DB-MetaData'!I328/6.89476)</f>
        <v>3.0022799923420105</v>
      </c>
      <c r="J328" s="31">
        <f>IF('SERIES_DB-MetaData'!$F328="US",'SERIES_DB-MetaData'!J328,'SERIES_DB-MetaData'!J328/6.89476)</f>
        <v>0</v>
      </c>
      <c r="K328" s="31">
        <f>IF('SERIES_DB-MetaData'!$F328="US",'SERIES_DB-MetaData'!K328,'SERIES_DB-MetaData'!K328/6.89476)</f>
        <v>0</v>
      </c>
      <c r="L328" s="31">
        <f>IF('SERIES_DB-MetaData'!$F328="US",'SERIES_DB-MetaData'!L328,'SERIES_DB-MetaData'!L328/4.448)</f>
        <v>500.28102517985604</v>
      </c>
      <c r="M328" s="20" t="str">
        <f>'SERIES_DB-MetaData'!M328</f>
        <v>III</v>
      </c>
      <c r="N328" s="31">
        <f>IF('SERIES_DB-MetaData'!$F328="US",'SERIES_DB-MetaData'!N328,'SERIES_DB-MetaData'!N328/25.4)</f>
        <v>4.9212598425196852</v>
      </c>
      <c r="O328" s="31">
        <f>IF('SERIES_DB-MetaData'!$F328="US",'SERIES_DB-MetaData'!O328,'SERIES_DB-MetaData'!O328/25.4)</f>
        <v>7.8740157480314963</v>
      </c>
      <c r="P328" s="31">
        <f>IF('SERIES_DB-MetaData'!$F328="US",'SERIES_DB-MetaData'!P328,'SERIES_DB-MetaData'!P328/25.4)</f>
        <v>39.370078740157481</v>
      </c>
      <c r="Q328" s="31">
        <f>IF('SERIES_DB-MetaData'!$F328="US",'SERIES_DB-MetaData'!Q328,'SERIES_DB-MetaData'!Q328/25.4)</f>
        <v>4.9212598425196852</v>
      </c>
      <c r="R328" s="31">
        <f>IF('SERIES_DB-MetaData'!$F328="US",'SERIES_DB-MetaData'!R328,'SERIES_DB-MetaData'!R328/25.4)</f>
        <v>78.740157480314963</v>
      </c>
      <c r="S328" s="31">
        <f>IF('SERIES_DB-MetaData'!$F328="US",'SERIES_DB-MetaData'!S328,'SERIES_DB-MetaData'!S328/25.4)</f>
        <v>78.740157480314963</v>
      </c>
      <c r="T328" s="24" t="str">
        <f>'SERIES_DB-MetaData'!T328</f>
        <v>C</v>
      </c>
      <c r="U328" s="31">
        <f>IF('SERIES_DB-MetaData'!$F328="US",'SERIES_DB-MetaData'!U328,'SERIES_DB-MetaData'!U328/(25.4^2))</f>
        <v>193.75038750077502</v>
      </c>
      <c r="V328" s="31">
        <f>IF('SERIES_DB-MetaData'!$F328="US",'SERIES_DB-MetaData'!V328,'SERIES_DB-MetaData'!V328/25.4)</f>
        <v>0.39370078740157483</v>
      </c>
      <c r="W328" s="31">
        <f>IF('SERIES_DB-MetaData'!$F328="US",'SERIES_DB-MetaData'!W328,'SERIES_DB-MetaData'!W328/25.4)</f>
        <v>0.39370078740157483</v>
      </c>
      <c r="X328" s="31">
        <f>IF('SERIES_DB-MetaData'!$F328="US",'SERIES_DB-MetaData'!X328,'SERIES_DB-MetaData'!X328/25.4)</f>
        <v>0</v>
      </c>
      <c r="Y328" s="108">
        <f>'SERIES_DB-MetaData'!Y328</f>
        <v>6</v>
      </c>
      <c r="Z328" s="31">
        <f>IF('SERIES_DB-MetaData'!$F328="US",'SERIES_DB-MetaData'!Z328,'SERIES_DB-MetaData'!Z328/25.4)</f>
        <v>0</v>
      </c>
      <c r="AA328" s="108">
        <f>'SERIES_DB-MetaData'!AA328</f>
        <v>0</v>
      </c>
      <c r="AB328" s="31">
        <f>IF('SERIES_DB-MetaData'!$F328="US",'SERIES_DB-MetaData'!AB328,'SERIES_DB-MetaData'!AB328/25.4)</f>
        <v>3.1496062992125986</v>
      </c>
      <c r="AC328" s="108">
        <f>'SERIES_DB-MetaData'!AC328</f>
        <v>1</v>
      </c>
      <c r="AD328" s="108" t="str">
        <f>'SERIES_DB-MetaData'!AD328</f>
        <v>CH</v>
      </c>
      <c r="AE328" s="31">
        <f>IF('SERIES_DB-MetaData'!$F328="US",'SERIES_DB-MetaData'!AE328,'SERIES_DB-MetaData'!AE328/25.4)</f>
        <v>21.535433070866144</v>
      </c>
      <c r="AF328" s="108" t="str">
        <f>'SERIES_DB-MetaData'!AF328</f>
        <v>Ribbed</v>
      </c>
      <c r="AG328" s="23">
        <f t="shared" si="30"/>
        <v>0.37699111843077515</v>
      </c>
      <c r="AH328" s="31">
        <f>IF('SERIES_DB-MetaData'!$F328="US",'SERIES_DB-MetaData'!AH328,'SERIES_DB-MetaData'!AH328/25.4)</f>
        <v>0</v>
      </c>
      <c r="AI328" s="31">
        <f>IF('SERIES_DB-MetaData'!$F328="US",'SERIES_DB-MetaData'!AI328,'SERIES_DB-MetaData'!AI328/6.89476)</f>
        <v>53.083791168945694</v>
      </c>
      <c r="AJ328" s="31">
        <f>IF('SERIES_DB-MetaData'!$F328="US",'SERIES_DB-MetaData'!AJ328,'SERIES_DB-MetaData'!AJ328/6.89476)</f>
        <v>75.999744733681808</v>
      </c>
      <c r="AK328" s="31">
        <f>IF('SERIES_DB-MetaData'!$F328="US",'SERIES_DB-MetaData'!AK328,'SERIES_DB-MetaData'!AK328/6.89476)</f>
        <v>53.083791168945694</v>
      </c>
      <c r="AL328" s="31">
        <f>IF('SERIES_DB-MetaData'!$F328="US",'SERIES_DB-MetaData'!AL328,'SERIES_DB-MetaData'!AL328/6.89476)</f>
        <v>0</v>
      </c>
      <c r="AM328" s="31">
        <f>IF('SERIES_DB-MetaData'!$F328="US",'SERIES_DB-MetaData'!AM328,'SERIES_DB-MetaData'!AM328/6.89476)</f>
        <v>75.999744733681808</v>
      </c>
      <c r="AN328" s="31">
        <f>IF('SERIES_DB-MetaData'!$F328="US",'SERIES_DB-MetaData'!AN328,'SERIES_DB-MetaData'!AN328/6.89476)</f>
        <v>0</v>
      </c>
      <c r="AO328" s="108">
        <f>'SERIES_DB-MetaData'!AO328</f>
        <v>0</v>
      </c>
      <c r="AP328" s="108" t="str">
        <f>'SERIES_DB-MetaData'!AP328</f>
        <v>R</v>
      </c>
      <c r="AQ328" s="108">
        <f>'SERIES_DB-MetaData'!AQ328</f>
        <v>2</v>
      </c>
      <c r="AR328" s="108" t="str">
        <f>'SERIES_DB-MetaData'!AR328</f>
        <v>Ribbed</v>
      </c>
      <c r="AS328" s="31">
        <f>IF('SERIES_DB-MetaData'!$F328="US",'SERIES_DB-MetaData'!AS328,'SERIES_DB-MetaData'!AS328/25.4)</f>
        <v>0.23622047244094491</v>
      </c>
      <c r="AT328" s="108">
        <f>'SERIES_DB-MetaData'!AT328</f>
        <v>25</v>
      </c>
      <c r="AU328" s="31">
        <f>IF('SERIES_DB-MetaData'!$F328="US",'SERIES_DB-MetaData'!AU328,'SERIES_DB-MetaData'!AU328/25.4)</f>
        <v>3.1496062992125986</v>
      </c>
      <c r="AV328" s="31">
        <f>IF('SERIES_DB-MetaData'!$F328="US",'SERIES_DB-MetaData'!AV328,'SERIES_DB-MetaData'!AV328/25.4)</f>
        <v>0</v>
      </c>
      <c r="AW328" s="108">
        <f>'SERIES_DB-MetaData'!AW328</f>
        <v>0</v>
      </c>
      <c r="AX328" s="31">
        <f>IF('SERIES_DB-MetaData'!$F328="US",'SERIES_DB-MetaData'!AX328,'SERIES_DB-MetaData'!AX328/25.4)</f>
        <v>0</v>
      </c>
      <c r="AY328" s="23">
        <f t="shared" si="31"/>
        <v>0.56548667764616278</v>
      </c>
      <c r="AZ328" s="23"/>
      <c r="BA328" s="31">
        <f>IF('SERIES_DB-MetaData'!$F328="US",'SERIES_DB-MetaData'!BA328,'SERIES_DB-MetaData'!BA328/6.89476)</f>
        <v>56.854770869471892</v>
      </c>
      <c r="BB328" s="31">
        <f>IF('SERIES_DB-MetaData'!$F328="US",'SERIES_DB-MetaData'!BB328,'SERIES_DB-MetaData'!BB328/6.89476)</f>
        <v>69.473049098155698</v>
      </c>
      <c r="BC328" s="108">
        <f>'SERIES_DB-MetaData'!BC328</f>
        <v>0</v>
      </c>
      <c r="BD328" s="31">
        <f>IF('SERIES_DB-MetaData'!$F328="US",'SERIES_DB-MetaData'!BD328,'SERIES_DB-MetaData'!BD328/25.4)</f>
        <v>0.23622047244094491</v>
      </c>
      <c r="BE328" s="31">
        <f>IF('SERIES_DB-MetaData'!$F328="US",'SERIES_DB-MetaData'!BE328,'SERIES_DB-MetaData'!BE328/25.4)</f>
        <v>4.9212598425196852</v>
      </c>
      <c r="BF328" s="108">
        <f>'SERIES_DB-MetaData'!BF328</f>
        <v>2</v>
      </c>
      <c r="BG328" s="23">
        <f t="shared" si="32"/>
        <v>0.36191147369354421</v>
      </c>
      <c r="BH328" s="31">
        <f>IF('SERIES_DB-MetaData'!$F328="US",'SERIES_DB-MetaData'!BH328,'SERIES_DB-MetaData'!BH328/25.4)</f>
        <v>0</v>
      </c>
      <c r="BI328" s="31">
        <f>IF('SERIES_DB-MetaData'!$F328="US",'SERIES_DB-MetaData'!BI328,'SERIES_DB-MetaData'!BI328/6.89476)</f>
        <v>56.854770869471892</v>
      </c>
      <c r="BJ328" s="31">
        <f>IF('SERIES_DB-MetaData'!$F328="US",'SERIES_DB-MetaData'!BJ328,'SERIES_DB-MetaData'!BJ328/6.89476)</f>
        <v>71.503576629208268</v>
      </c>
      <c r="BK328" s="108">
        <f>'SERIES_DB-MetaData'!BK328</f>
        <v>0</v>
      </c>
      <c r="BL328" s="31">
        <f>IF('SERIES_DB-MetaData'!$F328="US",'SERIES_DB-MetaData'!BL328,'SERIES_DB-MetaData'!BL328/25.4)</f>
        <v>0.23622047244094491</v>
      </c>
      <c r="BM328" s="31">
        <f>IF('SERIES_DB-MetaData'!$F328="US",'SERIES_DB-MetaData'!BM328,'SERIES_DB-MetaData'!BM328/25.4)</f>
        <v>4.9212598425196852</v>
      </c>
      <c r="BN328" s="31">
        <f>'SERIES_DB-MetaData'!$BO$6</f>
        <v>0.52359877559829893</v>
      </c>
      <c r="BO328" s="22">
        <f>'SERIES_DB-MetaData'!$BO$6</f>
        <v>0.52359877559829893</v>
      </c>
      <c r="BP328" s="31">
        <f>IF('SERIES_DB-MetaData'!$F328="US",'SERIES_DB-MetaData'!BP328,'SERIES_DB-MetaData'!BP328/6.89476)</f>
        <v>56.854770869471892</v>
      </c>
      <c r="BQ328" s="31">
        <f>IF('SERIES_DB-MetaData'!$F328="US",'SERIES_DB-MetaData'!BQ328,'SERIES_DB-MetaData'!BQ328/6.89476)</f>
        <v>69.473049098155698</v>
      </c>
      <c r="BR328" s="108">
        <f>'SERIES_DB-MetaData'!BR328</f>
        <v>0</v>
      </c>
      <c r="BS328" s="31">
        <f>IF('SERIES_DB-MetaData'!$F328="US",'SERIES_DB-MetaData'!BS328,'SERIES_DB-MetaData'!BS328/25.4)</f>
        <v>0</v>
      </c>
      <c r="BT328" s="108">
        <f>'SERIES_DB-MetaData'!BT328</f>
        <v>0</v>
      </c>
      <c r="BU328" s="108">
        <f t="shared" si="33"/>
        <v>0</v>
      </c>
      <c r="BV328" s="31">
        <f>IF('SERIES_DB-MetaData'!$F328="US",'SERIES_DB-MetaData'!BV328,'SERIES_DB-MetaData'!BV328/6.89476)</f>
        <v>0</v>
      </c>
      <c r="BW328" s="108">
        <f>'SERIES_DB-MetaData'!BW328</f>
        <v>0</v>
      </c>
      <c r="BX328" s="108">
        <f>'SERIES_DB-MetaData'!BX328</f>
        <v>1</v>
      </c>
    </row>
    <row r="329" spans="1:76">
      <c r="A329" s="85">
        <f>'SERIES_DB-MetaData'!A329</f>
        <v>324</v>
      </c>
      <c r="B329" s="85">
        <f>'SERIES_DB-MetaData'!B329</f>
        <v>0</v>
      </c>
      <c r="C329" s="85">
        <f>'SERIES_DB-MetaData'!C329</f>
        <v>5</v>
      </c>
      <c r="D329" s="85" t="str">
        <f>'SERIES_DB-MetaData'!D329</f>
        <v>SW2-1</v>
      </c>
      <c r="E329" s="85" t="str">
        <f>'SERIES_DB-MetaData'!E329</f>
        <v>Zhang, 2007 (from Lu et al., 2010, NEES Database)</v>
      </c>
      <c r="F329" s="20" t="s">
        <v>193</v>
      </c>
      <c r="G329" s="85" t="str">
        <f>'SERIES_DB-MetaData'!G329</f>
        <v>C</v>
      </c>
      <c r="H329" s="85" t="str">
        <f>'SERIES_DB-MetaData'!H329</f>
        <v>R</v>
      </c>
      <c r="I329" s="31">
        <f>IF('SERIES_DB-MetaData'!$F329="US",'SERIES_DB-MetaData'!I329,'SERIES_DB-MetaData'!I329/6.89476)</f>
        <v>4.4671605683156486</v>
      </c>
      <c r="J329" s="31">
        <f>IF('SERIES_DB-MetaData'!$F329="US",'SERIES_DB-MetaData'!J329,'SERIES_DB-MetaData'!J329/6.89476)</f>
        <v>0</v>
      </c>
      <c r="K329" s="31">
        <f>IF('SERIES_DB-MetaData'!$F329="US",'SERIES_DB-MetaData'!K329,'SERIES_DB-MetaData'!K329/6.89476)</f>
        <v>0</v>
      </c>
      <c r="L329" s="31">
        <f>IF('SERIES_DB-MetaData'!$F329="US",'SERIES_DB-MetaData'!L329,'SERIES_DB-MetaData'!L329/4.448)</f>
        <v>259.66726618705036</v>
      </c>
      <c r="M329" s="20" t="str">
        <f>'SERIES_DB-MetaData'!M329</f>
        <v>III</v>
      </c>
      <c r="N329" s="31">
        <f>IF('SERIES_DB-MetaData'!$F329="US",'SERIES_DB-MetaData'!N329,'SERIES_DB-MetaData'!N329/25.4)</f>
        <v>4.9212598425196852</v>
      </c>
      <c r="O329" s="31">
        <f>IF('SERIES_DB-MetaData'!$F329="US",'SERIES_DB-MetaData'!O329,'SERIES_DB-MetaData'!O329/25.4)</f>
        <v>7.8740157480314963</v>
      </c>
      <c r="P329" s="31">
        <f>IF('SERIES_DB-MetaData'!$F329="US",'SERIES_DB-MetaData'!P329,'SERIES_DB-MetaData'!P329/25.4)</f>
        <v>39.370078740157481</v>
      </c>
      <c r="Q329" s="31">
        <f>IF('SERIES_DB-MetaData'!$F329="US",'SERIES_DB-MetaData'!Q329,'SERIES_DB-MetaData'!Q329/25.4)</f>
        <v>4.9212598425196852</v>
      </c>
      <c r="R329" s="31">
        <f>IF('SERIES_DB-MetaData'!$F329="US",'SERIES_DB-MetaData'!R329,'SERIES_DB-MetaData'!R329/25.4)</f>
        <v>39.370078740157481</v>
      </c>
      <c r="S329" s="31">
        <f>IF('SERIES_DB-MetaData'!$F329="US",'SERIES_DB-MetaData'!S329,'SERIES_DB-MetaData'!S329/25.4)</f>
        <v>39.370078740157481</v>
      </c>
      <c r="T329" s="24" t="str">
        <f>'SERIES_DB-MetaData'!T329</f>
        <v>C</v>
      </c>
      <c r="U329" s="31">
        <f>IF('SERIES_DB-MetaData'!$F329="US",'SERIES_DB-MetaData'!U329,'SERIES_DB-MetaData'!U329/(25.4^2))</f>
        <v>193.75038750077502</v>
      </c>
      <c r="V329" s="31">
        <f>IF('SERIES_DB-MetaData'!$F329="US",'SERIES_DB-MetaData'!V329,'SERIES_DB-MetaData'!V329/25.4)</f>
        <v>0.39370078740157483</v>
      </c>
      <c r="W329" s="31">
        <f>IF('SERIES_DB-MetaData'!$F329="US",'SERIES_DB-MetaData'!W329,'SERIES_DB-MetaData'!W329/25.4)</f>
        <v>0.39370078740157483</v>
      </c>
      <c r="X329" s="31">
        <f>IF('SERIES_DB-MetaData'!$F329="US",'SERIES_DB-MetaData'!X329,'SERIES_DB-MetaData'!X329/25.4)</f>
        <v>0</v>
      </c>
      <c r="Y329" s="108">
        <f>'SERIES_DB-MetaData'!Y329</f>
        <v>6</v>
      </c>
      <c r="Z329" s="31">
        <f>IF('SERIES_DB-MetaData'!$F329="US",'SERIES_DB-MetaData'!Z329,'SERIES_DB-MetaData'!Z329/25.4)</f>
        <v>0</v>
      </c>
      <c r="AA329" s="108">
        <f>'SERIES_DB-MetaData'!AA329</f>
        <v>0</v>
      </c>
      <c r="AB329" s="31">
        <f>IF('SERIES_DB-MetaData'!$F329="US",'SERIES_DB-MetaData'!AB329,'SERIES_DB-MetaData'!AB329/25.4)</f>
        <v>3.1496062992125986</v>
      </c>
      <c r="AC329" s="108">
        <f>'SERIES_DB-MetaData'!AC329</f>
        <v>1</v>
      </c>
      <c r="AD329" s="108" t="str">
        <f>'SERIES_DB-MetaData'!AD329</f>
        <v>CH</v>
      </c>
      <c r="AE329" s="31">
        <f>IF('SERIES_DB-MetaData'!$F329="US",'SERIES_DB-MetaData'!AE329,'SERIES_DB-MetaData'!AE329/25.4)</f>
        <v>21.535433070866144</v>
      </c>
      <c r="AF329" s="108" t="str">
        <f>'SERIES_DB-MetaData'!AF329</f>
        <v>Ribbed</v>
      </c>
      <c r="AG329" s="23">
        <f t="shared" si="30"/>
        <v>0.37699111843077515</v>
      </c>
      <c r="AH329" s="31">
        <f>IF('SERIES_DB-MetaData'!$F329="US",'SERIES_DB-MetaData'!AH329,'SERIES_DB-MetaData'!AH329/25.4)</f>
        <v>0</v>
      </c>
      <c r="AI329" s="31">
        <f>IF('SERIES_DB-MetaData'!$F329="US",'SERIES_DB-MetaData'!AI329,'SERIES_DB-MetaData'!AI329/6.89476)</f>
        <v>53.083791168945694</v>
      </c>
      <c r="AJ329" s="31">
        <f>IF('SERIES_DB-MetaData'!$F329="US",'SERIES_DB-MetaData'!AJ329,'SERIES_DB-MetaData'!AJ329/6.89476)</f>
        <v>75.999744733681808</v>
      </c>
      <c r="AK329" s="31">
        <f>IF('SERIES_DB-MetaData'!$F329="US",'SERIES_DB-MetaData'!AK329,'SERIES_DB-MetaData'!AK329/6.89476)</f>
        <v>53.083791168945694</v>
      </c>
      <c r="AL329" s="31">
        <f>IF('SERIES_DB-MetaData'!$F329="US",'SERIES_DB-MetaData'!AL329,'SERIES_DB-MetaData'!AL329/6.89476)</f>
        <v>0</v>
      </c>
      <c r="AM329" s="31">
        <f>IF('SERIES_DB-MetaData'!$F329="US",'SERIES_DB-MetaData'!AM329,'SERIES_DB-MetaData'!AM329/6.89476)</f>
        <v>75.999744733681808</v>
      </c>
      <c r="AN329" s="31">
        <f>IF('SERIES_DB-MetaData'!$F329="US",'SERIES_DB-MetaData'!AN329,'SERIES_DB-MetaData'!AN329/6.89476)</f>
        <v>0</v>
      </c>
      <c r="AO329" s="108">
        <f>'SERIES_DB-MetaData'!AO329</f>
        <v>0</v>
      </c>
      <c r="AP329" s="108" t="str">
        <f>'SERIES_DB-MetaData'!AP329</f>
        <v>R</v>
      </c>
      <c r="AQ329" s="108">
        <f>'SERIES_DB-MetaData'!AQ329</f>
        <v>2</v>
      </c>
      <c r="AR329" s="108" t="str">
        <f>'SERIES_DB-MetaData'!AR329</f>
        <v>Ribbed</v>
      </c>
      <c r="AS329" s="31">
        <f>IF('SERIES_DB-MetaData'!$F329="US",'SERIES_DB-MetaData'!AS329,'SERIES_DB-MetaData'!AS329/25.4)</f>
        <v>0.23622047244094491</v>
      </c>
      <c r="AT329" s="108">
        <f>'SERIES_DB-MetaData'!AT329</f>
        <v>13</v>
      </c>
      <c r="AU329" s="31">
        <f>IF('SERIES_DB-MetaData'!$F329="US",'SERIES_DB-MetaData'!AU329,'SERIES_DB-MetaData'!AU329/25.4)</f>
        <v>3.1496062992125986</v>
      </c>
      <c r="AV329" s="31">
        <f>IF('SERIES_DB-MetaData'!$F329="US",'SERIES_DB-MetaData'!AV329,'SERIES_DB-MetaData'!AV329/25.4)</f>
        <v>0</v>
      </c>
      <c r="AW329" s="108">
        <f>'SERIES_DB-MetaData'!AW329</f>
        <v>0</v>
      </c>
      <c r="AX329" s="31">
        <f>IF('SERIES_DB-MetaData'!$F329="US",'SERIES_DB-MetaData'!AX329,'SERIES_DB-MetaData'!AX329/25.4)</f>
        <v>0</v>
      </c>
      <c r="AY329" s="23">
        <f t="shared" si="31"/>
        <v>0.56548667764616278</v>
      </c>
      <c r="AZ329" s="23"/>
      <c r="BA329" s="31">
        <f>IF('SERIES_DB-MetaData'!$F329="US",'SERIES_DB-MetaData'!BA329,'SERIES_DB-MetaData'!BA329/6.89476)</f>
        <v>56.854770869471892</v>
      </c>
      <c r="BB329" s="31">
        <f>IF('SERIES_DB-MetaData'!$F329="US",'SERIES_DB-MetaData'!BB329,'SERIES_DB-MetaData'!BB329/6.89476)</f>
        <v>69.473049098155698</v>
      </c>
      <c r="BC329" s="108">
        <f>'SERIES_DB-MetaData'!BC329</f>
        <v>0</v>
      </c>
      <c r="BD329" s="31">
        <f>IF('SERIES_DB-MetaData'!$F329="US",'SERIES_DB-MetaData'!BD329,'SERIES_DB-MetaData'!BD329/25.4)</f>
        <v>0.23622047244094491</v>
      </c>
      <c r="BE329" s="31">
        <f>IF('SERIES_DB-MetaData'!$F329="US",'SERIES_DB-MetaData'!BE329,'SERIES_DB-MetaData'!BE329/25.4)</f>
        <v>4.9212598425196852</v>
      </c>
      <c r="BF329" s="108">
        <f>'SERIES_DB-MetaData'!BF329</f>
        <v>2</v>
      </c>
      <c r="BG329" s="23">
        <f t="shared" si="32"/>
        <v>0.36191147369354421</v>
      </c>
      <c r="BH329" s="31">
        <f>IF('SERIES_DB-MetaData'!$F329="US",'SERIES_DB-MetaData'!BH329,'SERIES_DB-MetaData'!BH329/25.4)</f>
        <v>0</v>
      </c>
      <c r="BI329" s="31">
        <f>IF('SERIES_DB-MetaData'!$F329="US",'SERIES_DB-MetaData'!BI329,'SERIES_DB-MetaData'!BI329/6.89476)</f>
        <v>56.854770869471892</v>
      </c>
      <c r="BJ329" s="31">
        <f>IF('SERIES_DB-MetaData'!$F329="US",'SERIES_DB-MetaData'!BJ329,'SERIES_DB-MetaData'!BJ329/6.89476)</f>
        <v>71.503576629208268</v>
      </c>
      <c r="BK329" s="108">
        <f>'SERIES_DB-MetaData'!BK329</f>
        <v>0</v>
      </c>
      <c r="BL329" s="31">
        <f>IF('SERIES_DB-MetaData'!$F329="US",'SERIES_DB-MetaData'!BL329,'SERIES_DB-MetaData'!BL329/25.4)</f>
        <v>0.23622047244094491</v>
      </c>
      <c r="BM329" s="31">
        <f>IF('SERIES_DB-MetaData'!$F329="US",'SERIES_DB-MetaData'!BM329,'SERIES_DB-MetaData'!BM329/25.4)</f>
        <v>4.9212598425196852</v>
      </c>
      <c r="BN329" s="31">
        <f>'SERIES_DB-MetaData'!$BO$6</f>
        <v>0.52359877559829893</v>
      </c>
      <c r="BO329" s="22">
        <f>'SERIES_DB-MetaData'!$BO$6</f>
        <v>0.52359877559829893</v>
      </c>
      <c r="BP329" s="31">
        <f>IF('SERIES_DB-MetaData'!$F329="US",'SERIES_DB-MetaData'!BP329,'SERIES_DB-MetaData'!BP329/6.89476)</f>
        <v>56.854770869471892</v>
      </c>
      <c r="BQ329" s="31">
        <f>IF('SERIES_DB-MetaData'!$F329="US",'SERIES_DB-MetaData'!BQ329,'SERIES_DB-MetaData'!BQ329/6.89476)</f>
        <v>69.473049098155698</v>
      </c>
      <c r="BR329" s="108">
        <f>'SERIES_DB-MetaData'!BR329</f>
        <v>0</v>
      </c>
      <c r="BS329" s="31">
        <f>IF('SERIES_DB-MetaData'!$F329="US",'SERIES_DB-MetaData'!BS329,'SERIES_DB-MetaData'!BS329/25.4)</f>
        <v>0</v>
      </c>
      <c r="BT329" s="108">
        <f>'SERIES_DB-MetaData'!BT329</f>
        <v>0</v>
      </c>
      <c r="BU329" s="108">
        <f t="shared" si="33"/>
        <v>0</v>
      </c>
      <c r="BV329" s="31">
        <f>IF('SERIES_DB-MetaData'!$F329="US",'SERIES_DB-MetaData'!BV329,'SERIES_DB-MetaData'!BV329/6.89476)</f>
        <v>0</v>
      </c>
      <c r="BW329" s="108">
        <f>'SERIES_DB-MetaData'!BW329</f>
        <v>0</v>
      </c>
      <c r="BX329" s="108">
        <f>'SERIES_DB-MetaData'!BX329</f>
        <v>5</v>
      </c>
    </row>
    <row r="330" spans="1:76">
      <c r="A330" s="85">
        <f>'SERIES_DB-MetaData'!A330</f>
        <v>325</v>
      </c>
      <c r="B330" s="85">
        <f>'SERIES_DB-MetaData'!B330</f>
        <v>0</v>
      </c>
      <c r="C330" s="85">
        <f>'SERIES_DB-MetaData'!C330</f>
        <v>6</v>
      </c>
      <c r="D330" s="85" t="str">
        <f>'SERIES_DB-MetaData'!D330</f>
        <v>SW2-2</v>
      </c>
      <c r="E330" s="85" t="str">
        <f>'SERIES_DB-MetaData'!E330</f>
        <v>Zhang, 2007 (from Lu et al., 2010, NEES Database)</v>
      </c>
      <c r="F330" s="20" t="s">
        <v>193</v>
      </c>
      <c r="G330" s="85" t="str">
        <f>'SERIES_DB-MetaData'!G330</f>
        <v>C</v>
      </c>
      <c r="H330" s="85" t="str">
        <f>'SERIES_DB-MetaData'!H330</f>
        <v>R</v>
      </c>
      <c r="I330" s="31">
        <f>IF('SERIES_DB-MetaData'!$F330="US",'SERIES_DB-MetaData'!I330,'SERIES_DB-MetaData'!I330/6.89476)</f>
        <v>4.4671605683156486</v>
      </c>
      <c r="J330" s="31">
        <f>IF('SERIES_DB-MetaData'!$F330="US",'SERIES_DB-MetaData'!J330,'SERIES_DB-MetaData'!J330/6.89476)</f>
        <v>0</v>
      </c>
      <c r="K330" s="31">
        <f>IF('SERIES_DB-MetaData'!$F330="US",'SERIES_DB-MetaData'!K330,'SERIES_DB-MetaData'!K330/6.89476)</f>
        <v>0</v>
      </c>
      <c r="L330" s="31">
        <f>IF('SERIES_DB-MetaData'!$F330="US",'SERIES_DB-MetaData'!L330,'SERIES_DB-MetaData'!L330/4.448)</f>
        <v>259.66726618705036</v>
      </c>
      <c r="M330" s="20" t="str">
        <f>'SERIES_DB-MetaData'!M330</f>
        <v>III</v>
      </c>
      <c r="N330" s="31">
        <f>IF('SERIES_DB-MetaData'!$F330="US",'SERIES_DB-MetaData'!N330,'SERIES_DB-MetaData'!N330/25.4)</f>
        <v>4.9212598425196852</v>
      </c>
      <c r="O330" s="31">
        <f>IF('SERIES_DB-MetaData'!$F330="US",'SERIES_DB-MetaData'!O330,'SERIES_DB-MetaData'!O330/25.4)</f>
        <v>7.8740157480314963</v>
      </c>
      <c r="P330" s="31">
        <f>IF('SERIES_DB-MetaData'!$F330="US",'SERIES_DB-MetaData'!P330,'SERIES_DB-MetaData'!P330/25.4)</f>
        <v>39.370078740157481</v>
      </c>
      <c r="Q330" s="31">
        <f>IF('SERIES_DB-MetaData'!$F330="US",'SERIES_DB-MetaData'!Q330,'SERIES_DB-MetaData'!Q330/25.4)</f>
        <v>4.9212598425196852</v>
      </c>
      <c r="R330" s="31">
        <f>IF('SERIES_DB-MetaData'!$F330="US",'SERIES_DB-MetaData'!R330,'SERIES_DB-MetaData'!R330/25.4)</f>
        <v>59.055118110236222</v>
      </c>
      <c r="S330" s="31">
        <f>IF('SERIES_DB-MetaData'!$F330="US",'SERIES_DB-MetaData'!S330,'SERIES_DB-MetaData'!S330/25.4)</f>
        <v>59.055118110236222</v>
      </c>
      <c r="T330" s="24" t="str">
        <f>'SERIES_DB-MetaData'!T330</f>
        <v>C</v>
      </c>
      <c r="U330" s="31">
        <f>IF('SERIES_DB-MetaData'!$F330="US",'SERIES_DB-MetaData'!U330,'SERIES_DB-MetaData'!U330/(25.4^2))</f>
        <v>193.75038750077502</v>
      </c>
      <c r="V330" s="31">
        <f>IF('SERIES_DB-MetaData'!$F330="US",'SERIES_DB-MetaData'!V330,'SERIES_DB-MetaData'!V330/25.4)</f>
        <v>0.39370078740157483</v>
      </c>
      <c r="W330" s="31">
        <f>IF('SERIES_DB-MetaData'!$F330="US",'SERIES_DB-MetaData'!W330,'SERIES_DB-MetaData'!W330/25.4)</f>
        <v>0.39370078740157483</v>
      </c>
      <c r="X330" s="31">
        <f>IF('SERIES_DB-MetaData'!$F330="US",'SERIES_DB-MetaData'!X330,'SERIES_DB-MetaData'!X330/25.4)</f>
        <v>0</v>
      </c>
      <c r="Y330" s="108">
        <f>'SERIES_DB-MetaData'!Y330</f>
        <v>6</v>
      </c>
      <c r="Z330" s="31">
        <f>IF('SERIES_DB-MetaData'!$F330="US",'SERIES_DB-MetaData'!Z330,'SERIES_DB-MetaData'!Z330/25.4)</f>
        <v>0</v>
      </c>
      <c r="AA330" s="108">
        <f>'SERIES_DB-MetaData'!AA330</f>
        <v>0</v>
      </c>
      <c r="AB330" s="31">
        <f>IF('SERIES_DB-MetaData'!$F330="US",'SERIES_DB-MetaData'!AB330,'SERIES_DB-MetaData'!AB330/25.4)</f>
        <v>3.1496062992125986</v>
      </c>
      <c r="AC330" s="108">
        <f>'SERIES_DB-MetaData'!AC330</f>
        <v>1</v>
      </c>
      <c r="AD330" s="108" t="str">
        <f>'SERIES_DB-MetaData'!AD330</f>
        <v>CH</v>
      </c>
      <c r="AE330" s="31">
        <f>IF('SERIES_DB-MetaData'!$F330="US",'SERIES_DB-MetaData'!AE330,'SERIES_DB-MetaData'!AE330/25.4)</f>
        <v>21.535433070866144</v>
      </c>
      <c r="AF330" s="108" t="str">
        <f>'SERIES_DB-MetaData'!AF330</f>
        <v>Ribbed</v>
      </c>
      <c r="AG330" s="23">
        <f t="shared" si="30"/>
        <v>0.37699111843077515</v>
      </c>
      <c r="AH330" s="31">
        <f>IF('SERIES_DB-MetaData'!$F330="US",'SERIES_DB-MetaData'!AH330,'SERIES_DB-MetaData'!AH330/25.4)</f>
        <v>0</v>
      </c>
      <c r="AI330" s="31">
        <f>IF('SERIES_DB-MetaData'!$F330="US",'SERIES_DB-MetaData'!AI330,'SERIES_DB-MetaData'!AI330/6.89476)</f>
        <v>53.083791168945694</v>
      </c>
      <c r="AJ330" s="31">
        <f>IF('SERIES_DB-MetaData'!$F330="US",'SERIES_DB-MetaData'!AJ330,'SERIES_DB-MetaData'!AJ330/6.89476)</f>
        <v>75.999744733681808</v>
      </c>
      <c r="AK330" s="31">
        <f>IF('SERIES_DB-MetaData'!$F330="US",'SERIES_DB-MetaData'!AK330,'SERIES_DB-MetaData'!AK330/6.89476)</f>
        <v>53.083791168945694</v>
      </c>
      <c r="AL330" s="31">
        <f>IF('SERIES_DB-MetaData'!$F330="US",'SERIES_DB-MetaData'!AL330,'SERIES_DB-MetaData'!AL330/6.89476)</f>
        <v>0</v>
      </c>
      <c r="AM330" s="31">
        <f>IF('SERIES_DB-MetaData'!$F330="US",'SERIES_DB-MetaData'!AM330,'SERIES_DB-MetaData'!AM330/6.89476)</f>
        <v>75.999744733681808</v>
      </c>
      <c r="AN330" s="31">
        <f>IF('SERIES_DB-MetaData'!$F330="US",'SERIES_DB-MetaData'!AN330,'SERIES_DB-MetaData'!AN330/6.89476)</f>
        <v>0</v>
      </c>
      <c r="AO330" s="108">
        <f>'SERIES_DB-MetaData'!AO330</f>
        <v>0</v>
      </c>
      <c r="AP330" s="108" t="str">
        <f>'SERIES_DB-MetaData'!AP330</f>
        <v>R</v>
      </c>
      <c r="AQ330" s="108">
        <f>'SERIES_DB-MetaData'!AQ330</f>
        <v>2</v>
      </c>
      <c r="AR330" s="108" t="str">
        <f>'SERIES_DB-MetaData'!AR330</f>
        <v>Ribbed</v>
      </c>
      <c r="AS330" s="31">
        <f>IF('SERIES_DB-MetaData'!$F330="US",'SERIES_DB-MetaData'!AS330,'SERIES_DB-MetaData'!AS330/25.4)</f>
        <v>0.23622047244094491</v>
      </c>
      <c r="AT330" s="108">
        <f>'SERIES_DB-MetaData'!AT330</f>
        <v>19</v>
      </c>
      <c r="AU330" s="31">
        <f>IF('SERIES_DB-MetaData'!$F330="US",'SERIES_DB-MetaData'!AU330,'SERIES_DB-MetaData'!AU330/25.4)</f>
        <v>3.1496062992125986</v>
      </c>
      <c r="AV330" s="31">
        <f>IF('SERIES_DB-MetaData'!$F330="US",'SERIES_DB-MetaData'!AV330,'SERIES_DB-MetaData'!AV330/25.4)</f>
        <v>0</v>
      </c>
      <c r="AW330" s="108">
        <f>'SERIES_DB-MetaData'!AW330</f>
        <v>0</v>
      </c>
      <c r="AX330" s="31">
        <f>IF('SERIES_DB-MetaData'!$F330="US",'SERIES_DB-MetaData'!AX330,'SERIES_DB-MetaData'!AX330/25.4)</f>
        <v>0</v>
      </c>
      <c r="AY330" s="23">
        <f t="shared" si="31"/>
        <v>0.56548667764616278</v>
      </c>
      <c r="AZ330" s="23"/>
      <c r="BA330" s="31">
        <f>IF('SERIES_DB-MetaData'!$F330="US",'SERIES_DB-MetaData'!BA330,'SERIES_DB-MetaData'!BA330/6.89476)</f>
        <v>56.854770869471892</v>
      </c>
      <c r="BB330" s="31">
        <f>IF('SERIES_DB-MetaData'!$F330="US",'SERIES_DB-MetaData'!BB330,'SERIES_DB-MetaData'!BB330/6.89476)</f>
        <v>69.473049098155698</v>
      </c>
      <c r="BC330" s="108">
        <f>'SERIES_DB-MetaData'!BC330</f>
        <v>0</v>
      </c>
      <c r="BD330" s="31">
        <f>IF('SERIES_DB-MetaData'!$F330="US",'SERIES_DB-MetaData'!BD330,'SERIES_DB-MetaData'!BD330/25.4)</f>
        <v>0.23622047244094491</v>
      </c>
      <c r="BE330" s="31">
        <f>IF('SERIES_DB-MetaData'!$F330="US",'SERIES_DB-MetaData'!BE330,'SERIES_DB-MetaData'!BE330/25.4)</f>
        <v>4.9212598425196852</v>
      </c>
      <c r="BF330" s="108">
        <f>'SERIES_DB-MetaData'!BF330</f>
        <v>2</v>
      </c>
      <c r="BG330" s="23">
        <f t="shared" si="32"/>
        <v>0.36191147369354421</v>
      </c>
      <c r="BH330" s="31">
        <f>IF('SERIES_DB-MetaData'!$F330="US",'SERIES_DB-MetaData'!BH330,'SERIES_DB-MetaData'!BH330/25.4)</f>
        <v>0</v>
      </c>
      <c r="BI330" s="31">
        <f>IF('SERIES_DB-MetaData'!$F330="US",'SERIES_DB-MetaData'!BI330,'SERIES_DB-MetaData'!BI330/6.89476)</f>
        <v>56.854770869471892</v>
      </c>
      <c r="BJ330" s="31">
        <f>IF('SERIES_DB-MetaData'!$F330="US",'SERIES_DB-MetaData'!BJ330,'SERIES_DB-MetaData'!BJ330/6.89476)</f>
        <v>71.503576629208268</v>
      </c>
      <c r="BK330" s="108">
        <f>'SERIES_DB-MetaData'!BK330</f>
        <v>0</v>
      </c>
      <c r="BL330" s="31">
        <f>IF('SERIES_DB-MetaData'!$F330="US",'SERIES_DB-MetaData'!BL330,'SERIES_DB-MetaData'!BL330/25.4)</f>
        <v>0.23622047244094491</v>
      </c>
      <c r="BM330" s="31">
        <f>IF('SERIES_DB-MetaData'!$F330="US",'SERIES_DB-MetaData'!BM330,'SERIES_DB-MetaData'!BM330/25.4)</f>
        <v>4.9212598425196852</v>
      </c>
      <c r="BN330" s="31">
        <f>'SERIES_DB-MetaData'!$BO$6</f>
        <v>0.52359877559829893</v>
      </c>
      <c r="BO330" s="22">
        <f>'SERIES_DB-MetaData'!$BO$6</f>
        <v>0.52359877559829893</v>
      </c>
      <c r="BP330" s="31">
        <f>IF('SERIES_DB-MetaData'!$F330="US",'SERIES_DB-MetaData'!BP330,'SERIES_DB-MetaData'!BP330/6.89476)</f>
        <v>56.854770869471892</v>
      </c>
      <c r="BQ330" s="31">
        <f>IF('SERIES_DB-MetaData'!$F330="US",'SERIES_DB-MetaData'!BQ330,'SERIES_DB-MetaData'!BQ330/6.89476)</f>
        <v>69.473049098155698</v>
      </c>
      <c r="BR330" s="108">
        <f>'SERIES_DB-MetaData'!BR330</f>
        <v>0</v>
      </c>
      <c r="BS330" s="31">
        <f>IF('SERIES_DB-MetaData'!$F330="US",'SERIES_DB-MetaData'!BS330,'SERIES_DB-MetaData'!BS330/25.4)</f>
        <v>0</v>
      </c>
      <c r="BT330" s="108">
        <f>'SERIES_DB-MetaData'!BT330</f>
        <v>0</v>
      </c>
      <c r="BU330" s="108">
        <f t="shared" si="33"/>
        <v>0</v>
      </c>
      <c r="BV330" s="31">
        <f>IF('SERIES_DB-MetaData'!$F330="US",'SERIES_DB-MetaData'!BV330,'SERIES_DB-MetaData'!BV330/6.89476)</f>
        <v>0</v>
      </c>
      <c r="BW330" s="108">
        <f>'SERIES_DB-MetaData'!BW330</f>
        <v>0</v>
      </c>
      <c r="BX330" s="108">
        <f>'SERIES_DB-MetaData'!BX330</f>
        <v>1</v>
      </c>
    </row>
    <row r="331" spans="1:76">
      <c r="A331" s="85">
        <f>'SERIES_DB-MetaData'!A331</f>
        <v>326</v>
      </c>
      <c r="B331" s="85">
        <f>'SERIES_DB-MetaData'!B331</f>
        <v>0</v>
      </c>
      <c r="C331" s="85">
        <f>'SERIES_DB-MetaData'!C331</f>
        <v>7</v>
      </c>
      <c r="D331" s="85" t="str">
        <f>'SERIES_DB-MetaData'!D331</f>
        <v>SW2-3</v>
      </c>
      <c r="E331" s="85" t="str">
        <f>'SERIES_DB-MetaData'!E331</f>
        <v>Zhang, 2007 (from Lu et al., 2010, NEES Database)</v>
      </c>
      <c r="F331" s="20" t="s">
        <v>193</v>
      </c>
      <c r="G331" s="85" t="str">
        <f>'SERIES_DB-MetaData'!G331</f>
        <v>C</v>
      </c>
      <c r="H331" s="85" t="str">
        <f>'SERIES_DB-MetaData'!H331</f>
        <v>R</v>
      </c>
      <c r="I331" s="31">
        <f>IF('SERIES_DB-MetaData'!$F331="US",'SERIES_DB-MetaData'!I331,'SERIES_DB-MetaData'!I331/6.89476)</f>
        <v>4.4671605683156486</v>
      </c>
      <c r="J331" s="31">
        <f>IF('SERIES_DB-MetaData'!$F331="US",'SERIES_DB-MetaData'!J331,'SERIES_DB-MetaData'!J331/6.89476)</f>
        <v>0</v>
      </c>
      <c r="K331" s="31">
        <f>IF('SERIES_DB-MetaData'!$F331="US",'SERIES_DB-MetaData'!K331,'SERIES_DB-MetaData'!K331/6.89476)</f>
        <v>0</v>
      </c>
      <c r="L331" s="31">
        <f>IF('SERIES_DB-MetaData'!$F331="US",'SERIES_DB-MetaData'!L331,'SERIES_DB-MetaData'!L331/4.448)</f>
        <v>259.66726618705036</v>
      </c>
      <c r="M331" s="20" t="str">
        <f>'SERIES_DB-MetaData'!M331</f>
        <v>III</v>
      </c>
      <c r="N331" s="31">
        <f>IF('SERIES_DB-MetaData'!$F331="US",'SERIES_DB-MetaData'!N331,'SERIES_DB-MetaData'!N331/25.4)</f>
        <v>4.9212598425196852</v>
      </c>
      <c r="O331" s="31">
        <f>IF('SERIES_DB-MetaData'!$F331="US",'SERIES_DB-MetaData'!O331,'SERIES_DB-MetaData'!O331/25.4)</f>
        <v>7.8740157480314963</v>
      </c>
      <c r="P331" s="31">
        <f>IF('SERIES_DB-MetaData'!$F331="US",'SERIES_DB-MetaData'!P331,'SERIES_DB-MetaData'!P331/25.4)</f>
        <v>39.370078740157481</v>
      </c>
      <c r="Q331" s="31">
        <f>IF('SERIES_DB-MetaData'!$F331="US",'SERIES_DB-MetaData'!Q331,'SERIES_DB-MetaData'!Q331/25.4)</f>
        <v>4.9212598425196852</v>
      </c>
      <c r="R331" s="31">
        <f>IF('SERIES_DB-MetaData'!$F331="US",'SERIES_DB-MetaData'!R331,'SERIES_DB-MetaData'!R331/25.4)</f>
        <v>78.740157480314963</v>
      </c>
      <c r="S331" s="31">
        <f>IF('SERIES_DB-MetaData'!$F331="US",'SERIES_DB-MetaData'!S331,'SERIES_DB-MetaData'!S331/25.4)</f>
        <v>78.740157480314963</v>
      </c>
      <c r="T331" s="24" t="str">
        <f>'SERIES_DB-MetaData'!T331</f>
        <v>C</v>
      </c>
      <c r="U331" s="31">
        <f>IF('SERIES_DB-MetaData'!$F331="US",'SERIES_DB-MetaData'!U331,'SERIES_DB-MetaData'!U331/(25.4^2))</f>
        <v>193.75038750077502</v>
      </c>
      <c r="V331" s="31">
        <f>IF('SERIES_DB-MetaData'!$F331="US",'SERIES_DB-MetaData'!V331,'SERIES_DB-MetaData'!V331/25.4)</f>
        <v>0.39370078740157483</v>
      </c>
      <c r="W331" s="31">
        <f>IF('SERIES_DB-MetaData'!$F331="US",'SERIES_DB-MetaData'!W331,'SERIES_DB-MetaData'!W331/25.4)</f>
        <v>0.39370078740157483</v>
      </c>
      <c r="X331" s="31">
        <f>IF('SERIES_DB-MetaData'!$F331="US",'SERIES_DB-MetaData'!X331,'SERIES_DB-MetaData'!X331/25.4)</f>
        <v>0</v>
      </c>
      <c r="Y331" s="108">
        <f>'SERIES_DB-MetaData'!Y331</f>
        <v>6</v>
      </c>
      <c r="Z331" s="31">
        <f>IF('SERIES_DB-MetaData'!$F331="US",'SERIES_DB-MetaData'!Z331,'SERIES_DB-MetaData'!Z331/25.4)</f>
        <v>0</v>
      </c>
      <c r="AA331" s="108">
        <f>'SERIES_DB-MetaData'!AA331</f>
        <v>0</v>
      </c>
      <c r="AB331" s="31">
        <f>IF('SERIES_DB-MetaData'!$F331="US",'SERIES_DB-MetaData'!AB331,'SERIES_DB-MetaData'!AB331/25.4)</f>
        <v>3.1496062992125986</v>
      </c>
      <c r="AC331" s="108">
        <f>'SERIES_DB-MetaData'!AC331</f>
        <v>1</v>
      </c>
      <c r="AD331" s="108" t="str">
        <f>'SERIES_DB-MetaData'!AD331</f>
        <v>CH</v>
      </c>
      <c r="AE331" s="31">
        <f>IF('SERIES_DB-MetaData'!$F331="US",'SERIES_DB-MetaData'!AE331,'SERIES_DB-MetaData'!AE331/25.4)</f>
        <v>21.535433070866144</v>
      </c>
      <c r="AF331" s="108" t="str">
        <f>'SERIES_DB-MetaData'!AF331</f>
        <v>Ribbed</v>
      </c>
      <c r="AG331" s="23">
        <f t="shared" si="30"/>
        <v>0.37699111843077515</v>
      </c>
      <c r="AH331" s="31">
        <f>IF('SERIES_DB-MetaData'!$F331="US",'SERIES_DB-MetaData'!AH331,'SERIES_DB-MetaData'!AH331/25.4)</f>
        <v>0</v>
      </c>
      <c r="AI331" s="31">
        <f>IF('SERIES_DB-MetaData'!$F331="US",'SERIES_DB-MetaData'!AI331,'SERIES_DB-MetaData'!AI331/6.89476)</f>
        <v>53.083791168945694</v>
      </c>
      <c r="AJ331" s="31">
        <f>IF('SERIES_DB-MetaData'!$F331="US",'SERIES_DB-MetaData'!AJ331,'SERIES_DB-MetaData'!AJ331/6.89476)</f>
        <v>75.999744733681808</v>
      </c>
      <c r="AK331" s="31">
        <f>IF('SERIES_DB-MetaData'!$F331="US",'SERIES_DB-MetaData'!AK331,'SERIES_DB-MetaData'!AK331/6.89476)</f>
        <v>53.083791168945694</v>
      </c>
      <c r="AL331" s="31">
        <f>IF('SERIES_DB-MetaData'!$F331="US",'SERIES_DB-MetaData'!AL331,'SERIES_DB-MetaData'!AL331/6.89476)</f>
        <v>0</v>
      </c>
      <c r="AM331" s="31">
        <f>IF('SERIES_DB-MetaData'!$F331="US",'SERIES_DB-MetaData'!AM331,'SERIES_DB-MetaData'!AM331/6.89476)</f>
        <v>75.999744733681808</v>
      </c>
      <c r="AN331" s="31">
        <f>IF('SERIES_DB-MetaData'!$F331="US",'SERIES_DB-MetaData'!AN331,'SERIES_DB-MetaData'!AN331/6.89476)</f>
        <v>0</v>
      </c>
      <c r="AO331" s="108">
        <f>'SERIES_DB-MetaData'!AO331</f>
        <v>0</v>
      </c>
      <c r="AP331" s="108" t="str">
        <f>'SERIES_DB-MetaData'!AP331</f>
        <v>R</v>
      </c>
      <c r="AQ331" s="108">
        <f>'SERIES_DB-MetaData'!AQ331</f>
        <v>2</v>
      </c>
      <c r="AR331" s="108" t="str">
        <f>'SERIES_DB-MetaData'!AR331</f>
        <v>Ribbed</v>
      </c>
      <c r="AS331" s="31">
        <f>IF('SERIES_DB-MetaData'!$F331="US",'SERIES_DB-MetaData'!AS331,'SERIES_DB-MetaData'!AS331/25.4)</f>
        <v>0.23622047244094491</v>
      </c>
      <c r="AT331" s="108">
        <f>'SERIES_DB-MetaData'!AT331</f>
        <v>25</v>
      </c>
      <c r="AU331" s="31">
        <f>IF('SERIES_DB-MetaData'!$F331="US",'SERIES_DB-MetaData'!AU331,'SERIES_DB-MetaData'!AU331/25.4)</f>
        <v>3.1496062992125986</v>
      </c>
      <c r="AV331" s="31">
        <f>IF('SERIES_DB-MetaData'!$F331="US",'SERIES_DB-MetaData'!AV331,'SERIES_DB-MetaData'!AV331/25.4)</f>
        <v>0</v>
      </c>
      <c r="AW331" s="108">
        <f>'SERIES_DB-MetaData'!AW331</f>
        <v>0</v>
      </c>
      <c r="AX331" s="31">
        <f>IF('SERIES_DB-MetaData'!$F331="US",'SERIES_DB-MetaData'!AX331,'SERIES_DB-MetaData'!AX331/25.4)</f>
        <v>0</v>
      </c>
      <c r="AY331" s="23">
        <f t="shared" si="31"/>
        <v>0.56548667764616278</v>
      </c>
      <c r="AZ331" s="23"/>
      <c r="BA331" s="31">
        <f>IF('SERIES_DB-MetaData'!$F331="US",'SERIES_DB-MetaData'!BA331,'SERIES_DB-MetaData'!BA331/6.89476)</f>
        <v>56.854770869471892</v>
      </c>
      <c r="BB331" s="31">
        <f>IF('SERIES_DB-MetaData'!$F331="US",'SERIES_DB-MetaData'!BB331,'SERIES_DB-MetaData'!BB331/6.89476)</f>
        <v>69.473049098155698</v>
      </c>
      <c r="BC331" s="108">
        <f>'SERIES_DB-MetaData'!BC331</f>
        <v>0</v>
      </c>
      <c r="BD331" s="31">
        <f>IF('SERIES_DB-MetaData'!$F331="US",'SERIES_DB-MetaData'!BD331,'SERIES_DB-MetaData'!BD331/25.4)</f>
        <v>0.23622047244094491</v>
      </c>
      <c r="BE331" s="31">
        <f>IF('SERIES_DB-MetaData'!$F331="US",'SERIES_DB-MetaData'!BE331,'SERIES_DB-MetaData'!BE331/25.4)</f>
        <v>4.9212598425196852</v>
      </c>
      <c r="BF331" s="108">
        <f>'SERIES_DB-MetaData'!BF331</f>
        <v>2</v>
      </c>
      <c r="BG331" s="23">
        <f t="shared" si="32"/>
        <v>0.36191147369354421</v>
      </c>
      <c r="BH331" s="31">
        <f>IF('SERIES_DB-MetaData'!$F331="US",'SERIES_DB-MetaData'!BH331,'SERIES_DB-MetaData'!BH331/25.4)</f>
        <v>0</v>
      </c>
      <c r="BI331" s="31">
        <f>IF('SERIES_DB-MetaData'!$F331="US",'SERIES_DB-MetaData'!BI331,'SERIES_DB-MetaData'!BI331/6.89476)</f>
        <v>56.854770869471892</v>
      </c>
      <c r="BJ331" s="31">
        <f>IF('SERIES_DB-MetaData'!$F331="US",'SERIES_DB-MetaData'!BJ331,'SERIES_DB-MetaData'!BJ331/6.89476)</f>
        <v>71.503576629208268</v>
      </c>
      <c r="BK331" s="108">
        <f>'SERIES_DB-MetaData'!BK331</f>
        <v>0</v>
      </c>
      <c r="BL331" s="31">
        <f>IF('SERIES_DB-MetaData'!$F331="US",'SERIES_DB-MetaData'!BL331,'SERIES_DB-MetaData'!BL331/25.4)</f>
        <v>0.23622047244094491</v>
      </c>
      <c r="BM331" s="31">
        <f>IF('SERIES_DB-MetaData'!$F331="US",'SERIES_DB-MetaData'!BM331,'SERIES_DB-MetaData'!BM331/25.4)</f>
        <v>4.9212598425196852</v>
      </c>
      <c r="BN331" s="31">
        <f>'SERIES_DB-MetaData'!$BO$6</f>
        <v>0.52359877559829893</v>
      </c>
      <c r="BO331" s="22">
        <f>'SERIES_DB-MetaData'!$BO$6</f>
        <v>0.52359877559829893</v>
      </c>
      <c r="BP331" s="31">
        <f>IF('SERIES_DB-MetaData'!$F331="US",'SERIES_DB-MetaData'!BP331,'SERIES_DB-MetaData'!BP331/6.89476)</f>
        <v>56.854770869471892</v>
      </c>
      <c r="BQ331" s="31">
        <f>IF('SERIES_DB-MetaData'!$F331="US",'SERIES_DB-MetaData'!BQ331,'SERIES_DB-MetaData'!BQ331/6.89476)</f>
        <v>69.473049098155698</v>
      </c>
      <c r="BR331" s="108">
        <f>'SERIES_DB-MetaData'!BR331</f>
        <v>0</v>
      </c>
      <c r="BS331" s="31">
        <f>IF('SERIES_DB-MetaData'!$F331="US",'SERIES_DB-MetaData'!BS331,'SERIES_DB-MetaData'!BS331/25.4)</f>
        <v>0</v>
      </c>
      <c r="BT331" s="108">
        <f>'SERIES_DB-MetaData'!BT331</f>
        <v>0</v>
      </c>
      <c r="BU331" s="108">
        <f t="shared" si="33"/>
        <v>0</v>
      </c>
      <c r="BV331" s="31">
        <f>IF('SERIES_DB-MetaData'!$F331="US",'SERIES_DB-MetaData'!BV331,'SERIES_DB-MetaData'!BV331/6.89476)</f>
        <v>0</v>
      </c>
      <c r="BW331" s="108">
        <f>'SERIES_DB-MetaData'!BW331</f>
        <v>0</v>
      </c>
      <c r="BX331" s="108">
        <f>'SERIES_DB-MetaData'!BX331</f>
        <v>1</v>
      </c>
    </row>
    <row r="332" spans="1:76">
      <c r="A332" s="85">
        <f>'SERIES_DB-MetaData'!A332</f>
        <v>327</v>
      </c>
      <c r="B332" s="85">
        <f>'SERIES_DB-MetaData'!B332</f>
        <v>0</v>
      </c>
      <c r="C332" s="85">
        <f>'SERIES_DB-MetaData'!C332</f>
        <v>9</v>
      </c>
      <c r="D332" s="85" t="str">
        <f>'SERIES_DB-MetaData'!D332</f>
        <v>SW3-1</v>
      </c>
      <c r="E332" s="85" t="str">
        <f>'SERIES_DB-MetaData'!E332</f>
        <v>Zhang, 2007 (from Lu et al., 2010, NEES Database)</v>
      </c>
      <c r="F332" s="20" t="s">
        <v>193</v>
      </c>
      <c r="G332" s="85" t="str">
        <f>'SERIES_DB-MetaData'!G332</f>
        <v>M</v>
      </c>
      <c r="H332" s="85" t="str">
        <f>'SERIES_DB-MetaData'!H332</f>
        <v>R</v>
      </c>
      <c r="I332" s="31">
        <f>IF('SERIES_DB-MetaData'!$F332="US",'SERIES_DB-MetaData'!I332,'SERIES_DB-MetaData'!I332/6.89476)</f>
        <v>3.0022799923420105</v>
      </c>
      <c r="J332" s="31">
        <f>IF('SERIES_DB-MetaData'!$F332="US",'SERIES_DB-MetaData'!J332,'SERIES_DB-MetaData'!J332/6.89476)</f>
        <v>0</v>
      </c>
      <c r="K332" s="31">
        <f>IF('SERIES_DB-MetaData'!$F332="US",'SERIES_DB-MetaData'!K332,'SERIES_DB-MetaData'!K332/6.89476)</f>
        <v>0</v>
      </c>
      <c r="L332" s="31">
        <f>IF('SERIES_DB-MetaData'!$F332="US",'SERIES_DB-MetaData'!L332,'SERIES_DB-MetaData'!L332/4.448)</f>
        <v>116.34442446043164</v>
      </c>
      <c r="M332" s="20" t="str">
        <f>'SERIES_DB-MetaData'!M332</f>
        <v>III</v>
      </c>
      <c r="N332" s="31">
        <f>IF('SERIES_DB-MetaData'!$F332="US",'SERIES_DB-MetaData'!N332,'SERIES_DB-MetaData'!N332/25.4)</f>
        <v>4.9212598425196852</v>
      </c>
      <c r="O332" s="31">
        <f>IF('SERIES_DB-MetaData'!$F332="US",'SERIES_DB-MetaData'!O332,'SERIES_DB-MetaData'!O332/25.4)</f>
        <v>7.8740157480314963</v>
      </c>
      <c r="P332" s="31">
        <f>IF('SERIES_DB-MetaData'!$F332="US",'SERIES_DB-MetaData'!P332,'SERIES_DB-MetaData'!P332/25.4)</f>
        <v>39.370078740157481</v>
      </c>
      <c r="Q332" s="31">
        <f>IF('SERIES_DB-MetaData'!$F332="US",'SERIES_DB-MetaData'!Q332,'SERIES_DB-MetaData'!Q332/25.4)</f>
        <v>4.9212598425196852</v>
      </c>
      <c r="R332" s="31">
        <f>IF('SERIES_DB-MetaData'!$F332="US",'SERIES_DB-MetaData'!R332,'SERIES_DB-MetaData'!R332/25.4)</f>
        <v>78.740157480314963</v>
      </c>
      <c r="S332" s="31">
        <f>IF('SERIES_DB-MetaData'!$F332="US",'SERIES_DB-MetaData'!S332,'SERIES_DB-MetaData'!S332/25.4)</f>
        <v>78.740157480314963</v>
      </c>
      <c r="T332" s="24" t="str">
        <f>'SERIES_DB-MetaData'!T332</f>
        <v>C</v>
      </c>
      <c r="U332" s="31">
        <f>IF('SERIES_DB-MetaData'!$F332="US",'SERIES_DB-MetaData'!U332,'SERIES_DB-MetaData'!U332/(25.4^2))</f>
        <v>193.75038750077502</v>
      </c>
      <c r="V332" s="31">
        <f>IF('SERIES_DB-MetaData'!$F332="US",'SERIES_DB-MetaData'!V332,'SERIES_DB-MetaData'!V332/25.4)</f>
        <v>0.39370078740157483</v>
      </c>
      <c r="W332" s="31">
        <f>IF('SERIES_DB-MetaData'!$F332="US",'SERIES_DB-MetaData'!W332,'SERIES_DB-MetaData'!W332/25.4)</f>
        <v>0.39370078740157483</v>
      </c>
      <c r="X332" s="31">
        <f>IF('SERIES_DB-MetaData'!$F332="US",'SERIES_DB-MetaData'!X332,'SERIES_DB-MetaData'!X332/25.4)</f>
        <v>0</v>
      </c>
      <c r="Y332" s="108">
        <f>'SERIES_DB-MetaData'!Y332</f>
        <v>6</v>
      </c>
      <c r="Z332" s="31">
        <f>IF('SERIES_DB-MetaData'!$F332="US",'SERIES_DB-MetaData'!Z332,'SERIES_DB-MetaData'!Z332/25.4)</f>
        <v>0</v>
      </c>
      <c r="AA332" s="108">
        <f>'SERIES_DB-MetaData'!AA332</f>
        <v>0</v>
      </c>
      <c r="AB332" s="31">
        <f>IF('SERIES_DB-MetaData'!$F332="US",'SERIES_DB-MetaData'!AB332,'SERIES_DB-MetaData'!AB332/25.4)</f>
        <v>3.1496062992125986</v>
      </c>
      <c r="AC332" s="108">
        <f>'SERIES_DB-MetaData'!AC332</f>
        <v>1</v>
      </c>
      <c r="AD332" s="108" t="str">
        <f>'SERIES_DB-MetaData'!AD332</f>
        <v>CH</v>
      </c>
      <c r="AE332" s="31">
        <f>IF('SERIES_DB-MetaData'!$F332="US",'SERIES_DB-MetaData'!AE332,'SERIES_DB-MetaData'!AE332/25.4)</f>
        <v>21.535433070866144</v>
      </c>
      <c r="AF332" s="108" t="str">
        <f>'SERIES_DB-MetaData'!AF332</f>
        <v>Ribbed</v>
      </c>
      <c r="AG332" s="23">
        <f t="shared" si="30"/>
        <v>0.37699111843077515</v>
      </c>
      <c r="AH332" s="31">
        <f>IF('SERIES_DB-MetaData'!$F332="US",'SERIES_DB-MetaData'!AH332,'SERIES_DB-MetaData'!AH332/25.4)</f>
        <v>0</v>
      </c>
      <c r="AI332" s="31">
        <f>IF('SERIES_DB-MetaData'!$F332="US",'SERIES_DB-MetaData'!AI332,'SERIES_DB-MetaData'!AI332/6.89476)</f>
        <v>53.083791168945694</v>
      </c>
      <c r="AJ332" s="31">
        <f>IF('SERIES_DB-MetaData'!$F332="US",'SERIES_DB-MetaData'!AJ332,'SERIES_DB-MetaData'!AJ332/6.89476)</f>
        <v>75.999744733681808</v>
      </c>
      <c r="AK332" s="31">
        <f>IF('SERIES_DB-MetaData'!$F332="US",'SERIES_DB-MetaData'!AK332,'SERIES_DB-MetaData'!AK332/6.89476)</f>
        <v>53.083791168945694</v>
      </c>
      <c r="AL332" s="31">
        <f>IF('SERIES_DB-MetaData'!$F332="US",'SERIES_DB-MetaData'!AL332,'SERIES_DB-MetaData'!AL332/6.89476)</f>
        <v>0</v>
      </c>
      <c r="AM332" s="31">
        <f>IF('SERIES_DB-MetaData'!$F332="US",'SERIES_DB-MetaData'!AM332,'SERIES_DB-MetaData'!AM332/6.89476)</f>
        <v>75.999744733681808</v>
      </c>
      <c r="AN332" s="31">
        <f>IF('SERIES_DB-MetaData'!$F332="US",'SERIES_DB-MetaData'!AN332,'SERIES_DB-MetaData'!AN332/6.89476)</f>
        <v>0</v>
      </c>
      <c r="AO332" s="108">
        <f>'SERIES_DB-MetaData'!AO332</f>
        <v>0</v>
      </c>
      <c r="AP332" s="108" t="str">
        <f>'SERIES_DB-MetaData'!AP332</f>
        <v>R</v>
      </c>
      <c r="AQ332" s="108">
        <f>'SERIES_DB-MetaData'!AQ332</f>
        <v>2</v>
      </c>
      <c r="AR332" s="108" t="str">
        <f>'SERIES_DB-MetaData'!AR332</f>
        <v>Ribbed</v>
      </c>
      <c r="AS332" s="31">
        <f>IF('SERIES_DB-MetaData'!$F332="US",'SERIES_DB-MetaData'!AS332,'SERIES_DB-MetaData'!AS332/25.4)</f>
        <v>0.23622047244094491</v>
      </c>
      <c r="AT332" s="108">
        <f>'SERIES_DB-MetaData'!AT332</f>
        <v>25</v>
      </c>
      <c r="AU332" s="31">
        <f>IF('SERIES_DB-MetaData'!$F332="US",'SERIES_DB-MetaData'!AU332,'SERIES_DB-MetaData'!AU332/25.4)</f>
        <v>3.1496062992125986</v>
      </c>
      <c r="AV332" s="31">
        <f>IF('SERIES_DB-MetaData'!$F332="US",'SERIES_DB-MetaData'!AV332,'SERIES_DB-MetaData'!AV332/25.4)</f>
        <v>0</v>
      </c>
      <c r="AW332" s="108">
        <f>'SERIES_DB-MetaData'!AW332</f>
        <v>0</v>
      </c>
      <c r="AX332" s="31">
        <f>IF('SERIES_DB-MetaData'!$F332="US",'SERIES_DB-MetaData'!AX332,'SERIES_DB-MetaData'!AX332/25.4)</f>
        <v>0</v>
      </c>
      <c r="AY332" s="23">
        <f t="shared" si="31"/>
        <v>0.56548667764616278</v>
      </c>
      <c r="AZ332" s="23"/>
      <c r="BA332" s="31">
        <f>IF('SERIES_DB-MetaData'!$F332="US",'SERIES_DB-MetaData'!BA332,'SERIES_DB-MetaData'!BA332/6.89476)</f>
        <v>56.854770869471892</v>
      </c>
      <c r="BB332" s="31">
        <f>IF('SERIES_DB-MetaData'!$F332="US",'SERIES_DB-MetaData'!BB332,'SERIES_DB-MetaData'!BB332/6.89476)</f>
        <v>69.473049098155698</v>
      </c>
      <c r="BC332" s="108">
        <f>'SERIES_DB-MetaData'!BC332</f>
        <v>0</v>
      </c>
      <c r="BD332" s="31">
        <f>IF('SERIES_DB-MetaData'!$F332="US",'SERIES_DB-MetaData'!BD332,'SERIES_DB-MetaData'!BD332/25.4)</f>
        <v>0.23622047244094491</v>
      </c>
      <c r="BE332" s="31">
        <f>IF('SERIES_DB-MetaData'!$F332="US",'SERIES_DB-MetaData'!BE332,'SERIES_DB-MetaData'!BE332/25.4)</f>
        <v>4.9212598425196852</v>
      </c>
      <c r="BF332" s="108">
        <f>'SERIES_DB-MetaData'!BF332</f>
        <v>2</v>
      </c>
      <c r="BG332" s="23">
        <f t="shared" si="32"/>
        <v>0.36191147369354421</v>
      </c>
      <c r="BH332" s="31">
        <f>IF('SERIES_DB-MetaData'!$F332="US",'SERIES_DB-MetaData'!BH332,'SERIES_DB-MetaData'!BH332/25.4)</f>
        <v>0</v>
      </c>
      <c r="BI332" s="31">
        <f>IF('SERIES_DB-MetaData'!$F332="US",'SERIES_DB-MetaData'!BI332,'SERIES_DB-MetaData'!BI332/6.89476)</f>
        <v>56.854770869471892</v>
      </c>
      <c r="BJ332" s="31">
        <f>IF('SERIES_DB-MetaData'!$F332="US",'SERIES_DB-MetaData'!BJ332,'SERIES_DB-MetaData'!BJ332/6.89476)</f>
        <v>71.503576629208268</v>
      </c>
      <c r="BK332" s="108">
        <f>'SERIES_DB-MetaData'!BK332</f>
        <v>0</v>
      </c>
      <c r="BL332" s="31">
        <f>IF('SERIES_DB-MetaData'!$F332="US",'SERIES_DB-MetaData'!BL332,'SERIES_DB-MetaData'!BL332/25.4)</f>
        <v>0.23622047244094491</v>
      </c>
      <c r="BM332" s="31">
        <f>IF('SERIES_DB-MetaData'!$F332="US",'SERIES_DB-MetaData'!BM332,'SERIES_DB-MetaData'!BM332/25.4)</f>
        <v>4.9212598425196852</v>
      </c>
      <c r="BN332" s="31">
        <f>'SERIES_DB-MetaData'!$BO$6</f>
        <v>0.52359877559829893</v>
      </c>
      <c r="BO332" s="22">
        <f>'SERIES_DB-MetaData'!$BO$6</f>
        <v>0.52359877559829893</v>
      </c>
      <c r="BP332" s="31">
        <f>IF('SERIES_DB-MetaData'!$F332="US",'SERIES_DB-MetaData'!BP332,'SERIES_DB-MetaData'!BP332/6.89476)</f>
        <v>56.854770869471892</v>
      </c>
      <c r="BQ332" s="31">
        <f>IF('SERIES_DB-MetaData'!$F332="US",'SERIES_DB-MetaData'!BQ332,'SERIES_DB-MetaData'!BQ332/6.89476)</f>
        <v>69.473049098155698</v>
      </c>
      <c r="BR332" s="108">
        <f>'SERIES_DB-MetaData'!BR332</f>
        <v>0</v>
      </c>
      <c r="BS332" s="31">
        <f>IF('SERIES_DB-MetaData'!$F332="US",'SERIES_DB-MetaData'!BS332,'SERIES_DB-MetaData'!BS332/25.4)</f>
        <v>0</v>
      </c>
      <c r="BT332" s="108">
        <f>'SERIES_DB-MetaData'!BT332</f>
        <v>0</v>
      </c>
      <c r="BU332" s="108">
        <f t="shared" si="33"/>
        <v>0</v>
      </c>
      <c r="BV332" s="31">
        <f>IF('SERIES_DB-MetaData'!$F332="US",'SERIES_DB-MetaData'!BV332,'SERIES_DB-MetaData'!BV332/6.89476)</f>
        <v>0</v>
      </c>
      <c r="BW332" s="108">
        <f>'SERIES_DB-MetaData'!BW332</f>
        <v>0</v>
      </c>
      <c r="BX332" s="108">
        <f>'SERIES_DB-MetaData'!BX332</f>
        <v>9</v>
      </c>
    </row>
    <row r="333" spans="1:76">
      <c r="A333" s="85">
        <f>'SERIES_DB-MetaData'!A333</f>
        <v>328</v>
      </c>
      <c r="B333" s="85">
        <f>'SERIES_DB-MetaData'!B333</f>
        <v>0</v>
      </c>
      <c r="C333" s="85">
        <f>'SERIES_DB-MetaData'!C333</f>
        <v>10</v>
      </c>
      <c r="D333" s="85" t="str">
        <f>'SERIES_DB-MetaData'!D333</f>
        <v>SW3-2</v>
      </c>
      <c r="E333" s="85" t="str">
        <f>'SERIES_DB-MetaData'!E333</f>
        <v>Zhang, 2007 (from Lu et al., 2010, NEES Database)</v>
      </c>
      <c r="F333" s="20" t="s">
        <v>193</v>
      </c>
      <c r="G333" s="85" t="str">
        <f>'SERIES_DB-MetaData'!G333</f>
        <v>M</v>
      </c>
      <c r="H333" s="85" t="str">
        <f>'SERIES_DB-MetaData'!H333</f>
        <v>R</v>
      </c>
      <c r="I333" s="31">
        <f>IF('SERIES_DB-MetaData'!$F333="US",'SERIES_DB-MetaData'!I333,'SERIES_DB-MetaData'!I333/6.89476)</f>
        <v>4.4671605683156486</v>
      </c>
      <c r="J333" s="31">
        <f>IF('SERIES_DB-MetaData'!$F333="US",'SERIES_DB-MetaData'!J333,'SERIES_DB-MetaData'!J333/6.89476)</f>
        <v>0</v>
      </c>
      <c r="K333" s="31">
        <f>IF('SERIES_DB-MetaData'!$F333="US",'SERIES_DB-MetaData'!K333,'SERIES_DB-MetaData'!K333/6.89476)</f>
        <v>0</v>
      </c>
      <c r="L333" s="31">
        <f>IF('SERIES_DB-MetaData'!$F333="US",'SERIES_DB-MetaData'!L333,'SERIES_DB-MetaData'!L333/4.448)</f>
        <v>259.66726618705036</v>
      </c>
      <c r="M333" s="20" t="str">
        <f>'SERIES_DB-MetaData'!M333</f>
        <v>III</v>
      </c>
      <c r="N333" s="31">
        <f>IF('SERIES_DB-MetaData'!$F333="US",'SERIES_DB-MetaData'!N333,'SERIES_DB-MetaData'!N333/25.4)</f>
        <v>4.9212598425196852</v>
      </c>
      <c r="O333" s="31">
        <f>IF('SERIES_DB-MetaData'!$F333="US",'SERIES_DB-MetaData'!O333,'SERIES_DB-MetaData'!O333/25.4)</f>
        <v>7.8740157480314963</v>
      </c>
      <c r="P333" s="31">
        <f>IF('SERIES_DB-MetaData'!$F333="US",'SERIES_DB-MetaData'!P333,'SERIES_DB-MetaData'!P333/25.4)</f>
        <v>39.370078740157481</v>
      </c>
      <c r="Q333" s="31">
        <f>IF('SERIES_DB-MetaData'!$F333="US",'SERIES_DB-MetaData'!Q333,'SERIES_DB-MetaData'!Q333/25.4)</f>
        <v>4.9212598425196852</v>
      </c>
      <c r="R333" s="31">
        <f>IF('SERIES_DB-MetaData'!$F333="US",'SERIES_DB-MetaData'!R333,'SERIES_DB-MetaData'!R333/25.4)</f>
        <v>78.740157480314963</v>
      </c>
      <c r="S333" s="31">
        <f>IF('SERIES_DB-MetaData'!$F333="US",'SERIES_DB-MetaData'!S333,'SERIES_DB-MetaData'!S333/25.4)</f>
        <v>78.740157480314963</v>
      </c>
      <c r="T333" s="24" t="str">
        <f>'SERIES_DB-MetaData'!T333</f>
        <v>C</v>
      </c>
      <c r="U333" s="31">
        <f>IF('SERIES_DB-MetaData'!$F333="US",'SERIES_DB-MetaData'!U333,'SERIES_DB-MetaData'!U333/(25.4^2))</f>
        <v>193.75038750077502</v>
      </c>
      <c r="V333" s="31">
        <f>IF('SERIES_DB-MetaData'!$F333="US",'SERIES_DB-MetaData'!V333,'SERIES_DB-MetaData'!V333/25.4)</f>
        <v>0.39370078740157483</v>
      </c>
      <c r="W333" s="31">
        <f>IF('SERIES_DB-MetaData'!$F333="US",'SERIES_DB-MetaData'!W333,'SERIES_DB-MetaData'!W333/25.4)</f>
        <v>0.39370078740157483</v>
      </c>
      <c r="X333" s="31">
        <f>IF('SERIES_DB-MetaData'!$F333="US",'SERIES_DB-MetaData'!X333,'SERIES_DB-MetaData'!X333/25.4)</f>
        <v>0</v>
      </c>
      <c r="Y333" s="108">
        <f>'SERIES_DB-MetaData'!Y333</f>
        <v>6</v>
      </c>
      <c r="Z333" s="31">
        <f>IF('SERIES_DB-MetaData'!$F333="US",'SERIES_DB-MetaData'!Z333,'SERIES_DB-MetaData'!Z333/25.4)</f>
        <v>0</v>
      </c>
      <c r="AA333" s="108">
        <f>'SERIES_DB-MetaData'!AA333</f>
        <v>0</v>
      </c>
      <c r="AB333" s="31">
        <f>IF('SERIES_DB-MetaData'!$F333="US",'SERIES_DB-MetaData'!AB333,'SERIES_DB-MetaData'!AB333/25.4)</f>
        <v>3.1496062992125986</v>
      </c>
      <c r="AC333" s="108">
        <f>'SERIES_DB-MetaData'!AC333</f>
        <v>1</v>
      </c>
      <c r="AD333" s="108" t="str">
        <f>'SERIES_DB-MetaData'!AD333</f>
        <v>CH</v>
      </c>
      <c r="AE333" s="31">
        <f>IF('SERIES_DB-MetaData'!$F333="US",'SERIES_DB-MetaData'!AE333,'SERIES_DB-MetaData'!AE333/25.4)</f>
        <v>21.535433070866144</v>
      </c>
      <c r="AF333" s="108" t="str">
        <f>'SERIES_DB-MetaData'!AF333</f>
        <v>Ribbed</v>
      </c>
      <c r="AG333" s="23">
        <f t="shared" si="30"/>
        <v>0.37699111843077515</v>
      </c>
      <c r="AH333" s="31">
        <f>IF('SERIES_DB-MetaData'!$F333="US",'SERIES_DB-MetaData'!AH333,'SERIES_DB-MetaData'!AH333/25.4)</f>
        <v>0</v>
      </c>
      <c r="AI333" s="31">
        <f>IF('SERIES_DB-MetaData'!$F333="US",'SERIES_DB-MetaData'!AI333,'SERIES_DB-MetaData'!AI333/6.89476)</f>
        <v>53.083791168945694</v>
      </c>
      <c r="AJ333" s="31">
        <f>IF('SERIES_DB-MetaData'!$F333="US",'SERIES_DB-MetaData'!AJ333,'SERIES_DB-MetaData'!AJ333/6.89476)</f>
        <v>75.999744733681808</v>
      </c>
      <c r="AK333" s="31">
        <f>IF('SERIES_DB-MetaData'!$F333="US",'SERIES_DB-MetaData'!AK333,'SERIES_DB-MetaData'!AK333/6.89476)</f>
        <v>53.083791168945694</v>
      </c>
      <c r="AL333" s="31">
        <f>IF('SERIES_DB-MetaData'!$F333="US",'SERIES_DB-MetaData'!AL333,'SERIES_DB-MetaData'!AL333/6.89476)</f>
        <v>0</v>
      </c>
      <c r="AM333" s="31">
        <f>IF('SERIES_DB-MetaData'!$F333="US",'SERIES_DB-MetaData'!AM333,'SERIES_DB-MetaData'!AM333/6.89476)</f>
        <v>75.999744733681808</v>
      </c>
      <c r="AN333" s="31">
        <f>IF('SERIES_DB-MetaData'!$F333="US",'SERIES_DB-MetaData'!AN333,'SERIES_DB-MetaData'!AN333/6.89476)</f>
        <v>0</v>
      </c>
      <c r="AO333" s="108">
        <f>'SERIES_DB-MetaData'!AO333</f>
        <v>0</v>
      </c>
      <c r="AP333" s="108" t="str">
        <f>'SERIES_DB-MetaData'!AP333</f>
        <v>R</v>
      </c>
      <c r="AQ333" s="108">
        <f>'SERIES_DB-MetaData'!AQ333</f>
        <v>2</v>
      </c>
      <c r="AR333" s="108" t="str">
        <f>'SERIES_DB-MetaData'!AR333</f>
        <v>Ribbed</v>
      </c>
      <c r="AS333" s="31">
        <f>IF('SERIES_DB-MetaData'!$F333="US",'SERIES_DB-MetaData'!AS333,'SERIES_DB-MetaData'!AS333/25.4)</f>
        <v>0.23622047244094491</v>
      </c>
      <c r="AT333" s="108">
        <f>'SERIES_DB-MetaData'!AT333</f>
        <v>25</v>
      </c>
      <c r="AU333" s="31">
        <f>IF('SERIES_DB-MetaData'!$F333="US",'SERIES_DB-MetaData'!AU333,'SERIES_DB-MetaData'!AU333/25.4)</f>
        <v>3.1496062992125986</v>
      </c>
      <c r="AV333" s="31">
        <f>IF('SERIES_DB-MetaData'!$F333="US",'SERIES_DB-MetaData'!AV333,'SERIES_DB-MetaData'!AV333/25.4)</f>
        <v>0</v>
      </c>
      <c r="AW333" s="108">
        <f>'SERIES_DB-MetaData'!AW333</f>
        <v>0</v>
      </c>
      <c r="AX333" s="31">
        <f>IF('SERIES_DB-MetaData'!$F333="US",'SERIES_DB-MetaData'!AX333,'SERIES_DB-MetaData'!AX333/25.4)</f>
        <v>0</v>
      </c>
      <c r="AY333" s="23">
        <f t="shared" si="31"/>
        <v>0.56548667764616278</v>
      </c>
      <c r="AZ333" s="23"/>
      <c r="BA333" s="31">
        <f>IF('SERIES_DB-MetaData'!$F333="US",'SERIES_DB-MetaData'!BA333,'SERIES_DB-MetaData'!BA333/6.89476)</f>
        <v>56.854770869471892</v>
      </c>
      <c r="BB333" s="31">
        <f>IF('SERIES_DB-MetaData'!$F333="US",'SERIES_DB-MetaData'!BB333,'SERIES_DB-MetaData'!BB333/6.89476)</f>
        <v>69.473049098155698</v>
      </c>
      <c r="BC333" s="108">
        <f>'SERIES_DB-MetaData'!BC333</f>
        <v>0</v>
      </c>
      <c r="BD333" s="31">
        <f>IF('SERIES_DB-MetaData'!$F333="US",'SERIES_DB-MetaData'!BD333,'SERIES_DB-MetaData'!BD333/25.4)</f>
        <v>0.23622047244094491</v>
      </c>
      <c r="BE333" s="31">
        <f>IF('SERIES_DB-MetaData'!$F333="US",'SERIES_DB-MetaData'!BE333,'SERIES_DB-MetaData'!BE333/25.4)</f>
        <v>4.9212598425196852</v>
      </c>
      <c r="BF333" s="108">
        <f>'SERIES_DB-MetaData'!BF333</f>
        <v>2</v>
      </c>
      <c r="BG333" s="23">
        <f t="shared" si="32"/>
        <v>0.36191147369354421</v>
      </c>
      <c r="BH333" s="31">
        <f>IF('SERIES_DB-MetaData'!$F333="US",'SERIES_DB-MetaData'!BH333,'SERIES_DB-MetaData'!BH333/25.4)</f>
        <v>0</v>
      </c>
      <c r="BI333" s="31">
        <f>IF('SERIES_DB-MetaData'!$F333="US",'SERIES_DB-MetaData'!BI333,'SERIES_DB-MetaData'!BI333/6.89476)</f>
        <v>56.854770869471892</v>
      </c>
      <c r="BJ333" s="31">
        <f>IF('SERIES_DB-MetaData'!$F333="US",'SERIES_DB-MetaData'!BJ333,'SERIES_DB-MetaData'!BJ333/6.89476)</f>
        <v>71.503576629208268</v>
      </c>
      <c r="BK333" s="108">
        <f>'SERIES_DB-MetaData'!BK333</f>
        <v>0</v>
      </c>
      <c r="BL333" s="31">
        <f>IF('SERIES_DB-MetaData'!$F333="US",'SERIES_DB-MetaData'!BL333,'SERIES_DB-MetaData'!BL333/25.4)</f>
        <v>0.23622047244094491</v>
      </c>
      <c r="BM333" s="31">
        <f>IF('SERIES_DB-MetaData'!$F333="US",'SERIES_DB-MetaData'!BM333,'SERIES_DB-MetaData'!BM333/25.4)</f>
        <v>4.9212598425196852</v>
      </c>
      <c r="BN333" s="31">
        <f>'SERIES_DB-MetaData'!$BO$6</f>
        <v>0.52359877559829893</v>
      </c>
      <c r="BO333" s="22">
        <f>'SERIES_DB-MetaData'!$BO$6</f>
        <v>0.52359877559829893</v>
      </c>
      <c r="BP333" s="31">
        <f>IF('SERIES_DB-MetaData'!$F333="US",'SERIES_DB-MetaData'!BP333,'SERIES_DB-MetaData'!BP333/6.89476)</f>
        <v>56.854770869471892</v>
      </c>
      <c r="BQ333" s="31">
        <f>IF('SERIES_DB-MetaData'!$F333="US",'SERIES_DB-MetaData'!BQ333,'SERIES_DB-MetaData'!BQ333/6.89476)</f>
        <v>69.473049098155698</v>
      </c>
      <c r="BR333" s="108">
        <f>'SERIES_DB-MetaData'!BR333</f>
        <v>0</v>
      </c>
      <c r="BS333" s="31">
        <f>IF('SERIES_DB-MetaData'!$F333="US",'SERIES_DB-MetaData'!BS333,'SERIES_DB-MetaData'!BS333/25.4)</f>
        <v>0</v>
      </c>
      <c r="BT333" s="108">
        <f>'SERIES_DB-MetaData'!BT333</f>
        <v>0</v>
      </c>
      <c r="BU333" s="108">
        <f t="shared" si="33"/>
        <v>0</v>
      </c>
      <c r="BV333" s="31">
        <f>IF('SERIES_DB-MetaData'!$F333="US",'SERIES_DB-MetaData'!BV333,'SERIES_DB-MetaData'!BV333/6.89476)</f>
        <v>0</v>
      </c>
      <c r="BW333" s="108">
        <f>'SERIES_DB-MetaData'!BW333</f>
        <v>0</v>
      </c>
      <c r="BX333" s="108">
        <f>'SERIES_DB-MetaData'!BX333</f>
        <v>9</v>
      </c>
    </row>
    <row r="334" spans="1:76">
      <c r="A334" s="85">
        <f>'SERIES_DB-MetaData'!A334</f>
        <v>329</v>
      </c>
      <c r="B334" s="85">
        <f>'SERIES_DB-MetaData'!B334</f>
        <v>0</v>
      </c>
      <c r="C334" s="85">
        <f>'SERIES_DB-MetaData'!C334</f>
        <v>11</v>
      </c>
      <c r="D334" s="85" t="str">
        <f>'SERIES_DB-MetaData'!D334</f>
        <v>SW4-1</v>
      </c>
      <c r="E334" s="85" t="str">
        <f>'SERIES_DB-MetaData'!E334</f>
        <v>Zhang, 2007 (from Lu et al., 2010, NEES Database)</v>
      </c>
      <c r="F334" s="20" t="s">
        <v>193</v>
      </c>
      <c r="G334" s="85" t="str">
        <f>'SERIES_DB-MetaData'!G334</f>
        <v>C</v>
      </c>
      <c r="H334" s="85" t="str">
        <f>'SERIES_DB-MetaData'!H334</f>
        <v>R</v>
      </c>
      <c r="I334" s="31">
        <f>IF('SERIES_DB-MetaData'!$F334="US",'SERIES_DB-MetaData'!I334,'SERIES_DB-MetaData'!I334/6.89476)</f>
        <v>4.4671605683156486</v>
      </c>
      <c r="J334" s="31">
        <f>IF('SERIES_DB-MetaData'!$F334="US",'SERIES_DB-MetaData'!J334,'SERIES_DB-MetaData'!J334/6.89476)</f>
        <v>0</v>
      </c>
      <c r="K334" s="31">
        <f>IF('SERIES_DB-MetaData'!$F334="US",'SERIES_DB-MetaData'!K334,'SERIES_DB-MetaData'!K334/6.89476)</f>
        <v>0</v>
      </c>
      <c r="L334" s="31">
        <f>IF('SERIES_DB-MetaData'!$F334="US",'SERIES_DB-MetaData'!L334,'SERIES_DB-MetaData'!L334/4.448)</f>
        <v>259.66726618705036</v>
      </c>
      <c r="M334" s="20" t="str">
        <f>'SERIES_DB-MetaData'!M334</f>
        <v>III</v>
      </c>
      <c r="N334" s="31">
        <f>IF('SERIES_DB-MetaData'!$F334="US",'SERIES_DB-MetaData'!N334,'SERIES_DB-MetaData'!N334/25.4)</f>
        <v>4.9212598425196852</v>
      </c>
      <c r="O334" s="31">
        <f>IF('SERIES_DB-MetaData'!$F334="US",'SERIES_DB-MetaData'!O334,'SERIES_DB-MetaData'!O334/25.4)</f>
        <v>7.8740157480314963</v>
      </c>
      <c r="P334" s="31">
        <f>IF('SERIES_DB-MetaData'!$F334="US",'SERIES_DB-MetaData'!P334,'SERIES_DB-MetaData'!P334/25.4)</f>
        <v>39.370078740157481</v>
      </c>
      <c r="Q334" s="31">
        <f>IF('SERIES_DB-MetaData'!$F334="US",'SERIES_DB-MetaData'!Q334,'SERIES_DB-MetaData'!Q334/25.4)</f>
        <v>4.9212598425196852</v>
      </c>
      <c r="R334" s="31">
        <f>IF('SERIES_DB-MetaData'!$F334="US",'SERIES_DB-MetaData'!R334,'SERIES_DB-MetaData'!R334/25.4)</f>
        <v>78.740157480314963</v>
      </c>
      <c r="S334" s="31">
        <f>IF('SERIES_DB-MetaData'!$F334="US",'SERIES_DB-MetaData'!S334,'SERIES_DB-MetaData'!S334/25.4)</f>
        <v>78.740157480314963</v>
      </c>
      <c r="T334" s="24" t="str">
        <f>'SERIES_DB-MetaData'!T334</f>
        <v>C</v>
      </c>
      <c r="U334" s="31">
        <f>IF('SERIES_DB-MetaData'!$F334="US",'SERIES_DB-MetaData'!U334,'SERIES_DB-MetaData'!U334/(25.4^2))</f>
        <v>193.75038750077502</v>
      </c>
      <c r="V334" s="31">
        <f>IF('SERIES_DB-MetaData'!$F334="US",'SERIES_DB-MetaData'!V334,'SERIES_DB-MetaData'!V334/25.4)</f>
        <v>0.31496062992125984</v>
      </c>
      <c r="W334" s="31">
        <f>IF('SERIES_DB-MetaData'!$F334="US",'SERIES_DB-MetaData'!W334,'SERIES_DB-MetaData'!W334/25.4)</f>
        <v>0.31496062992125984</v>
      </c>
      <c r="X334" s="31">
        <f>IF('SERIES_DB-MetaData'!$F334="US",'SERIES_DB-MetaData'!X334,'SERIES_DB-MetaData'!X334/25.4)</f>
        <v>0</v>
      </c>
      <c r="Y334" s="108">
        <f>'SERIES_DB-MetaData'!Y334</f>
        <v>6</v>
      </c>
      <c r="Z334" s="31">
        <f>IF('SERIES_DB-MetaData'!$F334="US",'SERIES_DB-MetaData'!Z334,'SERIES_DB-MetaData'!Z334/25.4)</f>
        <v>0</v>
      </c>
      <c r="AA334" s="108">
        <f>'SERIES_DB-MetaData'!AA334</f>
        <v>0</v>
      </c>
      <c r="AB334" s="31">
        <f>IF('SERIES_DB-MetaData'!$F334="US",'SERIES_DB-MetaData'!AB334,'SERIES_DB-MetaData'!AB334/25.4)</f>
        <v>3.1496062992125986</v>
      </c>
      <c r="AC334" s="108">
        <f>'SERIES_DB-MetaData'!AC334</f>
        <v>1</v>
      </c>
      <c r="AD334" s="108" t="str">
        <f>'SERIES_DB-MetaData'!AD334</f>
        <v>CH</v>
      </c>
      <c r="AE334" s="31">
        <f>IF('SERIES_DB-MetaData'!$F334="US",'SERIES_DB-MetaData'!AE334,'SERIES_DB-MetaData'!AE334/25.4)</f>
        <v>21.535433070866144</v>
      </c>
      <c r="AF334" s="108" t="str">
        <f>'SERIES_DB-MetaData'!AF334</f>
        <v>Ribbed</v>
      </c>
      <c r="AG334" s="23">
        <f t="shared" si="30"/>
        <v>0.24127431579569611</v>
      </c>
      <c r="AH334" s="31">
        <f>IF('SERIES_DB-MetaData'!$F334="US",'SERIES_DB-MetaData'!AH334,'SERIES_DB-MetaData'!AH334/25.4)</f>
        <v>0</v>
      </c>
      <c r="AI334" s="31">
        <f>IF('SERIES_DB-MetaData'!$F334="US",'SERIES_DB-MetaData'!AI334,'SERIES_DB-MetaData'!AI334/6.89476)</f>
        <v>49.747924510787904</v>
      </c>
      <c r="AJ334" s="31">
        <f>IF('SERIES_DB-MetaData'!$F334="US",'SERIES_DB-MetaData'!AJ334,'SERIES_DB-MetaData'!AJ334/6.89476)</f>
        <v>64.831843312892687</v>
      </c>
      <c r="AK334" s="31">
        <f>IF('SERIES_DB-MetaData'!$F334="US",'SERIES_DB-MetaData'!AK334,'SERIES_DB-MetaData'!AK334/6.89476)</f>
        <v>49.747924510787904</v>
      </c>
      <c r="AL334" s="31">
        <f>IF('SERIES_DB-MetaData'!$F334="US",'SERIES_DB-MetaData'!AL334,'SERIES_DB-MetaData'!AL334/6.89476)</f>
        <v>0</v>
      </c>
      <c r="AM334" s="31">
        <f>IF('SERIES_DB-MetaData'!$F334="US",'SERIES_DB-MetaData'!AM334,'SERIES_DB-MetaData'!AM334/6.89476)</f>
        <v>64.831843312892687</v>
      </c>
      <c r="AN334" s="31">
        <f>IF('SERIES_DB-MetaData'!$F334="US",'SERIES_DB-MetaData'!AN334,'SERIES_DB-MetaData'!AN334/6.89476)</f>
        <v>0</v>
      </c>
      <c r="AO334" s="108">
        <f>'SERIES_DB-MetaData'!AO334</f>
        <v>0</v>
      </c>
      <c r="AP334" s="108" t="str">
        <f>'SERIES_DB-MetaData'!AP334</f>
        <v>R</v>
      </c>
      <c r="AQ334" s="108">
        <f>'SERIES_DB-MetaData'!AQ334</f>
        <v>2</v>
      </c>
      <c r="AR334" s="108" t="str">
        <f>'SERIES_DB-MetaData'!AR334</f>
        <v>Ribbed</v>
      </c>
      <c r="AS334" s="31">
        <f>IF('SERIES_DB-MetaData'!$F334="US",'SERIES_DB-MetaData'!AS334,'SERIES_DB-MetaData'!AS334/25.4)</f>
        <v>0.23622047244094491</v>
      </c>
      <c r="AT334" s="108">
        <f>'SERIES_DB-MetaData'!AT334</f>
        <v>25</v>
      </c>
      <c r="AU334" s="31">
        <f>IF('SERIES_DB-MetaData'!$F334="US",'SERIES_DB-MetaData'!AU334,'SERIES_DB-MetaData'!AU334/25.4)</f>
        <v>3.1496062992125986</v>
      </c>
      <c r="AV334" s="31">
        <f>IF('SERIES_DB-MetaData'!$F334="US",'SERIES_DB-MetaData'!AV334,'SERIES_DB-MetaData'!AV334/25.4)</f>
        <v>0</v>
      </c>
      <c r="AW334" s="108">
        <f>'SERIES_DB-MetaData'!AW334</f>
        <v>0</v>
      </c>
      <c r="AX334" s="31">
        <f>IF('SERIES_DB-MetaData'!$F334="US",'SERIES_DB-MetaData'!AX334,'SERIES_DB-MetaData'!AX334/25.4)</f>
        <v>0</v>
      </c>
      <c r="AY334" s="23">
        <f t="shared" si="31"/>
        <v>0.56548667764616278</v>
      </c>
      <c r="AZ334" s="23"/>
      <c r="BA334" s="31">
        <f>IF('SERIES_DB-MetaData'!$F334="US",'SERIES_DB-MetaData'!BA334,'SERIES_DB-MetaData'!BA334/6.89476)</f>
        <v>56.854770869471892</v>
      </c>
      <c r="BB334" s="31">
        <f>IF('SERIES_DB-MetaData'!$F334="US",'SERIES_DB-MetaData'!BB334,'SERIES_DB-MetaData'!BB334/6.89476)</f>
        <v>69.473049098155698</v>
      </c>
      <c r="BC334" s="108">
        <f>'SERIES_DB-MetaData'!BC334</f>
        <v>0</v>
      </c>
      <c r="BD334" s="31">
        <f>IF('SERIES_DB-MetaData'!$F334="US",'SERIES_DB-MetaData'!BD334,'SERIES_DB-MetaData'!BD334/25.4)</f>
        <v>0.23622047244094491</v>
      </c>
      <c r="BE334" s="31">
        <f>IF('SERIES_DB-MetaData'!$F334="US",'SERIES_DB-MetaData'!BE334,'SERIES_DB-MetaData'!BE334/25.4)</f>
        <v>4.9212598425196852</v>
      </c>
      <c r="BF334" s="108">
        <f>'SERIES_DB-MetaData'!BF334</f>
        <v>2</v>
      </c>
      <c r="BG334" s="23">
        <f t="shared" si="32"/>
        <v>0.36191147369354421</v>
      </c>
      <c r="BH334" s="31">
        <f>IF('SERIES_DB-MetaData'!$F334="US",'SERIES_DB-MetaData'!BH334,'SERIES_DB-MetaData'!BH334/25.4)</f>
        <v>0</v>
      </c>
      <c r="BI334" s="31">
        <f>IF('SERIES_DB-MetaData'!$F334="US",'SERIES_DB-MetaData'!BI334,'SERIES_DB-MetaData'!BI334/6.89476)</f>
        <v>56.854770869471892</v>
      </c>
      <c r="BJ334" s="31">
        <f>IF('SERIES_DB-MetaData'!$F334="US",'SERIES_DB-MetaData'!BJ334,'SERIES_DB-MetaData'!BJ334/6.89476)</f>
        <v>71.503576629208268</v>
      </c>
      <c r="BK334" s="108">
        <f>'SERIES_DB-MetaData'!BK334</f>
        <v>0</v>
      </c>
      <c r="BL334" s="31">
        <f>IF('SERIES_DB-MetaData'!$F334="US",'SERIES_DB-MetaData'!BL334,'SERIES_DB-MetaData'!BL334/25.4)</f>
        <v>0.23622047244094491</v>
      </c>
      <c r="BM334" s="31">
        <f>IF('SERIES_DB-MetaData'!$F334="US",'SERIES_DB-MetaData'!BM334,'SERIES_DB-MetaData'!BM334/25.4)</f>
        <v>4.9212598425196852</v>
      </c>
      <c r="BN334" s="31">
        <f>'SERIES_DB-MetaData'!$BO$6</f>
        <v>0.52359877559829893</v>
      </c>
      <c r="BO334" s="22">
        <f>'SERIES_DB-MetaData'!$BO$6</f>
        <v>0.52359877559829893</v>
      </c>
      <c r="BP334" s="31">
        <f>IF('SERIES_DB-MetaData'!$F334="US",'SERIES_DB-MetaData'!BP334,'SERIES_DB-MetaData'!BP334/6.89476)</f>
        <v>56.854770869471892</v>
      </c>
      <c r="BQ334" s="31">
        <f>IF('SERIES_DB-MetaData'!$F334="US",'SERIES_DB-MetaData'!BQ334,'SERIES_DB-MetaData'!BQ334/6.89476)</f>
        <v>69.473049098155698</v>
      </c>
      <c r="BR334" s="108">
        <f>'SERIES_DB-MetaData'!BR334</f>
        <v>0</v>
      </c>
      <c r="BS334" s="31">
        <f>IF('SERIES_DB-MetaData'!$F334="US",'SERIES_DB-MetaData'!BS334,'SERIES_DB-MetaData'!BS334/25.4)</f>
        <v>0</v>
      </c>
      <c r="BT334" s="108">
        <f>'SERIES_DB-MetaData'!BT334</f>
        <v>0</v>
      </c>
      <c r="BU334" s="108">
        <f t="shared" si="33"/>
        <v>0</v>
      </c>
      <c r="BV334" s="31">
        <f>IF('SERIES_DB-MetaData'!$F334="US",'SERIES_DB-MetaData'!BV334,'SERIES_DB-MetaData'!BV334/6.89476)</f>
        <v>0</v>
      </c>
      <c r="BW334" s="108">
        <f>'SERIES_DB-MetaData'!BW334</f>
        <v>0</v>
      </c>
      <c r="BX334" s="108">
        <f>'SERIES_DB-MetaData'!BX334</f>
        <v>1</v>
      </c>
    </row>
    <row r="335" spans="1:76">
      <c r="A335" s="85">
        <f>'SERIES_DB-MetaData'!A335</f>
        <v>330</v>
      </c>
      <c r="B335" s="85">
        <f>'SERIES_DB-MetaData'!B335</f>
        <v>0</v>
      </c>
      <c r="C335" s="85">
        <f>'SERIES_DB-MetaData'!C335</f>
        <v>12</v>
      </c>
      <c r="D335" s="85" t="str">
        <f>'SERIES_DB-MetaData'!D335</f>
        <v>SW4-2</v>
      </c>
      <c r="E335" s="85" t="str">
        <f>'SERIES_DB-MetaData'!E335</f>
        <v>Zhang, 2007 (from Lu et al., 2010, NEES Database)</v>
      </c>
      <c r="F335" s="20" t="s">
        <v>193</v>
      </c>
      <c r="G335" s="85" t="str">
        <f>'SERIES_DB-MetaData'!G335</f>
        <v>C</v>
      </c>
      <c r="H335" s="85" t="str">
        <f>'SERIES_DB-MetaData'!H335</f>
        <v>R</v>
      </c>
      <c r="I335" s="31">
        <f>IF('SERIES_DB-MetaData'!$F335="US",'SERIES_DB-MetaData'!I335,'SERIES_DB-MetaData'!I335/6.89476)</f>
        <v>4.4671605683156486</v>
      </c>
      <c r="J335" s="31">
        <f>IF('SERIES_DB-MetaData'!$F335="US",'SERIES_DB-MetaData'!J335,'SERIES_DB-MetaData'!J335/6.89476)</f>
        <v>0</v>
      </c>
      <c r="K335" s="31">
        <f>IF('SERIES_DB-MetaData'!$F335="US",'SERIES_DB-MetaData'!K335,'SERIES_DB-MetaData'!K335/6.89476)</f>
        <v>0</v>
      </c>
      <c r="L335" s="31">
        <f>IF('SERIES_DB-MetaData'!$F335="US",'SERIES_DB-MetaData'!L335,'SERIES_DB-MetaData'!L335/4.448)</f>
        <v>259.66726618705036</v>
      </c>
      <c r="M335" s="20" t="str">
        <f>'SERIES_DB-MetaData'!M335</f>
        <v>III</v>
      </c>
      <c r="N335" s="31">
        <f>IF('SERIES_DB-MetaData'!$F335="US",'SERIES_DB-MetaData'!N335,'SERIES_DB-MetaData'!N335/25.4)</f>
        <v>4.9212598425196852</v>
      </c>
      <c r="O335" s="31">
        <f>IF('SERIES_DB-MetaData'!$F335="US",'SERIES_DB-MetaData'!O335,'SERIES_DB-MetaData'!O335/25.4)</f>
        <v>7.8740157480314963</v>
      </c>
      <c r="P335" s="31">
        <f>IF('SERIES_DB-MetaData'!$F335="US",'SERIES_DB-MetaData'!P335,'SERIES_DB-MetaData'!P335/25.4)</f>
        <v>39.370078740157481</v>
      </c>
      <c r="Q335" s="31">
        <f>IF('SERIES_DB-MetaData'!$F335="US",'SERIES_DB-MetaData'!Q335,'SERIES_DB-MetaData'!Q335/25.4)</f>
        <v>4.9212598425196852</v>
      </c>
      <c r="R335" s="31">
        <f>IF('SERIES_DB-MetaData'!$F335="US",'SERIES_DB-MetaData'!R335,'SERIES_DB-MetaData'!R335/25.4)</f>
        <v>78.740157480314963</v>
      </c>
      <c r="S335" s="31">
        <f>IF('SERIES_DB-MetaData'!$F335="US",'SERIES_DB-MetaData'!S335,'SERIES_DB-MetaData'!S335/25.4)</f>
        <v>78.740157480314963</v>
      </c>
      <c r="T335" s="24" t="str">
        <f>'SERIES_DB-MetaData'!T335</f>
        <v>C</v>
      </c>
      <c r="U335" s="31">
        <f>IF('SERIES_DB-MetaData'!$F335="US",'SERIES_DB-MetaData'!U335,'SERIES_DB-MetaData'!U335/(25.4^2))</f>
        <v>193.75038750077502</v>
      </c>
      <c r="V335" s="31">
        <f>IF('SERIES_DB-MetaData'!$F335="US",'SERIES_DB-MetaData'!V335,'SERIES_DB-MetaData'!V335/25.4)</f>
        <v>0.39370078740157483</v>
      </c>
      <c r="W335" s="31">
        <f>IF('SERIES_DB-MetaData'!$F335="US",'SERIES_DB-MetaData'!W335,'SERIES_DB-MetaData'!W335/25.4)</f>
        <v>0.39370078740157483</v>
      </c>
      <c r="X335" s="31">
        <f>IF('SERIES_DB-MetaData'!$F335="US",'SERIES_DB-MetaData'!X335,'SERIES_DB-MetaData'!X335/25.4)</f>
        <v>0</v>
      </c>
      <c r="Y335" s="108">
        <f>'SERIES_DB-MetaData'!Y335</f>
        <v>6</v>
      </c>
      <c r="Z335" s="31">
        <f>IF('SERIES_DB-MetaData'!$F335="US",'SERIES_DB-MetaData'!Z335,'SERIES_DB-MetaData'!Z335/25.4)</f>
        <v>0</v>
      </c>
      <c r="AA335" s="108">
        <f>'SERIES_DB-MetaData'!AA335</f>
        <v>0</v>
      </c>
      <c r="AB335" s="31">
        <f>IF('SERIES_DB-MetaData'!$F335="US",'SERIES_DB-MetaData'!AB335,'SERIES_DB-MetaData'!AB335/25.4)</f>
        <v>3.1496062992125986</v>
      </c>
      <c r="AC335" s="108">
        <f>'SERIES_DB-MetaData'!AC335</f>
        <v>1</v>
      </c>
      <c r="AD335" s="108" t="str">
        <f>'SERIES_DB-MetaData'!AD335</f>
        <v>CH</v>
      </c>
      <c r="AE335" s="31">
        <f>IF('SERIES_DB-MetaData'!$F335="US",'SERIES_DB-MetaData'!AE335,'SERIES_DB-MetaData'!AE335/25.4)</f>
        <v>21.535433070866144</v>
      </c>
      <c r="AF335" s="108" t="str">
        <f>'SERIES_DB-MetaData'!AF335</f>
        <v>Ribbed</v>
      </c>
      <c r="AG335" s="23">
        <f t="shared" si="30"/>
        <v>0.37699111843077515</v>
      </c>
      <c r="AH335" s="31">
        <f>IF('SERIES_DB-MetaData'!$F335="US",'SERIES_DB-MetaData'!AH335,'SERIES_DB-MetaData'!AH335/25.4)</f>
        <v>0</v>
      </c>
      <c r="AI335" s="31">
        <f>IF('SERIES_DB-MetaData'!$F335="US",'SERIES_DB-MetaData'!AI335,'SERIES_DB-MetaData'!AI335/6.89476)</f>
        <v>53.083791168945694</v>
      </c>
      <c r="AJ335" s="31">
        <f>IF('SERIES_DB-MetaData'!$F335="US",'SERIES_DB-MetaData'!AJ335,'SERIES_DB-MetaData'!AJ335/6.89476)</f>
        <v>75.999744733681808</v>
      </c>
      <c r="AK335" s="31">
        <f>IF('SERIES_DB-MetaData'!$F335="US",'SERIES_DB-MetaData'!AK335,'SERIES_DB-MetaData'!AK335/6.89476)</f>
        <v>53.083791168945694</v>
      </c>
      <c r="AL335" s="31">
        <f>IF('SERIES_DB-MetaData'!$F335="US",'SERIES_DB-MetaData'!AL335,'SERIES_DB-MetaData'!AL335/6.89476)</f>
        <v>0</v>
      </c>
      <c r="AM335" s="31">
        <f>IF('SERIES_DB-MetaData'!$F335="US",'SERIES_DB-MetaData'!AM335,'SERIES_DB-MetaData'!AM335/6.89476)</f>
        <v>75.999744733681808</v>
      </c>
      <c r="AN335" s="31">
        <f>IF('SERIES_DB-MetaData'!$F335="US",'SERIES_DB-MetaData'!AN335,'SERIES_DB-MetaData'!AN335/6.89476)</f>
        <v>0</v>
      </c>
      <c r="AO335" s="108">
        <f>'SERIES_DB-MetaData'!AO335</f>
        <v>0</v>
      </c>
      <c r="AP335" s="108" t="str">
        <f>'SERIES_DB-MetaData'!AP335</f>
        <v>R</v>
      </c>
      <c r="AQ335" s="108">
        <f>'SERIES_DB-MetaData'!AQ335</f>
        <v>2</v>
      </c>
      <c r="AR335" s="108" t="str">
        <f>'SERIES_DB-MetaData'!AR335</f>
        <v>Ribbed</v>
      </c>
      <c r="AS335" s="31">
        <f>IF('SERIES_DB-MetaData'!$F335="US",'SERIES_DB-MetaData'!AS335,'SERIES_DB-MetaData'!AS335/25.4)</f>
        <v>0.23622047244094491</v>
      </c>
      <c r="AT335" s="108">
        <f>'SERIES_DB-MetaData'!AT335</f>
        <v>25</v>
      </c>
      <c r="AU335" s="31">
        <f>IF('SERIES_DB-MetaData'!$F335="US",'SERIES_DB-MetaData'!AU335,'SERIES_DB-MetaData'!AU335/25.4)</f>
        <v>3.1496062992125986</v>
      </c>
      <c r="AV335" s="31">
        <f>IF('SERIES_DB-MetaData'!$F335="US",'SERIES_DB-MetaData'!AV335,'SERIES_DB-MetaData'!AV335/25.4)</f>
        <v>0</v>
      </c>
      <c r="AW335" s="108">
        <f>'SERIES_DB-MetaData'!AW335</f>
        <v>0</v>
      </c>
      <c r="AX335" s="31">
        <f>IF('SERIES_DB-MetaData'!$F335="US",'SERIES_DB-MetaData'!AX335,'SERIES_DB-MetaData'!AX335/25.4)</f>
        <v>0</v>
      </c>
      <c r="AY335" s="23">
        <f t="shared" si="31"/>
        <v>0.56548667764616278</v>
      </c>
      <c r="AZ335" s="23"/>
      <c r="BA335" s="31">
        <f>IF('SERIES_DB-MetaData'!$F335="US",'SERIES_DB-MetaData'!BA335,'SERIES_DB-MetaData'!BA335/6.89476)</f>
        <v>56.854770869471892</v>
      </c>
      <c r="BB335" s="31">
        <f>IF('SERIES_DB-MetaData'!$F335="US",'SERIES_DB-MetaData'!BB335,'SERIES_DB-MetaData'!BB335/6.89476)</f>
        <v>69.473049098155698</v>
      </c>
      <c r="BC335" s="108">
        <f>'SERIES_DB-MetaData'!BC335</f>
        <v>0</v>
      </c>
      <c r="BD335" s="31">
        <f>IF('SERIES_DB-MetaData'!$F335="US",'SERIES_DB-MetaData'!BD335,'SERIES_DB-MetaData'!BD335/25.4)</f>
        <v>0.23622047244094491</v>
      </c>
      <c r="BE335" s="31">
        <f>IF('SERIES_DB-MetaData'!$F335="US",'SERIES_DB-MetaData'!BE335,'SERIES_DB-MetaData'!BE335/25.4)</f>
        <v>4.9212598425196852</v>
      </c>
      <c r="BF335" s="108">
        <f>'SERIES_DB-MetaData'!BF335</f>
        <v>2</v>
      </c>
      <c r="BG335" s="23">
        <f t="shared" si="32"/>
        <v>0.36191147369354421</v>
      </c>
      <c r="BH335" s="31">
        <f>IF('SERIES_DB-MetaData'!$F335="US",'SERIES_DB-MetaData'!BH335,'SERIES_DB-MetaData'!BH335/25.4)</f>
        <v>0</v>
      </c>
      <c r="BI335" s="31">
        <f>IF('SERIES_DB-MetaData'!$F335="US",'SERIES_DB-MetaData'!BI335,'SERIES_DB-MetaData'!BI335/6.89476)</f>
        <v>56.854770869471892</v>
      </c>
      <c r="BJ335" s="31">
        <f>IF('SERIES_DB-MetaData'!$F335="US",'SERIES_DB-MetaData'!BJ335,'SERIES_DB-MetaData'!BJ335/6.89476)</f>
        <v>71.503576629208268</v>
      </c>
      <c r="BK335" s="108">
        <f>'SERIES_DB-MetaData'!BK335</f>
        <v>0</v>
      </c>
      <c r="BL335" s="31">
        <f>IF('SERIES_DB-MetaData'!$F335="US",'SERIES_DB-MetaData'!BL335,'SERIES_DB-MetaData'!BL335/25.4)</f>
        <v>0.23622047244094491</v>
      </c>
      <c r="BM335" s="31">
        <f>IF('SERIES_DB-MetaData'!$F335="US",'SERIES_DB-MetaData'!BM335,'SERIES_DB-MetaData'!BM335/25.4)</f>
        <v>4.9212598425196852</v>
      </c>
      <c r="BN335" s="31">
        <f>'SERIES_DB-MetaData'!$BO$6</f>
        <v>0.52359877559829893</v>
      </c>
      <c r="BO335" s="22">
        <f>'SERIES_DB-MetaData'!$BO$6</f>
        <v>0.52359877559829893</v>
      </c>
      <c r="BP335" s="31">
        <f>IF('SERIES_DB-MetaData'!$F335="US",'SERIES_DB-MetaData'!BP335,'SERIES_DB-MetaData'!BP335/6.89476)</f>
        <v>56.854770869471892</v>
      </c>
      <c r="BQ335" s="31">
        <f>IF('SERIES_DB-MetaData'!$F335="US",'SERIES_DB-MetaData'!BQ335,'SERIES_DB-MetaData'!BQ335/6.89476)</f>
        <v>69.473049098155698</v>
      </c>
      <c r="BR335" s="108">
        <f>'SERIES_DB-MetaData'!BR335</f>
        <v>0</v>
      </c>
      <c r="BS335" s="31">
        <f>IF('SERIES_DB-MetaData'!$F335="US",'SERIES_DB-MetaData'!BS335,'SERIES_DB-MetaData'!BS335/25.4)</f>
        <v>0</v>
      </c>
      <c r="BT335" s="108">
        <f>'SERIES_DB-MetaData'!BT335</f>
        <v>0</v>
      </c>
      <c r="BU335" s="108">
        <f t="shared" si="33"/>
        <v>0</v>
      </c>
      <c r="BV335" s="31">
        <f>IF('SERIES_DB-MetaData'!$F335="US",'SERIES_DB-MetaData'!BV335,'SERIES_DB-MetaData'!BV335/6.89476)</f>
        <v>0</v>
      </c>
      <c r="BW335" s="108">
        <f>'SERIES_DB-MetaData'!BW335</f>
        <v>0</v>
      </c>
      <c r="BX335" s="108">
        <f>'SERIES_DB-MetaData'!BX335</f>
        <v>1</v>
      </c>
    </row>
    <row r="336" spans="1:76">
      <c r="A336" s="85">
        <f>'SERIES_DB-MetaData'!A336</f>
        <v>331</v>
      </c>
      <c r="B336" s="85">
        <f>'SERIES_DB-MetaData'!B336</f>
        <v>0</v>
      </c>
      <c r="C336" s="85">
        <f>'SERIES_DB-MetaData'!C336</f>
        <v>13</v>
      </c>
      <c r="D336" s="85" t="str">
        <f>'SERIES_DB-MetaData'!D336</f>
        <v>SW4-3</v>
      </c>
      <c r="E336" s="85" t="str">
        <f>'SERIES_DB-MetaData'!E336</f>
        <v>Zhang, 2007 (from Lu et al., 2010, NEES Database)</v>
      </c>
      <c r="F336" s="20" t="s">
        <v>193</v>
      </c>
      <c r="G336" s="85" t="str">
        <f>'SERIES_DB-MetaData'!G336</f>
        <v>C</v>
      </c>
      <c r="H336" s="85" t="str">
        <f>'SERIES_DB-MetaData'!H336</f>
        <v>R</v>
      </c>
      <c r="I336" s="31">
        <f>IF('SERIES_DB-MetaData'!$F336="US",'SERIES_DB-MetaData'!I336,'SERIES_DB-MetaData'!I336/6.89476)</f>
        <v>4.4671605683156486</v>
      </c>
      <c r="J336" s="31">
        <f>IF('SERIES_DB-MetaData'!$F336="US",'SERIES_DB-MetaData'!J336,'SERIES_DB-MetaData'!J336/6.89476)</f>
        <v>0</v>
      </c>
      <c r="K336" s="31">
        <f>IF('SERIES_DB-MetaData'!$F336="US",'SERIES_DB-MetaData'!K336,'SERIES_DB-MetaData'!K336/6.89476)</f>
        <v>0</v>
      </c>
      <c r="L336" s="31">
        <f>IF('SERIES_DB-MetaData'!$F336="US",'SERIES_DB-MetaData'!L336,'SERIES_DB-MetaData'!L336/4.448)</f>
        <v>259.66726618705036</v>
      </c>
      <c r="M336" s="20" t="str">
        <f>'SERIES_DB-MetaData'!M336</f>
        <v>III</v>
      </c>
      <c r="N336" s="31">
        <f>IF('SERIES_DB-MetaData'!$F336="US",'SERIES_DB-MetaData'!N336,'SERIES_DB-MetaData'!N336/25.4)</f>
        <v>4.9212598425196852</v>
      </c>
      <c r="O336" s="31">
        <f>IF('SERIES_DB-MetaData'!$F336="US",'SERIES_DB-MetaData'!O336,'SERIES_DB-MetaData'!O336/25.4)</f>
        <v>7.8740157480314963</v>
      </c>
      <c r="P336" s="31">
        <f>IF('SERIES_DB-MetaData'!$F336="US",'SERIES_DB-MetaData'!P336,'SERIES_DB-MetaData'!P336/25.4)</f>
        <v>39.370078740157481</v>
      </c>
      <c r="Q336" s="31">
        <f>IF('SERIES_DB-MetaData'!$F336="US",'SERIES_DB-MetaData'!Q336,'SERIES_DB-MetaData'!Q336/25.4)</f>
        <v>4.9212598425196852</v>
      </c>
      <c r="R336" s="31">
        <f>IF('SERIES_DB-MetaData'!$F336="US",'SERIES_DB-MetaData'!R336,'SERIES_DB-MetaData'!R336/25.4)</f>
        <v>78.740157480314963</v>
      </c>
      <c r="S336" s="31">
        <f>IF('SERIES_DB-MetaData'!$F336="US",'SERIES_DB-MetaData'!S336,'SERIES_DB-MetaData'!S336/25.4)</f>
        <v>78.740157480314963</v>
      </c>
      <c r="T336" s="24" t="str">
        <f>'SERIES_DB-MetaData'!T336</f>
        <v>C</v>
      </c>
      <c r="U336" s="31">
        <f>IF('SERIES_DB-MetaData'!$F336="US",'SERIES_DB-MetaData'!U336,'SERIES_DB-MetaData'!U336/(25.4^2))</f>
        <v>193.75038750077502</v>
      </c>
      <c r="V336" s="31">
        <f>IF('SERIES_DB-MetaData'!$F336="US",'SERIES_DB-MetaData'!V336,'SERIES_DB-MetaData'!V336/25.4)</f>
        <v>0.39370078740157483</v>
      </c>
      <c r="W336" s="31">
        <f>IF('SERIES_DB-MetaData'!$F336="US",'SERIES_DB-MetaData'!W336,'SERIES_DB-MetaData'!W336/25.4)</f>
        <v>0.39370078740157483</v>
      </c>
      <c r="X336" s="31">
        <f>IF('SERIES_DB-MetaData'!$F336="US",'SERIES_DB-MetaData'!X336,'SERIES_DB-MetaData'!X336/25.4)</f>
        <v>0</v>
      </c>
      <c r="Y336" s="108">
        <f>'SERIES_DB-MetaData'!Y336</f>
        <v>6</v>
      </c>
      <c r="Z336" s="31">
        <f>IF('SERIES_DB-MetaData'!$F336="US",'SERIES_DB-MetaData'!Z336,'SERIES_DB-MetaData'!Z336/25.4)</f>
        <v>0</v>
      </c>
      <c r="AA336" s="108">
        <f>'SERIES_DB-MetaData'!AA336</f>
        <v>0</v>
      </c>
      <c r="AB336" s="31">
        <f>IF('SERIES_DB-MetaData'!$F336="US",'SERIES_DB-MetaData'!AB336,'SERIES_DB-MetaData'!AB336/25.4)</f>
        <v>3.1496062992125986</v>
      </c>
      <c r="AC336" s="108">
        <f>'SERIES_DB-MetaData'!AC336</f>
        <v>1</v>
      </c>
      <c r="AD336" s="108" t="str">
        <f>'SERIES_DB-MetaData'!AD336</f>
        <v>CH</v>
      </c>
      <c r="AE336" s="31">
        <f>IF('SERIES_DB-MetaData'!$F336="US",'SERIES_DB-MetaData'!AE336,'SERIES_DB-MetaData'!AE336/25.4)</f>
        <v>21.535433070866144</v>
      </c>
      <c r="AF336" s="108" t="str">
        <f>'SERIES_DB-MetaData'!AF336</f>
        <v>Ribbed</v>
      </c>
      <c r="AG336" s="23">
        <f t="shared" si="30"/>
        <v>0.37699111843077515</v>
      </c>
      <c r="AH336" s="31">
        <f>IF('SERIES_DB-MetaData'!$F336="US",'SERIES_DB-MetaData'!AH336,'SERIES_DB-MetaData'!AH336/25.4)</f>
        <v>0</v>
      </c>
      <c r="AI336" s="31">
        <f>IF('SERIES_DB-MetaData'!$F336="US",'SERIES_DB-MetaData'!AI336,'SERIES_DB-MetaData'!AI336/6.89476)</f>
        <v>53.083791168945694</v>
      </c>
      <c r="AJ336" s="31">
        <f>IF('SERIES_DB-MetaData'!$F336="US",'SERIES_DB-MetaData'!AJ336,'SERIES_DB-MetaData'!AJ336/6.89476)</f>
        <v>75.999744733681808</v>
      </c>
      <c r="AK336" s="31">
        <f>IF('SERIES_DB-MetaData'!$F336="US",'SERIES_DB-MetaData'!AK336,'SERIES_DB-MetaData'!AK336/6.89476)</f>
        <v>53.083791168945694</v>
      </c>
      <c r="AL336" s="31">
        <f>IF('SERIES_DB-MetaData'!$F336="US",'SERIES_DB-MetaData'!AL336,'SERIES_DB-MetaData'!AL336/6.89476)</f>
        <v>0</v>
      </c>
      <c r="AM336" s="31">
        <f>IF('SERIES_DB-MetaData'!$F336="US",'SERIES_DB-MetaData'!AM336,'SERIES_DB-MetaData'!AM336/6.89476)</f>
        <v>75.999744733681808</v>
      </c>
      <c r="AN336" s="31">
        <f>IF('SERIES_DB-MetaData'!$F336="US",'SERIES_DB-MetaData'!AN336,'SERIES_DB-MetaData'!AN336/6.89476)</f>
        <v>0</v>
      </c>
      <c r="AO336" s="108">
        <f>'SERIES_DB-MetaData'!AO336</f>
        <v>0</v>
      </c>
      <c r="AP336" s="108" t="str">
        <f>'SERIES_DB-MetaData'!AP336</f>
        <v>R</v>
      </c>
      <c r="AQ336" s="108">
        <f>'SERIES_DB-MetaData'!AQ336</f>
        <v>2</v>
      </c>
      <c r="AR336" s="108" t="str">
        <f>'SERIES_DB-MetaData'!AR336</f>
        <v>Ribbed</v>
      </c>
      <c r="AS336" s="31">
        <f>IF('SERIES_DB-MetaData'!$F336="US",'SERIES_DB-MetaData'!AS336,'SERIES_DB-MetaData'!AS336/25.4)</f>
        <v>0.23622047244094491</v>
      </c>
      <c r="AT336" s="108">
        <f>'SERIES_DB-MetaData'!AT336</f>
        <v>25</v>
      </c>
      <c r="AU336" s="31">
        <f>IF('SERIES_DB-MetaData'!$F336="US",'SERIES_DB-MetaData'!AU336,'SERIES_DB-MetaData'!AU336/25.4)</f>
        <v>3.1496062992125986</v>
      </c>
      <c r="AV336" s="31">
        <f>IF('SERIES_DB-MetaData'!$F336="US",'SERIES_DB-MetaData'!AV336,'SERIES_DB-MetaData'!AV336/25.4)</f>
        <v>0</v>
      </c>
      <c r="AW336" s="108">
        <f>'SERIES_DB-MetaData'!AW336</f>
        <v>0</v>
      </c>
      <c r="AX336" s="31">
        <f>IF('SERIES_DB-MetaData'!$F336="US",'SERIES_DB-MetaData'!AX336,'SERIES_DB-MetaData'!AX336/25.4)</f>
        <v>0</v>
      </c>
      <c r="AY336" s="23">
        <f t="shared" si="31"/>
        <v>0.56548667764616278</v>
      </c>
      <c r="AZ336" s="23"/>
      <c r="BA336" s="31">
        <f>IF('SERIES_DB-MetaData'!$F336="US",'SERIES_DB-MetaData'!BA336,'SERIES_DB-MetaData'!BA336/6.89476)</f>
        <v>56.854770869471892</v>
      </c>
      <c r="BB336" s="31">
        <f>IF('SERIES_DB-MetaData'!$F336="US",'SERIES_DB-MetaData'!BB336,'SERIES_DB-MetaData'!BB336/6.89476)</f>
        <v>69.473049098155698</v>
      </c>
      <c r="BC336" s="108">
        <f>'SERIES_DB-MetaData'!BC336</f>
        <v>0</v>
      </c>
      <c r="BD336" s="31">
        <f>IF('SERIES_DB-MetaData'!$F336="US",'SERIES_DB-MetaData'!BD336,'SERIES_DB-MetaData'!BD336/25.4)</f>
        <v>0.23622047244094491</v>
      </c>
      <c r="BE336" s="31">
        <f>IF('SERIES_DB-MetaData'!$F336="US",'SERIES_DB-MetaData'!BE336,'SERIES_DB-MetaData'!BE336/25.4)</f>
        <v>4.9212598425196852</v>
      </c>
      <c r="BF336" s="108">
        <f>'SERIES_DB-MetaData'!BF336</f>
        <v>2</v>
      </c>
      <c r="BG336" s="23">
        <f t="shared" si="32"/>
        <v>0.36191147369354421</v>
      </c>
      <c r="BH336" s="31">
        <f>IF('SERIES_DB-MetaData'!$F336="US",'SERIES_DB-MetaData'!BH336,'SERIES_DB-MetaData'!BH336/25.4)</f>
        <v>0</v>
      </c>
      <c r="BI336" s="31">
        <f>IF('SERIES_DB-MetaData'!$F336="US",'SERIES_DB-MetaData'!BI336,'SERIES_DB-MetaData'!BI336/6.89476)</f>
        <v>56.854770869471892</v>
      </c>
      <c r="BJ336" s="31">
        <f>IF('SERIES_DB-MetaData'!$F336="US",'SERIES_DB-MetaData'!BJ336,'SERIES_DB-MetaData'!BJ336/6.89476)</f>
        <v>71.503576629208268</v>
      </c>
      <c r="BK336" s="108">
        <f>'SERIES_DB-MetaData'!BK336</f>
        <v>0</v>
      </c>
      <c r="BL336" s="31">
        <f>IF('SERIES_DB-MetaData'!$F336="US",'SERIES_DB-MetaData'!BL336,'SERIES_DB-MetaData'!BL336/25.4)</f>
        <v>0.23622047244094491</v>
      </c>
      <c r="BM336" s="31">
        <f>IF('SERIES_DB-MetaData'!$F336="US",'SERIES_DB-MetaData'!BM336,'SERIES_DB-MetaData'!BM336/25.4)</f>
        <v>4.9212598425196852</v>
      </c>
      <c r="BN336" s="31">
        <f>'SERIES_DB-MetaData'!$BO$6</f>
        <v>0.52359877559829893</v>
      </c>
      <c r="BO336" s="22">
        <f>'SERIES_DB-MetaData'!$BO$6</f>
        <v>0.52359877559829893</v>
      </c>
      <c r="BP336" s="31">
        <f>IF('SERIES_DB-MetaData'!$F336="US",'SERIES_DB-MetaData'!BP336,'SERIES_DB-MetaData'!BP336/6.89476)</f>
        <v>56.854770869471892</v>
      </c>
      <c r="BQ336" s="31">
        <f>IF('SERIES_DB-MetaData'!$F336="US",'SERIES_DB-MetaData'!BQ336,'SERIES_DB-MetaData'!BQ336/6.89476)</f>
        <v>69.473049098155698</v>
      </c>
      <c r="BR336" s="108">
        <f>'SERIES_DB-MetaData'!BR336</f>
        <v>0</v>
      </c>
      <c r="BS336" s="31">
        <f>IF('SERIES_DB-MetaData'!$F336="US",'SERIES_DB-MetaData'!BS336,'SERIES_DB-MetaData'!BS336/25.4)</f>
        <v>0</v>
      </c>
      <c r="BT336" s="108">
        <f>'SERIES_DB-MetaData'!BT336</f>
        <v>0</v>
      </c>
      <c r="BU336" s="108">
        <f t="shared" si="33"/>
        <v>0</v>
      </c>
      <c r="BV336" s="31">
        <f>IF('SERIES_DB-MetaData'!$F336="US",'SERIES_DB-MetaData'!BV336,'SERIES_DB-MetaData'!BV336/6.89476)</f>
        <v>0</v>
      </c>
      <c r="BW336" s="108">
        <f>'SERIES_DB-MetaData'!BW336</f>
        <v>0</v>
      </c>
      <c r="BX336" s="108">
        <f>'SERIES_DB-MetaData'!BX336</f>
        <v>1</v>
      </c>
    </row>
    <row r="337" spans="1:76">
      <c r="A337" s="85">
        <f>'SERIES_DB-MetaData'!A337</f>
        <v>332</v>
      </c>
      <c r="B337" s="85">
        <f>'SERIES_DB-MetaData'!B337</f>
        <v>0</v>
      </c>
      <c r="C337" s="85">
        <f>'SERIES_DB-MetaData'!C337</f>
        <v>15</v>
      </c>
      <c r="D337" s="85" t="str">
        <f>'SERIES_DB-MetaData'!D337</f>
        <v>SW5-1</v>
      </c>
      <c r="E337" s="85" t="str">
        <f>'SERIES_DB-MetaData'!E337</f>
        <v>Zhang, 2007 (from Lu et al., 2010, NEES Database)</v>
      </c>
      <c r="F337" s="20" t="s">
        <v>193</v>
      </c>
      <c r="G337" s="85" t="str">
        <f>'SERIES_DB-MetaData'!G337</f>
        <v>C</v>
      </c>
      <c r="H337" s="85" t="str">
        <f>'SERIES_DB-MetaData'!H337</f>
        <v>R</v>
      </c>
      <c r="I337" s="31">
        <f>IF('SERIES_DB-MetaData'!$F337="US",'SERIES_DB-MetaData'!I337,'SERIES_DB-MetaData'!I337/6.89476)</f>
        <v>4.4671605683156486</v>
      </c>
      <c r="J337" s="31">
        <f>IF('SERIES_DB-MetaData'!$F337="US",'SERIES_DB-MetaData'!J337,'SERIES_DB-MetaData'!J337/6.89476)</f>
        <v>0</v>
      </c>
      <c r="K337" s="31">
        <f>IF('SERIES_DB-MetaData'!$F337="US",'SERIES_DB-MetaData'!K337,'SERIES_DB-MetaData'!K337/6.89476)</f>
        <v>0</v>
      </c>
      <c r="L337" s="31">
        <f>IF('SERIES_DB-MetaData'!$F337="US",'SERIES_DB-MetaData'!L337,'SERIES_DB-MetaData'!L337/4.448)</f>
        <v>259.66726618705036</v>
      </c>
      <c r="M337" s="20" t="str">
        <f>'SERIES_DB-MetaData'!M337</f>
        <v>III</v>
      </c>
      <c r="N337" s="31">
        <f>IF('SERIES_DB-MetaData'!$F337="US",'SERIES_DB-MetaData'!N337,'SERIES_DB-MetaData'!N337/25.4)</f>
        <v>4.9212598425196852</v>
      </c>
      <c r="O337" s="31">
        <f>IF('SERIES_DB-MetaData'!$F337="US",'SERIES_DB-MetaData'!O337,'SERIES_DB-MetaData'!O337/25.4)</f>
        <v>9.8425196850393704</v>
      </c>
      <c r="P337" s="31">
        <f>IF('SERIES_DB-MetaData'!$F337="US",'SERIES_DB-MetaData'!P337,'SERIES_DB-MetaData'!P337/25.4)</f>
        <v>39.370078740157481</v>
      </c>
      <c r="Q337" s="31">
        <f>IF('SERIES_DB-MetaData'!$F337="US",'SERIES_DB-MetaData'!Q337,'SERIES_DB-MetaData'!Q337/25.4)</f>
        <v>4.9212598425196852</v>
      </c>
      <c r="R337" s="31">
        <f>IF('SERIES_DB-MetaData'!$F337="US",'SERIES_DB-MetaData'!R337,'SERIES_DB-MetaData'!R337/25.4)</f>
        <v>78.740157480314963</v>
      </c>
      <c r="S337" s="31">
        <f>IF('SERIES_DB-MetaData'!$F337="US",'SERIES_DB-MetaData'!S337,'SERIES_DB-MetaData'!S337/25.4)</f>
        <v>78.740157480314963</v>
      </c>
      <c r="T337" s="24" t="str">
        <f>'SERIES_DB-MetaData'!T337</f>
        <v>C</v>
      </c>
      <c r="U337" s="31">
        <f>IF('SERIES_DB-MetaData'!$F337="US",'SERIES_DB-MetaData'!U337,'SERIES_DB-MetaData'!U337/(25.4^2))</f>
        <v>193.75038750077502</v>
      </c>
      <c r="V337" s="31">
        <f>IF('SERIES_DB-MetaData'!$F337="US",'SERIES_DB-MetaData'!V337,'SERIES_DB-MetaData'!V337/25.4)</f>
        <v>0.39370078740157483</v>
      </c>
      <c r="W337" s="31">
        <f>IF('SERIES_DB-MetaData'!$F337="US",'SERIES_DB-MetaData'!W337,'SERIES_DB-MetaData'!W337/25.4)</f>
        <v>0.39370078740157483</v>
      </c>
      <c r="X337" s="31">
        <f>IF('SERIES_DB-MetaData'!$F337="US",'SERIES_DB-MetaData'!X337,'SERIES_DB-MetaData'!X337/25.4)</f>
        <v>0</v>
      </c>
      <c r="Y337" s="108">
        <f>'SERIES_DB-MetaData'!Y337</f>
        <v>6</v>
      </c>
      <c r="Z337" s="31">
        <f>IF('SERIES_DB-MetaData'!$F337="US",'SERIES_DB-MetaData'!Z337,'SERIES_DB-MetaData'!Z337/25.4)</f>
        <v>0</v>
      </c>
      <c r="AA337" s="108">
        <f>'SERIES_DB-MetaData'!AA337</f>
        <v>0</v>
      </c>
      <c r="AB337" s="31">
        <f>IF('SERIES_DB-MetaData'!$F337="US",'SERIES_DB-MetaData'!AB337,'SERIES_DB-MetaData'!AB337/25.4)</f>
        <v>3.1496062992125986</v>
      </c>
      <c r="AC337" s="108">
        <f>'SERIES_DB-MetaData'!AC337</f>
        <v>1</v>
      </c>
      <c r="AD337" s="108" t="str">
        <f>'SERIES_DB-MetaData'!AD337</f>
        <v>CH</v>
      </c>
      <c r="AE337" s="31">
        <f>IF('SERIES_DB-MetaData'!$F337="US",'SERIES_DB-MetaData'!AE337,'SERIES_DB-MetaData'!AE337/25.4)</f>
        <v>21.535433070866144</v>
      </c>
      <c r="AF337" s="108" t="str">
        <f>'SERIES_DB-MetaData'!AF337</f>
        <v>Ribbed</v>
      </c>
      <c r="AG337" s="23">
        <f t="shared" si="30"/>
        <v>0.37699111843077515</v>
      </c>
      <c r="AH337" s="31">
        <f>IF('SERIES_DB-MetaData'!$F337="US",'SERIES_DB-MetaData'!AH337,'SERIES_DB-MetaData'!AH337/25.4)</f>
        <v>0</v>
      </c>
      <c r="AI337" s="31">
        <f>IF('SERIES_DB-MetaData'!$F337="US",'SERIES_DB-MetaData'!AI337,'SERIES_DB-MetaData'!AI337/6.89476)</f>
        <v>53.083791168945694</v>
      </c>
      <c r="AJ337" s="31">
        <f>IF('SERIES_DB-MetaData'!$F337="US",'SERIES_DB-MetaData'!AJ337,'SERIES_DB-MetaData'!AJ337/6.89476)</f>
        <v>75.999744733681808</v>
      </c>
      <c r="AK337" s="31">
        <f>IF('SERIES_DB-MetaData'!$F337="US",'SERIES_DB-MetaData'!AK337,'SERIES_DB-MetaData'!AK337/6.89476)</f>
        <v>53.083791168945694</v>
      </c>
      <c r="AL337" s="31">
        <f>IF('SERIES_DB-MetaData'!$F337="US",'SERIES_DB-MetaData'!AL337,'SERIES_DB-MetaData'!AL337/6.89476)</f>
        <v>0</v>
      </c>
      <c r="AM337" s="31">
        <f>IF('SERIES_DB-MetaData'!$F337="US",'SERIES_DB-MetaData'!AM337,'SERIES_DB-MetaData'!AM337/6.89476)</f>
        <v>75.999744733681808</v>
      </c>
      <c r="AN337" s="31">
        <f>IF('SERIES_DB-MetaData'!$F337="US",'SERIES_DB-MetaData'!AN337,'SERIES_DB-MetaData'!AN337/6.89476)</f>
        <v>0</v>
      </c>
      <c r="AO337" s="108">
        <f>'SERIES_DB-MetaData'!AO337</f>
        <v>0</v>
      </c>
      <c r="AP337" s="108" t="str">
        <f>'SERIES_DB-MetaData'!AP337</f>
        <v>R</v>
      </c>
      <c r="AQ337" s="108">
        <f>'SERIES_DB-MetaData'!AQ337</f>
        <v>2</v>
      </c>
      <c r="AR337" s="108" t="str">
        <f>'SERIES_DB-MetaData'!AR337</f>
        <v>Ribbed</v>
      </c>
      <c r="AS337" s="31">
        <f>IF('SERIES_DB-MetaData'!$F337="US",'SERIES_DB-MetaData'!AS337,'SERIES_DB-MetaData'!AS337/25.4)</f>
        <v>0.23622047244094491</v>
      </c>
      <c r="AT337" s="108">
        <f>'SERIES_DB-MetaData'!AT337</f>
        <v>25</v>
      </c>
      <c r="AU337" s="31">
        <f>IF('SERIES_DB-MetaData'!$F337="US",'SERIES_DB-MetaData'!AU337,'SERIES_DB-MetaData'!AU337/25.4)</f>
        <v>3.1496062992125986</v>
      </c>
      <c r="AV337" s="31">
        <f>IF('SERIES_DB-MetaData'!$F337="US",'SERIES_DB-MetaData'!AV337,'SERIES_DB-MetaData'!AV337/25.4)</f>
        <v>0</v>
      </c>
      <c r="AW337" s="108">
        <f>'SERIES_DB-MetaData'!AW337</f>
        <v>0</v>
      </c>
      <c r="AX337" s="31">
        <f>IF('SERIES_DB-MetaData'!$F337="US",'SERIES_DB-MetaData'!AX337,'SERIES_DB-MetaData'!AX337/25.4)</f>
        <v>0</v>
      </c>
      <c r="AY337" s="23">
        <f t="shared" si="31"/>
        <v>0.56548667764616278</v>
      </c>
      <c r="AZ337" s="23"/>
      <c r="BA337" s="31">
        <f>IF('SERIES_DB-MetaData'!$F337="US",'SERIES_DB-MetaData'!BA337,'SERIES_DB-MetaData'!BA337/6.89476)</f>
        <v>56.854770869471892</v>
      </c>
      <c r="BB337" s="31">
        <f>IF('SERIES_DB-MetaData'!$F337="US",'SERIES_DB-MetaData'!BB337,'SERIES_DB-MetaData'!BB337/6.89476)</f>
        <v>69.473049098155698</v>
      </c>
      <c r="BC337" s="108">
        <f>'SERIES_DB-MetaData'!BC337</f>
        <v>0</v>
      </c>
      <c r="BD337" s="31">
        <f>IF('SERIES_DB-MetaData'!$F337="US",'SERIES_DB-MetaData'!BD337,'SERIES_DB-MetaData'!BD337/25.4)</f>
        <v>0.23622047244094491</v>
      </c>
      <c r="BE337" s="31">
        <f>IF('SERIES_DB-MetaData'!$F337="US",'SERIES_DB-MetaData'!BE337,'SERIES_DB-MetaData'!BE337/25.4)</f>
        <v>4.9212598425196852</v>
      </c>
      <c r="BF337" s="108">
        <f>'SERIES_DB-MetaData'!BF337</f>
        <v>2</v>
      </c>
      <c r="BG337" s="23">
        <f t="shared" si="32"/>
        <v>0.36191147369354421</v>
      </c>
      <c r="BH337" s="31">
        <f>IF('SERIES_DB-MetaData'!$F337="US",'SERIES_DB-MetaData'!BH337,'SERIES_DB-MetaData'!BH337/25.4)</f>
        <v>0</v>
      </c>
      <c r="BI337" s="31">
        <f>IF('SERIES_DB-MetaData'!$F337="US",'SERIES_DB-MetaData'!BI337,'SERIES_DB-MetaData'!BI337/6.89476)</f>
        <v>56.854770869471892</v>
      </c>
      <c r="BJ337" s="31">
        <f>IF('SERIES_DB-MetaData'!$F337="US",'SERIES_DB-MetaData'!BJ337,'SERIES_DB-MetaData'!BJ337/6.89476)</f>
        <v>71.503576629208268</v>
      </c>
      <c r="BK337" s="108">
        <f>'SERIES_DB-MetaData'!BK337</f>
        <v>0</v>
      </c>
      <c r="BL337" s="31">
        <f>IF('SERIES_DB-MetaData'!$F337="US",'SERIES_DB-MetaData'!BL337,'SERIES_DB-MetaData'!BL337/25.4)</f>
        <v>0.23622047244094491</v>
      </c>
      <c r="BM337" s="31">
        <f>IF('SERIES_DB-MetaData'!$F337="US",'SERIES_DB-MetaData'!BM337,'SERIES_DB-MetaData'!BM337/25.4)</f>
        <v>4.9212598425196852</v>
      </c>
      <c r="BN337" s="31">
        <f>'SERIES_DB-MetaData'!$BO$6</f>
        <v>0.52359877559829893</v>
      </c>
      <c r="BO337" s="22">
        <f>'SERIES_DB-MetaData'!$BO$6</f>
        <v>0.52359877559829893</v>
      </c>
      <c r="BP337" s="31">
        <f>IF('SERIES_DB-MetaData'!$F337="US",'SERIES_DB-MetaData'!BP337,'SERIES_DB-MetaData'!BP337/6.89476)</f>
        <v>56.854770869471892</v>
      </c>
      <c r="BQ337" s="31">
        <f>IF('SERIES_DB-MetaData'!$F337="US",'SERIES_DB-MetaData'!BQ337,'SERIES_DB-MetaData'!BQ337/6.89476)</f>
        <v>69.473049098155698</v>
      </c>
      <c r="BR337" s="108">
        <f>'SERIES_DB-MetaData'!BR337</f>
        <v>0</v>
      </c>
      <c r="BS337" s="31">
        <f>IF('SERIES_DB-MetaData'!$F337="US",'SERIES_DB-MetaData'!BS337,'SERIES_DB-MetaData'!BS337/25.4)</f>
        <v>0</v>
      </c>
      <c r="BT337" s="108">
        <f>'SERIES_DB-MetaData'!BT337</f>
        <v>0</v>
      </c>
      <c r="BU337" s="108">
        <f t="shared" si="33"/>
        <v>0</v>
      </c>
      <c r="BV337" s="31">
        <f>IF('SERIES_DB-MetaData'!$F337="US",'SERIES_DB-MetaData'!BV337,'SERIES_DB-MetaData'!BV337/6.89476)</f>
        <v>0</v>
      </c>
      <c r="BW337" s="108">
        <f>'SERIES_DB-MetaData'!BW337</f>
        <v>0</v>
      </c>
      <c r="BX337" s="108">
        <f>'SERIES_DB-MetaData'!BX337</f>
        <v>1</v>
      </c>
    </row>
    <row r="338" spans="1:76">
      <c r="A338" s="85">
        <f>'SERIES_DB-MetaData'!A338</f>
        <v>333</v>
      </c>
      <c r="B338" s="85">
        <f>'SERIES_DB-MetaData'!B338</f>
        <v>0</v>
      </c>
      <c r="C338" s="85">
        <f>'SERIES_DB-MetaData'!C338</f>
        <v>16</v>
      </c>
      <c r="D338" s="85" t="str">
        <f>'SERIES_DB-MetaData'!D338</f>
        <v>SW5-2</v>
      </c>
      <c r="E338" s="85" t="str">
        <f>'SERIES_DB-MetaData'!E338</f>
        <v>Zhang, 2007 (from Lu et al., 2010, NEES Database)</v>
      </c>
      <c r="F338" s="20" t="s">
        <v>193</v>
      </c>
      <c r="G338" s="85" t="str">
        <f>'SERIES_DB-MetaData'!G338</f>
        <v>C</v>
      </c>
      <c r="H338" s="85" t="str">
        <f>'SERIES_DB-MetaData'!H338</f>
        <v>R</v>
      </c>
      <c r="I338" s="31">
        <f>IF('SERIES_DB-MetaData'!$F338="US",'SERIES_DB-MetaData'!I338,'SERIES_DB-MetaData'!I338/6.89476)</f>
        <v>4.4671605683156486</v>
      </c>
      <c r="J338" s="31">
        <f>IF('SERIES_DB-MetaData'!$F338="US",'SERIES_DB-MetaData'!J338,'SERIES_DB-MetaData'!J338/6.89476)</f>
        <v>0</v>
      </c>
      <c r="K338" s="31">
        <f>IF('SERIES_DB-MetaData'!$F338="US",'SERIES_DB-MetaData'!K338,'SERIES_DB-MetaData'!K338/6.89476)</f>
        <v>0</v>
      </c>
      <c r="L338" s="31">
        <f>IF('SERIES_DB-MetaData'!$F338="US",'SERIES_DB-MetaData'!L338,'SERIES_DB-MetaData'!L338/4.448)</f>
        <v>259.66726618705036</v>
      </c>
      <c r="M338" s="20" t="str">
        <f>'SERIES_DB-MetaData'!M338</f>
        <v>III</v>
      </c>
      <c r="N338" s="31">
        <f>IF('SERIES_DB-MetaData'!$F338="US",'SERIES_DB-MetaData'!N338,'SERIES_DB-MetaData'!N338/25.4)</f>
        <v>4.9212598425196852</v>
      </c>
      <c r="O338" s="31">
        <f>IF('SERIES_DB-MetaData'!$F338="US",'SERIES_DB-MetaData'!O338,'SERIES_DB-MetaData'!O338/25.4)</f>
        <v>7.8740157480314963</v>
      </c>
      <c r="P338" s="31">
        <f>IF('SERIES_DB-MetaData'!$F338="US",'SERIES_DB-MetaData'!P338,'SERIES_DB-MetaData'!P338/25.4)</f>
        <v>39.370078740157481</v>
      </c>
      <c r="Q338" s="31">
        <f>IF('SERIES_DB-MetaData'!$F338="US",'SERIES_DB-MetaData'!Q338,'SERIES_DB-MetaData'!Q338/25.4)</f>
        <v>4.9212598425196852</v>
      </c>
      <c r="R338" s="31">
        <f>IF('SERIES_DB-MetaData'!$F338="US",'SERIES_DB-MetaData'!R338,'SERIES_DB-MetaData'!R338/25.4)</f>
        <v>78.740157480314963</v>
      </c>
      <c r="S338" s="31">
        <f>IF('SERIES_DB-MetaData'!$F338="US",'SERIES_DB-MetaData'!S338,'SERIES_DB-MetaData'!S338/25.4)</f>
        <v>78.740157480314963</v>
      </c>
      <c r="T338" s="24" t="str">
        <f>'SERIES_DB-MetaData'!T338</f>
        <v>C</v>
      </c>
      <c r="U338" s="31">
        <f>IF('SERIES_DB-MetaData'!$F338="US",'SERIES_DB-MetaData'!U338,'SERIES_DB-MetaData'!U338/(25.4^2))</f>
        <v>193.75038750077502</v>
      </c>
      <c r="V338" s="31">
        <f>IF('SERIES_DB-MetaData'!$F338="US",'SERIES_DB-MetaData'!V338,'SERIES_DB-MetaData'!V338/25.4)</f>
        <v>0.39370078740157483</v>
      </c>
      <c r="W338" s="31">
        <f>IF('SERIES_DB-MetaData'!$F338="US",'SERIES_DB-MetaData'!W338,'SERIES_DB-MetaData'!W338/25.4)</f>
        <v>0.39370078740157483</v>
      </c>
      <c r="X338" s="31">
        <f>IF('SERIES_DB-MetaData'!$F338="US",'SERIES_DB-MetaData'!X338,'SERIES_DB-MetaData'!X338/25.4)</f>
        <v>0</v>
      </c>
      <c r="Y338" s="108">
        <f>'SERIES_DB-MetaData'!Y338</f>
        <v>6</v>
      </c>
      <c r="Z338" s="31">
        <f>IF('SERIES_DB-MetaData'!$F338="US",'SERIES_DB-MetaData'!Z338,'SERIES_DB-MetaData'!Z338/25.4)</f>
        <v>0</v>
      </c>
      <c r="AA338" s="108">
        <f>'SERIES_DB-MetaData'!AA338</f>
        <v>0</v>
      </c>
      <c r="AB338" s="31">
        <f>IF('SERIES_DB-MetaData'!$F338="US",'SERIES_DB-MetaData'!AB338,'SERIES_DB-MetaData'!AB338/25.4)</f>
        <v>3.1496062992125986</v>
      </c>
      <c r="AC338" s="108">
        <f>'SERIES_DB-MetaData'!AC338</f>
        <v>1</v>
      </c>
      <c r="AD338" s="108" t="str">
        <f>'SERIES_DB-MetaData'!AD338</f>
        <v>CH</v>
      </c>
      <c r="AE338" s="31">
        <f>IF('SERIES_DB-MetaData'!$F338="US",'SERIES_DB-MetaData'!AE338,'SERIES_DB-MetaData'!AE338/25.4)</f>
        <v>21.535433070866144</v>
      </c>
      <c r="AF338" s="108" t="str">
        <f>'SERIES_DB-MetaData'!AF338</f>
        <v>Ribbed</v>
      </c>
      <c r="AG338" s="23">
        <f t="shared" si="30"/>
        <v>0.37699111843077515</v>
      </c>
      <c r="AH338" s="31">
        <f>IF('SERIES_DB-MetaData'!$F338="US",'SERIES_DB-MetaData'!AH338,'SERIES_DB-MetaData'!AH338/25.4)</f>
        <v>0</v>
      </c>
      <c r="AI338" s="31">
        <f>IF('SERIES_DB-MetaData'!$F338="US",'SERIES_DB-MetaData'!AI338,'SERIES_DB-MetaData'!AI338/6.89476)</f>
        <v>53.083791168945694</v>
      </c>
      <c r="AJ338" s="31">
        <f>IF('SERIES_DB-MetaData'!$F338="US",'SERIES_DB-MetaData'!AJ338,'SERIES_DB-MetaData'!AJ338/6.89476)</f>
        <v>75.999744733681808</v>
      </c>
      <c r="AK338" s="31">
        <f>IF('SERIES_DB-MetaData'!$F338="US",'SERIES_DB-MetaData'!AK338,'SERIES_DB-MetaData'!AK338/6.89476)</f>
        <v>53.083791168945694</v>
      </c>
      <c r="AL338" s="31">
        <f>IF('SERIES_DB-MetaData'!$F338="US",'SERIES_DB-MetaData'!AL338,'SERIES_DB-MetaData'!AL338/6.89476)</f>
        <v>0</v>
      </c>
      <c r="AM338" s="31">
        <f>IF('SERIES_DB-MetaData'!$F338="US",'SERIES_DB-MetaData'!AM338,'SERIES_DB-MetaData'!AM338/6.89476)</f>
        <v>75.999744733681808</v>
      </c>
      <c r="AN338" s="31">
        <f>IF('SERIES_DB-MetaData'!$F338="US",'SERIES_DB-MetaData'!AN338,'SERIES_DB-MetaData'!AN338/6.89476)</f>
        <v>0</v>
      </c>
      <c r="AO338" s="108">
        <f>'SERIES_DB-MetaData'!AO338</f>
        <v>0</v>
      </c>
      <c r="AP338" s="108" t="str">
        <f>'SERIES_DB-MetaData'!AP338</f>
        <v>R</v>
      </c>
      <c r="AQ338" s="108">
        <f>'SERIES_DB-MetaData'!AQ338</f>
        <v>2</v>
      </c>
      <c r="AR338" s="108" t="str">
        <f>'SERIES_DB-MetaData'!AR338</f>
        <v>Ribbed</v>
      </c>
      <c r="AS338" s="31">
        <f>IF('SERIES_DB-MetaData'!$F338="US",'SERIES_DB-MetaData'!AS338,'SERIES_DB-MetaData'!AS338/25.4)</f>
        <v>0.23622047244094491</v>
      </c>
      <c r="AT338" s="108">
        <f>'SERIES_DB-MetaData'!AT338</f>
        <v>25</v>
      </c>
      <c r="AU338" s="31">
        <f>IF('SERIES_DB-MetaData'!$F338="US",'SERIES_DB-MetaData'!AU338,'SERIES_DB-MetaData'!AU338/25.4)</f>
        <v>3.1496062992125986</v>
      </c>
      <c r="AV338" s="31">
        <f>IF('SERIES_DB-MetaData'!$F338="US",'SERIES_DB-MetaData'!AV338,'SERIES_DB-MetaData'!AV338/25.4)</f>
        <v>0</v>
      </c>
      <c r="AW338" s="108">
        <f>'SERIES_DB-MetaData'!AW338</f>
        <v>0</v>
      </c>
      <c r="AX338" s="31">
        <f>IF('SERIES_DB-MetaData'!$F338="US",'SERIES_DB-MetaData'!AX338,'SERIES_DB-MetaData'!AX338/25.4)</f>
        <v>0</v>
      </c>
      <c r="AY338" s="23">
        <f t="shared" si="31"/>
        <v>0.56548667764616278</v>
      </c>
      <c r="AZ338" s="23"/>
      <c r="BA338" s="31">
        <f>IF('SERIES_DB-MetaData'!$F338="US",'SERIES_DB-MetaData'!BA338,'SERIES_DB-MetaData'!BA338/6.89476)</f>
        <v>56.854770869471892</v>
      </c>
      <c r="BB338" s="31">
        <f>IF('SERIES_DB-MetaData'!$F338="US",'SERIES_DB-MetaData'!BB338,'SERIES_DB-MetaData'!BB338/6.89476)</f>
        <v>69.473049098155698</v>
      </c>
      <c r="BC338" s="108">
        <f>'SERIES_DB-MetaData'!BC338</f>
        <v>0</v>
      </c>
      <c r="BD338" s="31">
        <f>IF('SERIES_DB-MetaData'!$F338="US",'SERIES_DB-MetaData'!BD338,'SERIES_DB-MetaData'!BD338/25.4)</f>
        <v>0.23622047244094491</v>
      </c>
      <c r="BE338" s="31">
        <f>IF('SERIES_DB-MetaData'!$F338="US",'SERIES_DB-MetaData'!BE338,'SERIES_DB-MetaData'!BE338/25.4)</f>
        <v>4.9212598425196852</v>
      </c>
      <c r="BF338" s="108">
        <f>'SERIES_DB-MetaData'!BF338</f>
        <v>2</v>
      </c>
      <c r="BG338" s="23">
        <f t="shared" si="32"/>
        <v>0.36191147369354421</v>
      </c>
      <c r="BH338" s="31">
        <f>IF('SERIES_DB-MetaData'!$F338="US",'SERIES_DB-MetaData'!BH338,'SERIES_DB-MetaData'!BH338/25.4)</f>
        <v>0</v>
      </c>
      <c r="BI338" s="31">
        <f>IF('SERIES_DB-MetaData'!$F338="US",'SERIES_DB-MetaData'!BI338,'SERIES_DB-MetaData'!BI338/6.89476)</f>
        <v>56.854770869471892</v>
      </c>
      <c r="BJ338" s="31">
        <f>IF('SERIES_DB-MetaData'!$F338="US",'SERIES_DB-MetaData'!BJ338,'SERIES_DB-MetaData'!BJ338/6.89476)</f>
        <v>71.503576629208268</v>
      </c>
      <c r="BK338" s="108">
        <f>'SERIES_DB-MetaData'!BK338</f>
        <v>0</v>
      </c>
      <c r="BL338" s="31">
        <f>IF('SERIES_DB-MetaData'!$F338="US",'SERIES_DB-MetaData'!BL338,'SERIES_DB-MetaData'!BL338/25.4)</f>
        <v>0.23622047244094491</v>
      </c>
      <c r="BM338" s="31">
        <f>IF('SERIES_DB-MetaData'!$F338="US",'SERIES_DB-MetaData'!BM338,'SERIES_DB-MetaData'!BM338/25.4)</f>
        <v>4.9212598425196852</v>
      </c>
      <c r="BN338" s="31">
        <f>'SERIES_DB-MetaData'!$BO$6</f>
        <v>0.52359877559829893</v>
      </c>
      <c r="BO338" s="22">
        <f>'SERIES_DB-MetaData'!$BO$6</f>
        <v>0.52359877559829893</v>
      </c>
      <c r="BP338" s="31">
        <f>IF('SERIES_DB-MetaData'!$F338="US",'SERIES_DB-MetaData'!BP338,'SERIES_DB-MetaData'!BP338/6.89476)</f>
        <v>56.854770869471892</v>
      </c>
      <c r="BQ338" s="31">
        <f>IF('SERIES_DB-MetaData'!$F338="US",'SERIES_DB-MetaData'!BQ338,'SERIES_DB-MetaData'!BQ338/6.89476)</f>
        <v>69.473049098155698</v>
      </c>
      <c r="BR338" s="108">
        <f>'SERIES_DB-MetaData'!BR338</f>
        <v>0</v>
      </c>
      <c r="BS338" s="31">
        <f>IF('SERIES_DB-MetaData'!$F338="US",'SERIES_DB-MetaData'!BS338,'SERIES_DB-MetaData'!BS338/25.4)</f>
        <v>0</v>
      </c>
      <c r="BT338" s="108">
        <f>'SERIES_DB-MetaData'!BT338</f>
        <v>0</v>
      </c>
      <c r="BU338" s="108">
        <f t="shared" si="33"/>
        <v>0</v>
      </c>
      <c r="BV338" s="31">
        <f>IF('SERIES_DB-MetaData'!$F338="US",'SERIES_DB-MetaData'!BV338,'SERIES_DB-MetaData'!BV338/6.89476)</f>
        <v>0</v>
      </c>
      <c r="BW338" s="108">
        <f>'SERIES_DB-MetaData'!BW338</f>
        <v>0</v>
      </c>
      <c r="BX338" s="108">
        <f>'SERIES_DB-MetaData'!BX338</f>
        <v>1</v>
      </c>
    </row>
    <row r="339" spans="1:76">
      <c r="A339" s="85">
        <f>'SERIES_DB-MetaData'!A339</f>
        <v>334</v>
      </c>
      <c r="B339" s="85">
        <f>'SERIES_DB-MetaData'!B339</f>
        <v>0</v>
      </c>
      <c r="C339" s="85">
        <f>'SERIES_DB-MetaData'!C339</f>
        <v>17</v>
      </c>
      <c r="D339" s="85" t="str">
        <f>'SERIES_DB-MetaData'!D339</f>
        <v>SW5-3</v>
      </c>
      <c r="E339" s="85" t="str">
        <f>'SERIES_DB-MetaData'!E339</f>
        <v>Zhang, 2007 (from Lu et al., 2010, NEES Database)</v>
      </c>
      <c r="F339" s="20" t="s">
        <v>193</v>
      </c>
      <c r="G339" s="85" t="str">
        <f>'SERIES_DB-MetaData'!G339</f>
        <v>C</v>
      </c>
      <c r="H339" s="85" t="str">
        <f>'SERIES_DB-MetaData'!H339</f>
        <v>R</v>
      </c>
      <c r="I339" s="31">
        <f>IF('SERIES_DB-MetaData'!$F339="US",'SERIES_DB-MetaData'!I339,'SERIES_DB-MetaData'!I339/6.89476)</f>
        <v>4.4671605683156486</v>
      </c>
      <c r="J339" s="31">
        <f>IF('SERIES_DB-MetaData'!$F339="US",'SERIES_DB-MetaData'!J339,'SERIES_DB-MetaData'!J339/6.89476)</f>
        <v>0</v>
      </c>
      <c r="K339" s="31">
        <f>IF('SERIES_DB-MetaData'!$F339="US",'SERIES_DB-MetaData'!K339,'SERIES_DB-MetaData'!K339/6.89476)</f>
        <v>0</v>
      </c>
      <c r="L339" s="31">
        <f>IF('SERIES_DB-MetaData'!$F339="US",'SERIES_DB-MetaData'!L339,'SERIES_DB-MetaData'!L339/4.448)</f>
        <v>259.66726618705036</v>
      </c>
      <c r="M339" s="20" t="str">
        <f>'SERIES_DB-MetaData'!M339</f>
        <v>III</v>
      </c>
      <c r="N339" s="31">
        <f>IF('SERIES_DB-MetaData'!$F339="US",'SERIES_DB-MetaData'!N339,'SERIES_DB-MetaData'!N339/25.4)</f>
        <v>4.9212598425196852</v>
      </c>
      <c r="O339" s="31">
        <f>IF('SERIES_DB-MetaData'!$F339="US",'SERIES_DB-MetaData'!O339,'SERIES_DB-MetaData'!O339/25.4)</f>
        <v>5.9055118110236222</v>
      </c>
      <c r="P339" s="31">
        <f>IF('SERIES_DB-MetaData'!$F339="US",'SERIES_DB-MetaData'!P339,'SERIES_DB-MetaData'!P339/25.4)</f>
        <v>39.370078740157481</v>
      </c>
      <c r="Q339" s="31">
        <f>IF('SERIES_DB-MetaData'!$F339="US",'SERIES_DB-MetaData'!Q339,'SERIES_DB-MetaData'!Q339/25.4)</f>
        <v>4.9212598425196852</v>
      </c>
      <c r="R339" s="31">
        <f>IF('SERIES_DB-MetaData'!$F339="US",'SERIES_DB-MetaData'!R339,'SERIES_DB-MetaData'!R339/25.4)</f>
        <v>78.740157480314963</v>
      </c>
      <c r="S339" s="31">
        <f>IF('SERIES_DB-MetaData'!$F339="US",'SERIES_DB-MetaData'!S339,'SERIES_DB-MetaData'!S339/25.4)</f>
        <v>78.740157480314963</v>
      </c>
      <c r="T339" s="24" t="str">
        <f>'SERIES_DB-MetaData'!T339</f>
        <v>C</v>
      </c>
      <c r="U339" s="31">
        <f>IF('SERIES_DB-MetaData'!$F339="US",'SERIES_DB-MetaData'!U339,'SERIES_DB-MetaData'!U339/(25.4^2))</f>
        <v>193.75038750077502</v>
      </c>
      <c r="V339" s="31">
        <f>IF('SERIES_DB-MetaData'!$F339="US",'SERIES_DB-MetaData'!V339,'SERIES_DB-MetaData'!V339/25.4)</f>
        <v>0.39370078740157483</v>
      </c>
      <c r="W339" s="31">
        <f>IF('SERIES_DB-MetaData'!$F339="US",'SERIES_DB-MetaData'!W339,'SERIES_DB-MetaData'!W339/25.4)</f>
        <v>0.39370078740157483</v>
      </c>
      <c r="X339" s="31">
        <f>IF('SERIES_DB-MetaData'!$F339="US",'SERIES_DB-MetaData'!X339,'SERIES_DB-MetaData'!X339/25.4)</f>
        <v>0</v>
      </c>
      <c r="Y339" s="108">
        <f>'SERIES_DB-MetaData'!Y339</f>
        <v>6</v>
      </c>
      <c r="Z339" s="31">
        <f>IF('SERIES_DB-MetaData'!$F339="US",'SERIES_DB-MetaData'!Z339,'SERIES_DB-MetaData'!Z339/25.4)</f>
        <v>0</v>
      </c>
      <c r="AA339" s="108">
        <f>'SERIES_DB-MetaData'!AA339</f>
        <v>0</v>
      </c>
      <c r="AB339" s="31">
        <f>IF('SERIES_DB-MetaData'!$F339="US",'SERIES_DB-MetaData'!AB339,'SERIES_DB-MetaData'!AB339/25.4)</f>
        <v>3.1496062992125986</v>
      </c>
      <c r="AC339" s="108">
        <f>'SERIES_DB-MetaData'!AC339</f>
        <v>1</v>
      </c>
      <c r="AD339" s="108" t="str">
        <f>'SERIES_DB-MetaData'!AD339</f>
        <v>CH</v>
      </c>
      <c r="AE339" s="31">
        <f>IF('SERIES_DB-MetaData'!$F339="US",'SERIES_DB-MetaData'!AE339,'SERIES_DB-MetaData'!AE339/25.4)</f>
        <v>21.535433070866144</v>
      </c>
      <c r="AF339" s="108" t="str">
        <f>'SERIES_DB-MetaData'!AF339</f>
        <v>Ribbed</v>
      </c>
      <c r="AG339" s="23">
        <f t="shared" si="30"/>
        <v>0.37699111843077515</v>
      </c>
      <c r="AH339" s="31">
        <f>IF('SERIES_DB-MetaData'!$F339="US",'SERIES_DB-MetaData'!AH339,'SERIES_DB-MetaData'!AH339/25.4)</f>
        <v>0</v>
      </c>
      <c r="AI339" s="31">
        <f>IF('SERIES_DB-MetaData'!$F339="US",'SERIES_DB-MetaData'!AI339,'SERIES_DB-MetaData'!AI339/6.89476)</f>
        <v>53.083791168945694</v>
      </c>
      <c r="AJ339" s="31">
        <f>IF('SERIES_DB-MetaData'!$F339="US",'SERIES_DB-MetaData'!AJ339,'SERIES_DB-MetaData'!AJ339/6.89476)</f>
        <v>75.999744733681808</v>
      </c>
      <c r="AK339" s="31">
        <f>IF('SERIES_DB-MetaData'!$F339="US",'SERIES_DB-MetaData'!AK339,'SERIES_DB-MetaData'!AK339/6.89476)</f>
        <v>53.083791168945694</v>
      </c>
      <c r="AL339" s="31">
        <f>IF('SERIES_DB-MetaData'!$F339="US",'SERIES_DB-MetaData'!AL339,'SERIES_DB-MetaData'!AL339/6.89476)</f>
        <v>0</v>
      </c>
      <c r="AM339" s="31">
        <f>IF('SERIES_DB-MetaData'!$F339="US",'SERIES_DB-MetaData'!AM339,'SERIES_DB-MetaData'!AM339/6.89476)</f>
        <v>75.999744733681808</v>
      </c>
      <c r="AN339" s="31">
        <f>IF('SERIES_DB-MetaData'!$F339="US",'SERIES_DB-MetaData'!AN339,'SERIES_DB-MetaData'!AN339/6.89476)</f>
        <v>0</v>
      </c>
      <c r="AO339" s="108">
        <f>'SERIES_DB-MetaData'!AO339</f>
        <v>0</v>
      </c>
      <c r="AP339" s="108" t="str">
        <f>'SERIES_DB-MetaData'!AP339</f>
        <v>R</v>
      </c>
      <c r="AQ339" s="108">
        <f>'SERIES_DB-MetaData'!AQ339</f>
        <v>2</v>
      </c>
      <c r="AR339" s="108" t="str">
        <f>'SERIES_DB-MetaData'!AR339</f>
        <v>Ribbed</v>
      </c>
      <c r="AS339" s="31">
        <f>IF('SERIES_DB-MetaData'!$F339="US",'SERIES_DB-MetaData'!AS339,'SERIES_DB-MetaData'!AS339/25.4)</f>
        <v>0.23622047244094491</v>
      </c>
      <c r="AT339" s="108">
        <f>'SERIES_DB-MetaData'!AT339</f>
        <v>25</v>
      </c>
      <c r="AU339" s="31">
        <f>IF('SERIES_DB-MetaData'!$F339="US",'SERIES_DB-MetaData'!AU339,'SERIES_DB-MetaData'!AU339/25.4)</f>
        <v>3.1496062992125986</v>
      </c>
      <c r="AV339" s="31">
        <f>IF('SERIES_DB-MetaData'!$F339="US",'SERIES_DB-MetaData'!AV339,'SERIES_DB-MetaData'!AV339/25.4)</f>
        <v>0</v>
      </c>
      <c r="AW339" s="108">
        <f>'SERIES_DB-MetaData'!AW339</f>
        <v>0</v>
      </c>
      <c r="AX339" s="31">
        <f>IF('SERIES_DB-MetaData'!$F339="US",'SERIES_DB-MetaData'!AX339,'SERIES_DB-MetaData'!AX339/25.4)</f>
        <v>0</v>
      </c>
      <c r="AY339" s="23">
        <f t="shared" si="31"/>
        <v>0.56548667764616278</v>
      </c>
      <c r="AZ339" s="23"/>
      <c r="BA339" s="31">
        <f>IF('SERIES_DB-MetaData'!$F339="US",'SERIES_DB-MetaData'!BA339,'SERIES_DB-MetaData'!BA339/6.89476)</f>
        <v>56.854770869471892</v>
      </c>
      <c r="BB339" s="31">
        <f>IF('SERIES_DB-MetaData'!$F339="US",'SERIES_DB-MetaData'!BB339,'SERIES_DB-MetaData'!BB339/6.89476)</f>
        <v>69.473049098155698</v>
      </c>
      <c r="BC339" s="108">
        <f>'SERIES_DB-MetaData'!BC339</f>
        <v>0</v>
      </c>
      <c r="BD339" s="31">
        <f>IF('SERIES_DB-MetaData'!$F339="US",'SERIES_DB-MetaData'!BD339,'SERIES_DB-MetaData'!BD339/25.4)</f>
        <v>0.23622047244094491</v>
      </c>
      <c r="BE339" s="31">
        <f>IF('SERIES_DB-MetaData'!$F339="US",'SERIES_DB-MetaData'!BE339,'SERIES_DB-MetaData'!BE339/25.4)</f>
        <v>4.9212598425196852</v>
      </c>
      <c r="BF339" s="108">
        <f>'SERIES_DB-MetaData'!BF339</f>
        <v>2</v>
      </c>
      <c r="BG339" s="23">
        <f t="shared" si="32"/>
        <v>0.36191147369354421</v>
      </c>
      <c r="BH339" s="31">
        <f>IF('SERIES_DB-MetaData'!$F339="US",'SERIES_DB-MetaData'!BH339,'SERIES_DB-MetaData'!BH339/25.4)</f>
        <v>0</v>
      </c>
      <c r="BI339" s="31">
        <f>IF('SERIES_DB-MetaData'!$F339="US",'SERIES_DB-MetaData'!BI339,'SERIES_DB-MetaData'!BI339/6.89476)</f>
        <v>56.854770869471892</v>
      </c>
      <c r="BJ339" s="31">
        <f>IF('SERIES_DB-MetaData'!$F339="US",'SERIES_DB-MetaData'!BJ339,'SERIES_DB-MetaData'!BJ339/6.89476)</f>
        <v>71.503576629208268</v>
      </c>
      <c r="BK339" s="108">
        <f>'SERIES_DB-MetaData'!BK339</f>
        <v>0</v>
      </c>
      <c r="BL339" s="31">
        <f>IF('SERIES_DB-MetaData'!$F339="US",'SERIES_DB-MetaData'!BL339,'SERIES_DB-MetaData'!BL339/25.4)</f>
        <v>0.23622047244094491</v>
      </c>
      <c r="BM339" s="31">
        <f>IF('SERIES_DB-MetaData'!$F339="US",'SERIES_DB-MetaData'!BM339,'SERIES_DB-MetaData'!BM339/25.4)</f>
        <v>4.9212598425196852</v>
      </c>
      <c r="BN339" s="31">
        <f>'SERIES_DB-MetaData'!$BO$6</f>
        <v>0.52359877559829893</v>
      </c>
      <c r="BO339" s="22">
        <f>'SERIES_DB-MetaData'!$BO$6</f>
        <v>0.52359877559829893</v>
      </c>
      <c r="BP339" s="31">
        <f>IF('SERIES_DB-MetaData'!$F339="US",'SERIES_DB-MetaData'!BP339,'SERIES_DB-MetaData'!BP339/6.89476)</f>
        <v>56.854770869471892</v>
      </c>
      <c r="BQ339" s="31">
        <f>IF('SERIES_DB-MetaData'!$F339="US",'SERIES_DB-MetaData'!BQ339,'SERIES_DB-MetaData'!BQ339/6.89476)</f>
        <v>69.473049098155698</v>
      </c>
      <c r="BR339" s="108">
        <f>'SERIES_DB-MetaData'!BR339</f>
        <v>0</v>
      </c>
      <c r="BS339" s="31">
        <f>IF('SERIES_DB-MetaData'!$F339="US",'SERIES_DB-MetaData'!BS339,'SERIES_DB-MetaData'!BS339/25.4)</f>
        <v>0</v>
      </c>
      <c r="BT339" s="108">
        <f>'SERIES_DB-MetaData'!BT339</f>
        <v>0</v>
      </c>
      <c r="BU339" s="108">
        <f t="shared" si="33"/>
        <v>0</v>
      </c>
      <c r="BV339" s="31">
        <f>IF('SERIES_DB-MetaData'!$F339="US",'SERIES_DB-MetaData'!BV339,'SERIES_DB-MetaData'!BV339/6.89476)</f>
        <v>0</v>
      </c>
      <c r="BW339" s="108">
        <f>'SERIES_DB-MetaData'!BW339</f>
        <v>0</v>
      </c>
      <c r="BX339" s="108">
        <f>'SERIES_DB-MetaData'!BX339</f>
        <v>1</v>
      </c>
    </row>
    <row r="340" spans="1:76">
      <c r="A340" s="85">
        <f>'SERIES_DB-MetaData'!A340</f>
        <v>335</v>
      </c>
      <c r="B340" s="85">
        <f>'SERIES_DB-MetaData'!B340</f>
        <v>0</v>
      </c>
      <c r="C340" s="85">
        <f>'SERIES_DB-MetaData'!C340</f>
        <v>18</v>
      </c>
      <c r="D340" s="85" t="str">
        <f>'SERIES_DB-MetaData'!D340</f>
        <v>SW6-1</v>
      </c>
      <c r="E340" s="85" t="str">
        <f>'SERIES_DB-MetaData'!E340</f>
        <v>Zhang, 2007 (from Lu et al., 2010, NEES Database)</v>
      </c>
      <c r="F340" s="20" t="s">
        <v>193</v>
      </c>
      <c r="G340" s="85" t="str">
        <f>'SERIES_DB-MetaData'!G340</f>
        <v>C</v>
      </c>
      <c r="H340" s="85" t="str">
        <f>'SERIES_DB-MetaData'!H340</f>
        <v>R</v>
      </c>
      <c r="I340" s="31">
        <f>IF('SERIES_DB-MetaData'!$F340="US",'SERIES_DB-MetaData'!I340,'SERIES_DB-MetaData'!I340/6.89476)</f>
        <v>4.4671605683156486</v>
      </c>
      <c r="J340" s="31">
        <f>IF('SERIES_DB-MetaData'!$F340="US",'SERIES_DB-MetaData'!J340,'SERIES_DB-MetaData'!J340/6.89476)</f>
        <v>0</v>
      </c>
      <c r="K340" s="31">
        <f>IF('SERIES_DB-MetaData'!$F340="US",'SERIES_DB-MetaData'!K340,'SERIES_DB-MetaData'!K340/6.89476)</f>
        <v>0</v>
      </c>
      <c r="L340" s="31">
        <f>IF('SERIES_DB-MetaData'!$F340="US",'SERIES_DB-MetaData'!L340,'SERIES_DB-MetaData'!L340/4.448)</f>
        <v>259.66726618705036</v>
      </c>
      <c r="M340" s="20" t="str">
        <f>'SERIES_DB-MetaData'!M340</f>
        <v>III</v>
      </c>
      <c r="N340" s="31">
        <f>IF('SERIES_DB-MetaData'!$F340="US",'SERIES_DB-MetaData'!N340,'SERIES_DB-MetaData'!N340/25.4)</f>
        <v>4.9212598425196852</v>
      </c>
      <c r="O340" s="31">
        <f>IF('SERIES_DB-MetaData'!$F340="US",'SERIES_DB-MetaData'!O340,'SERIES_DB-MetaData'!O340/25.4)</f>
        <v>7.8740157480314963</v>
      </c>
      <c r="P340" s="31">
        <f>IF('SERIES_DB-MetaData'!$F340="US",'SERIES_DB-MetaData'!P340,'SERIES_DB-MetaData'!P340/25.4)</f>
        <v>39.370078740157481</v>
      </c>
      <c r="Q340" s="31">
        <f>IF('SERIES_DB-MetaData'!$F340="US",'SERIES_DB-MetaData'!Q340,'SERIES_DB-MetaData'!Q340/25.4)</f>
        <v>4.9212598425196852</v>
      </c>
      <c r="R340" s="31">
        <f>IF('SERIES_DB-MetaData'!$F340="US",'SERIES_DB-MetaData'!R340,'SERIES_DB-MetaData'!R340/25.4)</f>
        <v>78.740157480314963</v>
      </c>
      <c r="S340" s="31">
        <f>IF('SERIES_DB-MetaData'!$F340="US",'SERIES_DB-MetaData'!S340,'SERIES_DB-MetaData'!S340/25.4)</f>
        <v>78.740157480314963</v>
      </c>
      <c r="T340" s="24" t="str">
        <f>'SERIES_DB-MetaData'!T340</f>
        <v>C</v>
      </c>
      <c r="U340" s="31">
        <f>IF('SERIES_DB-MetaData'!$F340="US",'SERIES_DB-MetaData'!U340,'SERIES_DB-MetaData'!U340/(25.4^2))</f>
        <v>193.75038750077502</v>
      </c>
      <c r="V340" s="31">
        <f>IF('SERIES_DB-MetaData'!$F340="US",'SERIES_DB-MetaData'!V340,'SERIES_DB-MetaData'!V340/25.4)</f>
        <v>0.39370078740157483</v>
      </c>
      <c r="W340" s="31">
        <f>IF('SERIES_DB-MetaData'!$F340="US",'SERIES_DB-MetaData'!W340,'SERIES_DB-MetaData'!W340/25.4)</f>
        <v>0.39370078740157483</v>
      </c>
      <c r="X340" s="31">
        <f>IF('SERIES_DB-MetaData'!$F340="US",'SERIES_DB-MetaData'!X340,'SERIES_DB-MetaData'!X340/25.4)</f>
        <v>0</v>
      </c>
      <c r="Y340" s="108">
        <f>'SERIES_DB-MetaData'!Y340</f>
        <v>6</v>
      </c>
      <c r="Z340" s="31">
        <f>IF('SERIES_DB-MetaData'!$F340="US",'SERIES_DB-MetaData'!Z340,'SERIES_DB-MetaData'!Z340/25.4)</f>
        <v>0</v>
      </c>
      <c r="AA340" s="108">
        <f>'SERIES_DB-MetaData'!AA340</f>
        <v>0</v>
      </c>
      <c r="AB340" s="31">
        <f>IF('SERIES_DB-MetaData'!$F340="US",'SERIES_DB-MetaData'!AB340,'SERIES_DB-MetaData'!AB340/25.4)</f>
        <v>3.1496062992125986</v>
      </c>
      <c r="AC340" s="108">
        <f>'SERIES_DB-MetaData'!AC340</f>
        <v>1</v>
      </c>
      <c r="AD340" s="108" t="str">
        <f>'SERIES_DB-MetaData'!AD340</f>
        <v>CH</v>
      </c>
      <c r="AE340" s="31">
        <f>IF('SERIES_DB-MetaData'!$F340="US",'SERIES_DB-MetaData'!AE340,'SERIES_DB-MetaData'!AE340/25.4)</f>
        <v>21.535433070866144</v>
      </c>
      <c r="AF340" s="108" t="str">
        <f>'SERIES_DB-MetaData'!AF340</f>
        <v>Ribbed</v>
      </c>
      <c r="AG340" s="23">
        <f t="shared" si="30"/>
        <v>0.37699111843077515</v>
      </c>
      <c r="AH340" s="31">
        <f>IF('SERIES_DB-MetaData'!$F340="US",'SERIES_DB-MetaData'!AH340,'SERIES_DB-MetaData'!AH340/25.4)</f>
        <v>0</v>
      </c>
      <c r="AI340" s="31">
        <f>IF('SERIES_DB-MetaData'!$F340="US",'SERIES_DB-MetaData'!AI340,'SERIES_DB-MetaData'!AI340/6.89476)</f>
        <v>53.083791168945694</v>
      </c>
      <c r="AJ340" s="31">
        <f>IF('SERIES_DB-MetaData'!$F340="US",'SERIES_DB-MetaData'!AJ340,'SERIES_DB-MetaData'!AJ340/6.89476)</f>
        <v>75.999744733681808</v>
      </c>
      <c r="AK340" s="31">
        <f>IF('SERIES_DB-MetaData'!$F340="US",'SERIES_DB-MetaData'!AK340,'SERIES_DB-MetaData'!AK340/6.89476)</f>
        <v>53.083791168945694</v>
      </c>
      <c r="AL340" s="31">
        <f>IF('SERIES_DB-MetaData'!$F340="US",'SERIES_DB-MetaData'!AL340,'SERIES_DB-MetaData'!AL340/6.89476)</f>
        <v>0</v>
      </c>
      <c r="AM340" s="31">
        <f>IF('SERIES_DB-MetaData'!$F340="US",'SERIES_DB-MetaData'!AM340,'SERIES_DB-MetaData'!AM340/6.89476)</f>
        <v>75.999744733681808</v>
      </c>
      <c r="AN340" s="31">
        <f>IF('SERIES_DB-MetaData'!$F340="US",'SERIES_DB-MetaData'!AN340,'SERIES_DB-MetaData'!AN340/6.89476)</f>
        <v>0</v>
      </c>
      <c r="AO340" s="108">
        <f>'SERIES_DB-MetaData'!AO340</f>
        <v>0</v>
      </c>
      <c r="AP340" s="108" t="str">
        <f>'SERIES_DB-MetaData'!AP340</f>
        <v>R</v>
      </c>
      <c r="AQ340" s="108">
        <f>'SERIES_DB-MetaData'!AQ340</f>
        <v>2</v>
      </c>
      <c r="AR340" s="108" t="str">
        <f>'SERIES_DB-MetaData'!AR340</f>
        <v>Ribbed</v>
      </c>
      <c r="AS340" s="31">
        <f>IF('SERIES_DB-MetaData'!$F340="US",'SERIES_DB-MetaData'!AS340,'SERIES_DB-MetaData'!AS340/25.4)</f>
        <v>0.15748031496062992</v>
      </c>
      <c r="AT340" s="108">
        <f>'SERIES_DB-MetaData'!AT340</f>
        <v>25</v>
      </c>
      <c r="AU340" s="31">
        <f>IF('SERIES_DB-MetaData'!$F340="US",'SERIES_DB-MetaData'!AU340,'SERIES_DB-MetaData'!AU340/25.4)</f>
        <v>3.1496062992125986</v>
      </c>
      <c r="AV340" s="31">
        <f>IF('SERIES_DB-MetaData'!$F340="US",'SERIES_DB-MetaData'!AV340,'SERIES_DB-MetaData'!AV340/25.4)</f>
        <v>0</v>
      </c>
      <c r="AW340" s="108">
        <f>'SERIES_DB-MetaData'!AW340</f>
        <v>0</v>
      </c>
      <c r="AX340" s="31">
        <f>IF('SERIES_DB-MetaData'!$F340="US",'SERIES_DB-MetaData'!AX340,'SERIES_DB-MetaData'!AX340/25.4)</f>
        <v>0</v>
      </c>
      <c r="AY340" s="23">
        <f t="shared" si="31"/>
        <v>0.25132741228718347</v>
      </c>
      <c r="AZ340" s="23"/>
      <c r="BA340" s="31">
        <f>IF('SERIES_DB-MetaData'!$F340="US",'SERIES_DB-MetaData'!BA340,'SERIES_DB-MetaData'!BA340/6.89476)</f>
        <v>50.473112914735253</v>
      </c>
      <c r="BB340" s="31">
        <f>IF('SERIES_DB-MetaData'!$F340="US",'SERIES_DB-MetaData'!BB340,'SERIES_DB-MetaData'!BB340/6.89476)</f>
        <v>59.320411442892862</v>
      </c>
      <c r="BC340" s="108">
        <f>'SERIES_DB-MetaData'!BC340</f>
        <v>0</v>
      </c>
      <c r="BD340" s="31">
        <f>IF('SERIES_DB-MetaData'!$F340="US",'SERIES_DB-MetaData'!BD340,'SERIES_DB-MetaData'!BD340/25.4)</f>
        <v>0.23622047244094491</v>
      </c>
      <c r="BE340" s="31">
        <f>IF('SERIES_DB-MetaData'!$F340="US",'SERIES_DB-MetaData'!BE340,'SERIES_DB-MetaData'!BE340/25.4)</f>
        <v>4.9212598425196852</v>
      </c>
      <c r="BF340" s="108">
        <f>'SERIES_DB-MetaData'!BF340</f>
        <v>2</v>
      </c>
      <c r="BG340" s="23">
        <f t="shared" si="32"/>
        <v>0.36191147369354421</v>
      </c>
      <c r="BH340" s="31">
        <f>IF('SERIES_DB-MetaData'!$F340="US",'SERIES_DB-MetaData'!BH340,'SERIES_DB-MetaData'!BH340/25.4)</f>
        <v>0</v>
      </c>
      <c r="BI340" s="31">
        <f>IF('SERIES_DB-MetaData'!$F340="US",'SERIES_DB-MetaData'!BI340,'SERIES_DB-MetaData'!BI340/6.89476)</f>
        <v>56.854770869471892</v>
      </c>
      <c r="BJ340" s="31">
        <f>IF('SERIES_DB-MetaData'!$F340="US",'SERIES_DB-MetaData'!BJ340,'SERIES_DB-MetaData'!BJ340/6.89476)</f>
        <v>71.503576629208268</v>
      </c>
      <c r="BK340" s="108">
        <f>'SERIES_DB-MetaData'!BK340</f>
        <v>0</v>
      </c>
      <c r="BL340" s="31">
        <f>IF('SERIES_DB-MetaData'!$F340="US",'SERIES_DB-MetaData'!BL340,'SERIES_DB-MetaData'!BL340/25.4)</f>
        <v>0.23622047244094491</v>
      </c>
      <c r="BM340" s="31">
        <f>IF('SERIES_DB-MetaData'!$F340="US",'SERIES_DB-MetaData'!BM340,'SERIES_DB-MetaData'!BM340/25.4)</f>
        <v>4.9212598425196852</v>
      </c>
      <c r="BN340" s="31">
        <f>'SERIES_DB-MetaData'!$BO$6</f>
        <v>0.52359877559829893</v>
      </c>
      <c r="BO340" s="22">
        <f>'SERIES_DB-MetaData'!$BO$6</f>
        <v>0.52359877559829893</v>
      </c>
      <c r="BP340" s="31">
        <f>IF('SERIES_DB-MetaData'!$F340="US",'SERIES_DB-MetaData'!BP340,'SERIES_DB-MetaData'!BP340/6.89476)</f>
        <v>56.854770869471892</v>
      </c>
      <c r="BQ340" s="31">
        <f>IF('SERIES_DB-MetaData'!$F340="US",'SERIES_DB-MetaData'!BQ340,'SERIES_DB-MetaData'!BQ340/6.89476)</f>
        <v>69.473049098155698</v>
      </c>
      <c r="BR340" s="108">
        <f>'SERIES_DB-MetaData'!BR340</f>
        <v>0</v>
      </c>
      <c r="BS340" s="31">
        <f>IF('SERIES_DB-MetaData'!$F340="US",'SERIES_DB-MetaData'!BS340,'SERIES_DB-MetaData'!BS340/25.4)</f>
        <v>0</v>
      </c>
      <c r="BT340" s="108">
        <f>'SERIES_DB-MetaData'!BT340</f>
        <v>0</v>
      </c>
      <c r="BU340" s="108">
        <f t="shared" si="33"/>
        <v>0</v>
      </c>
      <c r="BV340" s="31">
        <f>IF('SERIES_DB-MetaData'!$F340="US",'SERIES_DB-MetaData'!BV340,'SERIES_DB-MetaData'!BV340/6.89476)</f>
        <v>0</v>
      </c>
      <c r="BW340" s="108">
        <f>'SERIES_DB-MetaData'!BW340</f>
        <v>0</v>
      </c>
      <c r="BX340" s="108">
        <f>'SERIES_DB-MetaData'!BX340</f>
        <v>1</v>
      </c>
    </row>
    <row r="341" spans="1:76">
      <c r="A341" s="85">
        <f>'SERIES_DB-MetaData'!A341</f>
        <v>336</v>
      </c>
      <c r="B341" s="85">
        <f>'SERIES_DB-MetaData'!B341</f>
        <v>0</v>
      </c>
      <c r="C341" s="85">
        <f>'SERIES_DB-MetaData'!C341</f>
        <v>19</v>
      </c>
      <c r="D341" s="85" t="str">
        <f>'SERIES_DB-MetaData'!D341</f>
        <v>SW6-2</v>
      </c>
      <c r="E341" s="85" t="str">
        <f>'SERIES_DB-MetaData'!E341</f>
        <v>Zhang, 2007 (from Lu et al., 2010, NEES Database)</v>
      </c>
      <c r="F341" s="20" t="s">
        <v>193</v>
      </c>
      <c r="G341" s="85" t="str">
        <f>'SERIES_DB-MetaData'!G341</f>
        <v>C</v>
      </c>
      <c r="H341" s="85" t="str">
        <f>'SERIES_DB-MetaData'!H341</f>
        <v>R</v>
      </c>
      <c r="I341" s="31">
        <f>IF('SERIES_DB-MetaData'!$F341="US",'SERIES_DB-MetaData'!I341,'SERIES_DB-MetaData'!I341/6.89476)</f>
        <v>4.4671605683156486</v>
      </c>
      <c r="J341" s="31">
        <f>IF('SERIES_DB-MetaData'!$F341="US",'SERIES_DB-MetaData'!J341,'SERIES_DB-MetaData'!J341/6.89476)</f>
        <v>0</v>
      </c>
      <c r="K341" s="31">
        <f>IF('SERIES_DB-MetaData'!$F341="US",'SERIES_DB-MetaData'!K341,'SERIES_DB-MetaData'!K341/6.89476)</f>
        <v>0</v>
      </c>
      <c r="L341" s="31">
        <f>IF('SERIES_DB-MetaData'!$F341="US",'SERIES_DB-MetaData'!L341,'SERIES_DB-MetaData'!L341/4.448)</f>
        <v>259.66726618705036</v>
      </c>
      <c r="M341" s="20" t="str">
        <f>'SERIES_DB-MetaData'!M341</f>
        <v>III</v>
      </c>
      <c r="N341" s="31">
        <f>IF('SERIES_DB-MetaData'!$F341="US",'SERIES_DB-MetaData'!N341,'SERIES_DB-MetaData'!N341/25.4)</f>
        <v>4.9212598425196852</v>
      </c>
      <c r="O341" s="31">
        <f>IF('SERIES_DB-MetaData'!$F341="US",'SERIES_DB-MetaData'!O341,'SERIES_DB-MetaData'!O341/25.4)</f>
        <v>7.8740157480314963</v>
      </c>
      <c r="P341" s="31">
        <f>IF('SERIES_DB-MetaData'!$F341="US",'SERIES_DB-MetaData'!P341,'SERIES_DB-MetaData'!P341/25.4)</f>
        <v>39.370078740157481</v>
      </c>
      <c r="Q341" s="31">
        <f>IF('SERIES_DB-MetaData'!$F341="US",'SERIES_DB-MetaData'!Q341,'SERIES_DB-MetaData'!Q341/25.4)</f>
        <v>4.9212598425196852</v>
      </c>
      <c r="R341" s="31">
        <f>IF('SERIES_DB-MetaData'!$F341="US",'SERIES_DB-MetaData'!R341,'SERIES_DB-MetaData'!R341/25.4)</f>
        <v>78.740157480314963</v>
      </c>
      <c r="S341" s="31">
        <f>IF('SERIES_DB-MetaData'!$F341="US",'SERIES_DB-MetaData'!S341,'SERIES_DB-MetaData'!S341/25.4)</f>
        <v>78.740157480314963</v>
      </c>
      <c r="T341" s="24" t="str">
        <f>'SERIES_DB-MetaData'!T341</f>
        <v>C</v>
      </c>
      <c r="U341" s="31">
        <f>IF('SERIES_DB-MetaData'!$F341="US",'SERIES_DB-MetaData'!U341,'SERIES_DB-MetaData'!U341/(25.4^2))</f>
        <v>193.75038750077502</v>
      </c>
      <c r="V341" s="31">
        <f>IF('SERIES_DB-MetaData'!$F341="US",'SERIES_DB-MetaData'!V341,'SERIES_DB-MetaData'!V341/25.4)</f>
        <v>0.39370078740157483</v>
      </c>
      <c r="W341" s="31">
        <f>IF('SERIES_DB-MetaData'!$F341="US",'SERIES_DB-MetaData'!W341,'SERIES_DB-MetaData'!W341/25.4)</f>
        <v>0.39370078740157483</v>
      </c>
      <c r="X341" s="31">
        <f>IF('SERIES_DB-MetaData'!$F341="US",'SERIES_DB-MetaData'!X341,'SERIES_DB-MetaData'!X341/25.4)</f>
        <v>0</v>
      </c>
      <c r="Y341" s="108">
        <f>'SERIES_DB-MetaData'!Y341</f>
        <v>6</v>
      </c>
      <c r="Z341" s="31">
        <f>IF('SERIES_DB-MetaData'!$F341="US",'SERIES_DB-MetaData'!Z341,'SERIES_DB-MetaData'!Z341/25.4)</f>
        <v>0</v>
      </c>
      <c r="AA341" s="108">
        <f>'SERIES_DB-MetaData'!AA341</f>
        <v>0</v>
      </c>
      <c r="AB341" s="31">
        <f>IF('SERIES_DB-MetaData'!$F341="US",'SERIES_DB-MetaData'!AB341,'SERIES_DB-MetaData'!AB341/25.4)</f>
        <v>3.1496062992125986</v>
      </c>
      <c r="AC341" s="108">
        <f>'SERIES_DB-MetaData'!AC341</f>
        <v>1</v>
      </c>
      <c r="AD341" s="108" t="str">
        <f>'SERIES_DB-MetaData'!AD341</f>
        <v>CH</v>
      </c>
      <c r="AE341" s="31">
        <f>IF('SERIES_DB-MetaData'!$F341="US",'SERIES_DB-MetaData'!AE341,'SERIES_DB-MetaData'!AE341/25.4)</f>
        <v>21.535433070866144</v>
      </c>
      <c r="AF341" s="108" t="str">
        <f>'SERIES_DB-MetaData'!AF341</f>
        <v>Ribbed</v>
      </c>
      <c r="AG341" s="23">
        <f t="shared" si="30"/>
        <v>0.37699111843077515</v>
      </c>
      <c r="AH341" s="31">
        <f>IF('SERIES_DB-MetaData'!$F341="US",'SERIES_DB-MetaData'!AH341,'SERIES_DB-MetaData'!AH341/25.4)</f>
        <v>0</v>
      </c>
      <c r="AI341" s="31">
        <f>IF('SERIES_DB-MetaData'!$F341="US",'SERIES_DB-MetaData'!AI341,'SERIES_DB-MetaData'!AI341/6.89476)</f>
        <v>53.083791168945694</v>
      </c>
      <c r="AJ341" s="31">
        <f>IF('SERIES_DB-MetaData'!$F341="US",'SERIES_DB-MetaData'!AJ341,'SERIES_DB-MetaData'!AJ341/6.89476)</f>
        <v>75.999744733681808</v>
      </c>
      <c r="AK341" s="31">
        <f>IF('SERIES_DB-MetaData'!$F341="US",'SERIES_DB-MetaData'!AK341,'SERIES_DB-MetaData'!AK341/6.89476)</f>
        <v>53.083791168945694</v>
      </c>
      <c r="AL341" s="31">
        <f>IF('SERIES_DB-MetaData'!$F341="US",'SERIES_DB-MetaData'!AL341,'SERIES_DB-MetaData'!AL341/6.89476)</f>
        <v>0</v>
      </c>
      <c r="AM341" s="31">
        <f>IF('SERIES_DB-MetaData'!$F341="US",'SERIES_DB-MetaData'!AM341,'SERIES_DB-MetaData'!AM341/6.89476)</f>
        <v>75.999744733681808</v>
      </c>
      <c r="AN341" s="31">
        <f>IF('SERIES_DB-MetaData'!$F341="US",'SERIES_DB-MetaData'!AN341,'SERIES_DB-MetaData'!AN341/6.89476)</f>
        <v>0</v>
      </c>
      <c r="AO341" s="108">
        <f>'SERIES_DB-MetaData'!AO341</f>
        <v>0</v>
      </c>
      <c r="AP341" s="108" t="str">
        <f>'SERIES_DB-MetaData'!AP341</f>
        <v>R</v>
      </c>
      <c r="AQ341" s="108">
        <f>'SERIES_DB-MetaData'!AQ341</f>
        <v>2</v>
      </c>
      <c r="AR341" s="108" t="str">
        <f>'SERIES_DB-MetaData'!AR341</f>
        <v>Ribbed</v>
      </c>
      <c r="AS341" s="31">
        <f>IF('SERIES_DB-MetaData'!$F341="US",'SERIES_DB-MetaData'!AS341,'SERIES_DB-MetaData'!AS341/25.4)</f>
        <v>0.23622047244094491</v>
      </c>
      <c r="AT341" s="108">
        <f>'SERIES_DB-MetaData'!AT341</f>
        <v>25</v>
      </c>
      <c r="AU341" s="31">
        <f>IF('SERIES_DB-MetaData'!$F341="US",'SERIES_DB-MetaData'!AU341,'SERIES_DB-MetaData'!AU341/25.4)</f>
        <v>3.1496062992125986</v>
      </c>
      <c r="AV341" s="31">
        <f>IF('SERIES_DB-MetaData'!$F341="US",'SERIES_DB-MetaData'!AV341,'SERIES_DB-MetaData'!AV341/25.4)</f>
        <v>0</v>
      </c>
      <c r="AW341" s="108">
        <f>'SERIES_DB-MetaData'!AW341</f>
        <v>0</v>
      </c>
      <c r="AX341" s="31">
        <f>IF('SERIES_DB-MetaData'!$F341="US",'SERIES_DB-MetaData'!AX341,'SERIES_DB-MetaData'!AX341/25.4)</f>
        <v>0</v>
      </c>
      <c r="AY341" s="23">
        <f t="shared" si="31"/>
        <v>0.56548667764616278</v>
      </c>
      <c r="AZ341" s="23"/>
      <c r="BA341" s="31">
        <f>IF('SERIES_DB-MetaData'!$F341="US",'SERIES_DB-MetaData'!BA341,'SERIES_DB-MetaData'!BA341/6.89476)</f>
        <v>56.854770869471892</v>
      </c>
      <c r="BB341" s="31">
        <f>IF('SERIES_DB-MetaData'!$F341="US",'SERIES_DB-MetaData'!BB341,'SERIES_DB-MetaData'!BB341/6.89476)</f>
        <v>69.473049098155698</v>
      </c>
      <c r="BC341" s="108">
        <f>'SERIES_DB-MetaData'!BC341</f>
        <v>0</v>
      </c>
      <c r="BD341" s="31">
        <f>IF('SERIES_DB-MetaData'!$F341="US",'SERIES_DB-MetaData'!BD341,'SERIES_DB-MetaData'!BD341/25.4)</f>
        <v>0.23622047244094491</v>
      </c>
      <c r="BE341" s="31">
        <f>IF('SERIES_DB-MetaData'!$F341="US",'SERIES_DB-MetaData'!BE341,'SERIES_DB-MetaData'!BE341/25.4)</f>
        <v>4.9212598425196852</v>
      </c>
      <c r="BF341" s="108">
        <f>'SERIES_DB-MetaData'!BF341</f>
        <v>2</v>
      </c>
      <c r="BG341" s="23">
        <f t="shared" si="32"/>
        <v>0.36191147369354421</v>
      </c>
      <c r="BH341" s="31">
        <f>IF('SERIES_DB-MetaData'!$F341="US",'SERIES_DB-MetaData'!BH341,'SERIES_DB-MetaData'!BH341/25.4)</f>
        <v>0</v>
      </c>
      <c r="BI341" s="31">
        <f>IF('SERIES_DB-MetaData'!$F341="US",'SERIES_DB-MetaData'!BI341,'SERIES_DB-MetaData'!BI341/6.89476)</f>
        <v>56.854770869471892</v>
      </c>
      <c r="BJ341" s="31">
        <f>IF('SERIES_DB-MetaData'!$F341="US",'SERIES_DB-MetaData'!BJ341,'SERIES_DB-MetaData'!BJ341/6.89476)</f>
        <v>71.503576629208268</v>
      </c>
      <c r="BK341" s="108">
        <f>'SERIES_DB-MetaData'!BK341</f>
        <v>0</v>
      </c>
      <c r="BL341" s="31">
        <f>IF('SERIES_DB-MetaData'!$F341="US",'SERIES_DB-MetaData'!BL341,'SERIES_DB-MetaData'!BL341/25.4)</f>
        <v>0.23622047244094491</v>
      </c>
      <c r="BM341" s="31">
        <f>IF('SERIES_DB-MetaData'!$F341="US",'SERIES_DB-MetaData'!BM341,'SERIES_DB-MetaData'!BM341/25.4)</f>
        <v>4.9212598425196852</v>
      </c>
      <c r="BN341" s="31">
        <f>'SERIES_DB-MetaData'!$BO$6</f>
        <v>0.52359877559829893</v>
      </c>
      <c r="BO341" s="22">
        <f>'SERIES_DB-MetaData'!$BO$6</f>
        <v>0.52359877559829893</v>
      </c>
      <c r="BP341" s="31">
        <f>IF('SERIES_DB-MetaData'!$F341="US",'SERIES_DB-MetaData'!BP341,'SERIES_DB-MetaData'!BP341/6.89476)</f>
        <v>56.854770869471892</v>
      </c>
      <c r="BQ341" s="31">
        <f>IF('SERIES_DB-MetaData'!$F341="US",'SERIES_DB-MetaData'!BQ341,'SERIES_DB-MetaData'!BQ341/6.89476)</f>
        <v>69.473049098155698</v>
      </c>
      <c r="BR341" s="108">
        <f>'SERIES_DB-MetaData'!BR341</f>
        <v>0</v>
      </c>
      <c r="BS341" s="31">
        <f>IF('SERIES_DB-MetaData'!$F341="US",'SERIES_DB-MetaData'!BS341,'SERIES_DB-MetaData'!BS341/25.4)</f>
        <v>0</v>
      </c>
      <c r="BT341" s="108">
        <f>'SERIES_DB-MetaData'!BT341</f>
        <v>0</v>
      </c>
      <c r="BU341" s="108">
        <f t="shared" si="33"/>
        <v>0</v>
      </c>
      <c r="BV341" s="31">
        <f>IF('SERIES_DB-MetaData'!$F341="US",'SERIES_DB-MetaData'!BV341,'SERIES_DB-MetaData'!BV341/6.89476)</f>
        <v>0</v>
      </c>
      <c r="BW341" s="108">
        <f>'SERIES_DB-MetaData'!BW341</f>
        <v>0</v>
      </c>
      <c r="BX341" s="108">
        <f>'SERIES_DB-MetaData'!BX341</f>
        <v>1</v>
      </c>
    </row>
    <row r="342" spans="1:76">
      <c r="A342" s="85">
        <f>'SERIES_DB-MetaData'!A342</f>
        <v>337</v>
      </c>
      <c r="B342" s="85">
        <f>'SERIES_DB-MetaData'!B342</f>
        <v>0</v>
      </c>
      <c r="C342" s="85">
        <f>'SERIES_DB-MetaData'!C342</f>
        <v>20</v>
      </c>
      <c r="D342" s="85" t="str">
        <f>'SERIES_DB-MetaData'!D342</f>
        <v>SW6-3</v>
      </c>
      <c r="E342" s="85" t="str">
        <f>'SERIES_DB-MetaData'!E342</f>
        <v>Zhang, 2007 (from Lu et al., 2010, NEES Database)</v>
      </c>
      <c r="F342" s="20" t="s">
        <v>193</v>
      </c>
      <c r="G342" s="85" t="str">
        <f>'SERIES_DB-MetaData'!G342</f>
        <v>C</v>
      </c>
      <c r="H342" s="85" t="str">
        <f>'SERIES_DB-MetaData'!H342</f>
        <v>R</v>
      </c>
      <c r="I342" s="31">
        <f>IF('SERIES_DB-MetaData'!$F342="US",'SERIES_DB-MetaData'!I342,'SERIES_DB-MetaData'!I342/6.89476)</f>
        <v>4.4671605683156486</v>
      </c>
      <c r="J342" s="31">
        <f>IF('SERIES_DB-MetaData'!$F342="US",'SERIES_DB-MetaData'!J342,'SERIES_DB-MetaData'!J342/6.89476)</f>
        <v>0</v>
      </c>
      <c r="K342" s="31">
        <f>IF('SERIES_DB-MetaData'!$F342="US",'SERIES_DB-MetaData'!K342,'SERIES_DB-MetaData'!K342/6.89476)</f>
        <v>0</v>
      </c>
      <c r="L342" s="31">
        <f>IF('SERIES_DB-MetaData'!$F342="US",'SERIES_DB-MetaData'!L342,'SERIES_DB-MetaData'!L342/4.448)</f>
        <v>259.66726618705036</v>
      </c>
      <c r="M342" s="20" t="str">
        <f>'SERIES_DB-MetaData'!M342</f>
        <v>III</v>
      </c>
      <c r="N342" s="31">
        <f>IF('SERIES_DB-MetaData'!$F342="US",'SERIES_DB-MetaData'!N342,'SERIES_DB-MetaData'!N342/25.4)</f>
        <v>4.9212598425196852</v>
      </c>
      <c r="O342" s="31">
        <f>IF('SERIES_DB-MetaData'!$F342="US",'SERIES_DB-MetaData'!O342,'SERIES_DB-MetaData'!O342/25.4)</f>
        <v>7.8740157480314963</v>
      </c>
      <c r="P342" s="31">
        <f>IF('SERIES_DB-MetaData'!$F342="US",'SERIES_DB-MetaData'!P342,'SERIES_DB-MetaData'!P342/25.4)</f>
        <v>39.370078740157481</v>
      </c>
      <c r="Q342" s="31">
        <f>IF('SERIES_DB-MetaData'!$F342="US",'SERIES_DB-MetaData'!Q342,'SERIES_DB-MetaData'!Q342/25.4)</f>
        <v>4.9212598425196852</v>
      </c>
      <c r="R342" s="31">
        <f>IF('SERIES_DB-MetaData'!$F342="US",'SERIES_DB-MetaData'!R342,'SERIES_DB-MetaData'!R342/25.4)</f>
        <v>78.740157480314963</v>
      </c>
      <c r="S342" s="31">
        <f>IF('SERIES_DB-MetaData'!$F342="US",'SERIES_DB-MetaData'!S342,'SERIES_DB-MetaData'!S342/25.4)</f>
        <v>78.740157480314963</v>
      </c>
      <c r="T342" s="24" t="str">
        <f>'SERIES_DB-MetaData'!T342</f>
        <v>C</v>
      </c>
      <c r="U342" s="31">
        <f>IF('SERIES_DB-MetaData'!$F342="US",'SERIES_DB-MetaData'!U342,'SERIES_DB-MetaData'!U342/(25.4^2))</f>
        <v>193.75038750077502</v>
      </c>
      <c r="V342" s="31">
        <f>IF('SERIES_DB-MetaData'!$F342="US",'SERIES_DB-MetaData'!V342,'SERIES_DB-MetaData'!V342/25.4)</f>
        <v>0.39370078740157483</v>
      </c>
      <c r="W342" s="31">
        <f>IF('SERIES_DB-MetaData'!$F342="US",'SERIES_DB-MetaData'!W342,'SERIES_DB-MetaData'!W342/25.4)</f>
        <v>0.39370078740157483</v>
      </c>
      <c r="X342" s="31">
        <f>IF('SERIES_DB-MetaData'!$F342="US",'SERIES_DB-MetaData'!X342,'SERIES_DB-MetaData'!X342/25.4)</f>
        <v>0</v>
      </c>
      <c r="Y342" s="108">
        <f>'SERIES_DB-MetaData'!Y342</f>
        <v>6</v>
      </c>
      <c r="Z342" s="31">
        <f>IF('SERIES_DB-MetaData'!$F342="US",'SERIES_DB-MetaData'!Z342,'SERIES_DB-MetaData'!Z342/25.4)</f>
        <v>0</v>
      </c>
      <c r="AA342" s="108">
        <f>'SERIES_DB-MetaData'!AA342</f>
        <v>0</v>
      </c>
      <c r="AB342" s="31">
        <f>IF('SERIES_DB-MetaData'!$F342="US",'SERIES_DB-MetaData'!AB342,'SERIES_DB-MetaData'!AB342/25.4)</f>
        <v>3.1496062992125986</v>
      </c>
      <c r="AC342" s="108">
        <f>'SERIES_DB-MetaData'!AC342</f>
        <v>1</v>
      </c>
      <c r="AD342" s="108" t="str">
        <f>'SERIES_DB-MetaData'!AD342</f>
        <v>CH</v>
      </c>
      <c r="AE342" s="31">
        <f>IF('SERIES_DB-MetaData'!$F342="US",'SERIES_DB-MetaData'!AE342,'SERIES_DB-MetaData'!AE342/25.4)</f>
        <v>21.535433070866144</v>
      </c>
      <c r="AF342" s="108" t="str">
        <f>'SERIES_DB-MetaData'!AF342</f>
        <v>Ribbed</v>
      </c>
      <c r="AG342" s="23">
        <f t="shared" si="30"/>
        <v>0.37699111843077515</v>
      </c>
      <c r="AH342" s="31">
        <f>IF('SERIES_DB-MetaData'!$F342="US",'SERIES_DB-MetaData'!AH342,'SERIES_DB-MetaData'!AH342/25.4)</f>
        <v>0</v>
      </c>
      <c r="AI342" s="31">
        <f>IF('SERIES_DB-MetaData'!$F342="US",'SERIES_DB-MetaData'!AI342,'SERIES_DB-MetaData'!AI342/6.89476)</f>
        <v>53.083791168945694</v>
      </c>
      <c r="AJ342" s="31">
        <f>IF('SERIES_DB-MetaData'!$F342="US",'SERIES_DB-MetaData'!AJ342,'SERIES_DB-MetaData'!AJ342/6.89476)</f>
        <v>75.999744733681808</v>
      </c>
      <c r="AK342" s="31">
        <f>IF('SERIES_DB-MetaData'!$F342="US",'SERIES_DB-MetaData'!AK342,'SERIES_DB-MetaData'!AK342/6.89476)</f>
        <v>53.083791168945694</v>
      </c>
      <c r="AL342" s="31">
        <f>IF('SERIES_DB-MetaData'!$F342="US",'SERIES_DB-MetaData'!AL342,'SERIES_DB-MetaData'!AL342/6.89476)</f>
        <v>0</v>
      </c>
      <c r="AM342" s="31">
        <f>IF('SERIES_DB-MetaData'!$F342="US",'SERIES_DB-MetaData'!AM342,'SERIES_DB-MetaData'!AM342/6.89476)</f>
        <v>75.999744733681808</v>
      </c>
      <c r="AN342" s="31">
        <f>IF('SERIES_DB-MetaData'!$F342="US",'SERIES_DB-MetaData'!AN342,'SERIES_DB-MetaData'!AN342/6.89476)</f>
        <v>0</v>
      </c>
      <c r="AO342" s="108">
        <f>'SERIES_DB-MetaData'!AO342</f>
        <v>0</v>
      </c>
      <c r="AP342" s="108" t="str">
        <f>'SERIES_DB-MetaData'!AP342</f>
        <v>R</v>
      </c>
      <c r="AQ342" s="108">
        <f>'SERIES_DB-MetaData'!AQ342</f>
        <v>2</v>
      </c>
      <c r="AR342" s="108" t="str">
        <f>'SERIES_DB-MetaData'!AR342</f>
        <v>Ribbed</v>
      </c>
      <c r="AS342" s="31">
        <f>IF('SERIES_DB-MetaData'!$F342="US",'SERIES_DB-MetaData'!AS342,'SERIES_DB-MetaData'!AS342/25.4)</f>
        <v>0.23622047244094491</v>
      </c>
      <c r="AT342" s="108">
        <f>'SERIES_DB-MetaData'!AT342</f>
        <v>33</v>
      </c>
      <c r="AU342" s="31">
        <f>IF('SERIES_DB-MetaData'!$F342="US",'SERIES_DB-MetaData'!AU342,'SERIES_DB-MetaData'!AU342/25.4)</f>
        <v>2.3622047244094491</v>
      </c>
      <c r="AV342" s="31">
        <f>IF('SERIES_DB-MetaData'!$F342="US",'SERIES_DB-MetaData'!AV342,'SERIES_DB-MetaData'!AV342/25.4)</f>
        <v>0</v>
      </c>
      <c r="AW342" s="108">
        <f>'SERIES_DB-MetaData'!AW342</f>
        <v>0</v>
      </c>
      <c r="AX342" s="31">
        <f>IF('SERIES_DB-MetaData'!$F342="US",'SERIES_DB-MetaData'!AX342,'SERIES_DB-MetaData'!AX342/25.4)</f>
        <v>0</v>
      </c>
      <c r="AY342" s="23">
        <f t="shared" si="31"/>
        <v>0.7539822368615503</v>
      </c>
      <c r="AZ342" s="23"/>
      <c r="BA342" s="31">
        <f>IF('SERIES_DB-MetaData'!$F342="US",'SERIES_DB-MetaData'!BA342,'SERIES_DB-MetaData'!BA342/6.89476)</f>
        <v>56.854770869471892</v>
      </c>
      <c r="BB342" s="31">
        <f>IF('SERIES_DB-MetaData'!$F342="US",'SERIES_DB-MetaData'!BB342,'SERIES_DB-MetaData'!BB342/6.89476)</f>
        <v>69.473049098155698</v>
      </c>
      <c r="BC342" s="108">
        <f>'SERIES_DB-MetaData'!BC342</f>
        <v>0</v>
      </c>
      <c r="BD342" s="31">
        <f>IF('SERIES_DB-MetaData'!$F342="US",'SERIES_DB-MetaData'!BD342,'SERIES_DB-MetaData'!BD342/25.4)</f>
        <v>0.23622047244094491</v>
      </c>
      <c r="BE342" s="31">
        <f>IF('SERIES_DB-MetaData'!$F342="US",'SERIES_DB-MetaData'!BE342,'SERIES_DB-MetaData'!BE342/25.4)</f>
        <v>4.9212598425196852</v>
      </c>
      <c r="BF342" s="108">
        <f>'SERIES_DB-MetaData'!BF342</f>
        <v>2</v>
      </c>
      <c r="BG342" s="23">
        <f t="shared" si="32"/>
        <v>0.36191147369354421</v>
      </c>
      <c r="BH342" s="31">
        <f>IF('SERIES_DB-MetaData'!$F342="US",'SERIES_DB-MetaData'!BH342,'SERIES_DB-MetaData'!BH342/25.4)</f>
        <v>0</v>
      </c>
      <c r="BI342" s="31">
        <f>IF('SERIES_DB-MetaData'!$F342="US",'SERIES_DB-MetaData'!BI342,'SERIES_DB-MetaData'!BI342/6.89476)</f>
        <v>56.854770869471892</v>
      </c>
      <c r="BJ342" s="31">
        <f>IF('SERIES_DB-MetaData'!$F342="US",'SERIES_DB-MetaData'!BJ342,'SERIES_DB-MetaData'!BJ342/6.89476)</f>
        <v>71.503576629208268</v>
      </c>
      <c r="BK342" s="108">
        <f>'SERIES_DB-MetaData'!BK342</f>
        <v>0</v>
      </c>
      <c r="BL342" s="31">
        <f>IF('SERIES_DB-MetaData'!$F342="US",'SERIES_DB-MetaData'!BL342,'SERIES_DB-MetaData'!BL342/25.4)</f>
        <v>0.23622047244094491</v>
      </c>
      <c r="BM342" s="31">
        <f>IF('SERIES_DB-MetaData'!$F342="US",'SERIES_DB-MetaData'!BM342,'SERIES_DB-MetaData'!BM342/25.4)</f>
        <v>4.9212598425196852</v>
      </c>
      <c r="BN342" s="31">
        <f>'SERIES_DB-MetaData'!$BO$6</f>
        <v>0.52359877559829893</v>
      </c>
      <c r="BO342" s="22">
        <f>'SERIES_DB-MetaData'!$BO$6</f>
        <v>0.52359877559829893</v>
      </c>
      <c r="BP342" s="31">
        <f>IF('SERIES_DB-MetaData'!$F342="US",'SERIES_DB-MetaData'!BP342,'SERIES_DB-MetaData'!BP342/6.89476)</f>
        <v>56.854770869471892</v>
      </c>
      <c r="BQ342" s="31">
        <f>IF('SERIES_DB-MetaData'!$F342="US",'SERIES_DB-MetaData'!BQ342,'SERIES_DB-MetaData'!BQ342/6.89476)</f>
        <v>69.473049098155698</v>
      </c>
      <c r="BR342" s="108">
        <f>'SERIES_DB-MetaData'!BR342</f>
        <v>0</v>
      </c>
      <c r="BS342" s="31">
        <f>IF('SERIES_DB-MetaData'!$F342="US",'SERIES_DB-MetaData'!BS342,'SERIES_DB-MetaData'!BS342/25.4)</f>
        <v>0</v>
      </c>
      <c r="BT342" s="108">
        <f>'SERIES_DB-MetaData'!BT342</f>
        <v>0</v>
      </c>
      <c r="BU342" s="108">
        <f t="shared" si="33"/>
        <v>0</v>
      </c>
      <c r="BV342" s="31">
        <f>IF('SERIES_DB-MetaData'!$F342="US",'SERIES_DB-MetaData'!BV342,'SERIES_DB-MetaData'!BV342/6.89476)</f>
        <v>0</v>
      </c>
      <c r="BW342" s="108">
        <f>'SERIES_DB-MetaData'!BW342</f>
        <v>0</v>
      </c>
      <c r="BX342" s="108">
        <f>'SERIES_DB-MetaData'!BX342</f>
        <v>9</v>
      </c>
    </row>
    <row r="343" spans="1:76">
      <c r="A343" s="85">
        <f>'SERIES_DB-MetaData'!A343</f>
        <v>338</v>
      </c>
      <c r="B343" s="85">
        <f>'SERIES_DB-MetaData'!B343</f>
        <v>0</v>
      </c>
      <c r="C343" s="85">
        <f>'SERIES_DB-MetaData'!C343</f>
        <v>1</v>
      </c>
      <c r="D343" s="85" t="str">
        <f>'SERIES_DB-MetaData'!D343</f>
        <v>SW1</v>
      </c>
      <c r="E343" s="85" t="str">
        <f>'SERIES_DB-MetaData'!E343</f>
        <v>Zhang, 2007 (from Lu et al., 2010, NEES Database)</v>
      </c>
      <c r="F343" s="20" t="s">
        <v>193</v>
      </c>
      <c r="G343" s="85" t="str">
        <f>'SERIES_DB-MetaData'!G343</f>
        <v>C</v>
      </c>
      <c r="H343" s="85" t="str">
        <f>'SERIES_DB-MetaData'!H343</f>
        <v>R</v>
      </c>
      <c r="I343" s="31">
        <f>IF('SERIES_DB-MetaData'!$F343="US",'SERIES_DB-MetaData'!I343,'SERIES_DB-MetaData'!I343/6.89476)</f>
        <v>4.4671605683156486</v>
      </c>
      <c r="J343" s="31">
        <f>IF('SERIES_DB-MetaData'!$F343="US",'SERIES_DB-MetaData'!J343,'SERIES_DB-MetaData'!J343/6.89476)</f>
        <v>0</v>
      </c>
      <c r="K343" s="31">
        <f>IF('SERIES_DB-MetaData'!$F343="US",'SERIES_DB-MetaData'!K343,'SERIES_DB-MetaData'!K343/6.89476)</f>
        <v>0</v>
      </c>
      <c r="L343" s="31">
        <f>IF('SERIES_DB-MetaData'!$F343="US",'SERIES_DB-MetaData'!L343,'SERIES_DB-MetaData'!L343/4.448)</f>
        <v>93.480215827338128</v>
      </c>
      <c r="M343" s="20" t="str">
        <f>'SERIES_DB-MetaData'!M343</f>
        <v>III</v>
      </c>
      <c r="N343" s="31">
        <f>IF('SERIES_DB-MetaData'!$F343="US",'SERIES_DB-MetaData'!N343,'SERIES_DB-MetaData'!N343/25.4)</f>
        <v>2.9527559055118111</v>
      </c>
      <c r="O343" s="31">
        <f>IF('SERIES_DB-MetaData'!$F343="US",'SERIES_DB-MetaData'!O343,'SERIES_DB-MetaData'!O343/25.4)</f>
        <v>7.0866141732283472</v>
      </c>
      <c r="P343" s="31">
        <f>IF('SERIES_DB-MetaData'!$F343="US",'SERIES_DB-MetaData'!P343,'SERIES_DB-MetaData'!P343/25.4)</f>
        <v>35.433070866141733</v>
      </c>
      <c r="Q343" s="31">
        <f>IF('SERIES_DB-MetaData'!$F343="US",'SERIES_DB-MetaData'!Q343,'SERIES_DB-MetaData'!Q343/25.4)</f>
        <v>2.9527559055118111</v>
      </c>
      <c r="R343" s="31">
        <f>IF('SERIES_DB-MetaData'!$F343="US",'SERIES_DB-MetaData'!R343,'SERIES_DB-MetaData'!R343/25.4)</f>
        <v>88.58267716535434</v>
      </c>
      <c r="S343" s="31">
        <f>IF('SERIES_DB-MetaData'!$F343="US",'SERIES_DB-MetaData'!S343,'SERIES_DB-MetaData'!S343/25.4)</f>
        <v>88.58267716535434</v>
      </c>
      <c r="T343" s="24" t="str">
        <f>'SERIES_DB-MetaData'!T343</f>
        <v>C</v>
      </c>
      <c r="U343" s="31">
        <f>IF('SERIES_DB-MetaData'!$F343="US",'SERIES_DB-MetaData'!U343,'SERIES_DB-MetaData'!U343/(25.4^2))</f>
        <v>104.62520925041851</v>
      </c>
      <c r="V343" s="31">
        <f>IF('SERIES_DB-MetaData'!$F343="US",'SERIES_DB-MetaData'!V343,'SERIES_DB-MetaData'!V343/25.4)</f>
        <v>0.31496062992125984</v>
      </c>
      <c r="W343" s="31">
        <f>IF('SERIES_DB-MetaData'!$F343="US",'SERIES_DB-MetaData'!W343,'SERIES_DB-MetaData'!W343/25.4)</f>
        <v>0.31496062992125984</v>
      </c>
      <c r="X343" s="31">
        <f>IF('SERIES_DB-MetaData'!$F343="US",'SERIES_DB-MetaData'!X343,'SERIES_DB-MetaData'!X343/25.4)</f>
        <v>0</v>
      </c>
      <c r="Y343" s="108">
        <f>'SERIES_DB-MetaData'!Y343</f>
        <v>10</v>
      </c>
      <c r="Z343" s="31">
        <f>IF('SERIES_DB-MetaData'!$F343="US",'SERIES_DB-MetaData'!Z343,'SERIES_DB-MetaData'!Z343/25.4)</f>
        <v>0</v>
      </c>
      <c r="AA343" s="108">
        <f>'SERIES_DB-MetaData'!AA343</f>
        <v>0</v>
      </c>
      <c r="AB343" s="31">
        <f>IF('SERIES_DB-MetaData'!$F343="US",'SERIES_DB-MetaData'!AB343,'SERIES_DB-MetaData'!AB343/25.4)</f>
        <v>0</v>
      </c>
      <c r="AC343" s="108">
        <f>'SERIES_DB-MetaData'!AC343</f>
        <v>3</v>
      </c>
      <c r="AD343" s="108" t="str">
        <f>'SERIES_DB-MetaData'!AD343</f>
        <v>H</v>
      </c>
      <c r="AE343" s="31">
        <f>IF('SERIES_DB-MetaData'!$F343="US",'SERIES_DB-MetaData'!AE343,'SERIES_DB-MetaData'!AE343/25.4)</f>
        <v>0</v>
      </c>
      <c r="AF343" s="108" t="str">
        <f>'SERIES_DB-MetaData'!AF343</f>
        <v>Ribbed</v>
      </c>
      <c r="AG343" s="23">
        <f t="shared" si="30"/>
        <v>0.74467381418424727</v>
      </c>
      <c r="AH343" s="31">
        <f>IF('SERIES_DB-MetaData'!$F343="US",'SERIES_DB-MetaData'!AH343,'SERIES_DB-MetaData'!AH343/25.4)</f>
        <v>0</v>
      </c>
      <c r="AI343" s="31">
        <f>IF('SERIES_DB-MetaData'!$F343="US",'SERIES_DB-MetaData'!AI343,'SERIES_DB-MetaData'!AI343/6.89476)</f>
        <v>76.434857776050222</v>
      </c>
      <c r="AJ343" s="31">
        <f>IF('SERIES_DB-MetaData'!$F343="US",'SERIES_DB-MetaData'!AJ343,'SERIES_DB-MetaData'!AJ343/6.89476)</f>
        <v>81.221101242102705</v>
      </c>
      <c r="AK343" s="31">
        <f>IF('SERIES_DB-MetaData'!$F343="US",'SERIES_DB-MetaData'!AK343,'SERIES_DB-MetaData'!AK343/6.89476)</f>
        <v>76.434857776050222</v>
      </c>
      <c r="AL343" s="31">
        <f>IF('SERIES_DB-MetaData'!$F343="US",'SERIES_DB-MetaData'!AL343,'SERIES_DB-MetaData'!AL343/6.89476)</f>
        <v>0</v>
      </c>
      <c r="AM343" s="31">
        <f>IF('SERIES_DB-MetaData'!$F343="US",'SERIES_DB-MetaData'!AM343,'SERIES_DB-MetaData'!AM343/6.89476)</f>
        <v>81.221101242102705</v>
      </c>
      <c r="AN343" s="31">
        <f>IF('SERIES_DB-MetaData'!$F343="US",'SERIES_DB-MetaData'!AN343,'SERIES_DB-MetaData'!AN343/6.89476)</f>
        <v>0</v>
      </c>
      <c r="AO343" s="108">
        <f>'SERIES_DB-MetaData'!AO343</f>
        <v>0</v>
      </c>
      <c r="AP343" s="108" t="str">
        <f>'SERIES_DB-MetaData'!AP343</f>
        <v>R</v>
      </c>
      <c r="AQ343" s="108">
        <f>'SERIES_DB-MetaData'!AQ343</f>
        <v>2</v>
      </c>
      <c r="AR343" s="108" t="str">
        <f>'SERIES_DB-MetaData'!AR343</f>
        <v>Ribbed</v>
      </c>
      <c r="AS343" s="31">
        <f>IF('SERIES_DB-MetaData'!$F343="US",'SERIES_DB-MetaData'!AS343,'SERIES_DB-MetaData'!AS343/25.4)</f>
        <v>0.15748031496062992</v>
      </c>
      <c r="AT343" s="108">
        <f>'SERIES_DB-MetaData'!AT343</f>
        <v>75</v>
      </c>
      <c r="AU343" s="31">
        <f>IF('SERIES_DB-MetaData'!$F343="US",'SERIES_DB-MetaData'!AU343,'SERIES_DB-MetaData'!AU343/25.4)</f>
        <v>1.1811023622047245</v>
      </c>
      <c r="AV343" s="31">
        <f>IF('SERIES_DB-MetaData'!$F343="US",'SERIES_DB-MetaData'!AV343,'SERIES_DB-MetaData'!AV343/25.4)</f>
        <v>0</v>
      </c>
      <c r="AW343" s="108">
        <f>'SERIES_DB-MetaData'!AW343</f>
        <v>0</v>
      </c>
      <c r="AX343" s="31">
        <f>IF('SERIES_DB-MetaData'!$F343="US",'SERIES_DB-MetaData'!AX343,'SERIES_DB-MetaData'!AX343/25.4)</f>
        <v>0</v>
      </c>
      <c r="AY343" s="23">
        <f t="shared" si="31"/>
        <v>1.1170107212763707</v>
      </c>
      <c r="AZ343" s="23"/>
      <c r="BA343" s="31">
        <f>IF('SERIES_DB-MetaData'!$F343="US",'SERIES_DB-MetaData'!BA343,'SERIES_DB-MetaData'!BA343/6.89476)</f>
        <v>50.037999872366839</v>
      </c>
      <c r="BB343" s="31">
        <f>IF('SERIES_DB-MetaData'!$F343="US",'SERIES_DB-MetaData'!BB343,'SERIES_DB-MetaData'!BB343/6.89476)</f>
        <v>67.442521567103142</v>
      </c>
      <c r="BC343" s="108">
        <f>'SERIES_DB-MetaData'!BC343</f>
        <v>0</v>
      </c>
      <c r="BD343" s="31">
        <f>IF('SERIES_DB-MetaData'!$F343="US",'SERIES_DB-MetaData'!BD343,'SERIES_DB-MetaData'!BD343/25.4)</f>
        <v>0.23622047244094491</v>
      </c>
      <c r="BE343" s="31">
        <f>IF('SERIES_DB-MetaData'!$F343="US",'SERIES_DB-MetaData'!BE343,'SERIES_DB-MetaData'!BE343/25.4)</f>
        <v>3.5433070866141736</v>
      </c>
      <c r="BF343" s="108">
        <f>'SERIES_DB-MetaData'!BF343</f>
        <v>2</v>
      </c>
      <c r="BG343" s="23">
        <f t="shared" si="32"/>
        <v>0.83775804095727813</v>
      </c>
      <c r="BH343" s="31">
        <f>IF('SERIES_DB-MetaData'!$F343="US",'SERIES_DB-MetaData'!BH343,'SERIES_DB-MetaData'!BH343/25.4)</f>
        <v>0</v>
      </c>
      <c r="BI343" s="31">
        <f>IF('SERIES_DB-MetaData'!$F343="US",'SERIES_DB-MetaData'!BI343,'SERIES_DB-MetaData'!BI343/6.89476)</f>
        <v>50.037999872366839</v>
      </c>
      <c r="BJ343" s="31">
        <f>IF('SERIES_DB-MetaData'!$F343="US",'SERIES_DB-MetaData'!BJ343,'SERIES_DB-MetaData'!BJ343/6.89476)</f>
        <v>67.442521567103142</v>
      </c>
      <c r="BK343" s="108">
        <f>'SERIES_DB-MetaData'!BK343</f>
        <v>0</v>
      </c>
      <c r="BL343" s="31">
        <f>IF('SERIES_DB-MetaData'!$F343="US",'SERIES_DB-MetaData'!BL343,'SERIES_DB-MetaData'!BL343/25.4)</f>
        <v>0.23622047244094491</v>
      </c>
      <c r="BM343" s="31">
        <f>IF('SERIES_DB-MetaData'!$F343="US",'SERIES_DB-MetaData'!BM343,'SERIES_DB-MetaData'!BM343/25.4)</f>
        <v>3.5433070866141736</v>
      </c>
      <c r="BN343" s="31">
        <f>'SERIES_DB-MetaData'!$BO$6</f>
        <v>0.52359877559829893</v>
      </c>
      <c r="BO343" s="22">
        <f>'SERIES_DB-MetaData'!$BO$6</f>
        <v>0.52359877559829893</v>
      </c>
      <c r="BP343" s="31">
        <f>IF('SERIES_DB-MetaData'!$F343="US",'SERIES_DB-MetaData'!BP343,'SERIES_DB-MetaData'!BP343/6.89476)</f>
        <v>50.037999872366839</v>
      </c>
      <c r="BQ343" s="31">
        <f>IF('SERIES_DB-MetaData'!$F343="US",'SERIES_DB-MetaData'!BQ343,'SERIES_DB-MetaData'!BQ343/6.89476)</f>
        <v>67.442521567103142</v>
      </c>
      <c r="BR343" s="108">
        <f>'SERIES_DB-MetaData'!BR343</f>
        <v>0</v>
      </c>
      <c r="BS343" s="31">
        <f>IF('SERIES_DB-MetaData'!$F343="US",'SERIES_DB-MetaData'!BS343,'SERIES_DB-MetaData'!BS343/25.4)</f>
        <v>0</v>
      </c>
      <c r="BT343" s="108">
        <f>'SERIES_DB-MetaData'!BT343</f>
        <v>0</v>
      </c>
      <c r="BU343" s="108">
        <f t="shared" si="33"/>
        <v>0</v>
      </c>
      <c r="BV343" s="31">
        <f>IF('SERIES_DB-MetaData'!$F343="US",'SERIES_DB-MetaData'!BV343,'SERIES_DB-MetaData'!BV343/6.89476)</f>
        <v>0</v>
      </c>
      <c r="BW343" s="108">
        <f>'SERIES_DB-MetaData'!BW343</f>
        <v>0</v>
      </c>
      <c r="BX343" s="108">
        <f>'SERIES_DB-MetaData'!BX343</f>
        <v>4</v>
      </c>
    </row>
    <row r="344" spans="1:76">
      <c r="A344" s="85">
        <f>'SERIES_DB-MetaData'!A344</f>
        <v>339</v>
      </c>
      <c r="B344" s="85">
        <f>'SERIES_DB-MetaData'!B344</f>
        <v>0</v>
      </c>
      <c r="C344" s="85">
        <f>'SERIES_DB-MetaData'!C344</f>
        <v>2</v>
      </c>
      <c r="D344" s="85" t="str">
        <f>'SERIES_DB-MetaData'!D344</f>
        <v>SW2</v>
      </c>
      <c r="E344" s="85" t="str">
        <f>'SERIES_DB-MetaData'!E344</f>
        <v>Zhang, 2007 (from Lu et al., 2010, NEES Database)</v>
      </c>
      <c r="F344" s="20" t="s">
        <v>193</v>
      </c>
      <c r="G344" s="85" t="str">
        <f>'SERIES_DB-MetaData'!G344</f>
        <v>C</v>
      </c>
      <c r="H344" s="85" t="str">
        <f>'SERIES_DB-MetaData'!H344</f>
        <v>R</v>
      </c>
      <c r="I344" s="31">
        <f>IF('SERIES_DB-MetaData'!$F344="US",'SERIES_DB-MetaData'!I344,'SERIES_DB-MetaData'!I344/6.89476)</f>
        <v>4.4671605683156486</v>
      </c>
      <c r="J344" s="31">
        <f>IF('SERIES_DB-MetaData'!$F344="US",'SERIES_DB-MetaData'!J344,'SERIES_DB-MetaData'!J344/6.89476)</f>
        <v>0</v>
      </c>
      <c r="K344" s="31">
        <f>IF('SERIES_DB-MetaData'!$F344="US",'SERIES_DB-MetaData'!K344,'SERIES_DB-MetaData'!K344/6.89476)</f>
        <v>0</v>
      </c>
      <c r="L344" s="31">
        <f>IF('SERIES_DB-MetaData'!$F344="US",'SERIES_DB-MetaData'!L344,'SERIES_DB-MetaData'!L344/4.448)</f>
        <v>0</v>
      </c>
      <c r="M344" s="20" t="str">
        <f>'SERIES_DB-MetaData'!M344</f>
        <v>III</v>
      </c>
      <c r="N344" s="31">
        <f>IF('SERIES_DB-MetaData'!$F344="US",'SERIES_DB-MetaData'!N344,'SERIES_DB-MetaData'!N344/25.4)</f>
        <v>2.9527559055118111</v>
      </c>
      <c r="O344" s="31">
        <f>IF('SERIES_DB-MetaData'!$F344="US",'SERIES_DB-MetaData'!O344,'SERIES_DB-MetaData'!O344/25.4)</f>
        <v>7.0866141732283472</v>
      </c>
      <c r="P344" s="31">
        <f>IF('SERIES_DB-MetaData'!$F344="US",'SERIES_DB-MetaData'!P344,'SERIES_DB-MetaData'!P344/25.4)</f>
        <v>35.433070866141733</v>
      </c>
      <c r="Q344" s="31">
        <f>IF('SERIES_DB-MetaData'!$F344="US",'SERIES_DB-MetaData'!Q344,'SERIES_DB-MetaData'!Q344/25.4)</f>
        <v>2.9527559055118111</v>
      </c>
      <c r="R344" s="31">
        <f>IF('SERIES_DB-MetaData'!$F344="US",'SERIES_DB-MetaData'!R344,'SERIES_DB-MetaData'!R344/25.4)</f>
        <v>88.58267716535434</v>
      </c>
      <c r="S344" s="31">
        <f>IF('SERIES_DB-MetaData'!$F344="US",'SERIES_DB-MetaData'!S344,'SERIES_DB-MetaData'!S344/25.4)</f>
        <v>88.58267716535434</v>
      </c>
      <c r="T344" s="24" t="str">
        <f>'SERIES_DB-MetaData'!T344</f>
        <v>C</v>
      </c>
      <c r="U344" s="31">
        <f>IF('SERIES_DB-MetaData'!$F344="US",'SERIES_DB-MetaData'!U344,'SERIES_DB-MetaData'!U344/(25.4^2))</f>
        <v>104.62520925041851</v>
      </c>
      <c r="V344" s="31">
        <f>IF('SERIES_DB-MetaData'!$F344="US",'SERIES_DB-MetaData'!V344,'SERIES_DB-MetaData'!V344/25.4)</f>
        <v>0.31496062992125984</v>
      </c>
      <c r="W344" s="31">
        <f>IF('SERIES_DB-MetaData'!$F344="US",'SERIES_DB-MetaData'!W344,'SERIES_DB-MetaData'!W344/25.4)</f>
        <v>0.31496062992125984</v>
      </c>
      <c r="X344" s="31">
        <f>IF('SERIES_DB-MetaData'!$F344="US",'SERIES_DB-MetaData'!X344,'SERIES_DB-MetaData'!X344/25.4)</f>
        <v>0</v>
      </c>
      <c r="Y344" s="108">
        <f>'SERIES_DB-MetaData'!Y344</f>
        <v>10</v>
      </c>
      <c r="Z344" s="31">
        <f>IF('SERIES_DB-MetaData'!$F344="US",'SERIES_DB-MetaData'!Z344,'SERIES_DB-MetaData'!Z344/25.4)</f>
        <v>0</v>
      </c>
      <c r="AA344" s="108">
        <f>'SERIES_DB-MetaData'!AA344</f>
        <v>0</v>
      </c>
      <c r="AB344" s="31">
        <f>IF('SERIES_DB-MetaData'!$F344="US",'SERIES_DB-MetaData'!AB344,'SERIES_DB-MetaData'!AB344/25.4)</f>
        <v>0</v>
      </c>
      <c r="AC344" s="108">
        <f>'SERIES_DB-MetaData'!AC344</f>
        <v>3</v>
      </c>
      <c r="AD344" s="108" t="str">
        <f>'SERIES_DB-MetaData'!AD344</f>
        <v>H</v>
      </c>
      <c r="AE344" s="31">
        <f>IF('SERIES_DB-MetaData'!$F344="US",'SERIES_DB-MetaData'!AE344,'SERIES_DB-MetaData'!AE344/25.4)</f>
        <v>0</v>
      </c>
      <c r="AF344" s="108" t="str">
        <f>'SERIES_DB-MetaData'!AF344</f>
        <v>Ribbed</v>
      </c>
      <c r="AG344" s="23">
        <f t="shared" si="30"/>
        <v>0.74467381418424727</v>
      </c>
      <c r="AH344" s="31">
        <f>IF('SERIES_DB-MetaData'!$F344="US",'SERIES_DB-MetaData'!AH344,'SERIES_DB-MetaData'!AH344/25.4)</f>
        <v>0</v>
      </c>
      <c r="AI344" s="31">
        <f>IF('SERIES_DB-MetaData'!$F344="US",'SERIES_DB-MetaData'!AI344,'SERIES_DB-MetaData'!AI344/6.89476)</f>
        <v>76.434857776050222</v>
      </c>
      <c r="AJ344" s="31">
        <f>IF('SERIES_DB-MetaData'!$F344="US",'SERIES_DB-MetaData'!AJ344,'SERIES_DB-MetaData'!AJ344/6.89476)</f>
        <v>81.221101242102705</v>
      </c>
      <c r="AK344" s="31">
        <f>IF('SERIES_DB-MetaData'!$F344="US",'SERIES_DB-MetaData'!AK344,'SERIES_DB-MetaData'!AK344/6.89476)</f>
        <v>76.434857776050222</v>
      </c>
      <c r="AL344" s="31">
        <f>IF('SERIES_DB-MetaData'!$F344="US",'SERIES_DB-MetaData'!AL344,'SERIES_DB-MetaData'!AL344/6.89476)</f>
        <v>0</v>
      </c>
      <c r="AM344" s="31">
        <f>IF('SERIES_DB-MetaData'!$F344="US",'SERIES_DB-MetaData'!AM344,'SERIES_DB-MetaData'!AM344/6.89476)</f>
        <v>81.221101242102705</v>
      </c>
      <c r="AN344" s="31">
        <f>IF('SERIES_DB-MetaData'!$F344="US",'SERIES_DB-MetaData'!AN344,'SERIES_DB-MetaData'!AN344/6.89476)</f>
        <v>0</v>
      </c>
      <c r="AO344" s="108">
        <f>'SERIES_DB-MetaData'!AO344</f>
        <v>0</v>
      </c>
      <c r="AP344" s="108" t="str">
        <f>'SERIES_DB-MetaData'!AP344</f>
        <v>R</v>
      </c>
      <c r="AQ344" s="108">
        <f>'SERIES_DB-MetaData'!AQ344</f>
        <v>2</v>
      </c>
      <c r="AR344" s="108" t="str">
        <f>'SERIES_DB-MetaData'!AR344</f>
        <v>Ribbed</v>
      </c>
      <c r="AS344" s="31">
        <f>IF('SERIES_DB-MetaData'!$F344="US",'SERIES_DB-MetaData'!AS344,'SERIES_DB-MetaData'!AS344/25.4)</f>
        <v>0.15748031496062992</v>
      </c>
      <c r="AT344" s="108">
        <f>'SERIES_DB-MetaData'!AT344</f>
        <v>75</v>
      </c>
      <c r="AU344" s="31">
        <f>IF('SERIES_DB-MetaData'!$F344="US",'SERIES_DB-MetaData'!AU344,'SERIES_DB-MetaData'!AU344/25.4)</f>
        <v>1.1811023622047245</v>
      </c>
      <c r="AV344" s="31">
        <f>IF('SERIES_DB-MetaData'!$F344="US",'SERIES_DB-MetaData'!AV344,'SERIES_DB-MetaData'!AV344/25.4)</f>
        <v>0</v>
      </c>
      <c r="AW344" s="108">
        <f>'SERIES_DB-MetaData'!AW344</f>
        <v>0</v>
      </c>
      <c r="AX344" s="31">
        <f>IF('SERIES_DB-MetaData'!$F344="US",'SERIES_DB-MetaData'!AX344,'SERIES_DB-MetaData'!AX344/25.4)</f>
        <v>0</v>
      </c>
      <c r="AY344" s="23">
        <f t="shared" si="31"/>
        <v>1.1170107212763707</v>
      </c>
      <c r="AZ344" s="23"/>
      <c r="BA344" s="31">
        <f>IF('SERIES_DB-MetaData'!$F344="US",'SERIES_DB-MetaData'!BA344,'SERIES_DB-MetaData'!BA344/6.89476)</f>
        <v>50.037999872366839</v>
      </c>
      <c r="BB344" s="31">
        <f>IF('SERIES_DB-MetaData'!$F344="US",'SERIES_DB-MetaData'!BB344,'SERIES_DB-MetaData'!BB344/6.89476)</f>
        <v>67.442521567103142</v>
      </c>
      <c r="BC344" s="108">
        <f>'SERIES_DB-MetaData'!BC344</f>
        <v>0</v>
      </c>
      <c r="BD344" s="31">
        <f>IF('SERIES_DB-MetaData'!$F344="US",'SERIES_DB-MetaData'!BD344,'SERIES_DB-MetaData'!BD344/25.4)</f>
        <v>0.23622047244094491</v>
      </c>
      <c r="BE344" s="31">
        <f>IF('SERIES_DB-MetaData'!$F344="US",'SERIES_DB-MetaData'!BE344,'SERIES_DB-MetaData'!BE344/25.4)</f>
        <v>3.5433070866141736</v>
      </c>
      <c r="BF344" s="108">
        <f>'SERIES_DB-MetaData'!BF344</f>
        <v>2</v>
      </c>
      <c r="BG344" s="23">
        <f t="shared" si="32"/>
        <v>0.83775804095727813</v>
      </c>
      <c r="BH344" s="31">
        <f>IF('SERIES_DB-MetaData'!$F344="US",'SERIES_DB-MetaData'!BH344,'SERIES_DB-MetaData'!BH344/25.4)</f>
        <v>0</v>
      </c>
      <c r="BI344" s="31">
        <f>IF('SERIES_DB-MetaData'!$F344="US",'SERIES_DB-MetaData'!BI344,'SERIES_DB-MetaData'!BI344/6.89476)</f>
        <v>50.037999872366839</v>
      </c>
      <c r="BJ344" s="31">
        <f>IF('SERIES_DB-MetaData'!$F344="US",'SERIES_DB-MetaData'!BJ344,'SERIES_DB-MetaData'!BJ344/6.89476)</f>
        <v>67.442521567103142</v>
      </c>
      <c r="BK344" s="108">
        <f>'SERIES_DB-MetaData'!BK344</f>
        <v>0</v>
      </c>
      <c r="BL344" s="31">
        <f>IF('SERIES_DB-MetaData'!$F344="US",'SERIES_DB-MetaData'!BL344,'SERIES_DB-MetaData'!BL344/25.4)</f>
        <v>0.23622047244094491</v>
      </c>
      <c r="BM344" s="31">
        <f>IF('SERIES_DB-MetaData'!$F344="US",'SERIES_DB-MetaData'!BM344,'SERIES_DB-MetaData'!BM344/25.4)</f>
        <v>3.5433070866141736</v>
      </c>
      <c r="BN344" s="31">
        <f>'SERIES_DB-MetaData'!$BO$6</f>
        <v>0.52359877559829893</v>
      </c>
      <c r="BO344" s="22">
        <f>'SERIES_DB-MetaData'!$BO$6</f>
        <v>0.52359877559829893</v>
      </c>
      <c r="BP344" s="31">
        <f>IF('SERIES_DB-MetaData'!$F344="US",'SERIES_DB-MetaData'!BP344,'SERIES_DB-MetaData'!BP344/6.89476)</f>
        <v>50.037999872366839</v>
      </c>
      <c r="BQ344" s="31">
        <f>IF('SERIES_DB-MetaData'!$F344="US",'SERIES_DB-MetaData'!BQ344,'SERIES_DB-MetaData'!BQ344/6.89476)</f>
        <v>67.442521567103142</v>
      </c>
      <c r="BR344" s="108">
        <f>'SERIES_DB-MetaData'!BR344</f>
        <v>0</v>
      </c>
      <c r="BS344" s="31">
        <f>IF('SERIES_DB-MetaData'!$F344="US",'SERIES_DB-MetaData'!BS344,'SERIES_DB-MetaData'!BS344/25.4)</f>
        <v>0</v>
      </c>
      <c r="BT344" s="108">
        <f>'SERIES_DB-MetaData'!BT344</f>
        <v>0</v>
      </c>
      <c r="BU344" s="108">
        <f t="shared" si="33"/>
        <v>0</v>
      </c>
      <c r="BV344" s="31">
        <f>IF('SERIES_DB-MetaData'!$F344="US",'SERIES_DB-MetaData'!BV344,'SERIES_DB-MetaData'!BV344/6.89476)</f>
        <v>0</v>
      </c>
      <c r="BW344" s="108">
        <f>'SERIES_DB-MetaData'!BW344</f>
        <v>0</v>
      </c>
      <c r="BX344" s="108">
        <f>'SERIES_DB-MetaData'!BX344</f>
        <v>8</v>
      </c>
    </row>
    <row r="345" spans="1:76">
      <c r="A345" s="85">
        <f>'SERIES_DB-MetaData'!A345</f>
        <v>340</v>
      </c>
      <c r="B345" s="85">
        <f>'SERIES_DB-MetaData'!B345</f>
        <v>0</v>
      </c>
      <c r="C345" s="85">
        <f>'SERIES_DB-MetaData'!C345</f>
        <v>3</v>
      </c>
      <c r="D345" s="85" t="str">
        <f>'SERIES_DB-MetaData'!D345</f>
        <v>SW3</v>
      </c>
      <c r="E345" s="85" t="str">
        <f>'SERIES_DB-MetaData'!E345</f>
        <v>Zhang, 2007 (from Lu et al., 2010, NEES Database)</v>
      </c>
      <c r="F345" s="20" t="s">
        <v>193</v>
      </c>
      <c r="G345" s="85" t="str">
        <f>'SERIES_DB-MetaData'!G345</f>
        <v>C</v>
      </c>
      <c r="H345" s="85" t="str">
        <f>'SERIES_DB-MetaData'!H345</f>
        <v>R</v>
      </c>
      <c r="I345" s="31">
        <f>IF('SERIES_DB-MetaData'!$F345="US",'SERIES_DB-MetaData'!I345,'SERIES_DB-MetaData'!I345/6.89476)</f>
        <v>4.4671605683156486</v>
      </c>
      <c r="J345" s="31">
        <f>IF('SERIES_DB-MetaData'!$F345="US",'SERIES_DB-MetaData'!J345,'SERIES_DB-MetaData'!J345/6.89476)</f>
        <v>0</v>
      </c>
      <c r="K345" s="31">
        <f>IF('SERIES_DB-MetaData'!$F345="US",'SERIES_DB-MetaData'!K345,'SERIES_DB-MetaData'!K345/6.89476)</f>
        <v>0</v>
      </c>
      <c r="L345" s="31">
        <f>IF('SERIES_DB-MetaData'!$F345="US",'SERIES_DB-MetaData'!L345,'SERIES_DB-MetaData'!L345/4.448)</f>
        <v>0</v>
      </c>
      <c r="M345" s="20" t="str">
        <f>'SERIES_DB-MetaData'!M345</f>
        <v>III</v>
      </c>
      <c r="N345" s="31">
        <f>IF('SERIES_DB-MetaData'!$F345="US",'SERIES_DB-MetaData'!N345,'SERIES_DB-MetaData'!N345/25.4)</f>
        <v>2.9527559055118111</v>
      </c>
      <c r="O345" s="31">
        <f>IF('SERIES_DB-MetaData'!$F345="US",'SERIES_DB-MetaData'!O345,'SERIES_DB-MetaData'!O345/25.4)</f>
        <v>7.0866141732283472</v>
      </c>
      <c r="P345" s="31">
        <f>IF('SERIES_DB-MetaData'!$F345="US",'SERIES_DB-MetaData'!P345,'SERIES_DB-MetaData'!P345/25.4)</f>
        <v>35.433070866141733</v>
      </c>
      <c r="Q345" s="31">
        <f>IF('SERIES_DB-MetaData'!$F345="US",'SERIES_DB-MetaData'!Q345,'SERIES_DB-MetaData'!Q345/25.4)</f>
        <v>2.9527559055118111</v>
      </c>
      <c r="R345" s="31">
        <f>IF('SERIES_DB-MetaData'!$F345="US",'SERIES_DB-MetaData'!R345,'SERIES_DB-MetaData'!R345/25.4)</f>
        <v>88.58267716535434</v>
      </c>
      <c r="S345" s="31">
        <f>IF('SERIES_DB-MetaData'!$F345="US",'SERIES_DB-MetaData'!S345,'SERIES_DB-MetaData'!S345/25.4)</f>
        <v>88.58267716535434</v>
      </c>
      <c r="T345" s="24" t="str">
        <f>'SERIES_DB-MetaData'!T345</f>
        <v>C</v>
      </c>
      <c r="U345" s="31">
        <f>IF('SERIES_DB-MetaData'!$F345="US",'SERIES_DB-MetaData'!U345,'SERIES_DB-MetaData'!U345/(25.4^2))</f>
        <v>104.62520925041851</v>
      </c>
      <c r="V345" s="31">
        <f>IF('SERIES_DB-MetaData'!$F345="US",'SERIES_DB-MetaData'!V345,'SERIES_DB-MetaData'!V345/25.4)</f>
        <v>0.31496062992125984</v>
      </c>
      <c r="W345" s="31">
        <f>IF('SERIES_DB-MetaData'!$F345="US",'SERIES_DB-MetaData'!W345,'SERIES_DB-MetaData'!W345/25.4)</f>
        <v>0.31496062992125984</v>
      </c>
      <c r="X345" s="31">
        <f>IF('SERIES_DB-MetaData'!$F345="US",'SERIES_DB-MetaData'!X345,'SERIES_DB-MetaData'!X345/25.4)</f>
        <v>0</v>
      </c>
      <c r="Y345" s="108">
        <f>'SERIES_DB-MetaData'!Y345</f>
        <v>10</v>
      </c>
      <c r="Z345" s="31">
        <f>IF('SERIES_DB-MetaData'!$F345="US",'SERIES_DB-MetaData'!Z345,'SERIES_DB-MetaData'!Z345/25.4)</f>
        <v>0</v>
      </c>
      <c r="AA345" s="108">
        <f>'SERIES_DB-MetaData'!AA345</f>
        <v>0</v>
      </c>
      <c r="AB345" s="31">
        <f>IF('SERIES_DB-MetaData'!$F345="US",'SERIES_DB-MetaData'!AB345,'SERIES_DB-MetaData'!AB345/25.4)</f>
        <v>0</v>
      </c>
      <c r="AC345" s="108">
        <f>'SERIES_DB-MetaData'!AC345</f>
        <v>3</v>
      </c>
      <c r="AD345" s="108" t="str">
        <f>'SERIES_DB-MetaData'!AD345</f>
        <v>H</v>
      </c>
      <c r="AE345" s="31">
        <f>IF('SERIES_DB-MetaData'!$F345="US",'SERIES_DB-MetaData'!AE345,'SERIES_DB-MetaData'!AE345/25.4)</f>
        <v>0</v>
      </c>
      <c r="AF345" s="108" t="str">
        <f>'SERIES_DB-MetaData'!AF345</f>
        <v>Ribbed</v>
      </c>
      <c r="AG345" s="23">
        <f t="shared" si="30"/>
        <v>0.74467381418424727</v>
      </c>
      <c r="AH345" s="31">
        <f>IF('SERIES_DB-MetaData'!$F345="US",'SERIES_DB-MetaData'!AH345,'SERIES_DB-MetaData'!AH345/25.4)</f>
        <v>0</v>
      </c>
      <c r="AI345" s="31">
        <f>IF('SERIES_DB-MetaData'!$F345="US",'SERIES_DB-MetaData'!AI345,'SERIES_DB-MetaData'!AI345/6.89476)</f>
        <v>76.434857776050222</v>
      </c>
      <c r="AJ345" s="31">
        <f>IF('SERIES_DB-MetaData'!$F345="US",'SERIES_DB-MetaData'!AJ345,'SERIES_DB-MetaData'!AJ345/6.89476)</f>
        <v>81.221101242102705</v>
      </c>
      <c r="AK345" s="31">
        <f>IF('SERIES_DB-MetaData'!$F345="US",'SERIES_DB-MetaData'!AK345,'SERIES_DB-MetaData'!AK345/6.89476)</f>
        <v>76.434857776050222</v>
      </c>
      <c r="AL345" s="31">
        <f>IF('SERIES_DB-MetaData'!$F345="US",'SERIES_DB-MetaData'!AL345,'SERIES_DB-MetaData'!AL345/6.89476)</f>
        <v>0</v>
      </c>
      <c r="AM345" s="31">
        <f>IF('SERIES_DB-MetaData'!$F345="US",'SERIES_DB-MetaData'!AM345,'SERIES_DB-MetaData'!AM345/6.89476)</f>
        <v>81.221101242102705</v>
      </c>
      <c r="AN345" s="31">
        <f>IF('SERIES_DB-MetaData'!$F345="US",'SERIES_DB-MetaData'!AN345,'SERIES_DB-MetaData'!AN345/6.89476)</f>
        <v>0</v>
      </c>
      <c r="AO345" s="108">
        <f>'SERIES_DB-MetaData'!AO345</f>
        <v>0</v>
      </c>
      <c r="AP345" s="108" t="str">
        <f>'SERIES_DB-MetaData'!AP345</f>
        <v>R</v>
      </c>
      <c r="AQ345" s="108">
        <f>'SERIES_DB-MetaData'!AQ345</f>
        <v>2</v>
      </c>
      <c r="AR345" s="108" t="str">
        <f>'SERIES_DB-MetaData'!AR345</f>
        <v>Ribbed</v>
      </c>
      <c r="AS345" s="31">
        <f>IF('SERIES_DB-MetaData'!$F345="US",'SERIES_DB-MetaData'!AS345,'SERIES_DB-MetaData'!AS345/25.4)</f>
        <v>0.15748031496062992</v>
      </c>
      <c r="AT345" s="108">
        <f>'SERIES_DB-MetaData'!AT345</f>
        <v>75</v>
      </c>
      <c r="AU345" s="31">
        <f>IF('SERIES_DB-MetaData'!$F345="US",'SERIES_DB-MetaData'!AU345,'SERIES_DB-MetaData'!AU345/25.4)</f>
        <v>1.1811023622047245</v>
      </c>
      <c r="AV345" s="31">
        <f>IF('SERIES_DB-MetaData'!$F345="US",'SERIES_DB-MetaData'!AV345,'SERIES_DB-MetaData'!AV345/25.4)</f>
        <v>0</v>
      </c>
      <c r="AW345" s="108">
        <f>'SERIES_DB-MetaData'!AW345</f>
        <v>0</v>
      </c>
      <c r="AX345" s="31">
        <f>IF('SERIES_DB-MetaData'!$F345="US",'SERIES_DB-MetaData'!AX345,'SERIES_DB-MetaData'!AX345/25.4)</f>
        <v>0</v>
      </c>
      <c r="AY345" s="23">
        <f t="shared" si="31"/>
        <v>1.1170107212763707</v>
      </c>
      <c r="AZ345" s="23"/>
      <c r="BA345" s="31">
        <f>IF('SERIES_DB-MetaData'!$F345="US",'SERIES_DB-MetaData'!BA345,'SERIES_DB-MetaData'!BA345/6.89476)</f>
        <v>50.037999872366839</v>
      </c>
      <c r="BB345" s="31">
        <f>IF('SERIES_DB-MetaData'!$F345="US",'SERIES_DB-MetaData'!BB345,'SERIES_DB-MetaData'!BB345/6.89476)</f>
        <v>67.442521567103142</v>
      </c>
      <c r="BC345" s="108">
        <f>'SERIES_DB-MetaData'!BC345</f>
        <v>0</v>
      </c>
      <c r="BD345" s="31">
        <f>IF('SERIES_DB-MetaData'!$F345="US",'SERIES_DB-MetaData'!BD345,'SERIES_DB-MetaData'!BD345/25.4)</f>
        <v>0.23622047244094491</v>
      </c>
      <c r="BE345" s="31">
        <f>IF('SERIES_DB-MetaData'!$F345="US",'SERIES_DB-MetaData'!BE345,'SERIES_DB-MetaData'!BE345/25.4)</f>
        <v>3.5433070866141736</v>
      </c>
      <c r="BF345" s="108">
        <f>'SERIES_DB-MetaData'!BF345</f>
        <v>2</v>
      </c>
      <c r="BG345" s="23">
        <f t="shared" si="32"/>
        <v>0.83775804095727813</v>
      </c>
      <c r="BH345" s="31">
        <f>IF('SERIES_DB-MetaData'!$F345="US",'SERIES_DB-MetaData'!BH345,'SERIES_DB-MetaData'!BH345/25.4)</f>
        <v>0</v>
      </c>
      <c r="BI345" s="31">
        <f>IF('SERIES_DB-MetaData'!$F345="US",'SERIES_DB-MetaData'!BI345,'SERIES_DB-MetaData'!BI345/6.89476)</f>
        <v>50.037999872366839</v>
      </c>
      <c r="BJ345" s="31">
        <f>IF('SERIES_DB-MetaData'!$F345="US",'SERIES_DB-MetaData'!BJ345,'SERIES_DB-MetaData'!BJ345/6.89476)</f>
        <v>67.442521567103142</v>
      </c>
      <c r="BK345" s="108">
        <f>'SERIES_DB-MetaData'!BK345</f>
        <v>0</v>
      </c>
      <c r="BL345" s="31">
        <f>IF('SERIES_DB-MetaData'!$F345="US",'SERIES_DB-MetaData'!BL345,'SERIES_DB-MetaData'!BL345/25.4)</f>
        <v>0.23622047244094491</v>
      </c>
      <c r="BM345" s="31">
        <f>IF('SERIES_DB-MetaData'!$F345="US",'SERIES_DB-MetaData'!BM345,'SERIES_DB-MetaData'!BM345/25.4)</f>
        <v>3.5433070866141736</v>
      </c>
      <c r="BN345" s="31">
        <f>'SERIES_DB-MetaData'!$BO$6</f>
        <v>0.52359877559829893</v>
      </c>
      <c r="BO345" s="22">
        <f>'SERIES_DB-MetaData'!$BO$6</f>
        <v>0.52359877559829893</v>
      </c>
      <c r="BP345" s="31">
        <f>IF('SERIES_DB-MetaData'!$F345="US",'SERIES_DB-MetaData'!BP345,'SERIES_DB-MetaData'!BP345/6.89476)</f>
        <v>50.037999872366839</v>
      </c>
      <c r="BQ345" s="31">
        <f>IF('SERIES_DB-MetaData'!$F345="US",'SERIES_DB-MetaData'!BQ345,'SERIES_DB-MetaData'!BQ345/6.89476)</f>
        <v>67.442521567103142</v>
      </c>
      <c r="BR345" s="108">
        <f>'SERIES_DB-MetaData'!BR345</f>
        <v>0</v>
      </c>
      <c r="BS345" s="31">
        <f>IF('SERIES_DB-MetaData'!$F345="US",'SERIES_DB-MetaData'!BS345,'SERIES_DB-MetaData'!BS345/25.4)</f>
        <v>0</v>
      </c>
      <c r="BT345" s="108">
        <f>'SERIES_DB-MetaData'!BT345</f>
        <v>0</v>
      </c>
      <c r="BU345" s="108">
        <f t="shared" si="33"/>
        <v>0</v>
      </c>
      <c r="BV345" s="31">
        <f>IF('SERIES_DB-MetaData'!$F345="US",'SERIES_DB-MetaData'!BV345,'SERIES_DB-MetaData'!BV345/6.89476)</f>
        <v>0</v>
      </c>
      <c r="BW345" s="108">
        <f>'SERIES_DB-MetaData'!BW345</f>
        <v>0</v>
      </c>
      <c r="BX345" s="108">
        <f>'SERIES_DB-MetaData'!BX345</f>
        <v>4</v>
      </c>
    </row>
    <row r="346" spans="1:76">
      <c r="A346" s="85">
        <f>'SERIES_DB-MetaData'!A346</f>
        <v>341</v>
      </c>
      <c r="B346" s="85">
        <f>'SERIES_DB-MetaData'!B346</f>
        <v>0</v>
      </c>
      <c r="C346" s="85">
        <f>'SERIES_DB-MetaData'!C346</f>
        <v>4</v>
      </c>
      <c r="D346" s="85" t="str">
        <f>'SERIES_DB-MetaData'!D346</f>
        <v>SW4</v>
      </c>
      <c r="E346" s="85" t="str">
        <f>'SERIES_DB-MetaData'!E346</f>
        <v>Zhang, 2007 (from Lu et al., 2010, NEES Database)</v>
      </c>
      <c r="F346" s="20" t="s">
        <v>193</v>
      </c>
      <c r="G346" s="85" t="str">
        <f>'SERIES_DB-MetaData'!G346</f>
        <v>C</v>
      </c>
      <c r="H346" s="85" t="str">
        <f>'SERIES_DB-MetaData'!H346</f>
        <v>R</v>
      </c>
      <c r="I346" s="31">
        <f>IF('SERIES_DB-MetaData'!$F346="US",'SERIES_DB-MetaData'!I346,'SERIES_DB-MetaData'!I346/6.89476)</f>
        <v>4.4671605683156486</v>
      </c>
      <c r="J346" s="31">
        <f>IF('SERIES_DB-MetaData'!$F346="US",'SERIES_DB-MetaData'!J346,'SERIES_DB-MetaData'!J346/6.89476)</f>
        <v>0</v>
      </c>
      <c r="K346" s="31">
        <f>IF('SERIES_DB-MetaData'!$F346="US",'SERIES_DB-MetaData'!K346,'SERIES_DB-MetaData'!K346/6.89476)</f>
        <v>0</v>
      </c>
      <c r="L346" s="31">
        <f>IF('SERIES_DB-MetaData'!$F346="US",'SERIES_DB-MetaData'!L346,'SERIES_DB-MetaData'!L346/4.448)</f>
        <v>93.480215827338128</v>
      </c>
      <c r="M346" s="20" t="str">
        <f>'SERIES_DB-MetaData'!M346</f>
        <v>III</v>
      </c>
      <c r="N346" s="31">
        <f>IF('SERIES_DB-MetaData'!$F346="US",'SERIES_DB-MetaData'!N346,'SERIES_DB-MetaData'!N346/25.4)</f>
        <v>2.9527559055118111</v>
      </c>
      <c r="O346" s="31">
        <f>IF('SERIES_DB-MetaData'!$F346="US",'SERIES_DB-MetaData'!O346,'SERIES_DB-MetaData'!O346/25.4)</f>
        <v>7.0866141732283472</v>
      </c>
      <c r="P346" s="31">
        <f>IF('SERIES_DB-MetaData'!$F346="US",'SERIES_DB-MetaData'!P346,'SERIES_DB-MetaData'!P346/25.4)</f>
        <v>35.433070866141733</v>
      </c>
      <c r="Q346" s="31">
        <f>IF('SERIES_DB-MetaData'!$F346="US",'SERIES_DB-MetaData'!Q346,'SERIES_DB-MetaData'!Q346/25.4)</f>
        <v>2.9527559055118111</v>
      </c>
      <c r="R346" s="31">
        <f>IF('SERIES_DB-MetaData'!$F346="US",'SERIES_DB-MetaData'!R346,'SERIES_DB-MetaData'!R346/25.4)</f>
        <v>88.58267716535434</v>
      </c>
      <c r="S346" s="31">
        <f>IF('SERIES_DB-MetaData'!$F346="US",'SERIES_DB-MetaData'!S346,'SERIES_DB-MetaData'!S346/25.4)</f>
        <v>88.58267716535434</v>
      </c>
      <c r="T346" s="24" t="str">
        <f>'SERIES_DB-MetaData'!T346</f>
        <v>C</v>
      </c>
      <c r="U346" s="31">
        <f>IF('SERIES_DB-MetaData'!$F346="US",'SERIES_DB-MetaData'!U346,'SERIES_DB-MetaData'!U346/(25.4^2))</f>
        <v>104.62520925041851</v>
      </c>
      <c r="V346" s="31">
        <f>IF('SERIES_DB-MetaData'!$F346="US",'SERIES_DB-MetaData'!V346,'SERIES_DB-MetaData'!V346/25.4)</f>
        <v>0.31496062992125984</v>
      </c>
      <c r="W346" s="31">
        <f>IF('SERIES_DB-MetaData'!$F346="US",'SERIES_DB-MetaData'!W346,'SERIES_DB-MetaData'!W346/25.4)</f>
        <v>0.31496062992125984</v>
      </c>
      <c r="X346" s="31">
        <f>IF('SERIES_DB-MetaData'!$F346="US",'SERIES_DB-MetaData'!X346,'SERIES_DB-MetaData'!X346/25.4)</f>
        <v>0</v>
      </c>
      <c r="Y346" s="108">
        <f>'SERIES_DB-MetaData'!Y346</f>
        <v>10</v>
      </c>
      <c r="Z346" s="31">
        <f>IF('SERIES_DB-MetaData'!$F346="US",'SERIES_DB-MetaData'!Z346,'SERIES_DB-MetaData'!Z346/25.4)</f>
        <v>0</v>
      </c>
      <c r="AA346" s="108">
        <f>'SERIES_DB-MetaData'!AA346</f>
        <v>0</v>
      </c>
      <c r="AB346" s="31">
        <f>IF('SERIES_DB-MetaData'!$F346="US",'SERIES_DB-MetaData'!AB346,'SERIES_DB-MetaData'!AB346/25.4)</f>
        <v>0</v>
      </c>
      <c r="AC346" s="108">
        <f>'SERIES_DB-MetaData'!AC346</f>
        <v>3</v>
      </c>
      <c r="AD346" s="108" t="str">
        <f>'SERIES_DB-MetaData'!AD346</f>
        <v>H</v>
      </c>
      <c r="AE346" s="31">
        <f>IF('SERIES_DB-MetaData'!$F346="US",'SERIES_DB-MetaData'!AE346,'SERIES_DB-MetaData'!AE346/25.4)</f>
        <v>0</v>
      </c>
      <c r="AF346" s="108" t="str">
        <f>'SERIES_DB-MetaData'!AF346</f>
        <v>Ribbed</v>
      </c>
      <c r="AG346" s="23">
        <f t="shared" si="30"/>
        <v>0.74467381418424727</v>
      </c>
      <c r="AH346" s="31">
        <f>IF('SERIES_DB-MetaData'!$F346="US",'SERIES_DB-MetaData'!AH346,'SERIES_DB-MetaData'!AH346/25.4)</f>
        <v>0</v>
      </c>
      <c r="AI346" s="31">
        <f>IF('SERIES_DB-MetaData'!$F346="US",'SERIES_DB-MetaData'!AI346,'SERIES_DB-MetaData'!AI346/6.89476)</f>
        <v>76.434857776050222</v>
      </c>
      <c r="AJ346" s="31">
        <f>IF('SERIES_DB-MetaData'!$F346="US",'SERIES_DB-MetaData'!AJ346,'SERIES_DB-MetaData'!AJ346/6.89476)</f>
        <v>81.221101242102705</v>
      </c>
      <c r="AK346" s="31">
        <f>IF('SERIES_DB-MetaData'!$F346="US",'SERIES_DB-MetaData'!AK346,'SERIES_DB-MetaData'!AK346/6.89476)</f>
        <v>76.434857776050222</v>
      </c>
      <c r="AL346" s="31">
        <f>IF('SERIES_DB-MetaData'!$F346="US",'SERIES_DB-MetaData'!AL346,'SERIES_DB-MetaData'!AL346/6.89476)</f>
        <v>0</v>
      </c>
      <c r="AM346" s="31">
        <f>IF('SERIES_DB-MetaData'!$F346="US",'SERIES_DB-MetaData'!AM346,'SERIES_DB-MetaData'!AM346/6.89476)</f>
        <v>81.221101242102705</v>
      </c>
      <c r="AN346" s="31">
        <f>IF('SERIES_DB-MetaData'!$F346="US",'SERIES_DB-MetaData'!AN346,'SERIES_DB-MetaData'!AN346/6.89476)</f>
        <v>0</v>
      </c>
      <c r="AO346" s="108">
        <f>'SERIES_DB-MetaData'!AO346</f>
        <v>0</v>
      </c>
      <c r="AP346" s="108" t="str">
        <f>'SERIES_DB-MetaData'!AP346</f>
        <v>R</v>
      </c>
      <c r="AQ346" s="108">
        <f>'SERIES_DB-MetaData'!AQ346</f>
        <v>2</v>
      </c>
      <c r="AR346" s="108" t="str">
        <f>'SERIES_DB-MetaData'!AR346</f>
        <v>Ribbed</v>
      </c>
      <c r="AS346" s="31">
        <f>IF('SERIES_DB-MetaData'!$F346="US",'SERIES_DB-MetaData'!AS346,'SERIES_DB-MetaData'!AS346/25.4)</f>
        <v>0.15748031496062992</v>
      </c>
      <c r="AT346" s="108">
        <f>'SERIES_DB-MetaData'!AT346</f>
        <v>75</v>
      </c>
      <c r="AU346" s="31">
        <f>IF('SERIES_DB-MetaData'!$F346="US",'SERIES_DB-MetaData'!AU346,'SERIES_DB-MetaData'!AU346/25.4)</f>
        <v>1.1811023622047245</v>
      </c>
      <c r="AV346" s="31">
        <f>IF('SERIES_DB-MetaData'!$F346="US",'SERIES_DB-MetaData'!AV346,'SERIES_DB-MetaData'!AV346/25.4)</f>
        <v>0</v>
      </c>
      <c r="AW346" s="108">
        <f>'SERIES_DB-MetaData'!AW346</f>
        <v>0</v>
      </c>
      <c r="AX346" s="31">
        <f>IF('SERIES_DB-MetaData'!$F346="US",'SERIES_DB-MetaData'!AX346,'SERIES_DB-MetaData'!AX346/25.4)</f>
        <v>0</v>
      </c>
      <c r="AY346" s="23">
        <f t="shared" si="31"/>
        <v>1.1170107212763707</v>
      </c>
      <c r="AZ346" s="23"/>
      <c r="BA346" s="31">
        <f>IF('SERIES_DB-MetaData'!$F346="US",'SERIES_DB-MetaData'!BA346,'SERIES_DB-MetaData'!BA346/6.89476)</f>
        <v>50.037999872366839</v>
      </c>
      <c r="BB346" s="31">
        <f>IF('SERIES_DB-MetaData'!$F346="US",'SERIES_DB-MetaData'!BB346,'SERIES_DB-MetaData'!BB346/6.89476)</f>
        <v>67.442521567103142</v>
      </c>
      <c r="BC346" s="108">
        <f>'SERIES_DB-MetaData'!BC346</f>
        <v>0</v>
      </c>
      <c r="BD346" s="31">
        <f>IF('SERIES_DB-MetaData'!$F346="US",'SERIES_DB-MetaData'!BD346,'SERIES_DB-MetaData'!BD346/25.4)</f>
        <v>0.23622047244094491</v>
      </c>
      <c r="BE346" s="31">
        <f>IF('SERIES_DB-MetaData'!$F346="US",'SERIES_DB-MetaData'!BE346,'SERIES_DB-MetaData'!BE346/25.4)</f>
        <v>3.5433070866141736</v>
      </c>
      <c r="BF346" s="108">
        <f>'SERIES_DB-MetaData'!BF346</f>
        <v>2</v>
      </c>
      <c r="BG346" s="23">
        <f t="shared" si="32"/>
        <v>0.83775804095727813</v>
      </c>
      <c r="BH346" s="31">
        <f>IF('SERIES_DB-MetaData'!$F346="US",'SERIES_DB-MetaData'!BH346,'SERIES_DB-MetaData'!BH346/25.4)</f>
        <v>0</v>
      </c>
      <c r="BI346" s="31">
        <f>IF('SERIES_DB-MetaData'!$F346="US",'SERIES_DB-MetaData'!BI346,'SERIES_DB-MetaData'!BI346/6.89476)</f>
        <v>50.037999872366839</v>
      </c>
      <c r="BJ346" s="31">
        <f>IF('SERIES_DB-MetaData'!$F346="US",'SERIES_DB-MetaData'!BJ346,'SERIES_DB-MetaData'!BJ346/6.89476)</f>
        <v>67.442521567103142</v>
      </c>
      <c r="BK346" s="108">
        <f>'SERIES_DB-MetaData'!BK346</f>
        <v>0</v>
      </c>
      <c r="BL346" s="31">
        <f>IF('SERIES_DB-MetaData'!$F346="US",'SERIES_DB-MetaData'!BL346,'SERIES_DB-MetaData'!BL346/25.4)</f>
        <v>0.23622047244094491</v>
      </c>
      <c r="BM346" s="31">
        <f>IF('SERIES_DB-MetaData'!$F346="US",'SERIES_DB-MetaData'!BM346,'SERIES_DB-MetaData'!BM346/25.4)</f>
        <v>3.5433070866141736</v>
      </c>
      <c r="BN346" s="31">
        <f>'SERIES_DB-MetaData'!$BO$6</f>
        <v>0.52359877559829893</v>
      </c>
      <c r="BO346" s="22">
        <f>'SERIES_DB-MetaData'!$BO$6</f>
        <v>0.52359877559829893</v>
      </c>
      <c r="BP346" s="31">
        <f>IF('SERIES_DB-MetaData'!$F346="US",'SERIES_DB-MetaData'!BP346,'SERIES_DB-MetaData'!BP346/6.89476)</f>
        <v>50.037999872366839</v>
      </c>
      <c r="BQ346" s="31">
        <f>IF('SERIES_DB-MetaData'!$F346="US",'SERIES_DB-MetaData'!BQ346,'SERIES_DB-MetaData'!BQ346/6.89476)</f>
        <v>67.442521567103142</v>
      </c>
      <c r="BR346" s="108">
        <f>'SERIES_DB-MetaData'!BR346</f>
        <v>0</v>
      </c>
      <c r="BS346" s="31">
        <f>IF('SERIES_DB-MetaData'!$F346="US",'SERIES_DB-MetaData'!BS346,'SERIES_DB-MetaData'!BS346/25.4)</f>
        <v>0</v>
      </c>
      <c r="BT346" s="108">
        <f>'SERIES_DB-MetaData'!BT346</f>
        <v>0</v>
      </c>
      <c r="BU346" s="108">
        <f t="shared" si="33"/>
        <v>0</v>
      </c>
      <c r="BV346" s="31">
        <f>IF('SERIES_DB-MetaData'!$F346="US",'SERIES_DB-MetaData'!BV346,'SERIES_DB-MetaData'!BV346/6.89476)</f>
        <v>0</v>
      </c>
      <c r="BW346" s="108">
        <f>'SERIES_DB-MetaData'!BW346</f>
        <v>0</v>
      </c>
      <c r="BX346" s="108">
        <f>'SERIES_DB-MetaData'!BX346</f>
        <v>4</v>
      </c>
    </row>
    <row r="347" spans="1:76">
      <c r="A347" s="85">
        <f>'SERIES_DB-MetaData'!A347</f>
        <v>342</v>
      </c>
      <c r="B347" s="85">
        <f>'SERIES_DB-MetaData'!B347</f>
        <v>0</v>
      </c>
      <c r="C347" s="85">
        <f>'SERIES_DB-MetaData'!C347</f>
        <v>2</v>
      </c>
      <c r="D347" s="85" t="str">
        <f>'SERIES_DB-MetaData'!D347</f>
        <v>RW-A20-P10-S63</v>
      </c>
      <c r="E347" s="85" t="str">
        <f>'SERIES_DB-MetaData'!E347</f>
        <v>Tran, Wallace (2012)</v>
      </c>
      <c r="F347" s="20" t="s">
        <v>193</v>
      </c>
      <c r="G347" s="85" t="str">
        <f>'SERIES_DB-MetaData'!G347</f>
        <v>C</v>
      </c>
      <c r="H347" s="85" t="str">
        <f>'SERIES_DB-MetaData'!H347</f>
        <v>R</v>
      </c>
      <c r="I347" s="31">
        <f>IF('SERIES_DB-MetaData'!$F347="US",'SERIES_DB-MetaData'!I347,'SERIES_DB-MetaData'!I347/6.89476)</f>
        <v>6.961808677894517</v>
      </c>
      <c r="J347" s="31">
        <f>IF('SERIES_DB-MetaData'!$F347="US",'SERIES_DB-MetaData'!J347,'SERIES_DB-MetaData'!J347/6.89476)</f>
        <v>0</v>
      </c>
      <c r="K347" s="31">
        <f>IF('SERIES_DB-MetaData'!$F347="US",'SERIES_DB-MetaData'!K347,'SERIES_DB-MetaData'!K347/6.89476)</f>
        <v>0</v>
      </c>
      <c r="L347" s="31">
        <f>IF('SERIES_DB-MetaData'!$F347="US",'SERIES_DB-MetaData'!L347,'SERIES_DB-MetaData'!L347/4.448)</f>
        <v>197.4820143884892</v>
      </c>
      <c r="M347" s="20" t="str">
        <f>'SERIES_DB-MetaData'!M347</f>
        <v>IV</v>
      </c>
      <c r="N347" s="31">
        <f>IF('SERIES_DB-MetaData'!$F347="US",'SERIES_DB-MetaData'!N347,'SERIES_DB-MetaData'!N347/25.4)</f>
        <v>5.9055118110236222</v>
      </c>
      <c r="O347" s="31">
        <f>IF('SERIES_DB-MetaData'!$F347="US",'SERIES_DB-MetaData'!O347,'SERIES_DB-MetaData'!O347/25.4)</f>
        <v>7.0866141732283472</v>
      </c>
      <c r="P347" s="31">
        <f>IF('SERIES_DB-MetaData'!$F347="US",'SERIES_DB-MetaData'!P347,'SERIES_DB-MetaData'!P347/25.4)</f>
        <v>48.031496062992126</v>
      </c>
      <c r="Q347" s="31">
        <f>IF('SERIES_DB-MetaData'!$F347="US",'SERIES_DB-MetaData'!Q347,'SERIES_DB-MetaData'!Q347/25.4)</f>
        <v>5.9055118110236222</v>
      </c>
      <c r="R347" s="31">
        <f>IF('SERIES_DB-MetaData'!$F347="US",'SERIES_DB-MetaData'!R347,'SERIES_DB-MetaData'!R347/25.4)</f>
        <v>96.062992125984252</v>
      </c>
      <c r="S347" s="31">
        <f>IF('SERIES_DB-MetaData'!$F347="US",'SERIES_DB-MetaData'!S347,'SERIES_DB-MetaData'!S347/25.4)</f>
        <v>96.062992125984252</v>
      </c>
      <c r="T347" s="24" t="str">
        <f>'SERIES_DB-MetaData'!T347</f>
        <v>C</v>
      </c>
      <c r="U347" s="31">
        <f>IF('SERIES_DB-MetaData'!$F347="US",'SERIES_DB-MetaData'!U347,'SERIES_DB-MetaData'!U347/(25.4^2))</f>
        <v>283.65056730113463</v>
      </c>
      <c r="V347" s="31">
        <f>IF('SERIES_DB-MetaData'!$F347="US",'SERIES_DB-MetaData'!V347,'SERIES_DB-MetaData'!V347/25.4)</f>
        <v>0.75000000000000011</v>
      </c>
      <c r="W347" s="31">
        <f>IF('SERIES_DB-MetaData'!$F347="US",'SERIES_DB-MetaData'!W347,'SERIES_DB-MetaData'!W347/25.4)</f>
        <v>0.75000000000000011</v>
      </c>
      <c r="X347" s="31">
        <f>IF('SERIES_DB-MetaData'!$F347="US",'SERIES_DB-MetaData'!X347,'SERIES_DB-MetaData'!X347/25.4)</f>
        <v>0</v>
      </c>
      <c r="Y347" s="108">
        <f>'SERIES_DB-MetaData'!Y347</f>
        <v>8</v>
      </c>
      <c r="Z347" s="31">
        <f>IF('SERIES_DB-MetaData'!$F347="US",'SERIES_DB-MetaData'!Z347,'SERIES_DB-MetaData'!Z347/25.4)</f>
        <v>1.1811023622047245</v>
      </c>
      <c r="AA347" s="108">
        <f>'SERIES_DB-MetaData'!AA347</f>
        <v>0</v>
      </c>
      <c r="AB347" s="31">
        <f>IF('SERIES_DB-MetaData'!$F347="US",'SERIES_DB-MetaData'!AB347,'SERIES_DB-MetaData'!AB347/25.4)</f>
        <v>1.1811023622047245</v>
      </c>
      <c r="AC347" s="108">
        <f>'SERIES_DB-MetaData'!AC347</f>
        <v>2</v>
      </c>
      <c r="AD347" s="108">
        <f>'SERIES_DB-MetaData'!AD347</f>
        <v>0</v>
      </c>
      <c r="AE347" s="31">
        <f>IF('SERIES_DB-MetaData'!$F347="US",'SERIES_DB-MetaData'!AE347,'SERIES_DB-MetaData'!AE347/25.4)</f>
        <v>0</v>
      </c>
      <c r="AF347" s="108" t="str">
        <f>'SERIES_DB-MetaData'!AF347</f>
        <v>Ribbed</v>
      </c>
      <c r="AG347" s="23">
        <f t="shared" si="30"/>
        <v>1.2460019977807324</v>
      </c>
      <c r="AH347" s="31">
        <f>IF('SERIES_DB-MetaData'!$F347="US",'SERIES_DB-MetaData'!AH347,'SERIES_DB-MetaData'!AH347/25.4)</f>
        <v>0</v>
      </c>
      <c r="AI347" s="31">
        <f>IF('SERIES_DB-MetaData'!$F347="US",'SERIES_DB-MetaData'!AI347,'SERIES_DB-MetaData'!AI347/6.89476)</f>
        <v>68.892898374997827</v>
      </c>
      <c r="AJ347" s="31">
        <f>IF('SERIES_DB-MetaData'!$F347="US",'SERIES_DB-MetaData'!AJ347,'SERIES_DB-MetaData'!AJ347/6.89476)</f>
        <v>92.098927301312884</v>
      </c>
      <c r="AK347" s="31">
        <f>IF('SERIES_DB-MetaData'!$F347="US",'SERIES_DB-MetaData'!AK347,'SERIES_DB-MetaData'!AK347/6.89476)</f>
        <v>68.892898374997827</v>
      </c>
      <c r="AL347" s="31">
        <f>IF('SERIES_DB-MetaData'!$F347="US",'SERIES_DB-MetaData'!AL347,'SERIES_DB-MetaData'!AL347/6.89476)</f>
        <v>0</v>
      </c>
      <c r="AM347" s="31">
        <f>IF('SERIES_DB-MetaData'!$F347="US",'SERIES_DB-MetaData'!AM347,'SERIES_DB-MetaData'!AM347/6.89476)</f>
        <v>92.098927301312884</v>
      </c>
      <c r="AN347" s="31">
        <f>IF('SERIES_DB-MetaData'!$F347="US",'SERIES_DB-MetaData'!AN347,'SERIES_DB-MetaData'!AN347/6.89476)</f>
        <v>0</v>
      </c>
      <c r="AO347" s="108">
        <f>'SERIES_DB-MetaData'!AO347</f>
        <v>0</v>
      </c>
      <c r="AP347" s="108" t="str">
        <f>'SERIES_DB-MetaData'!AP347</f>
        <v>R</v>
      </c>
      <c r="AQ347" s="108">
        <f>'SERIES_DB-MetaData'!AQ347</f>
        <v>2</v>
      </c>
      <c r="AR347" s="108" t="str">
        <f>'SERIES_DB-MetaData'!AR347</f>
        <v>Ribbed</v>
      </c>
      <c r="AS347" s="31">
        <f>IF('SERIES_DB-MetaData'!$F347="US",'SERIES_DB-MetaData'!AS347,'SERIES_DB-MetaData'!AS347/25.4)</f>
        <v>0.25</v>
      </c>
      <c r="AT347" s="108">
        <f>'SERIES_DB-MetaData'!AT347</f>
        <v>48</v>
      </c>
      <c r="AU347" s="31">
        <f>IF('SERIES_DB-MetaData'!$F347="US",'SERIES_DB-MetaData'!AU347,'SERIES_DB-MetaData'!AU347/25.4)</f>
        <v>1.9685039370078741</v>
      </c>
      <c r="AV347" s="31">
        <f>IF('SERIES_DB-MetaData'!$F347="US",'SERIES_DB-MetaData'!AV347,'SERIES_DB-MetaData'!AV347/25.4)</f>
        <v>0</v>
      </c>
      <c r="AW347" s="108">
        <f>'SERIES_DB-MetaData'!AW347</f>
        <v>0</v>
      </c>
      <c r="AX347" s="31">
        <f>IF('SERIES_DB-MetaData'!$F347="US",'SERIES_DB-MetaData'!AX347,'SERIES_DB-MetaData'!AX347/25.4)</f>
        <v>0</v>
      </c>
      <c r="AY347" s="23">
        <f t="shared" si="31"/>
        <v>0.84451246516249623</v>
      </c>
      <c r="AZ347" s="23"/>
      <c r="BA347" s="31">
        <f>IF('SERIES_DB-MetaData'!$F347="US",'SERIES_DB-MetaData'!BA347,'SERIES_DB-MetaData'!BA347/6.89476)</f>
        <v>56.854770869471892</v>
      </c>
      <c r="BB347" s="31">
        <f>IF('SERIES_DB-MetaData'!$F347="US",'SERIES_DB-MetaData'!BB347,'SERIES_DB-MetaData'!BB347/6.89476)</f>
        <v>71.068463586839869</v>
      </c>
      <c r="BC347" s="108">
        <f>'SERIES_DB-MetaData'!BC347</f>
        <v>0</v>
      </c>
      <c r="BD347" s="31">
        <f>IF('SERIES_DB-MetaData'!$F347="US",'SERIES_DB-MetaData'!BD347,'SERIES_DB-MetaData'!BD347/25.4)</f>
        <v>0.37500000000000006</v>
      </c>
      <c r="BE347" s="31">
        <f>IF('SERIES_DB-MetaData'!$F347="US",'SERIES_DB-MetaData'!BE347,'SERIES_DB-MetaData'!BE347/25.4)</f>
        <v>5.984251968503937</v>
      </c>
      <c r="BF347" s="108">
        <f>'SERIES_DB-MetaData'!BF347</f>
        <v>2</v>
      </c>
      <c r="BG347" s="23">
        <f t="shared" si="32"/>
        <v>0.62505034428145301</v>
      </c>
      <c r="BH347" s="31">
        <f>IF('SERIES_DB-MetaData'!$F347="US",'SERIES_DB-MetaData'!BH347,'SERIES_DB-MetaData'!BH347/25.4)</f>
        <v>0</v>
      </c>
      <c r="BI347" s="31">
        <f>IF('SERIES_DB-MetaData'!$F347="US",'SERIES_DB-MetaData'!BI347,'SERIES_DB-MetaData'!BI347/6.89476)</f>
        <v>63.816579547366409</v>
      </c>
      <c r="BJ347" s="31">
        <f>IF('SERIES_DB-MetaData'!$F347="US",'SERIES_DB-MetaData'!BJ347,'SERIES_DB-MetaData'!BJ347/6.89476)</f>
        <v>0</v>
      </c>
      <c r="BK347" s="108">
        <f>'SERIES_DB-MetaData'!BK347</f>
        <v>0</v>
      </c>
      <c r="BL347" s="31">
        <f>IF('SERIES_DB-MetaData'!$F347="US",'SERIES_DB-MetaData'!BL347,'SERIES_DB-MetaData'!BL347/25.4)</f>
        <v>0.37500000000000006</v>
      </c>
      <c r="BM347" s="31">
        <f>IF('SERIES_DB-MetaData'!$F347="US",'SERIES_DB-MetaData'!BM347,'SERIES_DB-MetaData'!BM347/25.4)</f>
        <v>5.984251968503937</v>
      </c>
      <c r="BN347" s="31">
        <f>'SERIES_DB-MetaData'!$BO$6</f>
        <v>0.52359877559829893</v>
      </c>
      <c r="BO347" s="22">
        <f>'SERIES_DB-MetaData'!$BO$6</f>
        <v>0.52359877559829893</v>
      </c>
      <c r="BP347" s="31">
        <f>IF('SERIES_DB-MetaData'!$F347="US",'SERIES_DB-MetaData'!BP347,'SERIES_DB-MetaData'!BP347/6.89476)</f>
        <v>63.816579547366409</v>
      </c>
      <c r="BQ347" s="31">
        <f>IF('SERIES_DB-MetaData'!$F347="US",'SERIES_DB-MetaData'!BQ347,'SERIES_DB-MetaData'!BQ347/6.89476)</f>
        <v>92.098927301312884</v>
      </c>
      <c r="BR347" s="108">
        <f>'SERIES_DB-MetaData'!BR347</f>
        <v>0</v>
      </c>
      <c r="BS347" s="31">
        <f>IF('SERIES_DB-MetaData'!$F347="US",'SERIES_DB-MetaData'!BS347,'SERIES_DB-MetaData'!BS347/25.4)</f>
        <v>0</v>
      </c>
      <c r="BT347" s="108">
        <f>'SERIES_DB-MetaData'!BT347</f>
        <v>0</v>
      </c>
      <c r="BU347" s="108">
        <f t="shared" si="33"/>
        <v>0</v>
      </c>
      <c r="BV347" s="31">
        <f>IF('SERIES_DB-MetaData'!$F347="US",'SERIES_DB-MetaData'!BV347,'SERIES_DB-MetaData'!BV347/6.89476)</f>
        <v>0</v>
      </c>
      <c r="BW347" s="108">
        <f>'SERIES_DB-MetaData'!BW347</f>
        <v>0</v>
      </c>
      <c r="BX347" s="108">
        <f>'SERIES_DB-MetaData'!BX347</f>
        <v>1</v>
      </c>
    </row>
    <row r="348" spans="1:76">
      <c r="A348" s="85">
        <f>'SERIES_DB-MetaData'!A348</f>
        <v>343</v>
      </c>
      <c r="B348" s="85">
        <f>'SERIES_DB-MetaData'!B348</f>
        <v>0</v>
      </c>
      <c r="C348" s="85">
        <f>'SERIES_DB-MetaData'!C348</f>
        <v>4</v>
      </c>
      <c r="D348" s="85" t="str">
        <f>'SERIES_DB-MetaData'!D348</f>
        <v>RW-A15-P10-S78</v>
      </c>
      <c r="E348" s="85" t="str">
        <f>'SERIES_DB-MetaData'!E348</f>
        <v>Tran, Wallace (2012)</v>
      </c>
      <c r="F348" s="20" t="s">
        <v>193</v>
      </c>
      <c r="G348" s="85" t="str">
        <f>'SERIES_DB-MetaData'!G348</f>
        <v>C</v>
      </c>
      <c r="H348" s="85" t="str">
        <f>'SERIES_DB-MetaData'!H348</f>
        <v>R</v>
      </c>
      <c r="I348" s="31">
        <f>IF('SERIES_DB-MetaData'!$F348="US",'SERIES_DB-MetaData'!I348,'SERIES_DB-MetaData'!I348/6.89476)</f>
        <v>8.1221101242102698</v>
      </c>
      <c r="J348" s="31">
        <f>IF('SERIES_DB-MetaData'!$F348="US",'SERIES_DB-MetaData'!J348,'SERIES_DB-MetaData'!J348/6.89476)</f>
        <v>0</v>
      </c>
      <c r="K348" s="31">
        <f>IF('SERIES_DB-MetaData'!$F348="US",'SERIES_DB-MetaData'!K348,'SERIES_DB-MetaData'!K348/6.89476)</f>
        <v>0</v>
      </c>
      <c r="L348" s="31">
        <f>IF('SERIES_DB-MetaData'!$F348="US",'SERIES_DB-MetaData'!L348,'SERIES_DB-MetaData'!L348/4.448)</f>
        <v>230.39568345323744</v>
      </c>
      <c r="M348" s="20" t="str">
        <f>'SERIES_DB-MetaData'!M348</f>
        <v>IV</v>
      </c>
      <c r="N348" s="31">
        <f>IF('SERIES_DB-MetaData'!$F348="US",'SERIES_DB-MetaData'!N348,'SERIES_DB-MetaData'!N348/25.4)</f>
        <v>5.9055118110236222</v>
      </c>
      <c r="O348" s="31">
        <f>IF('SERIES_DB-MetaData'!$F348="US",'SERIES_DB-MetaData'!O348,'SERIES_DB-MetaData'!O348/25.4)</f>
        <v>7.0866141732283472</v>
      </c>
      <c r="P348" s="31">
        <f>IF('SERIES_DB-MetaData'!$F348="US",'SERIES_DB-MetaData'!P348,'SERIES_DB-MetaData'!P348/25.4)</f>
        <v>48.031496062992126</v>
      </c>
      <c r="Q348" s="31">
        <f>IF('SERIES_DB-MetaData'!$F348="US",'SERIES_DB-MetaData'!Q348,'SERIES_DB-MetaData'!Q348/25.4)</f>
        <v>5.9055118110236222</v>
      </c>
      <c r="R348" s="31">
        <f>IF('SERIES_DB-MetaData'!$F348="US",'SERIES_DB-MetaData'!R348,'SERIES_DB-MetaData'!R348/25.4)</f>
        <v>72.047244094488192</v>
      </c>
      <c r="S348" s="31">
        <f>IF('SERIES_DB-MetaData'!$F348="US",'SERIES_DB-MetaData'!S348,'SERIES_DB-MetaData'!S348/25.4)</f>
        <v>72.047244094488192</v>
      </c>
      <c r="T348" s="24" t="str">
        <f>'SERIES_DB-MetaData'!T348</f>
        <v>C</v>
      </c>
      <c r="U348" s="31">
        <f>IF('SERIES_DB-MetaData'!$F348="US",'SERIES_DB-MetaData'!U348,'SERIES_DB-MetaData'!U348/(25.4^2))</f>
        <v>283.65056730113463</v>
      </c>
      <c r="V348" s="31">
        <f>IF('SERIES_DB-MetaData'!$F348="US",'SERIES_DB-MetaData'!V348,'SERIES_DB-MetaData'!V348/25.4)</f>
        <v>0.75000000000000011</v>
      </c>
      <c r="W348" s="31">
        <f>IF('SERIES_DB-MetaData'!$F348="US",'SERIES_DB-MetaData'!W348,'SERIES_DB-MetaData'!W348/25.4)</f>
        <v>0.625</v>
      </c>
      <c r="X348" s="31">
        <f>IF('SERIES_DB-MetaData'!$F348="US",'SERIES_DB-MetaData'!X348,'SERIES_DB-MetaData'!X348/25.4)</f>
        <v>0</v>
      </c>
      <c r="Y348" s="108">
        <f>'SERIES_DB-MetaData'!Y348</f>
        <v>8</v>
      </c>
      <c r="Z348" s="31">
        <f>IF('SERIES_DB-MetaData'!$F348="US",'SERIES_DB-MetaData'!Z348,'SERIES_DB-MetaData'!Z348/25.4)</f>
        <v>1.1811023622047245</v>
      </c>
      <c r="AA348" s="108">
        <f>'SERIES_DB-MetaData'!AA348</f>
        <v>0</v>
      </c>
      <c r="AB348" s="31">
        <f>IF('SERIES_DB-MetaData'!$F348="US",'SERIES_DB-MetaData'!AB348,'SERIES_DB-MetaData'!AB348/25.4)</f>
        <v>1.1811023622047245</v>
      </c>
      <c r="AC348" s="108">
        <f>'SERIES_DB-MetaData'!AC348</f>
        <v>2</v>
      </c>
      <c r="AD348" s="108">
        <f>'SERIES_DB-MetaData'!AD348</f>
        <v>0</v>
      </c>
      <c r="AE348" s="31">
        <f>IF('SERIES_DB-MetaData'!$F348="US",'SERIES_DB-MetaData'!AE348,'SERIES_DB-MetaData'!AE348/25.4)</f>
        <v>0</v>
      </c>
      <c r="AF348" s="108" t="str">
        <f>'SERIES_DB-MetaData'!AF348</f>
        <v>Ribbed</v>
      </c>
      <c r="AG348" s="23">
        <f t="shared" si="30"/>
        <v>1.1508212896169265</v>
      </c>
      <c r="AH348" s="31">
        <f>IF('SERIES_DB-MetaData'!$F348="US",'SERIES_DB-MetaData'!AH348,'SERIES_DB-MetaData'!AH348/25.4)</f>
        <v>0</v>
      </c>
      <c r="AI348" s="31">
        <f>IF('SERIES_DB-MetaData'!$F348="US",'SERIES_DB-MetaData'!AI348,'SERIES_DB-MetaData'!AI348/6.89476)</f>
        <v>68.892898374997827</v>
      </c>
      <c r="AJ348" s="31">
        <f>IF('SERIES_DB-MetaData'!$F348="US",'SERIES_DB-MetaData'!AJ348,'SERIES_DB-MetaData'!AJ348/6.89476)</f>
        <v>92.098927301312884</v>
      </c>
      <c r="AK348" s="31">
        <f>IF('SERIES_DB-MetaData'!$F348="US",'SERIES_DB-MetaData'!AK348,'SERIES_DB-MetaData'!AK348/6.89476)</f>
        <v>68.892898374997827</v>
      </c>
      <c r="AL348" s="31">
        <f>IF('SERIES_DB-MetaData'!$F348="US",'SERIES_DB-MetaData'!AL348,'SERIES_DB-MetaData'!AL348/6.89476)</f>
        <v>0</v>
      </c>
      <c r="AM348" s="31">
        <f>IF('SERIES_DB-MetaData'!$F348="US",'SERIES_DB-MetaData'!AM348,'SERIES_DB-MetaData'!AM348/6.89476)</f>
        <v>92.098927301312884</v>
      </c>
      <c r="AN348" s="31">
        <f>IF('SERIES_DB-MetaData'!$F348="US",'SERIES_DB-MetaData'!AN348,'SERIES_DB-MetaData'!AN348/6.89476)</f>
        <v>0</v>
      </c>
      <c r="AO348" s="108">
        <f>'SERIES_DB-MetaData'!AO348</f>
        <v>0</v>
      </c>
      <c r="AP348" s="108" t="str">
        <f>'SERIES_DB-MetaData'!AP348</f>
        <v>R</v>
      </c>
      <c r="AQ348" s="108">
        <f>'SERIES_DB-MetaData'!AQ348</f>
        <v>2</v>
      </c>
      <c r="AR348" s="108" t="str">
        <f>'SERIES_DB-MetaData'!AR348</f>
        <v>Ribbed</v>
      </c>
      <c r="AS348" s="31">
        <f>IF('SERIES_DB-MetaData'!$F348="US",'SERIES_DB-MetaData'!AS348,'SERIES_DB-MetaData'!AS348/25.4)</f>
        <v>0.25</v>
      </c>
      <c r="AT348" s="108">
        <f>'SERIES_DB-MetaData'!AT348</f>
        <v>36</v>
      </c>
      <c r="AU348" s="31">
        <f>IF('SERIES_DB-MetaData'!$F348="US",'SERIES_DB-MetaData'!AU348,'SERIES_DB-MetaData'!AU348/25.4)</f>
        <v>1.9685039370078741</v>
      </c>
      <c r="AV348" s="31">
        <f>IF('SERIES_DB-MetaData'!$F348="US",'SERIES_DB-MetaData'!AV348,'SERIES_DB-MetaData'!AV348/25.4)</f>
        <v>0</v>
      </c>
      <c r="AW348" s="108">
        <f>'SERIES_DB-MetaData'!AW348</f>
        <v>0</v>
      </c>
      <c r="AX348" s="31">
        <f>IF('SERIES_DB-MetaData'!$F348="US",'SERIES_DB-MetaData'!AX348,'SERIES_DB-MetaData'!AX348/25.4)</f>
        <v>0</v>
      </c>
      <c r="AY348" s="23">
        <f t="shared" si="31"/>
        <v>0.84451246516249623</v>
      </c>
      <c r="AZ348" s="23"/>
      <c r="BA348" s="31">
        <f>IF('SERIES_DB-MetaData'!$F348="US",'SERIES_DB-MetaData'!BA348,'SERIES_DB-MetaData'!BA348/6.89476)</f>
        <v>56.854770869471892</v>
      </c>
      <c r="BB348" s="31">
        <f>IF('SERIES_DB-MetaData'!$F348="US",'SERIES_DB-MetaData'!BB348,'SERIES_DB-MetaData'!BB348/6.89476)</f>
        <v>71.068463586839869</v>
      </c>
      <c r="BC348" s="108">
        <f>'SERIES_DB-MetaData'!BC348</f>
        <v>0</v>
      </c>
      <c r="BD348" s="31">
        <f>IF('SERIES_DB-MetaData'!$F348="US",'SERIES_DB-MetaData'!BD348,'SERIES_DB-MetaData'!BD348/25.4)</f>
        <v>0.37500000000000006</v>
      </c>
      <c r="BE348" s="31">
        <f>IF('SERIES_DB-MetaData'!$F348="US",'SERIES_DB-MetaData'!BE348,'SERIES_DB-MetaData'!BE348/25.4)</f>
        <v>5</v>
      </c>
      <c r="BF348" s="108">
        <f>'SERIES_DB-MetaData'!BF348</f>
        <v>2</v>
      </c>
      <c r="BG348" s="23">
        <f t="shared" si="32"/>
        <v>0.7480917506360697</v>
      </c>
      <c r="BH348" s="31">
        <f>IF('SERIES_DB-MetaData'!$F348="US",'SERIES_DB-MetaData'!BH348,'SERIES_DB-MetaData'!BH348/25.4)</f>
        <v>0</v>
      </c>
      <c r="BI348" s="31">
        <f>IF('SERIES_DB-MetaData'!$F348="US",'SERIES_DB-MetaData'!BI348,'SERIES_DB-MetaData'!BI348/6.89476)</f>
        <v>63.816579547366409</v>
      </c>
      <c r="BJ348" s="31">
        <f>IF('SERIES_DB-MetaData'!$F348="US",'SERIES_DB-MetaData'!BJ348,'SERIES_DB-MetaData'!BJ348/6.89476)</f>
        <v>0</v>
      </c>
      <c r="BK348" s="108">
        <f>'SERIES_DB-MetaData'!BK348</f>
        <v>0</v>
      </c>
      <c r="BL348" s="31">
        <f>IF('SERIES_DB-MetaData'!$F348="US",'SERIES_DB-MetaData'!BL348,'SERIES_DB-MetaData'!BL348/25.4)</f>
        <v>0.37500000000000006</v>
      </c>
      <c r="BM348" s="31">
        <f>IF('SERIES_DB-MetaData'!$F348="US",'SERIES_DB-MetaData'!BM348,'SERIES_DB-MetaData'!BM348/25.4)</f>
        <v>5</v>
      </c>
      <c r="BN348" s="31">
        <f>'SERIES_DB-MetaData'!$BO$6</f>
        <v>0.52359877559829893</v>
      </c>
      <c r="BO348" s="22">
        <f>'SERIES_DB-MetaData'!$BO$6</f>
        <v>0.52359877559829893</v>
      </c>
      <c r="BP348" s="31">
        <f>IF('SERIES_DB-MetaData'!$F348="US",'SERIES_DB-MetaData'!BP348,'SERIES_DB-MetaData'!BP348/6.89476)</f>
        <v>63.816579547366409</v>
      </c>
      <c r="BQ348" s="31">
        <f>IF('SERIES_DB-MetaData'!$F348="US",'SERIES_DB-MetaData'!BQ348,'SERIES_DB-MetaData'!BQ348/6.89476)</f>
        <v>92.098927301312884</v>
      </c>
      <c r="BR348" s="108">
        <f>'SERIES_DB-MetaData'!BR348</f>
        <v>0</v>
      </c>
      <c r="BS348" s="31">
        <f>IF('SERIES_DB-MetaData'!$F348="US",'SERIES_DB-MetaData'!BS348,'SERIES_DB-MetaData'!BS348/25.4)</f>
        <v>0</v>
      </c>
      <c r="BT348" s="108">
        <f>'SERIES_DB-MetaData'!BT348</f>
        <v>0</v>
      </c>
      <c r="BU348" s="108">
        <f t="shared" si="33"/>
        <v>0</v>
      </c>
      <c r="BV348" s="31">
        <f>IF('SERIES_DB-MetaData'!$F348="US",'SERIES_DB-MetaData'!BV348,'SERIES_DB-MetaData'!BV348/6.89476)</f>
        <v>0</v>
      </c>
      <c r="BW348" s="108">
        <f>'SERIES_DB-MetaData'!BW348</f>
        <v>0</v>
      </c>
      <c r="BX348" s="108">
        <f>'SERIES_DB-MetaData'!BX348</f>
        <v>8</v>
      </c>
    </row>
    <row r="349" spans="1:76">
      <c r="A349" s="85">
        <f>'SERIES_DB-MetaData'!A349</f>
        <v>344</v>
      </c>
      <c r="B349" s="85">
        <f>'SERIES_DB-MetaData'!B349</f>
        <v>0</v>
      </c>
      <c r="C349" s="85">
        <f>'SERIES_DB-MetaData'!C349</f>
        <v>1</v>
      </c>
      <c r="D349" s="85" t="str">
        <f>'SERIES_DB-MetaData'!D349</f>
        <v>B1-1</v>
      </c>
      <c r="E349" s="85" t="str">
        <f>'SERIES_DB-MetaData'!E349</f>
        <v>Barda,Hanson &amp; Corley 1977</v>
      </c>
      <c r="F349" s="20" t="s">
        <v>193</v>
      </c>
      <c r="G349" s="85" t="str">
        <f>'SERIES_DB-MetaData'!G349</f>
        <v>M</v>
      </c>
      <c r="H349" s="85" t="str">
        <f>'SERIES_DB-MetaData'!H349</f>
        <v>F</v>
      </c>
      <c r="I349" s="31">
        <f>IF('SERIES_DB-MetaData'!$F349="US",'SERIES_DB-MetaData'!I349,'SERIES_DB-MetaData'!I349/6.89476)</f>
        <v>4.2060927428946044</v>
      </c>
      <c r="J349" s="31">
        <f>IF('SERIES_DB-MetaData'!$F349="US",'SERIES_DB-MetaData'!J349,'SERIES_DB-MetaData'!J349/6.89476)</f>
        <v>0</v>
      </c>
      <c r="K349" s="31">
        <f>IF('SERIES_DB-MetaData'!$F349="US",'SERIES_DB-MetaData'!K349,'SERIES_DB-MetaData'!K349/6.89476)</f>
        <v>0</v>
      </c>
      <c r="L349" s="31">
        <f>IF('SERIES_DB-MetaData'!$F349="US",'SERIES_DB-MetaData'!L349,'SERIES_DB-MetaData'!L349/4.448)</f>
        <v>0</v>
      </c>
      <c r="M349" s="20">
        <f>'SERIES_DB-MetaData'!M349</f>
        <v>0</v>
      </c>
      <c r="N349" s="31">
        <f>IF('SERIES_DB-MetaData'!$F349="US",'SERIES_DB-MetaData'!N349,'SERIES_DB-MetaData'!N349/25.4)</f>
        <v>24.015748031496063</v>
      </c>
      <c r="O349" s="31">
        <f>IF('SERIES_DB-MetaData'!$F349="US",'SERIES_DB-MetaData'!O349,'SERIES_DB-MetaData'!O349/25.4)</f>
        <v>4</v>
      </c>
      <c r="P349" s="31">
        <f>IF('SERIES_DB-MetaData'!$F349="US",'SERIES_DB-MetaData'!P349,'SERIES_DB-MetaData'!P349/25.4)</f>
        <v>75</v>
      </c>
      <c r="Q349" s="31">
        <f>IF('SERIES_DB-MetaData'!$F349="US",'SERIES_DB-MetaData'!Q349,'SERIES_DB-MetaData'!Q349/25.4)</f>
        <v>4.015748031496063</v>
      </c>
      <c r="R349" s="31">
        <f>IF('SERIES_DB-MetaData'!$F349="US",'SERIES_DB-MetaData'!R349,'SERIES_DB-MetaData'!R349/25.4)</f>
        <v>37.5</v>
      </c>
      <c r="S349" s="31">
        <f>IF('SERIES_DB-MetaData'!$F349="US",'SERIES_DB-MetaData'!S349,'SERIES_DB-MetaData'!S349/25.4)</f>
        <v>37.5</v>
      </c>
      <c r="T349" s="24" t="str">
        <f>'SERIES_DB-MetaData'!T349</f>
        <v>C</v>
      </c>
      <c r="U349" s="31">
        <f>IF('SERIES_DB-MetaData'!$F349="US",'SERIES_DB-MetaData'!U349,'SERIES_DB-MetaData'!U349/(25.4^2))</f>
        <v>381.1811023622048</v>
      </c>
      <c r="V349" s="31">
        <f>IF('SERIES_DB-MetaData'!$F349="US",'SERIES_DB-MetaData'!V349,'SERIES_DB-MetaData'!V349/25.4)</f>
        <v>0.37401574803149606</v>
      </c>
      <c r="W349" s="31">
        <f>IF('SERIES_DB-MetaData'!$F349="US",'SERIES_DB-MetaData'!W349,'SERIES_DB-MetaData'!W349/25.4)</f>
        <v>0.37401574803149606</v>
      </c>
      <c r="X349" s="31">
        <f>IF('SERIES_DB-MetaData'!$F349="US",'SERIES_DB-MetaData'!X349,'SERIES_DB-MetaData'!X349/25.4)</f>
        <v>0</v>
      </c>
      <c r="Y349" s="108">
        <f>'SERIES_DB-MetaData'!Y349</f>
        <v>20</v>
      </c>
      <c r="Z349" s="31">
        <f>IF('SERIES_DB-MetaData'!$F349="US",'SERIES_DB-MetaData'!Z349,'SERIES_DB-MetaData'!Z349/25.4)</f>
        <v>0</v>
      </c>
      <c r="AA349" s="108">
        <f>'SERIES_DB-MetaData'!AA349</f>
        <v>0</v>
      </c>
      <c r="AB349" s="31">
        <f>IF('SERIES_DB-MetaData'!$F349="US",'SERIES_DB-MetaData'!AB349,'SERIES_DB-MetaData'!AB349/25.4)</f>
        <v>0</v>
      </c>
      <c r="AC349" s="108">
        <f>'SERIES_DB-MetaData'!AC349</f>
        <v>8</v>
      </c>
      <c r="AD349" s="108">
        <f>'SERIES_DB-MetaData'!AD349</f>
        <v>0</v>
      </c>
      <c r="AE349" s="31">
        <f>IF('SERIES_DB-MetaData'!$F349="US",'SERIES_DB-MetaData'!AE349,'SERIES_DB-MetaData'!AE349/25.4)</f>
        <v>18</v>
      </c>
      <c r="AF349" s="108" t="str">
        <f>'SERIES_DB-MetaData'!AF349</f>
        <v>Ribbed</v>
      </c>
      <c r="AG349" s="23">
        <f t="shared" si="30"/>
        <v>0.57645882566902851</v>
      </c>
      <c r="AH349" s="31">
        <f>IF('SERIES_DB-MetaData'!$F349="US",'SERIES_DB-MetaData'!AH349,'SERIES_DB-MetaData'!AH349/25.4)</f>
        <v>0</v>
      </c>
      <c r="AI349" s="31">
        <f>IF('SERIES_DB-MetaData'!$F349="US",'SERIES_DB-MetaData'!AI349,'SERIES_DB-MetaData'!AI349/6.89476)</f>
        <v>76.14478241447128</v>
      </c>
      <c r="AJ349" s="31">
        <f>IF('SERIES_DB-MetaData'!$F349="US",'SERIES_DB-MetaData'!AJ349,'SERIES_DB-MetaData'!AJ349/6.89476)</f>
        <v>118.70413183345033</v>
      </c>
      <c r="AK349" s="31">
        <f>IF('SERIES_DB-MetaData'!$F349="US",'SERIES_DB-MetaData'!AK349,'SERIES_DB-MetaData'!AK349/6.89476)</f>
        <v>76.14478241447128</v>
      </c>
      <c r="AL349" s="31">
        <f>IF('SERIES_DB-MetaData'!$F349="US",'SERIES_DB-MetaData'!AL349,'SERIES_DB-MetaData'!AL349/6.89476)</f>
        <v>0</v>
      </c>
      <c r="AM349" s="31">
        <f>IF('SERIES_DB-MetaData'!$F349="US",'SERIES_DB-MetaData'!AM349,'SERIES_DB-MetaData'!AM349/6.89476)</f>
        <v>118.70413183345033</v>
      </c>
      <c r="AN349" s="31">
        <f>IF('SERIES_DB-MetaData'!$F349="US",'SERIES_DB-MetaData'!AN349,'SERIES_DB-MetaData'!AN349/6.89476)</f>
        <v>0</v>
      </c>
      <c r="AO349" s="108">
        <f>'SERIES_DB-MetaData'!AO349</f>
        <v>0</v>
      </c>
      <c r="AP349" s="108" t="str">
        <f>'SERIES_DB-MetaData'!AP349</f>
        <v>R</v>
      </c>
      <c r="AQ349" s="108">
        <f>'SERIES_DB-MetaData'!AQ349</f>
        <v>2</v>
      </c>
      <c r="AR349" s="108">
        <f>'SERIES_DB-MetaData'!AR349</f>
        <v>0</v>
      </c>
      <c r="AS349" s="31">
        <f>IF('SERIES_DB-MetaData'!$F349="US",'SERIES_DB-MetaData'!AS349,'SERIES_DB-MetaData'!AS349/25.4)</f>
        <v>0.23622047244094491</v>
      </c>
      <c r="AT349" s="108">
        <f>'SERIES_DB-MetaData'!AT349</f>
        <v>18</v>
      </c>
      <c r="AU349" s="31">
        <f>IF('SERIES_DB-MetaData'!$F349="US",'SERIES_DB-MetaData'!AU349,'SERIES_DB-MetaData'!AU349/25.4)</f>
        <v>2</v>
      </c>
      <c r="AV349" s="31">
        <f>IF('SERIES_DB-MetaData'!$F349="US",'SERIES_DB-MetaData'!AV349,'SERIES_DB-MetaData'!AV349/25.4)</f>
        <v>0</v>
      </c>
      <c r="AW349" s="108">
        <f>'SERIES_DB-MetaData'!AW349</f>
        <v>0</v>
      </c>
      <c r="AX349" s="31">
        <f>IF('SERIES_DB-MetaData'!$F349="US",'SERIES_DB-MetaData'!AX349,'SERIES_DB-MetaData'!AX349/25.4)</f>
        <v>0</v>
      </c>
      <c r="AY349" s="23">
        <f t="shared" si="31"/>
        <v>0.18248569692983183</v>
      </c>
      <c r="AZ349" s="23"/>
      <c r="BA349" s="31">
        <f>IF('SERIES_DB-MetaData'!$F349="US",'SERIES_DB-MetaData'!BA349,'SERIES_DB-MetaData'!BA349/6.89476)</f>
        <v>71.938689671576682</v>
      </c>
      <c r="BB349" s="31">
        <f>IF('SERIES_DB-MetaData'!$F349="US",'SERIES_DB-MetaData'!BB349,'SERIES_DB-MetaData'!BB349/6.89476)</f>
        <v>97.40339040082614</v>
      </c>
      <c r="BC349" s="108">
        <f>'SERIES_DB-MetaData'!BC349</f>
        <v>0</v>
      </c>
      <c r="BD349" s="31">
        <f>IF('SERIES_DB-MetaData'!$F349="US",'SERIES_DB-MetaData'!BD349,'SERIES_DB-MetaData'!BD349/25.4)</f>
        <v>0.37401574803149606</v>
      </c>
      <c r="BE349" s="31">
        <f>IF('SERIES_DB-MetaData'!$F349="US",'SERIES_DB-MetaData'!BE349,'SERIES_DB-MetaData'!BE349/25.4)</f>
        <v>11.165354330708663</v>
      </c>
      <c r="BF349" s="108">
        <f>'SERIES_DB-MetaData'!BF349</f>
        <v>2</v>
      </c>
      <c r="BG349" s="23">
        <f t="shared" si="32"/>
        <v>0.49007290195124104</v>
      </c>
      <c r="BH349" s="31">
        <f>IF('SERIES_DB-MetaData'!$F349="US",'SERIES_DB-MetaData'!BH349,'SERIES_DB-MetaData'!BH349/25.4)</f>
        <v>0</v>
      </c>
      <c r="BI349" s="31">
        <f>IF('SERIES_DB-MetaData'!$F349="US",'SERIES_DB-MetaData'!BI349,'SERIES_DB-MetaData'!BI349/6.89476)</f>
        <v>78.755460668681721</v>
      </c>
      <c r="BJ349" s="31">
        <f>IF('SERIES_DB-MetaData'!$F349="US",'SERIES_DB-MetaData'!BJ349,'SERIES_DB-MetaData'!BJ349/6.89476)</f>
        <v>123.10428499324124</v>
      </c>
      <c r="BK349" s="108">
        <f>'SERIES_DB-MetaData'!BK349</f>
        <v>0</v>
      </c>
      <c r="BL349" s="31">
        <f>IF('SERIES_DB-MetaData'!$F349="US",'SERIES_DB-MetaData'!BL349,'SERIES_DB-MetaData'!BL349/25.4)</f>
        <v>0.23622047244094491</v>
      </c>
      <c r="BM349" s="31">
        <f>IF('SERIES_DB-MetaData'!$F349="US",'SERIES_DB-MetaData'!BM349,'SERIES_DB-MetaData'!BM349/25.4)</f>
        <v>2.6771653543307088</v>
      </c>
      <c r="BN349" s="31">
        <f>'SERIES_DB-MetaData'!$BO$6</f>
        <v>0.52359877559829893</v>
      </c>
      <c r="BO349" s="22">
        <f>'SERIES_DB-MetaData'!$BO$6</f>
        <v>0.52359877559829893</v>
      </c>
      <c r="BP349" s="31">
        <f>IF('SERIES_DB-MetaData'!$F349="US",'SERIES_DB-MetaData'!BP349,'SERIES_DB-MetaData'!BP349/6.89476)</f>
        <v>71.902502770219698</v>
      </c>
      <c r="BQ349" s="31">
        <f>IF('SERIES_DB-MetaData'!$F349="US",'SERIES_DB-MetaData'!BQ349,'SERIES_DB-MetaData'!BQ349/6.89476)</f>
        <v>98.603432171678179</v>
      </c>
      <c r="BR349" s="108">
        <f>'SERIES_DB-MetaData'!BR349</f>
        <v>0</v>
      </c>
      <c r="BS349" s="31">
        <f>IF('SERIES_DB-MetaData'!$F349="US",'SERIES_DB-MetaData'!BS349,'SERIES_DB-MetaData'!BS349/25.4)</f>
        <v>0</v>
      </c>
      <c r="BT349" s="108">
        <f>'SERIES_DB-MetaData'!BT349</f>
        <v>0</v>
      </c>
      <c r="BU349" s="108">
        <f t="shared" si="33"/>
        <v>0</v>
      </c>
      <c r="BV349" s="31">
        <f>IF('SERIES_DB-MetaData'!$F349="US",'SERIES_DB-MetaData'!BV349,'SERIES_DB-MetaData'!BV349/6.89476)</f>
        <v>0</v>
      </c>
      <c r="BW349" s="108">
        <f>'SERIES_DB-MetaData'!BW349</f>
        <v>0</v>
      </c>
      <c r="BX349" s="108">
        <f>'SERIES_DB-MetaData'!BX349</f>
        <v>5</v>
      </c>
    </row>
    <row r="350" spans="1:76">
      <c r="A350" s="85">
        <f>'SERIES_DB-MetaData'!A350</f>
        <v>345</v>
      </c>
      <c r="B350" s="85">
        <f>'SERIES_DB-MetaData'!B350</f>
        <v>0</v>
      </c>
      <c r="C350" s="85">
        <f>'SERIES_DB-MetaData'!C350</f>
        <v>2</v>
      </c>
      <c r="D350" s="85" t="str">
        <f>'SERIES_DB-MetaData'!D350</f>
        <v>B2-1</v>
      </c>
      <c r="E350" s="85" t="str">
        <f>'SERIES_DB-MetaData'!E350</f>
        <v>Barda,Hanson &amp; Corley 1977</v>
      </c>
      <c r="F350" s="20" t="s">
        <v>193</v>
      </c>
      <c r="G350" s="85" t="str">
        <f>'SERIES_DB-MetaData'!G350</f>
        <v>M</v>
      </c>
      <c r="H350" s="85" t="str">
        <f>'SERIES_DB-MetaData'!H350</f>
        <v>F</v>
      </c>
      <c r="I350" s="31">
        <f>IF('SERIES_DB-MetaData'!$F350="US",'SERIES_DB-MetaData'!I350,'SERIES_DB-MetaData'!I350/6.89476)</f>
        <v>2.3713660809078201</v>
      </c>
      <c r="J350" s="31">
        <f>IF('SERIES_DB-MetaData'!$F350="US",'SERIES_DB-MetaData'!J350,'SERIES_DB-MetaData'!J350/6.89476)</f>
        <v>0</v>
      </c>
      <c r="K350" s="31">
        <f>IF('SERIES_DB-MetaData'!$F350="US",'SERIES_DB-MetaData'!K350,'SERIES_DB-MetaData'!K350/6.89476)</f>
        <v>0</v>
      </c>
      <c r="L350" s="31">
        <f>IF('SERIES_DB-MetaData'!$F350="US",'SERIES_DB-MetaData'!L350,'SERIES_DB-MetaData'!L350/4.448)</f>
        <v>0</v>
      </c>
      <c r="M350" s="20">
        <f>'SERIES_DB-MetaData'!M350</f>
        <v>0</v>
      </c>
      <c r="N350" s="31">
        <f>IF('SERIES_DB-MetaData'!$F350="US",'SERIES_DB-MetaData'!N350,'SERIES_DB-MetaData'!N350/25.4)</f>
        <v>24.015748031496063</v>
      </c>
      <c r="O350" s="31">
        <f>IF('SERIES_DB-MetaData'!$F350="US",'SERIES_DB-MetaData'!O350,'SERIES_DB-MetaData'!O350/25.4)</f>
        <v>4</v>
      </c>
      <c r="P350" s="31">
        <f>IF('SERIES_DB-MetaData'!$F350="US",'SERIES_DB-MetaData'!P350,'SERIES_DB-MetaData'!P350/25.4)</f>
        <v>75</v>
      </c>
      <c r="Q350" s="31">
        <f>IF('SERIES_DB-MetaData'!$F350="US",'SERIES_DB-MetaData'!Q350,'SERIES_DB-MetaData'!Q350/25.4)</f>
        <v>4.015748031496063</v>
      </c>
      <c r="R350" s="31">
        <f>IF('SERIES_DB-MetaData'!$F350="US",'SERIES_DB-MetaData'!R350,'SERIES_DB-MetaData'!R350/25.4)</f>
        <v>37.5</v>
      </c>
      <c r="S350" s="31">
        <f>IF('SERIES_DB-MetaData'!$F350="US",'SERIES_DB-MetaData'!S350,'SERIES_DB-MetaData'!S350/25.4)</f>
        <v>37.5</v>
      </c>
      <c r="T350" s="24" t="str">
        <f>'SERIES_DB-MetaData'!T350</f>
        <v>C</v>
      </c>
      <c r="U350" s="31">
        <f>IF('SERIES_DB-MetaData'!$F350="US",'SERIES_DB-MetaData'!U350,'SERIES_DB-MetaData'!U350/(25.4^2))</f>
        <v>381.1811023622048</v>
      </c>
      <c r="V350" s="31">
        <f>IF('SERIES_DB-MetaData'!$F350="US",'SERIES_DB-MetaData'!V350,'SERIES_DB-MetaData'!V350/25.4)</f>
        <v>0.62598425196850394</v>
      </c>
      <c r="W350" s="31">
        <f>IF('SERIES_DB-MetaData'!$F350="US",'SERIES_DB-MetaData'!W350,'SERIES_DB-MetaData'!W350/25.4)</f>
        <v>0.62598425196850394</v>
      </c>
      <c r="X350" s="31">
        <f>IF('SERIES_DB-MetaData'!$F350="US",'SERIES_DB-MetaData'!X350,'SERIES_DB-MetaData'!X350/25.4)</f>
        <v>0</v>
      </c>
      <c r="Y350" s="108">
        <f>'SERIES_DB-MetaData'!Y350</f>
        <v>20</v>
      </c>
      <c r="Z350" s="31">
        <f>IF('SERIES_DB-MetaData'!$F350="US",'SERIES_DB-MetaData'!Z350,'SERIES_DB-MetaData'!Z350/25.4)</f>
        <v>0</v>
      </c>
      <c r="AA350" s="108">
        <f>'SERIES_DB-MetaData'!AA350</f>
        <v>0</v>
      </c>
      <c r="AB350" s="31">
        <f>IF('SERIES_DB-MetaData'!$F350="US",'SERIES_DB-MetaData'!AB350,'SERIES_DB-MetaData'!AB350/25.4)</f>
        <v>0</v>
      </c>
      <c r="AC350" s="108">
        <f>'SERIES_DB-MetaData'!AC350</f>
        <v>8</v>
      </c>
      <c r="AD350" s="108">
        <f>'SERIES_DB-MetaData'!AD350</f>
        <v>0</v>
      </c>
      <c r="AE350" s="31">
        <f>IF('SERIES_DB-MetaData'!$F350="US",'SERIES_DB-MetaData'!AE350,'SERIES_DB-MetaData'!AE350/25.4)</f>
        <v>18</v>
      </c>
      <c r="AF350" s="108" t="str">
        <f>'SERIES_DB-MetaData'!AF350</f>
        <v>Ribbed</v>
      </c>
      <c r="AG350" s="23">
        <f t="shared" si="30"/>
        <v>1.6147873209682786</v>
      </c>
      <c r="AH350" s="31">
        <f>IF('SERIES_DB-MetaData'!$F350="US",'SERIES_DB-MetaData'!AH350,'SERIES_DB-MetaData'!AH350/25.4)</f>
        <v>0</v>
      </c>
      <c r="AI350" s="31">
        <f>IF('SERIES_DB-MetaData'!$F350="US",'SERIES_DB-MetaData'!AI350,'SERIES_DB-MetaData'!AI350/6.89476)</f>
        <v>70.633350544471455</v>
      </c>
      <c r="AJ350" s="31">
        <f>IF('SERIES_DB-MetaData'!$F350="US",'SERIES_DB-MetaData'!AJ350,'SERIES_DB-MetaData'!AJ350/6.89476)</f>
        <v>119.00414227616335</v>
      </c>
      <c r="AK350" s="31">
        <f>IF('SERIES_DB-MetaData'!$F350="US",'SERIES_DB-MetaData'!AK350,'SERIES_DB-MetaData'!AK350/6.89476)</f>
        <v>70.633350544471455</v>
      </c>
      <c r="AL350" s="31">
        <f>IF('SERIES_DB-MetaData'!$F350="US",'SERIES_DB-MetaData'!AL350,'SERIES_DB-MetaData'!AL350/6.89476)</f>
        <v>0</v>
      </c>
      <c r="AM350" s="31">
        <f>IF('SERIES_DB-MetaData'!$F350="US",'SERIES_DB-MetaData'!AM350,'SERIES_DB-MetaData'!AM350/6.89476)</f>
        <v>119.00414227616335</v>
      </c>
      <c r="AN350" s="31">
        <f>IF('SERIES_DB-MetaData'!$F350="US",'SERIES_DB-MetaData'!AN350,'SERIES_DB-MetaData'!AN350/6.89476)</f>
        <v>0</v>
      </c>
      <c r="AO350" s="108">
        <f>'SERIES_DB-MetaData'!AO350</f>
        <v>0</v>
      </c>
      <c r="AP350" s="108" t="str">
        <f>'SERIES_DB-MetaData'!AP350</f>
        <v>R</v>
      </c>
      <c r="AQ350" s="108">
        <f>'SERIES_DB-MetaData'!AQ350</f>
        <v>2</v>
      </c>
      <c r="AR350" s="108">
        <f>'SERIES_DB-MetaData'!AR350</f>
        <v>0</v>
      </c>
      <c r="AS350" s="31">
        <f>IF('SERIES_DB-MetaData'!$F350="US",'SERIES_DB-MetaData'!AS350,'SERIES_DB-MetaData'!AS350/25.4)</f>
        <v>0.23622047244094491</v>
      </c>
      <c r="AT350" s="108">
        <f>'SERIES_DB-MetaData'!AT350</f>
        <v>18</v>
      </c>
      <c r="AU350" s="31">
        <f>IF('SERIES_DB-MetaData'!$F350="US",'SERIES_DB-MetaData'!AU350,'SERIES_DB-MetaData'!AU350/25.4)</f>
        <v>2</v>
      </c>
      <c r="AV350" s="31">
        <f>IF('SERIES_DB-MetaData'!$F350="US",'SERIES_DB-MetaData'!AV350,'SERIES_DB-MetaData'!AV350/25.4)</f>
        <v>0</v>
      </c>
      <c r="AW350" s="108">
        <f>'SERIES_DB-MetaData'!AW350</f>
        <v>0</v>
      </c>
      <c r="AX350" s="31">
        <f>IF('SERIES_DB-MetaData'!$F350="US",'SERIES_DB-MetaData'!AX350,'SERIES_DB-MetaData'!AX350/25.4)</f>
        <v>0</v>
      </c>
      <c r="AY350" s="23">
        <f t="shared" si="31"/>
        <v>0.18248569692983183</v>
      </c>
      <c r="AZ350" s="23"/>
      <c r="BA350" s="31">
        <f>IF('SERIES_DB-MetaData'!$F350="US",'SERIES_DB-MetaData'!BA350,'SERIES_DB-MetaData'!BA350/6.89476)</f>
        <v>72.518840394734553</v>
      </c>
      <c r="BB350" s="31">
        <f>IF('SERIES_DB-MetaData'!$F350="US",'SERIES_DB-MetaData'!BB350,'SERIES_DB-MetaData'!BB350/6.89476)</f>
        <v>96.803369515400092</v>
      </c>
      <c r="BC350" s="108">
        <f>'SERIES_DB-MetaData'!BC350</f>
        <v>0</v>
      </c>
      <c r="BD350" s="31">
        <f>IF('SERIES_DB-MetaData'!$F350="US",'SERIES_DB-MetaData'!BD350,'SERIES_DB-MetaData'!BD350/25.4)</f>
        <v>0.37401574803149606</v>
      </c>
      <c r="BE350" s="31">
        <f>IF('SERIES_DB-MetaData'!$F350="US",'SERIES_DB-MetaData'!BE350,'SERIES_DB-MetaData'!BE350/25.4)</f>
        <v>11.165354330708663</v>
      </c>
      <c r="BF350" s="108">
        <f>'SERIES_DB-MetaData'!BF350</f>
        <v>2</v>
      </c>
      <c r="BG350" s="23">
        <f t="shared" si="32"/>
        <v>0.49007290195124104</v>
      </c>
      <c r="BH350" s="31">
        <f>IF('SERIES_DB-MetaData'!$F350="US",'SERIES_DB-MetaData'!BH350,'SERIES_DB-MetaData'!BH350/25.4)</f>
        <v>0</v>
      </c>
      <c r="BI350" s="31">
        <f>IF('SERIES_DB-MetaData'!$F350="US",'SERIES_DB-MetaData'!BI350,'SERIES_DB-MetaData'!BI350/6.89476)</f>
        <v>80.060799795786949</v>
      </c>
      <c r="BJ350" s="31">
        <f>IF('SERIES_DB-MetaData'!$F350="US",'SERIES_DB-MetaData'!BJ350,'SERIES_DB-MetaData'!BJ350/6.89476)</f>
        <v>126.50440334398877</v>
      </c>
      <c r="BK350" s="108">
        <f>'SERIES_DB-MetaData'!BK350</f>
        <v>0</v>
      </c>
      <c r="BL350" s="31">
        <f>IF('SERIES_DB-MetaData'!$F350="US",'SERIES_DB-MetaData'!BL350,'SERIES_DB-MetaData'!BL350/25.4)</f>
        <v>0.23622047244094491</v>
      </c>
      <c r="BM350" s="31">
        <f>IF('SERIES_DB-MetaData'!$F350="US",'SERIES_DB-MetaData'!BM350,'SERIES_DB-MetaData'!BM350/25.4)</f>
        <v>2.6771653543307088</v>
      </c>
      <c r="BN350" s="31">
        <f>'SERIES_DB-MetaData'!$BO$6</f>
        <v>0.52359877559829893</v>
      </c>
      <c r="BO350" s="22">
        <f>'SERIES_DB-MetaData'!$BO$6</f>
        <v>0.52359877559829893</v>
      </c>
      <c r="BP350" s="31">
        <f>IF('SERIES_DB-MetaData'!$F350="US",'SERIES_DB-MetaData'!BP350,'SERIES_DB-MetaData'!BP350/6.89476)</f>
        <v>72.402520174741412</v>
      </c>
      <c r="BQ350" s="31">
        <f>IF('SERIES_DB-MetaData'!$F350="US",'SERIES_DB-MetaData'!BQ350,'SERIES_DB-MetaData'!BQ350/6.89476)</f>
        <v>97.003376477208775</v>
      </c>
      <c r="BR350" s="108">
        <f>'SERIES_DB-MetaData'!BR350</f>
        <v>0</v>
      </c>
      <c r="BS350" s="31">
        <f>IF('SERIES_DB-MetaData'!$F350="US",'SERIES_DB-MetaData'!BS350,'SERIES_DB-MetaData'!BS350/25.4)</f>
        <v>0</v>
      </c>
      <c r="BT350" s="108">
        <f>'SERIES_DB-MetaData'!BT350</f>
        <v>0</v>
      </c>
      <c r="BU350" s="108">
        <f t="shared" si="33"/>
        <v>0</v>
      </c>
      <c r="BV350" s="31">
        <f>IF('SERIES_DB-MetaData'!$F350="US",'SERIES_DB-MetaData'!BV350,'SERIES_DB-MetaData'!BV350/6.89476)</f>
        <v>0</v>
      </c>
      <c r="BW350" s="108">
        <f>'SERIES_DB-MetaData'!BW350</f>
        <v>0</v>
      </c>
      <c r="BX350" s="108">
        <f>'SERIES_DB-MetaData'!BX350</f>
        <v>2</v>
      </c>
    </row>
    <row r="351" spans="1:76">
      <c r="A351" s="85">
        <f>'SERIES_DB-MetaData'!A351</f>
        <v>346</v>
      </c>
      <c r="B351" s="85">
        <f>'SERIES_DB-MetaData'!B351</f>
        <v>0</v>
      </c>
      <c r="C351" s="85">
        <f>'SERIES_DB-MetaData'!C351</f>
        <v>3</v>
      </c>
      <c r="D351" s="85" t="str">
        <f>'SERIES_DB-MetaData'!D351</f>
        <v>B3-2</v>
      </c>
      <c r="E351" s="85" t="str">
        <f>'SERIES_DB-MetaData'!E351</f>
        <v>Barda,Hanson &amp; Corley 1977</v>
      </c>
      <c r="F351" s="20" t="s">
        <v>193</v>
      </c>
      <c r="G351" s="85" t="str">
        <f>'SERIES_DB-MetaData'!G351</f>
        <v>C</v>
      </c>
      <c r="H351" s="85" t="str">
        <f>'SERIES_DB-MetaData'!H351</f>
        <v>F</v>
      </c>
      <c r="I351" s="31">
        <f>IF('SERIES_DB-MetaData'!$F351="US",'SERIES_DB-MetaData'!I351,'SERIES_DB-MetaData'!I351/6.89476)</f>
        <v>3.9160173813156658</v>
      </c>
      <c r="J351" s="31">
        <f>IF('SERIES_DB-MetaData'!$F351="US",'SERIES_DB-MetaData'!J351,'SERIES_DB-MetaData'!J351/6.89476)</f>
        <v>0</v>
      </c>
      <c r="K351" s="31">
        <f>IF('SERIES_DB-MetaData'!$F351="US",'SERIES_DB-MetaData'!K351,'SERIES_DB-MetaData'!K351/6.89476)</f>
        <v>0</v>
      </c>
      <c r="L351" s="31">
        <f>IF('SERIES_DB-MetaData'!$F351="US",'SERIES_DB-MetaData'!L351,'SERIES_DB-MetaData'!L351/4.448)</f>
        <v>0</v>
      </c>
      <c r="M351" s="20">
        <f>'SERIES_DB-MetaData'!M351</f>
        <v>0</v>
      </c>
      <c r="N351" s="31">
        <f>IF('SERIES_DB-MetaData'!$F351="US",'SERIES_DB-MetaData'!N351,'SERIES_DB-MetaData'!N351/25.4)</f>
        <v>24.015748031496063</v>
      </c>
      <c r="O351" s="31">
        <f>IF('SERIES_DB-MetaData'!$F351="US",'SERIES_DB-MetaData'!O351,'SERIES_DB-MetaData'!O351/25.4)</f>
        <v>4</v>
      </c>
      <c r="P351" s="31">
        <f>IF('SERIES_DB-MetaData'!$F351="US",'SERIES_DB-MetaData'!P351,'SERIES_DB-MetaData'!P351/25.4)</f>
        <v>75</v>
      </c>
      <c r="Q351" s="31">
        <f>IF('SERIES_DB-MetaData'!$F351="US",'SERIES_DB-MetaData'!Q351,'SERIES_DB-MetaData'!Q351/25.4)</f>
        <v>4.015748031496063</v>
      </c>
      <c r="R351" s="31">
        <f>IF('SERIES_DB-MetaData'!$F351="US",'SERIES_DB-MetaData'!R351,'SERIES_DB-MetaData'!R351/25.4)</f>
        <v>37.5</v>
      </c>
      <c r="S351" s="31">
        <f>IF('SERIES_DB-MetaData'!$F351="US",'SERIES_DB-MetaData'!S351,'SERIES_DB-MetaData'!S351/25.4)</f>
        <v>37.5</v>
      </c>
      <c r="T351" s="24" t="str">
        <f>'SERIES_DB-MetaData'!T351</f>
        <v>C</v>
      </c>
      <c r="U351" s="31">
        <f>IF('SERIES_DB-MetaData'!$F351="US",'SERIES_DB-MetaData'!U351,'SERIES_DB-MetaData'!U351/(25.4^2))</f>
        <v>381.1811023622048</v>
      </c>
      <c r="V351" s="31">
        <f>IF('SERIES_DB-MetaData'!$F351="US",'SERIES_DB-MetaData'!V351,'SERIES_DB-MetaData'!V351/25.4)</f>
        <v>0.5</v>
      </c>
      <c r="W351" s="31">
        <f>IF('SERIES_DB-MetaData'!$F351="US",'SERIES_DB-MetaData'!W351,'SERIES_DB-MetaData'!W351/25.4)</f>
        <v>0.5</v>
      </c>
      <c r="X351" s="31">
        <f>IF('SERIES_DB-MetaData'!$F351="US",'SERIES_DB-MetaData'!X351,'SERIES_DB-MetaData'!X351/25.4)</f>
        <v>0</v>
      </c>
      <c r="Y351" s="108">
        <f>'SERIES_DB-MetaData'!Y351</f>
        <v>20</v>
      </c>
      <c r="Z351" s="31">
        <f>IF('SERIES_DB-MetaData'!$F351="US",'SERIES_DB-MetaData'!Z351,'SERIES_DB-MetaData'!Z351/25.4)</f>
        <v>0</v>
      </c>
      <c r="AA351" s="108">
        <f>'SERIES_DB-MetaData'!AA351</f>
        <v>0</v>
      </c>
      <c r="AB351" s="31">
        <f>IF('SERIES_DB-MetaData'!$F351="US",'SERIES_DB-MetaData'!AB351,'SERIES_DB-MetaData'!AB351/25.4)</f>
        <v>0</v>
      </c>
      <c r="AC351" s="108">
        <f>'SERIES_DB-MetaData'!AC351</f>
        <v>8</v>
      </c>
      <c r="AD351" s="108">
        <f>'SERIES_DB-MetaData'!AD351</f>
        <v>0</v>
      </c>
      <c r="AE351" s="31">
        <f>IF('SERIES_DB-MetaData'!$F351="US",'SERIES_DB-MetaData'!AE351,'SERIES_DB-MetaData'!AE351/25.4)</f>
        <v>18</v>
      </c>
      <c r="AF351" s="108" t="str">
        <f>'SERIES_DB-MetaData'!AF351</f>
        <v>Ribbed</v>
      </c>
      <c r="AG351" s="23">
        <f t="shared" si="30"/>
        <v>1.0302165539297243</v>
      </c>
      <c r="AH351" s="31">
        <f>IF('SERIES_DB-MetaData'!$F351="US",'SERIES_DB-MetaData'!AH351,'SERIES_DB-MetaData'!AH351/25.4)</f>
        <v>0</v>
      </c>
      <c r="AI351" s="31">
        <f>IF('SERIES_DB-MetaData'!$F351="US",'SERIES_DB-MetaData'!AI351,'SERIES_DB-MetaData'!AI351/6.89476)</f>
        <v>60.045599846840211</v>
      </c>
      <c r="AJ351" s="31">
        <f>IF('SERIES_DB-MetaData'!$F351="US",'SERIES_DB-MetaData'!AJ351,'SERIES_DB-MetaData'!AJ351/6.89476)</f>
        <v>96.703366034495758</v>
      </c>
      <c r="AK351" s="31">
        <f>IF('SERIES_DB-MetaData'!$F351="US",'SERIES_DB-MetaData'!AK351,'SERIES_DB-MetaData'!AK351/6.89476)</f>
        <v>60.045599846840211</v>
      </c>
      <c r="AL351" s="31">
        <f>IF('SERIES_DB-MetaData'!$F351="US",'SERIES_DB-MetaData'!AL351,'SERIES_DB-MetaData'!AL351/6.89476)</f>
        <v>0</v>
      </c>
      <c r="AM351" s="31">
        <f>IF('SERIES_DB-MetaData'!$F351="US",'SERIES_DB-MetaData'!AM351,'SERIES_DB-MetaData'!AM351/6.89476)</f>
        <v>96.703366034495758</v>
      </c>
      <c r="AN351" s="31">
        <f>IF('SERIES_DB-MetaData'!$F351="US",'SERIES_DB-MetaData'!AN351,'SERIES_DB-MetaData'!AN351/6.89476)</f>
        <v>0</v>
      </c>
      <c r="AO351" s="108">
        <f>'SERIES_DB-MetaData'!AO351</f>
        <v>0</v>
      </c>
      <c r="AP351" s="108" t="str">
        <f>'SERIES_DB-MetaData'!AP351</f>
        <v>R</v>
      </c>
      <c r="AQ351" s="108">
        <f>'SERIES_DB-MetaData'!AQ351</f>
        <v>2</v>
      </c>
      <c r="AR351" s="108">
        <f>'SERIES_DB-MetaData'!AR351</f>
        <v>0</v>
      </c>
      <c r="AS351" s="31">
        <f>IF('SERIES_DB-MetaData'!$F351="US",'SERIES_DB-MetaData'!AS351,'SERIES_DB-MetaData'!AS351/25.4)</f>
        <v>0.23622047244094491</v>
      </c>
      <c r="AT351" s="108">
        <f>'SERIES_DB-MetaData'!AT351</f>
        <v>18</v>
      </c>
      <c r="AU351" s="31">
        <f>IF('SERIES_DB-MetaData'!$F351="US",'SERIES_DB-MetaData'!AU351,'SERIES_DB-MetaData'!AU351/25.4)</f>
        <v>2</v>
      </c>
      <c r="AV351" s="31">
        <f>IF('SERIES_DB-MetaData'!$F351="US",'SERIES_DB-MetaData'!AV351,'SERIES_DB-MetaData'!AV351/25.4)</f>
        <v>0</v>
      </c>
      <c r="AW351" s="108">
        <f>'SERIES_DB-MetaData'!AW351</f>
        <v>0</v>
      </c>
      <c r="AX351" s="31">
        <f>IF('SERIES_DB-MetaData'!$F351="US",'SERIES_DB-MetaData'!AX351,'SERIES_DB-MetaData'!AX351/25.4)</f>
        <v>0</v>
      </c>
      <c r="AY351" s="23">
        <f t="shared" si="31"/>
        <v>0.18248569692983183</v>
      </c>
      <c r="AZ351" s="23"/>
      <c r="BA351" s="31">
        <f>IF('SERIES_DB-MetaData'!$F351="US",'SERIES_DB-MetaData'!BA351,'SERIES_DB-MetaData'!BA351/6.89476)</f>
        <v>74.404330244997652</v>
      </c>
      <c r="BB351" s="31">
        <f>IF('SERIES_DB-MetaData'!$F351="US",'SERIES_DB-MetaData'!BB351,'SERIES_DB-MetaData'!BB351/6.89476)</f>
        <v>96.303352110878393</v>
      </c>
      <c r="BC351" s="108">
        <f>'SERIES_DB-MetaData'!BC351</f>
        <v>0</v>
      </c>
      <c r="BD351" s="31">
        <f>IF('SERIES_DB-MetaData'!$F351="US",'SERIES_DB-MetaData'!BD351,'SERIES_DB-MetaData'!BD351/25.4)</f>
        <v>0.37401574803149606</v>
      </c>
      <c r="BE351" s="31">
        <f>IF('SERIES_DB-MetaData'!$F351="US",'SERIES_DB-MetaData'!BE351,'SERIES_DB-MetaData'!BE351/25.4)</f>
        <v>11.165354330708663</v>
      </c>
      <c r="BF351" s="108">
        <f>'SERIES_DB-MetaData'!BF351</f>
        <v>2</v>
      </c>
      <c r="BG351" s="23">
        <f t="shared" si="32"/>
        <v>0.49007290195124104</v>
      </c>
      <c r="BH351" s="31">
        <f>IF('SERIES_DB-MetaData'!$F351="US",'SERIES_DB-MetaData'!BH351,'SERIES_DB-MetaData'!BH351/25.4)</f>
        <v>0</v>
      </c>
      <c r="BI351" s="31">
        <f>IF('SERIES_DB-MetaData'!$F351="US",'SERIES_DB-MetaData'!BI351,'SERIES_DB-MetaData'!BI351/6.89476)</f>
        <v>79.045536030260664</v>
      </c>
      <c r="BJ351" s="31">
        <f>IF('SERIES_DB-MetaData'!$F351="US",'SERIES_DB-MetaData'!BJ351,'SERIES_DB-MetaData'!BJ351/6.89476)</f>
        <v>123.30429195504991</v>
      </c>
      <c r="BK351" s="108">
        <f>'SERIES_DB-MetaData'!BK351</f>
        <v>0</v>
      </c>
      <c r="BL351" s="31">
        <f>IF('SERIES_DB-MetaData'!$F351="US",'SERIES_DB-MetaData'!BL351,'SERIES_DB-MetaData'!BL351/25.4)</f>
        <v>0.23622047244094491</v>
      </c>
      <c r="BM351" s="31">
        <f>IF('SERIES_DB-MetaData'!$F351="US",'SERIES_DB-MetaData'!BM351,'SERIES_DB-MetaData'!BM351/25.4)</f>
        <v>2.6771653543307088</v>
      </c>
      <c r="BN351" s="31">
        <f>'SERIES_DB-MetaData'!$BO$6</f>
        <v>0.52359877559829893</v>
      </c>
      <c r="BO351" s="22">
        <f>'SERIES_DB-MetaData'!$BO$6</f>
        <v>0.52359877559829893</v>
      </c>
      <c r="BP351" s="31">
        <f>IF('SERIES_DB-MetaData'!$F351="US",'SERIES_DB-MetaData'!BP351,'SERIES_DB-MetaData'!BP351/6.89476)</f>
        <v>74.402589792828181</v>
      </c>
      <c r="BQ351" s="31">
        <f>IF('SERIES_DB-MetaData'!$F351="US",'SERIES_DB-MetaData'!BQ351,'SERIES_DB-MetaData'!BQ351/6.89476)</f>
        <v>97.50339388173046</v>
      </c>
      <c r="BR351" s="108">
        <f>'SERIES_DB-MetaData'!BR351</f>
        <v>0</v>
      </c>
      <c r="BS351" s="31">
        <f>IF('SERIES_DB-MetaData'!$F351="US",'SERIES_DB-MetaData'!BS351,'SERIES_DB-MetaData'!BS351/25.4)</f>
        <v>0</v>
      </c>
      <c r="BT351" s="108">
        <f>'SERIES_DB-MetaData'!BT351</f>
        <v>0</v>
      </c>
      <c r="BU351" s="108">
        <f t="shared" si="33"/>
        <v>0</v>
      </c>
      <c r="BV351" s="31">
        <f>IF('SERIES_DB-MetaData'!$F351="US",'SERIES_DB-MetaData'!BV351,'SERIES_DB-MetaData'!BV351/6.89476)</f>
        <v>0</v>
      </c>
      <c r="BW351" s="108">
        <f>'SERIES_DB-MetaData'!BW351</f>
        <v>0</v>
      </c>
      <c r="BX351" s="108">
        <f>'SERIES_DB-MetaData'!BX351</f>
        <v>2</v>
      </c>
    </row>
    <row r="352" spans="1:76">
      <c r="A352" s="85">
        <f>'SERIES_DB-MetaData'!A352</f>
        <v>347</v>
      </c>
      <c r="B352" s="85">
        <f>'SERIES_DB-MetaData'!B352</f>
        <v>0</v>
      </c>
      <c r="C352" s="85">
        <f>'SERIES_DB-MetaData'!C352</f>
        <v>1</v>
      </c>
      <c r="D352" s="85" t="str">
        <f>'SERIES_DB-MetaData'!D352</f>
        <v>WR-20</v>
      </c>
      <c r="E352" s="85" t="str">
        <f>'SERIES_DB-MetaData'!E352</f>
        <v>Oh, Han, Lee (2002)</v>
      </c>
      <c r="F352" s="20" t="s">
        <v>193</v>
      </c>
      <c r="G352" s="85" t="str">
        <f>'SERIES_DB-MetaData'!G352</f>
        <v>C</v>
      </c>
      <c r="H352" s="85" t="str">
        <f>'SERIES_DB-MetaData'!H352</f>
        <v>R</v>
      </c>
      <c r="I352" s="31">
        <f>IF('SERIES_DB-MetaData'!$F352="US",'SERIES_DB-MetaData'!I352,'SERIES_DB-MetaData'!I352/6.89476)</f>
        <v>4.0030399897893476</v>
      </c>
      <c r="J352" s="31">
        <f>IF('SERIES_DB-MetaData'!$F352="US",'SERIES_DB-MetaData'!J352,'SERIES_DB-MetaData'!J352/6.89476)</f>
        <v>0</v>
      </c>
      <c r="K352" s="31">
        <f>IF('SERIES_DB-MetaData'!$F352="US",'SERIES_DB-MetaData'!K352,'SERIES_DB-MetaData'!K352/6.89476)</f>
        <v>0</v>
      </c>
      <c r="L352" s="31">
        <f>IF('SERIES_DB-MetaData'!$F352="US",'SERIES_DB-MetaData'!L352,'SERIES_DB-MetaData'!L352/4.448)</f>
        <v>186.15107913669064</v>
      </c>
      <c r="M352" s="20" t="str">
        <f>'SERIES_DB-MetaData'!M352</f>
        <v>IV</v>
      </c>
      <c r="N352" s="31">
        <f>IF('SERIES_DB-MetaData'!$F352="US",'SERIES_DB-MetaData'!N352,'SERIES_DB-MetaData'!N352/25.4)</f>
        <v>7.8740157480314963</v>
      </c>
      <c r="O352" s="31">
        <f>IF('SERIES_DB-MetaData'!$F352="US",'SERIES_DB-MetaData'!O352,'SERIES_DB-MetaData'!O352/25.4)</f>
        <v>5.9055118110236222</v>
      </c>
      <c r="P352" s="31">
        <f>IF('SERIES_DB-MetaData'!$F352="US",'SERIES_DB-MetaData'!P352,'SERIES_DB-MetaData'!P352/25.4)</f>
        <v>59.055118110236222</v>
      </c>
      <c r="Q352" s="31">
        <f>IF('SERIES_DB-MetaData'!$F352="US",'SERIES_DB-MetaData'!Q352,'SERIES_DB-MetaData'!Q352/25.4)</f>
        <v>7.8740157480314963</v>
      </c>
      <c r="R352" s="31">
        <f>IF('SERIES_DB-MetaData'!$F352="US",'SERIES_DB-MetaData'!R352,'SERIES_DB-MetaData'!R352/25.4)</f>
        <v>88.58267716535434</v>
      </c>
      <c r="S352" s="31">
        <f>IF('SERIES_DB-MetaData'!$F352="US",'SERIES_DB-MetaData'!S352,'SERIES_DB-MetaData'!S352/25.4)</f>
        <v>88.58267716535434</v>
      </c>
      <c r="T352" s="24" t="str">
        <f>'SERIES_DB-MetaData'!T352</f>
        <v>C</v>
      </c>
      <c r="U352" s="31">
        <f>IF('SERIES_DB-MetaData'!$F352="US",'SERIES_DB-MetaData'!U352,'SERIES_DB-MetaData'!U352/(25.4^2))</f>
        <v>465.00093000186001</v>
      </c>
      <c r="V352" s="31">
        <f>IF('SERIES_DB-MetaData'!$F352="US",'SERIES_DB-MetaData'!V352,'SERIES_DB-MetaData'!V352/25.4)</f>
        <v>0.51181102362204722</v>
      </c>
      <c r="W352" s="31">
        <f>IF('SERIES_DB-MetaData'!$F352="US",'SERIES_DB-MetaData'!W352,'SERIES_DB-MetaData'!W352/25.4)</f>
        <v>0</v>
      </c>
      <c r="X352" s="31">
        <f>IF('SERIES_DB-MetaData'!$F352="US",'SERIES_DB-MetaData'!X352,'SERIES_DB-MetaData'!X352/25.4)</f>
        <v>0</v>
      </c>
      <c r="Y352" s="108">
        <f>'SERIES_DB-MetaData'!Y352</f>
        <v>4</v>
      </c>
      <c r="Z352" s="31">
        <f>IF('SERIES_DB-MetaData'!$F352="US",'SERIES_DB-MetaData'!Z352,'SERIES_DB-MetaData'!Z352/25.4)</f>
        <v>0</v>
      </c>
      <c r="AA352" s="108">
        <f>'SERIES_DB-MetaData'!AA352</f>
        <v>0</v>
      </c>
      <c r="AB352" s="31">
        <f>IF('SERIES_DB-MetaData'!$F352="US",'SERIES_DB-MetaData'!AB352,'SERIES_DB-MetaData'!AB352/25.4)</f>
        <v>1.9685039370078741</v>
      </c>
      <c r="AC352" s="108">
        <f>'SERIES_DB-MetaData'!AC352</f>
        <v>0</v>
      </c>
      <c r="AD352" s="108" t="str">
        <f>'SERIES_DB-MetaData'!AD352</f>
        <v>H90</v>
      </c>
      <c r="AE352" s="31">
        <f>IF('SERIES_DB-MetaData'!$F352="US",'SERIES_DB-MetaData'!AE352,'SERIES_DB-MetaData'!AE352/25.4)</f>
        <v>19.685039370078741</v>
      </c>
      <c r="AF352" s="108" t="str">
        <f>'SERIES_DB-MetaData'!AF352</f>
        <v>Ribbed</v>
      </c>
      <c r="AG352" s="23">
        <f t="shared" si="30"/>
        <v>0.176976386152225</v>
      </c>
      <c r="AH352" s="31">
        <f>IF('SERIES_DB-MetaData'!$F352="US",'SERIES_DB-MetaData'!AH352,'SERIES_DB-MetaData'!AH352/25.4)</f>
        <v>0</v>
      </c>
      <c r="AI352" s="31">
        <f>IF('SERIES_DB-MetaData'!$F352="US",'SERIES_DB-MetaData'!AI352,'SERIES_DB-MetaData'!AI352/6.89476)</f>
        <v>65.12191867447163</v>
      </c>
      <c r="AJ352" s="31">
        <f>IF('SERIES_DB-MetaData'!$F352="US",'SERIES_DB-MetaData'!AJ352,'SERIES_DB-MetaData'!AJ352/6.89476)</f>
        <v>89.488249047102443</v>
      </c>
      <c r="AK352" s="31">
        <f>IF('SERIES_DB-MetaData'!$F352="US",'SERIES_DB-MetaData'!AK352,'SERIES_DB-MetaData'!AK352/6.89476)</f>
        <v>0</v>
      </c>
      <c r="AL352" s="31">
        <f>IF('SERIES_DB-MetaData'!$F352="US",'SERIES_DB-MetaData'!AL352,'SERIES_DB-MetaData'!AL352/6.89476)</f>
        <v>0</v>
      </c>
      <c r="AM352" s="31">
        <f>IF('SERIES_DB-MetaData'!$F352="US",'SERIES_DB-MetaData'!AM352,'SERIES_DB-MetaData'!AM352/6.89476)</f>
        <v>0</v>
      </c>
      <c r="AN352" s="31">
        <f>IF('SERIES_DB-MetaData'!$F352="US",'SERIES_DB-MetaData'!AN352,'SERIES_DB-MetaData'!AN352/6.89476)</f>
        <v>0</v>
      </c>
      <c r="AO352" s="108">
        <f>'SERIES_DB-MetaData'!AO352</f>
        <v>0</v>
      </c>
      <c r="AP352" s="108" t="str">
        <f>'SERIES_DB-MetaData'!AP352</f>
        <v>R</v>
      </c>
      <c r="AQ352" s="108">
        <f>'SERIES_DB-MetaData'!AQ352</f>
        <v>2</v>
      </c>
      <c r="AR352" s="108" t="str">
        <f>'SERIES_DB-MetaData'!AR352</f>
        <v>Ribbed</v>
      </c>
      <c r="AS352" s="31">
        <f>IF('SERIES_DB-MetaData'!$F352="US",'SERIES_DB-MetaData'!AS352,'SERIES_DB-MetaData'!AS352/25.4)</f>
        <v>0.39370078740157483</v>
      </c>
      <c r="AT352" s="108">
        <f>'SERIES_DB-MetaData'!AT352</f>
        <v>11</v>
      </c>
      <c r="AU352" s="31">
        <f>IF('SERIES_DB-MetaData'!$F352="US",'SERIES_DB-MetaData'!AU352,'SERIES_DB-MetaData'!AU352/25.4)</f>
        <v>7.8740157480314963</v>
      </c>
      <c r="AV352" s="31">
        <f>IF('SERIES_DB-MetaData'!$F352="US",'SERIES_DB-MetaData'!AV352,'SERIES_DB-MetaData'!AV352/25.4)</f>
        <v>0</v>
      </c>
      <c r="AW352" s="108">
        <f>'SERIES_DB-MetaData'!AW352</f>
        <v>0</v>
      </c>
      <c r="AX352" s="31">
        <f>IF('SERIES_DB-MetaData'!$F352="US",'SERIES_DB-MetaData'!AX352,'SERIES_DB-MetaData'!AX352/25.4)</f>
        <v>0</v>
      </c>
      <c r="AY352" s="23">
        <f t="shared" si="31"/>
        <v>0.39269908169872408</v>
      </c>
      <c r="AZ352" s="23"/>
      <c r="BA352" s="31">
        <f>IF('SERIES_DB-MetaData'!$F352="US",'SERIES_DB-MetaData'!BA352,'SERIES_DB-MetaData'!BA352/6.89476)</f>
        <v>49.602886829998432</v>
      </c>
      <c r="BB352" s="31">
        <f>IF('SERIES_DB-MetaData'!$F352="US",'SERIES_DB-MetaData'!BB352,'SERIES_DB-MetaData'!BB352/6.89476)</f>
        <v>64.541767951313759</v>
      </c>
      <c r="BC352" s="108">
        <f>'SERIES_DB-MetaData'!BC352</f>
        <v>0</v>
      </c>
      <c r="BD352" s="31">
        <f>IF('SERIES_DB-MetaData'!$F352="US",'SERIES_DB-MetaData'!BD352,'SERIES_DB-MetaData'!BD352/25.4)</f>
        <v>0.39370078740157483</v>
      </c>
      <c r="BE352" s="31">
        <f>IF('SERIES_DB-MetaData'!$F352="US",'SERIES_DB-MetaData'!BE352,'SERIES_DB-MetaData'!BE352/25.4)</f>
        <v>8.6614173228346463</v>
      </c>
      <c r="BF352" s="108">
        <f>'SERIES_DB-MetaData'!BF352</f>
        <v>2</v>
      </c>
      <c r="BG352" s="23">
        <f t="shared" si="32"/>
        <v>0.35699916518065822</v>
      </c>
      <c r="BH352" s="31">
        <f>IF('SERIES_DB-MetaData'!$F352="US",'SERIES_DB-MetaData'!BH352,'SERIES_DB-MetaData'!BH352/25.4)</f>
        <v>0</v>
      </c>
      <c r="BI352" s="31">
        <f>IF('SERIES_DB-MetaData'!$F352="US",'SERIES_DB-MetaData'!BI352,'SERIES_DB-MetaData'!BI352/6.89476)</f>
        <v>49.602886829998432</v>
      </c>
      <c r="BJ352" s="31">
        <f>IF('SERIES_DB-MetaData'!$F352="US",'SERIES_DB-MetaData'!BJ352,'SERIES_DB-MetaData'!BJ352/6.89476)</f>
        <v>64.541767951313759</v>
      </c>
      <c r="BK352" s="108">
        <f>'SERIES_DB-MetaData'!BK352</f>
        <v>0</v>
      </c>
      <c r="BL352" s="31">
        <f>IF('SERIES_DB-MetaData'!$F352="US",'SERIES_DB-MetaData'!BL352,'SERIES_DB-MetaData'!BL352/25.4)</f>
        <v>0.39370078740157483</v>
      </c>
      <c r="BM352" s="31">
        <f>IF('SERIES_DB-MetaData'!$F352="US",'SERIES_DB-MetaData'!BM352,'SERIES_DB-MetaData'!BM352/25.4)</f>
        <v>9.8425196850393704</v>
      </c>
      <c r="BN352" s="31">
        <f>'SERIES_DB-MetaData'!$BO$6</f>
        <v>0.52359877559829893</v>
      </c>
      <c r="BO352" s="22">
        <f>'SERIES_DB-MetaData'!$BO$6</f>
        <v>0.52359877559829893</v>
      </c>
      <c r="BP352" s="31">
        <f>IF('SERIES_DB-MetaData'!$F352="US",'SERIES_DB-MetaData'!BP352,'SERIES_DB-MetaData'!BP352/6.89476)</f>
        <v>49.602886829998432</v>
      </c>
      <c r="BQ352" s="31">
        <f>IF('SERIES_DB-MetaData'!$F352="US",'SERIES_DB-MetaData'!BQ352,'SERIES_DB-MetaData'!BQ352/6.89476)</f>
        <v>64.541767951313759</v>
      </c>
      <c r="BR352" s="108">
        <f>'SERIES_DB-MetaData'!BR352</f>
        <v>0</v>
      </c>
      <c r="BS352" s="31">
        <f>IF('SERIES_DB-MetaData'!$F352="US",'SERIES_DB-MetaData'!BS352,'SERIES_DB-MetaData'!BS352/25.4)</f>
        <v>0</v>
      </c>
      <c r="BT352" s="108">
        <f>'SERIES_DB-MetaData'!BT352</f>
        <v>0</v>
      </c>
      <c r="BU352" s="108">
        <f t="shared" si="33"/>
        <v>0</v>
      </c>
      <c r="BV352" s="31">
        <f>IF('SERIES_DB-MetaData'!$F352="US",'SERIES_DB-MetaData'!BV352,'SERIES_DB-MetaData'!BV352/6.89476)</f>
        <v>0</v>
      </c>
      <c r="BW352" s="108">
        <f>'SERIES_DB-MetaData'!BW352</f>
        <v>0</v>
      </c>
      <c r="BX352" s="108">
        <f>'SERIES_DB-MetaData'!BX352</f>
        <v>1</v>
      </c>
    </row>
    <row r="353" spans="1:76">
      <c r="A353" s="85">
        <f>'SERIES_DB-MetaData'!A353</f>
        <v>348</v>
      </c>
      <c r="B353" s="85">
        <f>'SERIES_DB-MetaData'!B353</f>
        <v>0</v>
      </c>
      <c r="C353" s="85">
        <f>'SERIES_DB-MetaData'!C353</f>
        <v>2</v>
      </c>
      <c r="D353" s="85" t="str">
        <f>'SERIES_DB-MetaData'!D353</f>
        <v>WR-10</v>
      </c>
      <c r="E353" s="85" t="str">
        <f>'SERIES_DB-MetaData'!E353</f>
        <v>Oh, Han, Lee (2002)</v>
      </c>
      <c r="F353" s="20" t="s">
        <v>193</v>
      </c>
      <c r="G353" s="85" t="str">
        <f>'SERIES_DB-MetaData'!G353</f>
        <v>C</v>
      </c>
      <c r="H353" s="85" t="str">
        <f>'SERIES_DB-MetaData'!H353</f>
        <v>R</v>
      </c>
      <c r="I353" s="31">
        <f>IF('SERIES_DB-MetaData'!$F353="US",'SERIES_DB-MetaData'!I353,'SERIES_DB-MetaData'!I353/6.89476)</f>
        <v>4.0030399897893476</v>
      </c>
      <c r="J353" s="31">
        <f>IF('SERIES_DB-MetaData'!$F353="US",'SERIES_DB-MetaData'!J353,'SERIES_DB-MetaData'!J353/6.89476)</f>
        <v>0</v>
      </c>
      <c r="K353" s="31">
        <f>IF('SERIES_DB-MetaData'!$F353="US",'SERIES_DB-MetaData'!K353,'SERIES_DB-MetaData'!K353/6.89476)</f>
        <v>0</v>
      </c>
      <c r="L353" s="31">
        <f>IF('SERIES_DB-MetaData'!$F353="US",'SERIES_DB-MetaData'!L353,'SERIES_DB-MetaData'!L353/4.448)</f>
        <v>186.15107913669064</v>
      </c>
      <c r="M353" s="20" t="str">
        <f>'SERIES_DB-MetaData'!M353</f>
        <v>IV</v>
      </c>
      <c r="N353" s="31">
        <f>IF('SERIES_DB-MetaData'!$F353="US",'SERIES_DB-MetaData'!N353,'SERIES_DB-MetaData'!N353/25.4)</f>
        <v>7.8740157480314963</v>
      </c>
      <c r="O353" s="31">
        <f>IF('SERIES_DB-MetaData'!$F353="US",'SERIES_DB-MetaData'!O353,'SERIES_DB-MetaData'!O353/25.4)</f>
        <v>5.9055118110236222</v>
      </c>
      <c r="P353" s="31">
        <f>IF('SERIES_DB-MetaData'!$F353="US",'SERIES_DB-MetaData'!P353,'SERIES_DB-MetaData'!P353/25.4)</f>
        <v>59.055118110236222</v>
      </c>
      <c r="Q353" s="31">
        <f>IF('SERIES_DB-MetaData'!$F353="US",'SERIES_DB-MetaData'!Q353,'SERIES_DB-MetaData'!Q353/25.4)</f>
        <v>7.8740157480314963</v>
      </c>
      <c r="R353" s="31">
        <f>IF('SERIES_DB-MetaData'!$F353="US",'SERIES_DB-MetaData'!R353,'SERIES_DB-MetaData'!R353/25.4)</f>
        <v>88.58267716535434</v>
      </c>
      <c r="S353" s="31">
        <f>IF('SERIES_DB-MetaData'!$F353="US",'SERIES_DB-MetaData'!S353,'SERIES_DB-MetaData'!S353/25.4)</f>
        <v>88.58267716535434</v>
      </c>
      <c r="T353" s="24" t="str">
        <f>'SERIES_DB-MetaData'!T353</f>
        <v>C</v>
      </c>
      <c r="U353" s="31">
        <f>IF('SERIES_DB-MetaData'!$F353="US",'SERIES_DB-MetaData'!U353,'SERIES_DB-MetaData'!U353/(25.4^2))</f>
        <v>465.00093000186001</v>
      </c>
      <c r="V353" s="31">
        <f>IF('SERIES_DB-MetaData'!$F353="US",'SERIES_DB-MetaData'!V353,'SERIES_DB-MetaData'!V353/25.4)</f>
        <v>0.51181102362204722</v>
      </c>
      <c r="W353" s="31">
        <f>IF('SERIES_DB-MetaData'!$F353="US",'SERIES_DB-MetaData'!W353,'SERIES_DB-MetaData'!W353/25.4)</f>
        <v>0</v>
      </c>
      <c r="X353" s="31">
        <f>IF('SERIES_DB-MetaData'!$F353="US",'SERIES_DB-MetaData'!X353,'SERIES_DB-MetaData'!X353/25.4)</f>
        <v>0</v>
      </c>
      <c r="Y353" s="108">
        <f>'SERIES_DB-MetaData'!Y353</f>
        <v>4</v>
      </c>
      <c r="Z353" s="31">
        <f>IF('SERIES_DB-MetaData'!$F353="US",'SERIES_DB-MetaData'!Z353,'SERIES_DB-MetaData'!Z353/25.4)</f>
        <v>0</v>
      </c>
      <c r="AA353" s="108">
        <f>'SERIES_DB-MetaData'!AA353</f>
        <v>0</v>
      </c>
      <c r="AB353" s="31">
        <f>IF('SERIES_DB-MetaData'!$F353="US",'SERIES_DB-MetaData'!AB353,'SERIES_DB-MetaData'!AB353/25.4)</f>
        <v>1.9685039370078741</v>
      </c>
      <c r="AC353" s="108">
        <f>'SERIES_DB-MetaData'!AC353</f>
        <v>0</v>
      </c>
      <c r="AD353" s="108" t="str">
        <f>'SERIES_DB-MetaData'!AD353</f>
        <v>H90</v>
      </c>
      <c r="AE353" s="31">
        <f>IF('SERIES_DB-MetaData'!$F353="US",'SERIES_DB-MetaData'!AE353,'SERIES_DB-MetaData'!AE353/25.4)</f>
        <v>19.685039370078741</v>
      </c>
      <c r="AF353" s="108" t="str">
        <f>'SERIES_DB-MetaData'!AF353</f>
        <v>Ribbed</v>
      </c>
      <c r="AG353" s="23">
        <f t="shared" si="30"/>
        <v>0.176976386152225</v>
      </c>
      <c r="AH353" s="31">
        <f>IF('SERIES_DB-MetaData'!$F353="US",'SERIES_DB-MetaData'!AH353,'SERIES_DB-MetaData'!AH353/25.4)</f>
        <v>0</v>
      </c>
      <c r="AI353" s="31">
        <f>IF('SERIES_DB-MetaData'!$F353="US",'SERIES_DB-MetaData'!AI353,'SERIES_DB-MetaData'!AI353/6.89476)</f>
        <v>65.12191867447163</v>
      </c>
      <c r="AJ353" s="31">
        <f>IF('SERIES_DB-MetaData'!$F353="US",'SERIES_DB-MetaData'!AJ353,'SERIES_DB-MetaData'!AJ353/6.89476)</f>
        <v>89.488249047102443</v>
      </c>
      <c r="AK353" s="31">
        <f>IF('SERIES_DB-MetaData'!$F353="US",'SERIES_DB-MetaData'!AK353,'SERIES_DB-MetaData'!AK353/6.89476)</f>
        <v>0</v>
      </c>
      <c r="AL353" s="31">
        <f>IF('SERIES_DB-MetaData'!$F353="US",'SERIES_DB-MetaData'!AL353,'SERIES_DB-MetaData'!AL353/6.89476)</f>
        <v>0</v>
      </c>
      <c r="AM353" s="31">
        <f>IF('SERIES_DB-MetaData'!$F353="US",'SERIES_DB-MetaData'!AM353,'SERIES_DB-MetaData'!AM353/6.89476)</f>
        <v>0</v>
      </c>
      <c r="AN353" s="31">
        <f>IF('SERIES_DB-MetaData'!$F353="US",'SERIES_DB-MetaData'!AN353,'SERIES_DB-MetaData'!AN353/6.89476)</f>
        <v>0</v>
      </c>
      <c r="AO353" s="108">
        <f>'SERIES_DB-MetaData'!AO353</f>
        <v>0</v>
      </c>
      <c r="AP353" s="108" t="str">
        <f>'SERIES_DB-MetaData'!AP353</f>
        <v>R</v>
      </c>
      <c r="AQ353" s="108">
        <f>'SERIES_DB-MetaData'!AQ353</f>
        <v>2</v>
      </c>
      <c r="AR353" s="108" t="str">
        <f>'SERIES_DB-MetaData'!AR353</f>
        <v>Ribbed</v>
      </c>
      <c r="AS353" s="31">
        <f>IF('SERIES_DB-MetaData'!$F353="US",'SERIES_DB-MetaData'!AS353,'SERIES_DB-MetaData'!AS353/25.4)</f>
        <v>0.39370078740157483</v>
      </c>
      <c r="AT353" s="108">
        <f>'SERIES_DB-MetaData'!AT353</f>
        <v>22</v>
      </c>
      <c r="AU353" s="31">
        <f>IF('SERIES_DB-MetaData'!$F353="US",'SERIES_DB-MetaData'!AU353,'SERIES_DB-MetaData'!AU353/25.4)</f>
        <v>3.9370078740157481</v>
      </c>
      <c r="AV353" s="31">
        <f>IF('SERIES_DB-MetaData'!$F353="US",'SERIES_DB-MetaData'!AV353,'SERIES_DB-MetaData'!AV353/25.4)</f>
        <v>0</v>
      </c>
      <c r="AW353" s="108">
        <f>'SERIES_DB-MetaData'!AW353</f>
        <v>0</v>
      </c>
      <c r="AX353" s="31">
        <f>IF('SERIES_DB-MetaData'!$F353="US",'SERIES_DB-MetaData'!AX353,'SERIES_DB-MetaData'!AX353/25.4)</f>
        <v>0</v>
      </c>
      <c r="AY353" s="23">
        <f t="shared" si="31"/>
        <v>0.78539816339744817</v>
      </c>
      <c r="AZ353" s="23"/>
      <c r="BA353" s="31">
        <f>IF('SERIES_DB-MetaData'!$F353="US",'SERIES_DB-MetaData'!BA353,'SERIES_DB-MetaData'!BA353/6.89476)</f>
        <v>49.602886829998432</v>
      </c>
      <c r="BB353" s="31">
        <f>IF('SERIES_DB-MetaData'!$F353="US",'SERIES_DB-MetaData'!BB353,'SERIES_DB-MetaData'!BB353/6.89476)</f>
        <v>64.541767951313759</v>
      </c>
      <c r="BC353" s="108">
        <f>'SERIES_DB-MetaData'!BC353</f>
        <v>0</v>
      </c>
      <c r="BD353" s="31">
        <f>IF('SERIES_DB-MetaData'!$F353="US",'SERIES_DB-MetaData'!BD353,'SERIES_DB-MetaData'!BD353/25.4)</f>
        <v>0.39370078740157483</v>
      </c>
      <c r="BE353" s="31">
        <f>IF('SERIES_DB-MetaData'!$F353="US",'SERIES_DB-MetaData'!BE353,'SERIES_DB-MetaData'!BE353/25.4)</f>
        <v>8.6614173228346463</v>
      </c>
      <c r="BF353" s="108">
        <f>'SERIES_DB-MetaData'!BF353</f>
        <v>2</v>
      </c>
      <c r="BG353" s="23">
        <f t="shared" si="32"/>
        <v>0.35699916518065822</v>
      </c>
      <c r="BH353" s="31">
        <f>IF('SERIES_DB-MetaData'!$F353="US",'SERIES_DB-MetaData'!BH353,'SERIES_DB-MetaData'!BH353/25.4)</f>
        <v>0</v>
      </c>
      <c r="BI353" s="31">
        <f>IF('SERIES_DB-MetaData'!$F353="US",'SERIES_DB-MetaData'!BI353,'SERIES_DB-MetaData'!BI353/6.89476)</f>
        <v>49.602886829998432</v>
      </c>
      <c r="BJ353" s="31">
        <f>IF('SERIES_DB-MetaData'!$F353="US",'SERIES_DB-MetaData'!BJ353,'SERIES_DB-MetaData'!BJ353/6.89476)</f>
        <v>64.541767951313759</v>
      </c>
      <c r="BK353" s="108">
        <f>'SERIES_DB-MetaData'!BK353</f>
        <v>0</v>
      </c>
      <c r="BL353" s="31">
        <f>IF('SERIES_DB-MetaData'!$F353="US",'SERIES_DB-MetaData'!BL353,'SERIES_DB-MetaData'!BL353/25.4)</f>
        <v>0.39370078740157483</v>
      </c>
      <c r="BM353" s="31">
        <f>IF('SERIES_DB-MetaData'!$F353="US",'SERIES_DB-MetaData'!BM353,'SERIES_DB-MetaData'!BM353/25.4)</f>
        <v>9.8425196850393704</v>
      </c>
      <c r="BN353" s="31">
        <f>'SERIES_DB-MetaData'!$BO$6</f>
        <v>0.52359877559829893</v>
      </c>
      <c r="BO353" s="22">
        <f>'SERIES_DB-MetaData'!$BO$6</f>
        <v>0.52359877559829893</v>
      </c>
      <c r="BP353" s="31">
        <f>IF('SERIES_DB-MetaData'!$F353="US",'SERIES_DB-MetaData'!BP353,'SERIES_DB-MetaData'!BP353/6.89476)</f>
        <v>49.602886829998432</v>
      </c>
      <c r="BQ353" s="31">
        <f>IF('SERIES_DB-MetaData'!$F353="US",'SERIES_DB-MetaData'!BQ353,'SERIES_DB-MetaData'!BQ353/6.89476)</f>
        <v>64.541767951313759</v>
      </c>
      <c r="BR353" s="108">
        <f>'SERIES_DB-MetaData'!BR353</f>
        <v>0</v>
      </c>
      <c r="BS353" s="31">
        <f>IF('SERIES_DB-MetaData'!$F353="US",'SERIES_DB-MetaData'!BS353,'SERIES_DB-MetaData'!BS353/25.4)</f>
        <v>0</v>
      </c>
      <c r="BT353" s="108">
        <f>'SERIES_DB-MetaData'!BT353</f>
        <v>0</v>
      </c>
      <c r="BU353" s="108">
        <f t="shared" si="33"/>
        <v>0</v>
      </c>
      <c r="BV353" s="31">
        <f>IF('SERIES_DB-MetaData'!$F353="US",'SERIES_DB-MetaData'!BV353,'SERIES_DB-MetaData'!BV353/6.89476)</f>
        <v>0</v>
      </c>
      <c r="BW353" s="108">
        <f>'SERIES_DB-MetaData'!BW353</f>
        <v>0</v>
      </c>
      <c r="BX353" s="108">
        <f>'SERIES_DB-MetaData'!BX353</f>
        <v>1</v>
      </c>
    </row>
    <row r="354" spans="1:76">
      <c r="A354" s="85">
        <f>'SERIES_DB-MetaData'!A354</f>
        <v>349</v>
      </c>
      <c r="B354" s="85">
        <f>'SERIES_DB-MetaData'!B354</f>
        <v>0</v>
      </c>
      <c r="C354" s="85">
        <f>'SERIES_DB-MetaData'!C354</f>
        <v>3</v>
      </c>
      <c r="D354" s="85" t="str">
        <f>'SERIES_DB-MetaData'!D354</f>
        <v>WR-0</v>
      </c>
      <c r="E354" s="85" t="str">
        <f>'SERIES_DB-MetaData'!E354</f>
        <v>Oh, Han, Lee (2002)</v>
      </c>
      <c r="F354" s="20" t="s">
        <v>193</v>
      </c>
      <c r="G354" s="85" t="str">
        <f>'SERIES_DB-MetaData'!G354</f>
        <v>C</v>
      </c>
      <c r="H354" s="85" t="str">
        <f>'SERIES_DB-MetaData'!H354</f>
        <v>R</v>
      </c>
      <c r="I354" s="31">
        <f>IF('SERIES_DB-MetaData'!$F354="US",'SERIES_DB-MetaData'!I354,'SERIES_DB-MetaData'!I354/6.89476)</f>
        <v>4.0030399897893476</v>
      </c>
      <c r="J354" s="31">
        <f>IF('SERIES_DB-MetaData'!$F354="US",'SERIES_DB-MetaData'!J354,'SERIES_DB-MetaData'!J354/6.89476)</f>
        <v>0</v>
      </c>
      <c r="K354" s="31">
        <f>IF('SERIES_DB-MetaData'!$F354="US",'SERIES_DB-MetaData'!K354,'SERIES_DB-MetaData'!K354/6.89476)</f>
        <v>0</v>
      </c>
      <c r="L354" s="31">
        <f>IF('SERIES_DB-MetaData'!$F354="US",'SERIES_DB-MetaData'!L354,'SERIES_DB-MetaData'!L354/4.448)</f>
        <v>186.15107913669064</v>
      </c>
      <c r="M354" s="20" t="str">
        <f>'SERIES_DB-MetaData'!M354</f>
        <v>IV</v>
      </c>
      <c r="N354" s="31">
        <f>IF('SERIES_DB-MetaData'!$F354="US",'SERIES_DB-MetaData'!N354,'SERIES_DB-MetaData'!N354/25.4)</f>
        <v>7.8740157480314963</v>
      </c>
      <c r="O354" s="31">
        <f>IF('SERIES_DB-MetaData'!$F354="US",'SERIES_DB-MetaData'!O354,'SERIES_DB-MetaData'!O354/25.4)</f>
        <v>5.9055118110236222</v>
      </c>
      <c r="P354" s="31">
        <f>IF('SERIES_DB-MetaData'!$F354="US",'SERIES_DB-MetaData'!P354,'SERIES_DB-MetaData'!P354/25.4)</f>
        <v>59.055118110236222</v>
      </c>
      <c r="Q354" s="31">
        <f>IF('SERIES_DB-MetaData'!$F354="US",'SERIES_DB-MetaData'!Q354,'SERIES_DB-MetaData'!Q354/25.4)</f>
        <v>7.8740157480314963</v>
      </c>
      <c r="R354" s="31">
        <f>IF('SERIES_DB-MetaData'!$F354="US",'SERIES_DB-MetaData'!R354,'SERIES_DB-MetaData'!R354/25.4)</f>
        <v>88.58267716535434</v>
      </c>
      <c r="S354" s="31">
        <f>IF('SERIES_DB-MetaData'!$F354="US",'SERIES_DB-MetaData'!S354,'SERIES_DB-MetaData'!S354/25.4)</f>
        <v>88.58267716535434</v>
      </c>
      <c r="T354" s="24" t="str">
        <f>'SERIES_DB-MetaData'!T354</f>
        <v>C</v>
      </c>
      <c r="U354" s="31">
        <f>IF('SERIES_DB-MetaData'!$F354="US",'SERIES_DB-MetaData'!U354,'SERIES_DB-MetaData'!U354/(25.4^2))</f>
        <v>465.00093000186001</v>
      </c>
      <c r="V354" s="31">
        <f>IF('SERIES_DB-MetaData'!$F354="US",'SERIES_DB-MetaData'!V354,'SERIES_DB-MetaData'!V354/25.4)</f>
        <v>0.51181102362204722</v>
      </c>
      <c r="W354" s="31">
        <f>IF('SERIES_DB-MetaData'!$F354="US",'SERIES_DB-MetaData'!W354,'SERIES_DB-MetaData'!W354/25.4)</f>
        <v>0</v>
      </c>
      <c r="X354" s="31">
        <f>IF('SERIES_DB-MetaData'!$F354="US",'SERIES_DB-MetaData'!X354,'SERIES_DB-MetaData'!X354/25.4)</f>
        <v>0</v>
      </c>
      <c r="Y354" s="108">
        <f>'SERIES_DB-MetaData'!Y354</f>
        <v>4</v>
      </c>
      <c r="Z354" s="31">
        <f>IF('SERIES_DB-MetaData'!$F354="US",'SERIES_DB-MetaData'!Z354,'SERIES_DB-MetaData'!Z354/25.4)</f>
        <v>0</v>
      </c>
      <c r="AA354" s="108">
        <f>'SERIES_DB-MetaData'!AA354</f>
        <v>0</v>
      </c>
      <c r="AB354" s="31">
        <f>IF('SERIES_DB-MetaData'!$F354="US",'SERIES_DB-MetaData'!AB354,'SERIES_DB-MetaData'!AB354/25.4)</f>
        <v>1.9685039370078741</v>
      </c>
      <c r="AC354" s="108">
        <f>'SERIES_DB-MetaData'!AC354</f>
        <v>0</v>
      </c>
      <c r="AD354" s="108" t="str">
        <f>'SERIES_DB-MetaData'!AD354</f>
        <v>H90</v>
      </c>
      <c r="AE354" s="31">
        <f>IF('SERIES_DB-MetaData'!$F354="US",'SERIES_DB-MetaData'!AE354,'SERIES_DB-MetaData'!AE354/25.4)</f>
        <v>19.685039370078741</v>
      </c>
      <c r="AF354" s="108" t="str">
        <f>'SERIES_DB-MetaData'!AF354</f>
        <v>Ribbed</v>
      </c>
      <c r="AG354" s="23">
        <f t="shared" si="30"/>
        <v>0.176976386152225</v>
      </c>
      <c r="AH354" s="31">
        <f>IF('SERIES_DB-MetaData'!$F354="US",'SERIES_DB-MetaData'!AH354,'SERIES_DB-MetaData'!AH354/25.4)</f>
        <v>0</v>
      </c>
      <c r="AI354" s="31">
        <f>IF('SERIES_DB-MetaData'!$F354="US",'SERIES_DB-MetaData'!AI354,'SERIES_DB-MetaData'!AI354/6.89476)</f>
        <v>65.12191867447163</v>
      </c>
      <c r="AJ354" s="31">
        <f>IF('SERIES_DB-MetaData'!$F354="US",'SERIES_DB-MetaData'!AJ354,'SERIES_DB-MetaData'!AJ354/6.89476)</f>
        <v>89.488249047102443</v>
      </c>
      <c r="AK354" s="31">
        <f>IF('SERIES_DB-MetaData'!$F354="US",'SERIES_DB-MetaData'!AK354,'SERIES_DB-MetaData'!AK354/6.89476)</f>
        <v>0</v>
      </c>
      <c r="AL354" s="31">
        <f>IF('SERIES_DB-MetaData'!$F354="US",'SERIES_DB-MetaData'!AL354,'SERIES_DB-MetaData'!AL354/6.89476)</f>
        <v>0</v>
      </c>
      <c r="AM354" s="31">
        <f>IF('SERIES_DB-MetaData'!$F354="US",'SERIES_DB-MetaData'!AM354,'SERIES_DB-MetaData'!AM354/6.89476)</f>
        <v>0</v>
      </c>
      <c r="AN354" s="31">
        <f>IF('SERIES_DB-MetaData'!$F354="US",'SERIES_DB-MetaData'!AN354,'SERIES_DB-MetaData'!AN354/6.89476)</f>
        <v>0</v>
      </c>
      <c r="AO354" s="108">
        <f>'SERIES_DB-MetaData'!AO354</f>
        <v>0</v>
      </c>
      <c r="AP354" s="108">
        <f>'SERIES_DB-MetaData'!AP354</f>
        <v>0</v>
      </c>
      <c r="AQ354" s="108">
        <f>'SERIES_DB-MetaData'!AQ354</f>
        <v>0</v>
      </c>
      <c r="AR354" s="108">
        <f>'SERIES_DB-MetaData'!AR354</f>
        <v>0</v>
      </c>
      <c r="AS354" s="31">
        <f>IF('SERIES_DB-MetaData'!$F354="US",'SERIES_DB-MetaData'!AS354,'SERIES_DB-MetaData'!AS354/25.4)</f>
        <v>0</v>
      </c>
      <c r="AT354" s="108">
        <f>'SERIES_DB-MetaData'!AT354</f>
        <v>0</v>
      </c>
      <c r="AU354" s="31">
        <f>IF('SERIES_DB-MetaData'!$F354="US",'SERIES_DB-MetaData'!AU354,'SERIES_DB-MetaData'!AU354/25.4)</f>
        <v>0</v>
      </c>
      <c r="AV354" s="31">
        <f>IF('SERIES_DB-MetaData'!$F354="US",'SERIES_DB-MetaData'!AV354,'SERIES_DB-MetaData'!AV354/25.4)</f>
        <v>0</v>
      </c>
      <c r="AW354" s="108">
        <f>'SERIES_DB-MetaData'!AW354</f>
        <v>0</v>
      </c>
      <c r="AX354" s="31">
        <f>IF('SERIES_DB-MetaData'!$F354="US",'SERIES_DB-MetaData'!AX354,'SERIES_DB-MetaData'!AX354/25.4)</f>
        <v>0</v>
      </c>
      <c r="AY354" s="23"/>
      <c r="AZ354" s="23"/>
      <c r="BA354" s="31">
        <f>IF('SERIES_DB-MetaData'!$F354="US",'SERIES_DB-MetaData'!BA354,'SERIES_DB-MetaData'!BA354/6.89476)</f>
        <v>0</v>
      </c>
      <c r="BB354" s="31">
        <f>IF('SERIES_DB-MetaData'!$F354="US",'SERIES_DB-MetaData'!BB354,'SERIES_DB-MetaData'!BB354/6.89476)</f>
        <v>0</v>
      </c>
      <c r="BC354" s="108">
        <f>'SERIES_DB-MetaData'!BC354</f>
        <v>0</v>
      </c>
      <c r="BD354" s="31">
        <f>IF('SERIES_DB-MetaData'!$F354="US",'SERIES_DB-MetaData'!BD354,'SERIES_DB-MetaData'!BD354/25.4)</f>
        <v>0.39370078740157483</v>
      </c>
      <c r="BE354" s="31">
        <f>IF('SERIES_DB-MetaData'!$F354="US",'SERIES_DB-MetaData'!BE354,'SERIES_DB-MetaData'!BE354/25.4)</f>
        <v>8.6614173228346463</v>
      </c>
      <c r="BF354" s="108">
        <f>'SERIES_DB-MetaData'!BF354</f>
        <v>2</v>
      </c>
      <c r="BG354" s="23">
        <f t="shared" si="32"/>
        <v>0.35699916518065822</v>
      </c>
      <c r="BH354" s="31">
        <f>IF('SERIES_DB-MetaData'!$F354="US",'SERIES_DB-MetaData'!BH354,'SERIES_DB-MetaData'!BH354/25.4)</f>
        <v>0</v>
      </c>
      <c r="BI354" s="31">
        <f>IF('SERIES_DB-MetaData'!$F354="US",'SERIES_DB-MetaData'!BI354,'SERIES_DB-MetaData'!BI354/6.89476)</f>
        <v>49.602886829998432</v>
      </c>
      <c r="BJ354" s="31">
        <f>IF('SERIES_DB-MetaData'!$F354="US",'SERIES_DB-MetaData'!BJ354,'SERIES_DB-MetaData'!BJ354/6.89476)</f>
        <v>64.541767951313759</v>
      </c>
      <c r="BK354" s="108">
        <f>'SERIES_DB-MetaData'!BK354</f>
        <v>0</v>
      </c>
      <c r="BL354" s="31">
        <f>IF('SERIES_DB-MetaData'!$F354="US",'SERIES_DB-MetaData'!BL354,'SERIES_DB-MetaData'!BL354/25.4)</f>
        <v>0.39370078740157483</v>
      </c>
      <c r="BM354" s="31">
        <f>IF('SERIES_DB-MetaData'!$F354="US",'SERIES_DB-MetaData'!BM354,'SERIES_DB-MetaData'!BM354/25.4)</f>
        <v>9.8425196850393704</v>
      </c>
      <c r="BN354" s="31">
        <f>'SERIES_DB-MetaData'!$BO$6</f>
        <v>0.52359877559829893</v>
      </c>
      <c r="BO354" s="22">
        <f>'SERIES_DB-MetaData'!$BO$6</f>
        <v>0.52359877559829893</v>
      </c>
      <c r="BP354" s="31">
        <f>IF('SERIES_DB-MetaData'!$F354="US",'SERIES_DB-MetaData'!BP354,'SERIES_DB-MetaData'!BP354/6.89476)</f>
        <v>49.602886829998432</v>
      </c>
      <c r="BQ354" s="31">
        <f>IF('SERIES_DB-MetaData'!$F354="US",'SERIES_DB-MetaData'!BQ354,'SERIES_DB-MetaData'!BQ354/6.89476)</f>
        <v>64.541767951313759</v>
      </c>
      <c r="BR354" s="108">
        <f>'SERIES_DB-MetaData'!BR354</f>
        <v>0</v>
      </c>
      <c r="BS354" s="31">
        <f>IF('SERIES_DB-MetaData'!$F354="US",'SERIES_DB-MetaData'!BS354,'SERIES_DB-MetaData'!BS354/25.4)</f>
        <v>0</v>
      </c>
      <c r="BT354" s="108">
        <f>'SERIES_DB-MetaData'!BT354</f>
        <v>0</v>
      </c>
      <c r="BU354" s="108">
        <f t="shared" si="33"/>
        <v>0</v>
      </c>
      <c r="BV354" s="31">
        <f>IF('SERIES_DB-MetaData'!$F354="US",'SERIES_DB-MetaData'!BV354,'SERIES_DB-MetaData'!BV354/6.89476)</f>
        <v>0</v>
      </c>
      <c r="BW354" s="108">
        <f>'SERIES_DB-MetaData'!BW354</f>
        <v>0</v>
      </c>
      <c r="BX354" s="108">
        <f>'SERIES_DB-MetaData'!BX354</f>
        <v>1</v>
      </c>
    </row>
    <row r="355" spans="1:76">
      <c r="A355" s="85">
        <f>'SERIES_DB-MetaData'!A355</f>
        <v>350</v>
      </c>
      <c r="B355" s="85">
        <f>'SERIES_DB-MetaData'!B355</f>
        <v>0</v>
      </c>
      <c r="C355" s="85">
        <f>'SERIES_DB-MetaData'!C355</f>
        <v>4</v>
      </c>
      <c r="D355" s="85" t="str">
        <f>'SERIES_DB-MetaData'!D355</f>
        <v>WB</v>
      </c>
      <c r="E355" s="85" t="str">
        <f>'SERIES_DB-MetaData'!E355</f>
        <v>Oh, Han, Lee (2002)</v>
      </c>
      <c r="F355" s="20" t="s">
        <v>193</v>
      </c>
      <c r="G355" s="85" t="str">
        <f>'SERIES_DB-MetaData'!G355</f>
        <v>C</v>
      </c>
      <c r="H355" s="85" t="str">
        <f>'SERIES_DB-MetaData'!H355</f>
        <v>B</v>
      </c>
      <c r="I355" s="31">
        <f>IF('SERIES_DB-MetaData'!$F355="US",'SERIES_DB-MetaData'!I355,'SERIES_DB-MetaData'!I355/6.89476)</f>
        <v>4.0030399897893476</v>
      </c>
      <c r="J355" s="31">
        <f>IF('SERIES_DB-MetaData'!$F355="US",'SERIES_DB-MetaData'!J355,'SERIES_DB-MetaData'!J355/6.89476)</f>
        <v>0</v>
      </c>
      <c r="K355" s="31">
        <f>IF('SERIES_DB-MetaData'!$F355="US",'SERIES_DB-MetaData'!K355,'SERIES_DB-MetaData'!K355/6.89476)</f>
        <v>0</v>
      </c>
      <c r="L355" s="31">
        <f>IF('SERIES_DB-MetaData'!$F355="US",'SERIES_DB-MetaData'!L355,'SERIES_DB-MetaData'!L355/4.448)</f>
        <v>114.85521582733811</v>
      </c>
      <c r="M355" s="20" t="str">
        <f>'SERIES_DB-MetaData'!M355</f>
        <v>IV</v>
      </c>
      <c r="N355" s="31">
        <f>IF('SERIES_DB-MetaData'!$F355="US",'SERIES_DB-MetaData'!N355,'SERIES_DB-MetaData'!N355/25.4)</f>
        <v>9.4488188976377963</v>
      </c>
      <c r="O355" s="31">
        <f>IF('SERIES_DB-MetaData'!$F355="US",'SERIES_DB-MetaData'!O355,'SERIES_DB-MetaData'!O355/25.4)</f>
        <v>9.4488188976377963</v>
      </c>
      <c r="P355" s="31">
        <f>IF('SERIES_DB-MetaData'!$F355="US",'SERIES_DB-MetaData'!P355,'SERIES_DB-MetaData'!P355/25.4)</f>
        <v>59.055118110236222</v>
      </c>
      <c r="Q355" s="31">
        <f>IF('SERIES_DB-MetaData'!$F355="US",'SERIES_DB-MetaData'!Q355,'SERIES_DB-MetaData'!Q355/25.4)</f>
        <v>4.9212598425196852</v>
      </c>
      <c r="R355" s="31">
        <f>IF('SERIES_DB-MetaData'!$F355="US",'SERIES_DB-MetaData'!R355,'SERIES_DB-MetaData'!R355/25.4)</f>
        <v>88.58267716535434</v>
      </c>
      <c r="S355" s="31">
        <f>IF('SERIES_DB-MetaData'!$F355="US",'SERIES_DB-MetaData'!S355,'SERIES_DB-MetaData'!S355/25.4)</f>
        <v>88.58267716535434</v>
      </c>
      <c r="T355" s="24" t="str">
        <f>'SERIES_DB-MetaData'!T355</f>
        <v>C</v>
      </c>
      <c r="U355" s="31">
        <f>IF('SERIES_DB-MetaData'!$F355="US",'SERIES_DB-MetaData'!U355,'SERIES_DB-MetaData'!U355/(25.4^2))</f>
        <v>333.40566681133362</v>
      </c>
      <c r="V355" s="31">
        <f>IF('SERIES_DB-MetaData'!$F355="US",'SERIES_DB-MetaData'!V355,'SERIES_DB-MetaData'!V355/25.4)</f>
        <v>0.39370078740157483</v>
      </c>
      <c r="W355" s="31">
        <f>IF('SERIES_DB-MetaData'!$F355="US",'SERIES_DB-MetaData'!W355,'SERIES_DB-MetaData'!W355/25.4)</f>
        <v>0.39370078740157483</v>
      </c>
      <c r="X355" s="31">
        <f>IF('SERIES_DB-MetaData'!$F355="US",'SERIES_DB-MetaData'!X355,'SERIES_DB-MetaData'!X355/25.4)</f>
        <v>0.39370078740157483</v>
      </c>
      <c r="Y355" s="108">
        <f>'SERIES_DB-MetaData'!Y355</f>
        <v>8</v>
      </c>
      <c r="Z355" s="31">
        <f>IF('SERIES_DB-MetaData'!$F355="US",'SERIES_DB-MetaData'!Z355,'SERIES_DB-MetaData'!Z355/25.4)</f>
        <v>0.98425196850393704</v>
      </c>
      <c r="AA355" s="108">
        <f>'SERIES_DB-MetaData'!AA355</f>
        <v>1</v>
      </c>
      <c r="AB355" s="31">
        <f>IF('SERIES_DB-MetaData'!$F355="US",'SERIES_DB-MetaData'!AB355,'SERIES_DB-MetaData'!AB355/25.4)</f>
        <v>0</v>
      </c>
      <c r="AC355" s="108">
        <f>'SERIES_DB-MetaData'!AC355</f>
        <v>1</v>
      </c>
      <c r="AD355" s="108" t="str">
        <f>'SERIES_DB-MetaData'!AD355</f>
        <v>H90</v>
      </c>
      <c r="AE355" s="31">
        <f>IF('SERIES_DB-MetaData'!$F355="US",'SERIES_DB-MetaData'!AE355,'SERIES_DB-MetaData'!AE355/25.4)</f>
        <v>19.685039370078741</v>
      </c>
      <c r="AF355" s="108" t="str">
        <f>'SERIES_DB-MetaData'!AF355</f>
        <v>Ribbed</v>
      </c>
      <c r="AG355" s="23">
        <f t="shared" si="30"/>
        <v>0.29210531414131036</v>
      </c>
      <c r="AH355" s="31">
        <f>IF('SERIES_DB-MetaData'!$F355="US",'SERIES_DB-MetaData'!AH355,'SERIES_DB-MetaData'!AH355/25.4)</f>
        <v>0</v>
      </c>
      <c r="AI355" s="31">
        <f>IF('SERIES_DB-MetaData'!$F355="US",'SERIES_DB-MetaData'!AI355,'SERIES_DB-MetaData'!AI355/6.89476)</f>
        <v>49.602886829998432</v>
      </c>
      <c r="AJ355" s="31">
        <f>IF('SERIES_DB-MetaData'!$F355="US",'SERIES_DB-MetaData'!AJ355,'SERIES_DB-MetaData'!AJ355/6.89476)</f>
        <v>64.541767951313759</v>
      </c>
      <c r="AK355" s="31">
        <f>IF('SERIES_DB-MetaData'!$F355="US",'SERIES_DB-MetaData'!AK355,'SERIES_DB-MetaData'!AK355/6.89476)</f>
        <v>49.602886829998432</v>
      </c>
      <c r="AL355" s="31">
        <f>IF('SERIES_DB-MetaData'!$F355="US",'SERIES_DB-MetaData'!AL355,'SERIES_DB-MetaData'!AL355/6.89476)</f>
        <v>49.602886829998432</v>
      </c>
      <c r="AM355" s="31">
        <f>IF('SERIES_DB-MetaData'!$F355="US",'SERIES_DB-MetaData'!AM355,'SERIES_DB-MetaData'!AM355/6.89476)</f>
        <v>64.541767951313759</v>
      </c>
      <c r="AN355" s="31">
        <f>IF('SERIES_DB-MetaData'!$F355="US",'SERIES_DB-MetaData'!AN355,'SERIES_DB-MetaData'!AN355/6.89476)</f>
        <v>64.541767951313759</v>
      </c>
      <c r="AO355" s="108">
        <f>'SERIES_DB-MetaData'!AO355</f>
        <v>0</v>
      </c>
      <c r="AP355" s="108" t="str">
        <f>'SERIES_DB-MetaData'!AP355</f>
        <v>R</v>
      </c>
      <c r="AQ355" s="108">
        <f>'SERIES_DB-MetaData'!AQ355</f>
        <v>2</v>
      </c>
      <c r="AR355" s="108" t="str">
        <f>'SERIES_DB-MetaData'!AR355</f>
        <v>Ribbed</v>
      </c>
      <c r="AS355" s="31">
        <f>IF('SERIES_DB-MetaData'!$F355="US",'SERIES_DB-MetaData'!AS355,'SERIES_DB-MetaData'!AS355/25.4)</f>
        <v>0.39370078740157483</v>
      </c>
      <c r="AT355" s="108">
        <f>'SERIES_DB-MetaData'!AT355</f>
        <v>15</v>
      </c>
      <c r="AU355" s="31">
        <f>IF('SERIES_DB-MetaData'!$F355="US",'SERIES_DB-MetaData'!AU355,'SERIES_DB-MetaData'!AU355/25.4)</f>
        <v>5.9055118110236222</v>
      </c>
      <c r="AV355" s="31">
        <f>IF('SERIES_DB-MetaData'!$F355="US",'SERIES_DB-MetaData'!AV355,'SERIES_DB-MetaData'!AV355/25.4)</f>
        <v>0</v>
      </c>
      <c r="AW355" s="108">
        <f>'SERIES_DB-MetaData'!AW355</f>
        <v>0</v>
      </c>
      <c r="AX355" s="31">
        <f>IF('SERIES_DB-MetaData'!$F355="US",'SERIES_DB-MetaData'!AX355,'SERIES_DB-MetaData'!AX355/25.4)</f>
        <v>0</v>
      </c>
      <c r="AY355" s="23">
        <f t="shared" si="31"/>
        <v>0.43633231299858233</v>
      </c>
      <c r="AZ355" s="23"/>
      <c r="BA355" s="31">
        <f>IF('SERIES_DB-MetaData'!$F355="US",'SERIES_DB-MetaData'!BA355,'SERIES_DB-MetaData'!BA355/6.89476)</f>
        <v>49.602886829998432</v>
      </c>
      <c r="BB355" s="31">
        <f>IF('SERIES_DB-MetaData'!$F355="US",'SERIES_DB-MetaData'!BB355,'SERIES_DB-MetaData'!BB355/6.89476)</f>
        <v>64.541767951313759</v>
      </c>
      <c r="BC355" s="108">
        <f>'SERIES_DB-MetaData'!BC355</f>
        <v>0</v>
      </c>
      <c r="BD355" s="31">
        <f>IF('SERIES_DB-MetaData'!$F355="US",'SERIES_DB-MetaData'!BD355,'SERIES_DB-MetaData'!BD355/25.4)</f>
        <v>0.39370078740157483</v>
      </c>
      <c r="BE355" s="31">
        <f>IF('SERIES_DB-MetaData'!$F355="US",'SERIES_DB-MetaData'!BE355,'SERIES_DB-MetaData'!BE355/25.4)</f>
        <v>12.598425196850394</v>
      </c>
      <c r="BF355" s="108">
        <f>'SERIES_DB-MetaData'!BF355</f>
        <v>2</v>
      </c>
      <c r="BG355" s="23">
        <f t="shared" si="32"/>
        <v>0.39269908169872408</v>
      </c>
      <c r="BH355" s="31">
        <f>IF('SERIES_DB-MetaData'!$F355="US",'SERIES_DB-MetaData'!BH355,'SERIES_DB-MetaData'!BH355/25.4)</f>
        <v>0</v>
      </c>
      <c r="BI355" s="31">
        <f>IF('SERIES_DB-MetaData'!$F355="US",'SERIES_DB-MetaData'!BI355,'SERIES_DB-MetaData'!BI355/6.89476)</f>
        <v>49.602886829998432</v>
      </c>
      <c r="BJ355" s="31">
        <f>IF('SERIES_DB-MetaData'!$F355="US",'SERIES_DB-MetaData'!BJ355,'SERIES_DB-MetaData'!BJ355/6.89476)</f>
        <v>64.541767951313759</v>
      </c>
      <c r="BK355" s="108">
        <f>'SERIES_DB-MetaData'!BK355</f>
        <v>0</v>
      </c>
      <c r="BL355" s="31">
        <f>IF('SERIES_DB-MetaData'!$F355="US",'SERIES_DB-MetaData'!BL355,'SERIES_DB-MetaData'!BL355/25.4)</f>
        <v>0.39370078740157483</v>
      </c>
      <c r="BM355" s="31">
        <f>IF('SERIES_DB-MetaData'!$F355="US",'SERIES_DB-MetaData'!BM355,'SERIES_DB-MetaData'!BM355/25.4)</f>
        <v>15.748031496062993</v>
      </c>
      <c r="BN355" s="31">
        <f>'SERIES_DB-MetaData'!$BO$6</f>
        <v>0.52359877559829893</v>
      </c>
      <c r="BO355" s="22">
        <f>'SERIES_DB-MetaData'!$BO$6</f>
        <v>0.52359877559829893</v>
      </c>
      <c r="BP355" s="31">
        <f>IF('SERIES_DB-MetaData'!$F355="US",'SERIES_DB-MetaData'!BP355,'SERIES_DB-MetaData'!BP355/6.89476)</f>
        <v>49.602886829998432</v>
      </c>
      <c r="BQ355" s="31">
        <f>IF('SERIES_DB-MetaData'!$F355="US",'SERIES_DB-MetaData'!BQ355,'SERIES_DB-MetaData'!BQ355/6.89476)</f>
        <v>64.541767951313759</v>
      </c>
      <c r="BR355" s="108">
        <f>'SERIES_DB-MetaData'!BR355</f>
        <v>0</v>
      </c>
      <c r="BS355" s="31">
        <f>IF('SERIES_DB-MetaData'!$F355="US",'SERIES_DB-MetaData'!BS355,'SERIES_DB-MetaData'!BS355/25.4)</f>
        <v>0</v>
      </c>
      <c r="BT355" s="108">
        <f>'SERIES_DB-MetaData'!BT355</f>
        <v>0</v>
      </c>
      <c r="BU355" s="108">
        <f t="shared" si="33"/>
        <v>0</v>
      </c>
      <c r="BV355" s="31">
        <f>IF('SERIES_DB-MetaData'!$F355="US",'SERIES_DB-MetaData'!BV355,'SERIES_DB-MetaData'!BV355/6.89476)</f>
        <v>0</v>
      </c>
      <c r="BW355" s="108">
        <f>'SERIES_DB-MetaData'!BW355</f>
        <v>0</v>
      </c>
      <c r="BX355" s="108">
        <f>'SERIES_DB-MetaData'!BX355</f>
        <v>1</v>
      </c>
    </row>
  </sheetData>
  <mergeCells count="6">
    <mergeCell ref="BD2:BK2"/>
    <mergeCell ref="BL2:BR2"/>
    <mergeCell ref="BS2:BW2"/>
    <mergeCell ref="N3:S3"/>
    <mergeCell ref="Z3:AA3"/>
    <mergeCell ref="AB3:AC3"/>
  </mergeCells>
  <phoneticPr fontId="4" type="noConversion"/>
  <hyperlinks>
    <hyperlink ref="M3" r:id="rId1"/>
    <hyperlink ref="T3" r:id="rId2"/>
    <hyperlink ref="AP3" r:id="rId3"/>
  </hyperlinks>
  <pageMargins left="0.75" right="0.75" top="1" bottom="1" header="0.5" footer="0.5"/>
  <pageSetup paperSize="9" orientation="portrait"/>
  <headerFooter alignWithMargins="0"/>
  <legacyDrawing r:id="rId4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6" enableFormatConditionsCalculation="0"/>
  <dimension ref="A1:J355"/>
  <sheetViews>
    <sheetView workbookViewId="0">
      <pane ySplit="5" topLeftCell="A6" activePane="bottomLeft" state="frozen"/>
      <selection pane="bottomLeft" activeCell="D1" sqref="D1:E2"/>
    </sheetView>
  </sheetViews>
  <sheetFormatPr defaultColWidth="8.85546875" defaultRowHeight="12.75"/>
  <cols>
    <col min="1" max="1" width="8.85546875" style="3"/>
    <col min="2" max="2" width="18.28515625" customWidth="1"/>
    <col min="4" max="4" width="20.28515625" style="4" customWidth="1"/>
    <col min="5" max="5" width="41.140625" customWidth="1"/>
    <col min="6" max="6" width="24.42578125" style="3" customWidth="1"/>
    <col min="7" max="9" width="11.85546875" style="3" customWidth="1"/>
    <col min="10" max="10" width="37.42578125" customWidth="1"/>
  </cols>
  <sheetData>
    <row r="1" spans="1:10">
      <c r="A1" s="11"/>
      <c r="B1" s="12"/>
      <c r="E1" s="4"/>
    </row>
    <row r="2" spans="1:10">
      <c r="E2" s="4"/>
    </row>
    <row r="3" spans="1:10">
      <c r="A3" s="1"/>
      <c r="D3" s="5"/>
      <c r="E3" s="2"/>
      <c r="G3" s="2"/>
      <c r="H3" s="2"/>
      <c r="I3" s="2"/>
      <c r="J3" s="2"/>
    </row>
    <row r="4" spans="1:10" ht="13.5" thickBot="1">
      <c r="A4" s="1"/>
      <c r="B4" s="37"/>
      <c r="C4" s="37"/>
      <c r="D4" s="5"/>
      <c r="E4" s="2"/>
      <c r="F4" s="63" t="s">
        <v>65</v>
      </c>
      <c r="G4" s="63" t="s">
        <v>65</v>
      </c>
      <c r="H4" s="63" t="s">
        <v>65</v>
      </c>
      <c r="I4" s="63" t="s">
        <v>65</v>
      </c>
      <c r="J4" s="2"/>
    </row>
    <row r="5" spans="1:10">
      <c r="A5" s="94" t="s">
        <v>0</v>
      </c>
      <c r="B5" s="94" t="s">
        <v>68</v>
      </c>
      <c r="C5" s="71" t="s">
        <v>3</v>
      </c>
      <c r="D5" s="72" t="s">
        <v>20</v>
      </c>
      <c r="E5" s="73" t="s">
        <v>1</v>
      </c>
      <c r="F5" s="74" t="s">
        <v>28</v>
      </c>
      <c r="G5" s="73" t="s">
        <v>32</v>
      </c>
      <c r="H5" s="73" t="s">
        <v>33</v>
      </c>
      <c r="I5" s="73" t="s">
        <v>34</v>
      </c>
      <c r="J5" s="74" t="s">
        <v>27</v>
      </c>
    </row>
    <row r="6" spans="1:10">
      <c r="A6" s="84">
        <f>'SERIES_DB-MetaData'!A6</f>
        <v>1</v>
      </c>
      <c r="B6" s="84">
        <f>'SERIES_DB-MetaData'!B6</f>
        <v>0</v>
      </c>
      <c r="C6" s="105">
        <f>'SERIES_DB-MetaData'!C6</f>
        <v>1</v>
      </c>
      <c r="D6" s="105" t="str">
        <f>'SERIES_DB-MetaData'!D6</f>
        <v>RCW1</v>
      </c>
      <c r="E6" s="105" t="str">
        <f>'SERIES_DB-MetaData'!E6</f>
        <v>Adajar et al. 1995</v>
      </c>
      <c r="F6" s="174" t="s">
        <v>605</v>
      </c>
      <c r="G6" s="86"/>
      <c r="H6" s="86"/>
      <c r="I6" s="19"/>
      <c r="J6" s="19"/>
    </row>
    <row r="7" spans="1:10">
      <c r="A7" s="84">
        <f>'SERIES_DB-MetaData'!A7</f>
        <v>2</v>
      </c>
      <c r="B7" s="84">
        <f>'SERIES_DB-MetaData'!B7</f>
        <v>0</v>
      </c>
      <c r="C7" s="105">
        <f>'SERIES_DB-MetaData'!C7</f>
        <v>2</v>
      </c>
      <c r="D7" s="105" t="str">
        <f>'SERIES_DB-MetaData'!D7</f>
        <v>RCW3</v>
      </c>
      <c r="E7" s="105" t="str">
        <f>'SERIES_DB-MetaData'!E7</f>
        <v>Adajar et al. 1995</v>
      </c>
      <c r="F7" s="174" t="s">
        <v>606</v>
      </c>
      <c r="G7" s="86"/>
      <c r="H7" s="86"/>
      <c r="I7" s="19"/>
      <c r="J7" s="19"/>
    </row>
    <row r="8" spans="1:10">
      <c r="A8" s="84">
        <f>'SERIES_DB-MetaData'!A8</f>
        <v>3</v>
      </c>
      <c r="B8" s="84">
        <f>'SERIES_DB-MetaData'!B8</f>
        <v>0</v>
      </c>
      <c r="C8" s="105">
        <f>'SERIES_DB-MetaData'!C8</f>
        <v>2</v>
      </c>
      <c r="D8" s="105" t="str">
        <f>'SERIES_DB-MetaData'!D8</f>
        <v>P2015</v>
      </c>
      <c r="E8" s="105" t="str">
        <f>'SERIES_DB-MetaData'!E8</f>
        <v>Aoyama et al. 1984</v>
      </c>
      <c r="F8" s="174" t="s">
        <v>607</v>
      </c>
      <c r="G8" s="86"/>
      <c r="H8" s="86"/>
      <c r="I8" s="19"/>
      <c r="J8" s="19"/>
    </row>
    <row r="9" spans="1:10">
      <c r="A9" s="84">
        <f>'SERIES_DB-MetaData'!A9</f>
        <v>4</v>
      </c>
      <c r="B9" s="84">
        <f>'SERIES_DB-MetaData'!B9</f>
        <v>0</v>
      </c>
      <c r="C9" s="105">
        <f>'SERIES_DB-MetaData'!C9</f>
        <v>1</v>
      </c>
      <c r="D9" s="105" t="str">
        <f>'SERIES_DB-MetaData'!D9</f>
        <v>WSH2</v>
      </c>
      <c r="E9" s="105" t="str">
        <f>'SERIES_DB-MetaData'!E9</f>
        <v>Belmouden, Lestuzzi (2006)</v>
      </c>
      <c r="F9" s="174" t="s">
        <v>608</v>
      </c>
      <c r="G9" s="86"/>
      <c r="H9" s="86"/>
      <c r="I9" s="19"/>
      <c r="J9" s="19"/>
    </row>
    <row r="10" spans="1:10">
      <c r="A10" s="84">
        <f>'SERIES_DB-MetaData'!A10</f>
        <v>5</v>
      </c>
      <c r="B10" s="84">
        <f>'SERIES_DB-MetaData'!B10</f>
        <v>0</v>
      </c>
      <c r="C10" s="105">
        <f>'SERIES_DB-MetaData'!C10</f>
        <v>2</v>
      </c>
      <c r="D10" s="105" t="str">
        <f>'SERIES_DB-MetaData'!D10</f>
        <v>WSH3</v>
      </c>
      <c r="E10" s="105" t="str">
        <f>'SERIES_DB-MetaData'!E10</f>
        <v>Belmouden, Lestuzzi (2006)</v>
      </c>
      <c r="F10" s="174" t="s">
        <v>609</v>
      </c>
      <c r="G10" s="86"/>
      <c r="H10" s="86"/>
      <c r="I10" s="19"/>
      <c r="J10" s="19"/>
    </row>
    <row r="11" spans="1:10">
      <c r="A11" s="84">
        <f>'SERIES_DB-MetaData'!A11</f>
        <v>6</v>
      </c>
      <c r="B11" s="84">
        <f>'SERIES_DB-MetaData'!B11</f>
        <v>0</v>
      </c>
      <c r="C11" s="105">
        <f>'SERIES_DB-MetaData'!C11</f>
        <v>3</v>
      </c>
      <c r="D11" s="105" t="str">
        <f>'SERIES_DB-MetaData'!D11</f>
        <v>WSH4</v>
      </c>
      <c r="E11" s="105" t="str">
        <f>'SERIES_DB-MetaData'!E11</f>
        <v>Belmouden, Lestuzzi (2006)</v>
      </c>
      <c r="F11" s="174" t="s">
        <v>610</v>
      </c>
      <c r="G11" s="86"/>
      <c r="H11" s="86"/>
      <c r="I11" s="19"/>
      <c r="J11" s="19"/>
    </row>
    <row r="12" spans="1:10">
      <c r="A12" s="84">
        <f>'SERIES_DB-MetaData'!A12</f>
        <v>7</v>
      </c>
      <c r="B12" s="84">
        <f>'SERIES_DB-MetaData'!B12</f>
        <v>0</v>
      </c>
      <c r="C12" s="105">
        <f>'SERIES_DB-MetaData'!C12</f>
        <v>4</v>
      </c>
      <c r="D12" s="105" t="str">
        <f>'SERIES_DB-MetaData'!D12</f>
        <v>WSH6</v>
      </c>
      <c r="E12" s="105" t="str">
        <f>'SERIES_DB-MetaData'!E12</f>
        <v>Belmouden, Lestuzzi (2006)</v>
      </c>
      <c r="F12" s="174" t="s">
        <v>611</v>
      </c>
      <c r="G12" s="86"/>
      <c r="H12" s="86"/>
      <c r="I12" s="19"/>
      <c r="J12" s="19"/>
    </row>
    <row r="13" spans="1:10">
      <c r="A13" s="84">
        <f>'SERIES_DB-MetaData'!A13</f>
        <v>8</v>
      </c>
      <c r="B13" s="84">
        <f>'SERIES_DB-MetaData'!B13</f>
        <v>0</v>
      </c>
      <c r="C13" s="105">
        <f>'SERIES_DB-MetaData'!C13</f>
        <v>1</v>
      </c>
      <c r="D13" s="105" t="str">
        <f>'SERIES_DB-MetaData'!D13</f>
        <v>PW1</v>
      </c>
      <c r="E13" s="105" t="str">
        <f>'SERIES_DB-MetaData'!E13</f>
        <v>Birely, Lehman (2008)</v>
      </c>
      <c r="F13" s="174" t="s">
        <v>612</v>
      </c>
      <c r="G13" s="86"/>
      <c r="H13" s="86"/>
      <c r="I13" s="19"/>
      <c r="J13" s="19"/>
    </row>
    <row r="14" spans="1:10">
      <c r="A14" s="84">
        <f>'SERIES_DB-MetaData'!A14</f>
        <v>9</v>
      </c>
      <c r="B14" s="84">
        <f>'SERIES_DB-MetaData'!B14</f>
        <v>0</v>
      </c>
      <c r="C14" s="105">
        <f>'SERIES_DB-MetaData'!C14</f>
        <v>2</v>
      </c>
      <c r="D14" s="105" t="str">
        <f>'SERIES_DB-MetaData'!D14</f>
        <v>PW2</v>
      </c>
      <c r="E14" s="105" t="str">
        <f>'SERIES_DB-MetaData'!E14</f>
        <v>Birely, Lehman (2008)</v>
      </c>
      <c r="F14" s="174" t="s">
        <v>613</v>
      </c>
      <c r="G14" s="86"/>
      <c r="H14" s="86"/>
      <c r="I14" s="19"/>
      <c r="J14" s="19"/>
    </row>
    <row r="15" spans="1:10">
      <c r="A15" s="84">
        <f>'SERIES_DB-MetaData'!A15</f>
        <v>10</v>
      </c>
      <c r="B15" s="84">
        <f>'SERIES_DB-MetaData'!B15</f>
        <v>0</v>
      </c>
      <c r="C15" s="105">
        <f>'SERIES_DB-MetaData'!C15</f>
        <v>3</v>
      </c>
      <c r="D15" s="105" t="str">
        <f>'SERIES_DB-MetaData'!D15</f>
        <v>PW3</v>
      </c>
      <c r="E15" s="105" t="str">
        <f>'SERIES_DB-MetaData'!E15</f>
        <v>Birely, Lehman (2008)</v>
      </c>
      <c r="F15" s="174" t="s">
        <v>614</v>
      </c>
      <c r="G15" s="86"/>
      <c r="H15" s="86"/>
      <c r="I15" s="19"/>
      <c r="J15" s="19"/>
    </row>
    <row r="16" spans="1:10">
      <c r="A16" s="84">
        <f>'SERIES_DB-MetaData'!A16</f>
        <v>11</v>
      </c>
      <c r="B16" s="84">
        <f>'SERIES_DB-MetaData'!B16</f>
        <v>0</v>
      </c>
      <c r="C16" s="105">
        <f>'SERIES_DB-MetaData'!C16</f>
        <v>4</v>
      </c>
      <c r="D16" s="105" t="str">
        <f>'SERIES_DB-MetaData'!D16</f>
        <v>PW4</v>
      </c>
      <c r="E16" s="105" t="str">
        <f>'SERIES_DB-MetaData'!E16</f>
        <v>Birely, Lehman (2008)</v>
      </c>
      <c r="F16" s="174" t="s">
        <v>615</v>
      </c>
      <c r="G16" s="86"/>
      <c r="H16" s="86"/>
      <c r="I16" s="19"/>
      <c r="J16" s="19"/>
    </row>
    <row r="17" spans="1:10">
      <c r="A17" s="84">
        <f>'SERIES_DB-MetaData'!A17</f>
        <v>12</v>
      </c>
      <c r="B17" s="84">
        <f>'SERIES_DB-MetaData'!B17</f>
        <v>0</v>
      </c>
      <c r="C17" s="105">
        <f>'SERIES_DB-MetaData'!C17</f>
        <v>1</v>
      </c>
      <c r="D17" s="105" t="str">
        <f>'SERIES_DB-MetaData'!D17</f>
        <v>Chen_CW1</v>
      </c>
      <c r="E17" s="105" t="str">
        <f>'SERIES_DB-MetaData'!E17</f>
        <v>Chen, 2002 (from Lu et al., 2010, NEES Database)</v>
      </c>
      <c r="F17" s="174" t="s">
        <v>616</v>
      </c>
      <c r="G17" s="86"/>
      <c r="H17" s="86"/>
      <c r="I17" s="19"/>
      <c r="J17" s="19"/>
    </row>
    <row r="18" spans="1:10">
      <c r="A18" s="84">
        <f>'SERIES_DB-MetaData'!A18</f>
        <v>13</v>
      </c>
      <c r="B18" s="84">
        <f>'SERIES_DB-MetaData'!B18</f>
        <v>0</v>
      </c>
      <c r="C18" s="105">
        <f>'SERIES_DB-MetaData'!C18</f>
        <v>2</v>
      </c>
      <c r="D18" s="105" t="str">
        <f>'SERIES_DB-MetaData'!D18</f>
        <v>Chen_CW2</v>
      </c>
      <c r="E18" s="105" t="str">
        <f>'SERIES_DB-MetaData'!E18</f>
        <v>Chen, 2002 (from Lu et al., 2010, NEES Database)</v>
      </c>
      <c r="F18" s="174" t="s">
        <v>617</v>
      </c>
      <c r="G18" s="86"/>
      <c r="H18" s="86"/>
      <c r="I18" s="19"/>
      <c r="J18" s="19"/>
    </row>
    <row r="19" spans="1:10">
      <c r="A19" s="84">
        <f>'SERIES_DB-MetaData'!A19</f>
        <v>14</v>
      </c>
      <c r="B19" s="84">
        <f>'SERIES_DB-MetaData'!B19</f>
        <v>0</v>
      </c>
      <c r="C19" s="105">
        <f>'SERIES_DB-MetaData'!C19</f>
        <v>3</v>
      </c>
      <c r="D19" s="105" t="str">
        <f>'SERIES_DB-MetaData'!D19</f>
        <v>Chen_CW3</v>
      </c>
      <c r="E19" s="105" t="str">
        <f>'SERIES_DB-MetaData'!E19</f>
        <v>Chen, 2002 (from Lu et al., 2010, NEES Database)</v>
      </c>
      <c r="F19" s="174" t="s">
        <v>618</v>
      </c>
      <c r="G19" s="86"/>
      <c r="H19" s="86"/>
      <c r="I19" s="19"/>
      <c r="J19" s="19"/>
    </row>
    <row r="20" spans="1:10">
      <c r="A20" s="84">
        <f>'SERIES_DB-MetaData'!A20</f>
        <v>15</v>
      </c>
      <c r="B20" s="84">
        <f>'SERIES_DB-MetaData'!B20</f>
        <v>0</v>
      </c>
      <c r="C20" s="105">
        <f>'SERIES_DB-MetaData'!C20</f>
        <v>3</v>
      </c>
      <c r="D20" s="105" t="str">
        <f>'SERIES_DB-MetaData'!D20</f>
        <v>LWFD1</v>
      </c>
      <c r="E20" s="105" t="str">
        <f>'SERIES_DB-MetaData'!E20</f>
        <v>Chiou et al. 2004</v>
      </c>
      <c r="F20" s="174" t="s">
        <v>619</v>
      </c>
      <c r="G20" s="86"/>
      <c r="H20" s="86"/>
      <c r="I20" s="19"/>
      <c r="J20" s="19"/>
    </row>
    <row r="21" spans="1:10">
      <c r="A21" s="84">
        <f>'SERIES_DB-MetaData'!A21</f>
        <v>16</v>
      </c>
      <c r="B21" s="84">
        <f>'SERIES_DB-MetaData'!B21</f>
        <v>0</v>
      </c>
      <c r="C21" s="105">
        <f>'SERIES_DB-MetaData'!C21</f>
        <v>4</v>
      </c>
      <c r="D21" s="105" t="str">
        <f>'SERIES_DB-MetaData'!D21</f>
        <v>LWFD2</v>
      </c>
      <c r="E21" s="105" t="str">
        <f>'SERIES_DB-MetaData'!E21</f>
        <v>Chiou et al. 2004</v>
      </c>
      <c r="F21" s="174" t="s">
        <v>620</v>
      </c>
      <c r="G21" s="86"/>
      <c r="H21" s="86"/>
      <c r="I21" s="19"/>
      <c r="J21" s="19"/>
    </row>
    <row r="22" spans="1:10">
      <c r="A22" s="84">
        <f>'SERIES_DB-MetaData'!A22</f>
        <v>17</v>
      </c>
      <c r="B22" s="84">
        <f>'SERIES_DB-MetaData'!B22</f>
        <v>0</v>
      </c>
      <c r="C22" s="105">
        <f>'SERIES_DB-MetaData'!C22</f>
        <v>7</v>
      </c>
      <c r="D22" s="105" t="str">
        <f>'SERIES_DB-MetaData'!D22</f>
        <v>MWFD1</v>
      </c>
      <c r="E22" s="105" t="str">
        <f>'SERIES_DB-MetaData'!E22</f>
        <v>Chiou et al. 2004</v>
      </c>
      <c r="F22" s="174" t="s">
        <v>621</v>
      </c>
      <c r="G22" s="86"/>
      <c r="H22" s="86"/>
      <c r="I22" s="19"/>
      <c r="J22" s="19"/>
    </row>
    <row r="23" spans="1:10">
      <c r="A23" s="84">
        <f>'SERIES_DB-MetaData'!A23</f>
        <v>18</v>
      </c>
      <c r="B23" s="84">
        <f>'SERIES_DB-MetaData'!B23</f>
        <v>0</v>
      </c>
      <c r="C23" s="105">
        <f>'SERIES_DB-MetaData'!C23</f>
        <v>8</v>
      </c>
      <c r="D23" s="105" t="str">
        <f>'SERIES_DB-MetaData'!D23</f>
        <v>MWFD2</v>
      </c>
      <c r="E23" s="105" t="str">
        <f>'SERIES_DB-MetaData'!E23</f>
        <v>Chiou et al. 2004</v>
      </c>
      <c r="F23" s="174" t="s">
        <v>622</v>
      </c>
      <c r="G23" s="86"/>
      <c r="H23" s="86"/>
      <c r="I23" s="19"/>
      <c r="J23" s="19"/>
    </row>
    <row r="24" spans="1:10">
      <c r="A24" s="84">
        <f>'SERIES_DB-MetaData'!A24</f>
        <v>19</v>
      </c>
      <c r="B24" s="84">
        <f>'SERIES_DB-MetaData'!B24</f>
        <v>0</v>
      </c>
      <c r="C24" s="105">
        <f>'SERIES_DB-MetaData'!C24</f>
        <v>1</v>
      </c>
      <c r="D24" s="105" t="str">
        <f>'SERIES_DB-MetaData'!D24</f>
        <v>W3</v>
      </c>
      <c r="E24" s="105" t="str">
        <f>'SERIES_DB-MetaData'!E24</f>
        <v>Cho et al. 2004</v>
      </c>
      <c r="F24" s="174" t="s">
        <v>623</v>
      </c>
      <c r="G24" s="86"/>
      <c r="H24" s="86"/>
      <c r="I24" s="19"/>
      <c r="J24" s="19"/>
    </row>
    <row r="25" spans="1:10">
      <c r="A25" s="84">
        <f>'SERIES_DB-MetaData'!A25</f>
        <v>20</v>
      </c>
      <c r="B25" s="84">
        <f>'SERIES_DB-MetaData'!B25</f>
        <v>0</v>
      </c>
      <c r="C25" s="105">
        <f>'SERIES_DB-MetaData'!C25</f>
        <v>1</v>
      </c>
      <c r="D25" s="105" t="str">
        <f>'SERIES_DB-MetaData'!D25</f>
        <v>C1i</v>
      </c>
      <c r="E25" s="105" t="str">
        <f>'SERIES_DB-MetaData'!E25</f>
        <v>Daniel, Shiu and Corley (1986)</v>
      </c>
      <c r="F25" s="174" t="s">
        <v>955</v>
      </c>
      <c r="G25" s="86"/>
      <c r="H25" s="86"/>
      <c r="I25" s="19"/>
      <c r="J25" s="19"/>
    </row>
    <row r="26" spans="1:10">
      <c r="A26" s="84">
        <f>'SERIES_DB-MetaData'!A26</f>
        <v>21</v>
      </c>
      <c r="B26" s="84">
        <f>'SERIES_DB-MetaData'!B26</f>
        <v>0</v>
      </c>
      <c r="C26" s="105">
        <f>'SERIES_DB-MetaData'!C26</f>
        <v>1</v>
      </c>
      <c r="D26" s="105" t="str">
        <f>'SERIES_DB-MetaData'!D26</f>
        <v>WSH1</v>
      </c>
      <c r="E26" s="105" t="str">
        <f>'SERIES_DB-MetaData'!E26</f>
        <v>Dazio, Wenk and Bachmann (1999)</v>
      </c>
      <c r="F26" s="174" t="s">
        <v>944</v>
      </c>
      <c r="G26" s="86"/>
      <c r="H26" s="86"/>
      <c r="I26" s="19"/>
      <c r="J26" s="19"/>
    </row>
    <row r="27" spans="1:10">
      <c r="A27" s="84">
        <f>'SERIES_DB-MetaData'!A27</f>
        <v>22</v>
      </c>
      <c r="B27" s="84">
        <f>'SERIES_DB-MetaData'!B27</f>
        <v>0</v>
      </c>
      <c r="C27" s="105">
        <f>'SERIES_DB-MetaData'!C27</f>
        <v>2</v>
      </c>
      <c r="D27" s="105" t="str">
        <f>'SERIES_DB-MetaData'!D27</f>
        <v>WSH2</v>
      </c>
      <c r="E27" s="105" t="str">
        <f>'SERIES_DB-MetaData'!E27</f>
        <v>Dazio, Wenk and Bachmann (1999)</v>
      </c>
      <c r="F27" s="174" t="s">
        <v>945</v>
      </c>
      <c r="G27" s="86"/>
      <c r="H27" s="86"/>
      <c r="I27" s="19"/>
      <c r="J27" s="19"/>
    </row>
    <row r="28" spans="1:10">
      <c r="A28" s="84">
        <f>'SERIES_DB-MetaData'!A28</f>
        <v>23</v>
      </c>
      <c r="B28" s="84">
        <f>'SERIES_DB-MetaData'!B28</f>
        <v>0</v>
      </c>
      <c r="C28" s="105">
        <f>'SERIES_DB-MetaData'!C28</f>
        <v>3</v>
      </c>
      <c r="D28" s="105" t="str">
        <f>'SERIES_DB-MetaData'!D28</f>
        <v>WSH3</v>
      </c>
      <c r="E28" s="105" t="str">
        <f>'SERIES_DB-MetaData'!E28</f>
        <v>Dazio, Wenk and Bachmann (1999)</v>
      </c>
      <c r="F28" s="174" t="s">
        <v>946</v>
      </c>
      <c r="G28" s="86"/>
      <c r="H28" s="86"/>
      <c r="I28" s="19"/>
      <c r="J28" s="19"/>
    </row>
    <row r="29" spans="1:10">
      <c r="A29" s="84">
        <f>'SERIES_DB-MetaData'!A29</f>
        <v>24</v>
      </c>
      <c r="B29" s="84">
        <f>'SERIES_DB-MetaData'!B29</f>
        <v>0</v>
      </c>
      <c r="C29" s="105">
        <f>'SERIES_DB-MetaData'!C29</f>
        <v>4</v>
      </c>
      <c r="D29" s="105" t="str">
        <f>'SERIES_DB-MetaData'!D29</f>
        <v>WSH4</v>
      </c>
      <c r="E29" s="105" t="str">
        <f>'SERIES_DB-MetaData'!E29</f>
        <v>Dazio, Wenk and Bachmann (1999)</v>
      </c>
      <c r="F29" s="174" t="s">
        <v>947</v>
      </c>
      <c r="G29" s="86"/>
      <c r="H29" s="86"/>
      <c r="I29" s="19"/>
      <c r="J29" s="19"/>
    </row>
    <row r="30" spans="1:10">
      <c r="A30" s="84">
        <f>'SERIES_DB-MetaData'!A30</f>
        <v>25</v>
      </c>
      <c r="B30" s="84">
        <f>'SERIES_DB-MetaData'!B30</f>
        <v>0</v>
      </c>
      <c r="C30" s="105">
        <f>'SERIES_DB-MetaData'!C30</f>
        <v>5</v>
      </c>
      <c r="D30" s="105" t="str">
        <f>'SERIES_DB-MetaData'!D30</f>
        <v>WSH5</v>
      </c>
      <c r="E30" s="105" t="str">
        <f>'SERIES_DB-MetaData'!E30</f>
        <v>Dazio, Wenk and Bachmann (1999)</v>
      </c>
      <c r="F30" s="174" t="s">
        <v>948</v>
      </c>
      <c r="G30" s="86"/>
      <c r="H30" s="86"/>
      <c r="I30" s="19"/>
      <c r="J30" s="19"/>
    </row>
    <row r="31" spans="1:10">
      <c r="A31" s="84">
        <f>'SERIES_DB-MetaData'!A31</f>
        <v>26</v>
      </c>
      <c r="B31" s="84">
        <f>'SERIES_DB-MetaData'!B31</f>
        <v>0</v>
      </c>
      <c r="C31" s="105">
        <f>'SERIES_DB-MetaData'!C31</f>
        <v>6</v>
      </c>
      <c r="D31" s="105" t="str">
        <f>'SERIES_DB-MetaData'!D31</f>
        <v>WSH6</v>
      </c>
      <c r="E31" s="105" t="str">
        <f>'SERIES_DB-MetaData'!E31</f>
        <v>Dazio, Wenk and Bachmann (1999)</v>
      </c>
      <c r="F31" s="174" t="s">
        <v>949</v>
      </c>
      <c r="G31" s="86"/>
      <c r="H31" s="86"/>
      <c r="I31" s="19"/>
      <c r="J31" s="19"/>
    </row>
    <row r="32" spans="1:10">
      <c r="A32" s="84">
        <f>'SERIES_DB-MetaData'!A32</f>
        <v>27</v>
      </c>
      <c r="B32" s="84">
        <f>'SERIES_DB-MetaData'!B32</f>
        <v>0</v>
      </c>
      <c r="C32" s="105">
        <f>'SERIES_DB-MetaData'!C32</f>
        <v>1</v>
      </c>
      <c r="D32" s="105" t="str">
        <f>'SERIES_DB-MetaData'!D32</f>
        <v>HPCW-01</v>
      </c>
      <c r="E32" s="105" t="str">
        <f>'SERIES_DB-MetaData'!E32</f>
        <v>Deng, Liang, Yang (2008)</v>
      </c>
      <c r="F32" s="174" t="s">
        <v>624</v>
      </c>
      <c r="G32" s="86"/>
      <c r="H32" s="86"/>
      <c r="I32" s="19"/>
      <c r="J32" s="19"/>
    </row>
    <row r="33" spans="1:10">
      <c r="A33" s="84">
        <f>'SERIES_DB-MetaData'!A33</f>
        <v>28</v>
      </c>
      <c r="B33" s="84">
        <f>'SERIES_DB-MetaData'!B33</f>
        <v>0</v>
      </c>
      <c r="C33" s="105">
        <f>'SERIES_DB-MetaData'!C33</f>
        <v>2</v>
      </c>
      <c r="D33" s="105" t="str">
        <f>'SERIES_DB-MetaData'!D33</f>
        <v>HPCW-02</v>
      </c>
      <c r="E33" s="105" t="str">
        <f>'SERIES_DB-MetaData'!E33</f>
        <v>Deng, Liang, Yang (2008)</v>
      </c>
      <c r="F33" s="174" t="s">
        <v>625</v>
      </c>
      <c r="G33" s="86"/>
      <c r="H33" s="86"/>
      <c r="I33" s="19"/>
      <c r="J33" s="19"/>
    </row>
    <row r="34" spans="1:10">
      <c r="A34" s="84">
        <f>'SERIES_DB-MetaData'!A34</f>
        <v>29</v>
      </c>
      <c r="B34" s="84">
        <f>'SERIES_DB-MetaData'!B34</f>
        <v>0</v>
      </c>
      <c r="C34" s="105">
        <f>'SERIES_DB-MetaData'!C34</f>
        <v>3</v>
      </c>
      <c r="D34" s="105" t="str">
        <f>'SERIES_DB-MetaData'!D34</f>
        <v>HPCW-03</v>
      </c>
      <c r="E34" s="105" t="str">
        <f>'SERIES_DB-MetaData'!E34</f>
        <v>Deng, Liang, Yang (2008)</v>
      </c>
      <c r="F34" s="174" t="s">
        <v>626</v>
      </c>
      <c r="G34" s="86"/>
      <c r="H34" s="86"/>
      <c r="I34" s="19"/>
      <c r="J34" s="19"/>
    </row>
    <row r="35" spans="1:10">
      <c r="A35" s="84">
        <f>'SERIES_DB-MetaData'!A35</f>
        <v>30</v>
      </c>
      <c r="B35" s="84">
        <f>'SERIES_DB-MetaData'!B35</f>
        <v>0</v>
      </c>
      <c r="C35" s="105">
        <f>'SERIES_DB-MetaData'!C35</f>
        <v>4</v>
      </c>
      <c r="D35" s="105" t="str">
        <f>'SERIES_DB-MetaData'!D35</f>
        <v>HPCW-04</v>
      </c>
      <c r="E35" s="105" t="str">
        <f>'SERIES_DB-MetaData'!E35</f>
        <v>Deng, Liang, Yang (2008)</v>
      </c>
      <c r="F35" s="174" t="s">
        <v>627</v>
      </c>
      <c r="G35" s="86"/>
      <c r="H35" s="86"/>
      <c r="I35" s="19"/>
      <c r="J35" s="19"/>
    </row>
    <row r="36" spans="1:10">
      <c r="A36" s="84">
        <f>'SERIES_DB-MetaData'!A36</f>
        <v>31</v>
      </c>
      <c r="B36" s="84">
        <f>'SERIES_DB-MetaData'!B36</f>
        <v>0</v>
      </c>
      <c r="C36" s="105">
        <f>'SERIES_DB-MetaData'!C36</f>
        <v>1</v>
      </c>
      <c r="D36" s="105" t="str">
        <f>'SERIES_DB-MetaData'!D36</f>
        <v>original</v>
      </c>
      <c r="E36" s="105" t="str">
        <f>'SERIES_DB-MetaData'!E36</f>
        <v>Elnashai&amp;Pinho 1998</v>
      </c>
      <c r="F36" s="174" t="s">
        <v>628</v>
      </c>
      <c r="G36" s="86"/>
      <c r="H36" s="86"/>
      <c r="I36" s="19"/>
      <c r="J36" s="19"/>
    </row>
    <row r="37" spans="1:10">
      <c r="A37" s="84">
        <f>'SERIES_DB-MetaData'!A37</f>
        <v>32</v>
      </c>
      <c r="B37" s="84">
        <f>'SERIES_DB-MetaData'!B37</f>
        <v>0</v>
      </c>
      <c r="C37" s="105">
        <f>'SERIES_DB-MetaData'!C37</f>
        <v>1</v>
      </c>
      <c r="D37" s="105" t="str">
        <f>'SERIES_DB-MetaData'!D37</f>
        <v>W7101</v>
      </c>
      <c r="E37" s="105" t="str">
        <f>'SERIES_DB-MetaData'!E37</f>
        <v>Endo (from Lu et al., 2010, NEES Database)</v>
      </c>
      <c r="F37" s="174" t="s">
        <v>825</v>
      </c>
      <c r="G37" s="86"/>
      <c r="H37" s="86"/>
      <c r="I37" s="19"/>
      <c r="J37" s="19"/>
    </row>
    <row r="38" spans="1:10">
      <c r="A38" s="84">
        <f>'SERIES_DB-MetaData'!A38</f>
        <v>33</v>
      </c>
      <c r="B38" s="84">
        <f>'SERIES_DB-MetaData'!B38</f>
        <v>0</v>
      </c>
      <c r="C38" s="105">
        <f>'SERIES_DB-MetaData'!C38</f>
        <v>2</v>
      </c>
      <c r="D38" s="105" t="str">
        <f>'SERIES_DB-MetaData'!D38</f>
        <v>W7102</v>
      </c>
      <c r="E38" s="105" t="str">
        <f>'SERIES_DB-MetaData'!E38</f>
        <v>Endo (from Lu et al., 2010, NEES Database)</v>
      </c>
      <c r="F38" s="174" t="s">
        <v>826</v>
      </c>
      <c r="G38" s="86"/>
      <c r="H38" s="86"/>
      <c r="I38" s="19"/>
      <c r="J38" s="19"/>
    </row>
    <row r="39" spans="1:10">
      <c r="A39" s="84">
        <f>'SERIES_DB-MetaData'!A39</f>
        <v>34</v>
      </c>
      <c r="B39" s="84">
        <f>'SERIES_DB-MetaData'!B39</f>
        <v>0</v>
      </c>
      <c r="C39" s="105">
        <f>'SERIES_DB-MetaData'!C39</f>
        <v>3</v>
      </c>
      <c r="D39" s="105" t="str">
        <f>'SERIES_DB-MetaData'!D39</f>
        <v>W7103</v>
      </c>
      <c r="E39" s="105" t="str">
        <f>'SERIES_DB-MetaData'!E39</f>
        <v>Endo (from Lu et al., 2010, NEES Database)</v>
      </c>
      <c r="F39" s="174" t="s">
        <v>827</v>
      </c>
      <c r="G39" s="86"/>
      <c r="H39" s="86"/>
      <c r="I39" s="19"/>
      <c r="J39" s="19"/>
    </row>
    <row r="40" spans="1:10">
      <c r="A40" s="84">
        <f>'SERIES_DB-MetaData'!A40</f>
        <v>35</v>
      </c>
      <c r="B40" s="84">
        <f>'SERIES_DB-MetaData'!B40</f>
        <v>0</v>
      </c>
      <c r="C40" s="105">
        <f>'SERIES_DB-MetaData'!C40</f>
        <v>4</v>
      </c>
      <c r="D40" s="105" t="str">
        <f>'SERIES_DB-MetaData'!D40</f>
        <v>W7104</v>
      </c>
      <c r="E40" s="105" t="str">
        <f>'SERIES_DB-MetaData'!E40</f>
        <v>Endo (from Lu et al., 2010, NEES Database)</v>
      </c>
      <c r="F40" s="174" t="s">
        <v>828</v>
      </c>
      <c r="G40" s="86"/>
      <c r="H40" s="86"/>
      <c r="I40" s="19"/>
      <c r="J40" s="19"/>
    </row>
    <row r="41" spans="1:10">
      <c r="A41" s="84">
        <f>'SERIES_DB-MetaData'!A41</f>
        <v>36</v>
      </c>
      <c r="B41" s="84">
        <f>'SERIES_DB-MetaData'!B41</f>
        <v>0</v>
      </c>
      <c r="C41" s="105">
        <f>'SERIES_DB-MetaData'!C41</f>
        <v>5</v>
      </c>
      <c r="D41" s="105" t="str">
        <f>'SERIES_DB-MetaData'!D41</f>
        <v>W7105</v>
      </c>
      <c r="E41" s="105" t="str">
        <f>'SERIES_DB-MetaData'!E41</f>
        <v>Endo (from Lu et al., 2010, NEES Database)</v>
      </c>
      <c r="F41" s="174" t="s">
        <v>829</v>
      </c>
      <c r="G41" s="86"/>
      <c r="H41" s="86"/>
      <c r="I41" s="19"/>
      <c r="J41" s="19"/>
    </row>
    <row r="42" spans="1:10">
      <c r="A42" s="84">
        <f>'SERIES_DB-MetaData'!A42</f>
        <v>37</v>
      </c>
      <c r="B42" s="84">
        <f>'SERIES_DB-MetaData'!B42</f>
        <v>0</v>
      </c>
      <c r="C42" s="105">
        <f>'SERIES_DB-MetaData'!C42</f>
        <v>1</v>
      </c>
      <c r="D42" s="105" t="str">
        <f>'SERIES_DB-MetaData'!D42</f>
        <v>H-1.4-N0.25</v>
      </c>
      <c r="E42" s="105" t="str">
        <f>'SERIES_DB-MetaData'!E42</f>
        <v>Esaki et al. 1994</v>
      </c>
      <c r="F42" s="174" t="s">
        <v>629</v>
      </c>
      <c r="G42" s="86"/>
      <c r="H42" s="86"/>
      <c r="I42" s="19"/>
      <c r="J42" s="19"/>
    </row>
    <row r="43" spans="1:10">
      <c r="A43" s="84">
        <f>'SERIES_DB-MetaData'!A43</f>
        <v>38</v>
      </c>
      <c r="B43" s="84">
        <f>'SERIES_DB-MetaData'!B43</f>
        <v>0</v>
      </c>
      <c r="C43" s="105">
        <f>'SERIES_DB-MetaData'!C43</f>
        <v>2</v>
      </c>
      <c r="D43" s="105" t="str">
        <f>'SERIES_DB-MetaData'!D43</f>
        <v>H-1.4-N0.33</v>
      </c>
      <c r="E43" s="105" t="str">
        <f>'SERIES_DB-MetaData'!E43</f>
        <v>Esaki et al. 1994</v>
      </c>
      <c r="F43" s="174" t="s">
        <v>630</v>
      </c>
      <c r="G43" s="86"/>
      <c r="H43" s="86"/>
      <c r="I43" s="19"/>
      <c r="J43" s="19"/>
    </row>
    <row r="44" spans="1:10">
      <c r="A44" s="84">
        <f>'SERIES_DB-MetaData'!A44</f>
        <v>39</v>
      </c>
      <c r="B44" s="84">
        <f>'SERIES_DB-MetaData'!B44</f>
        <v>0</v>
      </c>
      <c r="C44" s="105">
        <f>'SERIES_DB-MetaData'!C44</f>
        <v>3</v>
      </c>
      <c r="D44" s="105" t="str">
        <f>'SERIES_DB-MetaData'!D44</f>
        <v>H-2-N0.33</v>
      </c>
      <c r="E44" s="105" t="str">
        <f>'SERIES_DB-MetaData'!E44</f>
        <v>Esaki et al. 1994</v>
      </c>
      <c r="F44" s="174" t="s">
        <v>631</v>
      </c>
      <c r="G44" s="86"/>
      <c r="H44" s="86"/>
      <c r="I44" s="19"/>
      <c r="J44" s="19"/>
    </row>
    <row r="45" spans="1:10">
      <c r="A45" s="84">
        <f>'SERIES_DB-MetaData'!A45</f>
        <v>40</v>
      </c>
      <c r="B45" s="84">
        <f>'SERIES_DB-MetaData'!B45</f>
        <v>0</v>
      </c>
      <c r="C45" s="105">
        <f>'SERIES_DB-MetaData'!C45</f>
        <v>1</v>
      </c>
      <c r="D45" s="105" t="str">
        <f>'SERIES_DB-MetaData'!D45</f>
        <v>A1M_end-A</v>
      </c>
      <c r="E45" s="105" t="str">
        <f>'SERIES_DB-MetaData'!E45</f>
        <v>Ghorbani-Renani et al 2009</v>
      </c>
      <c r="F45" s="174" t="s">
        <v>632</v>
      </c>
      <c r="G45" s="86"/>
      <c r="H45" s="86"/>
      <c r="I45" s="19"/>
      <c r="J45" s="19"/>
    </row>
    <row r="46" spans="1:10">
      <c r="A46" s="84">
        <f>'SERIES_DB-MetaData'!A46</f>
        <v>41</v>
      </c>
      <c r="B46" s="84">
        <f>'SERIES_DB-MetaData'!B46</f>
        <v>0</v>
      </c>
      <c r="C46" s="105">
        <f>'SERIES_DB-MetaData'!C46</f>
        <v>2</v>
      </c>
      <c r="D46" s="105" t="str">
        <f>'SERIES_DB-MetaData'!D46</f>
        <v>A2C_end-A</v>
      </c>
      <c r="E46" s="105" t="str">
        <f>'SERIES_DB-MetaData'!E46</f>
        <v>Ghorbani-Renani et al 2009</v>
      </c>
      <c r="F46" s="174" t="s">
        <v>633</v>
      </c>
      <c r="G46" s="86"/>
      <c r="H46" s="86"/>
      <c r="I46" s="19"/>
      <c r="J46" s="19"/>
    </row>
    <row r="47" spans="1:10">
      <c r="A47" s="84">
        <f>'SERIES_DB-MetaData'!A47</f>
        <v>42</v>
      </c>
      <c r="B47" s="84">
        <f>'SERIES_DB-MetaData'!B47</f>
        <v>0</v>
      </c>
      <c r="C47" s="105">
        <f>'SERIES_DB-MetaData'!C47</f>
        <v>4</v>
      </c>
      <c r="D47" s="105" t="str">
        <f>'SERIES_DB-MetaData'!D47</f>
        <v>B1M_end-A</v>
      </c>
      <c r="E47" s="105" t="str">
        <f>'SERIES_DB-MetaData'!E47</f>
        <v>Ghorbani-Renani et al 2009</v>
      </c>
      <c r="F47" s="174" t="s">
        <v>634</v>
      </c>
      <c r="G47" s="86"/>
      <c r="H47" s="86"/>
      <c r="I47" s="19"/>
      <c r="J47" s="19"/>
    </row>
    <row r="48" spans="1:10">
      <c r="A48" s="84">
        <f>'SERIES_DB-MetaData'!A48</f>
        <v>43</v>
      </c>
      <c r="B48" s="84">
        <f>'SERIES_DB-MetaData'!B48</f>
        <v>0</v>
      </c>
      <c r="C48" s="105">
        <f>'SERIES_DB-MetaData'!C48</f>
        <v>5</v>
      </c>
      <c r="D48" s="105" t="str">
        <f>'SERIES_DB-MetaData'!D48</f>
        <v>B2C_end-A</v>
      </c>
      <c r="E48" s="105" t="str">
        <f>'SERIES_DB-MetaData'!E48</f>
        <v>Ghorbani-Renani et al 2009</v>
      </c>
      <c r="F48" s="174" t="s">
        <v>635</v>
      </c>
      <c r="G48" s="86"/>
      <c r="H48" s="86"/>
      <c r="I48" s="19"/>
      <c r="J48" s="19"/>
    </row>
    <row r="49" spans="1:10">
      <c r="A49" s="84">
        <f>'SERIES_DB-MetaData'!A49</f>
        <v>44</v>
      </c>
      <c r="B49" s="84">
        <f>'SERIES_DB-MetaData'!B49</f>
        <v>0</v>
      </c>
      <c r="C49" s="105">
        <f>'SERIES_DB-MetaData'!C49</f>
        <v>1</v>
      </c>
      <c r="D49" s="105" t="str">
        <f>'SERIES_DB-MetaData'!D49</f>
        <v>M1</v>
      </c>
      <c r="E49" s="105" t="str">
        <f>'SERIES_DB-MetaData'!E49</f>
        <v>Greifenhagen&amp;Lestuzzi 2006</v>
      </c>
      <c r="F49" s="174" t="s">
        <v>636</v>
      </c>
      <c r="G49" s="86"/>
      <c r="H49" s="86"/>
      <c r="I49" s="19"/>
      <c r="J49" s="19"/>
    </row>
    <row r="50" spans="1:10">
      <c r="A50" s="84">
        <f>'SERIES_DB-MetaData'!A50</f>
        <v>45</v>
      </c>
      <c r="B50" s="84">
        <f>'SERIES_DB-MetaData'!B50</f>
        <v>0</v>
      </c>
      <c r="C50" s="105">
        <f>'SERIES_DB-MetaData'!C50</f>
        <v>2</v>
      </c>
      <c r="D50" s="105" t="str">
        <f>'SERIES_DB-MetaData'!D50</f>
        <v>M2</v>
      </c>
      <c r="E50" s="105" t="str">
        <f>'SERIES_DB-MetaData'!E50</f>
        <v>Greifenhagen&amp;Lestuzzi 2006</v>
      </c>
      <c r="F50" s="174" t="s">
        <v>637</v>
      </c>
      <c r="G50" s="86"/>
      <c r="H50" s="86"/>
      <c r="I50" s="19"/>
      <c r="J50" s="19"/>
    </row>
    <row r="51" spans="1:10">
      <c r="A51" s="84">
        <f>'SERIES_DB-MetaData'!A51</f>
        <v>46</v>
      </c>
      <c r="B51" s="84">
        <f>'SERIES_DB-MetaData'!B51</f>
        <v>0</v>
      </c>
      <c r="C51" s="105">
        <f>'SERIES_DB-MetaData'!C51</f>
        <v>3</v>
      </c>
      <c r="D51" s="105" t="str">
        <f>'SERIES_DB-MetaData'!D51</f>
        <v>M3</v>
      </c>
      <c r="E51" s="105" t="str">
        <f>'SERIES_DB-MetaData'!E51</f>
        <v>Greifenhagen&amp;Lestuzzi 2006</v>
      </c>
      <c r="F51" s="174" t="s">
        <v>638</v>
      </c>
      <c r="G51" s="86"/>
      <c r="H51" s="86"/>
      <c r="I51" s="19"/>
      <c r="J51" s="19"/>
    </row>
    <row r="52" spans="1:10">
      <c r="A52" s="84">
        <f>'SERIES_DB-MetaData'!A52</f>
        <v>47</v>
      </c>
      <c r="B52" s="84">
        <f>'SERIES_DB-MetaData'!B52</f>
        <v>0</v>
      </c>
      <c r="C52" s="105">
        <f>'SERIES_DB-MetaData'!C52</f>
        <v>4</v>
      </c>
      <c r="D52" s="105" t="str">
        <f>'SERIES_DB-MetaData'!D52</f>
        <v>M4</v>
      </c>
      <c r="E52" s="105" t="str">
        <f>'SERIES_DB-MetaData'!E52</f>
        <v>Greifenhagen&amp;Lestuzzi 2006</v>
      </c>
      <c r="F52" s="174" t="s">
        <v>639</v>
      </c>
      <c r="G52" s="86"/>
      <c r="H52" s="86"/>
      <c r="I52" s="19"/>
      <c r="J52" s="19"/>
    </row>
    <row r="53" spans="1:10">
      <c r="A53" s="84">
        <f>'SERIES_DB-MetaData'!A53</f>
        <v>48</v>
      </c>
      <c r="B53" s="84">
        <f>'SERIES_DB-MetaData'!B53</f>
        <v>0</v>
      </c>
      <c r="C53" s="105">
        <f>'SERIES_DB-MetaData'!C53</f>
        <v>1</v>
      </c>
      <c r="D53" s="105" t="str">
        <f>'SERIES_DB-MetaData'!D53</f>
        <v>1A</v>
      </c>
      <c r="E53" s="105" t="str">
        <f>'SERIES_DB-MetaData'!E53</f>
        <v>Hines et al. 2004</v>
      </c>
      <c r="F53" s="174" t="s">
        <v>640</v>
      </c>
      <c r="G53" s="86"/>
      <c r="H53" s="86"/>
      <c r="I53" s="19"/>
      <c r="J53" s="19"/>
    </row>
    <row r="54" spans="1:10">
      <c r="A54" s="84">
        <f>'SERIES_DB-MetaData'!A54</f>
        <v>49</v>
      </c>
      <c r="B54" s="84">
        <f>'SERIES_DB-MetaData'!B54</f>
        <v>0</v>
      </c>
      <c r="C54" s="105">
        <f>'SERIES_DB-MetaData'!C54</f>
        <v>2</v>
      </c>
      <c r="D54" s="105" t="str">
        <f>'SERIES_DB-MetaData'!D54</f>
        <v>2A</v>
      </c>
      <c r="E54" s="105" t="str">
        <f>'SERIES_DB-MetaData'!E54</f>
        <v>Hines et al. 2004</v>
      </c>
      <c r="F54" s="174" t="s">
        <v>641</v>
      </c>
      <c r="G54" s="86"/>
      <c r="H54" s="86"/>
      <c r="I54" s="19"/>
      <c r="J54" s="19"/>
    </row>
    <row r="55" spans="1:10">
      <c r="A55" s="84">
        <f>'SERIES_DB-MetaData'!A55</f>
        <v>50</v>
      </c>
      <c r="B55" s="84">
        <f>'SERIES_DB-MetaData'!B55</f>
        <v>0</v>
      </c>
      <c r="C55" s="105">
        <f>'SERIES_DB-MetaData'!C55</f>
        <v>3</v>
      </c>
      <c r="D55" s="105" t="str">
        <f>'SERIES_DB-MetaData'!D55</f>
        <v>2C</v>
      </c>
      <c r="E55" s="105" t="str">
        <f>'SERIES_DB-MetaData'!E55</f>
        <v>Hines et al. 2004</v>
      </c>
      <c r="F55" s="174" t="s">
        <v>642</v>
      </c>
      <c r="G55" s="86"/>
      <c r="H55" s="86"/>
      <c r="I55" s="19"/>
      <c r="J55" s="19"/>
    </row>
    <row r="56" spans="1:10">
      <c r="A56" s="84">
        <f>'SERIES_DB-MetaData'!A56</f>
        <v>51</v>
      </c>
      <c r="B56" s="84">
        <f>'SERIES_DB-MetaData'!B56</f>
        <v>0</v>
      </c>
      <c r="C56" s="105">
        <f>'SERIES_DB-MetaData'!C56</f>
        <v>4</v>
      </c>
      <c r="D56" s="105" t="str">
        <f>'SERIES_DB-MetaData'!D56</f>
        <v>3B</v>
      </c>
      <c r="E56" s="105" t="str">
        <f>'SERIES_DB-MetaData'!E56</f>
        <v>Hines et al. 2004</v>
      </c>
      <c r="F56" s="174" t="s">
        <v>643</v>
      </c>
      <c r="G56" s="86"/>
      <c r="H56" s="86"/>
      <c r="I56" s="19"/>
      <c r="J56" s="19"/>
    </row>
    <row r="57" spans="1:10">
      <c r="A57" s="84">
        <f>'SERIES_DB-MetaData'!A57</f>
        <v>52</v>
      </c>
      <c r="B57" s="84">
        <f>'SERIES_DB-MetaData'!B57</f>
        <v>0</v>
      </c>
      <c r="C57" s="105">
        <f>'SERIES_DB-MetaData'!C57</f>
        <v>5</v>
      </c>
      <c r="D57" s="105" t="str">
        <f>'SERIES_DB-MetaData'!D57</f>
        <v>3C</v>
      </c>
      <c r="E57" s="105" t="str">
        <f>'SERIES_DB-MetaData'!E57</f>
        <v>Hines et al. 2004</v>
      </c>
      <c r="F57" s="174" t="s">
        <v>644</v>
      </c>
      <c r="G57" s="86"/>
      <c r="H57" s="86"/>
      <c r="I57" s="19"/>
      <c r="J57" s="19"/>
    </row>
    <row r="58" spans="1:10">
      <c r="A58" s="84">
        <f>'SERIES_DB-MetaData'!A58</f>
        <v>53</v>
      </c>
      <c r="B58" s="84">
        <f>'SERIES_DB-MetaData'!B58</f>
        <v>0</v>
      </c>
      <c r="C58" s="105">
        <f>'SERIES_DB-MetaData'!C58</f>
        <v>1</v>
      </c>
      <c r="D58" s="105" t="str">
        <f>'SERIES_DB-MetaData'!D58</f>
        <v>Hirosawa_7-1</v>
      </c>
      <c r="E58" s="105" t="str">
        <f>'SERIES_DB-MetaData'!E58</f>
        <v>Hirosawa, 1975 (from Lu et al., 2010, NEES Database)</v>
      </c>
      <c r="F58" s="174" t="s">
        <v>835</v>
      </c>
      <c r="G58" s="86"/>
      <c r="H58" s="86"/>
      <c r="I58" s="19"/>
      <c r="J58" s="19"/>
    </row>
    <row r="59" spans="1:10">
      <c r="A59" s="84">
        <f>'SERIES_DB-MetaData'!A59</f>
        <v>54</v>
      </c>
      <c r="B59" s="84">
        <f>'SERIES_DB-MetaData'!B59</f>
        <v>0</v>
      </c>
      <c r="C59" s="105">
        <f>'SERIES_DB-MetaData'!C59</f>
        <v>2</v>
      </c>
      <c r="D59" s="105" t="str">
        <f>'SERIES_DB-MetaData'!D59</f>
        <v>Hirosawa_7-2</v>
      </c>
      <c r="E59" s="105" t="str">
        <f>'SERIES_DB-MetaData'!E59</f>
        <v>Hirosawa, 1975 (from Lu et al., 2010, NEES Database)</v>
      </c>
      <c r="F59" s="174" t="s">
        <v>836</v>
      </c>
      <c r="G59" s="86"/>
      <c r="H59" s="86"/>
      <c r="I59" s="19"/>
      <c r="J59" s="19"/>
    </row>
    <row r="60" spans="1:10">
      <c r="A60" s="84">
        <f>'SERIES_DB-MetaData'!A60</f>
        <v>55</v>
      </c>
      <c r="B60" s="84">
        <f>'SERIES_DB-MetaData'!B60</f>
        <v>0</v>
      </c>
      <c r="C60" s="105">
        <f>'SERIES_DB-MetaData'!C60</f>
        <v>3</v>
      </c>
      <c r="D60" s="105" t="str">
        <f>'SERIES_DB-MetaData'!D60</f>
        <v>Hirosawa_7-3</v>
      </c>
      <c r="E60" s="105" t="str">
        <f>'SERIES_DB-MetaData'!E60</f>
        <v>Hirosawa, 1975 (from Lu et al., 2010, NEES Database)</v>
      </c>
      <c r="F60" s="174" t="s">
        <v>837</v>
      </c>
      <c r="G60" s="86"/>
      <c r="H60" s="86"/>
      <c r="I60" s="19"/>
      <c r="J60" s="19"/>
    </row>
    <row r="61" spans="1:10">
      <c r="A61" s="84">
        <f>'SERIES_DB-MetaData'!A61</f>
        <v>56</v>
      </c>
      <c r="B61" s="84">
        <f>'SERIES_DB-MetaData'!B61</f>
        <v>0</v>
      </c>
      <c r="C61" s="105">
        <f>'SERIES_DB-MetaData'!C61</f>
        <v>4</v>
      </c>
      <c r="D61" s="105" t="str">
        <f>'SERIES_DB-MetaData'!D61</f>
        <v>Hirosawa_7-4</v>
      </c>
      <c r="E61" s="105" t="str">
        <f>'SERIES_DB-MetaData'!E61</f>
        <v>Hirosawa, 1975 (from Lu et al., 2010, NEES Database)</v>
      </c>
      <c r="F61" s="174" t="s">
        <v>838</v>
      </c>
      <c r="G61" s="86"/>
      <c r="H61" s="86"/>
      <c r="I61" s="19"/>
      <c r="J61" s="19"/>
    </row>
    <row r="62" spans="1:10">
      <c r="A62" s="84">
        <f>'SERIES_DB-MetaData'!A62</f>
        <v>57</v>
      </c>
      <c r="B62" s="84">
        <f>'SERIES_DB-MetaData'!B62</f>
        <v>0</v>
      </c>
      <c r="C62" s="105">
        <f>'SERIES_DB-MetaData'!C62</f>
        <v>5</v>
      </c>
      <c r="D62" s="105" t="str">
        <f>'SERIES_DB-MetaData'!D62</f>
        <v>Hirosawa_7-5</v>
      </c>
      <c r="E62" s="105" t="str">
        <f>'SERIES_DB-MetaData'!E62</f>
        <v>Hirosawa, 1975 (from Lu et al., 2010, NEES Database)</v>
      </c>
      <c r="F62" s="174" t="s">
        <v>839</v>
      </c>
      <c r="G62" s="86"/>
      <c r="H62" s="86"/>
      <c r="I62" s="19"/>
      <c r="J62" s="19"/>
    </row>
    <row r="63" spans="1:10">
      <c r="A63" s="84">
        <f>'SERIES_DB-MetaData'!A63</f>
        <v>58</v>
      </c>
      <c r="B63" s="84">
        <f>'SERIES_DB-MetaData'!B63</f>
        <v>0</v>
      </c>
      <c r="C63" s="105">
        <f>'SERIES_DB-MetaData'!C63</f>
        <v>9</v>
      </c>
      <c r="D63" s="105" t="str">
        <f>'SERIES_DB-MetaData'!D63</f>
        <v>Hirosawa_8-3</v>
      </c>
      <c r="E63" s="105" t="str">
        <f>'SERIES_DB-MetaData'!E63</f>
        <v>Hirosawa, 1975 (from Lu et al., 2010, NEES Database)</v>
      </c>
      <c r="F63" s="174" t="s">
        <v>840</v>
      </c>
      <c r="G63" s="86"/>
      <c r="H63" s="86"/>
      <c r="I63" s="19"/>
      <c r="J63" s="19"/>
    </row>
    <row r="64" spans="1:10">
      <c r="A64" s="84">
        <f>'SERIES_DB-MetaData'!A64</f>
        <v>59</v>
      </c>
      <c r="B64" s="84">
        <f>'SERIES_DB-MetaData'!B64</f>
        <v>0</v>
      </c>
      <c r="C64" s="105">
        <f>'SERIES_DB-MetaData'!C64</f>
        <v>10</v>
      </c>
      <c r="D64" s="105" t="str">
        <f>'SERIES_DB-MetaData'!D64</f>
        <v>Hirosawa_8-4</v>
      </c>
      <c r="E64" s="105" t="str">
        <f>'SERIES_DB-MetaData'!E64</f>
        <v>Hirosawa, 1975 (from Lu et al., 2010, NEES Database)</v>
      </c>
      <c r="F64" s="174" t="s">
        <v>841</v>
      </c>
      <c r="G64" s="86"/>
      <c r="H64" s="86"/>
      <c r="I64" s="19"/>
      <c r="J64" s="19"/>
    </row>
    <row r="65" spans="1:10">
      <c r="A65" s="84">
        <f>'SERIES_DB-MetaData'!A65</f>
        <v>60</v>
      </c>
      <c r="B65" s="84">
        <f>'SERIES_DB-MetaData'!B65</f>
        <v>0</v>
      </c>
      <c r="C65" s="105">
        <f>'SERIES_DB-MetaData'!C65</f>
        <v>11</v>
      </c>
      <c r="D65" s="105" t="str">
        <f>'SERIES_DB-MetaData'!D65</f>
        <v>Hirosawa_9-1</v>
      </c>
      <c r="E65" s="105" t="str">
        <f>'SERIES_DB-MetaData'!E65</f>
        <v>Hirosawa, 1975 (from Lu et al., 2010, NEES Database)</v>
      </c>
      <c r="F65" s="174" t="s">
        <v>842</v>
      </c>
      <c r="G65" s="86"/>
      <c r="H65" s="86"/>
      <c r="I65" s="19"/>
      <c r="J65" s="19"/>
    </row>
    <row r="66" spans="1:10">
      <c r="A66" s="84">
        <f>'SERIES_DB-MetaData'!A66</f>
        <v>61</v>
      </c>
      <c r="B66" s="84">
        <f>'SERIES_DB-MetaData'!B66</f>
        <v>0</v>
      </c>
      <c r="C66" s="105">
        <f>'SERIES_DB-MetaData'!C66</f>
        <v>12</v>
      </c>
      <c r="D66" s="105" t="str">
        <f>'SERIES_DB-MetaData'!D66</f>
        <v>Hirosawa_9-2</v>
      </c>
      <c r="E66" s="105" t="str">
        <f>'SERIES_DB-MetaData'!E66</f>
        <v>Hirosawa, 1975 (from Lu et al., 2010, NEES Database)</v>
      </c>
      <c r="F66" s="174" t="s">
        <v>843</v>
      </c>
      <c r="G66" s="86"/>
      <c r="H66" s="86"/>
      <c r="I66" s="19"/>
      <c r="J66" s="19"/>
    </row>
    <row r="67" spans="1:10">
      <c r="A67" s="84">
        <f>'SERIES_DB-MetaData'!A67</f>
        <v>62</v>
      </c>
      <c r="B67" s="84">
        <f>'SERIES_DB-MetaData'!B67</f>
        <v>0</v>
      </c>
      <c r="C67" s="105">
        <f>'SERIES_DB-MetaData'!C67</f>
        <v>13</v>
      </c>
      <c r="D67" s="105" t="str">
        <f>'SERIES_DB-MetaData'!D67</f>
        <v>Hirosawa_9-3</v>
      </c>
      <c r="E67" s="105" t="str">
        <f>'SERIES_DB-MetaData'!E67</f>
        <v>Hirosawa, 1975 (from Lu et al., 2010, NEES Database)</v>
      </c>
      <c r="F67" s="174" t="s">
        <v>844</v>
      </c>
      <c r="G67" s="86"/>
      <c r="H67" s="86"/>
      <c r="I67" s="19"/>
      <c r="J67" s="19"/>
    </row>
    <row r="68" spans="1:10">
      <c r="A68" s="84">
        <f>'SERIES_DB-MetaData'!A68</f>
        <v>63</v>
      </c>
      <c r="B68" s="84">
        <f>'SERIES_DB-MetaData'!B68</f>
        <v>0</v>
      </c>
      <c r="C68" s="105">
        <f>'SERIES_DB-MetaData'!C68</f>
        <v>14</v>
      </c>
      <c r="D68" s="105" t="str">
        <f>'SERIES_DB-MetaData'!D68</f>
        <v>Hirosawa_9-4</v>
      </c>
      <c r="E68" s="105" t="str">
        <f>'SERIES_DB-MetaData'!E68</f>
        <v>Hirosawa, 1975 (from Lu et al., 2010, NEES Database)</v>
      </c>
      <c r="F68" s="174" t="s">
        <v>845</v>
      </c>
      <c r="G68" s="86"/>
      <c r="H68" s="86"/>
      <c r="I68" s="19"/>
      <c r="J68" s="19"/>
    </row>
    <row r="69" spans="1:10">
      <c r="A69" s="84">
        <f>'SERIES_DB-MetaData'!A69</f>
        <v>64</v>
      </c>
      <c r="B69" s="84">
        <f>'SERIES_DB-MetaData'!B69</f>
        <v>0</v>
      </c>
      <c r="C69" s="105">
        <f>'SERIES_DB-MetaData'!C69</f>
        <v>15</v>
      </c>
      <c r="D69" s="105" t="str">
        <f>'SERIES_DB-MetaData'!D69</f>
        <v>Hirosawa _1-1</v>
      </c>
      <c r="E69" s="105" t="str">
        <f>'SERIES_DB-MetaData'!E69</f>
        <v>Hirosawa, 1975 (from Lu et al., 2010, NEES Database)</v>
      </c>
      <c r="F69" s="174" t="s">
        <v>846</v>
      </c>
      <c r="G69" s="86"/>
      <c r="H69" s="86"/>
      <c r="I69" s="19"/>
      <c r="J69" s="19"/>
    </row>
    <row r="70" spans="1:10">
      <c r="A70" s="84">
        <f>'SERIES_DB-MetaData'!A70</f>
        <v>65</v>
      </c>
      <c r="B70" s="84">
        <f>'SERIES_DB-MetaData'!B70</f>
        <v>0</v>
      </c>
      <c r="C70" s="105">
        <f>'SERIES_DB-MetaData'!C70</f>
        <v>16</v>
      </c>
      <c r="D70" s="105" t="str">
        <f>'SERIES_DB-MetaData'!D70</f>
        <v>Hirosawa _1-2</v>
      </c>
      <c r="E70" s="105" t="str">
        <f>'SERIES_DB-MetaData'!E70</f>
        <v>Hirosawa, 1975 (from Lu et al., 2010, NEES Database)</v>
      </c>
      <c r="F70" s="174" t="s">
        <v>847</v>
      </c>
      <c r="G70" s="86"/>
      <c r="H70" s="86"/>
      <c r="I70" s="19"/>
      <c r="J70" s="19"/>
    </row>
    <row r="71" spans="1:10">
      <c r="A71" s="84">
        <f>'SERIES_DB-MetaData'!A71</f>
        <v>66</v>
      </c>
      <c r="B71" s="84">
        <f>'SERIES_DB-MetaData'!B71</f>
        <v>0</v>
      </c>
      <c r="C71" s="105">
        <f>'SERIES_DB-MetaData'!C71</f>
        <v>17</v>
      </c>
      <c r="D71" s="105" t="str">
        <f>'SERIES_DB-MetaData'!D71</f>
        <v>Hirosawa _1-3</v>
      </c>
      <c r="E71" s="105" t="str">
        <f>'SERIES_DB-MetaData'!E71</f>
        <v>Hirosawa, 1975 (from Lu et al., 2010, NEES Database)</v>
      </c>
      <c r="F71" s="174" t="s">
        <v>848</v>
      </c>
      <c r="G71" s="86"/>
      <c r="H71" s="86"/>
      <c r="I71" s="19"/>
      <c r="J71" s="19"/>
    </row>
    <row r="72" spans="1:10">
      <c r="A72" s="84">
        <f>'SERIES_DB-MetaData'!A72</f>
        <v>67</v>
      </c>
      <c r="B72" s="84">
        <f>'SERIES_DB-MetaData'!B72</f>
        <v>0</v>
      </c>
      <c r="C72" s="105">
        <f>'SERIES_DB-MetaData'!C72</f>
        <v>18</v>
      </c>
      <c r="D72" s="105" t="str">
        <f>'SERIES_DB-MetaData'!D72</f>
        <v>Hirosawa _1-4</v>
      </c>
      <c r="E72" s="105" t="str">
        <f>'SERIES_DB-MetaData'!E72</f>
        <v>Hirosawa, 1975 (from Lu et al., 2010, NEES Database)</v>
      </c>
      <c r="F72" s="174" t="s">
        <v>849</v>
      </c>
      <c r="G72" s="86"/>
      <c r="H72" s="86"/>
      <c r="I72" s="19"/>
      <c r="J72" s="19"/>
    </row>
    <row r="73" spans="1:10">
      <c r="A73" s="84">
        <f>'SERIES_DB-MetaData'!A73</f>
        <v>68</v>
      </c>
      <c r="B73" s="84">
        <f>'SERIES_DB-MetaData'!B73</f>
        <v>0</v>
      </c>
      <c r="C73" s="105">
        <f>'SERIES_DB-MetaData'!C73</f>
        <v>19</v>
      </c>
      <c r="D73" s="105" t="str">
        <f>'SERIES_DB-MetaData'!D73</f>
        <v>Hirosawa _3-1</v>
      </c>
      <c r="E73" s="105" t="str">
        <f>'SERIES_DB-MetaData'!E73</f>
        <v>Hirosawa, 1975 (from Lu et al., 2010, NEES Database)</v>
      </c>
      <c r="F73" s="174" t="s">
        <v>850</v>
      </c>
      <c r="G73" s="86"/>
      <c r="H73" s="86"/>
      <c r="I73" s="19"/>
      <c r="J73" s="19"/>
    </row>
    <row r="74" spans="1:10">
      <c r="A74" s="84">
        <f>'SERIES_DB-MetaData'!A74</f>
        <v>69</v>
      </c>
      <c r="B74" s="84">
        <f>'SERIES_DB-MetaData'!B74</f>
        <v>0</v>
      </c>
      <c r="C74" s="105">
        <f>'SERIES_DB-MetaData'!C74</f>
        <v>20</v>
      </c>
      <c r="D74" s="105" t="str">
        <f>'SERIES_DB-MetaData'!D74</f>
        <v>Hirosawa _3-2</v>
      </c>
      <c r="E74" s="105" t="str">
        <f>'SERIES_DB-MetaData'!E74</f>
        <v>Hirosawa, 1975 (from Lu et al., 2010, NEES Database)</v>
      </c>
      <c r="F74" s="174" t="s">
        <v>851</v>
      </c>
      <c r="G74" s="86"/>
      <c r="H74" s="86"/>
      <c r="I74" s="19"/>
      <c r="J74" s="19"/>
    </row>
    <row r="75" spans="1:10">
      <c r="A75" s="84">
        <f>'SERIES_DB-MetaData'!A75</f>
        <v>70</v>
      </c>
      <c r="B75" s="84">
        <f>'SERIES_DB-MetaData'!B75</f>
        <v>0</v>
      </c>
      <c r="C75" s="105">
        <f>'SERIES_DB-MetaData'!C75</f>
        <v>21</v>
      </c>
      <c r="D75" s="105" t="str">
        <f>'SERIES_DB-MetaData'!D75</f>
        <v>Hirosawa _3-3</v>
      </c>
      <c r="E75" s="105" t="str">
        <f>'SERIES_DB-MetaData'!E75</f>
        <v>Hirosawa, 1975 (from Lu et al., 2010, NEES Database)</v>
      </c>
      <c r="F75" s="174" t="s">
        <v>852</v>
      </c>
      <c r="G75" s="86"/>
      <c r="H75" s="86"/>
      <c r="I75" s="19"/>
      <c r="J75" s="19"/>
    </row>
    <row r="76" spans="1:10">
      <c r="A76" s="84">
        <f>'SERIES_DB-MetaData'!A76</f>
        <v>71</v>
      </c>
      <c r="B76" s="84">
        <f>'SERIES_DB-MetaData'!B76</f>
        <v>0</v>
      </c>
      <c r="C76" s="105">
        <f>'SERIES_DB-MetaData'!C76</f>
        <v>22</v>
      </c>
      <c r="D76" s="105" t="str">
        <f>'SERIES_DB-MetaData'!D76</f>
        <v>Hirosawa _3-4</v>
      </c>
      <c r="E76" s="105" t="str">
        <f>'SERIES_DB-MetaData'!E76</f>
        <v>Hirosawa, 1975 (from Lu et al., 2010, NEES Database)</v>
      </c>
      <c r="F76" s="174" t="s">
        <v>853</v>
      </c>
      <c r="G76" s="86"/>
      <c r="H76" s="86"/>
      <c r="I76" s="19"/>
      <c r="J76" s="19"/>
    </row>
    <row r="77" spans="1:10">
      <c r="A77" s="84">
        <f>'SERIES_DB-MetaData'!A77</f>
        <v>72</v>
      </c>
      <c r="B77" s="84">
        <f>'SERIES_DB-MetaData'!B77</f>
        <v>0</v>
      </c>
      <c r="C77" s="105">
        <f>'SERIES_DB-MetaData'!C77</f>
        <v>23</v>
      </c>
      <c r="D77" s="105" t="str">
        <f>'SERIES_DB-MetaData'!D77</f>
        <v>Hirosawa _2-1</v>
      </c>
      <c r="E77" s="105" t="str">
        <f>'SERIES_DB-MetaData'!E77</f>
        <v>Hirosawa, 1975 (from Lu et al., 2010, NEES Database)</v>
      </c>
      <c r="F77" s="174" t="s">
        <v>854</v>
      </c>
      <c r="G77" s="86"/>
      <c r="H77" s="86"/>
      <c r="I77" s="19"/>
      <c r="J77" s="19"/>
    </row>
    <row r="78" spans="1:10">
      <c r="A78" s="84">
        <f>'SERIES_DB-MetaData'!A78</f>
        <v>73</v>
      </c>
      <c r="B78" s="84">
        <f>'SERIES_DB-MetaData'!B78</f>
        <v>0</v>
      </c>
      <c r="C78" s="105">
        <f>'SERIES_DB-MetaData'!C78</f>
        <v>24</v>
      </c>
      <c r="D78" s="105" t="str">
        <f>'SERIES_DB-MetaData'!D78</f>
        <v>Hirosawa _2-2</v>
      </c>
      <c r="E78" s="105" t="str">
        <f>'SERIES_DB-MetaData'!E78</f>
        <v>Hirosawa, 1975 (from Lu et al., 2010, NEES Database)</v>
      </c>
      <c r="F78" s="174" t="s">
        <v>855</v>
      </c>
      <c r="G78" s="86"/>
      <c r="H78" s="86"/>
      <c r="I78" s="19"/>
      <c r="J78" s="19"/>
    </row>
    <row r="79" spans="1:10">
      <c r="A79" s="84">
        <f>'SERIES_DB-MetaData'!A79</f>
        <v>74</v>
      </c>
      <c r="B79" s="84">
        <f>'SERIES_DB-MetaData'!B79</f>
        <v>0</v>
      </c>
      <c r="C79" s="105">
        <f>'SERIES_DB-MetaData'!C79</f>
        <v>25</v>
      </c>
      <c r="D79" s="105" t="str">
        <f>'SERIES_DB-MetaData'!D79</f>
        <v>Hirosawa _2-3</v>
      </c>
      <c r="E79" s="105" t="str">
        <f>'SERIES_DB-MetaData'!E79</f>
        <v>Hirosawa, 1975 (from Lu et al., 2010, NEES Database)</v>
      </c>
      <c r="F79" s="174" t="s">
        <v>856</v>
      </c>
      <c r="G79" s="86"/>
      <c r="H79" s="86"/>
      <c r="I79" s="19"/>
      <c r="J79" s="19"/>
    </row>
    <row r="80" spans="1:10">
      <c r="A80" s="84">
        <f>'SERIES_DB-MetaData'!A80</f>
        <v>75</v>
      </c>
      <c r="B80" s="84">
        <f>'SERIES_DB-MetaData'!B80</f>
        <v>0</v>
      </c>
      <c r="C80" s="105">
        <f>'SERIES_DB-MetaData'!C80</f>
        <v>1</v>
      </c>
      <c r="D80" s="105" t="str">
        <f>'SERIES_DB-MetaData'!D80</f>
        <v>MW1</v>
      </c>
      <c r="E80" s="105" t="str">
        <f>'SERIES_DB-MetaData'!E80</f>
        <v>Hsiao, Wang, Chiou (2008)</v>
      </c>
      <c r="F80" s="174" t="s">
        <v>645</v>
      </c>
      <c r="G80" s="86"/>
      <c r="H80" s="86"/>
      <c r="I80" s="19"/>
      <c r="J80" s="19"/>
    </row>
    <row r="81" spans="1:10">
      <c r="A81" s="84">
        <f>'SERIES_DB-MetaData'!A81</f>
        <v>76</v>
      </c>
      <c r="B81" s="84">
        <f>'SERIES_DB-MetaData'!B81</f>
        <v>0</v>
      </c>
      <c r="C81" s="105">
        <f>'SERIES_DB-MetaData'!C81</f>
        <v>2</v>
      </c>
      <c r="D81" s="105" t="str">
        <f>'SERIES_DB-MetaData'!D81</f>
        <v>LW1</v>
      </c>
      <c r="E81" s="105" t="str">
        <f>'SERIES_DB-MetaData'!E81</f>
        <v>Hsiao, Wang, Chiou (2008)</v>
      </c>
      <c r="F81" s="174" t="s">
        <v>646</v>
      </c>
      <c r="G81" s="86"/>
      <c r="H81" s="86"/>
      <c r="I81" s="19"/>
      <c r="J81" s="19"/>
    </row>
    <row r="82" spans="1:10">
      <c r="A82" s="84">
        <f>'SERIES_DB-MetaData'!A82</f>
        <v>77</v>
      </c>
      <c r="B82" s="84">
        <f>'SERIES_DB-MetaData'!B82</f>
        <v>0</v>
      </c>
      <c r="C82" s="105">
        <f>'SERIES_DB-MetaData'!C82</f>
        <v>1</v>
      </c>
      <c r="D82" s="105" t="str">
        <f>'SERIES_DB-MetaData'!D82</f>
        <v>WF-12</v>
      </c>
      <c r="E82" s="105" t="str">
        <f>'SERIES_DB-MetaData'!E82</f>
        <v xml:space="preserve">Hwang, Tu, Yeh, Chiou </v>
      </c>
      <c r="F82" s="174" t="s">
        <v>647</v>
      </c>
      <c r="G82" s="86"/>
      <c r="H82" s="86"/>
      <c r="I82" s="19"/>
      <c r="J82" s="19"/>
    </row>
    <row r="83" spans="1:10">
      <c r="A83" s="84">
        <f>'SERIES_DB-MetaData'!A83</f>
        <v>78</v>
      </c>
      <c r="B83" s="84">
        <f>'SERIES_DB-MetaData'!B83</f>
        <v>0</v>
      </c>
      <c r="C83" s="105">
        <f>'SERIES_DB-MetaData'!C83</f>
        <v>2</v>
      </c>
      <c r="D83" s="105" t="str">
        <f>'SERIES_DB-MetaData'!D83</f>
        <v>WF-15</v>
      </c>
      <c r="E83" s="105" t="str">
        <f>'SERIES_DB-MetaData'!E83</f>
        <v xml:space="preserve">Hwang, Tu, Yeh, Chiou </v>
      </c>
      <c r="F83" s="174" t="s">
        <v>648</v>
      </c>
      <c r="G83" s="86"/>
      <c r="H83" s="86"/>
      <c r="I83" s="19"/>
      <c r="J83" s="19"/>
    </row>
    <row r="84" spans="1:10">
      <c r="A84" s="84">
        <f>'SERIES_DB-MetaData'!A84</f>
        <v>79</v>
      </c>
      <c r="B84" s="84">
        <f>'SERIES_DB-MetaData'!B84</f>
        <v>0</v>
      </c>
      <c r="C84" s="105">
        <f>'SERIES_DB-MetaData'!C84</f>
        <v>1</v>
      </c>
      <c r="D84" s="105" t="str">
        <f>'SERIES_DB-MetaData'!D84</f>
        <v>SW1</v>
      </c>
      <c r="E84" s="105" t="str">
        <f>'SERIES_DB-MetaData'!E84</f>
        <v>Ji (2000)</v>
      </c>
      <c r="F84" s="174" t="s">
        <v>649</v>
      </c>
      <c r="G84" s="86"/>
      <c r="H84" s="86"/>
      <c r="I84" s="19"/>
      <c r="J84" s="19"/>
    </row>
    <row r="85" spans="1:10">
      <c r="A85" s="84">
        <f>'SERIES_DB-MetaData'!A85</f>
        <v>80</v>
      </c>
      <c r="B85" s="84">
        <f>'SERIES_DB-MetaData'!B85</f>
        <v>0</v>
      </c>
      <c r="C85" s="105">
        <f>'SERIES_DB-MetaData'!C85</f>
        <v>2</v>
      </c>
      <c r="D85" s="105" t="str">
        <f>'SERIES_DB-MetaData'!D85</f>
        <v>SW2</v>
      </c>
      <c r="E85" s="105" t="str">
        <f>'SERIES_DB-MetaData'!E85</f>
        <v>Ji (2000)</v>
      </c>
      <c r="F85" s="174" t="s">
        <v>650</v>
      </c>
      <c r="G85" s="86"/>
      <c r="H85" s="86"/>
      <c r="I85" s="19"/>
      <c r="J85" s="19"/>
    </row>
    <row r="86" spans="1:10">
      <c r="A86" s="84">
        <f>'SERIES_DB-MetaData'!A86</f>
        <v>81</v>
      </c>
      <c r="B86" s="84">
        <f>'SERIES_DB-MetaData'!B86</f>
        <v>0</v>
      </c>
      <c r="C86" s="105">
        <f>'SERIES_DB-MetaData'!C86</f>
        <v>3</v>
      </c>
      <c r="D86" s="105" t="str">
        <f>'SERIES_DB-MetaData'!D86</f>
        <v>SW3</v>
      </c>
      <c r="E86" s="105" t="str">
        <f>'SERIES_DB-MetaData'!E86</f>
        <v>Ji (2000)</v>
      </c>
      <c r="F86" s="174" t="s">
        <v>651</v>
      </c>
      <c r="G86" s="86"/>
      <c r="H86" s="86"/>
      <c r="I86" s="19"/>
      <c r="J86" s="19"/>
    </row>
    <row r="87" spans="1:10">
      <c r="A87" s="84">
        <f>'SERIES_DB-MetaData'!A87</f>
        <v>82</v>
      </c>
      <c r="B87" s="84">
        <f>'SERIES_DB-MetaData'!B87</f>
        <v>0</v>
      </c>
      <c r="C87" s="105">
        <f>'SERIES_DB-MetaData'!C87</f>
        <v>1</v>
      </c>
      <c r="D87" s="105" t="str">
        <f>'SERIES_DB-MetaData'!D87</f>
        <v>SSW-2</v>
      </c>
      <c r="E87" s="105" t="str">
        <f>'SERIES_DB-MetaData'!E87</f>
        <v>Jiang (1999)</v>
      </c>
      <c r="F87" s="174" t="s">
        <v>652</v>
      </c>
      <c r="G87" s="86"/>
      <c r="H87" s="86"/>
      <c r="I87" s="19"/>
      <c r="J87" s="19"/>
    </row>
    <row r="88" spans="1:10">
      <c r="A88" s="84">
        <f>'SERIES_DB-MetaData'!A88</f>
        <v>83</v>
      </c>
      <c r="B88" s="84">
        <f>'SERIES_DB-MetaData'!B88</f>
        <v>0</v>
      </c>
      <c r="C88" s="105">
        <f>'SERIES_DB-MetaData'!C88</f>
        <v>2</v>
      </c>
      <c r="D88" s="105" t="str">
        <f>'SERIES_DB-MetaData'!D88</f>
        <v>SSW-3</v>
      </c>
      <c r="E88" s="105" t="str">
        <f>'SERIES_DB-MetaData'!E88</f>
        <v>Jiang (1999)</v>
      </c>
      <c r="F88" s="174" t="s">
        <v>653</v>
      </c>
      <c r="G88" s="86"/>
      <c r="H88" s="86"/>
      <c r="I88" s="19"/>
      <c r="J88" s="19"/>
    </row>
    <row r="89" spans="1:10">
      <c r="A89" s="84">
        <f>'SERIES_DB-MetaData'!A89</f>
        <v>84</v>
      </c>
      <c r="B89" s="84">
        <f>'SERIES_DB-MetaData'!B89</f>
        <v>0</v>
      </c>
      <c r="C89" s="105">
        <f>'SERIES_DB-MetaData'!C89</f>
        <v>3</v>
      </c>
      <c r="D89" s="105" t="str">
        <f>'SERIES_DB-MetaData'!D89</f>
        <v>SSW-T</v>
      </c>
      <c r="E89" s="105" t="str">
        <f>'SERIES_DB-MetaData'!E89</f>
        <v>Jiang (1999)</v>
      </c>
      <c r="F89" s="174" t="s">
        <v>654</v>
      </c>
      <c r="G89" s="86"/>
      <c r="H89" s="86"/>
      <c r="I89" s="19"/>
      <c r="J89" s="19"/>
    </row>
    <row r="90" spans="1:10">
      <c r="A90" s="84">
        <f>'SERIES_DB-MetaData'!A90</f>
        <v>85</v>
      </c>
      <c r="B90" s="84">
        <f>'SERIES_DB-MetaData'!B90</f>
        <v>0</v>
      </c>
      <c r="C90" s="105">
        <f>'SERIES_DB-MetaData'!C90</f>
        <v>1</v>
      </c>
      <c r="D90" s="105" t="str">
        <f>'SERIES_DB-MetaData'!D90</f>
        <v>NW-1</v>
      </c>
      <c r="E90" s="105" t="str">
        <f>'SERIES_DB-MetaData'!E90</f>
        <v>Kabeyasawa &amp; Hiraishi</v>
      </c>
      <c r="F90" s="174" t="s">
        <v>655</v>
      </c>
      <c r="G90" s="86"/>
      <c r="H90" s="86"/>
      <c r="I90" s="19"/>
      <c r="J90" s="19"/>
    </row>
    <row r="91" spans="1:10">
      <c r="A91" s="84">
        <f>'SERIES_DB-MetaData'!A91</f>
        <v>86</v>
      </c>
      <c r="B91" s="84">
        <f>'SERIES_DB-MetaData'!B91</f>
        <v>0</v>
      </c>
      <c r="C91" s="105">
        <f>'SERIES_DB-MetaData'!C91</f>
        <v>2</v>
      </c>
      <c r="D91" s="105" t="str">
        <f>'SERIES_DB-MetaData'!D91</f>
        <v>NW-2</v>
      </c>
      <c r="E91" s="105" t="str">
        <f>'SERIES_DB-MetaData'!E91</f>
        <v>Kabeyasawa &amp; Hiraishi</v>
      </c>
      <c r="F91" s="174" t="s">
        <v>656</v>
      </c>
      <c r="G91" s="86"/>
      <c r="H91" s="86"/>
      <c r="I91" s="19"/>
      <c r="J91" s="19"/>
    </row>
    <row r="92" spans="1:10">
      <c r="A92" s="84">
        <f>'SERIES_DB-MetaData'!A92</f>
        <v>87</v>
      </c>
      <c r="B92" s="84">
        <f>'SERIES_DB-MetaData'!B92</f>
        <v>0</v>
      </c>
      <c r="C92" s="105">
        <f>'SERIES_DB-MetaData'!C92</f>
        <v>3</v>
      </c>
      <c r="D92" s="105" t="str">
        <f>'SERIES_DB-MetaData'!D92</f>
        <v>NW-3</v>
      </c>
      <c r="E92" s="105" t="str">
        <f>'SERIES_DB-MetaData'!E92</f>
        <v>Kabeyasawa &amp; Hiraishi</v>
      </c>
      <c r="F92" s="174" t="s">
        <v>657</v>
      </c>
      <c r="G92" s="86"/>
      <c r="H92" s="86"/>
      <c r="I92" s="19"/>
      <c r="J92" s="19"/>
    </row>
    <row r="93" spans="1:10">
      <c r="A93" s="84">
        <f>'SERIES_DB-MetaData'!A93</f>
        <v>88</v>
      </c>
      <c r="B93" s="84">
        <f>'SERIES_DB-MetaData'!B93</f>
        <v>0</v>
      </c>
      <c r="C93" s="105">
        <f>'SERIES_DB-MetaData'!C93</f>
        <v>4</v>
      </c>
      <c r="D93" s="105" t="str">
        <f>'SERIES_DB-MetaData'!D93</f>
        <v>NW-4</v>
      </c>
      <c r="E93" s="105" t="str">
        <f>'SERIES_DB-MetaData'!E93</f>
        <v>Kabeyasawa &amp; Hiraishi</v>
      </c>
      <c r="F93" s="174" t="s">
        <v>658</v>
      </c>
      <c r="G93" s="86"/>
      <c r="H93" s="86"/>
      <c r="I93" s="19"/>
      <c r="J93" s="19"/>
    </row>
    <row r="94" spans="1:10">
      <c r="A94" s="84">
        <f>'SERIES_DB-MetaData'!A94</f>
        <v>89</v>
      </c>
      <c r="B94" s="84">
        <f>'SERIES_DB-MetaData'!B94</f>
        <v>0</v>
      </c>
      <c r="C94" s="105">
        <f>'SERIES_DB-MetaData'!C94</f>
        <v>5</v>
      </c>
      <c r="D94" s="105" t="str">
        <f>'SERIES_DB-MetaData'!D94</f>
        <v>NW-5</v>
      </c>
      <c r="E94" s="105" t="str">
        <f>'SERIES_DB-MetaData'!E94</f>
        <v>Kabeyasawa &amp; Hiraishi</v>
      </c>
      <c r="F94" s="174" t="s">
        <v>659</v>
      </c>
      <c r="G94" s="86"/>
      <c r="H94" s="86"/>
      <c r="I94" s="19"/>
      <c r="J94" s="19"/>
    </row>
    <row r="95" spans="1:10">
      <c r="A95" s="84">
        <f>'SERIES_DB-MetaData'!A95</f>
        <v>90</v>
      </c>
      <c r="B95" s="84">
        <f>'SERIES_DB-MetaData'!B95</f>
        <v>0</v>
      </c>
      <c r="C95" s="105">
        <f>'SERIES_DB-MetaData'!C95</f>
        <v>6</v>
      </c>
      <c r="D95" s="105" t="str">
        <f>'SERIES_DB-MetaData'!D95</f>
        <v>NW-6</v>
      </c>
      <c r="E95" s="105" t="str">
        <f>'SERIES_DB-MetaData'!E95</f>
        <v>Kabeyasawa &amp; Hiraishi</v>
      </c>
      <c r="F95" s="174" t="s">
        <v>660</v>
      </c>
      <c r="G95" s="86"/>
      <c r="H95" s="86"/>
      <c r="I95" s="19"/>
      <c r="J95" s="19"/>
    </row>
    <row r="96" spans="1:10">
      <c r="A96" s="84">
        <f>'SERIES_DB-MetaData'!A96</f>
        <v>91</v>
      </c>
      <c r="B96" s="84">
        <f>'SERIES_DB-MetaData'!B96</f>
        <v>0</v>
      </c>
      <c r="C96" s="105">
        <f>'SERIES_DB-MetaData'!C96</f>
        <v>1</v>
      </c>
      <c r="D96" s="105" t="str">
        <f>'SERIES_DB-MetaData'!D96</f>
        <v>NW-1</v>
      </c>
      <c r="E96" s="105" t="str">
        <f>'SERIES_DB-MetaData'!E96</f>
        <v>Kabeyasawa and Matsumoto (1992)</v>
      </c>
      <c r="F96" s="174" t="s">
        <v>956</v>
      </c>
      <c r="G96" s="86"/>
      <c r="H96" s="86"/>
      <c r="I96" s="19"/>
      <c r="J96" s="19"/>
    </row>
    <row r="97" spans="1:10">
      <c r="A97" s="84">
        <f>'SERIES_DB-MetaData'!A97</f>
        <v>92</v>
      </c>
      <c r="B97" s="84">
        <f>'SERIES_DB-MetaData'!B97</f>
        <v>0</v>
      </c>
      <c r="C97" s="105">
        <f>'SERIES_DB-MetaData'!C97</f>
        <v>2</v>
      </c>
      <c r="D97" s="105" t="str">
        <f>'SERIES_DB-MetaData'!D97</f>
        <v>NW-2</v>
      </c>
      <c r="E97" s="105" t="str">
        <f>'SERIES_DB-MetaData'!E97</f>
        <v>Kabeyasawa and Matsumoto (1992)</v>
      </c>
      <c r="F97" s="174" t="s">
        <v>957</v>
      </c>
      <c r="G97" s="86"/>
      <c r="H97" s="86"/>
      <c r="I97" s="19"/>
      <c r="J97" s="19"/>
    </row>
    <row r="98" spans="1:10">
      <c r="A98" s="84">
        <f>'SERIES_DB-MetaData'!A98</f>
        <v>93</v>
      </c>
      <c r="B98" s="84">
        <f>'SERIES_DB-MetaData'!B98</f>
        <v>0</v>
      </c>
      <c r="C98" s="105">
        <f>'SERIES_DB-MetaData'!C98</f>
        <v>3</v>
      </c>
      <c r="D98" s="105" t="str">
        <f>'SERIES_DB-MetaData'!D98</f>
        <v>NW-3</v>
      </c>
      <c r="E98" s="105" t="str">
        <f>'SERIES_DB-MetaData'!E98</f>
        <v>Kabeyasawa and Matsumoto (1992)</v>
      </c>
      <c r="F98" s="174" t="s">
        <v>958</v>
      </c>
      <c r="G98" s="86"/>
      <c r="H98" s="86"/>
      <c r="I98" s="19"/>
      <c r="J98" s="19"/>
    </row>
    <row r="99" spans="1:10">
      <c r="A99" s="84">
        <f>'SERIES_DB-MetaData'!A99</f>
        <v>94</v>
      </c>
      <c r="B99" s="84">
        <f>'SERIES_DB-MetaData'!B99</f>
        <v>0</v>
      </c>
      <c r="C99" s="105">
        <f>'SERIES_DB-MetaData'!C99</f>
        <v>4</v>
      </c>
      <c r="D99" s="105" t="str">
        <f>'SERIES_DB-MetaData'!D99</f>
        <v>NW-4</v>
      </c>
      <c r="E99" s="105" t="str">
        <f>'SERIES_DB-MetaData'!E99</f>
        <v>Kabeyasawa and Matsumoto (1992)</v>
      </c>
      <c r="F99" s="174" t="s">
        <v>959</v>
      </c>
      <c r="G99" s="86"/>
      <c r="H99" s="86"/>
      <c r="I99" s="19"/>
      <c r="J99" s="19"/>
    </row>
    <row r="100" spans="1:10">
      <c r="A100" s="84">
        <f>'SERIES_DB-MetaData'!A100</f>
        <v>95</v>
      </c>
      <c r="B100" s="84">
        <f>'SERIES_DB-MetaData'!B100</f>
        <v>0</v>
      </c>
      <c r="C100" s="105">
        <f>'SERIES_DB-MetaData'!C100</f>
        <v>5</v>
      </c>
      <c r="D100" s="105" t="str">
        <f>'SERIES_DB-MetaData'!D100</f>
        <v>NW-5</v>
      </c>
      <c r="E100" s="105" t="str">
        <f>'SERIES_DB-MetaData'!E100</f>
        <v>Kabeyasawa and Matsumoto (1992)</v>
      </c>
      <c r="F100" s="174" t="s">
        <v>960</v>
      </c>
      <c r="G100" s="86"/>
      <c r="H100" s="86"/>
      <c r="I100" s="19"/>
      <c r="J100" s="19"/>
    </row>
    <row r="101" spans="1:10">
      <c r="A101" s="84">
        <f>'SERIES_DB-MetaData'!A101</f>
        <v>96</v>
      </c>
      <c r="B101" s="84">
        <f>'SERIES_DB-MetaData'!B101</f>
        <v>0</v>
      </c>
      <c r="C101" s="105">
        <f>'SERIES_DB-MetaData'!C101</f>
        <v>6</v>
      </c>
      <c r="D101" s="105" t="str">
        <f>'SERIES_DB-MetaData'!D101</f>
        <v>NW-6</v>
      </c>
      <c r="E101" s="105" t="str">
        <f>'SERIES_DB-MetaData'!E101</f>
        <v>Kabeyasawa and Matsumoto (1992)</v>
      </c>
      <c r="F101" s="174" t="s">
        <v>961</v>
      </c>
      <c r="G101" s="86"/>
      <c r="H101" s="86"/>
      <c r="I101" s="19"/>
      <c r="J101" s="19"/>
    </row>
    <row r="102" spans="1:10">
      <c r="A102" s="84">
        <f>'SERIES_DB-MetaData'!A102</f>
        <v>97</v>
      </c>
      <c r="B102" s="84">
        <f>'SERIES_DB-MetaData'!B102</f>
        <v>0</v>
      </c>
      <c r="C102" s="105">
        <f>'SERIES_DB-MetaData'!C102</f>
        <v>1</v>
      </c>
      <c r="D102" s="105" t="str">
        <f>'SERIES_DB-MetaData'!D102</f>
        <v>HW-1</v>
      </c>
      <c r="E102" s="105" t="str">
        <f>'SERIES_DB-MetaData'!E102</f>
        <v>Kabeyasawa, Ohkubo et Nakamura (1996)</v>
      </c>
      <c r="F102" s="174" t="s">
        <v>661</v>
      </c>
      <c r="G102" s="86"/>
      <c r="H102" s="86"/>
      <c r="I102" s="19"/>
      <c r="J102" s="19"/>
    </row>
    <row r="103" spans="1:10">
      <c r="A103" s="84">
        <f>'SERIES_DB-MetaData'!A103</f>
        <v>98</v>
      </c>
      <c r="B103" s="84">
        <f>'SERIES_DB-MetaData'!B103</f>
        <v>0</v>
      </c>
      <c r="C103" s="105">
        <f>'SERIES_DB-MetaData'!C103</f>
        <v>2</v>
      </c>
      <c r="D103" s="105" t="str">
        <f>'SERIES_DB-MetaData'!D103</f>
        <v>HW-2</v>
      </c>
      <c r="E103" s="105" t="str">
        <f>'SERIES_DB-MetaData'!E103</f>
        <v>Kabeyasawa, Ohkubo et Nakamura (1996)</v>
      </c>
      <c r="F103" s="174" t="s">
        <v>662</v>
      </c>
      <c r="G103" s="86"/>
      <c r="H103" s="86"/>
      <c r="I103" s="19"/>
      <c r="J103" s="19"/>
    </row>
    <row r="104" spans="1:10">
      <c r="A104" s="84">
        <f>'SERIES_DB-MetaData'!A104</f>
        <v>99</v>
      </c>
      <c r="B104" s="84">
        <f>'SERIES_DB-MetaData'!B104</f>
        <v>0</v>
      </c>
      <c r="C104" s="105">
        <f>'SERIES_DB-MetaData'!C104</f>
        <v>3</v>
      </c>
      <c r="D104" s="105" t="str">
        <f>'SERIES_DB-MetaData'!D104</f>
        <v>HW-3</v>
      </c>
      <c r="E104" s="105" t="str">
        <f>'SERIES_DB-MetaData'!E104</f>
        <v>Kabeyasawa, Ohkubo et Nakamura (1996)</v>
      </c>
      <c r="F104" s="174" t="s">
        <v>663</v>
      </c>
      <c r="G104" s="86"/>
      <c r="H104" s="86"/>
      <c r="I104" s="19"/>
      <c r="J104" s="19"/>
    </row>
    <row r="105" spans="1:10">
      <c r="A105" s="84">
        <f>'SERIES_DB-MetaData'!A105</f>
        <v>100</v>
      </c>
      <c r="B105" s="84">
        <f>'SERIES_DB-MetaData'!B105</f>
        <v>0</v>
      </c>
      <c r="C105" s="105">
        <f>'SERIES_DB-MetaData'!C105</f>
        <v>1</v>
      </c>
      <c r="D105" s="105" t="str">
        <f>'SERIES_DB-MetaData'!D105</f>
        <v>C07N10</v>
      </c>
      <c r="E105" s="105" t="str">
        <f>'SERIES_DB-MetaData'!E105</f>
        <v>Kimura &amp; Ishikawa 2008</v>
      </c>
      <c r="F105" s="174" t="s">
        <v>664</v>
      </c>
      <c r="G105" s="86"/>
      <c r="H105" s="86"/>
      <c r="I105" s="19"/>
      <c r="J105" s="19"/>
    </row>
    <row r="106" spans="1:10">
      <c r="A106" s="84">
        <f>'SERIES_DB-MetaData'!A106</f>
        <v>101</v>
      </c>
      <c r="B106" s="84">
        <f>'SERIES_DB-MetaData'!B106</f>
        <v>0</v>
      </c>
      <c r="C106" s="105">
        <f>'SERIES_DB-MetaData'!C106</f>
        <v>2</v>
      </c>
      <c r="D106" s="105" t="str">
        <f>'SERIES_DB-MetaData'!D106</f>
        <v>C07N15</v>
      </c>
      <c r="E106" s="105" t="str">
        <f>'SERIES_DB-MetaData'!E106</f>
        <v>Kimura &amp; Ishikawa 2008</v>
      </c>
      <c r="F106" s="174" t="s">
        <v>665</v>
      </c>
      <c r="G106" s="86"/>
      <c r="H106" s="86"/>
      <c r="I106" s="19"/>
      <c r="J106" s="19"/>
    </row>
    <row r="107" spans="1:10">
      <c r="A107" s="84">
        <f>'SERIES_DB-MetaData'!A107</f>
        <v>102</v>
      </c>
      <c r="B107" s="84">
        <f>'SERIES_DB-MetaData'!B107</f>
        <v>0</v>
      </c>
      <c r="C107" s="105">
        <f>'SERIES_DB-MetaData'!C107</f>
        <v>3</v>
      </c>
      <c r="D107" s="105" t="str">
        <f>'SERIES_DB-MetaData'!D107</f>
        <v>C10N10</v>
      </c>
      <c r="E107" s="105" t="str">
        <f>'SERIES_DB-MetaData'!E107</f>
        <v>Kimura &amp; Ishikawa 2008</v>
      </c>
      <c r="F107" s="174" t="s">
        <v>666</v>
      </c>
      <c r="G107" s="86"/>
      <c r="H107" s="86"/>
      <c r="I107" s="19"/>
      <c r="J107" s="19"/>
    </row>
    <row r="108" spans="1:10">
      <c r="A108" s="84">
        <f>'SERIES_DB-MetaData'!A108</f>
        <v>103</v>
      </c>
      <c r="B108" s="84">
        <f>'SERIES_DB-MetaData'!B108</f>
        <v>0</v>
      </c>
      <c r="C108" s="105">
        <f>'SERIES_DB-MetaData'!C108</f>
        <v>4</v>
      </c>
      <c r="D108" s="105" t="str">
        <f>'SERIES_DB-MetaData'!D108</f>
        <v>W8N18</v>
      </c>
      <c r="E108" s="105" t="str">
        <f>'SERIES_DB-MetaData'!E108</f>
        <v>Kimura et Sugano (1996)</v>
      </c>
      <c r="F108" s="174" t="s">
        <v>667</v>
      </c>
      <c r="G108" s="86"/>
      <c r="H108" s="86"/>
      <c r="I108" s="19"/>
      <c r="J108" s="19"/>
    </row>
    <row r="109" spans="1:10">
      <c r="A109" s="84">
        <f>'SERIES_DB-MetaData'!A109</f>
        <v>104</v>
      </c>
      <c r="B109" s="84">
        <f>'SERIES_DB-MetaData'!B109</f>
        <v>0</v>
      </c>
      <c r="C109" s="105">
        <f>'SERIES_DB-MetaData'!C109</f>
        <v>5</v>
      </c>
      <c r="D109" s="105" t="str">
        <f>'SERIES_DB-MetaData'!D109</f>
        <v>W8N13</v>
      </c>
      <c r="E109" s="105" t="str">
        <f>'SERIES_DB-MetaData'!E109</f>
        <v>Kimura et Sugano (1996)</v>
      </c>
      <c r="F109" s="174" t="s">
        <v>668</v>
      </c>
      <c r="G109" s="86"/>
      <c r="H109" s="86"/>
      <c r="I109" s="19"/>
      <c r="J109" s="19"/>
    </row>
    <row r="110" spans="1:10">
      <c r="A110" s="84">
        <f>'SERIES_DB-MetaData'!A110</f>
        <v>105</v>
      </c>
      <c r="B110" s="84">
        <f>'SERIES_DB-MetaData'!B110</f>
        <v>0</v>
      </c>
      <c r="C110" s="105">
        <f>'SERIES_DB-MetaData'!C110</f>
        <v>6</v>
      </c>
      <c r="D110" s="105" t="str">
        <f>'SERIES_DB-MetaData'!D110</f>
        <v>W8N08H</v>
      </c>
      <c r="E110" s="105" t="str">
        <f>'SERIES_DB-MetaData'!E110</f>
        <v>Kimura et Sugano (1996)</v>
      </c>
      <c r="F110" s="174" t="s">
        <v>669</v>
      </c>
      <c r="G110" s="86"/>
      <c r="H110" s="86"/>
      <c r="I110" s="19"/>
      <c r="J110" s="19"/>
    </row>
    <row r="111" spans="1:10">
      <c r="A111" s="84">
        <f>'SERIES_DB-MetaData'!A111</f>
        <v>106</v>
      </c>
      <c r="B111" s="84">
        <f>'SERIES_DB-MetaData'!B111</f>
        <v>0</v>
      </c>
      <c r="C111" s="105">
        <f>'SERIES_DB-MetaData'!C111</f>
        <v>7</v>
      </c>
      <c r="D111" s="105" t="str">
        <f>'SERIES_DB-MetaData'!D111</f>
        <v>W4N18</v>
      </c>
      <c r="E111" s="105" t="str">
        <f>'SERIES_DB-MetaData'!E111</f>
        <v>Kimura et Sugano (1996)</v>
      </c>
      <c r="F111" s="174" t="s">
        <v>670</v>
      </c>
      <c r="G111" s="86"/>
      <c r="H111" s="86"/>
      <c r="I111" s="19"/>
      <c r="J111" s="19"/>
    </row>
    <row r="112" spans="1:10">
      <c r="A112" s="84">
        <f>'SERIES_DB-MetaData'!A112</f>
        <v>107</v>
      </c>
      <c r="B112" s="84">
        <f>'SERIES_DB-MetaData'!B112</f>
        <v>0</v>
      </c>
      <c r="C112" s="105">
        <f>'SERIES_DB-MetaData'!C112</f>
        <v>8</v>
      </c>
      <c r="D112" s="105" t="str">
        <f>'SERIES_DB-MetaData'!D112</f>
        <v>W4N18C</v>
      </c>
      <c r="E112" s="105" t="str">
        <f>'SERIES_DB-MetaData'!E112</f>
        <v>Kimura et Sugano (1996)</v>
      </c>
      <c r="F112" s="174" t="s">
        <v>671</v>
      </c>
      <c r="G112" s="86"/>
      <c r="H112" s="86"/>
      <c r="I112" s="19"/>
      <c r="J112" s="19"/>
    </row>
    <row r="113" spans="1:10">
      <c r="A113" s="84">
        <f>'SERIES_DB-MetaData'!A113</f>
        <v>108</v>
      </c>
      <c r="B113" s="84">
        <f>'SERIES_DB-MetaData'!B113</f>
        <v>0</v>
      </c>
      <c r="C113" s="105">
        <f>'SERIES_DB-MetaData'!C113</f>
        <v>2</v>
      </c>
      <c r="D113" s="105" t="str">
        <f>'SERIES_DB-MetaData'!D113</f>
        <v>Kokusho_1-2</v>
      </c>
      <c r="E113" s="105" t="str">
        <f>'SERIES_DB-MetaData'!E113</f>
        <v>Kokusho (from Lu et al., 2010, NEES Database)</v>
      </c>
      <c r="F113" s="174" t="s">
        <v>857</v>
      </c>
      <c r="G113" s="86"/>
      <c r="H113" s="86"/>
      <c r="I113" s="19"/>
      <c r="J113" s="19"/>
    </row>
    <row r="114" spans="1:10">
      <c r="A114" s="84">
        <f>'SERIES_DB-MetaData'!A114</f>
        <v>109</v>
      </c>
      <c r="B114" s="84">
        <f>'SERIES_DB-MetaData'!B114</f>
        <v>0</v>
      </c>
      <c r="C114" s="105">
        <f>'SERIES_DB-MetaData'!C114</f>
        <v>3</v>
      </c>
      <c r="D114" s="105" t="str">
        <f>'SERIES_DB-MetaData'!D114</f>
        <v>Kokusho_1-3</v>
      </c>
      <c r="E114" s="105" t="str">
        <f>'SERIES_DB-MetaData'!E114</f>
        <v>Kokusho (from Lu et al., 2010, NEES Database)</v>
      </c>
      <c r="F114" s="174" t="s">
        <v>858</v>
      </c>
      <c r="G114" s="86"/>
      <c r="H114" s="86"/>
      <c r="I114" s="19"/>
      <c r="J114" s="19"/>
    </row>
    <row r="115" spans="1:10">
      <c r="A115" s="84">
        <f>'SERIES_DB-MetaData'!A115</f>
        <v>110</v>
      </c>
      <c r="B115" s="84">
        <f>'SERIES_DB-MetaData'!B115</f>
        <v>0</v>
      </c>
      <c r="C115" s="105">
        <f>'SERIES_DB-MetaData'!C115</f>
        <v>4</v>
      </c>
      <c r="D115" s="105" t="str">
        <f>'SERIES_DB-MetaData'!D115</f>
        <v>Kokusho_1-4</v>
      </c>
      <c r="E115" s="105" t="str">
        <f>'SERIES_DB-MetaData'!E115</f>
        <v>Kokusho (from Lu et al., 2010, NEES Database)</v>
      </c>
      <c r="F115" s="174" t="s">
        <v>859</v>
      </c>
      <c r="G115" s="86"/>
      <c r="H115" s="86"/>
      <c r="I115" s="19"/>
      <c r="J115" s="19"/>
    </row>
    <row r="116" spans="1:10">
      <c r="A116" s="84">
        <f>'SERIES_DB-MetaData'!A116</f>
        <v>111</v>
      </c>
      <c r="B116" s="84">
        <f>'SERIES_DB-MetaData'!B116</f>
        <v>0</v>
      </c>
      <c r="C116" s="105">
        <f>'SERIES_DB-MetaData'!C116</f>
        <v>5</v>
      </c>
      <c r="D116" s="105" t="str">
        <f>'SERIES_DB-MetaData'!D116</f>
        <v>Kokusho_1-5</v>
      </c>
      <c r="E116" s="105" t="str">
        <f>'SERIES_DB-MetaData'!E116</f>
        <v>Kokusho (from Lu et al., 2010, NEES Database)</v>
      </c>
      <c r="F116" s="174" t="s">
        <v>860</v>
      </c>
      <c r="G116" s="86"/>
      <c r="H116" s="86"/>
      <c r="I116" s="19"/>
      <c r="J116" s="19"/>
    </row>
    <row r="117" spans="1:10">
      <c r="A117" s="84">
        <f>'SERIES_DB-MetaData'!A117</f>
        <v>112</v>
      </c>
      <c r="B117" s="84">
        <f>'SERIES_DB-MetaData'!B117</f>
        <v>0</v>
      </c>
      <c r="C117" s="105">
        <f>'SERIES_DB-MetaData'!C117</f>
        <v>6</v>
      </c>
      <c r="D117" s="105" t="str">
        <f>'SERIES_DB-MetaData'!D117</f>
        <v>Kokusho_1-6</v>
      </c>
      <c r="E117" s="105" t="str">
        <f>'SERIES_DB-MetaData'!E117</f>
        <v>Kokusho (from Lu et al., 2010, NEES Database)</v>
      </c>
      <c r="F117" s="174" t="s">
        <v>861</v>
      </c>
      <c r="G117" s="86"/>
      <c r="H117" s="86"/>
      <c r="I117" s="19"/>
      <c r="J117" s="19"/>
    </row>
    <row r="118" spans="1:10">
      <c r="A118" s="84">
        <f>'SERIES_DB-MetaData'!A118</f>
        <v>113</v>
      </c>
      <c r="B118" s="84">
        <f>'SERIES_DB-MetaData'!B118</f>
        <v>0</v>
      </c>
      <c r="C118" s="105">
        <f>'SERIES_DB-MetaData'!C118</f>
        <v>7</v>
      </c>
      <c r="D118" s="105" t="str">
        <f>'SERIES_DB-MetaData'!D118</f>
        <v>Kokusho_1-7</v>
      </c>
      <c r="E118" s="105" t="str">
        <f>'SERIES_DB-MetaData'!E118</f>
        <v>Kokusho (from Lu et al., 2010, NEES Database)</v>
      </c>
      <c r="F118" s="174" t="s">
        <v>862</v>
      </c>
      <c r="G118" s="86"/>
      <c r="H118" s="86"/>
      <c r="I118" s="19"/>
      <c r="J118" s="19"/>
    </row>
    <row r="119" spans="1:10">
      <c r="A119" s="84">
        <f>'SERIES_DB-MetaData'!A119</f>
        <v>114</v>
      </c>
      <c r="B119" s="84">
        <f>'SERIES_DB-MetaData'!B119</f>
        <v>0</v>
      </c>
      <c r="C119" s="105">
        <f>'SERIES_DB-MetaData'!C119</f>
        <v>8</v>
      </c>
      <c r="D119" s="105" t="str">
        <f>'SERIES_DB-MetaData'!D119</f>
        <v>Kokusho_2-1</v>
      </c>
      <c r="E119" s="105" t="str">
        <f>'SERIES_DB-MetaData'!E119</f>
        <v>Kokusho (from Lu et al., 2010, NEES Database)</v>
      </c>
      <c r="F119" s="174" t="s">
        <v>863</v>
      </c>
      <c r="G119" s="86"/>
      <c r="H119" s="86"/>
      <c r="I119" s="19"/>
      <c r="J119" s="19"/>
    </row>
    <row r="120" spans="1:10">
      <c r="A120" s="84">
        <f>'SERIES_DB-MetaData'!A120</f>
        <v>115</v>
      </c>
      <c r="B120" s="84">
        <f>'SERIES_DB-MetaData'!B120</f>
        <v>0</v>
      </c>
      <c r="C120" s="105">
        <f>'SERIES_DB-MetaData'!C120</f>
        <v>9</v>
      </c>
      <c r="D120" s="105" t="str">
        <f>'SERIES_DB-MetaData'!D120</f>
        <v>Kokusho_2-2</v>
      </c>
      <c r="E120" s="105" t="str">
        <f>'SERIES_DB-MetaData'!E120</f>
        <v>Kokusho (from Lu et al., 2010, NEES Database)</v>
      </c>
      <c r="F120" s="174" t="s">
        <v>864</v>
      </c>
      <c r="G120" s="86"/>
      <c r="H120" s="86"/>
      <c r="I120" s="19"/>
      <c r="J120" s="19"/>
    </row>
    <row r="121" spans="1:10">
      <c r="A121" s="84">
        <f>'SERIES_DB-MetaData'!A121</f>
        <v>116</v>
      </c>
      <c r="B121" s="84">
        <f>'SERIES_DB-MetaData'!B121</f>
        <v>0</v>
      </c>
      <c r="C121" s="105">
        <f>'SERIES_DB-MetaData'!C121</f>
        <v>10</v>
      </c>
      <c r="D121" s="105" t="str">
        <f>'SERIES_DB-MetaData'!D121</f>
        <v>Kokusho_2-3</v>
      </c>
      <c r="E121" s="105" t="str">
        <f>'SERIES_DB-MetaData'!E121</f>
        <v>Kokusho (from Lu et al., 2010, NEES Database)</v>
      </c>
      <c r="F121" s="174" t="s">
        <v>865</v>
      </c>
      <c r="G121" s="86"/>
      <c r="H121" s="86"/>
      <c r="I121" s="19"/>
      <c r="J121" s="19"/>
    </row>
    <row r="122" spans="1:10">
      <c r="A122" s="84">
        <f>'SERIES_DB-MetaData'!A122</f>
        <v>117</v>
      </c>
      <c r="B122" s="84">
        <f>'SERIES_DB-MetaData'!B122</f>
        <v>0</v>
      </c>
      <c r="C122" s="105">
        <f>'SERIES_DB-MetaData'!C122</f>
        <v>11</v>
      </c>
      <c r="D122" s="105" t="str">
        <f>'SERIES_DB-MetaData'!D122</f>
        <v>Kokusho_2-4</v>
      </c>
      <c r="E122" s="105" t="str">
        <f>'SERIES_DB-MetaData'!E122</f>
        <v>Kokusho (from Lu et al., 2010, NEES Database)</v>
      </c>
      <c r="F122" s="174" t="s">
        <v>866</v>
      </c>
      <c r="G122" s="86"/>
      <c r="H122" s="86"/>
      <c r="I122" s="19"/>
      <c r="J122" s="19"/>
    </row>
    <row r="123" spans="1:10">
      <c r="A123" s="84">
        <f>'SERIES_DB-MetaData'!A123</f>
        <v>118</v>
      </c>
      <c r="B123" s="84">
        <f>'SERIES_DB-MetaData'!B123</f>
        <v>0</v>
      </c>
      <c r="C123" s="105">
        <f>'SERIES_DB-MetaData'!C123</f>
        <v>12</v>
      </c>
      <c r="D123" s="105" t="str">
        <f>'SERIES_DB-MetaData'!D123</f>
        <v>Kokusho_2-5</v>
      </c>
      <c r="E123" s="105" t="str">
        <f>'SERIES_DB-MetaData'!E123</f>
        <v>Kokusho (from Lu et al., 2010, NEES Database)</v>
      </c>
      <c r="F123" s="174" t="s">
        <v>867</v>
      </c>
      <c r="G123" s="86"/>
      <c r="H123" s="86"/>
      <c r="I123" s="19"/>
      <c r="J123" s="19"/>
    </row>
    <row r="124" spans="1:10">
      <c r="A124" s="84">
        <f>'SERIES_DB-MetaData'!A124</f>
        <v>119</v>
      </c>
      <c r="B124" s="84">
        <f>'SERIES_DB-MetaData'!B124</f>
        <v>0</v>
      </c>
      <c r="C124" s="105">
        <f>'SERIES_DB-MetaData'!C124</f>
        <v>13</v>
      </c>
      <c r="D124" s="105" t="str">
        <f>'SERIES_DB-MetaData'!D124</f>
        <v>Kokusho_3-1</v>
      </c>
      <c r="E124" s="105" t="str">
        <f>'SERIES_DB-MetaData'!E124</f>
        <v>Kokusho (from Lu et al., 2010, NEES Database)</v>
      </c>
      <c r="F124" s="174" t="s">
        <v>868</v>
      </c>
      <c r="G124" s="86"/>
      <c r="H124" s="86"/>
      <c r="I124" s="19"/>
      <c r="J124" s="19"/>
    </row>
    <row r="125" spans="1:10">
      <c r="A125" s="84">
        <f>'SERIES_DB-MetaData'!A125</f>
        <v>120</v>
      </c>
      <c r="B125" s="84">
        <f>'SERIES_DB-MetaData'!B125</f>
        <v>0</v>
      </c>
      <c r="C125" s="105">
        <f>'SERIES_DB-MetaData'!C125</f>
        <v>15</v>
      </c>
      <c r="D125" s="105" t="str">
        <f>'SERIES_DB-MetaData'!D125</f>
        <v>Kokusho_3-3</v>
      </c>
      <c r="E125" s="105" t="str">
        <f>'SERIES_DB-MetaData'!E125</f>
        <v>Kokusho (from Lu et al., 2010, NEES Database)</v>
      </c>
      <c r="F125" s="174" t="s">
        <v>869</v>
      </c>
      <c r="G125" s="86"/>
      <c r="H125" s="86"/>
      <c r="I125" s="19"/>
      <c r="J125" s="19"/>
    </row>
    <row r="126" spans="1:10">
      <c r="A126" s="84">
        <f>'SERIES_DB-MetaData'!A126</f>
        <v>121</v>
      </c>
      <c r="B126" s="84">
        <f>'SERIES_DB-MetaData'!B126</f>
        <v>0</v>
      </c>
      <c r="C126" s="105">
        <f>'SERIES_DB-MetaData'!C126</f>
        <v>16</v>
      </c>
      <c r="D126" s="105" t="str">
        <f>'SERIES_DB-MetaData'!D126</f>
        <v>Kokusho_3-4</v>
      </c>
      <c r="E126" s="105" t="str">
        <f>'SERIES_DB-MetaData'!E126</f>
        <v>Kokusho (from Lu et al., 2010, NEES Database)</v>
      </c>
      <c r="F126" s="174" t="s">
        <v>870</v>
      </c>
      <c r="G126" s="86"/>
      <c r="H126" s="86"/>
      <c r="I126" s="19"/>
      <c r="J126" s="19"/>
    </row>
    <row r="127" spans="1:10">
      <c r="A127" s="84">
        <f>'SERIES_DB-MetaData'!A127</f>
        <v>122</v>
      </c>
      <c r="B127" s="84">
        <f>'SERIES_DB-MetaData'!B127</f>
        <v>0</v>
      </c>
      <c r="C127" s="105">
        <f>'SERIES_DB-MetaData'!C127</f>
        <v>17</v>
      </c>
      <c r="D127" s="105" t="str">
        <f>'SERIES_DB-MetaData'!D127</f>
        <v>Kokusho_3-5</v>
      </c>
      <c r="E127" s="105" t="str">
        <f>'SERIES_DB-MetaData'!E127</f>
        <v>Kokusho (from Lu et al., 2010, NEES Database)</v>
      </c>
      <c r="F127" s="174" t="s">
        <v>871</v>
      </c>
      <c r="G127" s="86"/>
      <c r="H127" s="86"/>
      <c r="I127" s="19"/>
      <c r="J127" s="19"/>
    </row>
    <row r="128" spans="1:10">
      <c r="A128" s="84">
        <f>'SERIES_DB-MetaData'!A128</f>
        <v>123</v>
      </c>
      <c r="B128" s="84">
        <f>'SERIES_DB-MetaData'!B128</f>
        <v>0</v>
      </c>
      <c r="C128" s="105">
        <f>'SERIES_DB-MetaData'!C128</f>
        <v>18</v>
      </c>
      <c r="D128" s="105" t="str">
        <f>'SERIES_DB-MetaData'!D128</f>
        <v>Kokusho_3-6</v>
      </c>
      <c r="E128" s="105" t="str">
        <f>'SERIES_DB-MetaData'!E128</f>
        <v>Kokusho (from Lu et al., 2010, NEES Database)</v>
      </c>
      <c r="F128" s="174" t="s">
        <v>872</v>
      </c>
      <c r="G128" s="86"/>
      <c r="H128" s="86"/>
      <c r="I128" s="19"/>
      <c r="J128" s="19"/>
    </row>
    <row r="129" spans="1:10">
      <c r="A129" s="84">
        <f>'SERIES_DB-MetaData'!A129</f>
        <v>124</v>
      </c>
      <c r="B129" s="84">
        <f>'SERIES_DB-MetaData'!B129</f>
        <v>0</v>
      </c>
      <c r="C129" s="105">
        <f>'SERIES_DB-MetaData'!C129</f>
        <v>19</v>
      </c>
      <c r="D129" s="105" t="str">
        <f>'SERIES_DB-MetaData'!D129</f>
        <v>Kokusho_3-7</v>
      </c>
      <c r="E129" s="105" t="str">
        <f>'SERIES_DB-MetaData'!E129</f>
        <v>Kokusho (from Lu et al., 2010, NEES Database)</v>
      </c>
      <c r="F129" s="174" t="s">
        <v>873</v>
      </c>
      <c r="G129" s="86"/>
      <c r="H129" s="86"/>
      <c r="I129" s="19"/>
      <c r="J129" s="19"/>
    </row>
    <row r="130" spans="1:10">
      <c r="A130" s="84">
        <f>'SERIES_DB-MetaData'!A130</f>
        <v>125</v>
      </c>
      <c r="B130" s="84">
        <f>'SERIES_DB-MetaData'!B130</f>
        <v>0</v>
      </c>
      <c r="C130" s="105">
        <f>'SERIES_DB-MetaData'!C130</f>
        <v>20</v>
      </c>
      <c r="D130" s="105" t="str">
        <f>'SERIES_DB-MetaData'!D130</f>
        <v>Kokusho_3-8</v>
      </c>
      <c r="E130" s="105" t="str">
        <f>'SERIES_DB-MetaData'!E130</f>
        <v>Kokusho (from Lu et al., 2010, NEES Database)</v>
      </c>
      <c r="F130" s="174" t="s">
        <v>874</v>
      </c>
      <c r="G130" s="86"/>
      <c r="H130" s="86"/>
      <c r="I130" s="19"/>
      <c r="J130" s="19"/>
    </row>
    <row r="131" spans="1:10">
      <c r="A131" s="84">
        <f>'SERIES_DB-MetaData'!A131</f>
        <v>126</v>
      </c>
      <c r="B131" s="84">
        <f>'SERIES_DB-MetaData'!B131</f>
        <v>0</v>
      </c>
      <c r="C131" s="105">
        <f>'SERIES_DB-MetaData'!C131</f>
        <v>21</v>
      </c>
      <c r="D131" s="105" t="str">
        <f>'SERIES_DB-MetaData'!D131</f>
        <v>Kokusho_4-1</v>
      </c>
      <c r="E131" s="105" t="str">
        <f>'SERIES_DB-MetaData'!E131</f>
        <v>Kokusho (from Lu et al., 2010, NEES Database)</v>
      </c>
      <c r="F131" s="174" t="s">
        <v>875</v>
      </c>
      <c r="G131" s="86"/>
      <c r="H131" s="86"/>
      <c r="I131" s="19"/>
      <c r="J131" s="19"/>
    </row>
    <row r="132" spans="1:10">
      <c r="A132" s="84">
        <f>'SERIES_DB-MetaData'!A132</f>
        <v>127</v>
      </c>
      <c r="B132" s="84">
        <f>'SERIES_DB-MetaData'!B132</f>
        <v>0</v>
      </c>
      <c r="C132" s="105">
        <f>'SERIES_DB-MetaData'!C132</f>
        <v>22</v>
      </c>
      <c r="D132" s="105" t="str">
        <f>'SERIES_DB-MetaData'!D132</f>
        <v>Kokusho_4-2</v>
      </c>
      <c r="E132" s="105" t="str">
        <f>'SERIES_DB-MetaData'!E132</f>
        <v>Kokusho (from Lu et al., 2010, NEES Database)</v>
      </c>
      <c r="F132" s="174" t="s">
        <v>876</v>
      </c>
      <c r="G132" s="86"/>
      <c r="H132" s="86"/>
      <c r="I132" s="19"/>
      <c r="J132" s="19"/>
    </row>
    <row r="133" spans="1:10">
      <c r="A133" s="84">
        <f>'SERIES_DB-MetaData'!A133</f>
        <v>128</v>
      </c>
      <c r="B133" s="84">
        <f>'SERIES_DB-MetaData'!B133</f>
        <v>0</v>
      </c>
      <c r="C133" s="105">
        <f>'SERIES_DB-MetaData'!C133</f>
        <v>23</v>
      </c>
      <c r="D133" s="105" t="str">
        <f>'SERIES_DB-MetaData'!D133</f>
        <v>Kokusho_4-3</v>
      </c>
      <c r="E133" s="105" t="str">
        <f>'SERIES_DB-MetaData'!E133</f>
        <v>Kokusho (from Lu et al., 2010, NEES Database)</v>
      </c>
      <c r="F133" s="174" t="s">
        <v>877</v>
      </c>
      <c r="G133" s="86"/>
      <c r="H133" s="86"/>
      <c r="I133" s="19"/>
      <c r="J133" s="19"/>
    </row>
    <row r="134" spans="1:10">
      <c r="A134" s="84">
        <f>'SERIES_DB-MetaData'!A134</f>
        <v>129</v>
      </c>
      <c r="B134" s="84">
        <f>'SERIES_DB-MetaData'!B134</f>
        <v>0</v>
      </c>
      <c r="C134" s="105">
        <f>'SERIES_DB-MetaData'!C134</f>
        <v>24</v>
      </c>
      <c r="D134" s="105" t="str">
        <f>'SERIES_DB-MetaData'!D134</f>
        <v>Kokusho_4-4</v>
      </c>
      <c r="E134" s="105" t="str">
        <f>'SERIES_DB-MetaData'!E134</f>
        <v>Kokusho (from Lu et al., 2010, NEES Database)</v>
      </c>
      <c r="F134" s="174" t="s">
        <v>878</v>
      </c>
      <c r="G134" s="86"/>
      <c r="H134" s="86"/>
      <c r="I134" s="19"/>
      <c r="J134" s="19"/>
    </row>
    <row r="135" spans="1:10">
      <c r="A135" s="84">
        <f>'SERIES_DB-MetaData'!A135</f>
        <v>130</v>
      </c>
      <c r="B135" s="84">
        <f>'SERIES_DB-MetaData'!B135</f>
        <v>0</v>
      </c>
      <c r="C135" s="105">
        <f>'SERIES_DB-MetaData'!C135</f>
        <v>25</v>
      </c>
      <c r="D135" s="105" t="str">
        <f>'SERIES_DB-MetaData'!D135</f>
        <v>Kokusho_5-1</v>
      </c>
      <c r="E135" s="105" t="str">
        <f>'SERIES_DB-MetaData'!E135</f>
        <v>Kokusho (from Lu et al., 2010, NEES Database)</v>
      </c>
      <c r="F135" s="174" t="s">
        <v>879</v>
      </c>
      <c r="G135" s="86"/>
      <c r="H135" s="86"/>
      <c r="I135" s="19"/>
      <c r="J135" s="19"/>
    </row>
    <row r="136" spans="1:10">
      <c r="A136" s="84">
        <f>'SERIES_DB-MetaData'!A136</f>
        <v>131</v>
      </c>
      <c r="B136" s="84">
        <f>'SERIES_DB-MetaData'!B136</f>
        <v>0</v>
      </c>
      <c r="C136" s="105">
        <f>'SERIES_DB-MetaData'!C136</f>
        <v>26</v>
      </c>
      <c r="D136" s="105" t="str">
        <f>'SERIES_DB-MetaData'!D136</f>
        <v>Kokusho_5-2</v>
      </c>
      <c r="E136" s="105" t="str">
        <f>'SERIES_DB-MetaData'!E136</f>
        <v>Kokusho (from Lu et al., 2010, NEES Database)</v>
      </c>
      <c r="F136" s="174" t="s">
        <v>880</v>
      </c>
      <c r="G136" s="86"/>
      <c r="H136" s="86"/>
      <c r="I136" s="19"/>
      <c r="J136" s="19"/>
    </row>
    <row r="137" spans="1:10">
      <c r="A137" s="84">
        <f>'SERIES_DB-MetaData'!A137</f>
        <v>132</v>
      </c>
      <c r="B137" s="84">
        <f>'SERIES_DB-MetaData'!B137</f>
        <v>0</v>
      </c>
      <c r="C137" s="105">
        <f>'SERIES_DB-MetaData'!C137</f>
        <v>27</v>
      </c>
      <c r="D137" s="105" t="str">
        <f>'SERIES_DB-MetaData'!D137</f>
        <v>Kokusho_5-3</v>
      </c>
      <c r="E137" s="105" t="str">
        <f>'SERIES_DB-MetaData'!E137</f>
        <v>Kokusho (from Lu et al., 2010, NEES Database)</v>
      </c>
      <c r="F137" s="174" t="s">
        <v>881</v>
      </c>
      <c r="G137" s="86"/>
      <c r="H137" s="86"/>
      <c r="I137" s="19"/>
      <c r="J137" s="19"/>
    </row>
    <row r="138" spans="1:10">
      <c r="A138" s="84">
        <f>'SERIES_DB-MetaData'!A138</f>
        <v>133</v>
      </c>
      <c r="B138" s="84">
        <f>'SERIES_DB-MetaData'!B138</f>
        <v>0</v>
      </c>
      <c r="C138" s="105">
        <f>'SERIES_DB-MetaData'!C138</f>
        <v>28</v>
      </c>
      <c r="D138" s="105" t="str">
        <f>'SERIES_DB-MetaData'!D138</f>
        <v>Kokusho_6-1</v>
      </c>
      <c r="E138" s="105" t="str">
        <f>'SERIES_DB-MetaData'!E138</f>
        <v>Kokusho (from Lu et al., 2010, NEES Database)</v>
      </c>
      <c r="F138" s="174" t="s">
        <v>882</v>
      </c>
      <c r="G138" s="86"/>
      <c r="H138" s="86"/>
      <c r="I138" s="19"/>
      <c r="J138" s="19"/>
    </row>
    <row r="139" spans="1:10">
      <c r="A139" s="84">
        <f>'SERIES_DB-MetaData'!A139</f>
        <v>134</v>
      </c>
      <c r="B139" s="84">
        <f>'SERIES_DB-MetaData'!B139</f>
        <v>0</v>
      </c>
      <c r="C139" s="105">
        <f>'SERIES_DB-MetaData'!C139</f>
        <v>29</v>
      </c>
      <c r="D139" s="105" t="str">
        <f>'SERIES_DB-MetaData'!D139</f>
        <v>Kokusho_6-2</v>
      </c>
      <c r="E139" s="105" t="str">
        <f>'SERIES_DB-MetaData'!E139</f>
        <v>Kokusho (from Lu et al., 2010, NEES Database)</v>
      </c>
      <c r="F139" s="174" t="s">
        <v>883</v>
      </c>
      <c r="G139" s="86"/>
      <c r="H139" s="86"/>
      <c r="I139" s="19"/>
      <c r="J139" s="19"/>
    </row>
    <row r="140" spans="1:10">
      <c r="A140" s="84">
        <f>'SERIES_DB-MetaData'!A140</f>
        <v>135</v>
      </c>
      <c r="B140" s="84">
        <f>'SERIES_DB-MetaData'!B140</f>
        <v>0</v>
      </c>
      <c r="C140" s="105">
        <f>'SERIES_DB-MetaData'!C140</f>
        <v>30</v>
      </c>
      <c r="D140" s="105" t="str">
        <f>'SERIES_DB-MetaData'!D140</f>
        <v>Kokusho_6-3</v>
      </c>
      <c r="E140" s="105" t="str">
        <f>'SERIES_DB-MetaData'!E140</f>
        <v>Kokusho (from Lu et al., 2010, NEES Database)</v>
      </c>
      <c r="F140" s="174" t="s">
        <v>884</v>
      </c>
      <c r="G140" s="86"/>
      <c r="H140" s="86"/>
      <c r="I140" s="19"/>
      <c r="J140" s="19"/>
    </row>
    <row r="141" spans="1:10">
      <c r="A141" s="84">
        <f>'SERIES_DB-MetaData'!A141</f>
        <v>136</v>
      </c>
      <c r="B141" s="84">
        <f>'SERIES_DB-MetaData'!B141</f>
        <v>0</v>
      </c>
      <c r="C141" s="105">
        <f>'SERIES_DB-MetaData'!C141</f>
        <v>31</v>
      </c>
      <c r="D141" s="105" t="str">
        <f>'SERIES_DB-MetaData'!D141</f>
        <v>Kokusho_6-4</v>
      </c>
      <c r="E141" s="105" t="str">
        <f>'SERIES_DB-MetaData'!E141</f>
        <v>Kokusho (from Lu et al., 2010, NEES Database)</v>
      </c>
      <c r="F141" s="174" t="s">
        <v>885</v>
      </c>
      <c r="G141" s="86"/>
      <c r="H141" s="86"/>
      <c r="I141" s="19"/>
      <c r="J141" s="19"/>
    </row>
    <row r="142" spans="1:10">
      <c r="A142" s="84">
        <f>'SERIES_DB-MetaData'!A142</f>
        <v>137</v>
      </c>
      <c r="B142" s="84">
        <f>'SERIES_DB-MetaData'!B142</f>
        <v>0</v>
      </c>
      <c r="C142" s="105">
        <f>'SERIES_DB-MetaData'!C142</f>
        <v>32</v>
      </c>
      <c r="D142" s="105" t="str">
        <f>'SERIES_DB-MetaData'!D142</f>
        <v>Kokusho_6-5</v>
      </c>
      <c r="E142" s="105" t="str">
        <f>'SERIES_DB-MetaData'!E142</f>
        <v>Kokusho (from Lu et al., 2010, NEES Database)</v>
      </c>
      <c r="F142" s="174" t="s">
        <v>886</v>
      </c>
      <c r="G142" s="86"/>
      <c r="H142" s="86"/>
      <c r="I142" s="19"/>
      <c r="J142" s="19"/>
    </row>
    <row r="143" spans="1:10">
      <c r="A143" s="84">
        <f>'SERIES_DB-MetaData'!A143</f>
        <v>138</v>
      </c>
      <c r="B143" s="84">
        <f>'SERIES_DB-MetaData'!B143</f>
        <v>0</v>
      </c>
      <c r="C143" s="105">
        <f>'SERIES_DB-MetaData'!C143</f>
        <v>33</v>
      </c>
      <c r="D143" s="105" t="str">
        <f>'SERIES_DB-MetaData'!D143</f>
        <v>Kokusho_6-6</v>
      </c>
      <c r="E143" s="105" t="str">
        <f>'SERIES_DB-MetaData'!E143</f>
        <v>Kokusho (from Lu et al., 2010, NEES Database)</v>
      </c>
      <c r="F143" s="174" t="s">
        <v>887</v>
      </c>
      <c r="G143" s="86"/>
      <c r="H143" s="86"/>
      <c r="I143" s="19"/>
      <c r="J143" s="19"/>
    </row>
    <row r="144" spans="1:10">
      <c r="A144" s="84">
        <f>'SERIES_DB-MetaData'!A144</f>
        <v>139</v>
      </c>
      <c r="B144" s="84">
        <f>'SERIES_DB-MetaData'!B144</f>
        <v>0</v>
      </c>
      <c r="C144" s="105">
        <f>'SERIES_DB-MetaData'!C144</f>
        <v>34</v>
      </c>
      <c r="D144" s="105" t="str">
        <f>'SERIES_DB-MetaData'!D144</f>
        <v>Kokusho_6-7</v>
      </c>
      <c r="E144" s="105" t="str">
        <f>'SERIES_DB-MetaData'!E144</f>
        <v>Kokusho (from Lu et al., 2010, NEES Database)</v>
      </c>
      <c r="F144" s="174" t="s">
        <v>888</v>
      </c>
      <c r="G144" s="86"/>
      <c r="H144" s="86"/>
      <c r="I144" s="19"/>
      <c r="J144" s="19"/>
    </row>
    <row r="145" spans="1:10">
      <c r="A145" s="84">
        <f>'SERIES_DB-MetaData'!A145</f>
        <v>140</v>
      </c>
      <c r="B145" s="84">
        <f>'SERIES_DB-MetaData'!B145</f>
        <v>0</v>
      </c>
      <c r="C145" s="105">
        <f>'SERIES_DB-MetaData'!C145</f>
        <v>1</v>
      </c>
      <c r="D145" s="105" t="str">
        <f>'SERIES_DB-MetaData'!D145</f>
        <v>W1</v>
      </c>
      <c r="E145" s="105" t="str">
        <f>'SERIES_DB-MetaData'!E145</f>
        <v>Layssi,Cook (2012)</v>
      </c>
      <c r="F145" s="174" t="s">
        <v>672</v>
      </c>
      <c r="G145" s="86"/>
      <c r="H145" s="86"/>
      <c r="I145" s="19"/>
      <c r="J145" s="19"/>
    </row>
    <row r="146" spans="1:10">
      <c r="A146" s="84">
        <f>'SERIES_DB-MetaData'!A146</f>
        <v>141</v>
      </c>
      <c r="B146" s="84">
        <f>'SERIES_DB-MetaData'!B146</f>
        <v>0</v>
      </c>
      <c r="C146" s="105">
        <f>'SERIES_DB-MetaData'!C146</f>
        <v>2</v>
      </c>
      <c r="D146" s="105" t="str">
        <f>'SERIES_DB-MetaData'!D146</f>
        <v>W2</v>
      </c>
      <c r="E146" s="105" t="str">
        <f>'SERIES_DB-MetaData'!E146</f>
        <v>Layssi,Cook (2012)</v>
      </c>
      <c r="F146" s="174" t="s">
        <v>673</v>
      </c>
      <c r="G146" s="86"/>
      <c r="H146" s="86"/>
      <c r="I146" s="19"/>
      <c r="J146" s="19"/>
    </row>
    <row r="147" spans="1:10">
      <c r="A147" s="84">
        <f>'SERIES_DB-MetaData'!A147</f>
        <v>142</v>
      </c>
      <c r="B147" s="84">
        <f>'SERIES_DB-MetaData'!B147</f>
        <v>0</v>
      </c>
      <c r="C147" s="105">
        <f>'SERIES_DB-MetaData'!C147</f>
        <v>1</v>
      </c>
      <c r="D147" s="105" t="str">
        <f>'SERIES_DB-MetaData'!D147</f>
        <v>SW30</v>
      </c>
      <c r="E147" s="105" t="str">
        <f>'SERIES_DB-MetaData'!E147</f>
        <v>Lefas, Kotsovos (1990)</v>
      </c>
      <c r="F147" s="174" t="s">
        <v>675</v>
      </c>
      <c r="G147" s="86"/>
      <c r="H147" s="86"/>
      <c r="I147" s="19"/>
      <c r="J147" s="19"/>
    </row>
    <row r="148" spans="1:10">
      <c r="A148" s="84">
        <f>'SERIES_DB-MetaData'!A148</f>
        <v>143</v>
      </c>
      <c r="B148" s="84">
        <f>'SERIES_DB-MetaData'!B148</f>
        <v>0</v>
      </c>
      <c r="C148" s="105">
        <f>'SERIES_DB-MetaData'!C148</f>
        <v>2</v>
      </c>
      <c r="D148" s="105" t="str">
        <f>'SERIES_DB-MetaData'!D148</f>
        <v>SW31</v>
      </c>
      <c r="E148" s="105" t="str">
        <f>'SERIES_DB-MetaData'!E148</f>
        <v>Lefas, Kotsovos (1990)</v>
      </c>
      <c r="F148" s="174" t="s">
        <v>676</v>
      </c>
      <c r="G148" s="86"/>
      <c r="H148" s="86"/>
      <c r="I148" s="19"/>
      <c r="J148" s="19"/>
    </row>
    <row r="149" spans="1:10">
      <c r="A149" s="84">
        <f>'SERIES_DB-MetaData'!A149</f>
        <v>144</v>
      </c>
      <c r="B149" s="84">
        <f>'SERIES_DB-MetaData'!B149</f>
        <v>0</v>
      </c>
      <c r="C149" s="105">
        <f>'SERIES_DB-MetaData'!C149</f>
        <v>3</v>
      </c>
      <c r="D149" s="105" t="str">
        <f>'SERIES_DB-MetaData'!D149</f>
        <v>SW32</v>
      </c>
      <c r="E149" s="105" t="str">
        <f>'SERIES_DB-MetaData'!E149</f>
        <v>Lefas, Kotsovos (1990)</v>
      </c>
      <c r="F149" s="174" t="s">
        <v>677</v>
      </c>
      <c r="G149" s="86"/>
      <c r="H149" s="86"/>
      <c r="I149" s="19"/>
      <c r="J149" s="19"/>
    </row>
    <row r="150" spans="1:10">
      <c r="A150" s="84">
        <f>'SERIES_DB-MetaData'!A150</f>
        <v>145</v>
      </c>
      <c r="B150" s="84">
        <f>'SERIES_DB-MetaData'!B150</f>
        <v>0</v>
      </c>
      <c r="C150" s="105">
        <f>'SERIES_DB-MetaData'!C150</f>
        <v>4</v>
      </c>
      <c r="D150" s="105" t="str">
        <f>'SERIES_DB-MetaData'!D150</f>
        <v>SW33</v>
      </c>
      <c r="E150" s="105" t="str">
        <f>'SERIES_DB-MetaData'!E150</f>
        <v>Lefas, Kotsovos (1990)</v>
      </c>
      <c r="F150" s="174" t="s">
        <v>678</v>
      </c>
      <c r="G150" s="86"/>
      <c r="H150" s="86"/>
      <c r="I150" s="19"/>
      <c r="J150" s="19"/>
    </row>
    <row r="151" spans="1:10">
      <c r="A151" s="84">
        <f>'SERIES_DB-MetaData'!A151</f>
        <v>146</v>
      </c>
      <c r="B151" s="84">
        <f>'SERIES_DB-MetaData'!B151</f>
        <v>0</v>
      </c>
      <c r="C151" s="105">
        <f>'SERIES_DB-MetaData'!C151</f>
        <v>1</v>
      </c>
      <c r="D151" s="105" t="str">
        <f>'SERIES_DB-MetaData'!D151</f>
        <v>SW11</v>
      </c>
      <c r="E151" s="105" t="str">
        <f>'SERIES_DB-MetaData'!E151</f>
        <v>Lefas,Kotsovos,Ambraseys 1990</v>
      </c>
      <c r="F151" s="174" t="s">
        <v>674</v>
      </c>
      <c r="G151" s="86"/>
      <c r="H151" s="86"/>
      <c r="I151" s="19"/>
      <c r="J151" s="19"/>
    </row>
    <row r="152" spans="1:10">
      <c r="A152" s="84">
        <f>'SERIES_DB-MetaData'!A152</f>
        <v>147</v>
      </c>
      <c r="B152" s="84">
        <f>'SERIES_DB-MetaData'!B152</f>
        <v>0</v>
      </c>
      <c r="C152" s="105">
        <f>'SERIES_DB-MetaData'!C152</f>
        <v>2</v>
      </c>
      <c r="D152" s="105" t="str">
        <f>'SERIES_DB-MetaData'!D152</f>
        <v>SW12</v>
      </c>
      <c r="E152" s="105" t="str">
        <f>'SERIES_DB-MetaData'!E152</f>
        <v>Lefas,Kotsovos,Ambraseys 1990</v>
      </c>
      <c r="F152" s="174" t="s">
        <v>679</v>
      </c>
      <c r="G152" s="86"/>
      <c r="H152" s="86"/>
      <c r="I152" s="19"/>
      <c r="J152" s="19"/>
    </row>
    <row r="153" spans="1:10">
      <c r="A153" s="84">
        <f>'SERIES_DB-MetaData'!A153</f>
        <v>148</v>
      </c>
      <c r="B153" s="84">
        <f>'SERIES_DB-MetaData'!B153</f>
        <v>0</v>
      </c>
      <c r="C153" s="105">
        <f>'SERIES_DB-MetaData'!C153</f>
        <v>3</v>
      </c>
      <c r="D153" s="105" t="str">
        <f>'SERIES_DB-MetaData'!D153</f>
        <v>SW13</v>
      </c>
      <c r="E153" s="105" t="str">
        <f>'SERIES_DB-MetaData'!E153</f>
        <v>Lefas,Kotsovos,Ambraseys 1990</v>
      </c>
      <c r="F153" s="174" t="s">
        <v>680</v>
      </c>
      <c r="G153" s="86"/>
      <c r="H153" s="86"/>
      <c r="I153" s="19"/>
      <c r="J153" s="19"/>
    </row>
    <row r="154" spans="1:10">
      <c r="A154" s="84">
        <f>'SERIES_DB-MetaData'!A154</f>
        <v>149</v>
      </c>
      <c r="B154" s="84">
        <f>'SERIES_DB-MetaData'!B154</f>
        <v>0</v>
      </c>
      <c r="C154" s="105">
        <f>'SERIES_DB-MetaData'!C154</f>
        <v>4</v>
      </c>
      <c r="D154" s="105" t="str">
        <f>'SERIES_DB-MetaData'!D154</f>
        <v>SW14</v>
      </c>
      <c r="E154" s="105" t="str">
        <f>'SERIES_DB-MetaData'!E154</f>
        <v>Lefas,Kotsovos,Ambraseys 1990</v>
      </c>
      <c r="F154" s="174" t="s">
        <v>681</v>
      </c>
      <c r="G154" s="86"/>
      <c r="H154" s="86"/>
      <c r="I154" s="19"/>
      <c r="J154" s="19"/>
    </row>
    <row r="155" spans="1:10">
      <c r="A155" s="84">
        <f>'SERIES_DB-MetaData'!A155</f>
        <v>150</v>
      </c>
      <c r="B155" s="84">
        <f>'SERIES_DB-MetaData'!B155</f>
        <v>0</v>
      </c>
      <c r="C155" s="105">
        <f>'SERIES_DB-MetaData'!C155</f>
        <v>5</v>
      </c>
      <c r="D155" s="105" t="str">
        <f>'SERIES_DB-MetaData'!D155</f>
        <v>SW15</v>
      </c>
      <c r="E155" s="105" t="str">
        <f>'SERIES_DB-MetaData'!E155</f>
        <v>Lefas,Kotsovos,Ambraseys 1990</v>
      </c>
      <c r="F155" s="174" t="s">
        <v>682</v>
      </c>
      <c r="G155" s="86"/>
      <c r="H155" s="86"/>
      <c r="I155" s="19"/>
      <c r="J155" s="19"/>
    </row>
    <row r="156" spans="1:10">
      <c r="A156" s="84">
        <f>'SERIES_DB-MetaData'!A156</f>
        <v>151</v>
      </c>
      <c r="B156" s="84">
        <f>'SERIES_DB-MetaData'!B156</f>
        <v>0</v>
      </c>
      <c r="C156" s="105">
        <f>'SERIES_DB-MetaData'!C156</f>
        <v>6</v>
      </c>
      <c r="D156" s="105" t="str">
        <f>'SERIES_DB-MetaData'!D156</f>
        <v>SW16</v>
      </c>
      <c r="E156" s="105" t="str">
        <f>'SERIES_DB-MetaData'!E156</f>
        <v>Lefas,Kotsovos,Ambraseys 1990</v>
      </c>
      <c r="F156" s="174" t="s">
        <v>683</v>
      </c>
      <c r="G156" s="86"/>
      <c r="H156" s="86"/>
      <c r="I156" s="19"/>
      <c r="J156" s="19"/>
    </row>
    <row r="157" spans="1:10">
      <c r="A157" s="84">
        <f>'SERIES_DB-MetaData'!A157</f>
        <v>152</v>
      </c>
      <c r="B157" s="84">
        <f>'SERIES_DB-MetaData'!B157</f>
        <v>0</v>
      </c>
      <c r="C157" s="105">
        <f>'SERIES_DB-MetaData'!C157</f>
        <v>7</v>
      </c>
      <c r="D157" s="105" t="str">
        <f>'SERIES_DB-MetaData'!D157</f>
        <v>SW17</v>
      </c>
      <c r="E157" s="105" t="str">
        <f>'SERIES_DB-MetaData'!E157</f>
        <v>Lefas,Kotsovos,Ambraseys 1990</v>
      </c>
      <c r="F157" s="174" t="s">
        <v>684</v>
      </c>
      <c r="G157" s="86"/>
      <c r="H157" s="86"/>
      <c r="I157" s="19"/>
      <c r="J157" s="19"/>
    </row>
    <row r="158" spans="1:10">
      <c r="A158" s="84">
        <f>'SERIES_DB-MetaData'!A158</f>
        <v>153</v>
      </c>
      <c r="B158" s="84">
        <f>'SERIES_DB-MetaData'!B158</f>
        <v>0</v>
      </c>
      <c r="C158" s="105">
        <f>'SERIES_DB-MetaData'!C158</f>
        <v>8</v>
      </c>
      <c r="D158" s="105" t="str">
        <f>'SERIES_DB-MetaData'!D158</f>
        <v>SW21</v>
      </c>
      <c r="E158" s="105" t="str">
        <f>'SERIES_DB-MetaData'!E158</f>
        <v>Lefas,Kotsovos,Ambraseys 1990</v>
      </c>
      <c r="F158" s="174" t="s">
        <v>685</v>
      </c>
      <c r="G158" s="86"/>
      <c r="H158" s="86"/>
      <c r="I158" s="19"/>
      <c r="J158" s="19"/>
    </row>
    <row r="159" spans="1:10">
      <c r="A159" s="84">
        <f>'SERIES_DB-MetaData'!A159</f>
        <v>154</v>
      </c>
      <c r="B159" s="84">
        <f>'SERIES_DB-MetaData'!B159</f>
        <v>0</v>
      </c>
      <c r="C159" s="105">
        <f>'SERIES_DB-MetaData'!C159</f>
        <v>9</v>
      </c>
      <c r="D159" s="105" t="str">
        <f>'SERIES_DB-MetaData'!D159</f>
        <v>SW22</v>
      </c>
      <c r="E159" s="105" t="str">
        <f>'SERIES_DB-MetaData'!E159</f>
        <v>Lefas,Kotsovos,Ambraseys 1990</v>
      </c>
      <c r="F159" s="174" t="s">
        <v>686</v>
      </c>
      <c r="G159" s="86"/>
      <c r="H159" s="86"/>
      <c r="I159" s="19"/>
      <c r="J159" s="19"/>
    </row>
    <row r="160" spans="1:10">
      <c r="A160" s="84">
        <f>'SERIES_DB-MetaData'!A160</f>
        <v>155</v>
      </c>
      <c r="B160" s="84">
        <f>'SERIES_DB-MetaData'!B160</f>
        <v>0</v>
      </c>
      <c r="C160" s="105">
        <f>'SERIES_DB-MetaData'!C160</f>
        <v>10</v>
      </c>
      <c r="D160" s="105" t="str">
        <f>'SERIES_DB-MetaData'!D160</f>
        <v>SW23</v>
      </c>
      <c r="E160" s="105" t="str">
        <f>'SERIES_DB-MetaData'!E160</f>
        <v>Lefas,Kotsovos,Ambraseys 1990</v>
      </c>
      <c r="F160" s="174" t="s">
        <v>687</v>
      </c>
      <c r="G160" s="86"/>
      <c r="H160" s="86"/>
      <c r="I160" s="19"/>
      <c r="J160" s="19"/>
    </row>
    <row r="161" spans="1:10">
      <c r="A161" s="84">
        <f>'SERIES_DB-MetaData'!A161</f>
        <v>156</v>
      </c>
      <c r="B161" s="84">
        <f>'SERIES_DB-MetaData'!B161</f>
        <v>0</v>
      </c>
      <c r="C161" s="105">
        <f>'SERIES_DB-MetaData'!C161</f>
        <v>11</v>
      </c>
      <c r="D161" s="105" t="str">
        <f>'SERIES_DB-MetaData'!D161</f>
        <v>SW24</v>
      </c>
      <c r="E161" s="105" t="str">
        <f>'SERIES_DB-MetaData'!E161</f>
        <v>Lefas,Kotsovos,Ambraseys 1990</v>
      </c>
      <c r="F161" s="174" t="s">
        <v>688</v>
      </c>
      <c r="G161" s="86"/>
      <c r="H161" s="86"/>
      <c r="I161" s="19"/>
      <c r="J161" s="19"/>
    </row>
    <row r="162" spans="1:10">
      <c r="A162" s="84">
        <f>'SERIES_DB-MetaData'!A162</f>
        <v>157</v>
      </c>
      <c r="B162" s="84">
        <f>'SERIES_DB-MetaData'!B162</f>
        <v>0</v>
      </c>
      <c r="C162" s="105">
        <f>'SERIES_DB-MetaData'!C162</f>
        <v>12</v>
      </c>
      <c r="D162" s="105" t="str">
        <f>'SERIES_DB-MetaData'!D162</f>
        <v>SW25</v>
      </c>
      <c r="E162" s="105" t="str">
        <f>'SERIES_DB-MetaData'!E162</f>
        <v>Lefas,Kotsovos,Ambraseys 1990</v>
      </c>
      <c r="F162" s="174" t="s">
        <v>689</v>
      </c>
      <c r="G162" s="86"/>
      <c r="H162" s="86"/>
      <c r="I162" s="19"/>
      <c r="J162" s="19"/>
    </row>
    <row r="163" spans="1:10">
      <c r="A163" s="84">
        <f>'SERIES_DB-MetaData'!A163</f>
        <v>158</v>
      </c>
      <c r="B163" s="84">
        <f>'SERIES_DB-MetaData'!B163</f>
        <v>0</v>
      </c>
      <c r="C163" s="105">
        <f>'SERIES_DB-MetaData'!C163</f>
        <v>13</v>
      </c>
      <c r="D163" s="105" t="str">
        <f>'SERIES_DB-MetaData'!D163</f>
        <v>SW26</v>
      </c>
      <c r="E163" s="105" t="str">
        <f>'SERIES_DB-MetaData'!E163</f>
        <v>Lefas,Kotsovos,Ambraseys 1990</v>
      </c>
      <c r="F163" s="174" t="s">
        <v>690</v>
      </c>
      <c r="G163" s="86"/>
      <c r="H163" s="86"/>
      <c r="I163" s="19"/>
      <c r="J163" s="19"/>
    </row>
    <row r="164" spans="1:10">
      <c r="A164" s="84">
        <f>'SERIES_DB-MetaData'!A164</f>
        <v>159</v>
      </c>
      <c r="B164" s="84">
        <f>'SERIES_DB-MetaData'!B164</f>
        <v>0</v>
      </c>
      <c r="C164" s="105">
        <f>'SERIES_DB-MetaData'!C164</f>
        <v>1</v>
      </c>
      <c r="D164" s="105" t="str">
        <f>'SERIES_DB-MetaData'!D164</f>
        <v>1'</v>
      </c>
      <c r="E164" s="105" t="str">
        <f>'SERIES_DB-MetaData'!E164</f>
        <v>Lombard et al (2000)</v>
      </c>
      <c r="F164" s="174" t="s">
        <v>691</v>
      </c>
      <c r="G164" s="86"/>
      <c r="H164" s="86"/>
      <c r="I164" s="19"/>
      <c r="J164" s="19"/>
    </row>
    <row r="165" spans="1:10">
      <c r="A165" s="84">
        <f>'SERIES_DB-MetaData'!A165</f>
        <v>160</v>
      </c>
      <c r="B165" s="84">
        <f>'SERIES_DB-MetaData'!B165</f>
        <v>0</v>
      </c>
      <c r="C165" s="105">
        <f>'SERIES_DB-MetaData'!C165</f>
        <v>1</v>
      </c>
      <c r="D165" s="105" t="str">
        <f>'SERIES_DB-MetaData'!D165</f>
        <v>SW13</v>
      </c>
      <c r="E165" s="105" t="str">
        <f>'SERIES_DB-MetaData'!E165</f>
        <v>Lopes 2001</v>
      </c>
      <c r="F165" s="174" t="s">
        <v>692</v>
      </c>
      <c r="G165" s="86"/>
      <c r="H165" s="86"/>
      <c r="I165" s="19"/>
      <c r="J165" s="19"/>
    </row>
    <row r="166" spans="1:10">
      <c r="A166" s="84">
        <f>'SERIES_DB-MetaData'!A166</f>
        <v>161</v>
      </c>
      <c r="B166" s="84">
        <f>'SERIES_DB-MetaData'!B166</f>
        <v>0</v>
      </c>
      <c r="C166" s="105">
        <f>'SERIES_DB-MetaData'!C166</f>
        <v>2</v>
      </c>
      <c r="D166" s="105" t="str">
        <f>'SERIES_DB-MetaData'!D166</f>
        <v>SW16</v>
      </c>
      <c r="E166" s="105" t="str">
        <f>'SERIES_DB-MetaData'!E166</f>
        <v>Lopes 2001</v>
      </c>
      <c r="F166" s="174" t="s">
        <v>693</v>
      </c>
      <c r="G166" s="86"/>
      <c r="H166" s="86"/>
      <c r="I166" s="19"/>
      <c r="J166" s="19"/>
    </row>
    <row r="167" spans="1:10">
      <c r="A167" s="84">
        <f>'SERIES_DB-MetaData'!A167</f>
        <v>162</v>
      </c>
      <c r="B167" s="84">
        <f>'SERIES_DB-MetaData'!B167</f>
        <v>0</v>
      </c>
      <c r="C167" s="105">
        <f>'SERIES_DB-MetaData'!C167</f>
        <v>3</v>
      </c>
      <c r="D167" s="105" t="str">
        <f>'SERIES_DB-MetaData'!D167</f>
        <v>SW17</v>
      </c>
      <c r="E167" s="105" t="str">
        <f>'SERIES_DB-MetaData'!E167</f>
        <v>Lopes 2001</v>
      </c>
      <c r="F167" s="174" t="s">
        <v>694</v>
      </c>
      <c r="G167" s="86"/>
      <c r="H167" s="86"/>
      <c r="I167" s="19"/>
      <c r="J167" s="19"/>
    </row>
    <row r="168" spans="1:10">
      <c r="A168" s="84">
        <f>'SERIES_DB-MetaData'!A168</f>
        <v>163</v>
      </c>
      <c r="B168" s="84">
        <f>'SERIES_DB-MetaData'!B168</f>
        <v>0</v>
      </c>
      <c r="C168" s="105">
        <f>'SERIES_DB-MetaData'!C168</f>
        <v>4</v>
      </c>
      <c r="D168" s="105" t="str">
        <f>'SERIES_DB-MetaData'!D168</f>
        <v>SW18</v>
      </c>
      <c r="E168" s="105" t="str">
        <f>'SERIES_DB-MetaData'!E168</f>
        <v>Lopes 2001</v>
      </c>
      <c r="F168" s="174" t="s">
        <v>695</v>
      </c>
      <c r="G168" s="86"/>
      <c r="H168" s="86"/>
      <c r="I168" s="19"/>
      <c r="J168" s="19"/>
    </row>
    <row r="169" spans="1:10">
      <c r="A169" s="84">
        <f>'SERIES_DB-MetaData'!A169</f>
        <v>164</v>
      </c>
      <c r="B169" s="84">
        <f>'SERIES_DB-MetaData'!B169</f>
        <v>0</v>
      </c>
      <c r="C169" s="105">
        <f>'SERIES_DB-MetaData'!C169</f>
        <v>1</v>
      </c>
      <c r="D169" s="105" t="str">
        <f>'SERIES_DB-MetaData'!D169</f>
        <v>WS-T1-S1</v>
      </c>
      <c r="E169" s="105" t="str">
        <f>'SERIES_DB-MetaData'!E169</f>
        <v>Massone, Orakcal, Wallace (2009)</v>
      </c>
      <c r="F169" s="174" t="s">
        <v>696</v>
      </c>
      <c r="G169" s="86"/>
      <c r="H169" s="86"/>
      <c r="I169" s="19"/>
      <c r="J169" s="19"/>
    </row>
    <row r="170" spans="1:10">
      <c r="A170" s="84">
        <f>'SERIES_DB-MetaData'!A170</f>
        <v>165</v>
      </c>
      <c r="B170" s="84">
        <f>'SERIES_DB-MetaData'!B170</f>
        <v>0</v>
      </c>
      <c r="C170" s="105">
        <f>'SERIES_DB-MetaData'!C170</f>
        <v>8</v>
      </c>
      <c r="D170" s="105" t="str">
        <f>'SERIES_DB-MetaData'!D170</f>
        <v>WS-T4-S2</v>
      </c>
      <c r="E170" s="105" t="str">
        <f>'SERIES_DB-MetaData'!E170</f>
        <v>Massone, Orakcal, Wallace (2009)</v>
      </c>
      <c r="F170" s="174" t="s">
        <v>697</v>
      </c>
      <c r="G170" s="86"/>
      <c r="H170" s="86"/>
      <c r="I170" s="19"/>
      <c r="J170" s="19"/>
    </row>
    <row r="171" spans="1:10">
      <c r="A171" s="84">
        <f>'SERIES_DB-MetaData'!A171</f>
        <v>166</v>
      </c>
      <c r="B171" s="84">
        <f>'SERIES_DB-MetaData'!B171</f>
        <v>0</v>
      </c>
      <c r="C171" s="105">
        <f>'SERIES_DB-MetaData'!C171</f>
        <v>14</v>
      </c>
      <c r="D171" s="105" t="str">
        <f>'SERIES_DB-MetaData'!D171</f>
        <v>WP-T5-N10-S2</v>
      </c>
      <c r="E171" s="105" t="str">
        <f>'SERIES_DB-MetaData'!E171</f>
        <v>Massone, Orakcal, Wallace (2009)</v>
      </c>
      <c r="F171" s="174" t="s">
        <v>698</v>
      </c>
      <c r="G171" s="86"/>
      <c r="H171" s="86"/>
      <c r="I171" s="19"/>
      <c r="J171" s="19"/>
    </row>
    <row r="172" spans="1:10">
      <c r="A172" s="84">
        <f>'SERIES_DB-MetaData'!A172</f>
        <v>167</v>
      </c>
      <c r="B172" s="84">
        <f>'SERIES_DB-MetaData'!B172</f>
        <v>0</v>
      </c>
      <c r="C172" s="105">
        <f>'SERIES_DB-MetaData'!C172</f>
        <v>1</v>
      </c>
      <c r="D172" s="105" t="str">
        <f>'SERIES_DB-MetaData'!D172</f>
        <v>F0W5-0.00-1.3-0.014</v>
      </c>
      <c r="E172" s="105" t="str">
        <f>'SERIES_DB-MetaData'!E172</f>
        <v>Matsuoka et al. 2003</v>
      </c>
      <c r="F172" s="174" t="s">
        <v>699</v>
      </c>
      <c r="G172" s="86"/>
      <c r="H172" s="86"/>
      <c r="I172" s="19"/>
      <c r="J172" s="19"/>
    </row>
    <row r="173" spans="1:10">
      <c r="A173" s="84">
        <f>'SERIES_DB-MetaData'!A173</f>
        <v>168</v>
      </c>
      <c r="B173" s="84">
        <f>'SERIES_DB-MetaData'!B173</f>
        <v>0</v>
      </c>
      <c r="C173" s="105">
        <f>'SERIES_DB-MetaData'!C173</f>
        <v>2</v>
      </c>
      <c r="D173" s="105" t="str">
        <f>'SERIES_DB-MetaData'!D173</f>
        <v>F0W5-0.00-1.3-1.4</v>
      </c>
      <c r="E173" s="105" t="str">
        <f>'SERIES_DB-MetaData'!E173</f>
        <v>Matsuoka et al. 2003</v>
      </c>
      <c r="F173" s="174" t="s">
        <v>700</v>
      </c>
      <c r="G173" s="86"/>
      <c r="H173" s="86"/>
      <c r="I173" s="19"/>
      <c r="J173" s="19"/>
    </row>
    <row r="174" spans="1:10">
      <c r="A174" s="84">
        <f>'SERIES_DB-MetaData'!A174</f>
        <v>169</v>
      </c>
      <c r="B174" s="84">
        <f>'SERIES_DB-MetaData'!B174</f>
        <v>0</v>
      </c>
      <c r="C174" s="105">
        <f>'SERIES_DB-MetaData'!C174</f>
        <v>3</v>
      </c>
      <c r="D174" s="105" t="str">
        <f>'SERIES_DB-MetaData'!D174</f>
        <v>F1W5-0.00-1.3-0.014</v>
      </c>
      <c r="E174" s="105" t="str">
        <f>'SERIES_DB-MetaData'!E174</f>
        <v>Matsuoka et al. 2003</v>
      </c>
      <c r="F174" s="174" t="s">
        <v>701</v>
      </c>
      <c r="G174" s="86"/>
      <c r="H174" s="86"/>
      <c r="I174" s="19"/>
      <c r="J174" s="19"/>
    </row>
    <row r="175" spans="1:10">
      <c r="A175" s="84">
        <f>'SERIES_DB-MetaData'!A175</f>
        <v>170</v>
      </c>
      <c r="B175" s="84">
        <f>'SERIES_DB-MetaData'!B175</f>
        <v>0</v>
      </c>
      <c r="C175" s="105">
        <f>'SERIES_DB-MetaData'!C175</f>
        <v>4</v>
      </c>
      <c r="D175" s="105" t="str">
        <f>'SERIES_DB-MetaData'!D175</f>
        <v>F1W5-0.00-1.3-1.4</v>
      </c>
      <c r="E175" s="105" t="str">
        <f>'SERIES_DB-MetaData'!E175</f>
        <v>Matsuoka et al. 2003</v>
      </c>
      <c r="F175" s="174" t="s">
        <v>702</v>
      </c>
      <c r="G175" s="86"/>
      <c r="H175" s="86"/>
      <c r="I175" s="19"/>
      <c r="J175" s="19"/>
    </row>
    <row r="176" spans="1:10">
      <c r="A176" s="84">
        <f>'SERIES_DB-MetaData'!A176</f>
        <v>171</v>
      </c>
      <c r="B176" s="84">
        <f>'SERIES_DB-MetaData'!B176</f>
        <v>0</v>
      </c>
      <c r="C176" s="105">
        <f>'SERIES_DB-MetaData'!C176</f>
        <v>5</v>
      </c>
      <c r="D176" s="105" t="str">
        <f>'SERIES_DB-MetaData'!D176</f>
        <v>FS0W5-0.00-2.5-0.014</v>
      </c>
      <c r="E176" s="105" t="str">
        <f>'SERIES_DB-MetaData'!E176</f>
        <v>Matsuoka et al. 2003</v>
      </c>
      <c r="F176" s="174" t="s">
        <v>703</v>
      </c>
      <c r="G176" s="86"/>
      <c r="H176" s="86"/>
      <c r="I176" s="19"/>
      <c r="J176" s="19"/>
    </row>
    <row r="177" spans="1:10">
      <c r="A177" s="84">
        <f>'SERIES_DB-MetaData'!A177</f>
        <v>172</v>
      </c>
      <c r="B177" s="84">
        <f>'SERIES_DB-MetaData'!B177</f>
        <v>0</v>
      </c>
      <c r="C177" s="105">
        <f>'SERIES_DB-MetaData'!C177</f>
        <v>6</v>
      </c>
      <c r="D177" s="105" t="str">
        <f>'SERIES_DB-MetaData'!D177</f>
        <v>FS0W5-0.00-2.5-1.4</v>
      </c>
      <c r="E177" s="105" t="str">
        <f>'SERIES_DB-MetaData'!E177</f>
        <v>Matsuoka et al. 2003</v>
      </c>
      <c r="F177" s="174" t="s">
        <v>704</v>
      </c>
      <c r="G177" s="86"/>
      <c r="H177" s="86"/>
      <c r="I177" s="19"/>
      <c r="J177" s="19"/>
    </row>
    <row r="178" spans="1:10">
      <c r="A178" s="84">
        <f>'SERIES_DB-MetaData'!A178</f>
        <v>173</v>
      </c>
      <c r="B178" s="84">
        <f>'SERIES_DB-MetaData'!B178</f>
        <v>0</v>
      </c>
      <c r="C178" s="105">
        <f>'SERIES_DB-MetaData'!C178</f>
        <v>7</v>
      </c>
      <c r="D178" s="105" t="str">
        <f>'SERIES_DB-MetaData'!D178</f>
        <v>FS1W5-0.00-2.5-0.014</v>
      </c>
      <c r="E178" s="105" t="str">
        <f>'SERIES_DB-MetaData'!E178</f>
        <v>Matsuoka et al. 2003</v>
      </c>
      <c r="F178" s="174" t="s">
        <v>705</v>
      </c>
      <c r="G178" s="86"/>
      <c r="H178" s="86"/>
      <c r="I178" s="19"/>
      <c r="J178" s="19"/>
    </row>
    <row r="179" spans="1:10">
      <c r="A179" s="84">
        <f>'SERIES_DB-MetaData'!A179</f>
        <v>174</v>
      </c>
      <c r="B179" s="84">
        <f>'SERIES_DB-MetaData'!B179</f>
        <v>0</v>
      </c>
      <c r="C179" s="105">
        <f>'SERIES_DB-MetaData'!C179</f>
        <v>8</v>
      </c>
      <c r="D179" s="105" t="str">
        <f>'SERIES_DB-MetaData'!D179</f>
        <v>FS1W5-0.00-2.5-1.4</v>
      </c>
      <c r="E179" s="105" t="str">
        <f>'SERIES_DB-MetaData'!E179</f>
        <v>Matsuoka et al. 2003</v>
      </c>
      <c r="F179" s="174" t="s">
        <v>706</v>
      </c>
      <c r="G179" s="86"/>
      <c r="H179" s="86"/>
      <c r="I179" s="19"/>
      <c r="J179" s="19"/>
    </row>
    <row r="180" spans="1:10">
      <c r="A180" s="84">
        <f>'SERIES_DB-MetaData'!A180</f>
        <v>175</v>
      </c>
      <c r="B180" s="84">
        <f>'SERIES_DB-MetaData'!B180</f>
        <v>0</v>
      </c>
      <c r="C180" s="105">
        <f>'SERIES_DB-MetaData'!C180</f>
        <v>9</v>
      </c>
      <c r="D180" s="105" t="str">
        <f>'SERIES_DB-MetaData'!D180</f>
        <v>S0W5-0.00-4.5-0.014</v>
      </c>
      <c r="E180" s="105" t="str">
        <f>'SERIES_DB-MetaData'!E180</f>
        <v>Matsuoka et al. 2003</v>
      </c>
      <c r="F180" s="174" t="s">
        <v>707</v>
      </c>
      <c r="G180" s="86"/>
      <c r="H180" s="86"/>
      <c r="I180" s="19"/>
      <c r="J180" s="19"/>
    </row>
    <row r="181" spans="1:10">
      <c r="A181" s="84">
        <f>'SERIES_DB-MetaData'!A181</f>
        <v>176</v>
      </c>
      <c r="B181" s="84">
        <f>'SERIES_DB-MetaData'!B181</f>
        <v>0</v>
      </c>
      <c r="C181" s="105">
        <f>'SERIES_DB-MetaData'!C181</f>
        <v>10</v>
      </c>
      <c r="D181" s="105" t="str">
        <f>'SERIES_DB-MetaData'!D181</f>
        <v>S0W5-0.00-4.5-1.4</v>
      </c>
      <c r="E181" s="105" t="str">
        <f>'SERIES_DB-MetaData'!E181</f>
        <v>Matsuoka et al. 2003</v>
      </c>
      <c r="F181" s="174" t="s">
        <v>708</v>
      </c>
      <c r="G181" s="86"/>
      <c r="H181" s="86"/>
      <c r="I181" s="19"/>
      <c r="J181" s="19"/>
    </row>
    <row r="182" spans="1:10">
      <c r="A182" s="84">
        <f>'SERIES_DB-MetaData'!A182</f>
        <v>177</v>
      </c>
      <c r="B182" s="84">
        <f>'SERIES_DB-MetaData'!B182</f>
        <v>0</v>
      </c>
      <c r="C182" s="105">
        <f>'SERIES_DB-MetaData'!C182</f>
        <v>11</v>
      </c>
      <c r="D182" s="105" t="str">
        <f>'SERIES_DB-MetaData'!D182</f>
        <v>S1W5-0.00-4.5-0.014</v>
      </c>
      <c r="E182" s="105" t="str">
        <f>'SERIES_DB-MetaData'!E182</f>
        <v>Matsuoka et al. 2003</v>
      </c>
      <c r="F182" s="174" t="s">
        <v>709</v>
      </c>
      <c r="G182" s="86"/>
      <c r="H182" s="86"/>
      <c r="I182" s="19"/>
      <c r="J182" s="19"/>
    </row>
    <row r="183" spans="1:10">
      <c r="A183" s="84">
        <f>'SERIES_DB-MetaData'!A183</f>
        <v>178</v>
      </c>
      <c r="B183" s="84">
        <f>'SERIES_DB-MetaData'!B183</f>
        <v>0</v>
      </c>
      <c r="C183" s="105">
        <f>'SERIES_DB-MetaData'!C183</f>
        <v>12</v>
      </c>
      <c r="D183" s="105" t="str">
        <f>'SERIES_DB-MetaData'!D183</f>
        <v>S1W5-0.00-4.5-1.4</v>
      </c>
      <c r="E183" s="105" t="str">
        <f>'SERIES_DB-MetaData'!E183</f>
        <v>Matsuoka et al. 2003</v>
      </c>
      <c r="F183" s="174" t="s">
        <v>710</v>
      </c>
      <c r="G183" s="86"/>
      <c r="H183" s="86"/>
      <c r="I183" s="19"/>
      <c r="J183" s="19"/>
    </row>
    <row r="184" spans="1:10">
      <c r="A184" s="84">
        <f>'SERIES_DB-MetaData'!A184</f>
        <v>179</v>
      </c>
      <c r="B184" s="84">
        <f>'SERIES_DB-MetaData'!B184</f>
        <v>0</v>
      </c>
      <c r="C184" s="105">
        <f>'SERIES_DB-MetaData'!C184</f>
        <v>1</v>
      </c>
      <c r="D184" s="105" t="str">
        <f>'SERIES_DB-MetaData'!D184</f>
        <v>NO. 1</v>
      </c>
      <c r="E184" s="105" t="str">
        <f>'SERIES_DB-MetaData'!E184</f>
        <v>Nakachi, Toda et Tabata (1996)</v>
      </c>
      <c r="F184" s="174" t="s">
        <v>781</v>
      </c>
      <c r="G184" s="86"/>
      <c r="H184" s="86"/>
      <c r="I184" s="19"/>
      <c r="J184" s="19"/>
    </row>
    <row r="185" spans="1:10">
      <c r="A185" s="84">
        <f>'SERIES_DB-MetaData'!A185</f>
        <v>180</v>
      </c>
      <c r="B185" s="84">
        <f>'SERIES_DB-MetaData'!B185</f>
        <v>0</v>
      </c>
      <c r="C185" s="105">
        <f>'SERIES_DB-MetaData'!C185</f>
        <v>2</v>
      </c>
      <c r="D185" s="105" t="str">
        <f>'SERIES_DB-MetaData'!D185</f>
        <v>NO. 2</v>
      </c>
      <c r="E185" s="105" t="str">
        <f>'SERIES_DB-MetaData'!E185</f>
        <v>Nakachi, Toda et Tabata (1996)</v>
      </c>
      <c r="F185" s="174" t="s">
        <v>782</v>
      </c>
      <c r="G185" s="86"/>
      <c r="H185" s="86"/>
      <c r="I185" s="19"/>
      <c r="J185" s="19"/>
    </row>
    <row r="186" spans="1:10">
      <c r="A186" s="84">
        <f>'SERIES_DB-MetaData'!A186</f>
        <v>181</v>
      </c>
      <c r="B186" s="84">
        <f>'SERIES_DB-MetaData'!B186</f>
        <v>0</v>
      </c>
      <c r="C186" s="105">
        <f>'SERIES_DB-MetaData'!C186</f>
        <v>3</v>
      </c>
      <c r="D186" s="105" t="str">
        <f>'SERIES_DB-MetaData'!D186</f>
        <v>NO. 3</v>
      </c>
      <c r="E186" s="105" t="str">
        <f>'SERIES_DB-MetaData'!E186</f>
        <v>Nakachi, Toda et Tabata (1996)</v>
      </c>
      <c r="F186" s="174" t="s">
        <v>783</v>
      </c>
      <c r="G186" s="86"/>
      <c r="H186" s="86"/>
      <c r="I186" s="19"/>
      <c r="J186" s="19"/>
    </row>
    <row r="187" spans="1:10">
      <c r="A187" s="84">
        <f>'SERIES_DB-MetaData'!A187</f>
        <v>182</v>
      </c>
      <c r="B187" s="84">
        <f>'SERIES_DB-MetaData'!B187</f>
        <v>0</v>
      </c>
      <c r="C187" s="105">
        <f>'SERIES_DB-MetaData'!C187</f>
        <v>4</v>
      </c>
      <c r="D187" s="105" t="str">
        <f>'SERIES_DB-MetaData'!D187</f>
        <v>NO. 4</v>
      </c>
      <c r="E187" s="105" t="str">
        <f>'SERIES_DB-MetaData'!E187</f>
        <v>Nakachi, Toda et Tabata (1996)</v>
      </c>
      <c r="F187" s="174" t="s">
        <v>784</v>
      </c>
      <c r="G187" s="86"/>
      <c r="H187" s="86"/>
      <c r="I187" s="19"/>
      <c r="J187" s="19"/>
    </row>
    <row r="188" spans="1:10">
      <c r="A188" s="84">
        <f>'SERIES_DB-MetaData'!A188</f>
        <v>183</v>
      </c>
      <c r="B188" s="84">
        <f>'SERIES_DB-MetaData'!B188</f>
        <v>0</v>
      </c>
      <c r="C188" s="105">
        <f>'SERIES_DB-MetaData'!C188</f>
        <v>1</v>
      </c>
      <c r="D188" s="105" t="str">
        <f>'SERIES_DB-MetaData'!D188</f>
        <v>I-1</v>
      </c>
      <c r="E188" s="105" t="str">
        <f>'SERIES_DB-MetaData'!E188</f>
        <v>Nakamura et al 2009</v>
      </c>
      <c r="F188" s="174" t="s">
        <v>711</v>
      </c>
      <c r="G188" s="86"/>
      <c r="H188" s="86"/>
      <c r="I188" s="19"/>
      <c r="J188" s="19"/>
    </row>
    <row r="189" spans="1:10">
      <c r="A189" s="84">
        <f>'SERIES_DB-MetaData'!A189</f>
        <v>184</v>
      </c>
      <c r="B189" s="84">
        <f>'SERIES_DB-MetaData'!B189</f>
        <v>0</v>
      </c>
      <c r="C189" s="105">
        <f>'SERIES_DB-MetaData'!C189</f>
        <v>2</v>
      </c>
      <c r="D189" s="105" t="str">
        <f>'SERIES_DB-MetaData'!D189</f>
        <v>I-2</v>
      </c>
      <c r="E189" s="105" t="str">
        <f>'SERIES_DB-MetaData'!E189</f>
        <v>Nakamura et al 2009</v>
      </c>
      <c r="F189" s="174" t="s">
        <v>712</v>
      </c>
      <c r="G189" s="86"/>
      <c r="H189" s="86"/>
      <c r="I189" s="19"/>
      <c r="J189" s="19"/>
    </row>
    <row r="190" spans="1:10">
      <c r="A190" s="84">
        <f>'SERIES_DB-MetaData'!A190</f>
        <v>185</v>
      </c>
      <c r="B190" s="84">
        <f>'SERIES_DB-MetaData'!B190</f>
        <v>0</v>
      </c>
      <c r="C190" s="105">
        <f>'SERIES_DB-MetaData'!C190</f>
        <v>1</v>
      </c>
      <c r="D190" s="105" t="str">
        <f>'SERIES_DB-MetaData'!D190</f>
        <v>B1</v>
      </c>
      <c r="E190" s="105" t="str">
        <f>'SERIES_DB-MetaData'!E190</f>
        <v>Oesterle et al. (1976)</v>
      </c>
      <c r="F190" s="174" t="s">
        <v>713</v>
      </c>
      <c r="G190" s="86"/>
      <c r="H190" s="86"/>
      <c r="I190" s="19"/>
      <c r="J190" s="19"/>
    </row>
    <row r="191" spans="1:10">
      <c r="A191" s="84">
        <f>'SERIES_DB-MetaData'!A191</f>
        <v>186</v>
      </c>
      <c r="B191" s="84">
        <f>'SERIES_DB-MetaData'!B191</f>
        <v>0</v>
      </c>
      <c r="C191" s="105">
        <f>'SERIES_DB-MetaData'!C191</f>
        <v>2</v>
      </c>
      <c r="D191" s="105" t="str">
        <f>'SERIES_DB-MetaData'!D191</f>
        <v>B2</v>
      </c>
      <c r="E191" s="105" t="str">
        <f>'SERIES_DB-MetaData'!E191</f>
        <v>Oesterle et al. (1976)</v>
      </c>
      <c r="F191" s="174" t="s">
        <v>714</v>
      </c>
      <c r="G191" s="86"/>
      <c r="H191" s="86"/>
      <c r="I191" s="19"/>
      <c r="J191" s="19"/>
    </row>
    <row r="192" spans="1:10">
      <c r="A192" s="84">
        <f>'SERIES_DB-MetaData'!A192</f>
        <v>187</v>
      </c>
      <c r="B192" s="84">
        <f>'SERIES_DB-MetaData'!B192</f>
        <v>0</v>
      </c>
      <c r="C192" s="105">
        <f>'SERIES_DB-MetaData'!C192</f>
        <v>3</v>
      </c>
      <c r="D192" s="105" t="str">
        <f>'SERIES_DB-MetaData'!D192</f>
        <v>B3</v>
      </c>
      <c r="E192" s="105" t="str">
        <f>'SERIES_DB-MetaData'!E192</f>
        <v>Oesterle et al. (1976)</v>
      </c>
      <c r="F192" s="174" t="s">
        <v>715</v>
      </c>
      <c r="G192" s="86"/>
      <c r="H192" s="86"/>
      <c r="I192" s="19"/>
      <c r="J192" s="19"/>
    </row>
    <row r="193" spans="1:10">
      <c r="A193" s="84">
        <f>'SERIES_DB-MetaData'!A193</f>
        <v>188</v>
      </c>
      <c r="B193" s="84">
        <f>'SERIES_DB-MetaData'!B193</f>
        <v>0</v>
      </c>
      <c r="C193" s="105">
        <f>'SERIES_DB-MetaData'!C193</f>
        <v>4</v>
      </c>
      <c r="D193" s="105" t="str">
        <f>'SERIES_DB-MetaData'!D193</f>
        <v>B4</v>
      </c>
      <c r="E193" s="105" t="str">
        <f>'SERIES_DB-MetaData'!E193</f>
        <v>Oesterle et al. (1976)</v>
      </c>
      <c r="F193" s="174" t="s">
        <v>716</v>
      </c>
      <c r="G193" s="86"/>
      <c r="H193" s="86"/>
      <c r="I193" s="19"/>
      <c r="J193" s="19"/>
    </row>
    <row r="194" spans="1:10">
      <c r="A194" s="84">
        <f>'SERIES_DB-MetaData'!A194</f>
        <v>189</v>
      </c>
      <c r="B194" s="84">
        <f>'SERIES_DB-MetaData'!B194</f>
        <v>0</v>
      </c>
      <c r="C194" s="105">
        <f>'SERIES_DB-MetaData'!C194</f>
        <v>5</v>
      </c>
      <c r="D194" s="105" t="str">
        <f>'SERIES_DB-MetaData'!D194</f>
        <v>B5</v>
      </c>
      <c r="E194" s="105" t="str">
        <f>'SERIES_DB-MetaData'!E194</f>
        <v>Oesterle et al. (1976)</v>
      </c>
      <c r="F194" s="174" t="s">
        <v>717</v>
      </c>
      <c r="G194" s="86"/>
      <c r="H194" s="86"/>
      <c r="I194" s="19"/>
      <c r="J194" s="19"/>
    </row>
    <row r="195" spans="1:10">
      <c r="A195" s="84">
        <f>'SERIES_DB-MetaData'!A195</f>
        <v>190</v>
      </c>
      <c r="B195" s="84">
        <f>'SERIES_DB-MetaData'!B195</f>
        <v>0</v>
      </c>
      <c r="C195" s="105">
        <f>'SERIES_DB-MetaData'!C195</f>
        <v>6</v>
      </c>
      <c r="D195" s="105" t="str">
        <f>'SERIES_DB-MetaData'!D195</f>
        <v>B6</v>
      </c>
      <c r="E195" s="105" t="str">
        <f>'SERIES_DB-MetaData'!E195</f>
        <v>Oesterle et al. (1976)</v>
      </c>
      <c r="F195" s="174" t="s">
        <v>718</v>
      </c>
      <c r="G195" s="86"/>
      <c r="H195" s="86"/>
      <c r="I195" s="19"/>
      <c r="J195" s="19"/>
    </row>
    <row r="196" spans="1:10">
      <c r="A196" s="84">
        <f>'SERIES_DB-MetaData'!A196</f>
        <v>191</v>
      </c>
      <c r="B196" s="84">
        <f>'SERIES_DB-MetaData'!B196</f>
        <v>0</v>
      </c>
      <c r="C196" s="105">
        <f>'SERIES_DB-MetaData'!C196</f>
        <v>7</v>
      </c>
      <c r="D196" s="105" t="str">
        <f>'SERIES_DB-MetaData'!D196</f>
        <v>B5R</v>
      </c>
      <c r="E196" s="105" t="str">
        <f>'SERIES_DB-MetaData'!E196</f>
        <v>Oesterle et al. (1976)</v>
      </c>
      <c r="F196" s="174" t="s">
        <v>719</v>
      </c>
      <c r="G196" s="86"/>
      <c r="H196" s="86"/>
      <c r="I196" s="19"/>
      <c r="J196" s="19"/>
    </row>
    <row r="197" spans="1:10">
      <c r="A197" s="84">
        <f>'SERIES_DB-MetaData'!A197</f>
        <v>192</v>
      </c>
      <c r="B197" s="84">
        <f>'SERIES_DB-MetaData'!B197</f>
        <v>0</v>
      </c>
      <c r="C197" s="105">
        <f>'SERIES_DB-MetaData'!C197</f>
        <v>8</v>
      </c>
      <c r="D197" s="105" t="str">
        <f>'SERIES_DB-MetaData'!D197</f>
        <v>F1</v>
      </c>
      <c r="E197" s="105" t="str">
        <f>'SERIES_DB-MetaData'!E197</f>
        <v>Oesterle et al. (1976)</v>
      </c>
      <c r="F197" s="174" t="s">
        <v>720</v>
      </c>
      <c r="G197" s="86"/>
      <c r="H197" s="86"/>
      <c r="I197" s="19"/>
      <c r="J197" s="19"/>
    </row>
    <row r="198" spans="1:10">
      <c r="A198" s="84">
        <f>'SERIES_DB-MetaData'!A198</f>
        <v>193</v>
      </c>
      <c r="B198" s="84">
        <f>'SERIES_DB-MetaData'!B198</f>
        <v>0</v>
      </c>
      <c r="C198" s="105">
        <f>'SERIES_DB-MetaData'!C198</f>
        <v>9</v>
      </c>
      <c r="D198" s="105" t="str">
        <f>'SERIES_DB-MetaData'!D198</f>
        <v>R1</v>
      </c>
      <c r="E198" s="105" t="str">
        <f>'SERIES_DB-MetaData'!E198</f>
        <v>Oesterle et al. (1979)</v>
      </c>
      <c r="F198" s="174" t="s">
        <v>721</v>
      </c>
      <c r="G198" s="86"/>
      <c r="H198" s="86"/>
      <c r="I198" s="19"/>
      <c r="J198" s="19"/>
    </row>
    <row r="199" spans="1:10">
      <c r="A199" s="84">
        <f>'SERIES_DB-MetaData'!A199</f>
        <v>194</v>
      </c>
      <c r="B199" s="84">
        <f>'SERIES_DB-MetaData'!B199</f>
        <v>0</v>
      </c>
      <c r="C199" s="105">
        <f>'SERIES_DB-MetaData'!C199</f>
        <v>10</v>
      </c>
      <c r="D199" s="105" t="str">
        <f>'SERIES_DB-MetaData'!D199</f>
        <v>R2</v>
      </c>
      <c r="E199" s="105" t="str">
        <f>'SERIES_DB-MetaData'!E199</f>
        <v>Oesterle et al. (1979)</v>
      </c>
      <c r="F199" s="174" t="s">
        <v>722</v>
      </c>
      <c r="G199" s="86"/>
      <c r="H199" s="86"/>
      <c r="I199" s="19"/>
      <c r="J199" s="19"/>
    </row>
    <row r="200" spans="1:10">
      <c r="A200" s="84">
        <f>'SERIES_DB-MetaData'!A200</f>
        <v>195</v>
      </c>
      <c r="B200" s="84">
        <f>'SERIES_DB-MetaData'!B200</f>
        <v>0</v>
      </c>
      <c r="C200" s="105">
        <f>'SERIES_DB-MetaData'!C200</f>
        <v>13</v>
      </c>
      <c r="D200" s="105" t="str">
        <f>'SERIES_DB-MetaData'!D200</f>
        <v>B10</v>
      </c>
      <c r="E200" s="105" t="str">
        <f>'SERIES_DB-MetaData'!E200</f>
        <v>Oesterle et al. (1979)</v>
      </c>
      <c r="F200" s="174" t="s">
        <v>723</v>
      </c>
      <c r="G200" s="86"/>
      <c r="H200" s="86"/>
      <c r="I200" s="19"/>
      <c r="J200" s="19"/>
    </row>
    <row r="201" spans="1:10">
      <c r="A201" s="84">
        <f>'SERIES_DB-MetaData'!A201</f>
        <v>196</v>
      </c>
      <c r="B201" s="84">
        <f>'SERIES_DB-MetaData'!B201</f>
        <v>0</v>
      </c>
      <c r="C201" s="105">
        <f>'SERIES_DB-MetaData'!C201</f>
        <v>14</v>
      </c>
      <c r="D201" s="105" t="str">
        <f>'SERIES_DB-MetaData'!D201</f>
        <v>B11</v>
      </c>
      <c r="E201" s="105" t="str">
        <f>'SERIES_DB-MetaData'!E201</f>
        <v>Oesterle et al. (1979)</v>
      </c>
      <c r="F201" s="174" t="s">
        <v>724</v>
      </c>
      <c r="G201" s="86"/>
      <c r="H201" s="86"/>
      <c r="I201" s="19"/>
      <c r="J201" s="19"/>
    </row>
    <row r="202" spans="1:10">
      <c r="A202" s="84">
        <f>'SERIES_DB-MetaData'!A202</f>
        <v>197</v>
      </c>
      <c r="B202" s="84">
        <f>'SERIES_DB-MetaData'!B202</f>
        <v>0</v>
      </c>
      <c r="C202" s="105">
        <f>'SERIES_DB-MetaData'!C202</f>
        <v>16</v>
      </c>
      <c r="D202" s="105" t="str">
        <f>'SERIES_DB-MetaData'!D202</f>
        <v>B7</v>
      </c>
      <c r="E202" s="105" t="str">
        <f>'SERIES_DB-MetaData'!E202</f>
        <v>Oesterle et al. (1979)</v>
      </c>
      <c r="F202" s="174" t="s">
        <v>725</v>
      </c>
      <c r="G202" s="86"/>
      <c r="H202" s="86"/>
      <c r="I202" s="19"/>
      <c r="J202" s="19"/>
    </row>
    <row r="203" spans="1:10">
      <c r="A203" s="84">
        <f>'SERIES_DB-MetaData'!A203</f>
        <v>198</v>
      </c>
      <c r="B203" s="84">
        <f>'SERIES_DB-MetaData'!B203</f>
        <v>0</v>
      </c>
      <c r="C203" s="105">
        <f>'SERIES_DB-MetaData'!C203</f>
        <v>17</v>
      </c>
      <c r="D203" s="105" t="str">
        <f>'SERIES_DB-MetaData'!D203</f>
        <v>B8*</v>
      </c>
      <c r="E203" s="105" t="str">
        <f>'SERIES_DB-MetaData'!E203</f>
        <v>Oesterle et al. (1979)</v>
      </c>
      <c r="F203" s="174" t="s">
        <v>726</v>
      </c>
      <c r="G203" s="86"/>
      <c r="H203" s="86"/>
      <c r="I203" s="19"/>
      <c r="J203" s="19"/>
    </row>
    <row r="204" spans="1:10">
      <c r="A204" s="84">
        <f>'SERIES_DB-MetaData'!A204</f>
        <v>199</v>
      </c>
      <c r="B204" s="84">
        <f>'SERIES_DB-MetaData'!B204</f>
        <v>0</v>
      </c>
      <c r="C204" s="105">
        <f>'SERIES_DB-MetaData'!C204</f>
        <v>18</v>
      </c>
      <c r="D204" s="105" t="str">
        <f>'SERIES_DB-MetaData'!D204</f>
        <v>B9*</v>
      </c>
      <c r="E204" s="105" t="str">
        <f>'SERIES_DB-MetaData'!E204</f>
        <v>Oesterle et al. (1979)</v>
      </c>
      <c r="F204" s="174" t="s">
        <v>727</v>
      </c>
      <c r="G204" s="86"/>
      <c r="H204" s="86"/>
      <c r="I204" s="19"/>
      <c r="J204" s="19"/>
    </row>
    <row r="205" spans="1:10">
      <c r="A205" s="84">
        <f>'SERIES_DB-MetaData'!A205</f>
        <v>200</v>
      </c>
      <c r="B205" s="84">
        <f>'SERIES_DB-MetaData'!B205</f>
        <v>0</v>
      </c>
      <c r="C205" s="105">
        <f>'SERIES_DB-MetaData'!C205</f>
        <v>19</v>
      </c>
      <c r="D205" s="105" t="str">
        <f>'SERIES_DB-MetaData'!D205</f>
        <v>B9R</v>
      </c>
      <c r="E205" s="105" t="str">
        <f>'SERIES_DB-MetaData'!E205</f>
        <v>Oesterle et al. (1979)</v>
      </c>
      <c r="F205" s="174" t="s">
        <v>728</v>
      </c>
      <c r="G205" s="86"/>
      <c r="H205" s="86"/>
      <c r="I205" s="19"/>
      <c r="J205" s="19"/>
    </row>
    <row r="206" spans="1:10">
      <c r="A206" s="84">
        <f>'SERIES_DB-MetaData'!A206</f>
        <v>201</v>
      </c>
      <c r="B206" s="84">
        <f>'SERIES_DB-MetaData'!B206</f>
        <v>0</v>
      </c>
      <c r="C206" s="105">
        <f>'SERIES_DB-MetaData'!C206</f>
        <v>20</v>
      </c>
      <c r="D206" s="105" t="str">
        <f>'SERIES_DB-MetaData'!D206</f>
        <v>F2</v>
      </c>
      <c r="E206" s="105" t="str">
        <f>'SERIES_DB-MetaData'!E206</f>
        <v>Oesterle et al. (1979)</v>
      </c>
      <c r="F206" s="174" t="s">
        <v>729</v>
      </c>
      <c r="G206" s="86"/>
      <c r="H206" s="86"/>
      <c r="I206" s="19"/>
      <c r="J206" s="19"/>
    </row>
    <row r="207" spans="1:10">
      <c r="A207" s="84">
        <f>'SERIES_DB-MetaData'!A207</f>
        <v>202</v>
      </c>
      <c r="B207" s="84">
        <f>'SERIES_DB-MetaData'!B207</f>
        <v>0</v>
      </c>
      <c r="C207" s="105">
        <f>'SERIES_DB-MetaData'!C207</f>
        <v>1</v>
      </c>
      <c r="D207" s="105" t="str">
        <f>'SERIES_DB-MetaData'!D207</f>
        <v>HRI-W2</v>
      </c>
      <c r="E207" s="105" t="str">
        <f>'SERIES_DB-MetaData'!E207</f>
        <v>Oh, Han, Choi (2006)</v>
      </c>
      <c r="F207" s="174" t="s">
        <v>730</v>
      </c>
      <c r="G207" s="86"/>
      <c r="H207" s="86"/>
      <c r="I207" s="19"/>
      <c r="J207" s="19"/>
    </row>
    <row r="208" spans="1:10">
      <c r="A208" s="84">
        <f>'SERIES_DB-MetaData'!A208</f>
        <v>203</v>
      </c>
      <c r="B208" s="84">
        <f>'SERIES_DB-MetaData'!B208</f>
        <v>0</v>
      </c>
      <c r="C208" s="105">
        <f>'SERIES_DB-MetaData'!C208</f>
        <v>2</v>
      </c>
      <c r="D208" s="105" t="str">
        <f>'SERIES_DB-MetaData'!D208</f>
        <v>HRI-W5</v>
      </c>
      <c r="E208" s="105" t="str">
        <f>'SERIES_DB-MetaData'!E208</f>
        <v>Oh, Han, Choi (2006)</v>
      </c>
      <c r="F208" s="174" t="s">
        <v>731</v>
      </c>
      <c r="G208" s="86"/>
      <c r="H208" s="86"/>
      <c r="I208" s="19"/>
      <c r="J208" s="19"/>
    </row>
    <row r="209" spans="1:10">
      <c r="A209" s="84">
        <f>'SERIES_DB-MetaData'!A209</f>
        <v>204</v>
      </c>
      <c r="B209" s="84">
        <f>'SERIES_DB-MetaData'!B209</f>
        <v>0</v>
      </c>
      <c r="C209" s="105">
        <f>'SERIES_DB-MetaData'!C209</f>
        <v>3</v>
      </c>
      <c r="D209" s="105" t="str">
        <f>'SERIES_DB-MetaData'!D209</f>
        <v>HRI-W7</v>
      </c>
      <c r="E209" s="105" t="str">
        <f>'SERIES_DB-MetaData'!E209</f>
        <v>Oh, Han, Choi (2006)</v>
      </c>
      <c r="F209" s="174" t="s">
        <v>732</v>
      </c>
      <c r="G209" s="86"/>
      <c r="H209" s="86"/>
      <c r="I209" s="19"/>
      <c r="J209" s="19"/>
    </row>
    <row r="210" spans="1:10">
      <c r="A210" s="84">
        <f>'SERIES_DB-MetaData'!A210</f>
        <v>205</v>
      </c>
      <c r="B210" s="84">
        <f>'SERIES_DB-MetaData'!B210</f>
        <v>0</v>
      </c>
      <c r="C210" s="105">
        <f>'SERIES_DB-MetaData'!C210</f>
        <v>4</v>
      </c>
      <c r="D210" s="105" t="str">
        <f>'SERIES_DB-MetaData'!D210</f>
        <v>HRI-W8</v>
      </c>
      <c r="E210" s="105" t="str">
        <f>'SERIES_DB-MetaData'!E210</f>
        <v>Oh, Han, Choi (2006)</v>
      </c>
      <c r="F210" s="174" t="s">
        <v>733</v>
      </c>
      <c r="G210" s="86"/>
      <c r="H210" s="86"/>
      <c r="I210" s="19"/>
      <c r="J210" s="19"/>
    </row>
    <row r="211" spans="1:10">
      <c r="A211" s="84">
        <f>'SERIES_DB-MetaData'!A211</f>
        <v>206</v>
      </c>
      <c r="B211" s="84">
        <f>'SERIES_DB-MetaData'!B211</f>
        <v>0</v>
      </c>
      <c r="C211" s="105">
        <f>'SERIES_DB-MetaData'!C211</f>
        <v>1</v>
      </c>
      <c r="D211" s="105" t="str">
        <f>'SERIES_DB-MetaData'!D211</f>
        <v>DP1</v>
      </c>
      <c r="E211" s="105" t="str">
        <f>'SERIES_DB-MetaData'!E211</f>
        <v>Palermo, Vecchio (2002)</v>
      </c>
      <c r="F211" s="174" t="s">
        <v>734</v>
      </c>
      <c r="G211" s="86"/>
      <c r="H211" s="86"/>
      <c r="I211" s="19"/>
      <c r="J211" s="19"/>
    </row>
    <row r="212" spans="1:10">
      <c r="A212" s="84">
        <f>'SERIES_DB-MetaData'!A212</f>
        <v>207</v>
      </c>
      <c r="B212" s="84">
        <f>'SERIES_DB-MetaData'!B212</f>
        <v>0</v>
      </c>
      <c r="C212" s="105">
        <f>'SERIES_DB-MetaData'!C212</f>
        <v>2</v>
      </c>
      <c r="D212" s="105" t="str">
        <f>'SERIES_DB-MetaData'!D212</f>
        <v>DP2</v>
      </c>
      <c r="E212" s="105" t="str">
        <f>'SERIES_DB-MetaData'!E212</f>
        <v>Palermo, Vecchio (2002)</v>
      </c>
      <c r="F212" s="174" t="s">
        <v>735</v>
      </c>
      <c r="G212" s="86"/>
      <c r="H212" s="86"/>
      <c r="I212" s="19"/>
      <c r="J212" s="19"/>
    </row>
    <row r="213" spans="1:10">
      <c r="A213" s="84">
        <f>'SERIES_DB-MetaData'!A213</f>
        <v>208</v>
      </c>
      <c r="B213" s="84">
        <f>'SERIES_DB-MetaData'!B213</f>
        <v>0</v>
      </c>
      <c r="C213" s="105">
        <f>'SERIES_DB-MetaData'!C213</f>
        <v>1</v>
      </c>
      <c r="D213" s="105" t="str">
        <f>'SERIES_DB-MetaData'!D213</f>
        <v>W1</v>
      </c>
      <c r="E213" s="105" t="str">
        <f>'SERIES_DB-MetaData'!E213</f>
        <v>Paterson&amp;Mitchell 2003</v>
      </c>
      <c r="F213" s="174" t="s">
        <v>736</v>
      </c>
      <c r="G213" s="86"/>
      <c r="H213" s="86"/>
      <c r="I213" s="19"/>
      <c r="J213" s="19"/>
    </row>
    <row r="214" spans="1:10">
      <c r="A214" s="84">
        <f>'SERIES_DB-MetaData'!A214</f>
        <v>209</v>
      </c>
      <c r="B214" s="84">
        <f>'SERIES_DB-MetaData'!B214</f>
        <v>0</v>
      </c>
      <c r="C214" s="105">
        <f>'SERIES_DB-MetaData'!C214</f>
        <v>2</v>
      </c>
      <c r="D214" s="105" t="str">
        <f>'SERIES_DB-MetaData'!D214</f>
        <v>W2</v>
      </c>
      <c r="E214" s="105" t="str">
        <f>'SERIES_DB-MetaData'!E214</f>
        <v>Paterson&amp;Mitchell 2003</v>
      </c>
      <c r="F214" s="174" t="s">
        <v>737</v>
      </c>
      <c r="G214" s="86"/>
      <c r="H214" s="86"/>
      <c r="I214" s="19"/>
      <c r="J214" s="19"/>
    </row>
    <row r="215" spans="1:10">
      <c r="A215" s="84">
        <f>'SERIES_DB-MetaData'!A215</f>
        <v>210</v>
      </c>
      <c r="B215" s="84">
        <f>'SERIES_DB-MetaData'!B215</f>
        <v>0</v>
      </c>
      <c r="C215" s="105">
        <f>'SERIES_DB-MetaData'!C215</f>
        <v>3</v>
      </c>
      <c r="D215" s="105" t="str">
        <f>'SERIES_DB-MetaData'!D215</f>
        <v>wall 1</v>
      </c>
      <c r="E215" s="105" t="str">
        <f>'SERIES_DB-MetaData'!E215</f>
        <v>Paulay,Priestley,Sygne 1982</v>
      </c>
      <c r="F215" s="174" t="s">
        <v>823</v>
      </c>
      <c r="G215" s="86"/>
      <c r="H215" s="86"/>
      <c r="I215" s="19"/>
      <c r="J215" s="19"/>
    </row>
    <row r="216" spans="1:10">
      <c r="A216" s="84">
        <f>'SERIES_DB-MetaData'!A216</f>
        <v>211</v>
      </c>
      <c r="B216" s="84">
        <f>'SERIES_DB-MetaData'!B216</f>
        <v>0</v>
      </c>
      <c r="C216" s="105">
        <f>'SERIES_DB-MetaData'!C216</f>
        <v>4</v>
      </c>
      <c r="D216" s="105" t="str">
        <f>'SERIES_DB-MetaData'!D216</f>
        <v>wall 2</v>
      </c>
      <c r="E216" s="105" t="str">
        <f>'SERIES_DB-MetaData'!E216</f>
        <v>Paulay,Priestley,Sygne 1982</v>
      </c>
      <c r="F216" s="174" t="s">
        <v>824</v>
      </c>
      <c r="G216" s="86"/>
      <c r="H216" s="86"/>
      <c r="I216" s="19"/>
      <c r="J216" s="19"/>
    </row>
    <row r="217" spans="1:10">
      <c r="A217" s="84">
        <f>'SERIES_DB-MetaData'!A217</f>
        <v>212</v>
      </c>
      <c r="B217" s="84">
        <f>'SERIES_DB-MetaData'!B217</f>
        <v>0</v>
      </c>
      <c r="C217" s="105">
        <f>'SERIES_DB-MetaData'!C217</f>
        <v>1</v>
      </c>
      <c r="D217" s="105" t="str">
        <f>'SERIES_DB-MetaData'!D217</f>
        <v>LSW1</v>
      </c>
      <c r="E217" s="105" t="str">
        <f>'SERIES_DB-MetaData'!E217</f>
        <v>Salonikios (1999)</v>
      </c>
      <c r="F217" s="174" t="s">
        <v>738</v>
      </c>
      <c r="G217" s="86"/>
      <c r="H217" s="86"/>
      <c r="I217" s="19"/>
      <c r="J217" s="19"/>
    </row>
    <row r="218" spans="1:10">
      <c r="A218" s="84">
        <f>'SERIES_DB-MetaData'!A218</f>
        <v>213</v>
      </c>
      <c r="B218" s="84">
        <f>'SERIES_DB-MetaData'!B218</f>
        <v>0</v>
      </c>
      <c r="C218" s="105">
        <f>'SERIES_DB-MetaData'!C218</f>
        <v>2</v>
      </c>
      <c r="D218" s="105" t="str">
        <f>'SERIES_DB-MetaData'!D218</f>
        <v>LSW2</v>
      </c>
      <c r="E218" s="105" t="str">
        <f>'SERIES_DB-MetaData'!E218</f>
        <v>Salonikios (1999)</v>
      </c>
      <c r="F218" s="174" t="s">
        <v>739</v>
      </c>
      <c r="G218" s="86"/>
      <c r="H218" s="86"/>
      <c r="I218" s="19"/>
      <c r="J218" s="19"/>
    </row>
    <row r="219" spans="1:10">
      <c r="A219" s="84">
        <f>'SERIES_DB-MetaData'!A219</f>
        <v>214</v>
      </c>
      <c r="B219" s="84">
        <f>'SERIES_DB-MetaData'!B219</f>
        <v>0</v>
      </c>
      <c r="C219" s="105">
        <f>'SERIES_DB-MetaData'!C219</f>
        <v>3</v>
      </c>
      <c r="D219" s="105" t="str">
        <f>'SERIES_DB-MetaData'!D219</f>
        <v>LSW3</v>
      </c>
      <c r="E219" s="105" t="str">
        <f>'SERIES_DB-MetaData'!E219</f>
        <v>Salonikios (1999)</v>
      </c>
      <c r="F219" s="174" t="s">
        <v>740</v>
      </c>
      <c r="G219" s="86"/>
      <c r="H219" s="86"/>
      <c r="I219" s="19"/>
      <c r="J219" s="19"/>
    </row>
    <row r="220" spans="1:10">
      <c r="A220" s="84">
        <f>'SERIES_DB-MetaData'!A220</f>
        <v>215</v>
      </c>
      <c r="B220" s="84">
        <f>'SERIES_DB-MetaData'!B220</f>
        <v>0</v>
      </c>
      <c r="C220" s="105">
        <f>'SERIES_DB-MetaData'!C220</f>
        <v>4</v>
      </c>
      <c r="D220" s="105" t="str">
        <f>'SERIES_DB-MetaData'!D220</f>
        <v>LSW4</v>
      </c>
      <c r="E220" s="105" t="str">
        <f>'SERIES_DB-MetaData'!E220</f>
        <v>Salonikios (1999)</v>
      </c>
      <c r="F220" s="174" t="s">
        <v>741</v>
      </c>
      <c r="G220" s="86"/>
      <c r="H220" s="86"/>
      <c r="I220" s="19"/>
      <c r="J220" s="19"/>
    </row>
    <row r="221" spans="1:10">
      <c r="A221" s="84">
        <f>'SERIES_DB-MetaData'!A221</f>
        <v>216</v>
      </c>
      <c r="B221" s="84">
        <f>'SERIES_DB-MetaData'!B221</f>
        <v>0</v>
      </c>
      <c r="C221" s="105">
        <f>'SERIES_DB-MetaData'!C221</f>
        <v>5</v>
      </c>
      <c r="D221" s="105" t="str">
        <f>'SERIES_DB-MetaData'!D221</f>
        <v>LSW5</v>
      </c>
      <c r="E221" s="105" t="str">
        <f>'SERIES_DB-MetaData'!E221</f>
        <v>Salonikios (1999)</v>
      </c>
      <c r="F221" s="174" t="s">
        <v>742</v>
      </c>
      <c r="G221" s="86"/>
      <c r="H221" s="86"/>
      <c r="I221" s="19"/>
      <c r="J221" s="19"/>
    </row>
    <row r="222" spans="1:10">
      <c r="A222" s="84">
        <f>'SERIES_DB-MetaData'!A222</f>
        <v>217</v>
      </c>
      <c r="B222" s="84">
        <f>'SERIES_DB-MetaData'!B222</f>
        <v>0</v>
      </c>
      <c r="C222" s="105">
        <f>'SERIES_DB-MetaData'!C222</f>
        <v>6</v>
      </c>
      <c r="D222" s="105" t="str">
        <f>'SERIES_DB-MetaData'!D222</f>
        <v>MSW1</v>
      </c>
      <c r="E222" s="105" t="str">
        <f>'SERIES_DB-MetaData'!E222</f>
        <v>Salonikios (1999)</v>
      </c>
      <c r="F222" s="174" t="s">
        <v>743</v>
      </c>
      <c r="G222" s="86"/>
      <c r="H222" s="86"/>
      <c r="I222" s="19"/>
      <c r="J222" s="19"/>
    </row>
    <row r="223" spans="1:10">
      <c r="A223" s="84">
        <f>'SERIES_DB-MetaData'!A223</f>
        <v>218</v>
      </c>
      <c r="B223" s="84">
        <f>'SERIES_DB-MetaData'!B223</f>
        <v>0</v>
      </c>
      <c r="C223" s="105">
        <f>'SERIES_DB-MetaData'!C223</f>
        <v>7</v>
      </c>
      <c r="D223" s="105" t="str">
        <f>'SERIES_DB-MetaData'!D223</f>
        <v>MSW2</v>
      </c>
      <c r="E223" s="105" t="str">
        <f>'SERIES_DB-MetaData'!E223</f>
        <v>Salonikios (1999)</v>
      </c>
      <c r="F223" s="174" t="s">
        <v>744</v>
      </c>
      <c r="G223" s="86"/>
      <c r="H223" s="86"/>
      <c r="I223" s="19"/>
      <c r="J223" s="19"/>
    </row>
    <row r="224" spans="1:10">
      <c r="A224" s="84">
        <f>'SERIES_DB-MetaData'!A224</f>
        <v>219</v>
      </c>
      <c r="B224" s="84">
        <f>'SERIES_DB-MetaData'!B224</f>
        <v>0</v>
      </c>
      <c r="C224" s="105">
        <f>'SERIES_DB-MetaData'!C224</f>
        <v>8</v>
      </c>
      <c r="D224" s="105" t="str">
        <f>'SERIES_DB-MetaData'!D224</f>
        <v>MSW3</v>
      </c>
      <c r="E224" s="105" t="str">
        <f>'SERIES_DB-MetaData'!E224</f>
        <v>Salonikios (1999)</v>
      </c>
      <c r="F224" s="174" t="s">
        <v>745</v>
      </c>
      <c r="G224" s="86"/>
      <c r="H224" s="86"/>
      <c r="I224" s="19"/>
      <c r="J224" s="19"/>
    </row>
    <row r="225" spans="1:10">
      <c r="A225" s="84">
        <f>'SERIES_DB-MetaData'!A225</f>
        <v>220</v>
      </c>
      <c r="B225" s="84">
        <f>'SERIES_DB-MetaData'!B225</f>
        <v>0</v>
      </c>
      <c r="C225" s="105">
        <f>'SERIES_DB-MetaData'!C225</f>
        <v>9</v>
      </c>
      <c r="D225" s="105" t="str">
        <f>'SERIES_DB-MetaData'!D225</f>
        <v>MSW4</v>
      </c>
      <c r="E225" s="105" t="str">
        <f>'SERIES_DB-MetaData'!E225</f>
        <v>Salonikios (1999)</v>
      </c>
      <c r="F225" s="174" t="s">
        <v>748</v>
      </c>
      <c r="G225" s="86"/>
      <c r="H225" s="86"/>
      <c r="I225" s="19"/>
      <c r="J225" s="19"/>
    </row>
    <row r="226" spans="1:10">
      <c r="A226" s="84">
        <f>'SERIES_DB-MetaData'!A226</f>
        <v>221</v>
      </c>
      <c r="B226" s="84">
        <f>'SERIES_DB-MetaData'!B226</f>
        <v>0</v>
      </c>
      <c r="C226" s="105">
        <f>'SERIES_DB-MetaData'!C226</f>
        <v>10</v>
      </c>
      <c r="D226" s="105" t="str">
        <f>'SERIES_DB-MetaData'!D226</f>
        <v>MSW5</v>
      </c>
      <c r="E226" s="105" t="str">
        <f>'SERIES_DB-MetaData'!E226</f>
        <v>Salonikios (1999)</v>
      </c>
      <c r="F226" s="174" t="s">
        <v>746</v>
      </c>
      <c r="G226" s="86"/>
      <c r="H226" s="86"/>
      <c r="I226" s="19"/>
      <c r="J226" s="19"/>
    </row>
    <row r="227" spans="1:10">
      <c r="A227" s="84">
        <f>'SERIES_DB-MetaData'!A227</f>
        <v>222</v>
      </c>
      <c r="B227" s="84">
        <f>'SERIES_DB-MetaData'!B227</f>
        <v>0</v>
      </c>
      <c r="C227" s="105">
        <f>'SERIES_DB-MetaData'!C227</f>
        <v>11</v>
      </c>
      <c r="D227" s="105" t="str">
        <f>'SERIES_DB-MetaData'!D227</f>
        <v>MSW6</v>
      </c>
      <c r="E227" s="105" t="str">
        <f>'SERIES_DB-MetaData'!E227</f>
        <v xml:space="preserve">Salonikios (1999) </v>
      </c>
      <c r="F227" s="174" t="s">
        <v>749</v>
      </c>
      <c r="G227" s="86"/>
      <c r="H227" s="86"/>
      <c r="I227" s="19"/>
      <c r="J227" s="19"/>
    </row>
    <row r="228" spans="1:10">
      <c r="A228" s="84">
        <f>'SERIES_DB-MetaData'!A228</f>
        <v>223</v>
      </c>
      <c r="B228" s="84">
        <f>'SERIES_DB-MetaData'!B228</f>
        <v>0</v>
      </c>
      <c r="C228" s="105">
        <f>'SERIES_DB-MetaData'!C228</f>
        <v>1</v>
      </c>
      <c r="D228" s="105" t="str">
        <f>'SERIES_DB-MetaData'!D228</f>
        <v>WC150</v>
      </c>
      <c r="E228" s="105" t="str">
        <f>'SERIES_DB-MetaData'!E228</f>
        <v>Shaingchin, Lukkunaprasit, Wood (2006)</v>
      </c>
      <c r="F228" s="174" t="s">
        <v>750</v>
      </c>
      <c r="G228" s="86"/>
      <c r="H228" s="86"/>
      <c r="I228" s="19"/>
      <c r="J228" s="19"/>
    </row>
    <row r="229" spans="1:10">
      <c r="A229" s="84">
        <f>'SERIES_DB-MetaData'!A229</f>
        <v>224</v>
      </c>
      <c r="B229" s="84">
        <f>'SERIES_DB-MetaData'!B229</f>
        <v>0</v>
      </c>
      <c r="C229" s="105">
        <f>'SERIES_DB-MetaData'!C229</f>
        <v>2</v>
      </c>
      <c r="D229" s="105" t="str">
        <f>'SERIES_DB-MetaData'!D229</f>
        <v>WD150</v>
      </c>
      <c r="E229" s="105" t="str">
        <f>'SERIES_DB-MetaData'!E229</f>
        <v>Shaingchin, Lukkunaprasit, Wood (2006)</v>
      </c>
      <c r="F229" s="174" t="s">
        <v>751</v>
      </c>
      <c r="G229" s="86"/>
      <c r="H229" s="86"/>
      <c r="I229" s="19"/>
      <c r="J229" s="19"/>
    </row>
    <row r="230" spans="1:10">
      <c r="A230" s="84">
        <f>'SERIES_DB-MetaData'!A230</f>
        <v>225</v>
      </c>
      <c r="B230" s="84">
        <f>'SERIES_DB-MetaData'!B230</f>
        <v>0</v>
      </c>
      <c r="C230" s="105">
        <f>'SERIES_DB-MetaData'!C230</f>
        <v>3</v>
      </c>
      <c r="D230" s="105" t="str">
        <f>'SERIES_DB-MetaData'!D230</f>
        <v>WD170</v>
      </c>
      <c r="E230" s="105" t="str">
        <f>'SERIES_DB-MetaData'!E230</f>
        <v>Shaingchin, Lukkunaprasit, Wood (2006)</v>
      </c>
      <c r="F230" s="174" t="s">
        <v>752</v>
      </c>
      <c r="G230" s="86"/>
      <c r="H230" s="86"/>
      <c r="I230" s="19"/>
      <c r="J230" s="19"/>
    </row>
    <row r="231" spans="1:10">
      <c r="A231" s="84">
        <f>'SERIES_DB-MetaData'!A231</f>
        <v>226</v>
      </c>
      <c r="B231" s="84">
        <f>'SERIES_DB-MetaData'!B231</f>
        <v>0</v>
      </c>
      <c r="C231" s="105">
        <f>'SERIES_DB-MetaData'!C231</f>
        <v>4</v>
      </c>
      <c r="D231" s="105" t="str">
        <f>'SERIES_DB-MetaData'!D231</f>
        <v>WD200</v>
      </c>
      <c r="E231" s="105" t="str">
        <f>'SERIES_DB-MetaData'!E231</f>
        <v>Shaingchin, Lukkunaprasit, Wood (2006)</v>
      </c>
      <c r="F231" s="174" t="s">
        <v>753</v>
      </c>
      <c r="G231" s="86"/>
      <c r="H231" s="86"/>
      <c r="I231" s="19"/>
      <c r="J231" s="19"/>
    </row>
    <row r="232" spans="1:10">
      <c r="A232" s="84">
        <f>'SERIES_DB-MetaData'!A232</f>
        <v>227</v>
      </c>
      <c r="B232" s="84">
        <f>'SERIES_DB-MetaData'!B232</f>
        <v>0</v>
      </c>
      <c r="C232" s="105">
        <f>'SERIES_DB-MetaData'!C232</f>
        <v>1</v>
      </c>
      <c r="D232" s="105" t="str">
        <f>'SERIES_DB-MetaData'!D232</f>
        <v>W1</v>
      </c>
      <c r="E232" s="105" t="str">
        <f>'SERIES_DB-MetaData'!E232</f>
        <v>Sittipunt and Wood (2000)</v>
      </c>
      <c r="F232" s="174" t="s">
        <v>754</v>
      </c>
      <c r="G232" s="86"/>
      <c r="H232" s="86"/>
      <c r="I232" s="19"/>
      <c r="J232" s="19"/>
    </row>
    <row r="233" spans="1:10">
      <c r="A233" s="84">
        <f>'SERIES_DB-MetaData'!A233</f>
        <v>228</v>
      </c>
      <c r="B233" s="84">
        <f>'SERIES_DB-MetaData'!B233</f>
        <v>0</v>
      </c>
      <c r="C233" s="105">
        <f>'SERIES_DB-MetaData'!C233</f>
        <v>2</v>
      </c>
      <c r="D233" s="105" t="str">
        <f>'SERIES_DB-MetaData'!D233</f>
        <v>W2</v>
      </c>
      <c r="E233" s="105" t="str">
        <f>'SERIES_DB-MetaData'!E233</f>
        <v>Sittipunt and Wood (2000)</v>
      </c>
      <c r="F233" s="174" t="s">
        <v>755</v>
      </c>
      <c r="G233" s="86"/>
      <c r="H233" s="86"/>
      <c r="I233" s="19"/>
      <c r="J233" s="19"/>
    </row>
    <row r="234" spans="1:10">
      <c r="A234" s="84">
        <f>'SERIES_DB-MetaData'!A234</f>
        <v>229</v>
      </c>
      <c r="B234" s="84">
        <f>'SERIES_DB-MetaData'!B234</f>
        <v>0</v>
      </c>
      <c r="C234" s="105">
        <f>'SERIES_DB-MetaData'!C234</f>
        <v>3</v>
      </c>
      <c r="D234" s="105" t="str">
        <f>'SERIES_DB-MetaData'!D234</f>
        <v>W3</v>
      </c>
      <c r="E234" s="105" t="str">
        <f>'SERIES_DB-MetaData'!E234</f>
        <v>Sittipunt and Wood (2000)</v>
      </c>
      <c r="F234" s="174" t="s">
        <v>756</v>
      </c>
      <c r="G234" s="86"/>
      <c r="H234" s="86"/>
      <c r="I234" s="19"/>
      <c r="J234" s="19"/>
    </row>
    <row r="235" spans="1:10">
      <c r="A235" s="84">
        <f>'SERIES_DB-MetaData'!A235</f>
        <v>230</v>
      </c>
      <c r="B235" s="84">
        <f>'SERIES_DB-MetaData'!B235</f>
        <v>0</v>
      </c>
      <c r="C235" s="105">
        <f>'SERIES_DB-MetaData'!C235</f>
        <v>4</v>
      </c>
      <c r="D235" s="105" t="str">
        <f>'SERIES_DB-MetaData'!D235</f>
        <v>W4</v>
      </c>
      <c r="E235" s="105" t="str">
        <f>'SERIES_DB-MetaData'!E235</f>
        <v>Sittipunt and Wood (2000)</v>
      </c>
      <c r="F235" s="174" t="s">
        <v>757</v>
      </c>
      <c r="G235" s="86"/>
      <c r="H235" s="86"/>
      <c r="I235" s="19"/>
      <c r="J235" s="19"/>
    </row>
    <row r="236" spans="1:10">
      <c r="A236" s="84">
        <f>'SERIES_DB-MetaData'!A236</f>
        <v>231</v>
      </c>
      <c r="B236" s="84">
        <f>'SERIES_DB-MetaData'!B236</f>
        <v>0</v>
      </c>
      <c r="C236" s="105">
        <f>'SERIES_DB-MetaData'!C236</f>
        <v>1</v>
      </c>
      <c r="D236" s="105" t="str">
        <f>'SERIES_DB-MetaData'!D236</f>
        <v>W1</v>
      </c>
      <c r="E236" s="105" t="str">
        <f>'SERIES_DB-MetaData'!E236</f>
        <v>Su,Wong(2006)</v>
      </c>
      <c r="F236" s="174" t="s">
        <v>758</v>
      </c>
      <c r="G236" s="86"/>
      <c r="H236" s="86"/>
      <c r="I236" s="19"/>
      <c r="J236" s="19"/>
    </row>
    <row r="237" spans="1:10">
      <c r="A237" s="84">
        <f>'SERIES_DB-MetaData'!A237</f>
        <v>232</v>
      </c>
      <c r="B237" s="84">
        <f>'SERIES_DB-MetaData'!B237</f>
        <v>0</v>
      </c>
      <c r="C237" s="105">
        <f>'SERIES_DB-MetaData'!C237</f>
        <v>2</v>
      </c>
      <c r="D237" s="105" t="str">
        <f>'SERIES_DB-MetaData'!D237</f>
        <v>W2</v>
      </c>
      <c r="E237" s="105" t="str">
        <f>'SERIES_DB-MetaData'!E237</f>
        <v>Su,Wong(2006)</v>
      </c>
      <c r="F237" s="174" t="s">
        <v>759</v>
      </c>
      <c r="G237" s="86"/>
      <c r="H237" s="86"/>
      <c r="I237" s="19"/>
      <c r="J237" s="19"/>
    </row>
    <row r="238" spans="1:10">
      <c r="A238" s="84">
        <f>'SERIES_DB-MetaData'!A238</f>
        <v>233</v>
      </c>
      <c r="B238" s="84">
        <f>'SERIES_DB-MetaData'!B238</f>
        <v>0</v>
      </c>
      <c r="C238" s="105">
        <f>'SERIES_DB-MetaData'!C238</f>
        <v>3</v>
      </c>
      <c r="D238" s="105" t="str">
        <f>'SERIES_DB-MetaData'!D238</f>
        <v>W3</v>
      </c>
      <c r="E238" s="105" t="str">
        <f>'SERIES_DB-MetaData'!E238</f>
        <v>Su,Wong(2006)</v>
      </c>
      <c r="F238" s="174" t="s">
        <v>760</v>
      </c>
      <c r="G238" s="86"/>
      <c r="H238" s="86"/>
      <c r="I238" s="19"/>
      <c r="J238" s="19"/>
    </row>
    <row r="239" spans="1:10">
      <c r="A239" s="84">
        <f>'SERIES_DB-MetaData'!A239</f>
        <v>234</v>
      </c>
      <c r="B239" s="84">
        <f>'SERIES_DB-MetaData'!B239</f>
        <v>0</v>
      </c>
      <c r="C239" s="105">
        <f>'SERIES_DB-MetaData'!C239</f>
        <v>1</v>
      </c>
      <c r="D239" s="105" t="str">
        <f>'SERIES_DB-MetaData'!D239</f>
        <v>Sugano_2-1</v>
      </c>
      <c r="E239" s="105" t="str">
        <f>'SERIES_DB-MetaData'!E239</f>
        <v>Sugano, 1973 (from Lu et al., 2010, NEES Database)</v>
      </c>
      <c r="F239" s="174" t="s">
        <v>889</v>
      </c>
      <c r="G239" s="86"/>
      <c r="H239" s="86"/>
      <c r="I239" s="19"/>
      <c r="J239" s="19"/>
    </row>
    <row r="240" spans="1:10">
      <c r="A240" s="84">
        <f>'SERIES_DB-MetaData'!A240</f>
        <v>235</v>
      </c>
      <c r="B240" s="84">
        <f>'SERIES_DB-MetaData'!B240</f>
        <v>0</v>
      </c>
      <c r="C240" s="105">
        <f>'SERIES_DB-MetaData'!C240</f>
        <v>2</v>
      </c>
      <c r="D240" s="105" t="str">
        <f>'SERIES_DB-MetaData'!D240</f>
        <v>Sugano_2-2</v>
      </c>
      <c r="E240" s="105" t="str">
        <f>'SERIES_DB-MetaData'!E240</f>
        <v>Sugano, 1973 (from Lu et al., 2010, NEES Database)</v>
      </c>
      <c r="F240" s="174" t="s">
        <v>890</v>
      </c>
      <c r="G240" s="86"/>
      <c r="H240" s="86"/>
      <c r="I240" s="19"/>
      <c r="J240" s="19"/>
    </row>
    <row r="241" spans="1:10">
      <c r="A241" s="84">
        <f>'SERIES_DB-MetaData'!A241</f>
        <v>236</v>
      </c>
      <c r="B241" s="84">
        <f>'SERIES_DB-MetaData'!B241</f>
        <v>0</v>
      </c>
      <c r="C241" s="105">
        <f>'SERIES_DB-MetaData'!C241</f>
        <v>3</v>
      </c>
      <c r="D241" s="105" t="str">
        <f>'SERIES_DB-MetaData'!D241</f>
        <v>Sugano_2-3</v>
      </c>
      <c r="E241" s="105" t="str">
        <f>'SERIES_DB-MetaData'!E241</f>
        <v>Sugano, 1973 (from Lu et al., 2010, NEES Database)</v>
      </c>
      <c r="F241" s="174" t="s">
        <v>891</v>
      </c>
      <c r="G241" s="86"/>
      <c r="H241" s="86"/>
      <c r="I241" s="19"/>
      <c r="J241" s="19"/>
    </row>
    <row r="242" spans="1:10">
      <c r="A242" s="84">
        <f>'SERIES_DB-MetaData'!A242</f>
        <v>237</v>
      </c>
      <c r="B242" s="84">
        <f>'SERIES_DB-MetaData'!B242</f>
        <v>0</v>
      </c>
      <c r="C242" s="105">
        <f>'SERIES_DB-MetaData'!C242</f>
        <v>4</v>
      </c>
      <c r="D242" s="105" t="str">
        <f>'SERIES_DB-MetaData'!D242</f>
        <v>Sugano_2-4</v>
      </c>
      <c r="E242" s="105" t="str">
        <f>'SERIES_DB-MetaData'!E242</f>
        <v>Sugano, 1973 (from Lu et al., 2010, NEES Database)</v>
      </c>
      <c r="F242" s="174" t="s">
        <v>892</v>
      </c>
      <c r="G242" s="86"/>
      <c r="H242" s="86"/>
      <c r="I242" s="19"/>
      <c r="J242" s="19"/>
    </row>
    <row r="243" spans="1:10">
      <c r="A243" s="84">
        <f>'SERIES_DB-MetaData'!A243</f>
        <v>238</v>
      </c>
      <c r="B243" s="84">
        <f>'SERIES_DB-MetaData'!B243</f>
        <v>0</v>
      </c>
      <c r="C243" s="105">
        <f>'SERIES_DB-MetaData'!C243</f>
        <v>5</v>
      </c>
      <c r="D243" s="105" t="str">
        <f>'SERIES_DB-MetaData'!D243</f>
        <v>Sugano_2-5</v>
      </c>
      <c r="E243" s="105" t="str">
        <f>'SERIES_DB-MetaData'!E243</f>
        <v>Sugano, 1973 (from Lu et al., 2010, NEES Database)</v>
      </c>
      <c r="F243" s="174" t="s">
        <v>893</v>
      </c>
      <c r="G243" s="86"/>
      <c r="H243" s="86"/>
      <c r="I243" s="19"/>
      <c r="J243" s="19"/>
    </row>
    <row r="244" spans="1:10">
      <c r="A244" s="84">
        <f>'SERIES_DB-MetaData'!A244</f>
        <v>239</v>
      </c>
      <c r="B244" s="84">
        <f>'SERIES_DB-MetaData'!B244</f>
        <v>0</v>
      </c>
      <c r="C244" s="105">
        <f>'SERIES_DB-MetaData'!C244</f>
        <v>6</v>
      </c>
      <c r="D244" s="105" t="str">
        <f>'SERIES_DB-MetaData'!D244</f>
        <v>Sugano_2-6</v>
      </c>
      <c r="E244" s="105" t="str">
        <f>'SERIES_DB-MetaData'!E244</f>
        <v>Sugano, 1973 (from Lu et al., 2010, NEES Database)</v>
      </c>
      <c r="F244" s="174" t="s">
        <v>894</v>
      </c>
      <c r="G244" s="86"/>
      <c r="H244" s="86"/>
      <c r="I244" s="19"/>
      <c r="J244" s="19"/>
    </row>
    <row r="245" spans="1:10">
      <c r="A245" s="84">
        <f>'SERIES_DB-MetaData'!A245</f>
        <v>240</v>
      </c>
      <c r="B245" s="84">
        <f>'SERIES_DB-MetaData'!B245</f>
        <v>0</v>
      </c>
      <c r="C245" s="105">
        <f>'SERIES_DB-MetaData'!C245</f>
        <v>7</v>
      </c>
      <c r="D245" s="105" t="str">
        <f>'SERIES_DB-MetaData'!D245</f>
        <v>Sugano_2-7</v>
      </c>
      <c r="E245" s="105" t="str">
        <f>'SERIES_DB-MetaData'!E245</f>
        <v>Sugano, 1973 (from Lu et al., 2010, NEES Database)</v>
      </c>
      <c r="F245" s="174" t="s">
        <v>895</v>
      </c>
      <c r="G245" s="86"/>
      <c r="H245" s="86"/>
      <c r="I245" s="19"/>
      <c r="J245" s="19"/>
    </row>
    <row r="246" spans="1:10">
      <c r="A246" s="84">
        <f>'SERIES_DB-MetaData'!A246</f>
        <v>241</v>
      </c>
      <c r="B246" s="84">
        <f>'SERIES_DB-MetaData'!B246</f>
        <v>0</v>
      </c>
      <c r="C246" s="105">
        <f>'SERIES_DB-MetaData'!C246</f>
        <v>8</v>
      </c>
      <c r="D246" s="105" t="str">
        <f>'SERIES_DB-MetaData'!D246</f>
        <v>Sugano_2-8</v>
      </c>
      <c r="E246" s="105" t="str">
        <f>'SERIES_DB-MetaData'!E246</f>
        <v>Sugano, 1973 (from Lu et al., 2010, NEES Database)</v>
      </c>
      <c r="F246" s="174" t="s">
        <v>896</v>
      </c>
      <c r="G246" s="86"/>
      <c r="H246" s="86"/>
      <c r="I246" s="19"/>
      <c r="J246" s="19"/>
    </row>
    <row r="247" spans="1:10">
      <c r="A247" s="84">
        <f>'SERIES_DB-MetaData'!A247</f>
        <v>242</v>
      </c>
      <c r="B247" s="84">
        <f>'SERIES_DB-MetaData'!B247</f>
        <v>0</v>
      </c>
      <c r="C247" s="105">
        <f>'SERIES_DB-MetaData'!C247</f>
        <v>1</v>
      </c>
      <c r="D247" s="105" t="str">
        <f>'SERIES_DB-MetaData'!D247</f>
        <v>93SWH-4</v>
      </c>
      <c r="E247" s="105" t="str">
        <f>'SERIES_DB-MetaData'!E247</f>
        <v>Takehara et al. 1997</v>
      </c>
      <c r="F247" s="174" t="s">
        <v>762</v>
      </c>
      <c r="G247" s="86"/>
      <c r="H247" s="86"/>
      <c r="I247" s="19"/>
      <c r="J247" s="19"/>
    </row>
    <row r="248" spans="1:10">
      <c r="A248" s="84">
        <f>'SERIES_DB-MetaData'!A248</f>
        <v>243</v>
      </c>
      <c r="B248" s="84">
        <f>'SERIES_DB-MetaData'!B248</f>
        <v>0</v>
      </c>
      <c r="C248" s="105">
        <f>'SERIES_DB-MetaData'!C248</f>
        <v>2</v>
      </c>
      <c r="D248" s="105" t="str">
        <f>'SERIES_DB-MetaData'!D248</f>
        <v>96SWH-6</v>
      </c>
      <c r="E248" s="105" t="str">
        <f>'SERIES_DB-MetaData'!E248</f>
        <v>Takehara et al. 1997</v>
      </c>
      <c r="F248" s="174" t="s">
        <v>763</v>
      </c>
      <c r="G248" s="86"/>
      <c r="H248" s="86"/>
      <c r="I248" s="19"/>
      <c r="J248" s="19"/>
    </row>
    <row r="249" spans="1:10">
      <c r="A249" s="84">
        <f>'SERIES_DB-MetaData'!A249</f>
        <v>244</v>
      </c>
      <c r="B249" s="84">
        <f>'SERIES_DB-MetaData'!B249</f>
        <v>0</v>
      </c>
      <c r="C249" s="105">
        <f>'SERIES_DB-MetaData'!C249</f>
        <v>1</v>
      </c>
      <c r="D249" s="105" t="str">
        <f>'SERIES_DB-MetaData'!D249</f>
        <v>Tanabe_1-1</v>
      </c>
      <c r="E249" s="105" t="str">
        <f>'SERIES_DB-MetaData'!E249</f>
        <v>Tanabe (from Lu et al., 2010, NEES Database)</v>
      </c>
      <c r="F249" s="174" t="s">
        <v>897</v>
      </c>
      <c r="G249" s="86"/>
      <c r="H249" s="86"/>
      <c r="I249" s="19"/>
      <c r="J249" s="19"/>
    </row>
    <row r="250" spans="1:10">
      <c r="A250" s="84">
        <f>'SERIES_DB-MetaData'!A250</f>
        <v>245</v>
      </c>
      <c r="B250" s="84">
        <f>'SERIES_DB-MetaData'!B250</f>
        <v>0</v>
      </c>
      <c r="C250" s="105">
        <f>'SERIES_DB-MetaData'!C250</f>
        <v>2</v>
      </c>
      <c r="D250" s="105" t="str">
        <f>'SERIES_DB-MetaData'!D250</f>
        <v>Tanabe_1-2</v>
      </c>
      <c r="E250" s="105" t="str">
        <f>'SERIES_DB-MetaData'!E250</f>
        <v>Tanabe (from Lu et al., 2010, NEES Database)</v>
      </c>
      <c r="F250" s="174" t="s">
        <v>898</v>
      </c>
      <c r="G250" s="86"/>
      <c r="H250" s="86"/>
      <c r="I250" s="19"/>
      <c r="J250" s="19"/>
    </row>
    <row r="251" spans="1:10">
      <c r="A251" s="84">
        <f>'SERIES_DB-MetaData'!A251</f>
        <v>246</v>
      </c>
      <c r="B251" s="84">
        <f>'SERIES_DB-MetaData'!B251</f>
        <v>0</v>
      </c>
      <c r="C251" s="105">
        <f>'SERIES_DB-MetaData'!C251</f>
        <v>3</v>
      </c>
      <c r="D251" s="105" t="str">
        <f>'SERIES_DB-MetaData'!D251</f>
        <v>Tanabe_1-3</v>
      </c>
      <c r="E251" s="105" t="str">
        <f>'SERIES_DB-MetaData'!E251</f>
        <v>Tanabe (from Lu et al., 2010, NEES Database)</v>
      </c>
      <c r="F251" s="174" t="s">
        <v>899</v>
      </c>
      <c r="G251" s="86"/>
      <c r="H251" s="86"/>
      <c r="I251" s="19"/>
      <c r="J251" s="19"/>
    </row>
    <row r="252" spans="1:10">
      <c r="A252" s="84">
        <f>'SERIES_DB-MetaData'!A252</f>
        <v>247</v>
      </c>
      <c r="B252" s="84">
        <f>'SERIES_DB-MetaData'!B252</f>
        <v>0</v>
      </c>
      <c r="C252" s="105">
        <f>'SERIES_DB-MetaData'!C252</f>
        <v>4</v>
      </c>
      <c r="D252" s="105" t="str">
        <f>'SERIES_DB-MetaData'!D252</f>
        <v>Tanabe_2-1</v>
      </c>
      <c r="E252" s="105" t="str">
        <f>'SERIES_DB-MetaData'!E252</f>
        <v>Tanabe (from Lu et al., 2010, NEES Database)</v>
      </c>
      <c r="F252" s="174" t="s">
        <v>900</v>
      </c>
      <c r="G252" s="86"/>
      <c r="H252" s="86"/>
      <c r="I252" s="19"/>
      <c r="J252" s="19"/>
    </row>
    <row r="253" spans="1:10">
      <c r="A253" s="84">
        <f>'SERIES_DB-MetaData'!A253</f>
        <v>248</v>
      </c>
      <c r="B253" s="84">
        <f>'SERIES_DB-MetaData'!B253</f>
        <v>0</v>
      </c>
      <c r="C253" s="105">
        <f>'SERIES_DB-MetaData'!C253</f>
        <v>5</v>
      </c>
      <c r="D253" s="105" t="str">
        <f>'SERIES_DB-MetaData'!D253</f>
        <v>Tanabe_2-2</v>
      </c>
      <c r="E253" s="105" t="str">
        <f>'SERIES_DB-MetaData'!E253</f>
        <v>Tanabe (from Lu et al., 2010, NEES Database)</v>
      </c>
      <c r="F253" s="174" t="s">
        <v>901</v>
      </c>
      <c r="G253" s="86"/>
      <c r="H253" s="86"/>
      <c r="I253" s="19"/>
      <c r="J253" s="19"/>
    </row>
    <row r="254" spans="1:10">
      <c r="A254" s="84">
        <f>'SERIES_DB-MetaData'!A254</f>
        <v>249</v>
      </c>
      <c r="B254" s="84">
        <f>'SERIES_DB-MetaData'!B254</f>
        <v>0</v>
      </c>
      <c r="C254" s="105">
        <f>'SERIES_DB-MetaData'!C254</f>
        <v>6</v>
      </c>
      <c r="D254" s="105" t="str">
        <f>'SERIES_DB-MetaData'!D254</f>
        <v>Tanabe_2-3</v>
      </c>
      <c r="E254" s="105" t="str">
        <f>'SERIES_DB-MetaData'!E254</f>
        <v>Tanabe (from Lu et al., 2010, NEES Database)</v>
      </c>
      <c r="F254" s="174" t="s">
        <v>902</v>
      </c>
      <c r="G254" s="86"/>
      <c r="H254" s="86"/>
      <c r="I254" s="19"/>
      <c r="J254" s="19"/>
    </row>
    <row r="255" spans="1:10">
      <c r="A255" s="84">
        <f>'SERIES_DB-MetaData'!A255</f>
        <v>250</v>
      </c>
      <c r="B255" s="84">
        <f>'SERIES_DB-MetaData'!B255</f>
        <v>0</v>
      </c>
      <c r="C255" s="105">
        <f>'SERIES_DB-MetaData'!C255</f>
        <v>7</v>
      </c>
      <c r="D255" s="105" t="str">
        <f>'SERIES_DB-MetaData'!D255</f>
        <v>Tanabe_2-4</v>
      </c>
      <c r="E255" s="105" t="str">
        <f>'SERIES_DB-MetaData'!E255</f>
        <v>Tanabe (from Lu et al., 2010, NEES Database)</v>
      </c>
      <c r="F255" s="174" t="s">
        <v>903</v>
      </c>
      <c r="G255" s="86"/>
      <c r="H255" s="86"/>
      <c r="I255" s="19"/>
      <c r="J255" s="19"/>
    </row>
    <row r="256" spans="1:10">
      <c r="A256" s="84">
        <f>'SERIES_DB-MetaData'!A256</f>
        <v>251</v>
      </c>
      <c r="B256" s="84">
        <f>'SERIES_DB-MetaData'!B256</f>
        <v>0</v>
      </c>
      <c r="C256" s="105">
        <f>'SERIES_DB-MetaData'!C256</f>
        <v>8</v>
      </c>
      <c r="D256" s="105" t="str">
        <f>'SERIES_DB-MetaData'!D256</f>
        <v>Tanabe_2-5</v>
      </c>
      <c r="E256" s="105" t="str">
        <f>'SERIES_DB-MetaData'!E256</f>
        <v>Tanabe (from Lu et al., 2010, NEES Database)</v>
      </c>
      <c r="F256" s="174" t="s">
        <v>904</v>
      </c>
      <c r="G256" s="86"/>
      <c r="H256" s="86"/>
      <c r="I256" s="19"/>
      <c r="J256" s="19"/>
    </row>
    <row r="257" spans="1:10">
      <c r="A257" s="84">
        <f>'SERIES_DB-MetaData'!A257</f>
        <v>252</v>
      </c>
      <c r="B257" s="84">
        <f>'SERIES_DB-MetaData'!B257</f>
        <v>0</v>
      </c>
      <c r="C257" s="105">
        <f>'SERIES_DB-MetaData'!C257</f>
        <v>9</v>
      </c>
      <c r="D257" s="105" t="str">
        <f>'SERIES_DB-MetaData'!D257</f>
        <v>Tanabe_2-6</v>
      </c>
      <c r="E257" s="105" t="str">
        <f>'SERIES_DB-MetaData'!E257</f>
        <v>Tanabe (from Lu et al., 2010, NEES Database)</v>
      </c>
      <c r="F257" s="174" t="s">
        <v>905</v>
      </c>
      <c r="G257" s="86"/>
      <c r="H257" s="86"/>
      <c r="I257" s="19"/>
      <c r="J257" s="19"/>
    </row>
    <row r="258" spans="1:10">
      <c r="A258" s="84">
        <f>'SERIES_DB-MetaData'!A258</f>
        <v>253</v>
      </c>
      <c r="B258" s="84">
        <f>'SERIES_DB-MetaData'!B258</f>
        <v>0</v>
      </c>
      <c r="C258" s="105">
        <f>'SERIES_DB-MetaData'!C258</f>
        <v>10</v>
      </c>
      <c r="D258" s="105" t="str">
        <f>'SERIES_DB-MetaData'!D258</f>
        <v>Tanabe_2-7</v>
      </c>
      <c r="E258" s="105" t="str">
        <f>'SERIES_DB-MetaData'!E258</f>
        <v>Tanabe (from Lu et al., 2010, NEES Database)</v>
      </c>
      <c r="F258" s="174" t="s">
        <v>906</v>
      </c>
      <c r="G258" s="86"/>
      <c r="H258" s="86"/>
      <c r="I258" s="19"/>
      <c r="J258" s="19"/>
    </row>
    <row r="259" spans="1:10">
      <c r="A259" s="84">
        <f>'SERIES_DB-MetaData'!A259</f>
        <v>254</v>
      </c>
      <c r="B259" s="84">
        <f>'SERIES_DB-MetaData'!B259</f>
        <v>0</v>
      </c>
      <c r="C259" s="105">
        <f>'SERIES_DB-MetaData'!C259</f>
        <v>11</v>
      </c>
      <c r="D259" s="105" t="str">
        <f>'SERIES_DB-MetaData'!D259</f>
        <v>Tanabe_2-8</v>
      </c>
      <c r="E259" s="105" t="str">
        <f>'SERIES_DB-MetaData'!E259</f>
        <v>Tanabe (from Lu et al., 2010, NEES Database)</v>
      </c>
      <c r="F259" s="174" t="s">
        <v>907</v>
      </c>
      <c r="G259" s="86"/>
      <c r="H259" s="86"/>
      <c r="I259" s="19"/>
      <c r="J259" s="19"/>
    </row>
    <row r="260" spans="1:10">
      <c r="A260" s="84">
        <f>'SERIES_DB-MetaData'!A260</f>
        <v>255</v>
      </c>
      <c r="B260" s="84">
        <f>'SERIES_DB-MetaData'!B260</f>
        <v>0</v>
      </c>
      <c r="C260" s="105">
        <f>'SERIES_DB-MetaData'!C260</f>
        <v>12</v>
      </c>
      <c r="D260" s="105" t="str">
        <f>'SERIES_DB-MetaData'!D260</f>
        <v>Tanabe_2-9</v>
      </c>
      <c r="E260" s="105" t="str">
        <f>'SERIES_DB-MetaData'!E260</f>
        <v>Tanabe (from Lu et al., 2010, NEES Database)</v>
      </c>
      <c r="F260" s="174" t="s">
        <v>908</v>
      </c>
      <c r="G260" s="86"/>
      <c r="H260" s="86"/>
      <c r="I260" s="19"/>
      <c r="J260" s="19"/>
    </row>
    <row r="261" spans="1:10">
      <c r="A261" s="84">
        <f>'SERIES_DB-MetaData'!A261</f>
        <v>256</v>
      </c>
      <c r="B261" s="84">
        <f>'SERIES_DB-MetaData'!B261</f>
        <v>0</v>
      </c>
      <c r="C261" s="105">
        <f>'SERIES_DB-MetaData'!C261</f>
        <v>13</v>
      </c>
      <c r="D261" s="105" t="str">
        <f>'SERIES_DB-MetaData'!D261</f>
        <v>Tanabe_2-10</v>
      </c>
      <c r="E261" s="105" t="str">
        <f>'SERIES_DB-MetaData'!E261</f>
        <v>Tanabe (from Lu et al., 2010, NEES Database)</v>
      </c>
      <c r="F261" s="174" t="s">
        <v>909</v>
      </c>
      <c r="G261" s="86"/>
      <c r="H261" s="86"/>
      <c r="I261" s="19"/>
      <c r="J261" s="19"/>
    </row>
    <row r="262" spans="1:10">
      <c r="A262" s="84">
        <f>'SERIES_DB-MetaData'!A262</f>
        <v>257</v>
      </c>
      <c r="B262" s="84">
        <f>'SERIES_DB-MetaData'!B262</f>
        <v>0</v>
      </c>
      <c r="C262" s="105">
        <f>'SERIES_DB-MetaData'!C262</f>
        <v>14</v>
      </c>
      <c r="D262" s="105" t="str">
        <f>'SERIES_DB-MetaData'!D262</f>
        <v>Tanabe_2-11</v>
      </c>
      <c r="E262" s="105" t="str">
        <f>'SERIES_DB-MetaData'!E262</f>
        <v>Tanabe (from Lu et al., 2010, NEES Database)</v>
      </c>
      <c r="F262" s="174" t="s">
        <v>910</v>
      </c>
      <c r="G262" s="86"/>
      <c r="H262" s="86"/>
      <c r="I262" s="19"/>
      <c r="J262" s="19"/>
    </row>
    <row r="263" spans="1:10">
      <c r="A263" s="84">
        <f>'SERIES_DB-MetaData'!A263</f>
        <v>258</v>
      </c>
      <c r="B263" s="84">
        <f>'SERIES_DB-MetaData'!B263</f>
        <v>0</v>
      </c>
      <c r="C263" s="105">
        <f>'SERIES_DB-MetaData'!C263</f>
        <v>15</v>
      </c>
      <c r="D263" s="105" t="str">
        <f>'SERIES_DB-MetaData'!D263</f>
        <v>Tanabe_2-12</v>
      </c>
      <c r="E263" s="105" t="str">
        <f>'SERIES_DB-MetaData'!E263</f>
        <v>Tanabe (from Lu et al., 2010, NEES Database)</v>
      </c>
      <c r="F263" s="174" t="s">
        <v>911</v>
      </c>
      <c r="G263" s="86"/>
      <c r="H263" s="86"/>
      <c r="I263" s="19"/>
      <c r="J263" s="19"/>
    </row>
    <row r="264" spans="1:10">
      <c r="A264" s="84">
        <f>'SERIES_DB-MetaData'!A264</f>
        <v>259</v>
      </c>
      <c r="B264" s="84">
        <f>'SERIES_DB-MetaData'!B264</f>
        <v>0</v>
      </c>
      <c r="C264" s="105">
        <f>'SERIES_DB-MetaData'!C264</f>
        <v>16</v>
      </c>
      <c r="D264" s="105" t="str">
        <f>'SERIES_DB-MetaData'!D264</f>
        <v>Tanabe_2-13</v>
      </c>
      <c r="E264" s="105" t="str">
        <f>'SERIES_DB-MetaData'!E264</f>
        <v>Tanabe (from Lu et al., 2010, NEES Database)</v>
      </c>
      <c r="F264" s="174" t="s">
        <v>912</v>
      </c>
      <c r="G264" s="86"/>
      <c r="H264" s="86"/>
      <c r="I264" s="19"/>
      <c r="J264" s="19"/>
    </row>
    <row r="265" spans="1:10">
      <c r="A265" s="84">
        <f>'SERIES_DB-MetaData'!A265</f>
        <v>260</v>
      </c>
      <c r="B265" s="84">
        <f>'SERIES_DB-MetaData'!B265</f>
        <v>0</v>
      </c>
      <c r="C265" s="105">
        <f>'SERIES_DB-MetaData'!C265</f>
        <v>17</v>
      </c>
      <c r="D265" s="105" t="str">
        <f>'SERIES_DB-MetaData'!D265</f>
        <v>Tanabe_3-1</v>
      </c>
      <c r="E265" s="105" t="str">
        <f>'SERIES_DB-MetaData'!E265</f>
        <v>Tanabe (from Lu et al., 2010, NEES Database)</v>
      </c>
      <c r="F265" s="174" t="s">
        <v>913</v>
      </c>
      <c r="G265" s="86"/>
      <c r="H265" s="86"/>
      <c r="I265" s="19"/>
      <c r="J265" s="19"/>
    </row>
    <row r="266" spans="1:10">
      <c r="A266" s="84">
        <f>'SERIES_DB-MetaData'!A266</f>
        <v>261</v>
      </c>
      <c r="B266" s="84">
        <f>'SERIES_DB-MetaData'!B266</f>
        <v>0</v>
      </c>
      <c r="C266" s="105">
        <f>'SERIES_DB-MetaData'!C266</f>
        <v>18</v>
      </c>
      <c r="D266" s="105" t="str">
        <f>'SERIES_DB-MetaData'!D266</f>
        <v>Tanabe_3-2</v>
      </c>
      <c r="E266" s="105" t="str">
        <f>'SERIES_DB-MetaData'!E266</f>
        <v>Tanabe (from Lu et al., 2010, NEES Database)</v>
      </c>
      <c r="F266" s="174" t="s">
        <v>914</v>
      </c>
      <c r="G266" s="86"/>
      <c r="H266" s="86"/>
      <c r="I266" s="19"/>
      <c r="J266" s="19"/>
    </row>
    <row r="267" spans="1:10">
      <c r="A267" s="84">
        <f>'SERIES_DB-MetaData'!A267</f>
        <v>262</v>
      </c>
      <c r="B267" s="84">
        <f>'SERIES_DB-MetaData'!B267</f>
        <v>0</v>
      </c>
      <c r="C267" s="105">
        <f>'SERIES_DB-MetaData'!C267</f>
        <v>19</v>
      </c>
      <c r="D267" s="105" t="str">
        <f>'SERIES_DB-MetaData'!D267</f>
        <v>Tanabe_3-3</v>
      </c>
      <c r="E267" s="105" t="str">
        <f>'SERIES_DB-MetaData'!E267</f>
        <v>Tanabe (from Lu et al., 2010, NEES Database)</v>
      </c>
      <c r="F267" s="174" t="s">
        <v>915</v>
      </c>
      <c r="G267" s="86"/>
      <c r="H267" s="86"/>
      <c r="I267" s="19"/>
      <c r="J267" s="19"/>
    </row>
    <row r="268" spans="1:10">
      <c r="A268" s="84">
        <f>'SERIES_DB-MetaData'!A268</f>
        <v>263</v>
      </c>
      <c r="B268" s="84">
        <f>'SERIES_DB-MetaData'!B268</f>
        <v>0</v>
      </c>
      <c r="C268" s="105">
        <f>'SERIES_DB-MetaData'!C268</f>
        <v>20</v>
      </c>
      <c r="D268" s="105" t="str">
        <f>'SERIES_DB-MetaData'!D268</f>
        <v>Tanabe_3-4</v>
      </c>
      <c r="E268" s="105" t="str">
        <f>'SERIES_DB-MetaData'!E268</f>
        <v>Tanabe (from Lu et al., 2010, NEES Database)</v>
      </c>
      <c r="F268" s="174" t="s">
        <v>916</v>
      </c>
      <c r="G268" s="86"/>
      <c r="H268" s="86"/>
      <c r="I268" s="19"/>
      <c r="J268" s="19"/>
    </row>
    <row r="269" spans="1:10">
      <c r="A269" s="84">
        <f>'SERIES_DB-MetaData'!A269</f>
        <v>264</v>
      </c>
      <c r="B269" s="84">
        <f>'SERIES_DB-MetaData'!B269</f>
        <v>0</v>
      </c>
      <c r="C269" s="105">
        <f>'SERIES_DB-MetaData'!C269</f>
        <v>21</v>
      </c>
      <c r="D269" s="105" t="str">
        <f>'SERIES_DB-MetaData'!D269</f>
        <v>Tanabe_3-5</v>
      </c>
      <c r="E269" s="105" t="str">
        <f>'SERIES_DB-MetaData'!E269</f>
        <v>Tanabe (from Lu et al., 2010, NEES Database)</v>
      </c>
      <c r="F269" s="174" t="s">
        <v>917</v>
      </c>
      <c r="G269" s="86"/>
      <c r="H269" s="86"/>
      <c r="I269" s="19"/>
      <c r="J269" s="19"/>
    </row>
    <row r="270" spans="1:10">
      <c r="A270" s="84">
        <f>'SERIES_DB-MetaData'!A270</f>
        <v>265</v>
      </c>
      <c r="B270" s="84">
        <f>'SERIES_DB-MetaData'!B270</f>
        <v>0</v>
      </c>
      <c r="C270" s="105">
        <f>'SERIES_DB-MetaData'!C270</f>
        <v>22</v>
      </c>
      <c r="D270" s="105" t="str">
        <f>'SERIES_DB-MetaData'!D270</f>
        <v>Tanabe_3-6</v>
      </c>
      <c r="E270" s="105" t="str">
        <f>'SERIES_DB-MetaData'!E270</f>
        <v>Tanabe (from Lu et al., 2010, NEES Database)</v>
      </c>
      <c r="F270" s="174" t="s">
        <v>918</v>
      </c>
      <c r="G270" s="86"/>
      <c r="H270" s="86"/>
      <c r="I270" s="19"/>
      <c r="J270" s="19"/>
    </row>
    <row r="271" spans="1:10">
      <c r="A271" s="84">
        <f>'SERIES_DB-MetaData'!A271</f>
        <v>266</v>
      </c>
      <c r="B271" s="84">
        <f>'SERIES_DB-MetaData'!B271</f>
        <v>0</v>
      </c>
      <c r="C271" s="105">
        <f>'SERIES_DB-MetaData'!C271</f>
        <v>23</v>
      </c>
      <c r="D271" s="105" t="str">
        <f>'SERIES_DB-MetaData'!D271</f>
        <v>Tanabe_3-7</v>
      </c>
      <c r="E271" s="105" t="str">
        <f>'SERIES_DB-MetaData'!E271</f>
        <v>Tanabe (from Lu et al., 2010, NEES Database)</v>
      </c>
      <c r="F271" s="174" t="s">
        <v>919</v>
      </c>
      <c r="G271" s="86"/>
      <c r="H271" s="86"/>
      <c r="I271" s="19"/>
      <c r="J271" s="19"/>
    </row>
    <row r="272" spans="1:10">
      <c r="A272" s="84">
        <f>'SERIES_DB-MetaData'!A272</f>
        <v>267</v>
      </c>
      <c r="B272" s="84">
        <f>'SERIES_DB-MetaData'!B272</f>
        <v>0</v>
      </c>
      <c r="C272" s="105">
        <f>'SERIES_DB-MetaData'!C272</f>
        <v>24</v>
      </c>
      <c r="D272" s="105" t="str">
        <f>'SERIES_DB-MetaData'!D272</f>
        <v>Tanabe_3-8</v>
      </c>
      <c r="E272" s="105" t="str">
        <f>'SERIES_DB-MetaData'!E272</f>
        <v>Tanabe (from Lu et al., 2010, NEES Database)</v>
      </c>
      <c r="F272" s="174" t="s">
        <v>920</v>
      </c>
      <c r="G272" s="86"/>
      <c r="H272" s="86"/>
      <c r="I272" s="19"/>
      <c r="J272" s="19"/>
    </row>
    <row r="273" spans="1:10">
      <c r="A273" s="84">
        <f>'SERIES_DB-MetaData'!A273</f>
        <v>268</v>
      </c>
      <c r="B273" s="84">
        <f>'SERIES_DB-MetaData'!B273</f>
        <v>0</v>
      </c>
      <c r="C273" s="105">
        <f>'SERIES_DB-MetaData'!C273</f>
        <v>25</v>
      </c>
      <c r="D273" s="105" t="str">
        <f>'SERIES_DB-MetaData'!D273</f>
        <v>Tanabe_4-1</v>
      </c>
      <c r="E273" s="105" t="str">
        <f>'SERIES_DB-MetaData'!E273</f>
        <v>Tanabe (from Lu et al., 2010, NEES Database)</v>
      </c>
      <c r="F273" s="174" t="s">
        <v>921</v>
      </c>
      <c r="G273" s="86"/>
      <c r="H273" s="86"/>
      <c r="I273" s="19"/>
      <c r="J273" s="19"/>
    </row>
    <row r="274" spans="1:10">
      <c r="A274" s="84">
        <f>'SERIES_DB-MetaData'!A274</f>
        <v>269</v>
      </c>
      <c r="B274" s="84">
        <f>'SERIES_DB-MetaData'!B274</f>
        <v>0</v>
      </c>
      <c r="C274" s="105">
        <f>'SERIES_DB-MetaData'!C274</f>
        <v>26</v>
      </c>
      <c r="D274" s="105" t="str">
        <f>'SERIES_DB-MetaData'!D274</f>
        <v>Tanabe_4-2</v>
      </c>
      <c r="E274" s="105" t="str">
        <f>'SERIES_DB-MetaData'!E274</f>
        <v>Tanabe (from Lu et al., 2010, NEES Database)</v>
      </c>
      <c r="F274" s="174" t="s">
        <v>922</v>
      </c>
      <c r="G274" s="86"/>
      <c r="H274" s="86"/>
      <c r="I274" s="19"/>
      <c r="J274" s="19"/>
    </row>
    <row r="275" spans="1:10">
      <c r="A275" s="84">
        <f>'SERIES_DB-MetaData'!A275</f>
        <v>270</v>
      </c>
      <c r="B275" s="84">
        <f>'SERIES_DB-MetaData'!B275</f>
        <v>0</v>
      </c>
      <c r="C275" s="105">
        <f>'SERIES_DB-MetaData'!C275</f>
        <v>27</v>
      </c>
      <c r="D275" s="105" t="str">
        <f>'SERIES_DB-MetaData'!D275</f>
        <v>Tanabe_4-3</v>
      </c>
      <c r="E275" s="105" t="str">
        <f>'SERIES_DB-MetaData'!E275</f>
        <v>Tanabe (from Lu et al., 2010, NEES Database)</v>
      </c>
      <c r="F275" s="174" t="s">
        <v>923</v>
      </c>
      <c r="G275" s="86"/>
      <c r="H275" s="86"/>
      <c r="I275" s="19"/>
      <c r="J275" s="19"/>
    </row>
    <row r="276" spans="1:10">
      <c r="A276" s="84">
        <f>'SERIES_DB-MetaData'!A276</f>
        <v>271</v>
      </c>
      <c r="B276" s="84">
        <f>'SERIES_DB-MetaData'!B276</f>
        <v>0</v>
      </c>
      <c r="C276" s="105">
        <f>'SERIES_DB-MetaData'!C276</f>
        <v>28</v>
      </c>
      <c r="D276" s="105" t="str">
        <f>'SERIES_DB-MetaData'!D276</f>
        <v>Tanabe_4-4</v>
      </c>
      <c r="E276" s="105" t="str">
        <f>'SERIES_DB-MetaData'!E276</f>
        <v>Tanabe (from Lu et al., 2010, NEES Database)</v>
      </c>
      <c r="F276" s="174" t="s">
        <v>924</v>
      </c>
      <c r="G276" s="86"/>
      <c r="H276" s="86"/>
      <c r="I276" s="19"/>
      <c r="J276" s="19"/>
    </row>
    <row r="277" spans="1:10">
      <c r="A277" s="84">
        <f>'SERIES_DB-MetaData'!A277</f>
        <v>272</v>
      </c>
      <c r="B277" s="84">
        <f>'SERIES_DB-MetaData'!B277</f>
        <v>0</v>
      </c>
      <c r="C277" s="105">
        <f>'SERIES_DB-MetaData'!C277</f>
        <v>29</v>
      </c>
      <c r="D277" s="105" t="str">
        <f>'SERIES_DB-MetaData'!D277</f>
        <v>Tanabe_4-5</v>
      </c>
      <c r="E277" s="105" t="str">
        <f>'SERIES_DB-MetaData'!E277</f>
        <v>Tanabe (from Lu et al., 2010, NEES Database)</v>
      </c>
      <c r="F277" s="174" t="s">
        <v>925</v>
      </c>
      <c r="G277" s="86"/>
      <c r="H277" s="86"/>
      <c r="I277" s="19"/>
      <c r="J277" s="19"/>
    </row>
    <row r="278" spans="1:10">
      <c r="A278" s="84">
        <f>'SERIES_DB-MetaData'!A278</f>
        <v>273</v>
      </c>
      <c r="B278" s="84">
        <f>'SERIES_DB-MetaData'!B278</f>
        <v>0</v>
      </c>
      <c r="C278" s="105">
        <f>'SERIES_DB-MetaData'!C278</f>
        <v>30</v>
      </c>
      <c r="D278" s="105" t="str">
        <f>'SERIES_DB-MetaData'!D278</f>
        <v>Tanabe_4-6</v>
      </c>
      <c r="E278" s="105" t="str">
        <f>'SERIES_DB-MetaData'!E278</f>
        <v>Tanabe (from Lu et al., 2010, NEES Database)</v>
      </c>
      <c r="F278" s="174" t="s">
        <v>926</v>
      </c>
      <c r="G278" s="86"/>
      <c r="H278" s="86"/>
      <c r="I278" s="19"/>
      <c r="J278" s="19"/>
    </row>
    <row r="279" spans="1:10">
      <c r="A279" s="84">
        <f>'SERIES_DB-MetaData'!A279</f>
        <v>274</v>
      </c>
      <c r="B279" s="84">
        <f>'SERIES_DB-MetaData'!B279</f>
        <v>0</v>
      </c>
      <c r="C279" s="105">
        <f>'SERIES_DB-MetaData'!C279</f>
        <v>31</v>
      </c>
      <c r="D279" s="105" t="str">
        <f>'SERIES_DB-MetaData'!D279</f>
        <v>Tanabe_4-7</v>
      </c>
      <c r="E279" s="105" t="str">
        <f>'SERIES_DB-MetaData'!E279</f>
        <v>Tanabe (from Lu et al., 2010, NEES Database)</v>
      </c>
      <c r="F279" s="174" t="s">
        <v>927</v>
      </c>
      <c r="G279" s="86"/>
      <c r="H279" s="86"/>
      <c r="I279" s="19"/>
      <c r="J279" s="19"/>
    </row>
    <row r="280" spans="1:10">
      <c r="A280" s="84">
        <f>'SERIES_DB-MetaData'!A280</f>
        <v>275</v>
      </c>
      <c r="B280" s="84">
        <f>'SERIES_DB-MetaData'!B280</f>
        <v>0</v>
      </c>
      <c r="C280" s="105">
        <f>'SERIES_DB-MetaData'!C280</f>
        <v>32</v>
      </c>
      <c r="D280" s="105" t="str">
        <f>'SERIES_DB-MetaData'!D280</f>
        <v>Tanabe_4-8</v>
      </c>
      <c r="E280" s="105" t="str">
        <f>'SERIES_DB-MetaData'!E280</f>
        <v>Tanabe (from Lu et al., 2010, NEES Database)</v>
      </c>
      <c r="F280" s="174" t="s">
        <v>928</v>
      </c>
      <c r="G280" s="86"/>
      <c r="H280" s="86"/>
      <c r="I280" s="19"/>
      <c r="J280" s="19"/>
    </row>
    <row r="281" spans="1:10">
      <c r="A281" s="84">
        <f>'SERIES_DB-MetaData'!A281</f>
        <v>276</v>
      </c>
      <c r="B281" s="84">
        <f>'SERIES_DB-MetaData'!B281</f>
        <v>0</v>
      </c>
      <c r="C281" s="105">
        <f>'SERIES_DB-MetaData'!C281</f>
        <v>33</v>
      </c>
      <c r="D281" s="105" t="str">
        <f>'SERIES_DB-MetaData'!D281</f>
        <v>Tanabe_4-9</v>
      </c>
      <c r="E281" s="105" t="str">
        <f>'SERIES_DB-MetaData'!E281</f>
        <v>Tanabe (from Lu et al., 2010, NEES Database)</v>
      </c>
      <c r="F281" s="174" t="s">
        <v>929</v>
      </c>
      <c r="G281" s="86"/>
      <c r="H281" s="86"/>
      <c r="I281" s="19"/>
      <c r="J281" s="19"/>
    </row>
    <row r="282" spans="1:10">
      <c r="A282" s="84">
        <f>'SERIES_DB-MetaData'!A282</f>
        <v>277</v>
      </c>
      <c r="B282" s="84">
        <f>'SERIES_DB-MetaData'!B282</f>
        <v>0</v>
      </c>
      <c r="C282" s="105">
        <f>'SERIES_DB-MetaData'!C282</f>
        <v>34</v>
      </c>
      <c r="D282" s="105" t="str">
        <f>'SERIES_DB-MetaData'!D282</f>
        <v>Tanabe_4-10</v>
      </c>
      <c r="E282" s="105" t="str">
        <f>'SERIES_DB-MetaData'!E282</f>
        <v>Tanabe (from Lu et al., 2010, NEES Database)</v>
      </c>
      <c r="F282" s="174" t="s">
        <v>930</v>
      </c>
      <c r="G282" s="86"/>
      <c r="H282" s="86"/>
      <c r="I282" s="19"/>
      <c r="J282" s="19"/>
    </row>
    <row r="283" spans="1:10">
      <c r="A283" s="84">
        <f>'SERIES_DB-MetaData'!A283</f>
        <v>278</v>
      </c>
      <c r="B283" s="84">
        <f>'SERIES_DB-MetaData'!B283</f>
        <v>0</v>
      </c>
      <c r="C283" s="105">
        <f>'SERIES_DB-MetaData'!C283</f>
        <v>35</v>
      </c>
      <c r="D283" s="105" t="str">
        <f>'SERIES_DB-MetaData'!D283</f>
        <v>Tanabe_4-11</v>
      </c>
      <c r="E283" s="105" t="str">
        <f>'SERIES_DB-MetaData'!E283</f>
        <v>Tanabe (from Lu et al., 2010, NEES Database)</v>
      </c>
      <c r="F283" s="174" t="s">
        <v>931</v>
      </c>
      <c r="G283" s="86"/>
      <c r="H283" s="86"/>
      <c r="I283" s="19"/>
      <c r="J283" s="19"/>
    </row>
    <row r="284" spans="1:10">
      <c r="A284" s="84">
        <f>'SERIES_DB-MetaData'!A284</f>
        <v>279</v>
      </c>
      <c r="B284" s="84">
        <f>'SERIES_DB-MetaData'!B284</f>
        <v>0</v>
      </c>
      <c r="C284" s="105">
        <f>'SERIES_DB-MetaData'!C284</f>
        <v>36</v>
      </c>
      <c r="D284" s="105" t="str">
        <f>'SERIES_DB-MetaData'!D284</f>
        <v>Tanabe_4-12</v>
      </c>
      <c r="E284" s="105" t="str">
        <f>'SERIES_DB-MetaData'!E284</f>
        <v>Tanabe (from Lu et al., 2010, NEES Database)</v>
      </c>
      <c r="F284" s="174" t="s">
        <v>932</v>
      </c>
      <c r="G284" s="86"/>
      <c r="H284" s="86"/>
      <c r="I284" s="19"/>
      <c r="J284" s="19"/>
    </row>
    <row r="285" spans="1:10">
      <c r="A285" s="84">
        <f>'SERIES_DB-MetaData'!A285</f>
        <v>280</v>
      </c>
      <c r="B285" s="84">
        <f>'SERIES_DB-MetaData'!B285</f>
        <v>0</v>
      </c>
      <c r="C285" s="105">
        <f>'SERIES_DB-MetaData'!C285</f>
        <v>1</v>
      </c>
      <c r="D285" s="105" t="str">
        <f>'SERIES_DB-MetaData'!D285</f>
        <v>SHW1</v>
      </c>
      <c r="E285" s="105" t="str">
        <f>'SERIES_DB-MetaData'!E285</f>
        <v>Tasnimi (1998)</v>
      </c>
      <c r="F285" s="174" t="s">
        <v>764</v>
      </c>
      <c r="G285" s="86"/>
      <c r="H285" s="86"/>
      <c r="I285" s="19"/>
      <c r="J285" s="19"/>
    </row>
    <row r="286" spans="1:10">
      <c r="A286" s="84">
        <f>'SERIES_DB-MetaData'!A286</f>
        <v>281</v>
      </c>
      <c r="B286" s="84">
        <f>'SERIES_DB-MetaData'!B286</f>
        <v>0</v>
      </c>
      <c r="C286" s="105">
        <f>'SERIES_DB-MetaData'!C286</f>
        <v>2</v>
      </c>
      <c r="D286" s="105" t="str">
        <f>'SERIES_DB-MetaData'!D286</f>
        <v>SHW2</v>
      </c>
      <c r="E286" s="105" t="str">
        <f>'SERIES_DB-MetaData'!E286</f>
        <v>Tasnimi (1998)</v>
      </c>
      <c r="F286" s="174" t="s">
        <v>765</v>
      </c>
      <c r="G286" s="86"/>
      <c r="H286" s="86"/>
      <c r="I286" s="19"/>
      <c r="J286" s="19"/>
    </row>
    <row r="287" spans="1:10">
      <c r="A287" s="84">
        <f>'SERIES_DB-MetaData'!A287</f>
        <v>282</v>
      </c>
      <c r="B287" s="84">
        <f>'SERIES_DB-MetaData'!B287</f>
        <v>0</v>
      </c>
      <c r="C287" s="105">
        <f>'SERIES_DB-MetaData'!C287</f>
        <v>3</v>
      </c>
      <c r="D287" s="105" t="str">
        <f>'SERIES_DB-MetaData'!D287</f>
        <v>SHW3</v>
      </c>
      <c r="E287" s="105" t="str">
        <f>'SERIES_DB-MetaData'!E287</f>
        <v>Tasnimi (1998)</v>
      </c>
      <c r="F287" s="174" t="s">
        <v>766</v>
      </c>
      <c r="G287" s="86"/>
      <c r="H287" s="86"/>
      <c r="I287" s="19"/>
      <c r="J287" s="19"/>
    </row>
    <row r="288" spans="1:10">
      <c r="A288" s="84">
        <f>'SERIES_DB-MetaData'!A288</f>
        <v>283</v>
      </c>
      <c r="B288" s="84">
        <f>'SERIES_DB-MetaData'!B288</f>
        <v>0</v>
      </c>
      <c r="C288" s="105">
        <f>'SERIES_DB-MetaData'!C288</f>
        <v>4</v>
      </c>
      <c r="D288" s="105" t="str">
        <f>'SERIES_DB-MetaData'!D288</f>
        <v>SHW4</v>
      </c>
      <c r="E288" s="105" t="str">
        <f>'SERIES_DB-MetaData'!E288</f>
        <v>Tasnimi (1998)</v>
      </c>
      <c r="F288" s="174" t="s">
        <v>767</v>
      </c>
      <c r="G288" s="86"/>
      <c r="H288" s="86"/>
      <c r="I288" s="19"/>
      <c r="J288" s="19"/>
    </row>
    <row r="289" spans="1:10">
      <c r="A289" s="84">
        <f>'SERIES_DB-MetaData'!A289</f>
        <v>284</v>
      </c>
      <c r="B289" s="84">
        <f>'SERIES_DB-MetaData'!B289</f>
        <v>0</v>
      </c>
      <c r="C289" s="105">
        <f>'SERIES_DB-MetaData'!C289</f>
        <v>1</v>
      </c>
      <c r="D289" s="105" t="str">
        <f>'SERIES_DB-MetaData'!D289</f>
        <v>M35X</v>
      </c>
      <c r="E289" s="105" t="str">
        <f>'SERIES_DB-MetaData'!E289</f>
        <v>Tatsuya (1996)</v>
      </c>
      <c r="F289" s="174" t="s">
        <v>769</v>
      </c>
      <c r="G289" s="86"/>
      <c r="H289" s="86"/>
      <c r="I289" s="19"/>
      <c r="J289" s="19"/>
    </row>
    <row r="290" spans="1:10">
      <c r="A290" s="84"/>
      <c r="B290" s="84">
        <f>'SERIES_DB-MetaData'!B290</f>
        <v>0</v>
      </c>
      <c r="C290" s="105">
        <f>'SERIES_DB-MetaData'!C290</f>
        <v>2</v>
      </c>
      <c r="D290" s="105" t="str">
        <f>'SERIES_DB-MetaData'!D290</f>
        <v>M30H</v>
      </c>
      <c r="E290" s="105" t="str">
        <f>'SERIES_DB-MetaData'!E290</f>
        <v>Tatsuya (1996)</v>
      </c>
      <c r="F290" s="174" t="s">
        <v>768</v>
      </c>
      <c r="G290" s="86"/>
      <c r="H290" s="86"/>
      <c r="I290" s="19"/>
      <c r="J290" s="19"/>
    </row>
    <row r="291" spans="1:10">
      <c r="A291" s="84">
        <f>'SERIES_DB-MetaData'!A291</f>
        <v>286</v>
      </c>
      <c r="B291" s="84">
        <f>'SERIES_DB-MetaData'!B291</f>
        <v>0</v>
      </c>
      <c r="C291" s="105">
        <f>'SERIES_DB-MetaData'!C291</f>
        <v>3</v>
      </c>
      <c r="D291" s="105" t="str">
        <f>'SERIES_DB-MetaData'!D291</f>
        <v>M35H</v>
      </c>
      <c r="E291" s="105" t="str">
        <f>'SERIES_DB-MetaData'!E291</f>
        <v>Tatsuya (1996)</v>
      </c>
      <c r="F291" s="174" t="s">
        <v>770</v>
      </c>
      <c r="G291" s="86"/>
      <c r="H291" s="86"/>
      <c r="I291" s="19"/>
      <c r="J291" s="19"/>
    </row>
    <row r="292" spans="1:10">
      <c r="A292" s="84">
        <f>'SERIES_DB-MetaData'!A292</f>
        <v>287</v>
      </c>
      <c r="B292" s="84">
        <f>'SERIES_DB-MetaData'!B292</f>
        <v>0</v>
      </c>
      <c r="C292" s="105">
        <f>'SERIES_DB-MetaData'!C292</f>
        <v>4</v>
      </c>
      <c r="D292" s="105" t="str">
        <f>'SERIES_DB-MetaData'!D292</f>
        <v>MW35H</v>
      </c>
      <c r="E292" s="105" t="str">
        <f>'SERIES_DB-MetaData'!E292</f>
        <v>Tatsuya (1996)</v>
      </c>
      <c r="F292" s="174" t="s">
        <v>771</v>
      </c>
      <c r="G292" s="86"/>
      <c r="H292" s="86"/>
      <c r="I292" s="19"/>
      <c r="J292" s="19"/>
    </row>
    <row r="293" spans="1:10">
      <c r="A293" s="84">
        <f>'SERIES_DB-MetaData'!A293</f>
        <v>288</v>
      </c>
      <c r="B293" s="84">
        <f>'SERIES_DB-MetaData'!B293</f>
        <v>0</v>
      </c>
      <c r="C293" s="105">
        <f>'SERIES_DB-MetaData'!C293</f>
        <v>5</v>
      </c>
      <c r="D293" s="105" t="str">
        <f>'SERIES_DB-MetaData'!D293</f>
        <v>P35H</v>
      </c>
      <c r="E293" s="105" t="str">
        <f>'SERIES_DB-MetaData'!E293</f>
        <v>Tatsuya (1996)</v>
      </c>
      <c r="F293" s="174" t="s">
        <v>772</v>
      </c>
      <c r="G293" s="86"/>
      <c r="H293" s="86"/>
      <c r="I293" s="19"/>
      <c r="J293" s="19"/>
    </row>
    <row r="294" spans="1:10">
      <c r="A294" s="84">
        <f>'SERIES_DB-MetaData'!A294</f>
        <v>289</v>
      </c>
      <c r="B294" s="84">
        <f>'SERIES_DB-MetaData'!B294</f>
        <v>0</v>
      </c>
      <c r="C294" s="105">
        <f>'SERIES_DB-MetaData'!C294</f>
        <v>1</v>
      </c>
      <c r="D294" s="105" t="str">
        <f>'SERIES_DB-MetaData'!D294</f>
        <v>RW2</v>
      </c>
      <c r="E294" s="105" t="str">
        <f>'SERIES_DB-MetaData'!E294</f>
        <v>Taylor,Thomsen&amp;Wallace  1996</v>
      </c>
      <c r="F294" s="174" t="s">
        <v>773</v>
      </c>
      <c r="G294" s="86"/>
      <c r="H294" s="86"/>
      <c r="I294" s="19"/>
      <c r="J294" s="19"/>
    </row>
    <row r="295" spans="1:10">
      <c r="A295" s="84">
        <f>'SERIES_DB-MetaData'!A295</f>
        <v>290</v>
      </c>
      <c r="B295" s="84">
        <f>'SERIES_DB-MetaData'!B295</f>
        <v>0</v>
      </c>
      <c r="C295" s="105">
        <f>'SERIES_DB-MetaData'!C295</f>
        <v>2</v>
      </c>
      <c r="D295" s="105" t="str">
        <f>'SERIES_DB-MetaData'!D295</f>
        <v>TW2 ( R )</v>
      </c>
      <c r="E295" s="105" t="str">
        <f>'SERIES_DB-MetaData'!E295</f>
        <v>Taylor,Thomsen&amp;Wallace  1996</v>
      </c>
      <c r="F295" s="174" t="s">
        <v>774</v>
      </c>
      <c r="G295" s="86"/>
      <c r="H295" s="86"/>
      <c r="I295" s="19"/>
      <c r="J295" s="19"/>
    </row>
    <row r="296" spans="1:10">
      <c r="A296" s="84">
        <f>'SERIES_DB-MetaData'!A296</f>
        <v>291</v>
      </c>
      <c r="B296" s="84">
        <f>'SERIES_DB-MetaData'!B296</f>
        <v>0</v>
      </c>
      <c r="C296" s="105">
        <f>'SERIES_DB-MetaData'!C296</f>
        <v>1</v>
      </c>
      <c r="D296" s="105" t="str">
        <f>'SERIES_DB-MetaData'!D296</f>
        <v>RW1</v>
      </c>
      <c r="E296" s="105" t="str">
        <f>'SERIES_DB-MetaData'!E296</f>
        <v>Thomsen (1995)</v>
      </c>
      <c r="F296" s="174" t="s">
        <v>775</v>
      </c>
      <c r="G296" s="86"/>
      <c r="H296" s="86"/>
      <c r="I296" s="19"/>
      <c r="J296" s="19"/>
    </row>
    <row r="297" spans="1:10">
      <c r="A297" s="84">
        <f>'SERIES_DB-MetaData'!A297</f>
        <v>292</v>
      </c>
      <c r="B297" s="84">
        <f>'SERIES_DB-MetaData'!B297</f>
        <v>0</v>
      </c>
      <c r="C297" s="105">
        <f>'SERIES_DB-MetaData'!C297</f>
        <v>2</v>
      </c>
      <c r="D297" s="105" t="str">
        <f>'SERIES_DB-MetaData'!D297</f>
        <v>RW2</v>
      </c>
      <c r="E297" s="105" t="str">
        <f>'SERIES_DB-MetaData'!E297</f>
        <v>Thomsen (1995)</v>
      </c>
      <c r="F297" s="174" t="s">
        <v>776</v>
      </c>
      <c r="G297" s="86"/>
      <c r="H297" s="86"/>
      <c r="I297" s="19"/>
      <c r="J297" s="19"/>
    </row>
    <row r="298" spans="1:10">
      <c r="A298" s="84">
        <f>'SERIES_DB-MetaData'!A298</f>
        <v>293</v>
      </c>
      <c r="B298" s="84">
        <f>'SERIES_DB-MetaData'!B298</f>
        <v>0</v>
      </c>
      <c r="C298" s="105">
        <f>'SERIES_DB-MetaData'!C298</f>
        <v>3</v>
      </c>
      <c r="D298" s="105" t="str">
        <f>'SERIES_DB-MetaData'!D298</f>
        <v>TW1</v>
      </c>
      <c r="E298" s="105" t="str">
        <f>'SERIES_DB-MetaData'!E298</f>
        <v>Thomsen (1995)</v>
      </c>
      <c r="F298" s="174" t="s">
        <v>777</v>
      </c>
      <c r="G298" s="86"/>
      <c r="H298" s="86"/>
      <c r="I298" s="19"/>
      <c r="J298" s="19"/>
    </row>
    <row r="299" spans="1:10">
      <c r="A299" s="84">
        <f>'SERIES_DB-MetaData'!A299</f>
        <v>294</v>
      </c>
      <c r="B299" s="84">
        <f>'SERIES_DB-MetaData'!B299</f>
        <v>0</v>
      </c>
      <c r="C299" s="105">
        <f>'SERIES_DB-MetaData'!C299</f>
        <v>4</v>
      </c>
      <c r="D299" s="105" t="str">
        <f>'SERIES_DB-MetaData'!D299</f>
        <v xml:space="preserve">TW2 </v>
      </c>
      <c r="E299" s="105" t="str">
        <f>'SERIES_DB-MetaData'!E299</f>
        <v>Thomsen (1995)</v>
      </c>
      <c r="F299" s="174" t="s">
        <v>778</v>
      </c>
      <c r="G299" s="86"/>
      <c r="H299" s="86"/>
      <c r="I299" s="19"/>
      <c r="J299" s="19"/>
    </row>
    <row r="300" spans="1:10">
      <c r="A300" s="84">
        <f>'SERIES_DB-MetaData'!A300</f>
        <v>295</v>
      </c>
      <c r="B300" s="84">
        <f>'SERIES_DB-MetaData'!B300</f>
        <v>0</v>
      </c>
      <c r="C300" s="105">
        <f>'SERIES_DB-MetaData'!C300</f>
        <v>1</v>
      </c>
      <c r="D300" s="105" t="str">
        <f>'SERIES_DB-MetaData'!D300</f>
        <v>No.1</v>
      </c>
      <c r="E300" s="105" t="str">
        <f>'SERIES_DB-MetaData'!E300</f>
        <v>Tokunaga, Nakachi (2012)</v>
      </c>
      <c r="F300" s="174" t="s">
        <v>779</v>
      </c>
      <c r="G300" s="86"/>
      <c r="H300" s="86"/>
      <c r="I300" s="19"/>
      <c r="J300" s="19"/>
    </row>
    <row r="301" spans="1:10">
      <c r="A301" s="84">
        <f>'SERIES_DB-MetaData'!A301</f>
        <v>296</v>
      </c>
      <c r="B301" s="84">
        <f>'SERIES_DB-MetaData'!B301</f>
        <v>0</v>
      </c>
      <c r="C301" s="105">
        <f>'SERIES_DB-MetaData'!C301</f>
        <v>2</v>
      </c>
      <c r="D301" s="105" t="str">
        <f>'SERIES_DB-MetaData'!D301</f>
        <v>No.2</v>
      </c>
      <c r="E301" s="105" t="str">
        <f>'SERIES_DB-MetaData'!E301</f>
        <v>Tokunaga, Nakachi (2012)</v>
      </c>
      <c r="F301" s="174" t="s">
        <v>785</v>
      </c>
      <c r="G301" s="86"/>
      <c r="H301" s="86"/>
      <c r="I301" s="19"/>
      <c r="J301" s="19"/>
    </row>
    <row r="302" spans="1:10">
      <c r="A302" s="84">
        <f>'SERIES_DB-MetaData'!A302</f>
        <v>297</v>
      </c>
      <c r="B302" s="84">
        <f>'SERIES_DB-MetaData'!B302</f>
        <v>0</v>
      </c>
      <c r="C302" s="105">
        <f>'SERIES_DB-MetaData'!C302</f>
        <v>3</v>
      </c>
      <c r="D302" s="105" t="str">
        <f>'SERIES_DB-MetaData'!D302</f>
        <v>No.3</v>
      </c>
      <c r="E302" s="105" t="str">
        <f>'SERIES_DB-MetaData'!E302</f>
        <v>Tokunaga, Nakachi (2012)</v>
      </c>
      <c r="F302" s="174" t="s">
        <v>786</v>
      </c>
      <c r="G302" s="86"/>
      <c r="H302" s="86"/>
      <c r="I302" s="19"/>
      <c r="J302" s="19"/>
    </row>
    <row r="303" spans="1:10">
      <c r="A303" s="84">
        <f>'SERIES_DB-MetaData'!A303</f>
        <v>298</v>
      </c>
      <c r="B303" s="84">
        <f>'SERIES_DB-MetaData'!B303</f>
        <v>0</v>
      </c>
      <c r="C303" s="105">
        <f>'SERIES_DB-MetaData'!C303</f>
        <v>4</v>
      </c>
      <c r="D303" s="105" t="str">
        <f>'SERIES_DB-MetaData'!D303</f>
        <v>No.4</v>
      </c>
      <c r="E303" s="105" t="str">
        <f>'SERIES_DB-MetaData'!E303</f>
        <v>Tokunaga, Nakachi (2012)</v>
      </c>
      <c r="F303" s="174" t="s">
        <v>787</v>
      </c>
      <c r="G303" s="86"/>
      <c r="H303" s="86"/>
      <c r="I303" s="19"/>
      <c r="J303" s="19"/>
    </row>
    <row r="304" spans="1:10">
      <c r="A304" s="84">
        <f>'SERIES_DB-MetaData'!A304</f>
        <v>299</v>
      </c>
      <c r="B304" s="84">
        <f>'SERIES_DB-MetaData'!B304</f>
        <v>0</v>
      </c>
      <c r="C304" s="105">
        <f>'SERIES_DB-MetaData'!C304</f>
        <v>5</v>
      </c>
      <c r="D304" s="105" t="str">
        <f>'SERIES_DB-MetaData'!D304</f>
        <v>No.5</v>
      </c>
      <c r="E304" s="105" t="str">
        <f>'SERIES_DB-MetaData'!E304</f>
        <v>Tokunaga, Nakachi (2012)</v>
      </c>
      <c r="F304" s="174" t="s">
        <v>788</v>
      </c>
      <c r="G304" s="86"/>
      <c r="H304" s="86"/>
      <c r="I304" s="19"/>
      <c r="J304" s="19"/>
    </row>
    <row r="305" spans="1:10">
      <c r="A305" s="84">
        <f>'SERIES_DB-MetaData'!A305</f>
        <v>300</v>
      </c>
      <c r="B305" s="84">
        <f>'SERIES_DB-MetaData'!B305</f>
        <v>0</v>
      </c>
      <c r="C305" s="105">
        <f>'SERIES_DB-MetaData'!C305</f>
        <v>6</v>
      </c>
      <c r="D305" s="105" t="str">
        <f>'SERIES_DB-MetaData'!D305</f>
        <v>No.6</v>
      </c>
      <c r="E305" s="105" t="str">
        <f>'SERIES_DB-MetaData'!E305</f>
        <v>Tokunaga, Nakachi (2012)</v>
      </c>
      <c r="F305" s="174" t="s">
        <v>789</v>
      </c>
      <c r="G305" s="86"/>
      <c r="H305" s="86"/>
      <c r="I305" s="19"/>
      <c r="J305" s="19"/>
    </row>
    <row r="306" spans="1:10">
      <c r="A306" s="84">
        <f>'SERIES_DB-MetaData'!A306</f>
        <v>301</v>
      </c>
      <c r="B306" s="84">
        <f>'SERIES_DB-MetaData'!B306</f>
        <v>0</v>
      </c>
      <c r="C306" s="105">
        <f>'SERIES_DB-MetaData'!C306</f>
        <v>7</v>
      </c>
      <c r="D306" s="105" t="str">
        <f>'SERIES_DB-MetaData'!D306</f>
        <v>No.7</v>
      </c>
      <c r="E306" s="105" t="str">
        <f>'SERIES_DB-MetaData'!E306</f>
        <v>Tokunaga, Nakachi (2012)</v>
      </c>
      <c r="F306" s="174" t="s">
        <v>950</v>
      </c>
      <c r="G306" s="86"/>
      <c r="H306" s="86"/>
      <c r="I306" s="19"/>
      <c r="J306" s="19"/>
    </row>
    <row r="307" spans="1:10">
      <c r="A307" s="84">
        <f>'SERIES_DB-MetaData'!A307</f>
        <v>302</v>
      </c>
      <c r="B307" s="84">
        <f>'SERIES_DB-MetaData'!B307</f>
        <v>0</v>
      </c>
      <c r="C307" s="105">
        <f>'SERIES_DB-MetaData'!C307</f>
        <v>8</v>
      </c>
      <c r="D307" s="105" t="str">
        <f>'SERIES_DB-MetaData'!D307</f>
        <v>No.8</v>
      </c>
      <c r="E307" s="105" t="str">
        <f>'SERIES_DB-MetaData'!E307</f>
        <v>Tokunaga, Nakachi (2012)</v>
      </c>
      <c r="F307" s="174" t="s">
        <v>951</v>
      </c>
      <c r="G307" s="86"/>
      <c r="H307" s="86"/>
      <c r="I307" s="19"/>
      <c r="J307" s="19"/>
    </row>
    <row r="308" spans="1:10">
      <c r="A308" s="84">
        <f>'SERIES_DB-MetaData'!A308</f>
        <v>303</v>
      </c>
      <c r="B308" s="84">
        <f>'SERIES_DB-MetaData'!B308</f>
        <v>0</v>
      </c>
      <c r="C308" s="105">
        <f>'SERIES_DB-MetaData'!C308</f>
        <v>1</v>
      </c>
      <c r="D308" s="105" t="str">
        <f>'SERIES_DB-MetaData'!D308</f>
        <v>H1</v>
      </c>
      <c r="E308" s="105" t="str">
        <f>'SERIES_DB-MetaData'!E308</f>
        <v>Tokunaga, Nakachi (2012)</v>
      </c>
      <c r="F308" s="174" t="s">
        <v>952</v>
      </c>
      <c r="G308" s="86"/>
      <c r="H308" s="86"/>
      <c r="I308" s="19"/>
      <c r="J308" s="19"/>
    </row>
    <row r="309" spans="1:10">
      <c r="A309" s="84">
        <f>'SERIES_DB-MetaData'!A309</f>
        <v>304</v>
      </c>
      <c r="B309" s="84">
        <f>'SERIES_DB-MetaData'!B309</f>
        <v>0</v>
      </c>
      <c r="C309" s="105">
        <f>'SERIES_DB-MetaData'!C309</f>
        <v>2</v>
      </c>
      <c r="D309" s="105" t="str">
        <f>'SERIES_DB-MetaData'!D309</f>
        <v>H2</v>
      </c>
      <c r="E309" s="105" t="str">
        <f>'SERIES_DB-MetaData'!E309</f>
        <v>Tokunaga, Nakachi (2012)</v>
      </c>
      <c r="F309" s="174" t="s">
        <v>953</v>
      </c>
      <c r="G309" s="86"/>
      <c r="H309" s="86"/>
      <c r="I309" s="19"/>
      <c r="J309" s="19"/>
    </row>
    <row r="310" spans="1:10">
      <c r="A310" s="84">
        <f>'SERIES_DB-MetaData'!A310</f>
        <v>305</v>
      </c>
      <c r="B310" s="84">
        <f>'SERIES_DB-MetaData'!B310</f>
        <v>0</v>
      </c>
      <c r="C310" s="105">
        <f>'SERIES_DB-MetaData'!C310</f>
        <v>3</v>
      </c>
      <c r="D310" s="105" t="str">
        <f>'SERIES_DB-MetaData'!D310</f>
        <v>H3</v>
      </c>
      <c r="E310" s="105" t="str">
        <f>'SERIES_DB-MetaData'!E310</f>
        <v>Tokunaga, Nakachi (2012)</v>
      </c>
      <c r="F310" s="174" t="s">
        <v>954</v>
      </c>
      <c r="G310" s="86"/>
      <c r="H310" s="86"/>
      <c r="I310" s="19"/>
      <c r="J310" s="19"/>
    </row>
    <row r="311" spans="1:10">
      <c r="A311" s="84">
        <f>'SERIES_DB-MetaData'!A311</f>
        <v>306</v>
      </c>
      <c r="B311" s="84">
        <f>'SERIES_DB-MetaData'!B311</f>
        <v>0</v>
      </c>
      <c r="C311" s="105">
        <f>'SERIES_DB-MetaData'!C311</f>
        <v>1</v>
      </c>
      <c r="D311" s="105" t="str">
        <f>'SERIES_DB-MetaData'!D311</f>
        <v>SW00N1</v>
      </c>
      <c r="E311" s="105" t="str">
        <f>'SERIES_DB-MetaData'!E311</f>
        <v>Tomazevic, Lutman, Capuder and Petkovic (1996)</v>
      </c>
      <c r="F311" s="174" t="s">
        <v>790</v>
      </c>
      <c r="G311" s="86"/>
      <c r="H311" s="86"/>
      <c r="I311" s="19"/>
      <c r="J311" s="19"/>
    </row>
    <row r="312" spans="1:10">
      <c r="A312" s="84">
        <f>'SERIES_DB-MetaData'!A312</f>
        <v>307</v>
      </c>
      <c r="B312" s="84">
        <f>'SERIES_DB-MetaData'!B312</f>
        <v>0</v>
      </c>
      <c r="C312" s="105">
        <f>'SERIES_DB-MetaData'!C312</f>
        <v>2</v>
      </c>
      <c r="D312" s="105" t="str">
        <f>'SERIES_DB-MetaData'!D312</f>
        <v>SW00N2</v>
      </c>
      <c r="E312" s="105" t="str">
        <f>'SERIES_DB-MetaData'!E312</f>
        <v>Tomazevic, Lutman, Capuder and Petkovic (1996)</v>
      </c>
      <c r="F312" s="174" t="s">
        <v>791</v>
      </c>
      <c r="G312" s="86"/>
      <c r="H312" s="86"/>
      <c r="I312" s="19"/>
      <c r="J312" s="19"/>
    </row>
    <row r="313" spans="1:10">
      <c r="A313" s="84">
        <f>'SERIES_DB-MetaData'!A313</f>
        <v>308</v>
      </c>
      <c r="B313" s="84">
        <f>'SERIES_DB-MetaData'!B313</f>
        <v>0</v>
      </c>
      <c r="C313" s="105">
        <f>'SERIES_DB-MetaData'!C313</f>
        <v>3</v>
      </c>
      <c r="D313" s="105" t="str">
        <f>'SERIES_DB-MetaData'!D313</f>
        <v>SW23N1</v>
      </c>
      <c r="E313" s="105" t="str">
        <f>'SERIES_DB-MetaData'!E313</f>
        <v>Tomazevic, Lutman, Capuder and Petkovic (1996)</v>
      </c>
      <c r="F313" s="174" t="s">
        <v>794</v>
      </c>
      <c r="G313" s="86"/>
      <c r="H313" s="86"/>
      <c r="I313" s="19"/>
      <c r="J313" s="19"/>
    </row>
    <row r="314" spans="1:10">
      <c r="A314" s="84">
        <f>'SERIES_DB-MetaData'!A314</f>
        <v>309</v>
      </c>
      <c r="B314" s="84">
        <f>'SERIES_DB-MetaData'!B314</f>
        <v>0</v>
      </c>
      <c r="C314" s="105">
        <f>'SERIES_DB-MetaData'!C314</f>
        <v>4</v>
      </c>
      <c r="D314" s="105" t="str">
        <f>'SERIES_DB-MetaData'!D314</f>
        <v>SW23N2</v>
      </c>
      <c r="E314" s="105" t="str">
        <f>'SERIES_DB-MetaData'!E314</f>
        <v>Tomazevic, Lutman, Capuder and Petkovic (1996)</v>
      </c>
      <c r="F314" s="174" t="s">
        <v>793</v>
      </c>
      <c r="G314" s="86"/>
      <c r="H314" s="86"/>
      <c r="I314" s="19"/>
      <c r="J314" s="19"/>
    </row>
    <row r="315" spans="1:10">
      <c r="A315" s="84">
        <f>'SERIES_DB-MetaData'!A315</f>
        <v>310</v>
      </c>
      <c r="B315" s="84">
        <f>'SERIES_DB-MetaData'!B315</f>
        <v>0</v>
      </c>
      <c r="C315" s="105">
        <f>'SERIES_DB-MetaData'!C315</f>
        <v>5</v>
      </c>
      <c r="D315" s="105" t="str">
        <f>'SERIES_DB-MetaData'!D315</f>
        <v>SW23C1</v>
      </c>
      <c r="E315" s="105" t="str">
        <f>'SERIES_DB-MetaData'!E315</f>
        <v>Tomazevic, Lutman, Capuder and Petkovic (1996)</v>
      </c>
      <c r="F315" s="174" t="s">
        <v>792</v>
      </c>
      <c r="G315" s="86"/>
      <c r="H315" s="86"/>
      <c r="I315" s="19"/>
      <c r="J315" s="19"/>
    </row>
    <row r="316" spans="1:10">
      <c r="A316" s="84">
        <f>'SERIES_DB-MetaData'!A316</f>
        <v>311</v>
      </c>
      <c r="B316" s="84">
        <f>'SERIES_DB-MetaData'!B316</f>
        <v>0</v>
      </c>
      <c r="C316" s="105">
        <f>'SERIES_DB-MetaData'!C316</f>
        <v>6</v>
      </c>
      <c r="D316" s="105" t="str">
        <f>'SERIES_DB-MetaData'!D316</f>
        <v>SW23C2</v>
      </c>
      <c r="E316" s="105" t="str">
        <f>'SERIES_DB-MetaData'!E316</f>
        <v>Tomazevic, Lutman, Capuder and Petkovic (1996)</v>
      </c>
      <c r="F316" s="174" t="s">
        <v>795</v>
      </c>
      <c r="G316" s="86"/>
      <c r="H316" s="86"/>
      <c r="I316" s="19"/>
      <c r="J316" s="19"/>
    </row>
    <row r="317" spans="1:10">
      <c r="A317" s="84">
        <f>'SERIES_DB-MetaData'!A317</f>
        <v>312</v>
      </c>
      <c r="B317" s="84">
        <f>'SERIES_DB-MetaData'!B317</f>
        <v>0</v>
      </c>
      <c r="C317" s="105">
        <f>'SERIES_DB-MetaData'!C317</f>
        <v>7</v>
      </c>
      <c r="D317" s="105" t="str">
        <f>'SERIES_DB-MetaData'!D317</f>
        <v>SW60N1</v>
      </c>
      <c r="E317" s="105" t="str">
        <f>'SERIES_DB-MetaData'!E317</f>
        <v>Tomazevic, Lutman, Capuder and Petkovic (1996)</v>
      </c>
      <c r="F317" s="174" t="s">
        <v>796</v>
      </c>
      <c r="G317" s="86"/>
      <c r="H317" s="86"/>
      <c r="I317" s="19"/>
      <c r="J317" s="19"/>
    </row>
    <row r="318" spans="1:10">
      <c r="A318" s="84">
        <f>'SERIES_DB-MetaData'!A318</f>
        <v>313</v>
      </c>
      <c r="B318" s="84">
        <f>'SERIES_DB-MetaData'!B318</f>
        <v>0</v>
      </c>
      <c r="C318" s="105">
        <f>'SERIES_DB-MetaData'!C318</f>
        <v>8</v>
      </c>
      <c r="D318" s="105" t="str">
        <f>'SERIES_DB-MetaData'!D318</f>
        <v>SW60N2</v>
      </c>
      <c r="E318" s="105" t="str">
        <f>'SERIES_DB-MetaData'!E318</f>
        <v>Tomazevic, Lutman, Capuder and Petkovic (1996)</v>
      </c>
      <c r="F318" s="174" t="s">
        <v>797</v>
      </c>
      <c r="G318" s="86"/>
      <c r="H318" s="86"/>
      <c r="I318" s="19"/>
      <c r="J318" s="19"/>
    </row>
    <row r="319" spans="1:10">
      <c r="A319" s="84">
        <f>'SERIES_DB-MetaData'!A319</f>
        <v>314</v>
      </c>
      <c r="B319" s="84">
        <f>'SERIES_DB-MetaData'!B319</f>
        <v>0</v>
      </c>
      <c r="C319" s="105">
        <f>'SERIES_DB-MetaData'!C319</f>
        <v>9</v>
      </c>
      <c r="D319" s="105" t="str">
        <f>'SERIES_DB-MetaData'!D319</f>
        <v>SW60C1</v>
      </c>
      <c r="E319" s="105" t="str">
        <f>'SERIES_DB-MetaData'!E319</f>
        <v>Tomazevic, Lutman, Capuder and Petkovic (1996)</v>
      </c>
      <c r="F319" s="174" t="s">
        <v>798</v>
      </c>
      <c r="G319" s="86"/>
      <c r="H319" s="86"/>
      <c r="I319" s="19"/>
      <c r="J319" s="19"/>
    </row>
    <row r="320" spans="1:10">
      <c r="A320" s="84">
        <f>'SERIES_DB-MetaData'!A320</f>
        <v>315</v>
      </c>
      <c r="B320" s="84">
        <f>'SERIES_DB-MetaData'!B320</f>
        <v>0</v>
      </c>
      <c r="C320" s="105">
        <f>'SERIES_DB-MetaData'!C320</f>
        <v>10</v>
      </c>
      <c r="D320" s="105" t="str">
        <f>'SERIES_DB-MetaData'!D320</f>
        <v>SW60C2</v>
      </c>
      <c r="E320" s="105" t="str">
        <f>'SERIES_DB-MetaData'!E320</f>
        <v>Tomazevic, Lutman, Capuder and Petkovic (1996)</v>
      </c>
      <c r="F320" s="174" t="s">
        <v>799</v>
      </c>
      <c r="G320" s="86"/>
      <c r="H320" s="86"/>
      <c r="I320" s="19"/>
      <c r="J320" s="19"/>
    </row>
    <row r="321" spans="1:10">
      <c r="A321" s="84">
        <f>'SERIES_DB-MetaData'!A321</f>
        <v>316</v>
      </c>
      <c r="B321" s="84">
        <f>'SERIES_DB-MetaData'!B321</f>
        <v>0</v>
      </c>
      <c r="C321" s="105">
        <f>'SERIES_DB-MetaData'!C321</f>
        <v>1</v>
      </c>
      <c r="D321" s="105" t="str">
        <f>'SERIES_DB-MetaData'!D321</f>
        <v>Tuboi_2-1</v>
      </c>
      <c r="E321" s="105" t="str">
        <f>'SERIES_DB-MetaData'!E321</f>
        <v>Tuboi (from Lu et al., 2010, NEES Database)</v>
      </c>
      <c r="F321" s="174" t="s">
        <v>933</v>
      </c>
      <c r="G321" s="86"/>
      <c r="H321" s="86"/>
      <c r="I321" s="19"/>
      <c r="J321" s="19"/>
    </row>
    <row r="322" spans="1:10">
      <c r="A322" s="84">
        <f>'SERIES_DB-MetaData'!A322</f>
        <v>317</v>
      </c>
      <c r="B322" s="84">
        <f>'SERIES_DB-MetaData'!B322</f>
        <v>0</v>
      </c>
      <c r="C322" s="105">
        <f>'SERIES_DB-MetaData'!C322</f>
        <v>2</v>
      </c>
      <c r="D322" s="105" t="str">
        <f>'SERIES_DB-MetaData'!D322</f>
        <v>Tuboi_2-2</v>
      </c>
      <c r="E322" s="105" t="str">
        <f>'SERIES_DB-MetaData'!E322</f>
        <v>Tuboi (from Lu et al., 2010, NEES Database)</v>
      </c>
      <c r="F322" s="174" t="s">
        <v>934</v>
      </c>
      <c r="G322" s="86"/>
      <c r="H322" s="86"/>
      <c r="I322" s="19"/>
      <c r="J322" s="19"/>
    </row>
    <row r="323" spans="1:10">
      <c r="A323" s="84">
        <f>'SERIES_DB-MetaData'!A323</f>
        <v>318</v>
      </c>
      <c r="B323" s="84">
        <f>'SERIES_DB-MetaData'!B323</f>
        <v>0</v>
      </c>
      <c r="C323" s="105">
        <f>'SERIES_DB-MetaData'!C323</f>
        <v>1</v>
      </c>
      <c r="D323" s="105" t="str">
        <f>'SERIES_DB-MetaData'!D323</f>
        <v>0.05'</v>
      </c>
      <c r="E323" s="105" t="str">
        <f>'SERIES_DB-MetaData'!E323</f>
        <v>Wallace et al. 2008</v>
      </c>
      <c r="F323" s="174" t="s">
        <v>800</v>
      </c>
      <c r="G323" s="86"/>
      <c r="H323" s="86"/>
      <c r="I323" s="19"/>
      <c r="J323" s="19"/>
    </row>
    <row r="324" spans="1:10">
      <c r="A324" s="84">
        <f>'SERIES_DB-MetaData'!A324</f>
        <v>319</v>
      </c>
      <c r="B324" s="84">
        <f>'SERIES_DB-MetaData'!B324</f>
        <v>0</v>
      </c>
      <c r="C324" s="105">
        <f>'SERIES_DB-MetaData'!C324</f>
        <v>2</v>
      </c>
      <c r="D324" s="105" t="str">
        <f>'SERIES_DB-MetaData'!D324</f>
        <v>0.1'</v>
      </c>
      <c r="E324" s="105" t="str">
        <f>'SERIES_DB-MetaData'!E324</f>
        <v>Wallace et al. 2008</v>
      </c>
      <c r="F324" s="174" t="s">
        <v>801</v>
      </c>
      <c r="G324" s="86"/>
      <c r="H324" s="86"/>
      <c r="I324" s="19"/>
      <c r="J324" s="19"/>
    </row>
    <row r="325" spans="1:10">
      <c r="A325" s="84">
        <f>'SERIES_DB-MetaData'!A325</f>
        <v>320</v>
      </c>
      <c r="B325" s="84">
        <f>'SERIES_DB-MetaData'!B325</f>
        <v>0</v>
      </c>
      <c r="C325" s="105">
        <f>'SERIES_DB-MetaData'!C325</f>
        <v>1</v>
      </c>
      <c r="D325" s="105" t="str">
        <f>'SERIES_DB-MetaData'!D325</f>
        <v>SW1-1</v>
      </c>
      <c r="E325" s="105" t="str">
        <f>'SERIES_DB-MetaData'!E325</f>
        <v>Zhang, 2007 (from Lu et al., 2010, NEES Database)</v>
      </c>
      <c r="F325" s="174" t="s">
        <v>802</v>
      </c>
      <c r="G325" s="86"/>
      <c r="H325" s="86"/>
      <c r="I325" s="19"/>
      <c r="J325" s="19"/>
    </row>
    <row r="326" spans="1:10">
      <c r="A326" s="84">
        <f>'SERIES_DB-MetaData'!A326</f>
        <v>321</v>
      </c>
      <c r="B326" s="84">
        <f>'SERIES_DB-MetaData'!B326</f>
        <v>0</v>
      </c>
      <c r="C326" s="105">
        <f>'SERIES_DB-MetaData'!C326</f>
        <v>2</v>
      </c>
      <c r="D326" s="105" t="str">
        <f>'SERIES_DB-MetaData'!D326</f>
        <v>SW1-2</v>
      </c>
      <c r="E326" s="105" t="str">
        <f>'SERIES_DB-MetaData'!E326</f>
        <v>Zhang, 2007 (from Lu et al., 2010, NEES Database)</v>
      </c>
      <c r="F326" s="174" t="s">
        <v>803</v>
      </c>
      <c r="G326" s="86"/>
      <c r="H326" s="86"/>
      <c r="I326" s="19"/>
      <c r="J326" s="19"/>
    </row>
    <row r="327" spans="1:10">
      <c r="A327" s="84">
        <f>'SERIES_DB-MetaData'!A327</f>
        <v>322</v>
      </c>
      <c r="B327" s="84">
        <f>'SERIES_DB-MetaData'!B327</f>
        <v>0</v>
      </c>
      <c r="C327" s="105">
        <f>'SERIES_DB-MetaData'!C327</f>
        <v>3</v>
      </c>
      <c r="D327" s="105" t="str">
        <f>'SERIES_DB-MetaData'!D327</f>
        <v>SW1-3</v>
      </c>
      <c r="E327" s="105" t="str">
        <f>'SERIES_DB-MetaData'!E327</f>
        <v>Zhang, 2007 (from Lu et al., 2010, NEES Database)</v>
      </c>
      <c r="F327" s="174" t="s">
        <v>804</v>
      </c>
      <c r="G327" s="86"/>
      <c r="H327" s="86"/>
      <c r="I327" s="19"/>
      <c r="J327" s="19"/>
    </row>
    <row r="328" spans="1:10">
      <c r="A328" s="84">
        <f>'SERIES_DB-MetaData'!A328</f>
        <v>323</v>
      </c>
      <c r="B328" s="84">
        <f>'SERIES_DB-MetaData'!B328</f>
        <v>0</v>
      </c>
      <c r="C328" s="105">
        <f>'SERIES_DB-MetaData'!C328</f>
        <v>4</v>
      </c>
      <c r="D328" s="105" t="str">
        <f>'SERIES_DB-MetaData'!D328</f>
        <v>SW1-4</v>
      </c>
      <c r="E328" s="105" t="str">
        <f>'SERIES_DB-MetaData'!E328</f>
        <v>Zhang, 2007 (from Lu et al., 2010, NEES Database)</v>
      </c>
      <c r="F328" s="174" t="s">
        <v>805</v>
      </c>
      <c r="G328" s="86"/>
      <c r="H328" s="86"/>
      <c r="I328" s="19"/>
      <c r="J328" s="19"/>
    </row>
    <row r="329" spans="1:10">
      <c r="A329" s="84">
        <f>'SERIES_DB-MetaData'!A329</f>
        <v>324</v>
      </c>
      <c r="B329" s="84">
        <f>'SERIES_DB-MetaData'!B329</f>
        <v>0</v>
      </c>
      <c r="C329" s="105">
        <f>'SERIES_DB-MetaData'!C329</f>
        <v>5</v>
      </c>
      <c r="D329" s="105" t="str">
        <f>'SERIES_DB-MetaData'!D329</f>
        <v>SW2-1</v>
      </c>
      <c r="E329" s="105" t="str">
        <f>'SERIES_DB-MetaData'!E329</f>
        <v>Zhang, 2007 (from Lu et al., 2010, NEES Database)</v>
      </c>
      <c r="F329" s="174" t="s">
        <v>805</v>
      </c>
      <c r="G329" s="86"/>
      <c r="H329" s="86"/>
      <c r="I329" s="19"/>
      <c r="J329" s="19"/>
    </row>
    <row r="330" spans="1:10">
      <c r="A330" s="84">
        <f>'SERIES_DB-MetaData'!A330</f>
        <v>325</v>
      </c>
      <c r="B330" s="84">
        <f>'SERIES_DB-MetaData'!B330</f>
        <v>0</v>
      </c>
      <c r="C330" s="105">
        <f>'SERIES_DB-MetaData'!C330</f>
        <v>6</v>
      </c>
      <c r="D330" s="105" t="str">
        <f>'SERIES_DB-MetaData'!D330</f>
        <v>SW2-2</v>
      </c>
      <c r="E330" s="105" t="str">
        <f>'SERIES_DB-MetaData'!E330</f>
        <v>Zhang, 2007 (from Lu et al., 2010, NEES Database)</v>
      </c>
      <c r="F330" s="174" t="s">
        <v>806</v>
      </c>
      <c r="G330" s="86"/>
      <c r="H330" s="86"/>
      <c r="I330" s="19"/>
      <c r="J330" s="19"/>
    </row>
    <row r="331" spans="1:10">
      <c r="A331" s="84">
        <f>'SERIES_DB-MetaData'!A331</f>
        <v>326</v>
      </c>
      <c r="B331" s="84">
        <f>'SERIES_DB-MetaData'!B331</f>
        <v>0</v>
      </c>
      <c r="C331" s="105">
        <f>'SERIES_DB-MetaData'!C331</f>
        <v>7</v>
      </c>
      <c r="D331" s="105" t="str">
        <f>'SERIES_DB-MetaData'!D331</f>
        <v>SW2-3</v>
      </c>
      <c r="E331" s="105" t="str">
        <f>'SERIES_DB-MetaData'!E331</f>
        <v>Zhang, 2007 (from Lu et al., 2010, NEES Database)</v>
      </c>
      <c r="F331" s="174" t="s">
        <v>807</v>
      </c>
      <c r="G331" s="86"/>
      <c r="H331" s="86"/>
      <c r="I331" s="19"/>
      <c r="J331" s="19"/>
    </row>
    <row r="332" spans="1:10">
      <c r="A332" s="84">
        <f>'SERIES_DB-MetaData'!A332</f>
        <v>327</v>
      </c>
      <c r="B332" s="84">
        <f>'SERIES_DB-MetaData'!B332</f>
        <v>0</v>
      </c>
      <c r="C332" s="105">
        <f>'SERIES_DB-MetaData'!C332</f>
        <v>9</v>
      </c>
      <c r="D332" s="105" t="str">
        <f>'SERIES_DB-MetaData'!D332</f>
        <v>SW3-1</v>
      </c>
      <c r="E332" s="105" t="str">
        <f>'SERIES_DB-MetaData'!E332</f>
        <v>Zhang, 2007 (from Lu et al., 2010, NEES Database)</v>
      </c>
      <c r="F332" s="174" t="s">
        <v>808</v>
      </c>
      <c r="G332" s="86"/>
      <c r="H332" s="86"/>
      <c r="I332" s="19"/>
      <c r="J332" s="19"/>
    </row>
    <row r="333" spans="1:10">
      <c r="A333" s="84">
        <f>'SERIES_DB-MetaData'!A333</f>
        <v>328</v>
      </c>
      <c r="B333" s="84">
        <f>'SERIES_DB-MetaData'!B333</f>
        <v>0</v>
      </c>
      <c r="C333" s="105">
        <f>'SERIES_DB-MetaData'!C333</f>
        <v>10</v>
      </c>
      <c r="D333" s="105" t="str">
        <f>'SERIES_DB-MetaData'!D333</f>
        <v>SW3-2</v>
      </c>
      <c r="E333" s="105" t="str">
        <f>'SERIES_DB-MetaData'!E333</f>
        <v>Zhang, 2007 (from Lu et al., 2010, NEES Database)</v>
      </c>
      <c r="F333" s="174" t="s">
        <v>809</v>
      </c>
      <c r="G333" s="86"/>
      <c r="H333" s="86"/>
      <c r="I333" s="19"/>
      <c r="J333" s="19"/>
    </row>
    <row r="334" spans="1:10">
      <c r="A334" s="84">
        <f>'SERIES_DB-MetaData'!A334</f>
        <v>329</v>
      </c>
      <c r="B334" s="84">
        <f>'SERIES_DB-MetaData'!B334</f>
        <v>0</v>
      </c>
      <c r="C334" s="105">
        <f>'SERIES_DB-MetaData'!C334</f>
        <v>11</v>
      </c>
      <c r="D334" s="105" t="str">
        <f>'SERIES_DB-MetaData'!D334</f>
        <v>SW4-1</v>
      </c>
      <c r="E334" s="105" t="str">
        <f>'SERIES_DB-MetaData'!E334</f>
        <v>Zhang, 2007 (from Lu et al., 2010, NEES Database)</v>
      </c>
      <c r="F334" s="174" t="s">
        <v>810</v>
      </c>
      <c r="G334" s="86"/>
      <c r="H334" s="86"/>
      <c r="I334" s="19"/>
      <c r="J334" s="19"/>
    </row>
    <row r="335" spans="1:10">
      <c r="A335" s="84">
        <f>'SERIES_DB-MetaData'!A335</f>
        <v>330</v>
      </c>
      <c r="B335" s="84">
        <f>'SERIES_DB-MetaData'!B335</f>
        <v>0</v>
      </c>
      <c r="C335" s="105">
        <f>'SERIES_DB-MetaData'!C335</f>
        <v>12</v>
      </c>
      <c r="D335" s="105" t="str">
        <f>'SERIES_DB-MetaData'!D335</f>
        <v>SW4-2</v>
      </c>
      <c r="E335" s="105" t="str">
        <f>'SERIES_DB-MetaData'!E335</f>
        <v>Zhang, 2007 (from Lu et al., 2010, NEES Database)</v>
      </c>
      <c r="F335" s="174" t="s">
        <v>811</v>
      </c>
      <c r="G335" s="86"/>
      <c r="H335" s="86"/>
      <c r="I335" s="19"/>
      <c r="J335" s="19"/>
    </row>
    <row r="336" spans="1:10">
      <c r="A336" s="84">
        <f>'SERIES_DB-MetaData'!A336</f>
        <v>331</v>
      </c>
      <c r="B336" s="84">
        <f>'SERIES_DB-MetaData'!B336</f>
        <v>0</v>
      </c>
      <c r="C336" s="105">
        <f>'SERIES_DB-MetaData'!C336</f>
        <v>13</v>
      </c>
      <c r="D336" s="105" t="str">
        <f>'SERIES_DB-MetaData'!D336</f>
        <v>SW4-3</v>
      </c>
      <c r="E336" s="105" t="str">
        <f>'SERIES_DB-MetaData'!E336</f>
        <v>Zhang, 2007 (from Lu et al., 2010, NEES Database)</v>
      </c>
      <c r="F336" s="174" t="s">
        <v>812</v>
      </c>
      <c r="G336" s="86"/>
      <c r="H336" s="86"/>
      <c r="I336" s="19"/>
      <c r="J336" s="19"/>
    </row>
    <row r="337" spans="1:10">
      <c r="A337" s="84">
        <f>'SERIES_DB-MetaData'!A337</f>
        <v>332</v>
      </c>
      <c r="B337" s="84">
        <f>'SERIES_DB-MetaData'!B337</f>
        <v>0</v>
      </c>
      <c r="C337" s="105">
        <f>'SERIES_DB-MetaData'!C337</f>
        <v>15</v>
      </c>
      <c r="D337" s="105" t="str">
        <f>'SERIES_DB-MetaData'!D337</f>
        <v>SW5-1</v>
      </c>
      <c r="E337" s="105" t="str">
        <f>'SERIES_DB-MetaData'!E337</f>
        <v>Zhang, 2007 (from Lu et al., 2010, NEES Database)</v>
      </c>
      <c r="F337" s="174" t="s">
        <v>813</v>
      </c>
      <c r="G337" s="86"/>
      <c r="H337" s="86"/>
      <c r="I337" s="19"/>
      <c r="J337" s="19"/>
    </row>
    <row r="338" spans="1:10">
      <c r="A338" s="84">
        <f>'SERIES_DB-MetaData'!A338</f>
        <v>333</v>
      </c>
      <c r="B338" s="84">
        <f>'SERIES_DB-MetaData'!B338</f>
        <v>0</v>
      </c>
      <c r="C338" s="105">
        <f>'SERIES_DB-MetaData'!C338</f>
        <v>16</v>
      </c>
      <c r="D338" s="105" t="str">
        <f>'SERIES_DB-MetaData'!D338</f>
        <v>SW5-2</v>
      </c>
      <c r="E338" s="105" t="str">
        <f>'SERIES_DB-MetaData'!E338</f>
        <v>Zhang, 2007 (from Lu et al., 2010, NEES Database)</v>
      </c>
      <c r="F338" s="174" t="s">
        <v>814</v>
      </c>
      <c r="G338" s="86"/>
      <c r="H338" s="86"/>
      <c r="I338" s="19"/>
      <c r="J338" s="19"/>
    </row>
    <row r="339" spans="1:10">
      <c r="A339" s="84">
        <f>'SERIES_DB-MetaData'!A339</f>
        <v>334</v>
      </c>
      <c r="B339" s="84">
        <f>'SERIES_DB-MetaData'!B339</f>
        <v>0</v>
      </c>
      <c r="C339" s="105">
        <f>'SERIES_DB-MetaData'!C339</f>
        <v>17</v>
      </c>
      <c r="D339" s="105" t="str">
        <f>'SERIES_DB-MetaData'!D339</f>
        <v>SW5-3</v>
      </c>
      <c r="E339" s="105" t="str">
        <f>'SERIES_DB-MetaData'!E339</f>
        <v>Zhang, 2007 (from Lu et al., 2010, NEES Database)</v>
      </c>
      <c r="F339" s="174" t="s">
        <v>815</v>
      </c>
      <c r="G339" s="86"/>
      <c r="H339" s="86"/>
      <c r="I339" s="19"/>
      <c r="J339" s="19"/>
    </row>
    <row r="340" spans="1:10">
      <c r="A340" s="84">
        <f>'SERIES_DB-MetaData'!A340</f>
        <v>335</v>
      </c>
      <c r="B340" s="84">
        <f>'SERIES_DB-MetaData'!B340</f>
        <v>0</v>
      </c>
      <c r="C340" s="105">
        <f>'SERIES_DB-MetaData'!C340</f>
        <v>18</v>
      </c>
      <c r="D340" s="105" t="str">
        <f>'SERIES_DB-MetaData'!D340</f>
        <v>SW6-1</v>
      </c>
      <c r="E340" s="105" t="str">
        <f>'SERIES_DB-MetaData'!E340</f>
        <v>Zhang, 2007 (from Lu et al., 2010, NEES Database)</v>
      </c>
      <c r="F340" s="174" t="s">
        <v>816</v>
      </c>
      <c r="G340" s="86"/>
      <c r="H340" s="86"/>
      <c r="I340" s="19"/>
      <c r="J340" s="19"/>
    </row>
    <row r="341" spans="1:10">
      <c r="A341" s="84">
        <f>'SERIES_DB-MetaData'!A341</f>
        <v>336</v>
      </c>
      <c r="B341" s="84">
        <f>'SERIES_DB-MetaData'!B341</f>
        <v>0</v>
      </c>
      <c r="C341" s="105">
        <f>'SERIES_DB-MetaData'!C341</f>
        <v>19</v>
      </c>
      <c r="D341" s="105" t="str">
        <f>'SERIES_DB-MetaData'!D341</f>
        <v>SW6-2</v>
      </c>
      <c r="E341" s="105" t="str">
        <f>'SERIES_DB-MetaData'!E341</f>
        <v>Zhang, 2007 (from Lu et al., 2010, NEES Database)</v>
      </c>
      <c r="F341" s="174" t="s">
        <v>817</v>
      </c>
      <c r="G341" s="86"/>
      <c r="H341" s="86"/>
      <c r="I341" s="19"/>
      <c r="J341" s="19"/>
    </row>
    <row r="342" spans="1:10">
      <c r="A342" s="84">
        <f>'SERIES_DB-MetaData'!A342</f>
        <v>337</v>
      </c>
      <c r="B342" s="84">
        <f>'SERIES_DB-MetaData'!B342</f>
        <v>0</v>
      </c>
      <c r="C342" s="105">
        <f>'SERIES_DB-MetaData'!C342</f>
        <v>20</v>
      </c>
      <c r="D342" s="105" t="str">
        <f>'SERIES_DB-MetaData'!D342</f>
        <v>SW6-3</v>
      </c>
      <c r="E342" s="105" t="str">
        <f>'SERIES_DB-MetaData'!E342</f>
        <v>Zhang, 2007 (from Lu et al., 2010, NEES Database)</v>
      </c>
      <c r="F342" s="174" t="s">
        <v>818</v>
      </c>
      <c r="G342" s="86"/>
      <c r="H342" s="86"/>
      <c r="I342" s="19"/>
      <c r="J342" s="19"/>
    </row>
    <row r="343" spans="1:10">
      <c r="A343" s="84">
        <f>'SERIES_DB-MetaData'!A343</f>
        <v>338</v>
      </c>
      <c r="B343" s="84">
        <f>'SERIES_DB-MetaData'!B343</f>
        <v>0</v>
      </c>
      <c r="C343" s="105">
        <f>'SERIES_DB-MetaData'!C343</f>
        <v>1</v>
      </c>
      <c r="D343" s="105" t="str">
        <f>'SERIES_DB-MetaData'!D343</f>
        <v>SW1</v>
      </c>
      <c r="E343" s="105" t="str">
        <f>'SERIES_DB-MetaData'!E343</f>
        <v>Zhang, 2007 (from Lu et al., 2010, NEES Database)</v>
      </c>
      <c r="F343" s="174" t="s">
        <v>819</v>
      </c>
      <c r="G343" s="86"/>
      <c r="H343" s="86"/>
      <c r="I343" s="19"/>
      <c r="J343" s="19"/>
    </row>
    <row r="344" spans="1:10">
      <c r="A344" s="84">
        <f>'SERIES_DB-MetaData'!A344</f>
        <v>339</v>
      </c>
      <c r="B344" s="84">
        <f>'SERIES_DB-MetaData'!B344</f>
        <v>0</v>
      </c>
      <c r="C344" s="105">
        <f>'SERIES_DB-MetaData'!C344</f>
        <v>2</v>
      </c>
      <c r="D344" s="105" t="str">
        <f>'SERIES_DB-MetaData'!D344</f>
        <v>SW2</v>
      </c>
      <c r="E344" s="105" t="str">
        <f>'SERIES_DB-MetaData'!E344</f>
        <v>Zhang, 2007 (from Lu et al., 2010, NEES Database)</v>
      </c>
      <c r="F344" s="174" t="s">
        <v>820</v>
      </c>
      <c r="G344" s="86"/>
      <c r="H344" s="86"/>
      <c r="I344" s="19"/>
      <c r="J344" s="19"/>
    </row>
    <row r="345" spans="1:10">
      <c r="A345" s="84">
        <f>'SERIES_DB-MetaData'!A345</f>
        <v>340</v>
      </c>
      <c r="B345" s="84">
        <f>'SERIES_DB-MetaData'!B345</f>
        <v>0</v>
      </c>
      <c r="C345" s="105">
        <f>'SERIES_DB-MetaData'!C345</f>
        <v>3</v>
      </c>
      <c r="D345" s="105" t="str">
        <f>'SERIES_DB-MetaData'!D345</f>
        <v>SW3</v>
      </c>
      <c r="E345" s="105" t="str">
        <f>'SERIES_DB-MetaData'!E345</f>
        <v>Zhang, 2007 (from Lu et al., 2010, NEES Database)</v>
      </c>
      <c r="F345" s="174" t="s">
        <v>821</v>
      </c>
      <c r="G345" s="86"/>
      <c r="H345" s="86"/>
      <c r="I345" s="19"/>
      <c r="J345" s="19"/>
    </row>
    <row r="346" spans="1:10">
      <c r="A346" s="84">
        <f>'SERIES_DB-MetaData'!A346</f>
        <v>341</v>
      </c>
      <c r="B346" s="84">
        <f>'SERIES_DB-MetaData'!B346</f>
        <v>0</v>
      </c>
      <c r="C346" s="105">
        <f>'SERIES_DB-MetaData'!C346</f>
        <v>4</v>
      </c>
      <c r="D346" s="105" t="str">
        <f>'SERIES_DB-MetaData'!D346</f>
        <v>SW4</v>
      </c>
      <c r="E346" s="105" t="str">
        <f>'SERIES_DB-MetaData'!E346</f>
        <v>Zhang, 2007 (from Lu et al., 2010, NEES Database)</v>
      </c>
      <c r="F346" s="174" t="s">
        <v>822</v>
      </c>
      <c r="G346" s="86"/>
      <c r="H346" s="86"/>
      <c r="I346" s="19"/>
      <c r="J346" s="19"/>
    </row>
    <row r="347" spans="1:10">
      <c r="A347" s="84">
        <f>'SERIES_DB-MetaData'!A347</f>
        <v>342</v>
      </c>
      <c r="B347" s="84">
        <f>'SERIES_DB-MetaData'!B347</f>
        <v>0</v>
      </c>
      <c r="C347" s="105">
        <f>'SERIES_DB-MetaData'!C347</f>
        <v>2</v>
      </c>
      <c r="D347" s="105" t="str">
        <f>'SERIES_DB-MetaData'!D347</f>
        <v>RW-A20-P10-S63</v>
      </c>
      <c r="E347" s="105" t="str">
        <f>'SERIES_DB-MetaData'!E347</f>
        <v>Tran, Wallace (2012)</v>
      </c>
      <c r="F347" s="174" t="s">
        <v>942</v>
      </c>
      <c r="G347" s="86"/>
      <c r="H347" s="86"/>
      <c r="I347" s="19"/>
      <c r="J347" s="19"/>
    </row>
    <row r="348" spans="1:10">
      <c r="A348" s="84">
        <f>'SERIES_DB-MetaData'!A348</f>
        <v>343</v>
      </c>
      <c r="B348" s="84">
        <f>'SERIES_DB-MetaData'!B348</f>
        <v>0</v>
      </c>
      <c r="C348" s="105">
        <f>'SERIES_DB-MetaData'!C348</f>
        <v>4</v>
      </c>
      <c r="D348" s="105" t="str">
        <f>'SERIES_DB-MetaData'!D348</f>
        <v>RW-A15-P10-S78</v>
      </c>
      <c r="E348" s="105" t="str">
        <f>'SERIES_DB-MetaData'!E348</f>
        <v>Tran, Wallace (2012)</v>
      </c>
      <c r="F348" s="174" t="s">
        <v>943</v>
      </c>
      <c r="G348" s="86"/>
      <c r="H348" s="86"/>
      <c r="I348" s="19"/>
      <c r="J348" s="19"/>
    </row>
    <row r="349" spans="1:10">
      <c r="A349" s="84">
        <f>'SERIES_DB-MetaData'!A349</f>
        <v>344</v>
      </c>
      <c r="B349" s="84">
        <f>'SERIES_DB-MetaData'!B349</f>
        <v>0</v>
      </c>
      <c r="C349" s="105">
        <f>'SERIES_DB-MetaData'!C349</f>
        <v>1</v>
      </c>
      <c r="D349" s="105" t="str">
        <f>'SERIES_DB-MetaData'!D349</f>
        <v>B1-1</v>
      </c>
      <c r="E349" s="105" t="str">
        <f>'SERIES_DB-MetaData'!E349</f>
        <v>Barda,Hanson &amp; Corley 1977</v>
      </c>
      <c r="F349" s="174" t="s">
        <v>935</v>
      </c>
      <c r="G349" s="86"/>
      <c r="H349" s="86"/>
      <c r="I349" s="19"/>
      <c r="J349" s="19"/>
    </row>
    <row r="350" spans="1:10">
      <c r="A350" s="84">
        <f>'SERIES_DB-MetaData'!A350</f>
        <v>345</v>
      </c>
      <c r="B350" s="84">
        <f>'SERIES_DB-MetaData'!B350</f>
        <v>0</v>
      </c>
      <c r="C350" s="105">
        <f>'SERIES_DB-MetaData'!C350</f>
        <v>2</v>
      </c>
      <c r="D350" s="105" t="str">
        <f>'SERIES_DB-MetaData'!D350</f>
        <v>B2-1</v>
      </c>
      <c r="E350" s="105" t="str">
        <f>'SERIES_DB-MetaData'!E350</f>
        <v>Barda,Hanson &amp; Corley 1977</v>
      </c>
      <c r="F350" s="174" t="s">
        <v>936</v>
      </c>
      <c r="G350" s="86"/>
      <c r="H350" s="86"/>
      <c r="I350" s="19"/>
      <c r="J350" s="19"/>
    </row>
    <row r="351" spans="1:10">
      <c r="A351" s="84">
        <f>'SERIES_DB-MetaData'!A351</f>
        <v>346</v>
      </c>
      <c r="B351" s="84">
        <f>'SERIES_DB-MetaData'!B351</f>
        <v>0</v>
      </c>
      <c r="C351" s="105">
        <f>'SERIES_DB-MetaData'!C351</f>
        <v>3</v>
      </c>
      <c r="D351" s="105" t="str">
        <f>'SERIES_DB-MetaData'!D351</f>
        <v>B3-2</v>
      </c>
      <c r="E351" s="105" t="str">
        <f>'SERIES_DB-MetaData'!E351</f>
        <v>Barda,Hanson &amp; Corley 1977</v>
      </c>
      <c r="F351" s="174" t="s">
        <v>937</v>
      </c>
      <c r="G351" s="86"/>
      <c r="H351" s="86"/>
      <c r="I351" s="19"/>
      <c r="J351" s="19"/>
    </row>
    <row r="352" spans="1:10">
      <c r="A352" s="84">
        <f>'SERIES_DB-MetaData'!A352</f>
        <v>347</v>
      </c>
      <c r="B352" s="84">
        <f>'SERIES_DB-MetaData'!B352</f>
        <v>0</v>
      </c>
      <c r="C352" s="105">
        <f>'SERIES_DB-MetaData'!C352</f>
        <v>1</v>
      </c>
      <c r="D352" s="105" t="str">
        <f>'SERIES_DB-MetaData'!D352</f>
        <v>WR-20</v>
      </c>
      <c r="E352" s="105" t="str">
        <f>'SERIES_DB-MetaData'!E352</f>
        <v>Oh, Han, Lee (2002)</v>
      </c>
      <c r="F352" s="174" t="s">
        <v>938</v>
      </c>
      <c r="G352" s="86"/>
      <c r="H352" s="86"/>
      <c r="I352" s="19"/>
      <c r="J352" s="19"/>
    </row>
    <row r="353" spans="1:10">
      <c r="A353" s="84">
        <f>'SERIES_DB-MetaData'!A353</f>
        <v>348</v>
      </c>
      <c r="B353" s="84">
        <f>'SERIES_DB-MetaData'!B353</f>
        <v>0</v>
      </c>
      <c r="C353" s="105">
        <f>'SERIES_DB-MetaData'!C353</f>
        <v>2</v>
      </c>
      <c r="D353" s="105" t="str">
        <f>'SERIES_DB-MetaData'!D353</f>
        <v>WR-10</v>
      </c>
      <c r="E353" s="105" t="str">
        <f>'SERIES_DB-MetaData'!E353</f>
        <v>Oh, Han, Lee (2002)</v>
      </c>
      <c r="F353" s="174" t="s">
        <v>939</v>
      </c>
      <c r="G353" s="86"/>
      <c r="H353" s="86"/>
      <c r="I353" s="19"/>
      <c r="J353" s="19"/>
    </row>
    <row r="354" spans="1:10">
      <c r="A354" s="84">
        <f>'SERIES_DB-MetaData'!A354</f>
        <v>349</v>
      </c>
      <c r="B354" s="84">
        <f>'SERIES_DB-MetaData'!B354</f>
        <v>0</v>
      </c>
      <c r="C354" s="105">
        <f>'SERIES_DB-MetaData'!C354</f>
        <v>3</v>
      </c>
      <c r="D354" s="105" t="str">
        <f>'SERIES_DB-MetaData'!D354</f>
        <v>WR-0</v>
      </c>
      <c r="E354" s="105" t="str">
        <f>'SERIES_DB-MetaData'!E354</f>
        <v>Oh, Han, Lee (2002)</v>
      </c>
      <c r="F354" s="174" t="s">
        <v>940</v>
      </c>
      <c r="G354" s="86"/>
      <c r="H354" s="86"/>
      <c r="I354" s="19"/>
      <c r="J354" s="19"/>
    </row>
    <row r="355" spans="1:10">
      <c r="A355" s="84">
        <f>'SERIES_DB-MetaData'!A355</f>
        <v>350</v>
      </c>
      <c r="B355" s="84">
        <f>'SERIES_DB-MetaData'!B355</f>
        <v>0</v>
      </c>
      <c r="C355" s="105">
        <f>'SERIES_DB-MetaData'!C355</f>
        <v>4</v>
      </c>
      <c r="D355" s="105" t="str">
        <f>'SERIES_DB-MetaData'!D355</f>
        <v>WB</v>
      </c>
      <c r="E355" s="105" t="str">
        <f>'SERIES_DB-MetaData'!E355</f>
        <v>Oh, Han, Lee (2002)</v>
      </c>
      <c r="F355" s="174" t="s">
        <v>941</v>
      </c>
      <c r="G355" s="86"/>
      <c r="H355" s="86"/>
      <c r="I355" s="19"/>
      <c r="J355" s="19"/>
    </row>
  </sheetData>
  <phoneticPr fontId="4" type="noConversion"/>
  <hyperlinks>
    <hyperlink ref="F6" r:id="rId1"/>
    <hyperlink ref="F7" r:id="rId2"/>
    <hyperlink ref="F8" r:id="rId3"/>
    <hyperlink ref="F9" r:id="rId4"/>
    <hyperlink ref="F10" r:id="rId5"/>
    <hyperlink ref="F11" r:id="rId6"/>
    <hyperlink ref="F12" r:id="rId7"/>
    <hyperlink ref="F13" r:id="rId8"/>
    <hyperlink ref="F14" r:id="rId9"/>
    <hyperlink ref="F15" r:id="rId10"/>
    <hyperlink ref="F16" r:id="rId11"/>
    <hyperlink ref="F17" r:id="rId12"/>
    <hyperlink ref="F18" r:id="rId13"/>
    <hyperlink ref="F19" r:id="rId14"/>
    <hyperlink ref="F20" r:id="rId15"/>
    <hyperlink ref="F21" r:id="rId16"/>
    <hyperlink ref="F22" r:id="rId17"/>
    <hyperlink ref="F23" r:id="rId18"/>
    <hyperlink ref="F24" r:id="rId19"/>
    <hyperlink ref="F32" r:id="rId20"/>
    <hyperlink ref="F33" r:id="rId21"/>
    <hyperlink ref="F34" r:id="rId22"/>
    <hyperlink ref="F35" r:id="rId23"/>
    <hyperlink ref="F36" r:id="rId24"/>
    <hyperlink ref="F42" r:id="rId25"/>
    <hyperlink ref="F43" r:id="rId26"/>
    <hyperlink ref="F44" r:id="rId27"/>
    <hyperlink ref="F45" r:id="rId28"/>
    <hyperlink ref="F46" r:id="rId29"/>
    <hyperlink ref="F47" r:id="rId30"/>
    <hyperlink ref="F48" r:id="rId31"/>
    <hyperlink ref="F49" r:id="rId32"/>
    <hyperlink ref="F50" r:id="rId33"/>
    <hyperlink ref="F51" r:id="rId34"/>
    <hyperlink ref="F52" r:id="rId35"/>
    <hyperlink ref="F53" r:id="rId36"/>
    <hyperlink ref="F54" r:id="rId37"/>
    <hyperlink ref="F55" r:id="rId38"/>
    <hyperlink ref="F56" r:id="rId39"/>
    <hyperlink ref="F57" r:id="rId40"/>
    <hyperlink ref="F80" r:id="rId41"/>
    <hyperlink ref="F81" r:id="rId42"/>
    <hyperlink ref="F82" r:id="rId43"/>
    <hyperlink ref="F83" r:id="rId44"/>
    <hyperlink ref="F84" r:id="rId45"/>
    <hyperlink ref="F85" r:id="rId46"/>
    <hyperlink ref="F86" r:id="rId47"/>
    <hyperlink ref="F87" r:id="rId48"/>
    <hyperlink ref="F88" r:id="rId49"/>
    <hyperlink ref="F89" r:id="rId50"/>
    <hyperlink ref="F90" r:id="rId51"/>
    <hyperlink ref="F91" r:id="rId52"/>
    <hyperlink ref="F92" r:id="rId53"/>
    <hyperlink ref="F93" r:id="rId54"/>
    <hyperlink ref="F94" r:id="rId55"/>
    <hyperlink ref="F95" r:id="rId56"/>
    <hyperlink ref="F102" r:id="rId57"/>
    <hyperlink ref="F103" r:id="rId58"/>
    <hyperlink ref="F104" r:id="rId59"/>
    <hyperlink ref="F105" r:id="rId60"/>
    <hyperlink ref="F106" r:id="rId61"/>
    <hyperlink ref="F107" r:id="rId62"/>
    <hyperlink ref="F108" r:id="rId63"/>
    <hyperlink ref="F109" r:id="rId64"/>
    <hyperlink ref="F110" r:id="rId65"/>
    <hyperlink ref="F111" r:id="rId66"/>
    <hyperlink ref="F112" r:id="rId67"/>
    <hyperlink ref="F145" r:id="rId68"/>
    <hyperlink ref="F146" r:id="rId69"/>
    <hyperlink ref="F147" r:id="rId70"/>
    <hyperlink ref="F148" r:id="rId71"/>
    <hyperlink ref="F149" r:id="rId72"/>
    <hyperlink ref="F150" r:id="rId73"/>
    <hyperlink ref="F151" r:id="rId74"/>
    <hyperlink ref="F152" r:id="rId75"/>
    <hyperlink ref="F153" r:id="rId76"/>
    <hyperlink ref="F154" r:id="rId77"/>
    <hyperlink ref="F155" r:id="rId78"/>
    <hyperlink ref="F156" r:id="rId79"/>
    <hyperlink ref="F157" r:id="rId80"/>
    <hyperlink ref="F158" r:id="rId81"/>
    <hyperlink ref="F159" r:id="rId82"/>
    <hyperlink ref="F160" r:id="rId83"/>
    <hyperlink ref="F161" r:id="rId84"/>
    <hyperlink ref="F162" r:id="rId85"/>
    <hyperlink ref="F163" r:id="rId86"/>
    <hyperlink ref="F164" r:id="rId87"/>
    <hyperlink ref="F165" r:id="rId88"/>
    <hyperlink ref="F166" r:id="rId89"/>
    <hyperlink ref="F167" r:id="rId90"/>
    <hyperlink ref="F168" r:id="rId91"/>
    <hyperlink ref="F169" r:id="rId92"/>
    <hyperlink ref="F170" r:id="rId93"/>
    <hyperlink ref="F171" r:id="rId94"/>
    <hyperlink ref="F173" r:id="rId95"/>
    <hyperlink ref="F174" r:id="rId96"/>
    <hyperlink ref="F172" r:id="rId97"/>
    <hyperlink ref="F175" r:id="rId98"/>
    <hyperlink ref="F176" r:id="rId99"/>
    <hyperlink ref="F177" r:id="rId100"/>
    <hyperlink ref="F178" r:id="rId101"/>
    <hyperlink ref="F179" r:id="rId102"/>
    <hyperlink ref="F180" r:id="rId103"/>
    <hyperlink ref="F181" r:id="rId104"/>
    <hyperlink ref="F182" r:id="rId105"/>
    <hyperlink ref="F183" r:id="rId106"/>
    <hyperlink ref="F188" r:id="rId107"/>
    <hyperlink ref="F189" r:id="rId108"/>
    <hyperlink ref="F190" r:id="rId109"/>
    <hyperlink ref="F191" r:id="rId110"/>
    <hyperlink ref="F192" r:id="rId111"/>
    <hyperlink ref="F193" r:id="rId112"/>
    <hyperlink ref="F194" r:id="rId113"/>
    <hyperlink ref="F195" r:id="rId114"/>
    <hyperlink ref="F196" r:id="rId115"/>
    <hyperlink ref="F197" r:id="rId116"/>
    <hyperlink ref="F198" r:id="rId117"/>
    <hyperlink ref="F199" r:id="rId118"/>
    <hyperlink ref="F200" r:id="rId119"/>
    <hyperlink ref="F201" r:id="rId120"/>
    <hyperlink ref="F202" r:id="rId121"/>
    <hyperlink ref="F203" r:id="rId122"/>
    <hyperlink ref="F204" r:id="rId123"/>
    <hyperlink ref="F205" r:id="rId124"/>
    <hyperlink ref="F206" r:id="rId125"/>
    <hyperlink ref="F207" r:id="rId126"/>
    <hyperlink ref="F208" r:id="rId127"/>
    <hyperlink ref="F209" r:id="rId128"/>
    <hyperlink ref="F210" r:id="rId129"/>
    <hyperlink ref="F211" r:id="rId130"/>
    <hyperlink ref="F212" r:id="rId131"/>
    <hyperlink ref="F213" r:id="rId132"/>
    <hyperlink ref="F214" r:id="rId133"/>
    <hyperlink ref="F217" r:id="rId134"/>
    <hyperlink ref="F218" r:id="rId135"/>
    <hyperlink ref="F219" r:id="rId136"/>
    <hyperlink ref="F220" r:id="rId137"/>
    <hyperlink ref="F221" r:id="rId138"/>
    <hyperlink ref="F222" r:id="rId139"/>
    <hyperlink ref="F223" r:id="rId140"/>
    <hyperlink ref="F224" r:id="rId141"/>
    <hyperlink ref="F225" r:id="rId142"/>
    <hyperlink ref="F226" r:id="rId143"/>
    <hyperlink ref="F227" r:id="rId144"/>
    <hyperlink ref="F228" r:id="rId145"/>
    <hyperlink ref="F229" r:id="rId146"/>
    <hyperlink ref="F230" r:id="rId147"/>
    <hyperlink ref="F231" r:id="rId148"/>
    <hyperlink ref="F232" r:id="rId149"/>
    <hyperlink ref="F233" r:id="rId150"/>
    <hyperlink ref="F234" r:id="rId151"/>
    <hyperlink ref="F235" r:id="rId152"/>
    <hyperlink ref="F236" r:id="rId153"/>
    <hyperlink ref="F237" r:id="rId154"/>
    <hyperlink ref="F238" r:id="rId155"/>
    <hyperlink ref="F247" r:id="rId156"/>
    <hyperlink ref="F248" r:id="rId157"/>
    <hyperlink ref="F285" r:id="rId158"/>
    <hyperlink ref="F286" r:id="rId159"/>
    <hyperlink ref="F287" r:id="rId160"/>
    <hyperlink ref="F288" r:id="rId161"/>
    <hyperlink ref="F289" r:id="rId162"/>
    <hyperlink ref="F290" r:id="rId163"/>
    <hyperlink ref="F291" r:id="rId164"/>
    <hyperlink ref="F292" r:id="rId165"/>
    <hyperlink ref="F293" r:id="rId166"/>
    <hyperlink ref="F294" r:id="rId167"/>
    <hyperlink ref="F295" r:id="rId168"/>
    <hyperlink ref="F296" r:id="rId169"/>
    <hyperlink ref="F297" r:id="rId170"/>
    <hyperlink ref="F298" r:id="rId171"/>
    <hyperlink ref="F299" r:id="rId172"/>
    <hyperlink ref="F300" r:id="rId173"/>
    <hyperlink ref="F184" r:id="rId174"/>
    <hyperlink ref="F185" r:id="rId175"/>
    <hyperlink ref="F186" r:id="rId176"/>
    <hyperlink ref="F187" r:id="rId177"/>
    <hyperlink ref="F301" r:id="rId178"/>
    <hyperlink ref="F302" r:id="rId179"/>
    <hyperlink ref="F303" r:id="rId180"/>
    <hyperlink ref="F304" r:id="rId181"/>
    <hyperlink ref="F305" r:id="rId182"/>
    <hyperlink ref="F311" r:id="rId183"/>
    <hyperlink ref="F312" r:id="rId184"/>
    <hyperlink ref="F314" r:id="rId185"/>
    <hyperlink ref="F313" r:id="rId186"/>
    <hyperlink ref="F315" r:id="rId187"/>
    <hyperlink ref="F316" r:id="rId188"/>
    <hyperlink ref="F317" r:id="rId189"/>
    <hyperlink ref="F318" r:id="rId190"/>
    <hyperlink ref="F319" r:id="rId191"/>
    <hyperlink ref="F320" r:id="rId192"/>
    <hyperlink ref="F323" r:id="rId193"/>
    <hyperlink ref="F324" r:id="rId194"/>
    <hyperlink ref="F325" r:id="rId195"/>
    <hyperlink ref="F326" r:id="rId196"/>
    <hyperlink ref="F327" r:id="rId197"/>
    <hyperlink ref="F328" r:id="rId198"/>
    <hyperlink ref="F329" r:id="rId199"/>
    <hyperlink ref="F330" r:id="rId200"/>
    <hyperlink ref="F331" r:id="rId201"/>
    <hyperlink ref="F332" r:id="rId202"/>
    <hyperlink ref="F333" r:id="rId203"/>
    <hyperlink ref="F334" r:id="rId204"/>
    <hyperlink ref="F335" r:id="rId205"/>
    <hyperlink ref="F336" r:id="rId206"/>
    <hyperlink ref="F337" r:id="rId207"/>
    <hyperlink ref="F338" r:id="rId208"/>
    <hyperlink ref="F339" r:id="rId209"/>
    <hyperlink ref="F340" r:id="rId210"/>
    <hyperlink ref="F341" r:id="rId211"/>
    <hyperlink ref="F342" r:id="rId212"/>
    <hyperlink ref="F343" r:id="rId213"/>
    <hyperlink ref="F344" r:id="rId214"/>
    <hyperlink ref="F345" r:id="rId215"/>
    <hyperlink ref="F346" r:id="rId216"/>
    <hyperlink ref="F215" r:id="rId217"/>
    <hyperlink ref="F216" r:id="rId218"/>
    <hyperlink ref="F63" r:id="rId219"/>
    <hyperlink ref="F64" r:id="rId220"/>
    <hyperlink ref="F65" r:id="rId221"/>
    <hyperlink ref="F66" r:id="rId222"/>
    <hyperlink ref="F67" r:id="rId223"/>
    <hyperlink ref="F68" r:id="rId224"/>
    <hyperlink ref="F69" r:id="rId225"/>
    <hyperlink ref="F70" r:id="rId226"/>
    <hyperlink ref="F71" r:id="rId227"/>
    <hyperlink ref="F72" r:id="rId228"/>
    <hyperlink ref="F73" r:id="rId229"/>
    <hyperlink ref="F74" r:id="rId230"/>
    <hyperlink ref="F75" r:id="rId231"/>
    <hyperlink ref="F76" r:id="rId232"/>
    <hyperlink ref="F77" r:id="rId233"/>
    <hyperlink ref="F78" r:id="rId234"/>
    <hyperlink ref="F79" r:id="rId235"/>
    <hyperlink ref="F58" r:id="rId236"/>
    <hyperlink ref="F59" r:id="rId237"/>
    <hyperlink ref="F60" r:id="rId238"/>
    <hyperlink ref="F61" r:id="rId239"/>
    <hyperlink ref="F62" r:id="rId240"/>
    <hyperlink ref="F115" r:id="rId241"/>
    <hyperlink ref="F116" r:id="rId242"/>
    <hyperlink ref="F117" r:id="rId243"/>
    <hyperlink ref="F118" r:id="rId244"/>
    <hyperlink ref="F119" r:id="rId245"/>
    <hyperlink ref="F120" r:id="rId246"/>
    <hyperlink ref="F121" r:id="rId247"/>
    <hyperlink ref="F122" r:id="rId248"/>
    <hyperlink ref="F123" r:id="rId249"/>
    <hyperlink ref="F124" r:id="rId250"/>
    <hyperlink ref="F125" r:id="rId251"/>
    <hyperlink ref="F126" r:id="rId252"/>
    <hyperlink ref="F127" r:id="rId253"/>
    <hyperlink ref="F128" r:id="rId254"/>
    <hyperlink ref="F129" r:id="rId255"/>
    <hyperlink ref="F130" r:id="rId256"/>
    <hyperlink ref="F131" r:id="rId257"/>
    <hyperlink ref="F132" r:id="rId258"/>
    <hyperlink ref="F133" r:id="rId259"/>
    <hyperlink ref="F134" r:id="rId260"/>
    <hyperlink ref="F135" r:id="rId261"/>
    <hyperlink ref="F136" r:id="rId262"/>
    <hyperlink ref="F137" r:id="rId263"/>
    <hyperlink ref="F138" r:id="rId264"/>
    <hyperlink ref="F139" r:id="rId265"/>
    <hyperlink ref="F140" r:id="rId266"/>
    <hyperlink ref="F141" r:id="rId267"/>
    <hyperlink ref="F142" r:id="rId268"/>
    <hyperlink ref="F143" r:id="rId269"/>
    <hyperlink ref="F144" r:id="rId270"/>
    <hyperlink ref="F113" r:id="rId271"/>
    <hyperlink ref="F114" r:id="rId272"/>
    <hyperlink ref="F239" r:id="rId273"/>
    <hyperlink ref="F240" r:id="rId274"/>
    <hyperlink ref="F241" r:id="rId275"/>
    <hyperlink ref="F242" r:id="rId276"/>
    <hyperlink ref="F243" r:id="rId277"/>
    <hyperlink ref="F244" r:id="rId278"/>
    <hyperlink ref="F245" r:id="rId279"/>
    <hyperlink ref="F246" r:id="rId280"/>
    <hyperlink ref="F249" r:id="rId281"/>
    <hyperlink ref="F250" r:id="rId282"/>
    <hyperlink ref="F251" r:id="rId283"/>
    <hyperlink ref="F252" r:id="rId284"/>
    <hyperlink ref="F253" r:id="rId285"/>
    <hyperlink ref="F254" r:id="rId286"/>
    <hyperlink ref="F255" r:id="rId287"/>
    <hyperlink ref="F256" r:id="rId288"/>
    <hyperlink ref="F257" r:id="rId289"/>
    <hyperlink ref="F258" r:id="rId290"/>
    <hyperlink ref="F259" r:id="rId291"/>
    <hyperlink ref="F260" r:id="rId292"/>
    <hyperlink ref="F261" r:id="rId293"/>
    <hyperlink ref="F262" r:id="rId294"/>
    <hyperlink ref="F263" r:id="rId295"/>
    <hyperlink ref="F264" r:id="rId296"/>
    <hyperlink ref="F265" r:id="rId297"/>
    <hyperlink ref="F266" r:id="rId298"/>
    <hyperlink ref="F267" r:id="rId299"/>
    <hyperlink ref="F268" r:id="rId300"/>
    <hyperlink ref="F269" r:id="rId301"/>
    <hyperlink ref="F270" r:id="rId302"/>
    <hyperlink ref="F271" r:id="rId303"/>
    <hyperlink ref="F272" r:id="rId304"/>
    <hyperlink ref="F273" r:id="rId305"/>
    <hyperlink ref="F274" r:id="rId306"/>
    <hyperlink ref="F275" r:id="rId307"/>
    <hyperlink ref="F276" r:id="rId308"/>
    <hyperlink ref="F277" r:id="rId309"/>
    <hyperlink ref="F278" r:id="rId310"/>
    <hyperlink ref="F279" r:id="rId311"/>
    <hyperlink ref="F280" r:id="rId312"/>
    <hyperlink ref="F281" r:id="rId313"/>
    <hyperlink ref="F282" r:id="rId314"/>
    <hyperlink ref="F283" r:id="rId315"/>
    <hyperlink ref="F284" r:id="rId316"/>
    <hyperlink ref="F321" r:id="rId317"/>
    <hyperlink ref="F322" r:id="rId318"/>
    <hyperlink ref="F41" r:id="rId319"/>
    <hyperlink ref="F40" r:id="rId320"/>
    <hyperlink ref="F39" r:id="rId321"/>
    <hyperlink ref="F38" r:id="rId322"/>
    <hyperlink ref="F37" r:id="rId323"/>
    <hyperlink ref="F349" r:id="rId324"/>
    <hyperlink ref="F350" r:id="rId325"/>
    <hyperlink ref="F351" r:id="rId326"/>
    <hyperlink ref="F352" r:id="rId327"/>
    <hyperlink ref="F353" r:id="rId328"/>
    <hyperlink ref="F354" r:id="rId329"/>
    <hyperlink ref="F355" r:id="rId330"/>
    <hyperlink ref="F347" r:id="rId331"/>
    <hyperlink ref="F348" r:id="rId332"/>
    <hyperlink ref="F26" r:id="rId333"/>
    <hyperlink ref="F27" r:id="rId334"/>
    <hyperlink ref="F28" r:id="rId335"/>
    <hyperlink ref="F29" r:id="rId336"/>
    <hyperlink ref="F30" r:id="rId337"/>
    <hyperlink ref="F31" r:id="rId338"/>
    <hyperlink ref="F306" r:id="rId339"/>
    <hyperlink ref="F307" r:id="rId340"/>
    <hyperlink ref="F308" r:id="rId341"/>
    <hyperlink ref="F309" r:id="rId342"/>
    <hyperlink ref="F310" r:id="rId343"/>
    <hyperlink ref="F25" r:id="rId344"/>
    <hyperlink ref="F96" r:id="rId345"/>
    <hyperlink ref="F97" r:id="rId346"/>
    <hyperlink ref="F98" r:id="rId347"/>
    <hyperlink ref="F99" r:id="rId348"/>
    <hyperlink ref="F100" r:id="rId349"/>
    <hyperlink ref="F101" r:id="rId350"/>
  </hyperlinks>
  <pageMargins left="0.28000000000000003" right="0.18" top="0.98425196850393704" bottom="0.98425196850393704" header="0.51181102362204722" footer="0.51181102362204722"/>
  <pageSetup paperSize="9" orientation="landscape"/>
  <headerFooter alignWithMargins="0"/>
  <legacyDrawing r:id="rId35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7" enableFormatConditionsCalculation="0"/>
  <dimension ref="A1:AL355"/>
  <sheetViews>
    <sheetView workbookViewId="0">
      <pane ySplit="5" topLeftCell="A6" activePane="bottomLeft" state="frozen"/>
      <selection pane="bottomLeft" activeCell="E12" sqref="E12"/>
    </sheetView>
  </sheetViews>
  <sheetFormatPr defaultColWidth="8.85546875" defaultRowHeight="12.75"/>
  <cols>
    <col min="1" max="1" width="8.85546875" style="40"/>
    <col min="2" max="2" width="16.7109375" style="37" customWidth="1"/>
    <col min="3" max="3" width="8.85546875" style="37"/>
    <col min="4" max="4" width="20.28515625" style="112" customWidth="1"/>
    <col min="5" max="5" width="42.42578125" style="37" customWidth="1"/>
    <col min="6" max="6" width="8.85546875" style="37"/>
    <col min="7" max="7" width="10.7109375" style="115" customWidth="1"/>
    <col min="8" max="8" width="8.85546875" style="114"/>
    <col min="9" max="10" width="8.85546875" style="115"/>
    <col min="11" max="11" width="8.85546875" style="37"/>
    <col min="12" max="13" width="19.42578125" style="37" customWidth="1"/>
    <col min="14" max="14" width="3.7109375" style="127" customWidth="1"/>
    <col min="15" max="15" width="8.85546875" style="40"/>
    <col min="16" max="16" width="13" style="40" customWidth="1"/>
    <col min="17" max="26" width="13.7109375" style="37" customWidth="1"/>
    <col min="27" max="27" width="13.7109375" style="40" customWidth="1"/>
    <col min="28" max="29" width="13.7109375" style="115" customWidth="1"/>
    <col min="30" max="30" width="3.7109375" style="80" customWidth="1"/>
    <col min="31" max="35" width="13.7109375" style="37" customWidth="1"/>
    <col min="36" max="36" width="15" style="37" customWidth="1"/>
    <col min="37" max="38" width="13.7109375" style="37" customWidth="1"/>
    <col min="39" max="16384" width="8.85546875" style="37"/>
  </cols>
  <sheetData>
    <row r="1" spans="1:38">
      <c r="A1" s="35"/>
      <c r="B1" s="36"/>
      <c r="E1" s="39" t="s">
        <v>19</v>
      </c>
      <c r="G1" s="113"/>
      <c r="K1" s="27"/>
      <c r="L1" s="27"/>
      <c r="M1" s="27"/>
      <c r="N1" s="116"/>
      <c r="O1" s="28"/>
      <c r="P1" s="28"/>
      <c r="Q1" s="27"/>
      <c r="R1" s="27"/>
      <c r="S1" s="27"/>
    </row>
    <row r="2" spans="1:38">
      <c r="E2" s="69" t="s">
        <v>63</v>
      </c>
      <c r="G2" s="128"/>
      <c r="H2" s="117"/>
      <c r="I2" s="48"/>
      <c r="J2" s="48"/>
      <c r="K2" s="27"/>
      <c r="L2" s="27"/>
      <c r="M2" s="27"/>
      <c r="N2" s="116"/>
      <c r="O2" s="28"/>
      <c r="P2" s="28"/>
      <c r="Q2" s="27"/>
      <c r="R2" s="27"/>
      <c r="S2" s="27"/>
    </row>
    <row r="3" spans="1:38">
      <c r="A3" s="1"/>
      <c r="D3" s="5"/>
      <c r="E3" s="2"/>
      <c r="F3" s="1"/>
      <c r="K3" s="27"/>
      <c r="L3" s="27"/>
      <c r="M3" s="27"/>
      <c r="N3" s="116"/>
      <c r="O3" s="28"/>
      <c r="P3" s="28"/>
      <c r="Q3" s="27"/>
      <c r="R3" s="27"/>
      <c r="S3" s="27"/>
      <c r="T3" s="82"/>
      <c r="U3" s="82"/>
      <c r="V3" s="83" t="s">
        <v>47</v>
      </c>
      <c r="W3" s="82"/>
      <c r="AF3" s="82"/>
      <c r="AG3" s="82"/>
      <c r="AH3" s="83" t="s">
        <v>62</v>
      </c>
      <c r="AI3" s="82"/>
      <c r="AJ3" s="82"/>
    </row>
    <row r="4" spans="1:38" ht="13.5" thickBot="1">
      <c r="A4" s="1"/>
      <c r="D4" s="5"/>
      <c r="E4" s="2"/>
      <c r="F4" s="1"/>
      <c r="K4" s="27"/>
      <c r="L4" s="27"/>
      <c r="M4" s="27"/>
      <c r="N4" s="116"/>
      <c r="O4" s="28"/>
      <c r="P4" s="28"/>
      <c r="Q4" s="63" t="s">
        <v>65</v>
      </c>
      <c r="R4" s="63" t="s">
        <v>65</v>
      </c>
      <c r="S4" s="63" t="s">
        <v>65</v>
      </c>
      <c r="T4" s="63" t="s">
        <v>65</v>
      </c>
      <c r="U4" s="63" t="s">
        <v>65</v>
      </c>
      <c r="V4" s="63" t="s">
        <v>65</v>
      </c>
      <c r="W4" s="63" t="s">
        <v>65</v>
      </c>
      <c r="X4" s="63" t="s">
        <v>65</v>
      </c>
      <c r="AA4" s="63" t="s">
        <v>65</v>
      </c>
      <c r="AF4" s="82"/>
      <c r="AG4" s="82"/>
      <c r="AH4" s="83"/>
      <c r="AI4" s="82"/>
      <c r="AJ4" s="82"/>
    </row>
    <row r="5" spans="1:38" ht="66.75" customHeight="1">
      <c r="A5" s="94" t="s">
        <v>0</v>
      </c>
      <c r="B5" s="94" t="s">
        <v>68</v>
      </c>
      <c r="C5" s="71" t="s">
        <v>3</v>
      </c>
      <c r="D5" s="72" t="s">
        <v>20</v>
      </c>
      <c r="E5" s="73" t="s">
        <v>1</v>
      </c>
      <c r="F5" s="74" t="s">
        <v>6</v>
      </c>
      <c r="G5" s="129" t="s">
        <v>98</v>
      </c>
      <c r="H5" s="129" t="s">
        <v>35</v>
      </c>
      <c r="I5" s="129" t="s">
        <v>37</v>
      </c>
      <c r="J5" s="129" t="s">
        <v>31</v>
      </c>
      <c r="K5" s="130" t="s">
        <v>36</v>
      </c>
      <c r="L5" s="130" t="s">
        <v>69</v>
      </c>
      <c r="M5" s="130" t="s">
        <v>70</v>
      </c>
      <c r="N5" s="131"/>
      <c r="O5" s="100" t="s">
        <v>26</v>
      </c>
      <c r="P5" s="100" t="s">
        <v>84</v>
      </c>
      <c r="Q5" s="100" t="s">
        <v>50</v>
      </c>
      <c r="R5" s="100" t="s">
        <v>51</v>
      </c>
      <c r="S5" s="100" t="s">
        <v>52</v>
      </c>
      <c r="T5" s="100" t="s">
        <v>53</v>
      </c>
      <c r="U5" s="100" t="s">
        <v>54</v>
      </c>
      <c r="V5" s="100" t="s">
        <v>55</v>
      </c>
      <c r="W5" s="100" t="s">
        <v>49</v>
      </c>
      <c r="X5" s="100" t="s">
        <v>48</v>
      </c>
      <c r="Y5" s="100" t="s">
        <v>56</v>
      </c>
      <c r="Z5" s="100" t="s">
        <v>59</v>
      </c>
      <c r="AA5" s="132" t="s">
        <v>60</v>
      </c>
      <c r="AB5" s="133" t="s">
        <v>57</v>
      </c>
      <c r="AC5" s="134" t="s">
        <v>58</v>
      </c>
      <c r="AD5" s="98"/>
      <c r="AE5" s="99" t="s">
        <v>61</v>
      </c>
      <c r="AF5" s="99" t="s">
        <v>44</v>
      </c>
      <c r="AG5" s="100" t="s">
        <v>38</v>
      </c>
      <c r="AH5" s="100" t="s">
        <v>39</v>
      </c>
      <c r="AI5" s="100" t="s">
        <v>40</v>
      </c>
      <c r="AJ5" s="100" t="s">
        <v>41</v>
      </c>
      <c r="AK5" s="100" t="s">
        <v>42</v>
      </c>
      <c r="AL5" s="100" t="s">
        <v>26</v>
      </c>
    </row>
    <row r="6" spans="1:38">
      <c r="A6" s="84">
        <f>'SERIES_DB-MetaData'!A6</f>
        <v>1</v>
      </c>
      <c r="B6" s="84">
        <f>'SERIES_DB-MetaData'!B6</f>
        <v>0</v>
      </c>
      <c r="C6" s="105">
        <f>'SERIES_DB-MetaData'!C6</f>
        <v>1</v>
      </c>
      <c r="D6" s="105" t="str">
        <f>'SERIES_DB-MetaData'!D6</f>
        <v>RCW1</v>
      </c>
      <c r="E6" s="105" t="str">
        <f>'SERIES_DB-MetaData'!E6</f>
        <v>Adajar et al. 1995</v>
      </c>
      <c r="F6" s="87" t="str">
        <f>'SERIES_DB-MetaData'!F6</f>
        <v>SI</v>
      </c>
      <c r="G6" s="118">
        <f>'SERIES_DB-MetaData-SI_Units'!I6</f>
        <v>46.8</v>
      </c>
      <c r="H6" s="119">
        <f>('SERIES_DB-MetaData-SI_Units'!L6*1000)/'SERIES_DB-MetaData-SI_Units'!U6</f>
        <v>0.46799999999999992</v>
      </c>
      <c r="I6" s="118">
        <f>'SERIES_DB-MetaData-SI_Units'!S6/'SERIES_DB-MetaData-SI_Units'!P6</f>
        <v>1.4285714285714286</v>
      </c>
      <c r="J6" s="118">
        <f>'SERIES_DB-MetaData-SI_Units'!S6</f>
        <v>2000</v>
      </c>
      <c r="K6" s="120">
        <f>'SERIES_DB-MetaData-SI_Units'!AG6</f>
        <v>0.46749890678419542</v>
      </c>
      <c r="L6" s="121">
        <f>'SERIES_DB-MetaData-SI_Units'!AY6</f>
        <v>0.47254789497746469</v>
      </c>
      <c r="M6" s="121">
        <f>'SERIES_DB-MetaData-SI_Units'!AZ6</f>
        <v>0</v>
      </c>
      <c r="N6" s="122"/>
      <c r="O6" s="123">
        <f>'SERIES_DB-MetaData-SI_Units'!BX6</f>
        <v>1</v>
      </c>
      <c r="P6" s="123"/>
      <c r="Q6" s="124"/>
      <c r="R6" s="124"/>
      <c r="S6" s="119"/>
      <c r="T6" s="119"/>
      <c r="U6" s="119"/>
      <c r="V6" s="184"/>
      <c r="W6" s="119"/>
      <c r="X6" s="119"/>
      <c r="Y6" s="119"/>
      <c r="Z6" s="119"/>
      <c r="AA6" s="125"/>
      <c r="AB6" s="118"/>
      <c r="AC6" s="118"/>
      <c r="AD6" s="126"/>
      <c r="AE6" s="119"/>
      <c r="AF6" s="119"/>
      <c r="AG6" s="119"/>
      <c r="AH6" s="119"/>
      <c r="AI6" s="119"/>
      <c r="AJ6" s="119"/>
      <c r="AK6" s="119"/>
      <c r="AL6" s="123">
        <f>'SERIES_DB-MetaData-SI_Units'!BX6</f>
        <v>1</v>
      </c>
    </row>
    <row r="7" spans="1:38">
      <c r="A7" s="84">
        <f>'SERIES_DB-MetaData'!A7</f>
        <v>2</v>
      </c>
      <c r="B7" s="84">
        <f>'SERIES_DB-MetaData'!B7</f>
        <v>0</v>
      </c>
      <c r="C7" s="105">
        <f>'SERIES_DB-MetaData'!C7</f>
        <v>2</v>
      </c>
      <c r="D7" s="105" t="str">
        <f>'SERIES_DB-MetaData'!D7</f>
        <v>RCW3</v>
      </c>
      <c r="E7" s="105" t="str">
        <f>'SERIES_DB-MetaData'!E7</f>
        <v>Adajar et al. 1995</v>
      </c>
      <c r="F7" s="87" t="str">
        <f>'SERIES_DB-MetaData'!F7</f>
        <v>SI</v>
      </c>
      <c r="G7" s="118">
        <f>'SERIES_DB-MetaData-SI_Units'!I7</f>
        <v>46.6</v>
      </c>
      <c r="H7" s="119">
        <f>('SERIES_DB-MetaData-SI_Units'!L7*1000)/'SERIES_DB-MetaData-SI_Units'!U7</f>
        <v>0.46600000000000008</v>
      </c>
      <c r="I7" s="118">
        <f>'SERIES_DB-MetaData-SI_Units'!S7/'SERIES_DB-MetaData-SI_Units'!P7</f>
        <v>1.4285714285714286</v>
      </c>
      <c r="J7" s="118">
        <f>'SERIES_DB-MetaData-SI_Units'!S7</f>
        <v>2000</v>
      </c>
      <c r="K7" s="120">
        <f>'SERIES_DB-MetaData-SI_Units'!AG7</f>
        <v>0.93499781356839085</v>
      </c>
      <c r="L7" s="121">
        <f>'SERIES_DB-MetaData-SI_Units'!AY7</f>
        <v>0.47254789497746469</v>
      </c>
      <c r="M7" s="121">
        <f>'SERIES_DB-MetaData-SI_Units'!AZ7</f>
        <v>0</v>
      </c>
      <c r="N7" s="122"/>
      <c r="O7" s="123">
        <f>'SERIES_DB-MetaData-SI_Units'!BX7</f>
        <v>2</v>
      </c>
      <c r="P7" s="123"/>
      <c r="Q7" s="124"/>
      <c r="R7" s="124"/>
      <c r="S7" s="119"/>
      <c r="T7" s="119"/>
      <c r="U7" s="119"/>
      <c r="V7" s="184"/>
      <c r="W7" s="119"/>
      <c r="X7" s="119"/>
      <c r="Y7" s="119"/>
      <c r="Z7" s="119"/>
      <c r="AA7" s="125"/>
      <c r="AB7" s="118"/>
      <c r="AC7" s="118"/>
      <c r="AD7" s="126"/>
      <c r="AE7" s="119"/>
      <c r="AF7" s="119"/>
      <c r="AG7" s="119"/>
      <c r="AH7" s="119"/>
      <c r="AI7" s="119"/>
      <c r="AJ7" s="119"/>
      <c r="AK7" s="119"/>
      <c r="AL7" s="123">
        <f>'SERIES_DB-MetaData-SI_Units'!BX7</f>
        <v>2</v>
      </c>
    </row>
    <row r="8" spans="1:38">
      <c r="A8" s="84">
        <f>'SERIES_DB-MetaData'!A8</f>
        <v>3</v>
      </c>
      <c r="B8" s="84">
        <f>'SERIES_DB-MetaData'!B8</f>
        <v>0</v>
      </c>
      <c r="C8" s="105">
        <f>'SERIES_DB-MetaData'!C8</f>
        <v>2</v>
      </c>
      <c r="D8" s="105" t="str">
        <f>'SERIES_DB-MetaData'!D8</f>
        <v>P2015</v>
      </c>
      <c r="E8" s="105" t="str">
        <f>'SERIES_DB-MetaData'!E8</f>
        <v>Aoyama et al. 1984</v>
      </c>
      <c r="F8" s="87" t="str">
        <f>'SERIES_DB-MetaData'!F8</f>
        <v>SI</v>
      </c>
      <c r="G8" s="118">
        <f>'SERIES_DB-MetaData-SI_Units'!I8</f>
        <v>29.7</v>
      </c>
      <c r="H8" s="119">
        <f>('SERIES_DB-MetaData-SI_Units'!L8*1000)/'SERIES_DB-MetaData-SI_Units'!U8</f>
        <v>1.0909090909090908</v>
      </c>
      <c r="I8" s="118">
        <f>'SERIES_DB-MetaData-SI_Units'!S8/'SERIES_DB-MetaData-SI_Units'!P8</f>
        <v>0.5</v>
      </c>
      <c r="J8" s="118">
        <f>'SERIES_DB-MetaData-SI_Units'!S8</f>
        <v>1100</v>
      </c>
      <c r="K8" s="120">
        <f>'SERIES_DB-MetaData-SI_Units'!AG8</f>
        <v>0.69096474422386045</v>
      </c>
      <c r="L8" s="121">
        <f>'SERIES_DB-MetaData-SI_Units'!AY8</f>
        <v>0.56548667764616278</v>
      </c>
      <c r="M8" s="121">
        <f>'SERIES_DB-MetaData-SI_Units'!AZ8</f>
        <v>0</v>
      </c>
      <c r="N8" s="122"/>
      <c r="O8" s="123">
        <f>'SERIES_DB-MetaData-SI_Units'!BX8</f>
        <v>2</v>
      </c>
      <c r="P8" s="123"/>
      <c r="Q8" s="124"/>
      <c r="R8" s="124"/>
      <c r="S8" s="119"/>
      <c r="T8" s="119"/>
      <c r="U8" s="119"/>
      <c r="V8" s="184"/>
      <c r="W8" s="119"/>
      <c r="X8" s="119"/>
      <c r="Y8" s="119"/>
      <c r="Z8" s="119"/>
      <c r="AA8" s="125"/>
      <c r="AB8" s="118"/>
      <c r="AC8" s="118"/>
      <c r="AD8" s="126"/>
      <c r="AE8" s="119"/>
      <c r="AF8" s="119"/>
      <c r="AG8" s="119"/>
      <c r="AH8" s="119"/>
      <c r="AI8" s="119"/>
      <c r="AJ8" s="119"/>
      <c r="AK8" s="119"/>
      <c r="AL8" s="123">
        <f>'SERIES_DB-MetaData-SI_Units'!BX8</f>
        <v>2</v>
      </c>
    </row>
    <row r="9" spans="1:38">
      <c r="A9" s="84">
        <f>'SERIES_DB-MetaData'!A9</f>
        <v>4</v>
      </c>
      <c r="B9" s="84">
        <f>'SERIES_DB-MetaData'!B9</f>
        <v>0</v>
      </c>
      <c r="C9" s="105">
        <f>'SERIES_DB-MetaData'!C9</f>
        <v>1</v>
      </c>
      <c r="D9" s="105" t="str">
        <f>'SERIES_DB-MetaData'!D9</f>
        <v>WSH2</v>
      </c>
      <c r="E9" s="105" t="str">
        <f>'SERIES_DB-MetaData'!E9</f>
        <v>Belmouden, Lestuzzi (2006)</v>
      </c>
      <c r="F9" s="87" t="str">
        <f>'SERIES_DB-MetaData'!F9</f>
        <v>SI</v>
      </c>
      <c r="G9" s="118">
        <f>'SERIES_DB-MetaData-SI_Units'!I9</f>
        <v>48.03</v>
      </c>
      <c r="H9" s="119">
        <f>('SERIES_DB-MetaData-SI_Units'!L9*1000)/'SERIES_DB-MetaData-SI_Units'!U9</f>
        <v>2.1000000000000005</v>
      </c>
      <c r="I9" s="118">
        <f>'SERIES_DB-MetaData-SI_Units'!S9/'SERIES_DB-MetaData-SI_Units'!P9</f>
        <v>2.2799999999999998</v>
      </c>
      <c r="J9" s="118">
        <f>'SERIES_DB-MetaData-SI_Units'!S9</f>
        <v>4560</v>
      </c>
      <c r="K9" s="120">
        <f>'SERIES_DB-MetaData-SI_Units'!AG9</f>
        <v>0.15707963267948966</v>
      </c>
      <c r="L9" s="121">
        <f>'SERIES_DB-MetaData-SI_Units'!AY9</f>
        <v>0.50265482457436694</v>
      </c>
      <c r="M9" s="121">
        <f>'SERIES_DB-MetaData-SI_Units'!AZ9</f>
        <v>0</v>
      </c>
      <c r="N9" s="122"/>
      <c r="O9" s="123">
        <f>'SERIES_DB-MetaData-SI_Units'!BX9</f>
        <v>1</v>
      </c>
      <c r="P9" s="123"/>
      <c r="Q9" s="124"/>
      <c r="R9" s="124"/>
      <c r="S9" s="119"/>
      <c r="T9" s="119"/>
      <c r="U9" s="119"/>
      <c r="V9" s="184"/>
      <c r="W9" s="119"/>
      <c r="X9" s="119"/>
      <c r="Y9" s="119"/>
      <c r="Z9" s="119"/>
      <c r="AA9" s="125"/>
      <c r="AB9" s="118"/>
      <c r="AC9" s="118"/>
      <c r="AD9" s="126"/>
      <c r="AE9" s="119"/>
      <c r="AF9" s="119"/>
      <c r="AG9" s="119"/>
      <c r="AH9" s="119"/>
      <c r="AI9" s="119"/>
      <c r="AJ9" s="119"/>
      <c r="AK9" s="119"/>
      <c r="AL9" s="123">
        <f>'SERIES_DB-MetaData-SI_Units'!BX9</f>
        <v>1</v>
      </c>
    </row>
    <row r="10" spans="1:38">
      <c r="A10" s="84">
        <f>'SERIES_DB-MetaData'!A10</f>
        <v>5</v>
      </c>
      <c r="B10" s="84">
        <f>'SERIES_DB-MetaData'!B10</f>
        <v>0</v>
      </c>
      <c r="C10" s="105">
        <f>'SERIES_DB-MetaData'!C10</f>
        <v>2</v>
      </c>
      <c r="D10" s="105" t="str">
        <f>'SERIES_DB-MetaData'!D10</f>
        <v>WSH3</v>
      </c>
      <c r="E10" s="105" t="str">
        <f>'SERIES_DB-MetaData'!E10</f>
        <v>Belmouden, Lestuzzi (2006)</v>
      </c>
      <c r="F10" s="87" t="str">
        <f>'SERIES_DB-MetaData'!F10</f>
        <v>SI</v>
      </c>
      <c r="G10" s="118">
        <f>'SERIES_DB-MetaData-SI_Units'!I10</f>
        <v>48.01</v>
      </c>
      <c r="H10" s="119">
        <f>('SERIES_DB-MetaData-SI_Units'!L10*1000)/'SERIES_DB-MetaData-SI_Units'!U10</f>
        <v>2.1</v>
      </c>
      <c r="I10" s="118">
        <f>'SERIES_DB-MetaData-SI_Units'!S10/'SERIES_DB-MetaData-SI_Units'!P10</f>
        <v>2.2799999999999998</v>
      </c>
      <c r="J10" s="118">
        <f>'SERIES_DB-MetaData-SI_Units'!S10</f>
        <v>4560</v>
      </c>
      <c r="K10" s="120">
        <f>'SERIES_DB-MetaData-SI_Units'!AG10</f>
        <v>0.22619467105846508</v>
      </c>
      <c r="L10" s="121">
        <f>'SERIES_DB-MetaData-SI_Units'!AY10</f>
        <v>0.50265482457436694</v>
      </c>
      <c r="M10" s="121">
        <f>'SERIES_DB-MetaData-SI_Units'!AZ10</f>
        <v>0</v>
      </c>
      <c r="N10" s="122"/>
      <c r="O10" s="123">
        <f>'SERIES_DB-MetaData-SI_Units'!BX10</f>
        <v>1</v>
      </c>
      <c r="P10" s="123"/>
      <c r="Q10" s="124"/>
      <c r="R10" s="124"/>
      <c r="S10" s="119"/>
      <c r="T10" s="119"/>
      <c r="U10" s="119"/>
      <c r="V10" s="184"/>
      <c r="W10" s="119"/>
      <c r="X10" s="119"/>
      <c r="Y10" s="119"/>
      <c r="Z10" s="119"/>
      <c r="AA10" s="125"/>
      <c r="AB10" s="118"/>
      <c r="AC10" s="118"/>
      <c r="AD10" s="126"/>
      <c r="AE10" s="119"/>
      <c r="AF10" s="119"/>
      <c r="AG10" s="119"/>
      <c r="AH10" s="119"/>
      <c r="AI10" s="119"/>
      <c r="AJ10" s="119"/>
      <c r="AK10" s="119"/>
      <c r="AL10" s="123">
        <f>'SERIES_DB-MetaData-SI_Units'!BX10</f>
        <v>1</v>
      </c>
    </row>
    <row r="11" spans="1:38">
      <c r="A11" s="84">
        <f>'SERIES_DB-MetaData'!A11</f>
        <v>6</v>
      </c>
      <c r="B11" s="84">
        <f>'SERIES_DB-MetaData'!B11</f>
        <v>0</v>
      </c>
      <c r="C11" s="105">
        <f>'SERIES_DB-MetaData'!C11</f>
        <v>3</v>
      </c>
      <c r="D11" s="105" t="str">
        <f>'SERIES_DB-MetaData'!D11</f>
        <v>WSH4</v>
      </c>
      <c r="E11" s="105" t="str">
        <f>'SERIES_DB-MetaData'!E11</f>
        <v>Belmouden, Lestuzzi (2006)</v>
      </c>
      <c r="F11" s="87" t="str">
        <f>'SERIES_DB-MetaData'!F11</f>
        <v>SI</v>
      </c>
      <c r="G11" s="118">
        <f>'SERIES_DB-MetaData-SI_Units'!I11</f>
        <v>48.01</v>
      </c>
      <c r="H11" s="119">
        <f>('SERIES_DB-MetaData-SI_Units'!L11*1000)/'SERIES_DB-MetaData-SI_Units'!U11</f>
        <v>2.1</v>
      </c>
      <c r="I11" s="118">
        <f>'SERIES_DB-MetaData-SI_Units'!S11/'SERIES_DB-MetaData-SI_Units'!P11</f>
        <v>2.2799999999999998</v>
      </c>
      <c r="J11" s="118">
        <f>'SERIES_DB-MetaData-SI_Units'!S11</f>
        <v>4560</v>
      </c>
      <c r="K11" s="120">
        <f>'SERIES_DB-MetaData-SI_Units'!AG11</f>
        <v>0.22619467105846508</v>
      </c>
      <c r="L11" s="121">
        <f>'SERIES_DB-MetaData-SI_Units'!AY11</f>
        <v>0.25132741228718347</v>
      </c>
      <c r="M11" s="121">
        <f>'SERIES_DB-MetaData-SI_Units'!AZ11</f>
        <v>0</v>
      </c>
      <c r="N11" s="122"/>
      <c r="O11" s="123">
        <f>'SERIES_DB-MetaData-SI_Units'!BX11</f>
        <v>1</v>
      </c>
      <c r="P11" s="123"/>
      <c r="Q11" s="124"/>
      <c r="R11" s="124"/>
      <c r="S11" s="119"/>
      <c r="T11" s="119"/>
      <c r="U11" s="119"/>
      <c r="V11" s="184"/>
      <c r="W11" s="119"/>
      <c r="X11" s="119"/>
      <c r="Y11" s="119"/>
      <c r="Z11" s="119"/>
      <c r="AA11" s="125"/>
      <c r="AB11" s="118"/>
      <c r="AC11" s="118"/>
      <c r="AD11" s="126"/>
      <c r="AE11" s="119"/>
      <c r="AF11" s="119"/>
      <c r="AG11" s="119"/>
      <c r="AH11" s="119"/>
      <c r="AI11" s="119"/>
      <c r="AJ11" s="119"/>
      <c r="AK11" s="119"/>
      <c r="AL11" s="123">
        <f>'SERIES_DB-MetaData-SI_Units'!BX11</f>
        <v>1</v>
      </c>
    </row>
    <row r="12" spans="1:38">
      <c r="A12" s="84">
        <f>'SERIES_DB-MetaData'!A12</f>
        <v>7</v>
      </c>
      <c r="B12" s="84">
        <f>'SERIES_DB-MetaData'!B12</f>
        <v>0</v>
      </c>
      <c r="C12" s="105">
        <f>'SERIES_DB-MetaData'!C12</f>
        <v>4</v>
      </c>
      <c r="D12" s="105" t="str">
        <f>'SERIES_DB-MetaData'!D12</f>
        <v>WSH6</v>
      </c>
      <c r="E12" s="105" t="str">
        <f>'SERIES_DB-MetaData'!E12</f>
        <v>Belmouden, Lestuzzi (2006)</v>
      </c>
      <c r="F12" s="87" t="str">
        <f>'SERIES_DB-MetaData'!F12</f>
        <v>SI</v>
      </c>
      <c r="G12" s="118">
        <f>'SERIES_DB-MetaData-SI_Units'!I12</f>
        <v>51</v>
      </c>
      <c r="H12" s="119">
        <f>('SERIES_DB-MetaData-SI_Units'!L12*1000)/'SERIES_DB-MetaData-SI_Units'!U12</f>
        <v>4.7333333333333325</v>
      </c>
      <c r="I12" s="118">
        <f>'SERIES_DB-MetaData-SI_Units'!S12/'SERIES_DB-MetaData-SI_Units'!P12</f>
        <v>2.2599999999999998</v>
      </c>
      <c r="J12" s="118">
        <f>'SERIES_DB-MetaData-SI_Units'!S12</f>
        <v>4520</v>
      </c>
      <c r="K12" s="120">
        <f>'SERIES_DB-MetaData-SI_Units'!AG12</f>
        <v>0.30159289474462014</v>
      </c>
      <c r="L12" s="121">
        <f>'SERIES_DB-MetaData-SI_Units'!AY12</f>
        <v>0.7539822368615503</v>
      </c>
      <c r="M12" s="121">
        <f>'SERIES_DB-MetaData-SI_Units'!AZ12</f>
        <v>0</v>
      </c>
      <c r="N12" s="122"/>
      <c r="O12" s="123">
        <f>'SERIES_DB-MetaData-SI_Units'!BX12</f>
        <v>1</v>
      </c>
      <c r="P12" s="123"/>
      <c r="Q12" s="124"/>
      <c r="R12" s="124"/>
      <c r="S12" s="119"/>
      <c r="T12" s="119"/>
      <c r="U12" s="119"/>
      <c r="V12" s="184"/>
      <c r="W12" s="119"/>
      <c r="X12" s="119"/>
      <c r="Y12" s="119"/>
      <c r="Z12" s="119"/>
      <c r="AA12" s="125"/>
      <c r="AB12" s="118"/>
      <c r="AC12" s="118"/>
      <c r="AD12" s="126"/>
      <c r="AE12" s="119"/>
      <c r="AF12" s="119"/>
      <c r="AG12" s="119"/>
      <c r="AH12" s="119"/>
      <c r="AI12" s="119"/>
      <c r="AJ12" s="119"/>
      <c r="AK12" s="119"/>
      <c r="AL12" s="123">
        <f>'SERIES_DB-MetaData-SI_Units'!BX12</f>
        <v>1</v>
      </c>
    </row>
    <row r="13" spans="1:38">
      <c r="A13" s="84">
        <f>'SERIES_DB-MetaData'!A13</f>
        <v>8</v>
      </c>
      <c r="B13" s="84">
        <f>'SERIES_DB-MetaData'!B13</f>
        <v>0</v>
      </c>
      <c r="C13" s="105">
        <f>'SERIES_DB-MetaData'!C13</f>
        <v>1</v>
      </c>
      <c r="D13" s="105" t="str">
        <f>'SERIES_DB-MetaData'!D13</f>
        <v>PW1</v>
      </c>
      <c r="E13" s="105" t="str">
        <f>'SERIES_DB-MetaData'!E13</f>
        <v>Birely, Lehman (2008)</v>
      </c>
      <c r="F13" s="87" t="str">
        <f>'SERIES_DB-MetaData'!F13</f>
        <v>SI</v>
      </c>
      <c r="G13" s="118">
        <f>'SERIES_DB-MetaData-SI_Units'!I13</f>
        <v>36</v>
      </c>
      <c r="H13" s="119">
        <f>('SERIES_DB-MetaData-SI_Units'!L13*1000)/'SERIES_DB-MetaData-SI_Units'!U13</f>
        <v>0.34470403370631303</v>
      </c>
      <c r="I13" s="118">
        <f>'SERIES_DB-MetaData-SI_Units'!S13/'SERIES_DB-MetaData-SI_Units'!P13</f>
        <v>1.2007874015748032</v>
      </c>
      <c r="J13" s="118">
        <f>'SERIES_DB-MetaData-SI_Units'!S13</f>
        <v>3660</v>
      </c>
      <c r="K13" s="120">
        <f>'SERIES_DB-MetaData-SI_Units'!AG13</f>
        <v>0.57419322965487773</v>
      </c>
      <c r="L13" s="121">
        <f>'SERIES_DB-MetaData-SI_Units'!AY13</f>
        <v>1.6395838265629297</v>
      </c>
      <c r="M13" s="121">
        <f>'SERIES_DB-MetaData-SI_Units'!AZ13</f>
        <v>0</v>
      </c>
      <c r="N13" s="122"/>
      <c r="O13" s="123">
        <f>'SERIES_DB-MetaData-SI_Units'!BX13</f>
        <v>1</v>
      </c>
      <c r="P13" s="123"/>
      <c r="Q13" s="124"/>
      <c r="R13" s="124"/>
      <c r="S13" s="119"/>
      <c r="T13" s="119"/>
      <c r="U13" s="119"/>
      <c r="V13" s="184"/>
      <c r="W13" s="119"/>
      <c r="X13" s="119"/>
      <c r="Y13" s="119"/>
      <c r="Z13" s="119"/>
      <c r="AA13" s="125"/>
      <c r="AB13" s="118"/>
      <c r="AC13" s="118"/>
      <c r="AD13" s="126"/>
      <c r="AE13" s="119"/>
      <c r="AF13" s="119"/>
      <c r="AG13" s="119"/>
      <c r="AH13" s="119"/>
      <c r="AI13" s="119"/>
      <c r="AJ13" s="119"/>
      <c r="AK13" s="119"/>
      <c r="AL13" s="123">
        <f>'SERIES_DB-MetaData-SI_Units'!BX13</f>
        <v>1</v>
      </c>
    </row>
    <row r="14" spans="1:38">
      <c r="A14" s="84">
        <f>'SERIES_DB-MetaData'!A14</f>
        <v>9</v>
      </c>
      <c r="B14" s="84">
        <f>'SERIES_DB-MetaData'!B14</f>
        <v>0</v>
      </c>
      <c r="C14" s="105">
        <f>'SERIES_DB-MetaData'!C14</f>
        <v>2</v>
      </c>
      <c r="D14" s="105" t="str">
        <f>'SERIES_DB-MetaData'!D14</f>
        <v>PW2</v>
      </c>
      <c r="E14" s="105" t="str">
        <f>'SERIES_DB-MetaData'!E14</f>
        <v>Birely, Lehman (2008)</v>
      </c>
      <c r="F14" s="87" t="str">
        <f>'SERIES_DB-MetaData'!F14</f>
        <v>SI</v>
      </c>
      <c r="G14" s="118">
        <f>'SERIES_DB-MetaData-SI_Units'!I14</f>
        <v>40.299999999999997</v>
      </c>
      <c r="H14" s="119">
        <f>('SERIES_DB-MetaData-SI_Units'!L14*1000)/'SERIES_DB-MetaData-SI_Units'!U14</f>
        <v>0.52428684901229461</v>
      </c>
      <c r="I14" s="118">
        <f>'SERIES_DB-MetaData-SI_Units'!S14/'SERIES_DB-MetaData-SI_Units'!P14</f>
        <v>1.2007874015748032</v>
      </c>
      <c r="J14" s="118">
        <f>'SERIES_DB-MetaData-SI_Units'!S14</f>
        <v>3660</v>
      </c>
      <c r="K14" s="120">
        <f>'SERIES_DB-MetaData-SI_Units'!AG14</f>
        <v>0.57419322965487773</v>
      </c>
      <c r="L14" s="121">
        <f>'SERIES_DB-MetaData-SI_Units'!AY14</f>
        <v>1.6395838265629297</v>
      </c>
      <c r="M14" s="121">
        <f>'SERIES_DB-MetaData-SI_Units'!AZ14</f>
        <v>0</v>
      </c>
      <c r="N14" s="122"/>
      <c r="O14" s="123">
        <f>'SERIES_DB-MetaData-SI_Units'!BX14</f>
        <v>1</v>
      </c>
      <c r="P14" s="123"/>
      <c r="Q14" s="124"/>
      <c r="R14" s="124"/>
      <c r="S14" s="119"/>
      <c r="T14" s="119"/>
      <c r="U14" s="119"/>
      <c r="V14" s="184"/>
      <c r="W14" s="119"/>
      <c r="X14" s="119"/>
      <c r="Y14" s="119"/>
      <c r="Z14" s="119"/>
      <c r="AA14" s="125"/>
      <c r="AB14" s="118"/>
      <c r="AC14" s="118"/>
      <c r="AD14" s="126"/>
      <c r="AE14" s="119"/>
      <c r="AF14" s="119"/>
      <c r="AG14" s="119"/>
      <c r="AH14" s="119"/>
      <c r="AI14" s="119"/>
      <c r="AJ14" s="119"/>
      <c r="AK14" s="119"/>
      <c r="AL14" s="123">
        <f>'SERIES_DB-MetaData-SI_Units'!BX14</f>
        <v>1</v>
      </c>
    </row>
    <row r="15" spans="1:38">
      <c r="A15" s="84">
        <f>'SERIES_DB-MetaData'!A15</f>
        <v>10</v>
      </c>
      <c r="B15" s="84">
        <f>'SERIES_DB-MetaData'!B15</f>
        <v>0</v>
      </c>
      <c r="C15" s="105">
        <f>'SERIES_DB-MetaData'!C15</f>
        <v>3</v>
      </c>
      <c r="D15" s="105" t="str">
        <f>'SERIES_DB-MetaData'!D15</f>
        <v>PW3</v>
      </c>
      <c r="E15" s="105" t="str">
        <f>'SERIES_DB-MetaData'!E15</f>
        <v>Birely, Lehman (2008)</v>
      </c>
      <c r="F15" s="87" t="str">
        <f>'SERIES_DB-MetaData'!F15</f>
        <v>SI</v>
      </c>
      <c r="G15" s="118">
        <f>'SERIES_DB-MetaData-SI_Units'!I15</f>
        <v>34.299999999999997</v>
      </c>
      <c r="H15" s="119">
        <f>('SERIES_DB-MetaData-SI_Units'!L15*1000)/'SERIES_DB-MetaData-SI_Units'!U15</f>
        <v>0.34556741262605328</v>
      </c>
      <c r="I15" s="118">
        <f>'SERIES_DB-MetaData-SI_Units'!S15/'SERIES_DB-MetaData-SI_Units'!P15</f>
        <v>1.2007874015748032</v>
      </c>
      <c r="J15" s="118">
        <f>'SERIES_DB-MetaData-SI_Units'!S15</f>
        <v>3660</v>
      </c>
      <c r="K15" s="120">
        <f>'SERIES_DB-MetaData-SI_Units'!AG15</f>
        <v>0.57419322965487796</v>
      </c>
      <c r="L15" s="121">
        <f>'SERIES_DB-MetaData-SI_Units'!AY15</f>
        <v>1.8728100203189597</v>
      </c>
      <c r="M15" s="121">
        <f>'SERIES_DB-MetaData-SI_Units'!AZ15</f>
        <v>0</v>
      </c>
      <c r="N15" s="122"/>
      <c r="O15" s="123">
        <f>'SERIES_DB-MetaData-SI_Units'!BX15</f>
        <v>1</v>
      </c>
      <c r="P15" s="123"/>
      <c r="Q15" s="124"/>
      <c r="R15" s="124"/>
      <c r="S15" s="119"/>
      <c r="T15" s="119"/>
      <c r="U15" s="119"/>
      <c r="V15" s="184"/>
      <c r="W15" s="119"/>
      <c r="X15" s="119"/>
      <c r="Y15" s="119"/>
      <c r="Z15" s="119"/>
      <c r="AA15" s="125"/>
      <c r="AB15" s="118"/>
      <c r="AC15" s="118"/>
      <c r="AD15" s="126"/>
      <c r="AE15" s="119"/>
      <c r="AF15" s="119"/>
      <c r="AG15" s="119"/>
      <c r="AH15" s="119"/>
      <c r="AI15" s="119"/>
      <c r="AJ15" s="119"/>
      <c r="AK15" s="119"/>
      <c r="AL15" s="123">
        <f>'SERIES_DB-MetaData-SI_Units'!BX15</f>
        <v>1</v>
      </c>
    </row>
    <row r="16" spans="1:38">
      <c r="A16" s="84">
        <f>'SERIES_DB-MetaData'!A16</f>
        <v>11</v>
      </c>
      <c r="B16" s="84">
        <f>'SERIES_DB-MetaData'!B16</f>
        <v>0</v>
      </c>
      <c r="C16" s="105">
        <f>'SERIES_DB-MetaData'!C16</f>
        <v>4</v>
      </c>
      <c r="D16" s="105" t="str">
        <f>'SERIES_DB-MetaData'!D16</f>
        <v>PW4</v>
      </c>
      <c r="E16" s="105" t="str">
        <f>'SERIES_DB-MetaData'!E16</f>
        <v>Birely, Lehman (2008)</v>
      </c>
      <c r="F16" s="87" t="str">
        <f>'SERIES_DB-MetaData'!F16</f>
        <v>SI</v>
      </c>
      <c r="G16" s="118">
        <f>'SERIES_DB-MetaData-SI_Units'!I16</f>
        <v>29.4</v>
      </c>
      <c r="H16" s="119">
        <f>('SERIES_DB-MetaData-SI_Units'!L16*1000)/'SERIES_DB-MetaData-SI_Units'!U16</f>
        <v>0.34556741262605328</v>
      </c>
      <c r="I16" s="118">
        <f>'SERIES_DB-MetaData-SI_Units'!S16/'SERIES_DB-MetaData-SI_Units'!P16</f>
        <v>1.2007874015748032</v>
      </c>
      <c r="J16" s="118">
        <f>'SERIES_DB-MetaData-SI_Units'!S16</f>
        <v>3660</v>
      </c>
      <c r="K16" s="120">
        <f>'SERIES_DB-MetaData-SI_Units'!AG16</f>
        <v>0.38279548643658523</v>
      </c>
      <c r="L16" s="121">
        <f>'SERIES_DB-MetaData-SI_Units'!AY16</f>
        <v>1.6395838265629297</v>
      </c>
      <c r="M16" s="121">
        <f>'SERIES_DB-MetaData-SI_Units'!AZ16</f>
        <v>0</v>
      </c>
      <c r="N16" s="122"/>
      <c r="O16" s="123">
        <f>'SERIES_DB-MetaData-SI_Units'!BX16</f>
        <v>1</v>
      </c>
      <c r="P16" s="123"/>
      <c r="Q16" s="124"/>
      <c r="R16" s="124"/>
      <c r="S16" s="119"/>
      <c r="T16" s="119"/>
      <c r="U16" s="119"/>
      <c r="V16" s="184"/>
      <c r="W16" s="119"/>
      <c r="X16" s="119"/>
      <c r="Y16" s="119"/>
      <c r="Z16" s="119"/>
      <c r="AA16" s="125"/>
      <c r="AB16" s="118"/>
      <c r="AC16" s="118"/>
      <c r="AD16" s="126"/>
      <c r="AE16" s="119"/>
      <c r="AF16" s="119"/>
      <c r="AG16" s="119"/>
      <c r="AH16" s="119"/>
      <c r="AI16" s="119"/>
      <c r="AJ16" s="119"/>
      <c r="AK16" s="119"/>
      <c r="AL16" s="123">
        <f>'SERIES_DB-MetaData-SI_Units'!BX16</f>
        <v>1</v>
      </c>
    </row>
    <row r="17" spans="1:38">
      <c r="A17" s="84">
        <f>'SERIES_DB-MetaData'!A17</f>
        <v>12</v>
      </c>
      <c r="B17" s="84">
        <f>'SERIES_DB-MetaData'!B17</f>
        <v>0</v>
      </c>
      <c r="C17" s="105">
        <f>'SERIES_DB-MetaData'!C17</f>
        <v>1</v>
      </c>
      <c r="D17" s="105" t="str">
        <f>'SERIES_DB-MetaData'!D17</f>
        <v>Chen_CW1</v>
      </c>
      <c r="E17" s="105" t="str">
        <f>'SERIES_DB-MetaData'!E17</f>
        <v>Chen, 2002 (from Lu et al., 2010, NEES Database)</v>
      </c>
      <c r="F17" s="87" t="str">
        <f>'SERIES_DB-MetaData'!F17</f>
        <v>SI</v>
      </c>
      <c r="G17" s="118">
        <f>'SERIES_DB-MetaData-SI_Units'!I17</f>
        <v>27.6</v>
      </c>
      <c r="H17" s="119">
        <f>('SERIES_DB-MetaData-SI_Units'!L17*1000)/'SERIES_DB-MetaData-SI_Units'!U17</f>
        <v>4.7619047619047619</v>
      </c>
      <c r="I17" s="118">
        <f>'SERIES_DB-MetaData-SI_Units'!S17/'SERIES_DB-MetaData-SI_Units'!P17</f>
        <v>1.1666666666666667</v>
      </c>
      <c r="J17" s="118">
        <f>'SERIES_DB-MetaData-SI_Units'!S17</f>
        <v>700</v>
      </c>
      <c r="K17" s="120">
        <f>'SERIES_DB-MetaData-SI_Units'!AG17</f>
        <v>0.40391905546154477</v>
      </c>
      <c r="L17" s="121">
        <f>'SERIES_DB-MetaData-SI_Units'!AY17</f>
        <v>0.89759790102565506</v>
      </c>
      <c r="M17" s="121">
        <f>'SERIES_DB-MetaData-SI_Units'!AZ17</f>
        <v>0</v>
      </c>
      <c r="N17" s="122"/>
      <c r="O17" s="123">
        <f>'SERIES_DB-MetaData-SI_Units'!BX17</f>
        <v>9</v>
      </c>
      <c r="P17" s="123"/>
      <c r="Q17" s="124"/>
      <c r="R17" s="124"/>
      <c r="S17" s="119"/>
      <c r="T17" s="119"/>
      <c r="U17" s="119"/>
      <c r="V17" s="184"/>
      <c r="W17" s="119"/>
      <c r="X17" s="119"/>
      <c r="Y17" s="119"/>
      <c r="Z17" s="119"/>
      <c r="AA17" s="125"/>
      <c r="AB17" s="118"/>
      <c r="AC17" s="118"/>
      <c r="AD17" s="126"/>
      <c r="AE17" s="119"/>
      <c r="AF17" s="119"/>
      <c r="AG17" s="119"/>
      <c r="AH17" s="119"/>
      <c r="AI17" s="119"/>
      <c r="AJ17" s="119"/>
      <c r="AK17" s="119"/>
      <c r="AL17" s="123">
        <f>'SERIES_DB-MetaData-SI_Units'!BX17</f>
        <v>9</v>
      </c>
    </row>
    <row r="18" spans="1:38">
      <c r="A18" s="84">
        <f>'SERIES_DB-MetaData'!A18</f>
        <v>13</v>
      </c>
      <c r="B18" s="84">
        <f>'SERIES_DB-MetaData'!B18</f>
        <v>0</v>
      </c>
      <c r="C18" s="105">
        <f>'SERIES_DB-MetaData'!C18</f>
        <v>2</v>
      </c>
      <c r="D18" s="105" t="str">
        <f>'SERIES_DB-MetaData'!D18</f>
        <v>Chen_CW2</v>
      </c>
      <c r="E18" s="105" t="str">
        <f>'SERIES_DB-MetaData'!E18</f>
        <v>Chen, 2002 (from Lu et al., 2010, NEES Database)</v>
      </c>
      <c r="F18" s="87" t="str">
        <f>'SERIES_DB-MetaData'!F18</f>
        <v>SI</v>
      </c>
      <c r="G18" s="118">
        <f>'SERIES_DB-MetaData-SI_Units'!I18</f>
        <v>27.6</v>
      </c>
      <c r="H18" s="119">
        <f>('SERIES_DB-MetaData-SI_Units'!L18*1000)/'SERIES_DB-MetaData-SI_Units'!U18</f>
        <v>4.7619047619047619</v>
      </c>
      <c r="I18" s="118">
        <f>'SERIES_DB-MetaData-SI_Units'!S18/'SERIES_DB-MetaData-SI_Units'!P18</f>
        <v>1.1666666666666667</v>
      </c>
      <c r="J18" s="118">
        <f>'SERIES_DB-MetaData-SI_Units'!S18</f>
        <v>700</v>
      </c>
      <c r="K18" s="120">
        <f>'SERIES_DB-MetaData-SI_Units'!AG18</f>
        <v>0.40391905546154477</v>
      </c>
      <c r="L18" s="121">
        <f>'SERIES_DB-MetaData-SI_Units'!AY18</f>
        <v>0.89759790102565506</v>
      </c>
      <c r="M18" s="121">
        <f>'SERIES_DB-MetaData-SI_Units'!AZ18</f>
        <v>0</v>
      </c>
      <c r="N18" s="122"/>
      <c r="O18" s="123">
        <f>'SERIES_DB-MetaData-SI_Units'!BX18</f>
        <v>1</v>
      </c>
      <c r="P18" s="123"/>
      <c r="Q18" s="124"/>
      <c r="R18" s="124"/>
      <c r="S18" s="119"/>
      <c r="T18" s="119"/>
      <c r="U18" s="119"/>
      <c r="V18" s="184"/>
      <c r="W18" s="119"/>
      <c r="X18" s="119"/>
      <c r="Y18" s="119"/>
      <c r="Z18" s="119"/>
      <c r="AA18" s="125"/>
      <c r="AB18" s="118"/>
      <c r="AC18" s="118"/>
      <c r="AD18" s="126"/>
      <c r="AE18" s="119"/>
      <c r="AF18" s="119"/>
      <c r="AG18" s="119"/>
      <c r="AH18" s="119"/>
      <c r="AI18" s="119"/>
      <c r="AJ18" s="119"/>
      <c r="AK18" s="119"/>
      <c r="AL18" s="123">
        <f>'SERIES_DB-MetaData-SI_Units'!BX18</f>
        <v>1</v>
      </c>
    </row>
    <row r="19" spans="1:38">
      <c r="A19" s="84">
        <f>'SERIES_DB-MetaData'!A19</f>
        <v>14</v>
      </c>
      <c r="B19" s="84">
        <f>'SERIES_DB-MetaData'!B19</f>
        <v>0</v>
      </c>
      <c r="C19" s="105">
        <f>'SERIES_DB-MetaData'!C19</f>
        <v>3</v>
      </c>
      <c r="D19" s="105" t="str">
        <f>'SERIES_DB-MetaData'!D19</f>
        <v>Chen_CW3</v>
      </c>
      <c r="E19" s="105" t="str">
        <f>'SERIES_DB-MetaData'!E19</f>
        <v>Chen, 2002 (from Lu et al., 2010, NEES Database)</v>
      </c>
      <c r="F19" s="87" t="str">
        <f>'SERIES_DB-MetaData'!F19</f>
        <v>SI</v>
      </c>
      <c r="G19" s="118">
        <f>'SERIES_DB-MetaData-SI_Units'!I19</f>
        <v>27.6</v>
      </c>
      <c r="H19" s="119">
        <f>('SERIES_DB-MetaData-SI_Units'!L19*1000)/'SERIES_DB-MetaData-SI_Units'!U19</f>
        <v>4.7619047619047619</v>
      </c>
      <c r="I19" s="118">
        <f>'SERIES_DB-MetaData-SI_Units'!S19/'SERIES_DB-MetaData-SI_Units'!P19</f>
        <v>1.1666666666666667</v>
      </c>
      <c r="J19" s="118">
        <f>'SERIES_DB-MetaData-SI_Units'!S19</f>
        <v>700</v>
      </c>
      <c r="K19" s="120">
        <f>'SERIES_DB-MetaData-SI_Units'!AG19</f>
        <v>0.40391905546154477</v>
      </c>
      <c r="L19" s="121">
        <f>'SERIES_DB-MetaData-SI_Units'!AY19</f>
        <v>0.89759790102565506</v>
      </c>
      <c r="M19" s="121">
        <f>'SERIES_DB-MetaData-SI_Units'!AZ19</f>
        <v>0</v>
      </c>
      <c r="N19" s="122"/>
      <c r="O19" s="123">
        <f>'SERIES_DB-MetaData-SI_Units'!BX19</f>
        <v>1</v>
      </c>
      <c r="P19" s="123"/>
      <c r="Q19" s="124"/>
      <c r="R19" s="124"/>
      <c r="S19" s="119"/>
      <c r="T19" s="119"/>
      <c r="U19" s="119"/>
      <c r="V19" s="184"/>
      <c r="W19" s="119"/>
      <c r="X19" s="119"/>
      <c r="Y19" s="119"/>
      <c r="Z19" s="119"/>
      <c r="AA19" s="125"/>
      <c r="AB19" s="118"/>
      <c r="AC19" s="118"/>
      <c r="AD19" s="126"/>
      <c r="AE19" s="119"/>
      <c r="AF19" s="119"/>
      <c r="AG19" s="119"/>
      <c r="AH19" s="119"/>
      <c r="AI19" s="119"/>
      <c r="AJ19" s="119"/>
      <c r="AK19" s="119"/>
      <c r="AL19" s="123">
        <f>'SERIES_DB-MetaData-SI_Units'!BX19</f>
        <v>1</v>
      </c>
    </row>
    <row r="20" spans="1:38">
      <c r="A20" s="84">
        <f>'SERIES_DB-MetaData'!A20</f>
        <v>15</v>
      </c>
      <c r="B20" s="84">
        <f>'SERIES_DB-MetaData'!B20</f>
        <v>0</v>
      </c>
      <c r="C20" s="105">
        <f>'SERIES_DB-MetaData'!C20</f>
        <v>3</v>
      </c>
      <c r="D20" s="105" t="str">
        <f>'SERIES_DB-MetaData'!D20</f>
        <v>LWFD1</v>
      </c>
      <c r="E20" s="105" t="str">
        <f>'SERIES_DB-MetaData'!E20</f>
        <v>Chiou et al. 2004</v>
      </c>
      <c r="F20" s="87" t="str">
        <f>'SERIES_DB-MetaData'!F20</f>
        <v>SI</v>
      </c>
      <c r="G20" s="118">
        <f>'SERIES_DB-MetaData-SI_Units'!I20</f>
        <v>19.899999999999999</v>
      </c>
      <c r="H20" s="119">
        <f>('SERIES_DB-MetaData-SI_Units'!L20*1000)/'SERIES_DB-MetaData-SI_Units'!U20</f>
        <v>0</v>
      </c>
      <c r="I20" s="118">
        <f>'SERIES_DB-MetaData-SI_Units'!S20/'SERIES_DB-MetaData-SI_Units'!P20</f>
        <v>0.6875</v>
      </c>
      <c r="J20" s="118">
        <f>'SERIES_DB-MetaData-SI_Units'!S20</f>
        <v>2200</v>
      </c>
      <c r="K20" s="120">
        <f>'SERIES_DB-MetaData-SI_Units'!AG20</f>
        <v>0.26010598943046154</v>
      </c>
      <c r="L20" s="121">
        <f>'SERIES_DB-MetaData-SI_Units'!AY20</f>
        <v>0.56705747397295758</v>
      </c>
      <c r="M20" s="121">
        <f>'SERIES_DB-MetaData-SI_Units'!AZ20</f>
        <v>0</v>
      </c>
      <c r="N20" s="122"/>
      <c r="O20" s="123">
        <f>'SERIES_DB-MetaData-SI_Units'!BX20</f>
        <v>2</v>
      </c>
      <c r="P20" s="123"/>
      <c r="Q20" s="124"/>
      <c r="R20" s="124"/>
      <c r="S20" s="119"/>
      <c r="T20" s="119"/>
      <c r="U20" s="119"/>
      <c r="V20" s="184"/>
      <c r="W20" s="119"/>
      <c r="X20" s="119"/>
      <c r="Y20" s="119"/>
      <c r="Z20" s="119"/>
      <c r="AA20" s="125"/>
      <c r="AB20" s="118"/>
      <c r="AC20" s="118"/>
      <c r="AD20" s="126"/>
      <c r="AE20" s="119"/>
      <c r="AF20" s="119"/>
      <c r="AG20" s="119"/>
      <c r="AH20" s="119"/>
      <c r="AI20" s="119"/>
      <c r="AJ20" s="119"/>
      <c r="AK20" s="119"/>
      <c r="AL20" s="123">
        <f>'SERIES_DB-MetaData-SI_Units'!BX20</f>
        <v>2</v>
      </c>
    </row>
    <row r="21" spans="1:38">
      <c r="A21" s="84">
        <f>'SERIES_DB-MetaData'!A21</f>
        <v>16</v>
      </c>
      <c r="B21" s="84">
        <f>'SERIES_DB-MetaData'!B21</f>
        <v>0</v>
      </c>
      <c r="C21" s="105">
        <f>'SERIES_DB-MetaData'!C21</f>
        <v>4</v>
      </c>
      <c r="D21" s="105" t="str">
        <f>'SERIES_DB-MetaData'!D21</f>
        <v>LWFD2</v>
      </c>
      <c r="E21" s="105" t="str">
        <f>'SERIES_DB-MetaData'!E21</f>
        <v>Chiou et al. 2004</v>
      </c>
      <c r="F21" s="87" t="str">
        <f>'SERIES_DB-MetaData'!F21</f>
        <v>SI</v>
      </c>
      <c r="G21" s="118">
        <f>'SERIES_DB-MetaData-SI_Units'!I21</f>
        <v>19.899999999999999</v>
      </c>
      <c r="H21" s="119">
        <f>('SERIES_DB-MetaData-SI_Units'!L21*1000)/'SERIES_DB-MetaData-SI_Units'!U21</f>
        <v>0</v>
      </c>
      <c r="I21" s="118">
        <f>'SERIES_DB-MetaData-SI_Units'!S21/'SERIES_DB-MetaData-SI_Units'!P21</f>
        <v>0.6875</v>
      </c>
      <c r="J21" s="118">
        <f>'SERIES_DB-MetaData-SI_Units'!S21</f>
        <v>2200</v>
      </c>
      <c r="K21" s="120">
        <f>'SERIES_DB-MetaData-SI_Units'!AG21</f>
        <v>0.20808479154436921</v>
      </c>
      <c r="L21" s="121">
        <f>'SERIES_DB-MetaData-SI_Units'!AY21</f>
        <v>0.56705747397295758</v>
      </c>
      <c r="M21" s="121">
        <f>'SERIES_DB-MetaData-SI_Units'!AZ21</f>
        <v>0</v>
      </c>
      <c r="N21" s="122"/>
      <c r="O21" s="123">
        <f>'SERIES_DB-MetaData-SI_Units'!BX21</f>
        <v>2</v>
      </c>
      <c r="P21" s="123"/>
      <c r="Q21" s="124"/>
      <c r="R21" s="124"/>
      <c r="S21" s="119"/>
      <c r="T21" s="119"/>
      <c r="U21" s="119"/>
      <c r="V21" s="184"/>
      <c r="W21" s="119"/>
      <c r="X21" s="119"/>
      <c r="Y21" s="119"/>
      <c r="Z21" s="119"/>
      <c r="AA21" s="125"/>
      <c r="AB21" s="118"/>
      <c r="AC21" s="118"/>
      <c r="AD21" s="126"/>
      <c r="AE21" s="119"/>
      <c r="AF21" s="119"/>
      <c r="AG21" s="119"/>
      <c r="AH21" s="119"/>
      <c r="AI21" s="119"/>
      <c r="AJ21" s="119"/>
      <c r="AK21" s="119"/>
      <c r="AL21" s="123">
        <f>'SERIES_DB-MetaData-SI_Units'!BX21</f>
        <v>2</v>
      </c>
    </row>
    <row r="22" spans="1:38">
      <c r="A22" s="84">
        <f>'SERIES_DB-MetaData'!A22</f>
        <v>17</v>
      </c>
      <c r="B22" s="84">
        <f>'SERIES_DB-MetaData'!B22</f>
        <v>0</v>
      </c>
      <c r="C22" s="105">
        <f>'SERIES_DB-MetaData'!C22</f>
        <v>7</v>
      </c>
      <c r="D22" s="105" t="str">
        <f>'SERIES_DB-MetaData'!D22</f>
        <v>MWFD1</v>
      </c>
      <c r="E22" s="105" t="str">
        <f>'SERIES_DB-MetaData'!E22</f>
        <v>Chiou et al. 2004</v>
      </c>
      <c r="F22" s="87" t="str">
        <f>'SERIES_DB-MetaData'!F22</f>
        <v>SI</v>
      </c>
      <c r="G22" s="118">
        <f>'SERIES_DB-MetaData-SI_Units'!I22</f>
        <v>20.8</v>
      </c>
      <c r="H22" s="119">
        <f>('SERIES_DB-MetaData-SI_Units'!L22*1000)/'SERIES_DB-MetaData-SI_Units'!U22</f>
        <v>0</v>
      </c>
      <c r="I22" s="118">
        <f>'SERIES_DB-MetaData-SI_Units'!S22/'SERIES_DB-MetaData-SI_Units'!P22</f>
        <v>0.88</v>
      </c>
      <c r="J22" s="118">
        <f>'SERIES_DB-MetaData-SI_Units'!S22</f>
        <v>2200</v>
      </c>
      <c r="K22" s="120">
        <f>'SERIES_DB-MetaData-SI_Units'!AG22</f>
        <v>0.26586701465090479</v>
      </c>
      <c r="L22" s="121">
        <f>'SERIES_DB-MetaData-SI_Units'!AY22</f>
        <v>0.56705747397295758</v>
      </c>
      <c r="M22" s="121">
        <f>'SERIES_DB-MetaData-SI_Units'!AZ22</f>
        <v>0</v>
      </c>
      <c r="N22" s="122"/>
      <c r="O22" s="123">
        <f>'SERIES_DB-MetaData-SI_Units'!BX22</f>
        <v>4</v>
      </c>
      <c r="P22" s="123"/>
      <c r="Q22" s="124"/>
      <c r="R22" s="124"/>
      <c r="S22" s="119"/>
      <c r="T22" s="119"/>
      <c r="U22" s="119"/>
      <c r="V22" s="184"/>
      <c r="W22" s="119"/>
      <c r="X22" s="119"/>
      <c r="Y22" s="119"/>
      <c r="Z22" s="119"/>
      <c r="AA22" s="125"/>
      <c r="AB22" s="118"/>
      <c r="AC22" s="118"/>
      <c r="AD22" s="126"/>
      <c r="AE22" s="119"/>
      <c r="AF22" s="119"/>
      <c r="AG22" s="119"/>
      <c r="AH22" s="119"/>
      <c r="AI22" s="119"/>
      <c r="AJ22" s="119"/>
      <c r="AK22" s="119"/>
      <c r="AL22" s="123">
        <f>'SERIES_DB-MetaData-SI_Units'!BX22</f>
        <v>4</v>
      </c>
    </row>
    <row r="23" spans="1:38">
      <c r="A23" s="84">
        <f>'SERIES_DB-MetaData'!A23</f>
        <v>18</v>
      </c>
      <c r="B23" s="84">
        <f>'SERIES_DB-MetaData'!B23</f>
        <v>0</v>
      </c>
      <c r="C23" s="105">
        <f>'SERIES_DB-MetaData'!C23</f>
        <v>8</v>
      </c>
      <c r="D23" s="105" t="str">
        <f>'SERIES_DB-MetaData'!D23</f>
        <v>MWFD2</v>
      </c>
      <c r="E23" s="105" t="str">
        <f>'SERIES_DB-MetaData'!E23</f>
        <v>Chiou et al. 2004</v>
      </c>
      <c r="F23" s="87" t="str">
        <f>'SERIES_DB-MetaData'!F23</f>
        <v>SI</v>
      </c>
      <c r="G23" s="118">
        <f>'SERIES_DB-MetaData-SI_Units'!I23</f>
        <v>20.8</v>
      </c>
      <c r="H23" s="119">
        <f>('SERIES_DB-MetaData-SI_Units'!L23*1000)/'SERIES_DB-MetaData-SI_Units'!U23</f>
        <v>0</v>
      </c>
      <c r="I23" s="118">
        <f>'SERIES_DB-MetaData-SI_Units'!S23/'SERIES_DB-MetaData-SI_Units'!P23</f>
        <v>0.88</v>
      </c>
      <c r="J23" s="118">
        <f>'SERIES_DB-MetaData-SI_Units'!S23</f>
        <v>2200</v>
      </c>
      <c r="K23" s="120">
        <f>'SERIES_DB-MetaData-SI_Units'!AG23</f>
        <v>0.53173402930180957</v>
      </c>
      <c r="L23" s="121">
        <f>'SERIES_DB-MetaData-SI_Units'!AY23</f>
        <v>0.56705747397295758</v>
      </c>
      <c r="M23" s="121">
        <f>'SERIES_DB-MetaData-SI_Units'!AZ23</f>
        <v>0</v>
      </c>
      <c r="N23" s="122"/>
      <c r="O23" s="123">
        <f>'SERIES_DB-MetaData-SI_Units'!BX23</f>
        <v>4</v>
      </c>
      <c r="P23" s="123"/>
      <c r="Q23" s="124"/>
      <c r="R23" s="124"/>
      <c r="S23" s="119"/>
      <c r="T23" s="119"/>
      <c r="U23" s="119"/>
      <c r="V23" s="184"/>
      <c r="W23" s="119"/>
      <c r="X23" s="119"/>
      <c r="Y23" s="119"/>
      <c r="Z23" s="119"/>
      <c r="AA23" s="125"/>
      <c r="AB23" s="118"/>
      <c r="AC23" s="118"/>
      <c r="AD23" s="126"/>
      <c r="AE23" s="119"/>
      <c r="AF23" s="119"/>
      <c r="AG23" s="119"/>
      <c r="AH23" s="119"/>
      <c r="AI23" s="119"/>
      <c r="AJ23" s="119"/>
      <c r="AK23" s="119"/>
      <c r="AL23" s="123">
        <f>'SERIES_DB-MetaData-SI_Units'!BX23</f>
        <v>4</v>
      </c>
    </row>
    <row r="24" spans="1:38">
      <c r="A24" s="84">
        <f>'SERIES_DB-MetaData'!A24</f>
        <v>19</v>
      </c>
      <c r="B24" s="84">
        <f>'SERIES_DB-MetaData'!B24</f>
        <v>0</v>
      </c>
      <c r="C24" s="105">
        <f>'SERIES_DB-MetaData'!C24</f>
        <v>1</v>
      </c>
      <c r="D24" s="105" t="str">
        <f>'SERIES_DB-MetaData'!D24</f>
        <v>W3</v>
      </c>
      <c r="E24" s="105" t="str">
        <f>'SERIES_DB-MetaData'!E24</f>
        <v>Cho et al. 2004</v>
      </c>
      <c r="F24" s="87" t="str">
        <f>'SERIES_DB-MetaData'!F24</f>
        <v>SI</v>
      </c>
      <c r="G24" s="118">
        <f>'SERIES_DB-MetaData-SI_Units'!I24</f>
        <v>38.700000000000003</v>
      </c>
      <c r="H24" s="119">
        <f>('SERIES_DB-MetaData-SI_Units'!L24*1000)/'SERIES_DB-MetaData-SI_Units'!U24</f>
        <v>3.8700000000000006</v>
      </c>
      <c r="I24" s="118">
        <f>'SERIES_DB-MetaData-SI_Units'!S24/'SERIES_DB-MetaData-SI_Units'!P24</f>
        <v>3.75</v>
      </c>
      <c r="J24" s="118">
        <f>'SERIES_DB-MetaData-SI_Units'!S24</f>
        <v>3750</v>
      </c>
      <c r="K24" s="120">
        <f>'SERIES_DB-MetaData-SI_Units'!AG24</f>
        <v>0.5894361545366047</v>
      </c>
      <c r="L24" s="121">
        <f>'SERIES_DB-MetaData-SI_Units'!AY24</f>
        <v>0.48951409076018243</v>
      </c>
      <c r="M24" s="121">
        <f>'SERIES_DB-MetaData-SI_Units'!AZ24</f>
        <v>0.24475704538009121</v>
      </c>
      <c r="N24" s="122"/>
      <c r="O24" s="123">
        <f>'SERIES_DB-MetaData-SI_Units'!BX24</f>
        <v>1</v>
      </c>
      <c r="P24" s="123"/>
      <c r="Q24" s="124"/>
      <c r="R24" s="124"/>
      <c r="S24" s="119"/>
      <c r="T24" s="119"/>
      <c r="U24" s="119"/>
      <c r="V24" s="184"/>
      <c r="W24" s="119"/>
      <c r="X24" s="119"/>
      <c r="Y24" s="119"/>
      <c r="Z24" s="119"/>
      <c r="AA24" s="125"/>
      <c r="AB24" s="118"/>
      <c r="AC24" s="118"/>
      <c r="AD24" s="126"/>
      <c r="AE24" s="119"/>
      <c r="AF24" s="119"/>
      <c r="AG24" s="119"/>
      <c r="AH24" s="119"/>
      <c r="AI24" s="119"/>
      <c r="AJ24" s="119"/>
      <c r="AK24" s="119"/>
      <c r="AL24" s="123">
        <f>'SERIES_DB-MetaData-SI_Units'!BX24</f>
        <v>1</v>
      </c>
    </row>
    <row r="25" spans="1:38">
      <c r="A25" s="84">
        <f>'SERIES_DB-MetaData'!A25</f>
        <v>20</v>
      </c>
      <c r="B25" s="84">
        <f>'SERIES_DB-MetaData'!B25</f>
        <v>0</v>
      </c>
      <c r="C25" s="105">
        <f>'SERIES_DB-MetaData'!C25</f>
        <v>1</v>
      </c>
      <c r="D25" s="105" t="str">
        <f>'SERIES_DB-MetaData'!D25</f>
        <v>C1i</v>
      </c>
      <c r="E25" s="105" t="str">
        <f>'SERIES_DB-MetaData'!E25</f>
        <v>Daniel, Shiu and Corley (1986)</v>
      </c>
      <c r="F25" s="87" t="str">
        <f>'SERIES_DB-MetaData'!F25</f>
        <v>SI</v>
      </c>
      <c r="G25" s="118">
        <f>'SERIES_DB-MetaData-SI_Units'!I25</f>
        <v>23.27</v>
      </c>
      <c r="H25" s="119">
        <f>('SERIES_DB-MetaData-SI_Units'!L25*1000)/'SERIES_DB-MetaData-SI_Units'!U25</f>
        <v>0</v>
      </c>
      <c r="I25" s="118">
        <f>'SERIES_DB-MetaData-SI_Units'!S25/'SERIES_DB-MetaData-SI_Units'!P25</f>
        <v>2.88</v>
      </c>
      <c r="J25" s="118">
        <f>'SERIES_DB-MetaData-SI_Units'!S25</f>
        <v>5486.4</v>
      </c>
      <c r="K25" s="120">
        <f>'SERIES_DB-MetaData-SI_Units'!AG25</f>
        <v>0.39269908169872408</v>
      </c>
      <c r="L25" s="121">
        <f>'SERIES_DB-MetaData-SI_Units'!AY25</f>
        <v>0.36521087640156624</v>
      </c>
      <c r="M25" s="121">
        <f>'SERIES_DB-MetaData-SI_Units'!AZ25</f>
        <v>0</v>
      </c>
      <c r="N25" s="122"/>
      <c r="O25" s="123">
        <f>'SERIES_DB-MetaData-SI_Units'!BX25</f>
        <v>8</v>
      </c>
      <c r="P25" s="123"/>
      <c r="Q25" s="124"/>
      <c r="R25" s="124"/>
      <c r="S25" s="119"/>
      <c r="T25" s="119"/>
      <c r="U25" s="119"/>
      <c r="V25" s="184"/>
      <c r="W25" s="119"/>
      <c r="X25" s="119"/>
      <c r="Y25" s="119"/>
      <c r="Z25" s="119"/>
      <c r="AA25" s="125"/>
      <c r="AB25" s="118"/>
      <c r="AC25" s="118"/>
      <c r="AD25" s="126"/>
      <c r="AE25" s="119"/>
      <c r="AF25" s="119"/>
      <c r="AG25" s="119"/>
      <c r="AH25" s="119"/>
      <c r="AI25" s="119"/>
      <c r="AJ25" s="119"/>
      <c r="AK25" s="119"/>
      <c r="AL25" s="123">
        <f>'SERIES_DB-MetaData-SI_Units'!BX25</f>
        <v>8</v>
      </c>
    </row>
    <row r="26" spans="1:38">
      <c r="A26" s="84">
        <f>'SERIES_DB-MetaData'!A26</f>
        <v>21</v>
      </c>
      <c r="B26" s="84">
        <f>'SERIES_DB-MetaData'!B26</f>
        <v>0</v>
      </c>
      <c r="C26" s="105">
        <f>'SERIES_DB-MetaData'!C26</f>
        <v>1</v>
      </c>
      <c r="D26" s="105" t="str">
        <f>'SERIES_DB-MetaData'!D26</f>
        <v>WSH1</v>
      </c>
      <c r="E26" s="105" t="str">
        <f>'SERIES_DB-MetaData'!E26</f>
        <v>Dazio, Wenk and Bachmann (1999)</v>
      </c>
      <c r="F26" s="87" t="str">
        <f>'SERIES_DB-MetaData'!F26</f>
        <v>SI</v>
      </c>
      <c r="G26" s="118">
        <f>'SERIES_DB-MetaData-SI_Units'!I26</f>
        <v>45</v>
      </c>
      <c r="H26" s="119">
        <f>('SERIES_DB-MetaData-SI_Units'!L26*1000)/'SERIES_DB-MetaData-SI_Units'!U26</f>
        <v>2.2949999999999999</v>
      </c>
      <c r="I26" s="118">
        <f>'SERIES_DB-MetaData-SI_Units'!S26/'SERIES_DB-MetaData-SI_Units'!P26</f>
        <v>2.2799999999999998</v>
      </c>
      <c r="J26" s="118">
        <f>'SERIES_DB-MetaData-SI_Units'!S26</f>
        <v>4560</v>
      </c>
      <c r="K26" s="120">
        <f>'SERIES_DB-MetaData-SI_Units'!AG26</f>
        <v>0.15707963267948966</v>
      </c>
      <c r="L26" s="121">
        <f>'SERIES_DB-MetaData-SI_Units'!AY26</f>
        <v>0.50265482457436694</v>
      </c>
      <c r="M26" s="121">
        <f>'SERIES_DB-MetaData-SI_Units'!AZ26</f>
        <v>0</v>
      </c>
      <c r="N26" s="122"/>
      <c r="O26" s="123">
        <f>'SERIES_DB-MetaData-SI_Units'!BX26</f>
        <v>1</v>
      </c>
      <c r="P26" s="123"/>
      <c r="Q26" s="124"/>
      <c r="R26" s="124"/>
      <c r="S26" s="119"/>
      <c r="T26" s="119"/>
      <c r="U26" s="119"/>
      <c r="V26" s="184"/>
      <c r="W26" s="119"/>
      <c r="X26" s="119"/>
      <c r="Y26" s="119"/>
      <c r="Z26" s="119"/>
      <c r="AA26" s="125"/>
      <c r="AB26" s="118"/>
      <c r="AC26" s="118"/>
      <c r="AD26" s="126"/>
      <c r="AE26" s="119"/>
      <c r="AF26" s="119"/>
      <c r="AG26" s="119"/>
      <c r="AH26" s="119"/>
      <c r="AI26" s="119"/>
      <c r="AJ26" s="119"/>
      <c r="AK26" s="119"/>
      <c r="AL26" s="123">
        <f>'SERIES_DB-MetaData-SI_Units'!BX26</f>
        <v>1</v>
      </c>
    </row>
    <row r="27" spans="1:38">
      <c r="A27" s="84">
        <f>'SERIES_DB-MetaData'!A27</f>
        <v>22</v>
      </c>
      <c r="B27" s="84">
        <f>'SERIES_DB-MetaData'!B27</f>
        <v>0</v>
      </c>
      <c r="C27" s="105">
        <f>'SERIES_DB-MetaData'!C27</f>
        <v>2</v>
      </c>
      <c r="D27" s="105" t="str">
        <f>'SERIES_DB-MetaData'!D27</f>
        <v>WSH2</v>
      </c>
      <c r="E27" s="105" t="str">
        <f>'SERIES_DB-MetaData'!E27</f>
        <v>Dazio, Wenk and Bachmann (1999)</v>
      </c>
      <c r="F27" s="87" t="str">
        <f>'SERIES_DB-MetaData'!F27</f>
        <v>SI</v>
      </c>
      <c r="G27" s="118">
        <f>'SERIES_DB-MetaData-SI_Units'!I27</f>
        <v>40.5</v>
      </c>
      <c r="H27" s="119">
        <f>('SERIES_DB-MetaData-SI_Units'!L27*1000)/'SERIES_DB-MetaData-SI_Units'!U27</f>
        <v>2.3085</v>
      </c>
      <c r="I27" s="118">
        <f>'SERIES_DB-MetaData-SI_Units'!S27/'SERIES_DB-MetaData-SI_Units'!P27</f>
        <v>2.2799999999999998</v>
      </c>
      <c r="J27" s="118">
        <f>'SERIES_DB-MetaData-SI_Units'!S27</f>
        <v>4560</v>
      </c>
      <c r="K27" s="120">
        <f>'SERIES_DB-MetaData-SI_Units'!AG27</f>
        <v>0.13089969389957473</v>
      </c>
      <c r="L27" s="121">
        <f>'SERIES_DB-MetaData-SI_Units'!AY27</f>
        <v>0.50265482457436694</v>
      </c>
      <c r="M27" s="121">
        <f>'SERIES_DB-MetaData-SI_Units'!AZ27</f>
        <v>0</v>
      </c>
      <c r="N27" s="122"/>
      <c r="O27" s="123">
        <f>'SERIES_DB-MetaData-SI_Units'!BX27</f>
        <v>1</v>
      </c>
      <c r="P27" s="123"/>
      <c r="Q27" s="124"/>
      <c r="R27" s="124"/>
      <c r="S27" s="119"/>
      <c r="T27" s="119"/>
      <c r="U27" s="119"/>
      <c r="V27" s="184"/>
      <c r="W27" s="119"/>
      <c r="X27" s="119"/>
      <c r="Y27" s="119"/>
      <c r="Z27" s="119"/>
      <c r="AA27" s="125"/>
      <c r="AB27" s="118"/>
      <c r="AC27" s="118"/>
      <c r="AD27" s="126"/>
      <c r="AE27" s="119"/>
      <c r="AF27" s="119"/>
      <c r="AG27" s="119"/>
      <c r="AH27" s="119"/>
      <c r="AI27" s="119"/>
      <c r="AJ27" s="119"/>
      <c r="AK27" s="119"/>
      <c r="AL27" s="123">
        <f>'SERIES_DB-MetaData-SI_Units'!BX27</f>
        <v>1</v>
      </c>
    </row>
    <row r="28" spans="1:38">
      <c r="A28" s="84">
        <f>'SERIES_DB-MetaData'!A28</f>
        <v>23</v>
      </c>
      <c r="B28" s="84">
        <f>'SERIES_DB-MetaData'!B28</f>
        <v>0</v>
      </c>
      <c r="C28" s="105">
        <f>'SERIES_DB-MetaData'!C28</f>
        <v>3</v>
      </c>
      <c r="D28" s="105" t="str">
        <f>'SERIES_DB-MetaData'!D28</f>
        <v>WSH3</v>
      </c>
      <c r="E28" s="105" t="str">
        <f>'SERIES_DB-MetaData'!E28</f>
        <v>Dazio, Wenk and Bachmann (1999)</v>
      </c>
      <c r="F28" s="87" t="str">
        <f>'SERIES_DB-MetaData'!F28</f>
        <v>SI</v>
      </c>
      <c r="G28" s="118">
        <f>'SERIES_DB-MetaData-SI_Units'!I28</f>
        <v>39.200000000000003</v>
      </c>
      <c r="H28" s="119">
        <f>('SERIES_DB-MetaData-SI_Units'!L28*1000)/'SERIES_DB-MetaData-SI_Units'!U28</f>
        <v>2.2736000000000001</v>
      </c>
      <c r="I28" s="118">
        <f>'SERIES_DB-MetaData-SI_Units'!S28/'SERIES_DB-MetaData-SI_Units'!P28</f>
        <v>2.2799999999999998</v>
      </c>
      <c r="J28" s="118">
        <f>'SERIES_DB-MetaData-SI_Units'!S28</f>
        <v>4560</v>
      </c>
      <c r="K28" s="120">
        <f>'SERIES_DB-MetaData-SI_Units'!AG28</f>
        <v>0.18849555921538758</v>
      </c>
      <c r="L28" s="121">
        <f>'SERIES_DB-MetaData-SI_Units'!AY28</f>
        <v>0.50265482457436694</v>
      </c>
      <c r="M28" s="121">
        <f>'SERIES_DB-MetaData-SI_Units'!AZ28</f>
        <v>0</v>
      </c>
      <c r="N28" s="122"/>
      <c r="O28" s="123">
        <f>'SERIES_DB-MetaData-SI_Units'!BX28</f>
        <v>1</v>
      </c>
      <c r="P28" s="123"/>
      <c r="Q28" s="124"/>
      <c r="R28" s="124"/>
      <c r="S28" s="119"/>
      <c r="T28" s="119"/>
      <c r="U28" s="119"/>
      <c r="V28" s="184"/>
      <c r="W28" s="119"/>
      <c r="X28" s="119"/>
      <c r="Y28" s="119"/>
      <c r="Z28" s="119"/>
      <c r="AA28" s="125"/>
      <c r="AB28" s="118"/>
      <c r="AC28" s="118"/>
      <c r="AD28" s="126"/>
      <c r="AE28" s="119"/>
      <c r="AF28" s="119"/>
      <c r="AG28" s="119"/>
      <c r="AH28" s="119"/>
      <c r="AI28" s="119"/>
      <c r="AJ28" s="119"/>
      <c r="AK28" s="119"/>
      <c r="AL28" s="123">
        <f>'SERIES_DB-MetaData-SI_Units'!BX28</f>
        <v>1</v>
      </c>
    </row>
    <row r="29" spans="1:38">
      <c r="A29" s="84">
        <f>'SERIES_DB-MetaData'!A29</f>
        <v>24</v>
      </c>
      <c r="B29" s="84">
        <f>'SERIES_DB-MetaData'!B29</f>
        <v>0</v>
      </c>
      <c r="C29" s="105">
        <f>'SERIES_DB-MetaData'!C29</f>
        <v>4</v>
      </c>
      <c r="D29" s="105" t="str">
        <f>'SERIES_DB-MetaData'!D29</f>
        <v>WSH4</v>
      </c>
      <c r="E29" s="105" t="str">
        <f>'SERIES_DB-MetaData'!E29</f>
        <v>Dazio, Wenk and Bachmann (1999)</v>
      </c>
      <c r="F29" s="87" t="str">
        <f>'SERIES_DB-MetaData'!F29</f>
        <v>SI</v>
      </c>
      <c r="G29" s="118">
        <f>'SERIES_DB-MetaData-SI_Units'!I29</f>
        <v>40.9</v>
      </c>
      <c r="H29" s="119">
        <f>('SERIES_DB-MetaData-SI_Units'!L29*1000)/'SERIES_DB-MetaData-SI_Units'!U29</f>
        <v>2.3313000000000006</v>
      </c>
      <c r="I29" s="118">
        <f>'SERIES_DB-MetaData-SI_Units'!S29/'SERIES_DB-MetaData-SI_Units'!P29</f>
        <v>2.2799999999999998</v>
      </c>
      <c r="J29" s="118">
        <f>'SERIES_DB-MetaData-SI_Units'!S29</f>
        <v>4560</v>
      </c>
      <c r="K29" s="120">
        <f>'SERIES_DB-MetaData-SI_Units'!AG29</f>
        <v>0.18849555921538758</v>
      </c>
      <c r="L29" s="121">
        <f>'SERIES_DB-MetaData-SI_Units'!AY29</f>
        <v>0.25132741228718347</v>
      </c>
      <c r="M29" s="121">
        <f>'SERIES_DB-MetaData-SI_Units'!AZ29</f>
        <v>0</v>
      </c>
      <c r="N29" s="122"/>
      <c r="O29" s="123">
        <f>'SERIES_DB-MetaData-SI_Units'!BX29</f>
        <v>1</v>
      </c>
      <c r="P29" s="123"/>
      <c r="Q29" s="124"/>
      <c r="R29" s="124"/>
      <c r="S29" s="119"/>
      <c r="T29" s="119"/>
      <c r="U29" s="119"/>
      <c r="V29" s="184"/>
      <c r="W29" s="119"/>
      <c r="X29" s="119"/>
      <c r="Y29" s="119"/>
      <c r="Z29" s="119"/>
      <c r="AA29" s="125"/>
      <c r="AB29" s="118"/>
      <c r="AC29" s="118"/>
      <c r="AD29" s="126"/>
      <c r="AE29" s="119"/>
      <c r="AF29" s="119"/>
      <c r="AG29" s="119"/>
      <c r="AH29" s="119"/>
      <c r="AI29" s="119"/>
      <c r="AJ29" s="119"/>
      <c r="AK29" s="119"/>
      <c r="AL29" s="123">
        <f>'SERIES_DB-MetaData-SI_Units'!BX29</f>
        <v>1</v>
      </c>
    </row>
    <row r="30" spans="1:38">
      <c r="A30" s="84">
        <f>'SERIES_DB-MetaData'!A30</f>
        <v>25</v>
      </c>
      <c r="B30" s="84">
        <f>'SERIES_DB-MetaData'!B30</f>
        <v>0</v>
      </c>
      <c r="C30" s="105">
        <f>'SERIES_DB-MetaData'!C30</f>
        <v>5</v>
      </c>
      <c r="D30" s="105" t="str">
        <f>'SERIES_DB-MetaData'!D30</f>
        <v>WSH5</v>
      </c>
      <c r="E30" s="105" t="str">
        <f>'SERIES_DB-MetaData'!E30</f>
        <v>Dazio, Wenk and Bachmann (1999)</v>
      </c>
      <c r="F30" s="87" t="str">
        <f>'SERIES_DB-MetaData'!F30</f>
        <v>SI</v>
      </c>
      <c r="G30" s="118">
        <f>'SERIES_DB-MetaData-SI_Units'!I30</f>
        <v>38.299999999999997</v>
      </c>
      <c r="H30" s="119">
        <f>('SERIES_DB-MetaData-SI_Units'!L30*1000)/'SERIES_DB-MetaData-SI_Units'!U30</f>
        <v>4.9024000000000001</v>
      </c>
      <c r="I30" s="118">
        <f>'SERIES_DB-MetaData-SI_Units'!S30/'SERIES_DB-MetaData-SI_Units'!P30</f>
        <v>2.2799999999999998</v>
      </c>
      <c r="J30" s="118">
        <f>'SERIES_DB-MetaData-SI_Units'!S30</f>
        <v>4560</v>
      </c>
      <c r="K30" s="120">
        <f>'SERIES_DB-MetaData-SI_Units'!AG30</f>
        <v>0.10053096491487337</v>
      </c>
      <c r="L30" s="121">
        <f>'SERIES_DB-MetaData-SI_Units'!AY30</f>
        <v>0.36945129606215965</v>
      </c>
      <c r="M30" s="121">
        <f>'SERIES_DB-MetaData-SI_Units'!AZ30</f>
        <v>0</v>
      </c>
      <c r="N30" s="122"/>
      <c r="O30" s="123">
        <f>'SERIES_DB-MetaData-SI_Units'!BX30</f>
        <v>1</v>
      </c>
      <c r="P30" s="123"/>
      <c r="Q30" s="124"/>
      <c r="R30" s="124"/>
      <c r="S30" s="119"/>
      <c r="T30" s="119"/>
      <c r="U30" s="119"/>
      <c r="V30" s="184"/>
      <c r="W30" s="119"/>
      <c r="X30" s="119"/>
      <c r="Y30" s="119"/>
      <c r="Z30" s="119"/>
      <c r="AA30" s="125"/>
      <c r="AB30" s="118"/>
      <c r="AC30" s="118"/>
      <c r="AD30" s="126"/>
      <c r="AE30" s="119"/>
      <c r="AF30" s="119"/>
      <c r="AG30" s="119"/>
      <c r="AH30" s="119"/>
      <c r="AI30" s="119"/>
      <c r="AJ30" s="119"/>
      <c r="AK30" s="119"/>
      <c r="AL30" s="123">
        <f>'SERIES_DB-MetaData-SI_Units'!BX30</f>
        <v>1</v>
      </c>
    </row>
    <row r="31" spans="1:38">
      <c r="A31" s="84">
        <f>'SERIES_DB-MetaData'!A31</f>
        <v>26</v>
      </c>
      <c r="B31" s="84">
        <f>'SERIES_DB-MetaData'!B31</f>
        <v>0</v>
      </c>
      <c r="C31" s="105">
        <f>'SERIES_DB-MetaData'!C31</f>
        <v>6</v>
      </c>
      <c r="D31" s="105" t="str">
        <f>'SERIES_DB-MetaData'!D31</f>
        <v>WSH6</v>
      </c>
      <c r="E31" s="105" t="str">
        <f>'SERIES_DB-MetaData'!E31</f>
        <v>Dazio, Wenk and Bachmann (1999)</v>
      </c>
      <c r="F31" s="87" t="str">
        <f>'SERIES_DB-MetaData'!F31</f>
        <v>SI</v>
      </c>
      <c r="G31" s="118">
        <f>'SERIES_DB-MetaData-SI_Units'!I31</f>
        <v>45.6</v>
      </c>
      <c r="H31" s="119">
        <f>('SERIES_DB-MetaData-SI_Units'!L31*1000)/'SERIES_DB-MetaData-SI_Units'!U31</f>
        <v>4.9248000000000003</v>
      </c>
      <c r="I31" s="118">
        <f>'SERIES_DB-MetaData-SI_Units'!S31/'SERIES_DB-MetaData-SI_Units'!P31</f>
        <v>2.2599999999999998</v>
      </c>
      <c r="J31" s="118">
        <f>'SERIES_DB-MetaData-SI_Units'!S31</f>
        <v>4520</v>
      </c>
      <c r="K31" s="120">
        <f>'SERIES_DB-MetaData-SI_Units'!AG31</f>
        <v>0.22619467105846508</v>
      </c>
      <c r="L31" s="121">
        <f>'SERIES_DB-MetaData-SI_Units'!AY31</f>
        <v>0.7539822368615503</v>
      </c>
      <c r="M31" s="121">
        <f>'SERIES_DB-MetaData-SI_Units'!AZ31</f>
        <v>0</v>
      </c>
      <c r="N31" s="122"/>
      <c r="O31" s="123">
        <f>'SERIES_DB-MetaData-SI_Units'!BX31</f>
        <v>4</v>
      </c>
      <c r="P31" s="123"/>
      <c r="Q31" s="124"/>
      <c r="R31" s="124"/>
      <c r="S31" s="119"/>
      <c r="T31" s="119"/>
      <c r="U31" s="119"/>
      <c r="V31" s="184"/>
      <c r="W31" s="119"/>
      <c r="X31" s="119"/>
      <c r="Y31" s="119"/>
      <c r="Z31" s="119"/>
      <c r="AA31" s="125"/>
      <c r="AB31" s="118"/>
      <c r="AC31" s="118"/>
      <c r="AD31" s="126"/>
      <c r="AE31" s="119"/>
      <c r="AF31" s="119"/>
      <c r="AG31" s="119"/>
      <c r="AH31" s="119"/>
      <c r="AI31" s="119"/>
      <c r="AJ31" s="119"/>
      <c r="AK31" s="119"/>
      <c r="AL31" s="123">
        <f>'SERIES_DB-MetaData-SI_Units'!BX31</f>
        <v>4</v>
      </c>
    </row>
    <row r="32" spans="1:38">
      <c r="A32" s="84">
        <f>'SERIES_DB-MetaData'!A32</f>
        <v>27</v>
      </c>
      <c r="B32" s="84">
        <f>'SERIES_DB-MetaData'!B32</f>
        <v>0</v>
      </c>
      <c r="C32" s="105">
        <f>'SERIES_DB-MetaData'!C32</f>
        <v>1</v>
      </c>
      <c r="D32" s="105" t="str">
        <f>'SERIES_DB-MetaData'!D32</f>
        <v>HPCW-01</v>
      </c>
      <c r="E32" s="105" t="str">
        <f>'SERIES_DB-MetaData'!E32</f>
        <v>Deng, Liang, Yang (2008)</v>
      </c>
      <c r="F32" s="87" t="str">
        <f>'SERIES_DB-MetaData'!F32</f>
        <v>SI</v>
      </c>
      <c r="G32" s="118">
        <f>'SERIES_DB-MetaData-SI_Units'!I32</f>
        <v>61.43</v>
      </c>
      <c r="H32" s="119">
        <f>('SERIES_DB-MetaData-SI_Units'!L32*1000)/'SERIES_DB-MetaData-SI_Units'!U32</f>
        <v>10.039999999999999</v>
      </c>
      <c r="I32" s="118">
        <f>'SERIES_DB-MetaData-SI_Units'!S32/'SERIES_DB-MetaData-SI_Units'!P32</f>
        <v>2.1</v>
      </c>
      <c r="J32" s="118">
        <f>'SERIES_DB-MetaData-SI_Units'!S32</f>
        <v>2100</v>
      </c>
      <c r="K32" s="120">
        <f>'SERIES_DB-MetaData-SI_Units'!AG32</f>
        <v>0.63839780714822592</v>
      </c>
      <c r="L32" s="121">
        <f>'SERIES_DB-MetaData-SI_Units'!AY32</f>
        <v>0.41887902047863912</v>
      </c>
      <c r="M32" s="121">
        <f>'SERIES_DB-MetaData-SI_Units'!AZ32</f>
        <v>0</v>
      </c>
      <c r="N32" s="122"/>
      <c r="O32" s="123">
        <f>'SERIES_DB-MetaData-SI_Units'!BX32</f>
        <v>1</v>
      </c>
      <c r="P32" s="123"/>
      <c r="Q32" s="124"/>
      <c r="R32" s="124"/>
      <c r="S32" s="119"/>
      <c r="T32" s="119"/>
      <c r="U32" s="119"/>
      <c r="V32" s="184"/>
      <c r="W32" s="119"/>
      <c r="X32" s="119"/>
      <c r="Y32" s="119"/>
      <c r="Z32" s="119"/>
      <c r="AA32" s="125"/>
      <c r="AB32" s="118"/>
      <c r="AC32" s="118"/>
      <c r="AD32" s="126"/>
      <c r="AE32" s="119"/>
      <c r="AF32" s="119"/>
      <c r="AG32" s="119"/>
      <c r="AH32" s="119"/>
      <c r="AI32" s="119"/>
      <c r="AJ32" s="119"/>
      <c r="AK32" s="119"/>
      <c r="AL32" s="123">
        <f>'SERIES_DB-MetaData-SI_Units'!BX32</f>
        <v>1</v>
      </c>
    </row>
    <row r="33" spans="1:38">
      <c r="A33" s="84">
        <f>'SERIES_DB-MetaData'!A33</f>
        <v>28</v>
      </c>
      <c r="B33" s="84">
        <f>'SERIES_DB-MetaData'!B33</f>
        <v>0</v>
      </c>
      <c r="C33" s="105">
        <f>'SERIES_DB-MetaData'!C33</f>
        <v>2</v>
      </c>
      <c r="D33" s="105" t="str">
        <f>'SERIES_DB-MetaData'!D33</f>
        <v>HPCW-02</v>
      </c>
      <c r="E33" s="105" t="str">
        <f>'SERIES_DB-MetaData'!E33</f>
        <v>Deng, Liang, Yang (2008)</v>
      </c>
      <c r="F33" s="87" t="str">
        <f>'SERIES_DB-MetaData'!F33</f>
        <v>SI</v>
      </c>
      <c r="G33" s="118">
        <f>'SERIES_DB-MetaData-SI_Units'!I33</f>
        <v>73.56</v>
      </c>
      <c r="H33" s="119">
        <f>('SERIES_DB-MetaData-SI_Units'!L33*1000)/'SERIES_DB-MetaData-SI_Units'!U33</f>
        <v>10.039999999999999</v>
      </c>
      <c r="I33" s="118">
        <f>'SERIES_DB-MetaData-SI_Units'!S33/'SERIES_DB-MetaData-SI_Units'!P33</f>
        <v>2.1</v>
      </c>
      <c r="J33" s="118">
        <f>'SERIES_DB-MetaData-SI_Units'!S33</f>
        <v>2100</v>
      </c>
      <c r="K33" s="120">
        <f>'SERIES_DB-MetaData-SI_Units'!AG33</f>
        <v>0.5052073686054086</v>
      </c>
      <c r="L33" s="121">
        <f>'SERIES_DB-MetaData-SI_Units'!AY33</f>
        <v>0.65449846949787349</v>
      </c>
      <c r="M33" s="121">
        <f>'SERIES_DB-MetaData-SI_Units'!AZ33</f>
        <v>0</v>
      </c>
      <c r="N33" s="122"/>
      <c r="O33" s="123">
        <f>'SERIES_DB-MetaData-SI_Units'!BX33</f>
        <v>1</v>
      </c>
      <c r="P33" s="123"/>
      <c r="Q33" s="124"/>
      <c r="R33" s="124"/>
      <c r="S33" s="119"/>
      <c r="T33" s="119"/>
      <c r="U33" s="119"/>
      <c r="V33" s="184"/>
      <c r="W33" s="119"/>
      <c r="X33" s="119"/>
      <c r="Y33" s="119"/>
      <c r="Z33" s="119"/>
      <c r="AA33" s="125"/>
      <c r="AB33" s="118"/>
      <c r="AC33" s="118"/>
      <c r="AD33" s="126"/>
      <c r="AE33" s="119"/>
      <c r="AF33" s="119"/>
      <c r="AG33" s="119"/>
      <c r="AH33" s="119"/>
      <c r="AI33" s="119"/>
      <c r="AJ33" s="119"/>
      <c r="AK33" s="119"/>
      <c r="AL33" s="123">
        <f>'SERIES_DB-MetaData-SI_Units'!BX33</f>
        <v>1</v>
      </c>
    </row>
    <row r="34" spans="1:38">
      <c r="A34" s="84">
        <f>'SERIES_DB-MetaData'!A34</f>
        <v>29</v>
      </c>
      <c r="B34" s="84">
        <f>'SERIES_DB-MetaData'!B34</f>
        <v>0</v>
      </c>
      <c r="C34" s="105">
        <f>'SERIES_DB-MetaData'!C34</f>
        <v>3</v>
      </c>
      <c r="D34" s="105" t="str">
        <f>'SERIES_DB-MetaData'!D34</f>
        <v>HPCW-03</v>
      </c>
      <c r="E34" s="105" t="str">
        <f>'SERIES_DB-MetaData'!E34</f>
        <v>Deng, Liang, Yang (2008)</v>
      </c>
      <c r="F34" s="87" t="str">
        <f>'SERIES_DB-MetaData'!F34</f>
        <v>SI</v>
      </c>
      <c r="G34" s="118">
        <f>'SERIES_DB-MetaData-SI_Units'!I34</f>
        <v>75.319999999999993</v>
      </c>
      <c r="H34" s="119">
        <f>('SERIES_DB-MetaData-SI_Units'!L34*1000)/'SERIES_DB-MetaData-SI_Units'!U34</f>
        <v>10.039999999999999</v>
      </c>
      <c r="I34" s="118">
        <f>'SERIES_DB-MetaData-SI_Units'!S34/'SERIES_DB-MetaData-SI_Units'!P34</f>
        <v>2.1</v>
      </c>
      <c r="J34" s="118">
        <f>'SERIES_DB-MetaData-SI_Units'!S34</f>
        <v>2100</v>
      </c>
      <c r="K34" s="120">
        <f>'SERIES_DB-MetaData-SI_Units'!AG34</f>
        <v>0.96437076988164161</v>
      </c>
      <c r="L34" s="121">
        <f>'SERIES_DB-MetaData-SI_Units'!AY34</f>
        <v>0.98174770424681035</v>
      </c>
      <c r="M34" s="121">
        <f>'SERIES_DB-MetaData-SI_Units'!AZ34</f>
        <v>0</v>
      </c>
      <c r="N34" s="122"/>
      <c r="O34" s="123">
        <f>'SERIES_DB-MetaData-SI_Units'!BX34</f>
        <v>1</v>
      </c>
      <c r="P34" s="123"/>
      <c r="Q34" s="124"/>
      <c r="R34" s="124"/>
      <c r="S34" s="119"/>
      <c r="T34" s="119"/>
      <c r="U34" s="119"/>
      <c r="V34" s="184"/>
      <c r="W34" s="119"/>
      <c r="X34" s="119"/>
      <c r="Y34" s="119"/>
      <c r="Z34" s="119"/>
      <c r="AA34" s="125"/>
      <c r="AB34" s="118"/>
      <c r="AC34" s="118"/>
      <c r="AD34" s="126"/>
      <c r="AE34" s="119"/>
      <c r="AF34" s="119"/>
      <c r="AG34" s="119"/>
      <c r="AH34" s="119"/>
      <c r="AI34" s="119"/>
      <c r="AJ34" s="119"/>
      <c r="AK34" s="119"/>
      <c r="AL34" s="123">
        <f>'SERIES_DB-MetaData-SI_Units'!BX34</f>
        <v>1</v>
      </c>
    </row>
    <row r="35" spans="1:38">
      <c r="A35" s="84">
        <f>'SERIES_DB-MetaData'!A35</f>
        <v>30</v>
      </c>
      <c r="B35" s="84">
        <f>'SERIES_DB-MetaData'!B35</f>
        <v>0</v>
      </c>
      <c r="C35" s="105">
        <f>'SERIES_DB-MetaData'!C35</f>
        <v>4</v>
      </c>
      <c r="D35" s="105" t="str">
        <f>'SERIES_DB-MetaData'!D35</f>
        <v>HPCW-04</v>
      </c>
      <c r="E35" s="105" t="str">
        <f>'SERIES_DB-MetaData'!E35</f>
        <v>Deng, Liang, Yang (2008)</v>
      </c>
      <c r="F35" s="87" t="str">
        <f>'SERIES_DB-MetaData'!F35</f>
        <v>SI</v>
      </c>
      <c r="G35" s="118">
        <f>'SERIES_DB-MetaData-SI_Units'!I35</f>
        <v>86.02</v>
      </c>
      <c r="H35" s="119">
        <f>('SERIES_DB-MetaData-SI_Units'!L35*1000)/'SERIES_DB-MetaData-SI_Units'!U35</f>
        <v>10.039999999999999</v>
      </c>
      <c r="I35" s="118">
        <f>'SERIES_DB-MetaData-SI_Units'!S35/'SERIES_DB-MetaData-SI_Units'!P35</f>
        <v>2.1</v>
      </c>
      <c r="J35" s="118">
        <f>'SERIES_DB-MetaData-SI_Units'!S35</f>
        <v>2100</v>
      </c>
      <c r="K35" s="120">
        <f>'SERIES_DB-MetaData-SI_Units'!AG35</f>
        <v>0.16905695467130075</v>
      </c>
      <c r="L35" s="121">
        <f>'SERIES_DB-MetaData-SI_Units'!AY35</f>
        <v>1.4137166941154069</v>
      </c>
      <c r="M35" s="121">
        <f>'SERIES_DB-MetaData-SI_Units'!AZ35</f>
        <v>0</v>
      </c>
      <c r="N35" s="122"/>
      <c r="O35" s="123">
        <f>'SERIES_DB-MetaData-SI_Units'!BX35</f>
        <v>1</v>
      </c>
      <c r="P35" s="123"/>
      <c r="Q35" s="124"/>
      <c r="R35" s="124"/>
      <c r="S35" s="119"/>
      <c r="T35" s="119"/>
      <c r="U35" s="119"/>
      <c r="V35" s="184"/>
      <c r="W35" s="119"/>
      <c r="X35" s="119"/>
      <c r="Y35" s="119"/>
      <c r="Z35" s="119"/>
      <c r="AA35" s="125"/>
      <c r="AB35" s="118"/>
      <c r="AC35" s="118"/>
      <c r="AD35" s="126"/>
      <c r="AE35" s="119"/>
      <c r="AF35" s="119"/>
      <c r="AG35" s="119"/>
      <c r="AH35" s="119"/>
      <c r="AI35" s="119"/>
      <c r="AJ35" s="119"/>
      <c r="AK35" s="119"/>
      <c r="AL35" s="123">
        <f>'SERIES_DB-MetaData-SI_Units'!BX35</f>
        <v>1</v>
      </c>
    </row>
    <row r="36" spans="1:38">
      <c r="A36" s="84">
        <f>'SERIES_DB-MetaData'!A36</f>
        <v>31</v>
      </c>
      <c r="B36" s="84">
        <f>'SERIES_DB-MetaData'!B36</f>
        <v>0</v>
      </c>
      <c r="C36" s="105">
        <f>'SERIES_DB-MetaData'!C36</f>
        <v>1</v>
      </c>
      <c r="D36" s="105" t="str">
        <f>'SERIES_DB-MetaData'!D36</f>
        <v>original</v>
      </c>
      <c r="E36" s="105" t="str">
        <f>'SERIES_DB-MetaData'!E36</f>
        <v>Elnashai&amp;Pinho 1998</v>
      </c>
      <c r="F36" s="87" t="str">
        <f>'SERIES_DB-MetaData'!F36</f>
        <v>SI</v>
      </c>
      <c r="G36" s="118">
        <f>'SERIES_DB-MetaData-SI_Units'!I36</f>
        <v>48.4</v>
      </c>
      <c r="H36" s="119">
        <f>('SERIES_DB-MetaData-SI_Units'!L36*1000)/'SERIES_DB-MetaData-SI_Units'!U36</f>
        <v>0</v>
      </c>
      <c r="I36" s="118">
        <f>'SERIES_DB-MetaData-SI_Units'!S36/'SERIES_DB-MetaData-SI_Units'!P36</f>
        <v>2</v>
      </c>
      <c r="J36" s="118">
        <f>'SERIES_DB-MetaData-SI_Units'!S36</f>
        <v>1200</v>
      </c>
      <c r="K36" s="120">
        <f>'SERIES_DB-MetaData-SI_Units'!AG36</f>
        <v>0.55850536063818534</v>
      </c>
      <c r="L36" s="121">
        <f>'SERIES_DB-MetaData-SI_Units'!AY36</f>
        <v>2.7270769562411399</v>
      </c>
      <c r="M36" s="121">
        <f>'SERIES_DB-MetaData-SI_Units'!AZ36</f>
        <v>0</v>
      </c>
      <c r="N36" s="122"/>
      <c r="O36" s="123">
        <f>'SERIES_DB-MetaData-SI_Units'!BX36</f>
        <v>9</v>
      </c>
      <c r="P36" s="123"/>
      <c r="Q36" s="124"/>
      <c r="R36" s="124"/>
      <c r="S36" s="119"/>
      <c r="T36" s="119"/>
      <c r="U36" s="119"/>
      <c r="V36" s="184"/>
      <c r="W36" s="119"/>
      <c r="X36" s="119"/>
      <c r="Y36" s="119"/>
      <c r="Z36" s="119"/>
      <c r="AA36" s="125"/>
      <c r="AB36" s="118"/>
      <c r="AC36" s="118"/>
      <c r="AD36" s="126"/>
      <c r="AE36" s="119"/>
      <c r="AF36" s="119"/>
      <c r="AG36" s="119"/>
      <c r="AH36" s="119"/>
      <c r="AI36" s="119"/>
      <c r="AJ36" s="119"/>
      <c r="AK36" s="119"/>
      <c r="AL36" s="123">
        <f>'SERIES_DB-MetaData-SI_Units'!BX36</f>
        <v>9</v>
      </c>
    </row>
    <row r="37" spans="1:38">
      <c r="A37" s="84">
        <f>'SERIES_DB-MetaData'!A37</f>
        <v>32</v>
      </c>
      <c r="B37" s="84">
        <f>'SERIES_DB-MetaData'!B37</f>
        <v>0</v>
      </c>
      <c r="C37" s="105">
        <f>'SERIES_DB-MetaData'!C37</f>
        <v>1</v>
      </c>
      <c r="D37" s="105" t="str">
        <f>'SERIES_DB-MetaData'!D37</f>
        <v>W7101</v>
      </c>
      <c r="E37" s="105" t="str">
        <f>'SERIES_DB-MetaData'!E37</f>
        <v>Endo (from Lu et al., 2010, NEES Database)</v>
      </c>
      <c r="F37" s="87" t="str">
        <f>'SERIES_DB-MetaData'!F37</f>
        <v>SI</v>
      </c>
      <c r="G37" s="118">
        <f>'SERIES_DB-MetaData-SI_Units'!I37</f>
        <v>26</v>
      </c>
      <c r="H37" s="119">
        <f>('SERIES_DB-MetaData-SI_Units'!L37*1000)/'SERIES_DB-MetaData-SI_Units'!U37</f>
        <v>1.8517777777777777</v>
      </c>
      <c r="I37" s="118">
        <f>'SERIES_DB-MetaData-SI_Units'!S37/'SERIES_DB-MetaData-SI_Units'!P37</f>
        <v>0.83333333333333337</v>
      </c>
      <c r="J37" s="118">
        <f>'SERIES_DB-MetaData-SI_Units'!S37</f>
        <v>1875</v>
      </c>
      <c r="K37" s="120">
        <f>'SERIES_DB-MetaData-SI_Units'!AG37</f>
        <v>0.25022591560370255</v>
      </c>
      <c r="L37" s="121">
        <f>'SERIES_DB-MetaData-SI_Units'!AY37</f>
        <v>1.0178760197630929</v>
      </c>
      <c r="M37" s="121">
        <f>'SERIES_DB-MetaData-SI_Units'!AZ37</f>
        <v>0</v>
      </c>
      <c r="N37" s="122"/>
      <c r="O37" s="123">
        <f>'SERIES_DB-MetaData-SI_Units'!BX37</f>
        <v>4</v>
      </c>
      <c r="P37" s="123"/>
      <c r="Q37" s="124"/>
      <c r="R37" s="124"/>
      <c r="S37" s="119"/>
      <c r="T37" s="119"/>
      <c r="U37" s="119"/>
      <c r="V37" s="184"/>
      <c r="W37" s="119"/>
      <c r="X37" s="119"/>
      <c r="Y37" s="119"/>
      <c r="Z37" s="119"/>
      <c r="AA37" s="125"/>
      <c r="AB37" s="118"/>
      <c r="AC37" s="118"/>
      <c r="AD37" s="126"/>
      <c r="AE37" s="119"/>
      <c r="AF37" s="119"/>
      <c r="AG37" s="119"/>
      <c r="AH37" s="119"/>
      <c r="AI37" s="119"/>
      <c r="AJ37" s="119"/>
      <c r="AK37" s="119"/>
      <c r="AL37" s="123">
        <f>'SERIES_DB-MetaData-SI_Units'!BX37</f>
        <v>4</v>
      </c>
    </row>
    <row r="38" spans="1:38">
      <c r="A38" s="84">
        <f>'SERIES_DB-MetaData'!A38</f>
        <v>33</v>
      </c>
      <c r="B38" s="84">
        <f>'SERIES_DB-MetaData'!B38</f>
        <v>0</v>
      </c>
      <c r="C38" s="105">
        <f>'SERIES_DB-MetaData'!C38</f>
        <v>2</v>
      </c>
      <c r="D38" s="105" t="str">
        <f>'SERIES_DB-MetaData'!D38</f>
        <v>W7102</v>
      </c>
      <c r="E38" s="105" t="str">
        <f>'SERIES_DB-MetaData'!E38</f>
        <v>Endo (from Lu et al., 2010, NEES Database)</v>
      </c>
      <c r="F38" s="87" t="str">
        <f>'SERIES_DB-MetaData'!F38</f>
        <v>SI</v>
      </c>
      <c r="G38" s="118">
        <f>'SERIES_DB-MetaData-SI_Units'!I38</f>
        <v>24.6</v>
      </c>
      <c r="H38" s="119">
        <f>('SERIES_DB-MetaData-SI_Units'!L38*1000)/'SERIES_DB-MetaData-SI_Units'!U38</f>
        <v>1.8518333333333337</v>
      </c>
      <c r="I38" s="118">
        <f>'SERIES_DB-MetaData-SI_Units'!S38/'SERIES_DB-MetaData-SI_Units'!P38</f>
        <v>0.83333333333333337</v>
      </c>
      <c r="J38" s="118">
        <f>'SERIES_DB-MetaData-SI_Units'!S38</f>
        <v>1875</v>
      </c>
      <c r="K38" s="120">
        <f>'SERIES_DB-MetaData-SI_Units'!AG38</f>
        <v>0.25022591560370255</v>
      </c>
      <c r="L38" s="121">
        <f>'SERIES_DB-MetaData-SI_Units'!AY38</f>
        <v>0.22619467105846508</v>
      </c>
      <c r="M38" s="121">
        <f>'SERIES_DB-MetaData-SI_Units'!AZ38</f>
        <v>0</v>
      </c>
      <c r="N38" s="122"/>
      <c r="O38" s="123">
        <f>'SERIES_DB-MetaData-SI_Units'!BX38</f>
        <v>4</v>
      </c>
      <c r="P38" s="123"/>
      <c r="Q38" s="124"/>
      <c r="R38" s="124"/>
      <c r="S38" s="119"/>
      <c r="T38" s="119"/>
      <c r="U38" s="119"/>
      <c r="V38" s="184"/>
      <c r="W38" s="119"/>
      <c r="X38" s="119"/>
      <c r="Y38" s="119"/>
      <c r="Z38" s="119"/>
      <c r="AA38" s="125"/>
      <c r="AB38" s="118"/>
      <c r="AC38" s="118"/>
      <c r="AD38" s="126"/>
      <c r="AE38" s="119"/>
      <c r="AF38" s="119"/>
      <c r="AG38" s="119"/>
      <c r="AH38" s="119"/>
      <c r="AI38" s="119"/>
      <c r="AJ38" s="119"/>
      <c r="AK38" s="119"/>
      <c r="AL38" s="123">
        <f>'SERIES_DB-MetaData-SI_Units'!BX38</f>
        <v>4</v>
      </c>
    </row>
    <row r="39" spans="1:38">
      <c r="A39" s="84">
        <f>'SERIES_DB-MetaData'!A39</f>
        <v>34</v>
      </c>
      <c r="B39" s="84">
        <f>'SERIES_DB-MetaData'!B39</f>
        <v>0</v>
      </c>
      <c r="C39" s="105">
        <f>'SERIES_DB-MetaData'!C39</f>
        <v>3</v>
      </c>
      <c r="D39" s="105" t="str">
        <f>'SERIES_DB-MetaData'!D39</f>
        <v>W7103</v>
      </c>
      <c r="E39" s="105" t="str">
        <f>'SERIES_DB-MetaData'!E39</f>
        <v>Endo (from Lu et al., 2010, NEES Database)</v>
      </c>
      <c r="F39" s="87" t="str">
        <f>'SERIES_DB-MetaData'!F39</f>
        <v>SI</v>
      </c>
      <c r="G39" s="118">
        <f>'SERIES_DB-MetaData-SI_Units'!I39</f>
        <v>26</v>
      </c>
      <c r="H39" s="119">
        <f>('SERIES_DB-MetaData-SI_Units'!L39*1000)/'SERIES_DB-MetaData-SI_Units'!U39</f>
        <v>1.8517777777777777</v>
      </c>
      <c r="I39" s="118">
        <f>'SERIES_DB-MetaData-SI_Units'!S39/'SERIES_DB-MetaData-SI_Units'!P39</f>
        <v>0.83333333333333337</v>
      </c>
      <c r="J39" s="118">
        <f>'SERIES_DB-MetaData-SI_Units'!S39</f>
        <v>1875</v>
      </c>
      <c r="K39" s="120">
        <f>'SERIES_DB-MetaData-SI_Units'!AG39</f>
        <v>0.25022591560370255</v>
      </c>
      <c r="L39" s="121">
        <f>'SERIES_DB-MetaData-SI_Units'!AY39</f>
        <v>0.22619467105846508</v>
      </c>
      <c r="M39" s="121">
        <f>'SERIES_DB-MetaData-SI_Units'!AZ39</f>
        <v>0</v>
      </c>
      <c r="N39" s="122"/>
      <c r="O39" s="123">
        <f>'SERIES_DB-MetaData-SI_Units'!BX39</f>
        <v>4</v>
      </c>
      <c r="P39" s="123"/>
      <c r="Q39" s="124"/>
      <c r="R39" s="124"/>
      <c r="S39" s="119"/>
      <c r="T39" s="119"/>
      <c r="U39" s="119"/>
      <c r="V39" s="184"/>
      <c r="W39" s="119"/>
      <c r="X39" s="119"/>
      <c r="Y39" s="119"/>
      <c r="Z39" s="119"/>
      <c r="AA39" s="125"/>
      <c r="AB39" s="118"/>
      <c r="AC39" s="118"/>
      <c r="AD39" s="126"/>
      <c r="AE39" s="119"/>
      <c r="AF39" s="119"/>
      <c r="AG39" s="119"/>
      <c r="AH39" s="119"/>
      <c r="AI39" s="119"/>
      <c r="AJ39" s="119"/>
      <c r="AK39" s="119"/>
      <c r="AL39" s="123">
        <f>'SERIES_DB-MetaData-SI_Units'!BX39</f>
        <v>4</v>
      </c>
    </row>
    <row r="40" spans="1:38">
      <c r="A40" s="84">
        <f>'SERIES_DB-MetaData'!A40</f>
        <v>35</v>
      </c>
      <c r="B40" s="84">
        <f>'SERIES_DB-MetaData'!B40</f>
        <v>0</v>
      </c>
      <c r="C40" s="105">
        <f>'SERIES_DB-MetaData'!C40</f>
        <v>4</v>
      </c>
      <c r="D40" s="105" t="str">
        <f>'SERIES_DB-MetaData'!D40</f>
        <v>W7104</v>
      </c>
      <c r="E40" s="105" t="str">
        <f>'SERIES_DB-MetaData'!E40</f>
        <v>Endo (from Lu et al., 2010, NEES Database)</v>
      </c>
      <c r="F40" s="87" t="str">
        <f>'SERIES_DB-MetaData'!F40</f>
        <v>SI</v>
      </c>
      <c r="G40" s="118">
        <f>'SERIES_DB-MetaData-SI_Units'!I40</f>
        <v>24.6</v>
      </c>
      <c r="H40" s="119">
        <f>('SERIES_DB-MetaData-SI_Units'!L40*1000)/'SERIES_DB-MetaData-SI_Units'!U40</f>
        <v>2.4999750000000005</v>
      </c>
      <c r="I40" s="118">
        <f>'SERIES_DB-MetaData-SI_Units'!S40/'SERIES_DB-MetaData-SI_Units'!P40</f>
        <v>0.83333333333333337</v>
      </c>
      <c r="J40" s="118">
        <f>'SERIES_DB-MetaData-SI_Units'!S40</f>
        <v>1875</v>
      </c>
      <c r="K40" s="120">
        <f>'SERIES_DB-MetaData-SI_Units'!AG40</f>
        <v>0.33780498606499848</v>
      </c>
      <c r="L40" s="121">
        <f>'SERIES_DB-MetaData-SI_Units'!AY40</f>
        <v>0.22619467105846508</v>
      </c>
      <c r="M40" s="121">
        <f>'SERIES_DB-MetaData-SI_Units'!AZ40</f>
        <v>0</v>
      </c>
      <c r="N40" s="122"/>
      <c r="O40" s="123">
        <f>'SERIES_DB-MetaData-SI_Units'!BX40</f>
        <v>1</v>
      </c>
      <c r="P40" s="123"/>
      <c r="Q40" s="124"/>
      <c r="R40" s="124"/>
      <c r="S40" s="119"/>
      <c r="T40" s="119"/>
      <c r="U40" s="119"/>
      <c r="V40" s="184"/>
      <c r="W40" s="119"/>
      <c r="X40" s="119"/>
      <c r="Y40" s="119"/>
      <c r="Z40" s="119"/>
      <c r="AA40" s="125"/>
      <c r="AB40" s="118"/>
      <c r="AC40" s="118"/>
      <c r="AD40" s="126"/>
      <c r="AE40" s="119"/>
      <c r="AF40" s="119"/>
      <c r="AG40" s="119"/>
      <c r="AH40" s="119"/>
      <c r="AI40" s="119"/>
      <c r="AJ40" s="119"/>
      <c r="AK40" s="119"/>
      <c r="AL40" s="123">
        <f>'SERIES_DB-MetaData-SI_Units'!BX40</f>
        <v>1</v>
      </c>
    </row>
    <row r="41" spans="1:38">
      <c r="A41" s="84">
        <f>'SERIES_DB-MetaData'!A41</f>
        <v>36</v>
      </c>
      <c r="B41" s="84">
        <f>'SERIES_DB-MetaData'!B41</f>
        <v>0</v>
      </c>
      <c r="C41" s="105">
        <f>'SERIES_DB-MetaData'!C41</f>
        <v>5</v>
      </c>
      <c r="D41" s="105" t="str">
        <f>'SERIES_DB-MetaData'!D41</f>
        <v>W7105</v>
      </c>
      <c r="E41" s="105" t="str">
        <f>'SERIES_DB-MetaData'!E41</f>
        <v>Endo (from Lu et al., 2010, NEES Database)</v>
      </c>
      <c r="F41" s="87" t="str">
        <f>'SERIES_DB-MetaData'!F41</f>
        <v>SI</v>
      </c>
      <c r="G41" s="118">
        <f>'SERIES_DB-MetaData-SI_Units'!I41</f>
        <v>26</v>
      </c>
      <c r="H41" s="119">
        <f>('SERIES_DB-MetaData-SI_Units'!L41*1000)/'SERIES_DB-MetaData-SI_Units'!U41</f>
        <v>2.4998999999999998</v>
      </c>
      <c r="I41" s="118">
        <f>'SERIES_DB-MetaData-SI_Units'!S41/'SERIES_DB-MetaData-SI_Units'!P41</f>
        <v>0.3888888888888889</v>
      </c>
      <c r="J41" s="118">
        <f>'SERIES_DB-MetaData-SI_Units'!S41</f>
        <v>875</v>
      </c>
      <c r="K41" s="120">
        <f>'SERIES_DB-MetaData-SI_Units'!AG41</f>
        <v>0.33780498606499848</v>
      </c>
      <c r="L41" s="121">
        <f>'SERIES_DB-MetaData-SI_Units'!AY41</f>
        <v>1.0178760197630929</v>
      </c>
      <c r="M41" s="121">
        <f>'SERIES_DB-MetaData-SI_Units'!AZ41</f>
        <v>0</v>
      </c>
      <c r="N41" s="122"/>
      <c r="O41" s="123">
        <f>'SERIES_DB-MetaData-SI_Units'!BX41</f>
        <v>1</v>
      </c>
      <c r="P41" s="123"/>
      <c r="Q41" s="124"/>
      <c r="R41" s="124"/>
      <c r="S41" s="119"/>
      <c r="T41" s="119"/>
      <c r="U41" s="119"/>
      <c r="V41" s="184"/>
      <c r="W41" s="119"/>
      <c r="X41" s="119"/>
      <c r="Y41" s="119"/>
      <c r="Z41" s="119"/>
      <c r="AA41" s="125"/>
      <c r="AB41" s="118"/>
      <c r="AC41" s="118"/>
      <c r="AD41" s="126"/>
      <c r="AE41" s="119"/>
      <c r="AF41" s="119"/>
      <c r="AG41" s="119"/>
      <c r="AH41" s="119"/>
      <c r="AI41" s="119"/>
      <c r="AJ41" s="119"/>
      <c r="AK41" s="119"/>
      <c r="AL41" s="123">
        <f>'SERIES_DB-MetaData-SI_Units'!BX41</f>
        <v>1</v>
      </c>
    </row>
    <row r="42" spans="1:38">
      <c r="A42" s="84">
        <f>'SERIES_DB-MetaData'!A42</f>
        <v>37</v>
      </c>
      <c r="B42" s="84">
        <f>'SERIES_DB-MetaData'!B42</f>
        <v>0</v>
      </c>
      <c r="C42" s="105">
        <f>'SERIES_DB-MetaData'!C42</f>
        <v>1</v>
      </c>
      <c r="D42" s="105" t="str">
        <f>'SERIES_DB-MetaData'!D42</f>
        <v>H-1.4-N0.25</v>
      </c>
      <c r="E42" s="105" t="str">
        <f>'SERIES_DB-MetaData'!E42</f>
        <v>Esaki et al. 1994</v>
      </c>
      <c r="F42" s="87" t="str">
        <f>'SERIES_DB-MetaData'!F42</f>
        <v>SI</v>
      </c>
      <c r="G42" s="118">
        <f>'SERIES_DB-MetaData-SI_Units'!I42</f>
        <v>21.7</v>
      </c>
      <c r="H42" s="119">
        <f>('SERIES_DB-MetaData-SI_Units'!L42*1000)/'SERIES_DB-MetaData-SI_Units'!U42</f>
        <v>3.7323999999999993</v>
      </c>
      <c r="I42" s="118">
        <f>'SERIES_DB-MetaData-SI_Units'!S42/'SERIES_DB-MetaData-SI_Units'!P42</f>
        <v>1.4</v>
      </c>
      <c r="J42" s="118">
        <f>'SERIES_DB-MetaData-SI_Units'!S42</f>
        <v>1190</v>
      </c>
      <c r="K42" s="120">
        <f>'SERIES_DB-MetaData-SI_Units'!AG42</f>
        <v>0.66712643996818544</v>
      </c>
      <c r="L42" s="121">
        <f>'SERIES_DB-MetaData-SI_Units'!AY42</f>
        <v>1.0723302924253162</v>
      </c>
      <c r="M42" s="121">
        <f>'SERIES_DB-MetaData-SI_Units'!AZ42</f>
        <v>0.64339817545518974</v>
      </c>
      <c r="N42" s="122"/>
      <c r="O42" s="123">
        <f>'SERIES_DB-MetaData-SI_Units'!BX42</f>
        <v>2</v>
      </c>
      <c r="P42" s="123"/>
      <c r="Q42" s="124"/>
      <c r="R42" s="124"/>
      <c r="S42" s="119"/>
      <c r="T42" s="119"/>
      <c r="U42" s="119"/>
      <c r="V42" s="184"/>
      <c r="W42" s="119"/>
      <c r="X42" s="119"/>
      <c r="Y42" s="119"/>
      <c r="Z42" s="119"/>
      <c r="AA42" s="125"/>
      <c r="AB42" s="118"/>
      <c r="AC42" s="118"/>
      <c r="AD42" s="126"/>
      <c r="AE42" s="119"/>
      <c r="AF42" s="119"/>
      <c r="AG42" s="119"/>
      <c r="AH42" s="119"/>
      <c r="AI42" s="119"/>
      <c r="AJ42" s="119"/>
      <c r="AK42" s="119"/>
      <c r="AL42" s="123">
        <f>'SERIES_DB-MetaData-SI_Units'!BX42</f>
        <v>2</v>
      </c>
    </row>
    <row r="43" spans="1:38">
      <c r="A43" s="84">
        <f>'SERIES_DB-MetaData'!A43</f>
        <v>38</v>
      </c>
      <c r="B43" s="84">
        <f>'SERIES_DB-MetaData'!B43</f>
        <v>0</v>
      </c>
      <c r="C43" s="105">
        <f>'SERIES_DB-MetaData'!C43</f>
        <v>2</v>
      </c>
      <c r="D43" s="105" t="str">
        <f>'SERIES_DB-MetaData'!D43</f>
        <v>H-1.4-N0.33</v>
      </c>
      <c r="E43" s="105" t="str">
        <f>'SERIES_DB-MetaData'!E43</f>
        <v>Esaki et al. 1994</v>
      </c>
      <c r="F43" s="87" t="str">
        <f>'SERIES_DB-MetaData'!F43</f>
        <v>SI</v>
      </c>
      <c r="G43" s="118">
        <f>'SERIES_DB-MetaData-SI_Units'!I43</f>
        <v>24.2</v>
      </c>
      <c r="H43" s="119">
        <f>('SERIES_DB-MetaData-SI_Units'!L43*1000)/'SERIES_DB-MetaData-SI_Units'!U43</f>
        <v>5.420799999999999</v>
      </c>
      <c r="I43" s="118">
        <f>'SERIES_DB-MetaData-SI_Units'!S43/'SERIES_DB-MetaData-SI_Units'!P43</f>
        <v>1.4</v>
      </c>
      <c r="J43" s="118">
        <f>'SERIES_DB-MetaData-SI_Units'!S43</f>
        <v>1190</v>
      </c>
      <c r="K43" s="120">
        <f>'SERIES_DB-MetaData-SI_Units'!AG43</f>
        <v>0.66712643996818544</v>
      </c>
      <c r="L43" s="121">
        <f>'SERIES_DB-MetaData-SI_Units'!AY43</f>
        <v>1.0723302924253162</v>
      </c>
      <c r="M43" s="121">
        <f>'SERIES_DB-MetaData-SI_Units'!AZ43</f>
        <v>0.64339817545518974</v>
      </c>
      <c r="N43" s="122"/>
      <c r="O43" s="123">
        <f>'SERIES_DB-MetaData-SI_Units'!BX43</f>
        <v>4</v>
      </c>
      <c r="P43" s="123"/>
      <c r="Q43" s="124"/>
      <c r="R43" s="124"/>
      <c r="S43" s="119"/>
      <c r="T43" s="119"/>
      <c r="U43" s="119"/>
      <c r="V43" s="184"/>
      <c r="W43" s="119"/>
      <c r="X43" s="119"/>
      <c r="Y43" s="119"/>
      <c r="Z43" s="119"/>
      <c r="AA43" s="125"/>
      <c r="AB43" s="118"/>
      <c r="AC43" s="118"/>
      <c r="AD43" s="126"/>
      <c r="AE43" s="119"/>
      <c r="AF43" s="119"/>
      <c r="AG43" s="119"/>
      <c r="AH43" s="119"/>
      <c r="AI43" s="119"/>
      <c r="AJ43" s="119"/>
      <c r="AK43" s="119"/>
      <c r="AL43" s="123">
        <f>'SERIES_DB-MetaData-SI_Units'!BX43</f>
        <v>4</v>
      </c>
    </row>
    <row r="44" spans="1:38">
      <c r="A44" s="84">
        <f>'SERIES_DB-MetaData'!A44</f>
        <v>39</v>
      </c>
      <c r="B44" s="84">
        <f>'SERIES_DB-MetaData'!B44</f>
        <v>0</v>
      </c>
      <c r="C44" s="105">
        <f>'SERIES_DB-MetaData'!C44</f>
        <v>3</v>
      </c>
      <c r="D44" s="105" t="str">
        <f>'SERIES_DB-MetaData'!D44</f>
        <v>H-2-N0.33</v>
      </c>
      <c r="E44" s="105" t="str">
        <f>'SERIES_DB-MetaData'!E44</f>
        <v>Esaki et al. 1994</v>
      </c>
      <c r="F44" s="87" t="str">
        <f>'SERIES_DB-MetaData'!F44</f>
        <v>SI</v>
      </c>
      <c r="G44" s="118">
        <f>'SERIES_DB-MetaData-SI_Units'!I44</f>
        <v>18.7</v>
      </c>
      <c r="H44" s="119">
        <f>('SERIES_DB-MetaData-SI_Units'!L44*1000)/'SERIES_DB-MetaData-SI_Units'!U44</f>
        <v>4.1887999999999996</v>
      </c>
      <c r="I44" s="118">
        <f>'SERIES_DB-MetaData-SI_Units'!S44/'SERIES_DB-MetaData-SI_Units'!P44</f>
        <v>2</v>
      </c>
      <c r="J44" s="118">
        <f>'SERIES_DB-MetaData-SI_Units'!S44</f>
        <v>1700</v>
      </c>
      <c r="K44" s="120">
        <f>'SERIES_DB-MetaData-SI_Units'!AG44</f>
        <v>0.66712643996818544</v>
      </c>
      <c r="L44" s="121">
        <f>'SERIES_DB-MetaData-SI_Units'!AY44</f>
        <v>1.0723302924253162</v>
      </c>
      <c r="M44" s="121">
        <f>'SERIES_DB-MetaData-SI_Units'!AZ44</f>
        <v>0.64339817545518974</v>
      </c>
      <c r="N44" s="122"/>
      <c r="O44" s="123">
        <f>'SERIES_DB-MetaData-SI_Units'!BX44</f>
        <v>1</v>
      </c>
      <c r="P44" s="123"/>
      <c r="Q44" s="124"/>
      <c r="R44" s="124"/>
      <c r="S44" s="119"/>
      <c r="T44" s="119"/>
      <c r="U44" s="119"/>
      <c r="V44" s="184"/>
      <c r="W44" s="119"/>
      <c r="X44" s="119"/>
      <c r="Y44" s="119"/>
      <c r="Z44" s="119"/>
      <c r="AA44" s="125"/>
      <c r="AB44" s="118"/>
      <c r="AC44" s="118"/>
      <c r="AD44" s="126"/>
      <c r="AE44" s="119"/>
      <c r="AF44" s="119"/>
      <c r="AG44" s="119"/>
      <c r="AH44" s="119"/>
      <c r="AI44" s="119"/>
      <c r="AJ44" s="119"/>
      <c r="AK44" s="119"/>
      <c r="AL44" s="123">
        <f>'SERIES_DB-MetaData-SI_Units'!BX44</f>
        <v>1</v>
      </c>
    </row>
    <row r="45" spans="1:38">
      <c r="A45" s="84">
        <f>'SERIES_DB-MetaData'!A45</f>
        <v>40</v>
      </c>
      <c r="B45" s="84">
        <f>'SERIES_DB-MetaData'!B45</f>
        <v>0</v>
      </c>
      <c r="C45" s="105">
        <f>'SERIES_DB-MetaData'!C45</f>
        <v>1</v>
      </c>
      <c r="D45" s="105" t="str">
        <f>'SERIES_DB-MetaData'!D45</f>
        <v>A1M_end-A</v>
      </c>
      <c r="E45" s="105" t="str">
        <f>'SERIES_DB-MetaData'!E45</f>
        <v>Ghorbani-Renani et al 2009</v>
      </c>
      <c r="F45" s="87" t="str">
        <f>'SERIES_DB-MetaData'!F45</f>
        <v>SI</v>
      </c>
      <c r="G45" s="118">
        <f>'SERIES_DB-MetaData-SI_Units'!I45</f>
        <v>30</v>
      </c>
      <c r="H45" s="119">
        <f>('SERIES_DB-MetaData-SI_Units'!L45*1000)/'SERIES_DB-MetaData-SI_Units'!U45</f>
        <v>0</v>
      </c>
      <c r="I45" s="118">
        <f>'SERIES_DB-MetaData-SI_Units'!S45/'SERIES_DB-MetaData-SI_Units'!P45</f>
        <v>2.0769230769230771</v>
      </c>
      <c r="J45" s="118">
        <f>'SERIES_DB-MetaData-SI_Units'!S45</f>
        <v>2700</v>
      </c>
      <c r="K45" s="120">
        <f>'SERIES_DB-MetaData-SI_Units'!AG45</f>
        <v>0.75519054172831568</v>
      </c>
      <c r="L45" s="121">
        <f>'SERIES_DB-MetaData-SI_Units'!AY45</f>
        <v>1.0028749148422018</v>
      </c>
      <c r="M45" s="121">
        <f>'SERIES_DB-MetaData-SI_Units'!AZ45</f>
        <v>0</v>
      </c>
      <c r="N45" s="122"/>
      <c r="O45" s="123">
        <f>'SERIES_DB-MetaData-SI_Units'!BX45</f>
        <v>1</v>
      </c>
      <c r="P45" s="123"/>
      <c r="Q45" s="124"/>
      <c r="R45" s="124"/>
      <c r="S45" s="119"/>
      <c r="T45" s="119"/>
      <c r="U45" s="119"/>
      <c r="V45" s="184"/>
      <c r="W45" s="119"/>
      <c r="X45" s="119"/>
      <c r="Y45" s="119"/>
      <c r="Z45" s="119"/>
      <c r="AA45" s="125"/>
      <c r="AB45" s="118"/>
      <c r="AC45" s="118"/>
      <c r="AD45" s="126"/>
      <c r="AE45" s="119"/>
      <c r="AF45" s="119"/>
      <c r="AG45" s="119"/>
      <c r="AH45" s="119"/>
      <c r="AI45" s="119"/>
      <c r="AJ45" s="119"/>
      <c r="AK45" s="119"/>
      <c r="AL45" s="123">
        <f>'SERIES_DB-MetaData-SI_Units'!BX45</f>
        <v>1</v>
      </c>
    </row>
    <row r="46" spans="1:38">
      <c r="A46" s="84">
        <f>'SERIES_DB-MetaData'!A46</f>
        <v>41</v>
      </c>
      <c r="B46" s="84">
        <f>'SERIES_DB-MetaData'!B46</f>
        <v>0</v>
      </c>
      <c r="C46" s="105">
        <f>'SERIES_DB-MetaData'!C46</f>
        <v>2</v>
      </c>
      <c r="D46" s="105" t="str">
        <f>'SERIES_DB-MetaData'!D46</f>
        <v>A2C_end-A</v>
      </c>
      <c r="E46" s="105" t="str">
        <f>'SERIES_DB-MetaData'!E46</f>
        <v>Ghorbani-Renani et al 2009</v>
      </c>
      <c r="F46" s="87" t="str">
        <f>'SERIES_DB-MetaData'!F46</f>
        <v>SI</v>
      </c>
      <c r="G46" s="118">
        <f>'SERIES_DB-MetaData-SI_Units'!I46</f>
        <v>30</v>
      </c>
      <c r="H46" s="119">
        <f>('SERIES_DB-MetaData-SI_Units'!L46*1000)/'SERIES_DB-MetaData-SI_Units'!U46</f>
        <v>0</v>
      </c>
      <c r="I46" s="118">
        <f>'SERIES_DB-MetaData-SI_Units'!S46/'SERIES_DB-MetaData-SI_Units'!P46</f>
        <v>2.0769230769230771</v>
      </c>
      <c r="J46" s="118">
        <f>'SERIES_DB-MetaData-SI_Units'!S46</f>
        <v>2700</v>
      </c>
      <c r="K46" s="120">
        <f>'SERIES_DB-MetaData-SI_Units'!AG46</f>
        <v>0.75519054172831568</v>
      </c>
      <c r="L46" s="121">
        <f>'SERIES_DB-MetaData-SI_Units'!AY46</f>
        <v>1.0028749148422018</v>
      </c>
      <c r="M46" s="121">
        <f>'SERIES_DB-MetaData-SI_Units'!AZ46</f>
        <v>0</v>
      </c>
      <c r="N46" s="122"/>
      <c r="O46" s="123">
        <f>'SERIES_DB-MetaData-SI_Units'!BX46</f>
        <v>8</v>
      </c>
      <c r="P46" s="123"/>
      <c r="Q46" s="124"/>
      <c r="R46" s="124"/>
      <c r="S46" s="119"/>
      <c r="T46" s="119"/>
      <c r="U46" s="119"/>
      <c r="V46" s="184"/>
      <c r="W46" s="119"/>
      <c r="X46" s="119"/>
      <c r="Y46" s="119"/>
      <c r="Z46" s="119"/>
      <c r="AA46" s="125"/>
      <c r="AB46" s="118"/>
      <c r="AC46" s="118"/>
      <c r="AD46" s="126"/>
      <c r="AE46" s="119"/>
      <c r="AF46" s="119"/>
      <c r="AG46" s="119"/>
      <c r="AH46" s="119"/>
      <c r="AI46" s="119"/>
      <c r="AJ46" s="119"/>
      <c r="AK46" s="119"/>
      <c r="AL46" s="123">
        <f>'SERIES_DB-MetaData-SI_Units'!BX46</f>
        <v>8</v>
      </c>
    </row>
    <row r="47" spans="1:38">
      <c r="A47" s="84">
        <f>'SERIES_DB-MetaData'!A47</f>
        <v>42</v>
      </c>
      <c r="B47" s="84">
        <f>'SERIES_DB-MetaData'!B47</f>
        <v>0</v>
      </c>
      <c r="C47" s="105">
        <f>'SERIES_DB-MetaData'!C47</f>
        <v>4</v>
      </c>
      <c r="D47" s="105" t="str">
        <f>'SERIES_DB-MetaData'!D47</f>
        <v>B1M_end-A</v>
      </c>
      <c r="E47" s="105" t="str">
        <f>'SERIES_DB-MetaData'!E47</f>
        <v>Ghorbani-Renani et al 2009</v>
      </c>
      <c r="F47" s="87" t="str">
        <f>'SERIES_DB-MetaData'!F47</f>
        <v>SI</v>
      </c>
      <c r="G47" s="118">
        <f>'SERIES_DB-MetaData-SI_Units'!I47</f>
        <v>30</v>
      </c>
      <c r="H47" s="119">
        <f>('SERIES_DB-MetaData-SI_Units'!L47*1000)/'SERIES_DB-MetaData-SI_Units'!U47</f>
        <v>0</v>
      </c>
      <c r="I47" s="118">
        <f>'SERIES_DB-MetaData-SI_Units'!S47/'SERIES_DB-MetaData-SI_Units'!P47</f>
        <v>2.0802919708029197</v>
      </c>
      <c r="J47" s="118">
        <f>'SERIES_DB-MetaData-SI_Units'!S47</f>
        <v>1140</v>
      </c>
      <c r="K47" s="120">
        <f>'SERIES_DB-MetaData-SI_Units'!AG47</f>
        <v>0.61593834069012598</v>
      </c>
      <c r="L47" s="121">
        <f>'SERIES_DB-MetaData-SI_Units'!AY47</f>
        <v>1.0258261726007487</v>
      </c>
      <c r="M47" s="121">
        <f>'SERIES_DB-MetaData-SI_Units'!AZ47</f>
        <v>0</v>
      </c>
      <c r="N47" s="122"/>
      <c r="O47" s="123">
        <f>'SERIES_DB-MetaData-SI_Units'!BX47</f>
        <v>1</v>
      </c>
      <c r="P47" s="123"/>
      <c r="Q47" s="124"/>
      <c r="R47" s="124"/>
      <c r="S47" s="119"/>
      <c r="T47" s="119"/>
      <c r="U47" s="119"/>
      <c r="V47" s="184"/>
      <c r="W47" s="119"/>
      <c r="X47" s="119"/>
      <c r="Y47" s="119"/>
      <c r="Z47" s="119"/>
      <c r="AA47" s="125"/>
      <c r="AB47" s="118"/>
      <c r="AC47" s="118"/>
      <c r="AD47" s="126"/>
      <c r="AE47" s="119"/>
      <c r="AF47" s="119"/>
      <c r="AG47" s="119"/>
      <c r="AH47" s="119"/>
      <c r="AI47" s="119"/>
      <c r="AJ47" s="119"/>
      <c r="AK47" s="119"/>
      <c r="AL47" s="123">
        <f>'SERIES_DB-MetaData-SI_Units'!BX47</f>
        <v>1</v>
      </c>
    </row>
    <row r="48" spans="1:38">
      <c r="A48" s="84">
        <f>'SERIES_DB-MetaData'!A48</f>
        <v>43</v>
      </c>
      <c r="B48" s="84">
        <f>'SERIES_DB-MetaData'!B48</f>
        <v>0</v>
      </c>
      <c r="C48" s="105">
        <f>'SERIES_DB-MetaData'!C48</f>
        <v>5</v>
      </c>
      <c r="D48" s="105" t="str">
        <f>'SERIES_DB-MetaData'!D48</f>
        <v>B2C_end-A</v>
      </c>
      <c r="E48" s="105" t="str">
        <f>'SERIES_DB-MetaData'!E48</f>
        <v>Ghorbani-Renani et al 2009</v>
      </c>
      <c r="F48" s="87" t="str">
        <f>'SERIES_DB-MetaData'!F48</f>
        <v>SI</v>
      </c>
      <c r="G48" s="118">
        <f>'SERIES_DB-MetaData-SI_Units'!I48</f>
        <v>30</v>
      </c>
      <c r="H48" s="119">
        <f>('SERIES_DB-MetaData-SI_Units'!L48*1000)/'SERIES_DB-MetaData-SI_Units'!U48</f>
        <v>0</v>
      </c>
      <c r="I48" s="118">
        <f>'SERIES_DB-MetaData-SI_Units'!S48/'SERIES_DB-MetaData-SI_Units'!P48</f>
        <v>2.0802919708029197</v>
      </c>
      <c r="J48" s="118">
        <f>'SERIES_DB-MetaData-SI_Units'!S48</f>
        <v>1140</v>
      </c>
      <c r="K48" s="120">
        <f>'SERIES_DB-MetaData-SI_Units'!AG48</f>
        <v>0.61593834069012598</v>
      </c>
      <c r="L48" s="121">
        <f>'SERIES_DB-MetaData-SI_Units'!AY48</f>
        <v>1.0258261726007487</v>
      </c>
      <c r="M48" s="121">
        <f>'SERIES_DB-MetaData-SI_Units'!AZ48</f>
        <v>0</v>
      </c>
      <c r="N48" s="122"/>
      <c r="O48" s="123">
        <f>'SERIES_DB-MetaData-SI_Units'!BX48</f>
        <v>1</v>
      </c>
      <c r="P48" s="123"/>
      <c r="Q48" s="124"/>
      <c r="R48" s="124"/>
      <c r="S48" s="119"/>
      <c r="T48" s="119"/>
      <c r="U48" s="119"/>
      <c r="V48" s="184"/>
      <c r="W48" s="119"/>
      <c r="X48" s="119"/>
      <c r="Y48" s="119"/>
      <c r="Z48" s="119"/>
      <c r="AA48" s="125"/>
      <c r="AB48" s="118"/>
      <c r="AC48" s="118"/>
      <c r="AD48" s="126"/>
      <c r="AE48" s="119"/>
      <c r="AF48" s="119"/>
      <c r="AG48" s="119"/>
      <c r="AH48" s="119"/>
      <c r="AI48" s="119"/>
      <c r="AJ48" s="119"/>
      <c r="AK48" s="119"/>
      <c r="AL48" s="123">
        <f>'SERIES_DB-MetaData-SI_Units'!BX48</f>
        <v>1</v>
      </c>
    </row>
    <row r="49" spans="1:38">
      <c r="A49" s="84">
        <f>'SERIES_DB-MetaData'!A49</f>
        <v>44</v>
      </c>
      <c r="B49" s="84">
        <f>'SERIES_DB-MetaData'!B49</f>
        <v>0</v>
      </c>
      <c r="C49" s="105">
        <f>'SERIES_DB-MetaData'!C49</f>
        <v>1</v>
      </c>
      <c r="D49" s="105" t="str">
        <f>'SERIES_DB-MetaData'!D49</f>
        <v>M1</v>
      </c>
      <c r="E49" s="105" t="str">
        <f>'SERIES_DB-MetaData'!E49</f>
        <v>Greifenhagen&amp;Lestuzzi 2006</v>
      </c>
      <c r="F49" s="87" t="str">
        <f>'SERIES_DB-MetaData'!F49</f>
        <v>SI</v>
      </c>
      <c r="G49" s="118">
        <f>'SERIES_DB-MetaData-SI_Units'!I49</f>
        <v>50.7</v>
      </c>
      <c r="H49" s="119">
        <f>('SERIES_DB-MetaData-SI_Units'!L49*1000)/'SERIES_DB-MetaData-SI_Units'!U49</f>
        <v>1.36</v>
      </c>
      <c r="I49" s="118">
        <f>'SERIES_DB-MetaData-SI_Units'!S49/'SERIES_DB-MetaData-SI_Units'!P49</f>
        <v>0.69</v>
      </c>
      <c r="J49" s="118">
        <f>'SERIES_DB-MetaData-SI_Units'!S49</f>
        <v>690</v>
      </c>
      <c r="K49" s="120">
        <f>'SERIES_DB-MetaData-SI_Units'!AG49</f>
        <v>5.654866776461627E-2</v>
      </c>
      <c r="L49" s="121">
        <f>'SERIES_DB-MetaData-SI_Units'!AY49</f>
        <v>0.32624858803794077</v>
      </c>
      <c r="M49" s="121">
        <f>'SERIES_DB-MetaData-SI_Units'!AZ49</f>
        <v>0</v>
      </c>
      <c r="N49" s="122"/>
      <c r="O49" s="123">
        <f>'SERIES_DB-MetaData-SI_Units'!BX49</f>
        <v>1</v>
      </c>
      <c r="P49" s="123"/>
      <c r="Q49" s="124"/>
      <c r="R49" s="124"/>
      <c r="S49" s="119"/>
      <c r="T49" s="119"/>
      <c r="U49" s="119"/>
      <c r="V49" s="184"/>
      <c r="W49" s="119"/>
      <c r="X49" s="119"/>
      <c r="Y49" s="119"/>
      <c r="Z49" s="119"/>
      <c r="AA49" s="125"/>
      <c r="AB49" s="118"/>
      <c r="AC49" s="118"/>
      <c r="AD49" s="126"/>
      <c r="AE49" s="119"/>
      <c r="AF49" s="119"/>
      <c r="AG49" s="119"/>
      <c r="AH49" s="119"/>
      <c r="AI49" s="119"/>
      <c r="AJ49" s="119"/>
      <c r="AK49" s="119"/>
      <c r="AL49" s="123">
        <f>'SERIES_DB-MetaData-SI_Units'!BX49</f>
        <v>1</v>
      </c>
    </row>
    <row r="50" spans="1:38">
      <c r="A50" s="84">
        <f>'SERIES_DB-MetaData'!A50</f>
        <v>45</v>
      </c>
      <c r="B50" s="84">
        <f>'SERIES_DB-MetaData'!B50</f>
        <v>0</v>
      </c>
      <c r="C50" s="105">
        <f>'SERIES_DB-MetaData'!C50</f>
        <v>2</v>
      </c>
      <c r="D50" s="105" t="str">
        <f>'SERIES_DB-MetaData'!D50</f>
        <v>M2</v>
      </c>
      <c r="E50" s="105" t="str">
        <f>'SERIES_DB-MetaData'!E50</f>
        <v>Greifenhagen&amp;Lestuzzi 2006</v>
      </c>
      <c r="F50" s="87" t="str">
        <f>'SERIES_DB-MetaData'!F50</f>
        <v>SI</v>
      </c>
      <c r="G50" s="118">
        <f>'SERIES_DB-MetaData-SI_Units'!I50</f>
        <v>51</v>
      </c>
      <c r="H50" s="119">
        <f>('SERIES_DB-MetaData-SI_Units'!L50*1000)/'SERIES_DB-MetaData-SI_Units'!U50</f>
        <v>1.36</v>
      </c>
      <c r="I50" s="118">
        <f>'SERIES_DB-MetaData-SI_Units'!S50/'SERIES_DB-MetaData-SI_Units'!P50</f>
        <v>0.69</v>
      </c>
      <c r="J50" s="118">
        <f>'SERIES_DB-MetaData-SI_Units'!S50</f>
        <v>690</v>
      </c>
      <c r="K50" s="120">
        <f>'SERIES_DB-MetaData-SI_Units'!AG50</f>
        <v>5.654866776461627E-2</v>
      </c>
      <c r="L50" s="121">
        <f>'SERIES_DB-MetaData-SI_Units'!AY50</f>
        <v>0.32624858803794077</v>
      </c>
      <c r="M50" s="121">
        <f>'SERIES_DB-MetaData-SI_Units'!AZ50</f>
        <v>0</v>
      </c>
      <c r="N50" s="122"/>
      <c r="O50" s="123">
        <f>'SERIES_DB-MetaData-SI_Units'!BX50</f>
        <v>1</v>
      </c>
      <c r="P50" s="123"/>
      <c r="Q50" s="124"/>
      <c r="R50" s="124"/>
      <c r="S50" s="119"/>
      <c r="T50" s="119"/>
      <c r="U50" s="119"/>
      <c r="V50" s="184"/>
      <c r="W50" s="119"/>
      <c r="X50" s="119"/>
      <c r="Y50" s="119"/>
      <c r="Z50" s="119"/>
      <c r="AA50" s="125"/>
      <c r="AB50" s="118"/>
      <c r="AC50" s="118"/>
      <c r="AD50" s="126"/>
      <c r="AE50" s="119"/>
      <c r="AF50" s="119"/>
      <c r="AG50" s="119"/>
      <c r="AH50" s="119"/>
      <c r="AI50" s="119"/>
      <c r="AJ50" s="119"/>
      <c r="AK50" s="119"/>
      <c r="AL50" s="123">
        <f>'SERIES_DB-MetaData-SI_Units'!BX50</f>
        <v>1</v>
      </c>
    </row>
    <row r="51" spans="1:38">
      <c r="A51" s="84">
        <f>'SERIES_DB-MetaData'!A51</f>
        <v>46</v>
      </c>
      <c r="B51" s="84">
        <f>'SERIES_DB-MetaData'!B51</f>
        <v>0</v>
      </c>
      <c r="C51" s="105">
        <f>'SERIES_DB-MetaData'!C51</f>
        <v>3</v>
      </c>
      <c r="D51" s="105" t="str">
        <f>'SERIES_DB-MetaData'!D51</f>
        <v>M3</v>
      </c>
      <c r="E51" s="105" t="str">
        <f>'SERIES_DB-MetaData'!E51</f>
        <v>Greifenhagen&amp;Lestuzzi 2006</v>
      </c>
      <c r="F51" s="87" t="str">
        <f>'SERIES_DB-MetaData'!F51</f>
        <v>SI</v>
      </c>
      <c r="G51" s="118">
        <f>'SERIES_DB-MetaData-SI_Units'!I51</f>
        <v>20.100000000000001</v>
      </c>
      <c r="H51" s="119">
        <f>('SERIES_DB-MetaData-SI_Units'!L51*1000)/'SERIES_DB-MetaData-SI_Units'!U51</f>
        <v>1.8888888888888884</v>
      </c>
      <c r="I51" s="118">
        <f>'SERIES_DB-MetaData-SI_Units'!S51/'SERIES_DB-MetaData-SI_Units'!P51</f>
        <v>0.76666666666666672</v>
      </c>
      <c r="J51" s="118">
        <f>'SERIES_DB-MetaData-SI_Units'!S51</f>
        <v>690</v>
      </c>
      <c r="K51" s="120">
        <f>'SERIES_DB-MetaData-SI_Units'!AG51</f>
        <v>7.8539816339744828E-2</v>
      </c>
      <c r="L51" s="121">
        <f>'SERIES_DB-MetaData-SI_Units'!AY51</f>
        <v>0.25750759455654043</v>
      </c>
      <c r="M51" s="121">
        <f>'SERIES_DB-MetaData-SI_Units'!AZ51</f>
        <v>0</v>
      </c>
      <c r="N51" s="122"/>
      <c r="O51" s="123">
        <f>'SERIES_DB-MetaData-SI_Units'!BX51</f>
        <v>5</v>
      </c>
      <c r="P51" s="123"/>
      <c r="Q51" s="124"/>
      <c r="R51" s="124"/>
      <c r="S51" s="119"/>
      <c r="T51" s="119"/>
      <c r="U51" s="119"/>
      <c r="V51" s="184"/>
      <c r="W51" s="119"/>
      <c r="X51" s="119"/>
      <c r="Y51" s="119"/>
      <c r="Z51" s="119"/>
      <c r="AA51" s="125"/>
      <c r="AB51" s="118"/>
      <c r="AC51" s="118"/>
      <c r="AD51" s="126"/>
      <c r="AE51" s="119"/>
      <c r="AF51" s="119"/>
      <c r="AG51" s="119"/>
      <c r="AH51" s="119"/>
      <c r="AI51" s="119"/>
      <c r="AJ51" s="119"/>
      <c r="AK51" s="119"/>
      <c r="AL51" s="123">
        <f>'SERIES_DB-MetaData-SI_Units'!BX51</f>
        <v>5</v>
      </c>
    </row>
    <row r="52" spans="1:38">
      <c r="A52" s="84">
        <f>'SERIES_DB-MetaData'!A52</f>
        <v>47</v>
      </c>
      <c r="B52" s="84">
        <f>'SERIES_DB-MetaData'!B52</f>
        <v>0</v>
      </c>
      <c r="C52" s="105">
        <f>'SERIES_DB-MetaData'!C52</f>
        <v>4</v>
      </c>
      <c r="D52" s="105" t="str">
        <f>'SERIES_DB-MetaData'!D52</f>
        <v>M4</v>
      </c>
      <c r="E52" s="105" t="str">
        <f>'SERIES_DB-MetaData'!E52</f>
        <v>Greifenhagen&amp;Lestuzzi 2006</v>
      </c>
      <c r="F52" s="87" t="str">
        <f>'SERIES_DB-MetaData'!F52</f>
        <v>SI</v>
      </c>
      <c r="G52" s="118">
        <f>'SERIES_DB-MetaData-SI_Units'!I52</f>
        <v>24.4</v>
      </c>
      <c r="H52" s="119">
        <f>('SERIES_DB-MetaData-SI_Units'!L52*1000)/'SERIES_DB-MetaData-SI_Units'!U52</f>
        <v>1.8888888888888884</v>
      </c>
      <c r="I52" s="118">
        <f>'SERIES_DB-MetaData-SI_Units'!S52/'SERIES_DB-MetaData-SI_Units'!P52</f>
        <v>0.76666666666666672</v>
      </c>
      <c r="J52" s="118">
        <f>'SERIES_DB-MetaData-SI_Units'!S52</f>
        <v>690</v>
      </c>
      <c r="K52" s="120">
        <f>'SERIES_DB-MetaData-SI_Units'!AG52</f>
        <v>7.8539816339744828E-2</v>
      </c>
      <c r="L52" s="121">
        <f>'SERIES_DB-MetaData-SI_Units'!AY52</f>
        <v>0.25750759455654043</v>
      </c>
      <c r="M52" s="121">
        <f>'SERIES_DB-MetaData-SI_Units'!AZ52</f>
        <v>0</v>
      </c>
      <c r="N52" s="122"/>
      <c r="O52" s="123">
        <f>'SERIES_DB-MetaData-SI_Units'!BX52</f>
        <v>1</v>
      </c>
      <c r="P52" s="123"/>
      <c r="Q52" s="124"/>
      <c r="R52" s="124"/>
      <c r="S52" s="119"/>
      <c r="T52" s="119"/>
      <c r="U52" s="119"/>
      <c r="V52" s="184"/>
      <c r="W52" s="119"/>
      <c r="X52" s="119"/>
      <c r="Y52" s="119"/>
      <c r="Z52" s="119"/>
      <c r="AA52" s="125"/>
      <c r="AB52" s="118"/>
      <c r="AC52" s="118"/>
      <c r="AD52" s="126"/>
      <c r="AE52" s="119"/>
      <c r="AF52" s="119"/>
      <c r="AG52" s="119"/>
      <c r="AH52" s="119"/>
      <c r="AI52" s="119"/>
      <c r="AJ52" s="119"/>
      <c r="AK52" s="119"/>
      <c r="AL52" s="123">
        <f>'SERIES_DB-MetaData-SI_Units'!BX52</f>
        <v>1</v>
      </c>
    </row>
    <row r="53" spans="1:38">
      <c r="A53" s="84">
        <f>'SERIES_DB-MetaData'!A53</f>
        <v>48</v>
      </c>
      <c r="B53" s="84">
        <f>'SERIES_DB-MetaData'!B53</f>
        <v>0</v>
      </c>
      <c r="C53" s="105">
        <f>'SERIES_DB-MetaData'!C53</f>
        <v>1</v>
      </c>
      <c r="D53" s="105" t="str">
        <f>'SERIES_DB-MetaData'!D53</f>
        <v>1A</v>
      </c>
      <c r="E53" s="105" t="str">
        <f>'SERIES_DB-MetaData'!E53</f>
        <v>Hines et al. 2004</v>
      </c>
      <c r="F53" s="87" t="str">
        <f>'SERIES_DB-MetaData'!F53</f>
        <v>SI</v>
      </c>
      <c r="G53" s="118">
        <f>'SERIES_DB-MetaData-SI_Units'!I53</f>
        <v>38.1</v>
      </c>
      <c r="H53" s="119">
        <f>('SERIES_DB-MetaData-SI_Units'!L53*1000)/'SERIES_DB-MetaData-SI_Units'!U53</f>
        <v>4.7321512610928211</v>
      </c>
      <c r="I53" s="118">
        <f>'SERIES_DB-MetaData-SI_Units'!S53/'SERIES_DB-MetaData-SI_Units'!P53</f>
        <v>4.0426579163248562</v>
      </c>
      <c r="J53" s="118">
        <f>'SERIES_DB-MetaData-SI_Units'!S53</f>
        <v>4928</v>
      </c>
      <c r="K53" s="120">
        <f>'SERIES_DB-MetaData-SI_Units'!AG53</f>
        <v>0.49470101405312533</v>
      </c>
      <c r="L53" s="121">
        <f>'SERIES_DB-MetaData-SI_Units'!AY53</f>
        <v>0.67765156462247489</v>
      </c>
      <c r="M53" s="121">
        <f>'SERIES_DB-MetaData-SI_Units'!AZ53</f>
        <v>0</v>
      </c>
      <c r="N53" s="122"/>
      <c r="O53" s="123">
        <f>'SERIES_DB-MetaData-SI_Units'!BX53</f>
        <v>1</v>
      </c>
      <c r="P53" s="123"/>
      <c r="Q53" s="124"/>
      <c r="R53" s="124"/>
      <c r="S53" s="119"/>
      <c r="T53" s="119"/>
      <c r="U53" s="119"/>
      <c r="V53" s="184"/>
      <c r="W53" s="119"/>
      <c r="X53" s="119"/>
      <c r="Y53" s="119"/>
      <c r="Z53" s="119"/>
      <c r="AA53" s="125"/>
      <c r="AB53" s="118"/>
      <c r="AC53" s="118"/>
      <c r="AD53" s="126"/>
      <c r="AE53" s="119"/>
      <c r="AF53" s="119"/>
      <c r="AG53" s="119"/>
      <c r="AH53" s="119"/>
      <c r="AI53" s="119"/>
      <c r="AJ53" s="119"/>
      <c r="AK53" s="119"/>
      <c r="AL53" s="123">
        <f>'SERIES_DB-MetaData-SI_Units'!BX53</f>
        <v>1</v>
      </c>
    </row>
    <row r="54" spans="1:38">
      <c r="A54" s="84">
        <f>'SERIES_DB-MetaData'!A54</f>
        <v>49</v>
      </c>
      <c r="B54" s="84">
        <f>'SERIES_DB-MetaData'!B54</f>
        <v>0</v>
      </c>
      <c r="C54" s="105">
        <f>'SERIES_DB-MetaData'!C54</f>
        <v>2</v>
      </c>
      <c r="D54" s="105" t="str">
        <f>'SERIES_DB-MetaData'!D54</f>
        <v>2A</v>
      </c>
      <c r="E54" s="105" t="str">
        <f>'SERIES_DB-MetaData'!E54</f>
        <v>Hines et al. 2004</v>
      </c>
      <c r="F54" s="87" t="str">
        <f>'SERIES_DB-MetaData'!F54</f>
        <v>SI</v>
      </c>
      <c r="G54" s="118">
        <f>'SERIES_DB-MetaData-SI_Units'!I54</f>
        <v>36.6</v>
      </c>
      <c r="H54" s="119">
        <f>('SERIES_DB-MetaData-SI_Units'!L54*1000)/'SERIES_DB-MetaData-SI_Units'!U54</f>
        <v>4.7658063881719679</v>
      </c>
      <c r="I54" s="118">
        <f>'SERIES_DB-MetaData-SI_Units'!S54/'SERIES_DB-MetaData-SI_Units'!P54</f>
        <v>2</v>
      </c>
      <c r="J54" s="118">
        <f>'SERIES_DB-MetaData-SI_Units'!S54</f>
        <v>2438</v>
      </c>
      <c r="K54" s="120">
        <f>'SERIES_DB-MetaData-SI_Units'!AG54</f>
        <v>0.64366145626587146</v>
      </c>
      <c r="L54" s="121">
        <f>'SERIES_DB-MetaData-SI_Units'!AY54</f>
        <v>0.67765156462247489</v>
      </c>
      <c r="M54" s="121">
        <f>'SERIES_DB-MetaData-SI_Units'!AZ54</f>
        <v>0</v>
      </c>
      <c r="N54" s="122"/>
      <c r="O54" s="123">
        <f>'SERIES_DB-MetaData-SI_Units'!BX54</f>
        <v>1</v>
      </c>
      <c r="P54" s="123"/>
      <c r="Q54" s="124"/>
      <c r="R54" s="124"/>
      <c r="S54" s="119"/>
      <c r="T54" s="119"/>
      <c r="U54" s="119"/>
      <c r="V54" s="184"/>
      <c r="W54" s="119"/>
      <c r="X54" s="119"/>
      <c r="Y54" s="119"/>
      <c r="Z54" s="119"/>
      <c r="AA54" s="125"/>
      <c r="AB54" s="118"/>
      <c r="AC54" s="118"/>
      <c r="AD54" s="126"/>
      <c r="AE54" s="119"/>
      <c r="AF54" s="119"/>
      <c r="AG54" s="119"/>
      <c r="AH54" s="119"/>
      <c r="AI54" s="119"/>
      <c r="AJ54" s="119"/>
      <c r="AK54" s="119"/>
      <c r="AL54" s="123">
        <f>'SERIES_DB-MetaData-SI_Units'!BX54</f>
        <v>1</v>
      </c>
    </row>
    <row r="55" spans="1:38">
      <c r="A55" s="84">
        <f>'SERIES_DB-MetaData'!A55</f>
        <v>50</v>
      </c>
      <c r="B55" s="84">
        <f>'SERIES_DB-MetaData'!B55</f>
        <v>0</v>
      </c>
      <c r="C55" s="105">
        <f>'SERIES_DB-MetaData'!C55</f>
        <v>3</v>
      </c>
      <c r="D55" s="105" t="str">
        <f>'SERIES_DB-MetaData'!D55</f>
        <v>2C</v>
      </c>
      <c r="E55" s="105" t="str">
        <f>'SERIES_DB-MetaData'!E55</f>
        <v>Hines et al. 2004</v>
      </c>
      <c r="F55" s="87" t="str">
        <f>'SERIES_DB-MetaData'!F55</f>
        <v>SI</v>
      </c>
      <c r="G55" s="118">
        <f>'SERIES_DB-MetaData-SI_Units'!I55</f>
        <v>31.1</v>
      </c>
      <c r="H55" s="119">
        <f>('SERIES_DB-MetaData-SI_Units'!L55*1000)/'SERIES_DB-MetaData-SI_Units'!U55</f>
        <v>4.9148141928983859</v>
      </c>
      <c r="I55" s="118">
        <f>'SERIES_DB-MetaData-SI_Units'!S55/'SERIES_DB-MetaData-SI_Units'!P55</f>
        <v>2</v>
      </c>
      <c r="J55" s="118">
        <f>'SERIES_DB-MetaData-SI_Units'!S55</f>
        <v>2438</v>
      </c>
      <c r="K55" s="120">
        <f>'SERIES_DB-MetaData-SI_Units'!AG55</f>
        <v>1.0286799592929547</v>
      </c>
      <c r="L55" s="121">
        <f>'SERIES_DB-MetaData-SI_Units'!AY55</f>
        <v>0.24475704538009121</v>
      </c>
      <c r="M55" s="121">
        <f>'SERIES_DB-MetaData-SI_Units'!AZ55</f>
        <v>0</v>
      </c>
      <c r="N55" s="122"/>
      <c r="O55" s="123">
        <f>'SERIES_DB-MetaData-SI_Units'!BX55</f>
        <v>1</v>
      </c>
      <c r="P55" s="123"/>
      <c r="Q55" s="124"/>
      <c r="R55" s="124"/>
      <c r="S55" s="119"/>
      <c r="T55" s="119"/>
      <c r="U55" s="119"/>
      <c r="V55" s="184"/>
      <c r="W55" s="119"/>
      <c r="X55" s="119"/>
      <c r="Y55" s="119"/>
      <c r="Z55" s="119"/>
      <c r="AA55" s="125"/>
      <c r="AB55" s="118"/>
      <c r="AC55" s="118"/>
      <c r="AD55" s="126"/>
      <c r="AE55" s="119"/>
      <c r="AF55" s="119"/>
      <c r="AG55" s="119"/>
      <c r="AH55" s="119"/>
      <c r="AI55" s="119"/>
      <c r="AJ55" s="119"/>
      <c r="AK55" s="119"/>
      <c r="AL55" s="123">
        <f>'SERIES_DB-MetaData-SI_Units'!BX55</f>
        <v>1</v>
      </c>
    </row>
    <row r="56" spans="1:38">
      <c r="A56" s="84">
        <f>'SERIES_DB-MetaData'!A56</f>
        <v>51</v>
      </c>
      <c r="B56" s="84">
        <f>'SERIES_DB-MetaData'!B56</f>
        <v>0</v>
      </c>
      <c r="C56" s="105">
        <f>'SERIES_DB-MetaData'!C56</f>
        <v>4</v>
      </c>
      <c r="D56" s="105" t="str">
        <f>'SERIES_DB-MetaData'!D56</f>
        <v>3B</v>
      </c>
      <c r="E56" s="105" t="str">
        <f>'SERIES_DB-MetaData'!E56</f>
        <v>Hines et al. 2004</v>
      </c>
      <c r="F56" s="87" t="str">
        <f>'SERIES_DB-MetaData'!F56</f>
        <v>SI</v>
      </c>
      <c r="G56" s="118">
        <f>'SERIES_DB-MetaData-SI_Units'!I56</f>
        <v>40.9</v>
      </c>
      <c r="H56" s="119">
        <f>('SERIES_DB-MetaData-SI_Units'!L56*1000)/'SERIES_DB-MetaData-SI_Units'!U56</f>
        <v>5.5532968657599051</v>
      </c>
      <c r="I56" s="118">
        <f>'SERIES_DB-MetaData-SI_Units'!S56/'SERIES_DB-MetaData-SI_Units'!P56</f>
        <v>2.5</v>
      </c>
      <c r="J56" s="118">
        <f>'SERIES_DB-MetaData-SI_Units'!S56</f>
        <v>1905</v>
      </c>
      <c r="K56" s="120">
        <f>'SERIES_DB-MetaData-SI_Units'!AG56</f>
        <v>3.1437988282060778</v>
      </c>
      <c r="L56" s="121">
        <f>'SERIES_DB-MetaData-SI_Units'!AY56</f>
        <v>0.36473598919386141</v>
      </c>
      <c r="M56" s="121">
        <f>'SERIES_DB-MetaData-SI_Units'!AZ56</f>
        <v>0</v>
      </c>
      <c r="N56" s="122"/>
      <c r="O56" s="123">
        <f>'SERIES_DB-MetaData-SI_Units'!BX56</f>
        <v>1</v>
      </c>
      <c r="P56" s="123"/>
      <c r="Q56" s="124"/>
      <c r="R56" s="124"/>
      <c r="S56" s="119"/>
      <c r="T56" s="119"/>
      <c r="U56" s="119"/>
      <c r="V56" s="184"/>
      <c r="W56" s="119"/>
      <c r="X56" s="119"/>
      <c r="Y56" s="119"/>
      <c r="Z56" s="119"/>
      <c r="AA56" s="125"/>
      <c r="AB56" s="118"/>
      <c r="AC56" s="118"/>
      <c r="AD56" s="126"/>
      <c r="AE56" s="119"/>
      <c r="AF56" s="119"/>
      <c r="AG56" s="119"/>
      <c r="AH56" s="119"/>
      <c r="AI56" s="119"/>
      <c r="AJ56" s="119"/>
      <c r="AK56" s="119"/>
      <c r="AL56" s="123">
        <f>'SERIES_DB-MetaData-SI_Units'!BX56</f>
        <v>1</v>
      </c>
    </row>
    <row r="57" spans="1:38">
      <c r="A57" s="84">
        <f>'SERIES_DB-MetaData'!A57</f>
        <v>52</v>
      </c>
      <c r="B57" s="84">
        <f>'SERIES_DB-MetaData'!B57</f>
        <v>0</v>
      </c>
      <c r="C57" s="105">
        <f>'SERIES_DB-MetaData'!C57</f>
        <v>5</v>
      </c>
      <c r="D57" s="105" t="str">
        <f>'SERIES_DB-MetaData'!D57</f>
        <v>3C</v>
      </c>
      <c r="E57" s="105" t="str">
        <f>'SERIES_DB-MetaData'!E57</f>
        <v>Hines et al. 2004</v>
      </c>
      <c r="F57" s="87" t="str">
        <f>'SERIES_DB-MetaData'!F57</f>
        <v>SI</v>
      </c>
      <c r="G57" s="118">
        <f>'SERIES_DB-MetaData-SI_Units'!I57</f>
        <v>40.9</v>
      </c>
      <c r="H57" s="119">
        <f>('SERIES_DB-MetaData-SI_Units'!L57*1000)/'SERIES_DB-MetaData-SI_Units'!U57</f>
        <v>4.5135648730464695</v>
      </c>
      <c r="I57" s="118">
        <f>'SERIES_DB-MetaData-SI_Units'!S57/'SERIES_DB-MetaData-SI_Units'!P57</f>
        <v>2.4997266265718974</v>
      </c>
      <c r="J57" s="118">
        <f>'SERIES_DB-MetaData-SI_Units'!S57</f>
        <v>4572</v>
      </c>
      <c r="K57" s="120">
        <f>'SERIES_DB-MetaData-SI_Units'!AG57</f>
        <v>1.5652824279374806</v>
      </c>
      <c r="L57" s="121">
        <f>'SERIES_DB-MetaData-SI_Units'!AY57</f>
        <v>0.36354013349158643</v>
      </c>
      <c r="M57" s="121">
        <f>'SERIES_DB-MetaData-SI_Units'!AZ57</f>
        <v>0</v>
      </c>
      <c r="N57" s="122"/>
      <c r="O57" s="123">
        <f>'SERIES_DB-MetaData-SI_Units'!BX57</f>
        <v>1</v>
      </c>
      <c r="P57" s="123"/>
      <c r="Q57" s="124"/>
      <c r="R57" s="124"/>
      <c r="S57" s="119"/>
      <c r="T57" s="119"/>
      <c r="U57" s="119"/>
      <c r="V57" s="184"/>
      <c r="W57" s="119"/>
      <c r="X57" s="119"/>
      <c r="Y57" s="119"/>
      <c r="Z57" s="119"/>
      <c r="AA57" s="125"/>
      <c r="AB57" s="118"/>
      <c r="AC57" s="118"/>
      <c r="AD57" s="126"/>
      <c r="AE57" s="119"/>
      <c r="AF57" s="119"/>
      <c r="AG57" s="119"/>
      <c r="AH57" s="119"/>
      <c r="AI57" s="119"/>
      <c r="AJ57" s="119"/>
      <c r="AK57" s="119"/>
      <c r="AL57" s="123">
        <f>'SERIES_DB-MetaData-SI_Units'!BX57</f>
        <v>1</v>
      </c>
    </row>
    <row r="58" spans="1:38">
      <c r="A58" s="84">
        <f>'SERIES_DB-MetaData'!A58</f>
        <v>53</v>
      </c>
      <c r="B58" s="84">
        <f>'SERIES_DB-MetaData'!B58</f>
        <v>0</v>
      </c>
      <c r="C58" s="105">
        <f>'SERIES_DB-MetaData'!C58</f>
        <v>1</v>
      </c>
      <c r="D58" s="105" t="str">
        <f>'SERIES_DB-MetaData'!D58</f>
        <v>Hirosawa_7-1</v>
      </c>
      <c r="E58" s="105" t="str">
        <f>'SERIES_DB-MetaData'!E58</f>
        <v>Hirosawa, 1975 (from Lu et al., 2010, NEES Database)</v>
      </c>
      <c r="F58" s="87" t="str">
        <f>'SERIES_DB-MetaData'!F58</f>
        <v>SI</v>
      </c>
      <c r="G58" s="118">
        <f>'SERIES_DB-MetaData-SI_Units'!I58</f>
        <v>17.2</v>
      </c>
      <c r="H58" s="119">
        <f>('SERIES_DB-MetaData-SI_Units'!L58*1000)/'SERIES_DB-MetaData-SI_Units'!U58</f>
        <v>2</v>
      </c>
      <c r="I58" s="118">
        <f>'SERIES_DB-MetaData-SI_Units'!S58/'SERIES_DB-MetaData-SI_Units'!P58</f>
        <v>1</v>
      </c>
      <c r="J58" s="118">
        <f>'SERIES_DB-MetaData-SI_Units'!S58</f>
        <v>1700</v>
      </c>
      <c r="K58" s="120">
        <f>'SERIES_DB-MetaData-SI_Units'!AG58</f>
        <v>0.52669320586217494</v>
      </c>
      <c r="L58" s="121">
        <f>'SERIES_DB-MetaData-SI_Units'!AY58</f>
        <v>0.62846728037011723</v>
      </c>
      <c r="M58" s="121">
        <f>'SERIES_DB-MetaData-SI_Units'!AZ58</f>
        <v>0</v>
      </c>
      <c r="N58" s="122"/>
      <c r="O58" s="123">
        <f>'SERIES_DB-MetaData-SI_Units'!BX58</f>
        <v>5</v>
      </c>
      <c r="P58" s="123"/>
      <c r="Q58" s="124"/>
      <c r="R58" s="124"/>
      <c r="S58" s="119"/>
      <c r="T58" s="119"/>
      <c r="U58" s="119"/>
      <c r="V58" s="184"/>
      <c r="W58" s="119"/>
      <c r="X58" s="119"/>
      <c r="Y58" s="119"/>
      <c r="Z58" s="119"/>
      <c r="AA58" s="125"/>
      <c r="AB58" s="118"/>
      <c r="AC58" s="118"/>
      <c r="AD58" s="126"/>
      <c r="AE58" s="119"/>
      <c r="AF58" s="119"/>
      <c r="AG58" s="119"/>
      <c r="AH58" s="119"/>
      <c r="AI58" s="119"/>
      <c r="AJ58" s="119"/>
      <c r="AK58" s="119"/>
      <c r="AL58" s="123">
        <f>'SERIES_DB-MetaData-SI_Units'!BX58</f>
        <v>5</v>
      </c>
    </row>
    <row r="59" spans="1:38">
      <c r="A59" s="84">
        <f>'SERIES_DB-MetaData'!A59</f>
        <v>54</v>
      </c>
      <c r="B59" s="84">
        <f>'SERIES_DB-MetaData'!B59</f>
        <v>0</v>
      </c>
      <c r="C59" s="105">
        <f>'SERIES_DB-MetaData'!C59</f>
        <v>2</v>
      </c>
      <c r="D59" s="105" t="str">
        <f>'SERIES_DB-MetaData'!D59</f>
        <v>Hirosawa_7-2</v>
      </c>
      <c r="E59" s="105" t="str">
        <f>'SERIES_DB-MetaData'!E59</f>
        <v>Hirosawa, 1975 (from Lu et al., 2010, NEES Database)</v>
      </c>
      <c r="F59" s="87" t="str">
        <f>'SERIES_DB-MetaData'!F59</f>
        <v>SI</v>
      </c>
      <c r="G59" s="118">
        <f>'SERIES_DB-MetaData-SI_Units'!I59</f>
        <v>20.8</v>
      </c>
      <c r="H59" s="119">
        <f>('SERIES_DB-MetaData-SI_Units'!L59*1000)/'SERIES_DB-MetaData-SI_Units'!U59</f>
        <v>2</v>
      </c>
      <c r="I59" s="118">
        <f>'SERIES_DB-MetaData-SI_Units'!S59/'SERIES_DB-MetaData-SI_Units'!P59</f>
        <v>1</v>
      </c>
      <c r="J59" s="118">
        <f>'SERIES_DB-MetaData-SI_Units'!S59</f>
        <v>1700</v>
      </c>
      <c r="K59" s="120">
        <f>'SERIES_DB-MetaData-SI_Units'!AG59</f>
        <v>0.52669320586217494</v>
      </c>
      <c r="L59" s="121">
        <f>'SERIES_DB-MetaData-SI_Units'!AY59</f>
        <v>0.62846728037011723</v>
      </c>
      <c r="M59" s="121">
        <f>'SERIES_DB-MetaData-SI_Units'!AZ59</f>
        <v>0</v>
      </c>
      <c r="N59" s="122"/>
      <c r="O59" s="123">
        <f>'SERIES_DB-MetaData-SI_Units'!BX59</f>
        <v>2</v>
      </c>
      <c r="P59" s="123"/>
      <c r="Q59" s="124"/>
      <c r="R59" s="124"/>
      <c r="S59" s="119"/>
      <c r="T59" s="119"/>
      <c r="U59" s="119"/>
      <c r="V59" s="184"/>
      <c r="W59" s="119"/>
      <c r="X59" s="119"/>
      <c r="Y59" s="119"/>
      <c r="Z59" s="119"/>
      <c r="AA59" s="125"/>
      <c r="AB59" s="118"/>
      <c r="AC59" s="118"/>
      <c r="AD59" s="126"/>
      <c r="AE59" s="119"/>
      <c r="AF59" s="119"/>
      <c r="AG59" s="119"/>
      <c r="AH59" s="119"/>
      <c r="AI59" s="119"/>
      <c r="AJ59" s="119"/>
      <c r="AK59" s="119"/>
      <c r="AL59" s="123">
        <f>'SERIES_DB-MetaData-SI_Units'!BX59</f>
        <v>2</v>
      </c>
    </row>
    <row r="60" spans="1:38">
      <c r="A60" s="84">
        <f>'SERIES_DB-MetaData'!A60</f>
        <v>55</v>
      </c>
      <c r="B60" s="84">
        <f>'SERIES_DB-MetaData'!B60</f>
        <v>0</v>
      </c>
      <c r="C60" s="105">
        <f>'SERIES_DB-MetaData'!C60</f>
        <v>3</v>
      </c>
      <c r="D60" s="105" t="str">
        <f>'SERIES_DB-MetaData'!D60</f>
        <v>Hirosawa_7-3</v>
      </c>
      <c r="E60" s="105" t="str">
        <f>'SERIES_DB-MetaData'!E60</f>
        <v>Hirosawa, 1975 (from Lu et al., 2010, NEES Database)</v>
      </c>
      <c r="F60" s="87" t="str">
        <f>'SERIES_DB-MetaData'!F60</f>
        <v>SI</v>
      </c>
      <c r="G60" s="118">
        <f>'SERIES_DB-MetaData-SI_Units'!I60</f>
        <v>20.8</v>
      </c>
      <c r="H60" s="119">
        <f>('SERIES_DB-MetaData-SI_Units'!L60*1000)/'SERIES_DB-MetaData-SI_Units'!U60</f>
        <v>2</v>
      </c>
      <c r="I60" s="118">
        <f>'SERIES_DB-MetaData-SI_Units'!S60/'SERIES_DB-MetaData-SI_Units'!P60</f>
        <v>1</v>
      </c>
      <c r="J60" s="118">
        <f>'SERIES_DB-MetaData-SI_Units'!S60</f>
        <v>1700</v>
      </c>
      <c r="K60" s="120">
        <f>'SERIES_DB-MetaData-SI_Units'!AG60</f>
        <v>0.52669320586217494</v>
      </c>
      <c r="L60" s="121">
        <f>'SERIES_DB-MetaData-SI_Units'!AY60</f>
        <v>0.62846728037011723</v>
      </c>
      <c r="M60" s="121">
        <f>'SERIES_DB-MetaData-SI_Units'!AZ60</f>
        <v>0</v>
      </c>
      <c r="N60" s="122"/>
      <c r="O60" s="123">
        <f>'SERIES_DB-MetaData-SI_Units'!BX60</f>
        <v>4</v>
      </c>
      <c r="P60" s="123"/>
      <c r="Q60" s="124"/>
      <c r="R60" s="124"/>
      <c r="S60" s="119"/>
      <c r="T60" s="119"/>
      <c r="U60" s="119"/>
      <c r="V60" s="184"/>
      <c r="W60" s="119"/>
      <c r="X60" s="119"/>
      <c r="Y60" s="119"/>
      <c r="Z60" s="119"/>
      <c r="AA60" s="125"/>
      <c r="AB60" s="118"/>
      <c r="AC60" s="118"/>
      <c r="AD60" s="126"/>
      <c r="AE60" s="119"/>
      <c r="AF60" s="119"/>
      <c r="AG60" s="119"/>
      <c r="AH60" s="119"/>
      <c r="AI60" s="119"/>
      <c r="AJ60" s="119"/>
      <c r="AK60" s="119"/>
      <c r="AL60" s="123">
        <f>'SERIES_DB-MetaData-SI_Units'!BX60</f>
        <v>4</v>
      </c>
    </row>
    <row r="61" spans="1:38">
      <c r="A61" s="84">
        <f>'SERIES_DB-MetaData'!A61</f>
        <v>56</v>
      </c>
      <c r="B61" s="84">
        <f>'SERIES_DB-MetaData'!B61</f>
        <v>0</v>
      </c>
      <c r="C61" s="105">
        <f>'SERIES_DB-MetaData'!C61</f>
        <v>4</v>
      </c>
      <c r="D61" s="105" t="str">
        <f>'SERIES_DB-MetaData'!D61</f>
        <v>Hirosawa_7-4</v>
      </c>
      <c r="E61" s="105" t="str">
        <f>'SERIES_DB-MetaData'!E61</f>
        <v>Hirosawa, 1975 (from Lu et al., 2010, NEES Database)</v>
      </c>
      <c r="F61" s="87" t="str">
        <f>'SERIES_DB-MetaData'!F61</f>
        <v>SI</v>
      </c>
      <c r="G61" s="118">
        <f>'SERIES_DB-MetaData-SI_Units'!I61</f>
        <v>13.7</v>
      </c>
      <c r="H61" s="119">
        <f>('SERIES_DB-MetaData-SI_Units'!L61*1000)/'SERIES_DB-MetaData-SI_Units'!U61</f>
        <v>2</v>
      </c>
      <c r="I61" s="118">
        <f>'SERIES_DB-MetaData-SI_Units'!S61/'SERIES_DB-MetaData-SI_Units'!P61</f>
        <v>1</v>
      </c>
      <c r="J61" s="118">
        <f>'SERIES_DB-MetaData-SI_Units'!S61</f>
        <v>1700</v>
      </c>
      <c r="K61" s="120">
        <f>'SERIES_DB-MetaData-SI_Units'!AG61</f>
        <v>0.52669320586217494</v>
      </c>
      <c r="L61" s="121">
        <f>'SERIES_DB-MetaData-SI_Units'!AY61</f>
        <v>0.62846728037011723</v>
      </c>
      <c r="M61" s="121">
        <f>'SERIES_DB-MetaData-SI_Units'!AZ61</f>
        <v>0</v>
      </c>
      <c r="N61" s="122"/>
      <c r="O61" s="123">
        <f>'SERIES_DB-MetaData-SI_Units'!BX61</f>
        <v>9</v>
      </c>
      <c r="P61" s="123"/>
      <c r="Q61" s="124"/>
      <c r="R61" s="124"/>
      <c r="S61" s="119"/>
      <c r="T61" s="119"/>
      <c r="U61" s="119"/>
      <c r="V61" s="184"/>
      <c r="W61" s="119"/>
      <c r="X61" s="119"/>
      <c r="Y61" s="119"/>
      <c r="Z61" s="119"/>
      <c r="AA61" s="125"/>
      <c r="AB61" s="118"/>
      <c r="AC61" s="118"/>
      <c r="AD61" s="126"/>
      <c r="AE61" s="119"/>
      <c r="AF61" s="119"/>
      <c r="AG61" s="119"/>
      <c r="AH61" s="119"/>
      <c r="AI61" s="119"/>
      <c r="AJ61" s="119"/>
      <c r="AK61" s="119"/>
      <c r="AL61" s="123">
        <f>'SERIES_DB-MetaData-SI_Units'!BX61</f>
        <v>9</v>
      </c>
    </row>
    <row r="62" spans="1:38">
      <c r="A62" s="84">
        <f>'SERIES_DB-MetaData'!A62</f>
        <v>57</v>
      </c>
      <c r="B62" s="84">
        <f>'SERIES_DB-MetaData'!B62</f>
        <v>0</v>
      </c>
      <c r="C62" s="105">
        <f>'SERIES_DB-MetaData'!C62</f>
        <v>5</v>
      </c>
      <c r="D62" s="105" t="str">
        <f>'SERIES_DB-MetaData'!D62</f>
        <v>Hirosawa_7-5</v>
      </c>
      <c r="E62" s="105" t="str">
        <f>'SERIES_DB-MetaData'!E62</f>
        <v>Hirosawa, 1975 (from Lu et al., 2010, NEES Database)</v>
      </c>
      <c r="F62" s="87" t="str">
        <f>'SERIES_DB-MetaData'!F62</f>
        <v>SI</v>
      </c>
      <c r="G62" s="118">
        <f>'SERIES_DB-MetaData-SI_Units'!I62</f>
        <v>14.7</v>
      </c>
      <c r="H62" s="119">
        <f>('SERIES_DB-MetaData-SI_Units'!L62*1000)/'SERIES_DB-MetaData-SI_Units'!U62</f>
        <v>1.9999999999999996</v>
      </c>
      <c r="I62" s="118">
        <f>'SERIES_DB-MetaData-SI_Units'!S62/'SERIES_DB-MetaData-SI_Units'!P62</f>
        <v>1</v>
      </c>
      <c r="J62" s="118">
        <f>'SERIES_DB-MetaData-SI_Units'!S62</f>
        <v>1700</v>
      </c>
      <c r="K62" s="120">
        <f>'SERIES_DB-MetaData-SI_Units'!AG62</f>
        <v>0.52669320586217494</v>
      </c>
      <c r="L62" s="121">
        <f>'SERIES_DB-MetaData-SI_Units'!AY62</f>
        <v>0.62846728037011723</v>
      </c>
      <c r="M62" s="121">
        <f>'SERIES_DB-MetaData-SI_Units'!AZ62</f>
        <v>0</v>
      </c>
      <c r="N62" s="122"/>
      <c r="O62" s="123">
        <f>'SERIES_DB-MetaData-SI_Units'!BX62</f>
        <v>4</v>
      </c>
      <c r="P62" s="123"/>
      <c r="Q62" s="124"/>
      <c r="R62" s="124"/>
      <c r="S62" s="119"/>
      <c r="T62" s="119"/>
      <c r="U62" s="119"/>
      <c r="V62" s="184"/>
      <c r="W62" s="119"/>
      <c r="X62" s="119"/>
      <c r="Y62" s="119"/>
      <c r="Z62" s="119"/>
      <c r="AA62" s="125"/>
      <c r="AB62" s="118"/>
      <c r="AC62" s="118"/>
      <c r="AD62" s="126"/>
      <c r="AE62" s="119"/>
      <c r="AF62" s="119"/>
      <c r="AG62" s="119"/>
      <c r="AH62" s="119"/>
      <c r="AI62" s="119"/>
      <c r="AJ62" s="119"/>
      <c r="AK62" s="119"/>
      <c r="AL62" s="123">
        <f>'SERIES_DB-MetaData-SI_Units'!BX62</f>
        <v>4</v>
      </c>
    </row>
    <row r="63" spans="1:38">
      <c r="A63" s="84">
        <f>'SERIES_DB-MetaData'!A63</f>
        <v>58</v>
      </c>
      <c r="B63" s="84">
        <f>'SERIES_DB-MetaData'!B63</f>
        <v>0</v>
      </c>
      <c r="C63" s="105">
        <f>'SERIES_DB-MetaData'!C63</f>
        <v>9</v>
      </c>
      <c r="D63" s="105" t="str">
        <f>'SERIES_DB-MetaData'!D63</f>
        <v>Hirosawa_8-3</v>
      </c>
      <c r="E63" s="105" t="str">
        <f>'SERIES_DB-MetaData'!E63</f>
        <v>Hirosawa, 1975 (from Lu et al., 2010, NEES Database)</v>
      </c>
      <c r="F63" s="87" t="str">
        <f>'SERIES_DB-MetaData'!F63</f>
        <v>SI</v>
      </c>
      <c r="G63" s="118">
        <f>'SERIES_DB-MetaData-SI_Units'!I63</f>
        <v>14.7</v>
      </c>
      <c r="H63" s="119">
        <f>('SERIES_DB-MetaData-SI_Units'!L63*1000)/'SERIES_DB-MetaData-SI_Units'!U63</f>
        <v>1.9999999999999996</v>
      </c>
      <c r="I63" s="118">
        <f>'SERIES_DB-MetaData-SI_Units'!S63/'SERIES_DB-MetaData-SI_Units'!P63</f>
        <v>1</v>
      </c>
      <c r="J63" s="118">
        <f>'SERIES_DB-MetaData-SI_Units'!S63</f>
        <v>1700</v>
      </c>
      <c r="K63" s="120">
        <f>'SERIES_DB-MetaData-SI_Units'!AG63</f>
        <v>0.21067728234486996</v>
      </c>
      <c r="L63" s="121">
        <f>'SERIES_DB-MetaData-SI_Units'!AY63</f>
        <v>0.62846728037011723</v>
      </c>
      <c r="M63" s="121">
        <f>'SERIES_DB-MetaData-SI_Units'!AZ63</f>
        <v>0</v>
      </c>
      <c r="N63" s="122"/>
      <c r="O63" s="123">
        <f>'SERIES_DB-MetaData-SI_Units'!BX63</f>
        <v>9</v>
      </c>
      <c r="P63" s="123"/>
      <c r="Q63" s="124"/>
      <c r="R63" s="124"/>
      <c r="S63" s="119"/>
      <c r="T63" s="119"/>
      <c r="U63" s="119"/>
      <c r="V63" s="184"/>
      <c r="W63" s="119"/>
      <c r="X63" s="119"/>
      <c r="Y63" s="119"/>
      <c r="Z63" s="119"/>
      <c r="AA63" s="125"/>
      <c r="AB63" s="118"/>
      <c r="AC63" s="118"/>
      <c r="AD63" s="126"/>
      <c r="AE63" s="119"/>
      <c r="AF63" s="119"/>
      <c r="AG63" s="119"/>
      <c r="AH63" s="119"/>
      <c r="AI63" s="119"/>
      <c r="AJ63" s="119"/>
      <c r="AK63" s="119"/>
      <c r="AL63" s="123">
        <f>'SERIES_DB-MetaData-SI_Units'!BX63</f>
        <v>9</v>
      </c>
    </row>
    <row r="64" spans="1:38">
      <c r="A64" s="84">
        <f>'SERIES_DB-MetaData'!A64</f>
        <v>59</v>
      </c>
      <c r="B64" s="84">
        <f>'SERIES_DB-MetaData'!B64</f>
        <v>0</v>
      </c>
      <c r="C64" s="105">
        <f>'SERIES_DB-MetaData'!C64</f>
        <v>10</v>
      </c>
      <c r="D64" s="105" t="str">
        <f>'SERIES_DB-MetaData'!D64</f>
        <v>Hirosawa_8-4</v>
      </c>
      <c r="E64" s="105" t="str">
        <f>'SERIES_DB-MetaData'!E64</f>
        <v>Hirosawa, 1975 (from Lu et al., 2010, NEES Database)</v>
      </c>
      <c r="F64" s="87" t="str">
        <f>'SERIES_DB-MetaData'!F64</f>
        <v>SI</v>
      </c>
      <c r="G64" s="118">
        <f>'SERIES_DB-MetaData-SI_Units'!I64</f>
        <v>18.3</v>
      </c>
      <c r="H64" s="119">
        <f>('SERIES_DB-MetaData-SI_Units'!L64*1000)/'SERIES_DB-MetaData-SI_Units'!U64</f>
        <v>2</v>
      </c>
      <c r="I64" s="118">
        <f>'SERIES_DB-MetaData-SI_Units'!S64/'SERIES_DB-MetaData-SI_Units'!P64</f>
        <v>1</v>
      </c>
      <c r="J64" s="118">
        <f>'SERIES_DB-MetaData-SI_Units'!S64</f>
        <v>1700</v>
      </c>
      <c r="K64" s="120">
        <f>'SERIES_DB-MetaData-SI_Units'!AG64</f>
        <v>0.21067728234486996</v>
      </c>
      <c r="L64" s="121">
        <f>'SERIES_DB-MetaData-SI_Units'!AY64</f>
        <v>0.62846728037011723</v>
      </c>
      <c r="M64" s="121">
        <f>'SERIES_DB-MetaData-SI_Units'!AZ64</f>
        <v>0</v>
      </c>
      <c r="N64" s="122"/>
      <c r="O64" s="123">
        <f>'SERIES_DB-MetaData-SI_Units'!BX64</f>
        <v>9</v>
      </c>
      <c r="P64" s="123"/>
      <c r="Q64" s="124"/>
      <c r="R64" s="124"/>
      <c r="S64" s="119"/>
      <c r="T64" s="119"/>
      <c r="U64" s="119"/>
      <c r="V64" s="184"/>
      <c r="W64" s="119"/>
      <c r="X64" s="119"/>
      <c r="Y64" s="119"/>
      <c r="Z64" s="119"/>
      <c r="AA64" s="125"/>
      <c r="AB64" s="118"/>
      <c r="AC64" s="118"/>
      <c r="AD64" s="126"/>
      <c r="AE64" s="119"/>
      <c r="AF64" s="119"/>
      <c r="AG64" s="119"/>
      <c r="AH64" s="119"/>
      <c r="AI64" s="119"/>
      <c r="AJ64" s="119"/>
      <c r="AK64" s="119"/>
      <c r="AL64" s="123">
        <f>'SERIES_DB-MetaData-SI_Units'!BX64</f>
        <v>9</v>
      </c>
    </row>
    <row r="65" spans="1:38">
      <c r="A65" s="84">
        <f>'SERIES_DB-MetaData'!A65</f>
        <v>60</v>
      </c>
      <c r="B65" s="84">
        <f>'SERIES_DB-MetaData'!B65</f>
        <v>0</v>
      </c>
      <c r="C65" s="105">
        <f>'SERIES_DB-MetaData'!C65</f>
        <v>11</v>
      </c>
      <c r="D65" s="105" t="str">
        <f>'SERIES_DB-MetaData'!D65</f>
        <v>Hirosawa_9-1</v>
      </c>
      <c r="E65" s="105" t="str">
        <f>'SERIES_DB-MetaData'!E65</f>
        <v>Hirosawa, 1975 (from Lu et al., 2010, NEES Database)</v>
      </c>
      <c r="F65" s="87" t="str">
        <f>'SERIES_DB-MetaData'!F65</f>
        <v>SI</v>
      </c>
      <c r="G65" s="118">
        <f>'SERIES_DB-MetaData-SI_Units'!I65</f>
        <v>20.8</v>
      </c>
      <c r="H65" s="119">
        <f>('SERIES_DB-MetaData-SI_Units'!L65*1000)/'SERIES_DB-MetaData-SI_Units'!U65</f>
        <v>2</v>
      </c>
      <c r="I65" s="118">
        <f>'SERIES_DB-MetaData-SI_Units'!S65/'SERIES_DB-MetaData-SI_Units'!P65</f>
        <v>2</v>
      </c>
      <c r="J65" s="118">
        <f>'SERIES_DB-MetaData-SI_Units'!S65</f>
        <v>1700</v>
      </c>
      <c r="K65" s="120">
        <f>'SERIES_DB-MetaData-SI_Units'!AG65</f>
        <v>0.85384330334293768</v>
      </c>
      <c r="L65" s="121">
        <f>'SERIES_DB-MetaData-SI_Units'!AY65</f>
        <v>0.62846728037011723</v>
      </c>
      <c r="M65" s="121">
        <f>'SERIES_DB-MetaData-SI_Units'!AZ65</f>
        <v>0</v>
      </c>
      <c r="N65" s="122"/>
      <c r="O65" s="123">
        <f>'SERIES_DB-MetaData-SI_Units'!BX65</f>
        <v>9</v>
      </c>
      <c r="P65" s="123"/>
      <c r="Q65" s="124"/>
      <c r="R65" s="124"/>
      <c r="S65" s="119"/>
      <c r="T65" s="119"/>
      <c r="U65" s="119"/>
      <c r="V65" s="184"/>
      <c r="W65" s="119"/>
      <c r="X65" s="119"/>
      <c r="Y65" s="119"/>
      <c r="Z65" s="119"/>
      <c r="AA65" s="125"/>
      <c r="AB65" s="118"/>
      <c r="AC65" s="118"/>
      <c r="AD65" s="126"/>
      <c r="AE65" s="119"/>
      <c r="AF65" s="119"/>
      <c r="AG65" s="119"/>
      <c r="AH65" s="119"/>
      <c r="AI65" s="119"/>
      <c r="AJ65" s="119"/>
      <c r="AK65" s="119"/>
      <c r="AL65" s="123">
        <f>'SERIES_DB-MetaData-SI_Units'!BX65</f>
        <v>9</v>
      </c>
    </row>
    <row r="66" spans="1:38">
      <c r="A66" s="84">
        <f>'SERIES_DB-MetaData'!A66</f>
        <v>61</v>
      </c>
      <c r="B66" s="84">
        <f>'SERIES_DB-MetaData'!B66</f>
        <v>0</v>
      </c>
      <c r="C66" s="105">
        <f>'SERIES_DB-MetaData'!C66</f>
        <v>12</v>
      </c>
      <c r="D66" s="105" t="str">
        <f>'SERIES_DB-MetaData'!D66</f>
        <v>Hirosawa_9-2</v>
      </c>
      <c r="E66" s="105" t="str">
        <f>'SERIES_DB-MetaData'!E66</f>
        <v>Hirosawa, 1975 (from Lu et al., 2010, NEES Database)</v>
      </c>
      <c r="F66" s="87" t="str">
        <f>'SERIES_DB-MetaData'!F66</f>
        <v>SI</v>
      </c>
      <c r="G66" s="118">
        <f>'SERIES_DB-MetaData-SI_Units'!I66</f>
        <v>17.8</v>
      </c>
      <c r="H66" s="119">
        <f>('SERIES_DB-MetaData-SI_Units'!L66*1000)/'SERIES_DB-MetaData-SI_Units'!U66</f>
        <v>2.0000000000000004</v>
      </c>
      <c r="I66" s="118">
        <f>'SERIES_DB-MetaData-SI_Units'!S66/'SERIES_DB-MetaData-SI_Units'!P66</f>
        <v>2</v>
      </c>
      <c r="J66" s="118">
        <f>'SERIES_DB-MetaData-SI_Units'!S66</f>
        <v>1700</v>
      </c>
      <c r="K66" s="120">
        <f>'SERIES_DB-MetaData-SI_Units'!AG66</f>
        <v>0.85384330334293768</v>
      </c>
      <c r="L66" s="121">
        <f>'SERIES_DB-MetaData-SI_Units'!AY66</f>
        <v>0.62846728037011723</v>
      </c>
      <c r="M66" s="121">
        <f>'SERIES_DB-MetaData-SI_Units'!AZ66</f>
        <v>0</v>
      </c>
      <c r="N66" s="122"/>
      <c r="O66" s="123">
        <f>'SERIES_DB-MetaData-SI_Units'!BX66</f>
        <v>9</v>
      </c>
      <c r="P66" s="123"/>
      <c r="Q66" s="124"/>
      <c r="R66" s="124"/>
      <c r="S66" s="119"/>
      <c r="T66" s="119"/>
      <c r="U66" s="119"/>
      <c r="V66" s="184"/>
      <c r="W66" s="119"/>
      <c r="X66" s="119"/>
      <c r="Y66" s="119"/>
      <c r="Z66" s="119"/>
      <c r="AA66" s="125"/>
      <c r="AB66" s="118"/>
      <c r="AC66" s="118"/>
      <c r="AD66" s="126"/>
      <c r="AE66" s="119"/>
      <c r="AF66" s="119"/>
      <c r="AG66" s="119"/>
      <c r="AH66" s="119"/>
      <c r="AI66" s="119"/>
      <c r="AJ66" s="119"/>
      <c r="AK66" s="119"/>
      <c r="AL66" s="123">
        <f>'SERIES_DB-MetaData-SI_Units'!BX66</f>
        <v>9</v>
      </c>
    </row>
    <row r="67" spans="1:38">
      <c r="A67" s="84">
        <f>'SERIES_DB-MetaData'!A67</f>
        <v>62</v>
      </c>
      <c r="B67" s="84">
        <f>'SERIES_DB-MetaData'!B67</f>
        <v>0</v>
      </c>
      <c r="C67" s="105">
        <f>'SERIES_DB-MetaData'!C67</f>
        <v>13</v>
      </c>
      <c r="D67" s="105" t="str">
        <f>'SERIES_DB-MetaData'!D67</f>
        <v>Hirosawa_9-3</v>
      </c>
      <c r="E67" s="105" t="str">
        <f>'SERIES_DB-MetaData'!E67</f>
        <v>Hirosawa, 1975 (from Lu et al., 2010, NEES Database)</v>
      </c>
      <c r="F67" s="87" t="str">
        <f>'SERIES_DB-MetaData'!F67</f>
        <v>SI</v>
      </c>
      <c r="G67" s="118">
        <f>'SERIES_DB-MetaData-SI_Units'!I67</f>
        <v>17.8</v>
      </c>
      <c r="H67" s="119">
        <f>('SERIES_DB-MetaData-SI_Units'!L67*1000)/'SERIES_DB-MetaData-SI_Units'!U67</f>
        <v>2.0000000000000004</v>
      </c>
      <c r="I67" s="118">
        <f>'SERIES_DB-MetaData-SI_Units'!S67/'SERIES_DB-MetaData-SI_Units'!P67</f>
        <v>2</v>
      </c>
      <c r="J67" s="118">
        <f>'SERIES_DB-MetaData-SI_Units'!S67</f>
        <v>1700</v>
      </c>
      <c r="K67" s="120">
        <f>'SERIES_DB-MetaData-SI_Units'!AG67</f>
        <v>0.84270912937947984</v>
      </c>
      <c r="L67" s="121">
        <f>'SERIES_DB-MetaData-SI_Units'!AY67</f>
        <v>0.62846728037011723</v>
      </c>
      <c r="M67" s="121">
        <f>'SERIES_DB-MetaData-SI_Units'!AZ67</f>
        <v>0</v>
      </c>
      <c r="N67" s="122"/>
      <c r="O67" s="123">
        <f>'SERIES_DB-MetaData-SI_Units'!BX67</f>
        <v>9</v>
      </c>
      <c r="P67" s="123"/>
      <c r="Q67" s="124"/>
      <c r="R67" s="124"/>
      <c r="S67" s="119"/>
      <c r="T67" s="119"/>
      <c r="U67" s="119"/>
      <c r="V67" s="184"/>
      <c r="W67" s="119"/>
      <c r="X67" s="119"/>
      <c r="Y67" s="119"/>
      <c r="Z67" s="119"/>
      <c r="AA67" s="125"/>
      <c r="AB67" s="118"/>
      <c r="AC67" s="118"/>
      <c r="AD67" s="126"/>
      <c r="AE67" s="119"/>
      <c r="AF67" s="119"/>
      <c r="AG67" s="119"/>
      <c r="AH67" s="119"/>
      <c r="AI67" s="119"/>
      <c r="AJ67" s="119"/>
      <c r="AK67" s="119"/>
      <c r="AL67" s="123">
        <f>'SERIES_DB-MetaData-SI_Units'!BX67</f>
        <v>9</v>
      </c>
    </row>
    <row r="68" spans="1:38">
      <c r="A68" s="84">
        <f>'SERIES_DB-MetaData'!A68</f>
        <v>63</v>
      </c>
      <c r="B68" s="84">
        <f>'SERIES_DB-MetaData'!B68</f>
        <v>0</v>
      </c>
      <c r="C68" s="105">
        <f>'SERIES_DB-MetaData'!C68</f>
        <v>14</v>
      </c>
      <c r="D68" s="105" t="str">
        <f>'SERIES_DB-MetaData'!D68</f>
        <v>Hirosawa_9-4</v>
      </c>
      <c r="E68" s="105" t="str">
        <f>'SERIES_DB-MetaData'!E68</f>
        <v>Hirosawa, 1975 (from Lu et al., 2010, NEES Database)</v>
      </c>
      <c r="F68" s="87" t="str">
        <f>'SERIES_DB-MetaData'!F68</f>
        <v>SI</v>
      </c>
      <c r="G68" s="118">
        <f>'SERIES_DB-MetaData-SI_Units'!I68</f>
        <v>20.8</v>
      </c>
      <c r="H68" s="119">
        <f>('SERIES_DB-MetaData-SI_Units'!L68*1000)/'SERIES_DB-MetaData-SI_Units'!U68</f>
        <v>2</v>
      </c>
      <c r="I68" s="118">
        <f>'SERIES_DB-MetaData-SI_Units'!S68/'SERIES_DB-MetaData-SI_Units'!P68</f>
        <v>2</v>
      </c>
      <c r="J68" s="118">
        <f>'SERIES_DB-MetaData-SI_Units'!S68</f>
        <v>1700</v>
      </c>
      <c r="K68" s="120">
        <f>'SERIES_DB-MetaData-SI_Units'!AG68</f>
        <v>0.84270912937947984</v>
      </c>
      <c r="L68" s="121">
        <f>'SERIES_DB-MetaData-SI_Units'!AY68</f>
        <v>0.62846728037011723</v>
      </c>
      <c r="M68" s="121">
        <f>'SERIES_DB-MetaData-SI_Units'!AZ68</f>
        <v>0</v>
      </c>
      <c r="N68" s="122"/>
      <c r="O68" s="123">
        <f>'SERIES_DB-MetaData-SI_Units'!BX68</f>
        <v>9</v>
      </c>
      <c r="P68" s="123"/>
      <c r="Q68" s="124"/>
      <c r="R68" s="124"/>
      <c r="S68" s="119"/>
      <c r="T68" s="119"/>
      <c r="U68" s="119"/>
      <c r="V68" s="184"/>
      <c r="W68" s="119"/>
      <c r="X68" s="119"/>
      <c r="Y68" s="119"/>
      <c r="Z68" s="119"/>
      <c r="AA68" s="125"/>
      <c r="AB68" s="118"/>
      <c r="AC68" s="118"/>
      <c r="AD68" s="126"/>
      <c r="AE68" s="119"/>
      <c r="AF68" s="119"/>
      <c r="AG68" s="119"/>
      <c r="AH68" s="119"/>
      <c r="AI68" s="119"/>
      <c r="AJ68" s="119"/>
      <c r="AK68" s="119"/>
      <c r="AL68" s="123">
        <f>'SERIES_DB-MetaData-SI_Units'!BX68</f>
        <v>9</v>
      </c>
    </row>
    <row r="69" spans="1:38">
      <c r="A69" s="84">
        <f>'SERIES_DB-MetaData'!A69</f>
        <v>64</v>
      </c>
      <c r="B69" s="84">
        <f>'SERIES_DB-MetaData'!B69</f>
        <v>0</v>
      </c>
      <c r="C69" s="105">
        <f>'SERIES_DB-MetaData'!C69</f>
        <v>15</v>
      </c>
      <c r="D69" s="105" t="str">
        <f>'SERIES_DB-MetaData'!D69</f>
        <v>Hirosawa _1-1</v>
      </c>
      <c r="E69" s="105" t="str">
        <f>'SERIES_DB-MetaData'!E69</f>
        <v>Hirosawa, 1975 (from Lu et al., 2010, NEES Database)</v>
      </c>
      <c r="F69" s="87" t="str">
        <f>'SERIES_DB-MetaData'!F69</f>
        <v>SI</v>
      </c>
      <c r="G69" s="118">
        <f>'SERIES_DB-MetaData-SI_Units'!I69</f>
        <v>23.5</v>
      </c>
      <c r="H69" s="119">
        <f>('SERIES_DB-MetaData-SI_Units'!L69*1000)/'SERIES_DB-MetaData-SI_Units'!U69</f>
        <v>0</v>
      </c>
      <c r="I69" s="118">
        <f>'SERIES_DB-MetaData-SI_Units'!S69/'SERIES_DB-MetaData-SI_Units'!P69</f>
        <v>1.1666666666666667</v>
      </c>
      <c r="J69" s="118">
        <f>'SERIES_DB-MetaData-SI_Units'!S69</f>
        <v>700</v>
      </c>
      <c r="K69" s="120">
        <f>'SERIES_DB-MetaData-SI_Units'!AG69</f>
        <v>1.1423973285781066</v>
      </c>
      <c r="L69" s="121">
        <f>'SERIES_DB-MetaData-SI_Units'!AY69</f>
        <v>6.157521601035993E-2</v>
      </c>
      <c r="M69" s="121">
        <f>'SERIES_DB-MetaData-SI_Units'!AZ69</f>
        <v>0</v>
      </c>
      <c r="N69" s="122"/>
      <c r="O69" s="123">
        <f>'SERIES_DB-MetaData-SI_Units'!BX69</f>
        <v>1</v>
      </c>
      <c r="P69" s="123"/>
      <c r="Q69" s="124"/>
      <c r="R69" s="124"/>
      <c r="S69" s="119"/>
      <c r="T69" s="119"/>
      <c r="U69" s="119"/>
      <c r="V69" s="184"/>
      <c r="W69" s="119"/>
      <c r="X69" s="119"/>
      <c r="Y69" s="119"/>
      <c r="Z69" s="119"/>
      <c r="AA69" s="125"/>
      <c r="AB69" s="118"/>
      <c r="AC69" s="118"/>
      <c r="AD69" s="126"/>
      <c r="AE69" s="119"/>
      <c r="AF69" s="119"/>
      <c r="AG69" s="119"/>
      <c r="AH69" s="119"/>
      <c r="AI69" s="119"/>
      <c r="AJ69" s="119"/>
      <c r="AK69" s="119"/>
      <c r="AL69" s="123">
        <f>'SERIES_DB-MetaData-SI_Units'!BX69</f>
        <v>1</v>
      </c>
    </row>
    <row r="70" spans="1:38">
      <c r="A70" s="84">
        <f>'SERIES_DB-MetaData'!A70</f>
        <v>65</v>
      </c>
      <c r="B70" s="84">
        <f>'SERIES_DB-MetaData'!B70</f>
        <v>0</v>
      </c>
      <c r="C70" s="105">
        <f>'SERIES_DB-MetaData'!C70</f>
        <v>16</v>
      </c>
      <c r="D70" s="105" t="str">
        <f>'SERIES_DB-MetaData'!D70</f>
        <v>Hirosawa _1-2</v>
      </c>
      <c r="E70" s="105" t="str">
        <f>'SERIES_DB-MetaData'!E70</f>
        <v>Hirosawa, 1975 (from Lu et al., 2010, NEES Database)</v>
      </c>
      <c r="F70" s="87" t="str">
        <f>'SERIES_DB-MetaData'!F70</f>
        <v>SI</v>
      </c>
      <c r="G70" s="118">
        <f>'SERIES_DB-MetaData-SI_Units'!I70</f>
        <v>27.1</v>
      </c>
      <c r="H70" s="119">
        <f>('SERIES_DB-MetaData-SI_Units'!L70*1000)/'SERIES_DB-MetaData-SI_Units'!U70</f>
        <v>1.6773694390715668</v>
      </c>
      <c r="I70" s="118">
        <f>'SERIES_DB-MetaData-SI_Units'!S70/'SERIES_DB-MetaData-SI_Units'!P70</f>
        <v>1.1666666666666667</v>
      </c>
      <c r="J70" s="118">
        <f>'SERIES_DB-MetaData-SI_Units'!S70</f>
        <v>700</v>
      </c>
      <c r="K70" s="120">
        <f>'SERIES_DB-MetaData-SI_Units'!AG70</f>
        <v>1.1423973285781066</v>
      </c>
      <c r="L70" s="121">
        <f>'SERIES_DB-MetaData-SI_Units'!AY70</f>
        <v>6.157521601035993E-2</v>
      </c>
      <c r="M70" s="121">
        <f>'SERIES_DB-MetaData-SI_Units'!AZ70</f>
        <v>0</v>
      </c>
      <c r="N70" s="122"/>
      <c r="O70" s="123">
        <f>'SERIES_DB-MetaData-SI_Units'!BX70</f>
        <v>1</v>
      </c>
      <c r="P70" s="123"/>
      <c r="Q70" s="124"/>
      <c r="R70" s="124"/>
      <c r="S70" s="119"/>
      <c r="T70" s="119"/>
      <c r="U70" s="119"/>
      <c r="V70" s="184"/>
      <c r="W70" s="119"/>
      <c r="X70" s="119"/>
      <c r="Y70" s="119"/>
      <c r="Z70" s="119"/>
      <c r="AA70" s="125"/>
      <c r="AB70" s="118"/>
      <c r="AC70" s="118"/>
      <c r="AD70" s="126"/>
      <c r="AE70" s="119"/>
      <c r="AF70" s="119"/>
      <c r="AG70" s="119"/>
      <c r="AH70" s="119"/>
      <c r="AI70" s="119"/>
      <c r="AJ70" s="119"/>
      <c r="AK70" s="119"/>
      <c r="AL70" s="123">
        <f>'SERIES_DB-MetaData-SI_Units'!BX70</f>
        <v>1</v>
      </c>
    </row>
    <row r="71" spans="1:38">
      <c r="A71" s="84">
        <f>'SERIES_DB-MetaData'!A71</f>
        <v>66</v>
      </c>
      <c r="B71" s="84">
        <f>'SERIES_DB-MetaData'!B71</f>
        <v>0</v>
      </c>
      <c r="C71" s="105">
        <f>'SERIES_DB-MetaData'!C71</f>
        <v>17</v>
      </c>
      <c r="D71" s="105" t="str">
        <f>'SERIES_DB-MetaData'!D71</f>
        <v>Hirosawa _1-3</v>
      </c>
      <c r="E71" s="105" t="str">
        <f>'SERIES_DB-MetaData'!E71</f>
        <v>Hirosawa, 1975 (from Lu et al., 2010, NEES Database)</v>
      </c>
      <c r="F71" s="87" t="str">
        <f>'SERIES_DB-MetaData'!F71</f>
        <v>SI</v>
      </c>
      <c r="G71" s="118">
        <f>'SERIES_DB-MetaData-SI_Units'!I71</f>
        <v>26.9</v>
      </c>
      <c r="H71" s="119">
        <f>('SERIES_DB-MetaData-SI_Units'!L71*1000)/'SERIES_DB-MetaData-SI_Units'!U71</f>
        <v>2.8876216034887618</v>
      </c>
      <c r="I71" s="118">
        <f>'SERIES_DB-MetaData-SI_Units'!S71/'SERIES_DB-MetaData-SI_Units'!P71</f>
        <v>1.1666666666666667</v>
      </c>
      <c r="J71" s="118">
        <f>'SERIES_DB-MetaData-SI_Units'!S71</f>
        <v>700</v>
      </c>
      <c r="K71" s="120">
        <f>'SERIES_DB-MetaData-SI_Units'!AG71</f>
        <v>1.1423973285781066</v>
      </c>
      <c r="L71" s="121">
        <f>'SERIES_DB-MetaData-SI_Units'!AY71</f>
        <v>6.157521601035993E-2</v>
      </c>
      <c r="M71" s="121">
        <f>'SERIES_DB-MetaData-SI_Units'!AZ71</f>
        <v>0</v>
      </c>
      <c r="N71" s="122"/>
      <c r="O71" s="123">
        <f>'SERIES_DB-MetaData-SI_Units'!BX71</f>
        <v>1</v>
      </c>
      <c r="P71" s="123"/>
      <c r="Q71" s="124"/>
      <c r="R71" s="124"/>
      <c r="S71" s="119"/>
      <c r="T71" s="119"/>
      <c r="U71" s="119"/>
      <c r="V71" s="184"/>
      <c r="W71" s="119"/>
      <c r="X71" s="119"/>
      <c r="Y71" s="119"/>
      <c r="Z71" s="119"/>
      <c r="AA71" s="125"/>
      <c r="AB71" s="118"/>
      <c r="AC71" s="118"/>
      <c r="AD71" s="126"/>
      <c r="AE71" s="119"/>
      <c r="AF71" s="119"/>
      <c r="AG71" s="119"/>
      <c r="AH71" s="119"/>
      <c r="AI71" s="119"/>
      <c r="AJ71" s="119"/>
      <c r="AK71" s="119"/>
      <c r="AL71" s="123">
        <f>'SERIES_DB-MetaData-SI_Units'!BX71</f>
        <v>1</v>
      </c>
    </row>
    <row r="72" spans="1:38">
      <c r="A72" s="84">
        <f>'SERIES_DB-MetaData'!A72</f>
        <v>67</v>
      </c>
      <c r="B72" s="84">
        <f>'SERIES_DB-MetaData'!B72</f>
        <v>0</v>
      </c>
      <c r="C72" s="105">
        <f>'SERIES_DB-MetaData'!C72</f>
        <v>18</v>
      </c>
      <c r="D72" s="105" t="str">
        <f>'SERIES_DB-MetaData'!D72</f>
        <v>Hirosawa _1-4</v>
      </c>
      <c r="E72" s="105" t="str">
        <f>'SERIES_DB-MetaData'!E72</f>
        <v>Hirosawa, 1975 (from Lu et al., 2010, NEES Database)</v>
      </c>
      <c r="F72" s="87" t="str">
        <f>'SERIES_DB-MetaData'!F72</f>
        <v>SI</v>
      </c>
      <c r="G72" s="118">
        <f>'SERIES_DB-MetaData-SI_Units'!I72</f>
        <v>25.7</v>
      </c>
      <c r="H72" s="119">
        <f>('SERIES_DB-MetaData-SI_Units'!L72*1000)/'SERIES_DB-MetaData-SI_Units'!U72</f>
        <v>5.5586346738763099</v>
      </c>
      <c r="I72" s="118">
        <f>'SERIES_DB-MetaData-SI_Units'!S72/'SERIES_DB-MetaData-SI_Units'!P72</f>
        <v>1.1666666666666667</v>
      </c>
      <c r="J72" s="118">
        <f>'SERIES_DB-MetaData-SI_Units'!S72</f>
        <v>700</v>
      </c>
      <c r="K72" s="120">
        <f>'SERIES_DB-MetaData-SI_Units'!AG72</f>
        <v>1.1423973285781066</v>
      </c>
      <c r="L72" s="121">
        <f>'SERIES_DB-MetaData-SI_Units'!AY72</f>
        <v>6.157521601035993E-2</v>
      </c>
      <c r="M72" s="121">
        <f>'SERIES_DB-MetaData-SI_Units'!AZ72</f>
        <v>0</v>
      </c>
      <c r="N72" s="122"/>
      <c r="O72" s="123">
        <f>'SERIES_DB-MetaData-SI_Units'!BX72</f>
        <v>1</v>
      </c>
      <c r="P72" s="123"/>
      <c r="Q72" s="124"/>
      <c r="R72" s="124"/>
      <c r="S72" s="119"/>
      <c r="T72" s="119"/>
      <c r="U72" s="119"/>
      <c r="V72" s="184"/>
      <c r="W72" s="119"/>
      <c r="X72" s="119"/>
      <c r="Y72" s="119"/>
      <c r="Z72" s="119"/>
      <c r="AA72" s="125"/>
      <c r="AB72" s="118"/>
      <c r="AC72" s="118"/>
      <c r="AD72" s="126"/>
      <c r="AE72" s="119"/>
      <c r="AF72" s="119"/>
      <c r="AG72" s="119"/>
      <c r="AH72" s="119"/>
      <c r="AI72" s="119"/>
      <c r="AJ72" s="119"/>
      <c r="AK72" s="119"/>
      <c r="AL72" s="123">
        <f>'SERIES_DB-MetaData-SI_Units'!BX72</f>
        <v>1</v>
      </c>
    </row>
    <row r="73" spans="1:38">
      <c r="A73" s="84">
        <f>'SERIES_DB-MetaData'!A73</f>
        <v>68</v>
      </c>
      <c r="B73" s="84">
        <f>'SERIES_DB-MetaData'!B73</f>
        <v>0</v>
      </c>
      <c r="C73" s="105">
        <f>'SERIES_DB-MetaData'!C73</f>
        <v>19</v>
      </c>
      <c r="D73" s="105" t="str">
        <f>'SERIES_DB-MetaData'!D73</f>
        <v>Hirosawa _3-1</v>
      </c>
      <c r="E73" s="105" t="str">
        <f>'SERIES_DB-MetaData'!E73</f>
        <v>Hirosawa, 1975 (from Lu et al., 2010, NEES Database)</v>
      </c>
      <c r="F73" s="87" t="str">
        <f>'SERIES_DB-MetaData'!F73</f>
        <v>SI</v>
      </c>
      <c r="G73" s="118">
        <f>'SERIES_DB-MetaData-SI_Units'!I73</f>
        <v>25.2</v>
      </c>
      <c r="H73" s="119">
        <f>('SERIES_DB-MetaData-SI_Units'!L73*1000)/'SERIES_DB-MetaData-SI_Units'!U73</f>
        <v>0</v>
      </c>
      <c r="I73" s="118">
        <f>'SERIES_DB-MetaData-SI_Units'!S73/'SERIES_DB-MetaData-SI_Units'!P73</f>
        <v>2.3333333333333335</v>
      </c>
      <c r="J73" s="118">
        <f>'SERIES_DB-MetaData-SI_Units'!S73</f>
        <v>1400</v>
      </c>
      <c r="K73" s="120">
        <f>'SERIES_DB-MetaData-SI_Units'!AG73</f>
        <v>1.4880677202503654</v>
      </c>
      <c r="L73" s="121">
        <f>'SERIES_DB-MetaData-SI_Units'!AY73</f>
        <v>4.1050144006906625E-2</v>
      </c>
      <c r="M73" s="121">
        <f>'SERIES_DB-MetaData-SI_Units'!AZ73</f>
        <v>0</v>
      </c>
      <c r="N73" s="122"/>
      <c r="O73" s="123">
        <f>'SERIES_DB-MetaData-SI_Units'!BX73</f>
        <v>1</v>
      </c>
      <c r="P73" s="123"/>
      <c r="Q73" s="124"/>
      <c r="R73" s="124"/>
      <c r="S73" s="119"/>
      <c r="T73" s="119"/>
      <c r="U73" s="119"/>
      <c r="V73" s="184"/>
      <c r="W73" s="119"/>
      <c r="X73" s="119"/>
      <c r="Y73" s="119"/>
      <c r="Z73" s="119"/>
      <c r="AA73" s="125"/>
      <c r="AB73" s="118"/>
      <c r="AC73" s="118"/>
      <c r="AD73" s="126"/>
      <c r="AE73" s="119"/>
      <c r="AF73" s="119"/>
      <c r="AG73" s="119"/>
      <c r="AH73" s="119"/>
      <c r="AI73" s="119"/>
      <c r="AJ73" s="119"/>
      <c r="AK73" s="119"/>
      <c r="AL73" s="123">
        <f>'SERIES_DB-MetaData-SI_Units'!BX73</f>
        <v>1</v>
      </c>
    </row>
    <row r="74" spans="1:38">
      <c r="A74" s="84">
        <f>'SERIES_DB-MetaData'!A74</f>
        <v>69</v>
      </c>
      <c r="B74" s="84">
        <f>'SERIES_DB-MetaData'!B74</f>
        <v>0</v>
      </c>
      <c r="C74" s="105">
        <f>'SERIES_DB-MetaData'!C74</f>
        <v>20</v>
      </c>
      <c r="D74" s="105" t="str">
        <f>'SERIES_DB-MetaData'!D74</f>
        <v>Hirosawa _3-2</v>
      </c>
      <c r="E74" s="105" t="str">
        <f>'SERIES_DB-MetaData'!E74</f>
        <v>Hirosawa, 1975 (from Lu et al., 2010, NEES Database)</v>
      </c>
      <c r="F74" s="87" t="str">
        <f>'SERIES_DB-MetaData'!F74</f>
        <v>SI</v>
      </c>
      <c r="G74" s="118">
        <f>'SERIES_DB-MetaData-SI_Units'!I74</f>
        <v>28.3</v>
      </c>
      <c r="H74" s="119">
        <f>('SERIES_DB-MetaData-SI_Units'!L74*1000)/'SERIES_DB-MetaData-SI_Units'!U74</f>
        <v>1.5555555555555556</v>
      </c>
      <c r="I74" s="118">
        <f>'SERIES_DB-MetaData-SI_Units'!S74/'SERIES_DB-MetaData-SI_Units'!P74</f>
        <v>2.3333333333333335</v>
      </c>
      <c r="J74" s="118">
        <f>'SERIES_DB-MetaData-SI_Units'!S74</f>
        <v>1400</v>
      </c>
      <c r="K74" s="120">
        <f>'SERIES_DB-MetaData-SI_Units'!AG74</f>
        <v>1.4428055149819792</v>
      </c>
      <c r="L74" s="121">
        <f>'SERIES_DB-MetaData-SI_Units'!AY74</f>
        <v>4.1050144006906625E-2</v>
      </c>
      <c r="M74" s="121">
        <f>'SERIES_DB-MetaData-SI_Units'!AZ74</f>
        <v>0</v>
      </c>
      <c r="N74" s="122"/>
      <c r="O74" s="123">
        <f>'SERIES_DB-MetaData-SI_Units'!BX74</f>
        <v>1</v>
      </c>
      <c r="P74" s="123"/>
      <c r="Q74" s="124"/>
      <c r="R74" s="124"/>
      <c r="S74" s="119"/>
      <c r="T74" s="119"/>
      <c r="U74" s="119"/>
      <c r="V74" s="184"/>
      <c r="W74" s="119"/>
      <c r="X74" s="119"/>
      <c r="Y74" s="119"/>
      <c r="Z74" s="119"/>
      <c r="AA74" s="125"/>
      <c r="AB74" s="118"/>
      <c r="AC74" s="118"/>
      <c r="AD74" s="126"/>
      <c r="AE74" s="119"/>
      <c r="AF74" s="119"/>
      <c r="AG74" s="119"/>
      <c r="AH74" s="119"/>
      <c r="AI74" s="119"/>
      <c r="AJ74" s="119"/>
      <c r="AK74" s="119"/>
      <c r="AL74" s="123">
        <f>'SERIES_DB-MetaData-SI_Units'!BX74</f>
        <v>1</v>
      </c>
    </row>
    <row r="75" spans="1:38">
      <c r="A75" s="84">
        <f>'SERIES_DB-MetaData'!A75</f>
        <v>70</v>
      </c>
      <c r="B75" s="84">
        <f>'SERIES_DB-MetaData'!B75</f>
        <v>0</v>
      </c>
      <c r="C75" s="105">
        <f>'SERIES_DB-MetaData'!C75</f>
        <v>21</v>
      </c>
      <c r="D75" s="105" t="str">
        <f>'SERIES_DB-MetaData'!D75</f>
        <v>Hirosawa _3-3</v>
      </c>
      <c r="E75" s="105" t="str">
        <f>'SERIES_DB-MetaData'!E75</f>
        <v>Hirosawa, 1975 (from Lu et al., 2010, NEES Database)</v>
      </c>
      <c r="F75" s="87" t="str">
        <f>'SERIES_DB-MetaData'!F75</f>
        <v>SI</v>
      </c>
      <c r="G75" s="118">
        <f>'SERIES_DB-MetaData-SI_Units'!I75</f>
        <v>28</v>
      </c>
      <c r="H75" s="119">
        <f>('SERIES_DB-MetaData-SI_Units'!L75*1000)/'SERIES_DB-MetaData-SI_Units'!U75</f>
        <v>3.1111111111111112</v>
      </c>
      <c r="I75" s="118">
        <f>'SERIES_DB-MetaData-SI_Units'!S75/'SERIES_DB-MetaData-SI_Units'!P75</f>
        <v>2.3333333333333335</v>
      </c>
      <c r="J75" s="118">
        <f>'SERIES_DB-MetaData-SI_Units'!S75</f>
        <v>1400</v>
      </c>
      <c r="K75" s="120">
        <f>'SERIES_DB-MetaData-SI_Units'!AG75</f>
        <v>1.4428055149819792</v>
      </c>
      <c r="L75" s="121">
        <f>'SERIES_DB-MetaData-SI_Units'!AY75</f>
        <v>4.1050144006906625E-2</v>
      </c>
      <c r="M75" s="121">
        <f>'SERIES_DB-MetaData-SI_Units'!AZ75</f>
        <v>0</v>
      </c>
      <c r="N75" s="122"/>
      <c r="O75" s="123">
        <f>'SERIES_DB-MetaData-SI_Units'!BX75</f>
        <v>5</v>
      </c>
      <c r="P75" s="123"/>
      <c r="Q75" s="124"/>
      <c r="R75" s="124"/>
      <c r="S75" s="119"/>
      <c r="T75" s="119"/>
      <c r="U75" s="119"/>
      <c r="V75" s="184"/>
      <c r="W75" s="119"/>
      <c r="X75" s="119"/>
      <c r="Y75" s="119"/>
      <c r="Z75" s="119"/>
      <c r="AA75" s="125"/>
      <c r="AB75" s="118"/>
      <c r="AC75" s="118"/>
      <c r="AD75" s="126"/>
      <c r="AE75" s="119"/>
      <c r="AF75" s="119"/>
      <c r="AG75" s="119"/>
      <c r="AH75" s="119"/>
      <c r="AI75" s="119"/>
      <c r="AJ75" s="119"/>
      <c r="AK75" s="119"/>
      <c r="AL75" s="123">
        <f>'SERIES_DB-MetaData-SI_Units'!BX75</f>
        <v>5</v>
      </c>
    </row>
    <row r="76" spans="1:38">
      <c r="A76" s="84">
        <f>'SERIES_DB-MetaData'!A76</f>
        <v>71</v>
      </c>
      <c r="B76" s="84">
        <f>'SERIES_DB-MetaData'!B76</f>
        <v>0</v>
      </c>
      <c r="C76" s="105">
        <f>'SERIES_DB-MetaData'!C76</f>
        <v>22</v>
      </c>
      <c r="D76" s="105" t="str">
        <f>'SERIES_DB-MetaData'!D76</f>
        <v>Hirosawa _3-4</v>
      </c>
      <c r="E76" s="105" t="str">
        <f>'SERIES_DB-MetaData'!E76</f>
        <v>Hirosawa, 1975 (from Lu et al., 2010, NEES Database)</v>
      </c>
      <c r="F76" s="87" t="str">
        <f>'SERIES_DB-MetaData'!F76</f>
        <v>SI</v>
      </c>
      <c r="G76" s="118">
        <f>'SERIES_DB-MetaData-SI_Units'!I76</f>
        <v>29</v>
      </c>
      <c r="H76" s="119">
        <f>('SERIES_DB-MetaData-SI_Units'!L76*1000)/'SERIES_DB-MetaData-SI_Units'!U76</f>
        <v>4.666666666666667</v>
      </c>
      <c r="I76" s="118">
        <f>'SERIES_DB-MetaData-SI_Units'!S76/'SERIES_DB-MetaData-SI_Units'!P76</f>
        <v>2.3333333333333335</v>
      </c>
      <c r="J76" s="118">
        <f>'SERIES_DB-MetaData-SI_Units'!S76</f>
        <v>1400</v>
      </c>
      <c r="K76" s="120">
        <f>'SERIES_DB-MetaData-SI_Units'!AG76</f>
        <v>1.4428055149819792</v>
      </c>
      <c r="L76" s="121">
        <f>'SERIES_DB-MetaData-SI_Units'!AY76</f>
        <v>4.1050144006906625E-2</v>
      </c>
      <c r="M76" s="121">
        <f>'SERIES_DB-MetaData-SI_Units'!AZ76</f>
        <v>0</v>
      </c>
      <c r="N76" s="122"/>
      <c r="O76" s="123">
        <f>'SERIES_DB-MetaData-SI_Units'!BX76</f>
        <v>2</v>
      </c>
      <c r="P76" s="123"/>
      <c r="Q76" s="124"/>
      <c r="R76" s="124"/>
      <c r="S76" s="119"/>
      <c r="T76" s="119"/>
      <c r="U76" s="119"/>
      <c r="V76" s="184"/>
      <c r="W76" s="119"/>
      <c r="X76" s="119"/>
      <c r="Y76" s="119"/>
      <c r="Z76" s="119"/>
      <c r="AA76" s="125"/>
      <c r="AB76" s="118"/>
      <c r="AC76" s="118"/>
      <c r="AD76" s="126"/>
      <c r="AE76" s="119"/>
      <c r="AF76" s="119"/>
      <c r="AG76" s="119"/>
      <c r="AH76" s="119"/>
      <c r="AI76" s="119"/>
      <c r="AJ76" s="119"/>
      <c r="AK76" s="119"/>
      <c r="AL76" s="123">
        <f>'SERIES_DB-MetaData-SI_Units'!BX76</f>
        <v>2</v>
      </c>
    </row>
    <row r="77" spans="1:38">
      <c r="A77" s="84">
        <f>'SERIES_DB-MetaData'!A77</f>
        <v>72</v>
      </c>
      <c r="B77" s="84">
        <f>'SERIES_DB-MetaData'!B77</f>
        <v>0</v>
      </c>
      <c r="C77" s="105">
        <f>'SERIES_DB-MetaData'!C77</f>
        <v>23</v>
      </c>
      <c r="D77" s="105" t="str">
        <f>'SERIES_DB-MetaData'!D77</f>
        <v>Hirosawa _2-1</v>
      </c>
      <c r="E77" s="105" t="str">
        <f>'SERIES_DB-MetaData'!E77</f>
        <v>Hirosawa, 1975 (from Lu et al., 2010, NEES Database)</v>
      </c>
      <c r="F77" s="87" t="str">
        <f>'SERIES_DB-MetaData'!F77</f>
        <v>SI</v>
      </c>
      <c r="G77" s="118">
        <f>'SERIES_DB-MetaData-SI_Units'!I77</f>
        <v>18.600000000000001</v>
      </c>
      <c r="H77" s="119">
        <f>('SERIES_DB-MetaData-SI_Units'!L77*1000)/'SERIES_DB-MetaData-SI_Units'!U77</f>
        <v>0</v>
      </c>
      <c r="I77" s="118">
        <f>'SERIES_DB-MetaData-SI_Units'!S77/'SERIES_DB-MetaData-SI_Units'!P77</f>
        <v>1.1666666666666667</v>
      </c>
      <c r="J77" s="118">
        <f>'SERIES_DB-MetaData-SI_Units'!S77</f>
        <v>700</v>
      </c>
      <c r="K77" s="120">
        <f>'SERIES_DB-MetaData-SI_Units'!AG77</f>
        <v>1.1423973285781066</v>
      </c>
      <c r="L77" s="121">
        <f>'SERIES_DB-MetaData-SI_Units'!AY77</f>
        <v>6.157521601035993E-2</v>
      </c>
      <c r="M77" s="121">
        <f>'SERIES_DB-MetaData-SI_Units'!AZ77</f>
        <v>0</v>
      </c>
      <c r="N77" s="122"/>
      <c r="O77" s="123">
        <f>'SERIES_DB-MetaData-SI_Units'!BX77</f>
        <v>1</v>
      </c>
      <c r="P77" s="123"/>
      <c r="Q77" s="124"/>
      <c r="R77" s="124"/>
      <c r="S77" s="119"/>
      <c r="T77" s="119"/>
      <c r="U77" s="119"/>
      <c r="V77" s="184"/>
      <c r="W77" s="119"/>
      <c r="X77" s="119"/>
      <c r="Y77" s="119"/>
      <c r="Z77" s="119"/>
      <c r="AA77" s="125"/>
      <c r="AB77" s="118"/>
      <c r="AC77" s="118"/>
      <c r="AD77" s="126"/>
      <c r="AE77" s="119"/>
      <c r="AF77" s="119"/>
      <c r="AG77" s="119"/>
      <c r="AH77" s="119"/>
      <c r="AI77" s="119"/>
      <c r="AJ77" s="119"/>
      <c r="AK77" s="119"/>
      <c r="AL77" s="123">
        <f>'SERIES_DB-MetaData-SI_Units'!BX77</f>
        <v>1</v>
      </c>
    </row>
    <row r="78" spans="1:38">
      <c r="A78" s="84">
        <f>'SERIES_DB-MetaData'!A78</f>
        <v>73</v>
      </c>
      <c r="B78" s="84">
        <f>'SERIES_DB-MetaData'!B78</f>
        <v>0</v>
      </c>
      <c r="C78" s="105">
        <f>'SERIES_DB-MetaData'!C78</f>
        <v>24</v>
      </c>
      <c r="D78" s="105" t="str">
        <f>'SERIES_DB-MetaData'!D78</f>
        <v>Hirosawa _2-2</v>
      </c>
      <c r="E78" s="105" t="str">
        <f>'SERIES_DB-MetaData'!E78</f>
        <v>Hirosawa, 1975 (from Lu et al., 2010, NEES Database)</v>
      </c>
      <c r="F78" s="87" t="str">
        <f>'SERIES_DB-MetaData'!F78</f>
        <v>SI</v>
      </c>
      <c r="G78" s="118">
        <f>'SERIES_DB-MetaData-SI_Units'!I78</f>
        <v>18.600000000000001</v>
      </c>
      <c r="H78" s="119">
        <f>('SERIES_DB-MetaData-SI_Units'!L78*1000)/'SERIES_DB-MetaData-SI_Units'!U78</f>
        <v>0</v>
      </c>
      <c r="I78" s="118">
        <f>'SERIES_DB-MetaData-SI_Units'!S78/'SERIES_DB-MetaData-SI_Units'!P78</f>
        <v>1.1666666666666667</v>
      </c>
      <c r="J78" s="118">
        <f>'SERIES_DB-MetaData-SI_Units'!S78</f>
        <v>700</v>
      </c>
      <c r="K78" s="120">
        <f>'SERIES_DB-MetaData-SI_Units'!AG78</f>
        <v>1.1423973285781066</v>
      </c>
      <c r="L78" s="121">
        <f>'SERIES_DB-MetaData-SI_Units'!AY78</f>
        <v>3.0787608005179965E-2</v>
      </c>
      <c r="M78" s="121">
        <f>'SERIES_DB-MetaData-SI_Units'!AZ78</f>
        <v>0</v>
      </c>
      <c r="N78" s="122"/>
      <c r="O78" s="123">
        <f>'SERIES_DB-MetaData-SI_Units'!BX78</f>
        <v>1</v>
      </c>
      <c r="P78" s="123"/>
      <c r="Q78" s="124"/>
      <c r="R78" s="124"/>
      <c r="S78" s="119"/>
      <c r="T78" s="119"/>
      <c r="U78" s="119"/>
      <c r="V78" s="184"/>
      <c r="W78" s="119"/>
      <c r="X78" s="119"/>
      <c r="Y78" s="119"/>
      <c r="Z78" s="119"/>
      <c r="AA78" s="125"/>
      <c r="AB78" s="118"/>
      <c r="AC78" s="118"/>
      <c r="AD78" s="126"/>
      <c r="AE78" s="119"/>
      <c r="AF78" s="119"/>
      <c r="AG78" s="119"/>
      <c r="AH78" s="119"/>
      <c r="AI78" s="119"/>
      <c r="AJ78" s="119"/>
      <c r="AK78" s="119"/>
      <c r="AL78" s="123">
        <f>'SERIES_DB-MetaData-SI_Units'!BX78</f>
        <v>1</v>
      </c>
    </row>
    <row r="79" spans="1:38">
      <c r="A79" s="84">
        <f>'SERIES_DB-MetaData'!A79</f>
        <v>74</v>
      </c>
      <c r="B79" s="84">
        <f>'SERIES_DB-MetaData'!B79</f>
        <v>0</v>
      </c>
      <c r="C79" s="105">
        <f>'SERIES_DB-MetaData'!C79</f>
        <v>25</v>
      </c>
      <c r="D79" s="105" t="str">
        <f>'SERIES_DB-MetaData'!D79</f>
        <v>Hirosawa _2-3</v>
      </c>
      <c r="E79" s="105" t="str">
        <f>'SERIES_DB-MetaData'!E79</f>
        <v>Hirosawa, 1975 (from Lu et al., 2010, NEES Database)</v>
      </c>
      <c r="F79" s="87" t="str">
        <f>'SERIES_DB-MetaData'!F79</f>
        <v>SI</v>
      </c>
      <c r="G79" s="118">
        <f>'SERIES_DB-MetaData-SI_Units'!I79</f>
        <v>29.9</v>
      </c>
      <c r="H79" s="119">
        <f>('SERIES_DB-MetaData-SI_Units'!L79*1000)/'SERIES_DB-MetaData-SI_Units'!U79</f>
        <v>4.6764418377321597</v>
      </c>
      <c r="I79" s="118">
        <f>'SERIES_DB-MetaData-SI_Units'!S79/'SERIES_DB-MetaData-SI_Units'!P79</f>
        <v>1.1666666666666667</v>
      </c>
      <c r="J79" s="118">
        <f>'SERIES_DB-MetaData-SI_Units'!S79</f>
        <v>700</v>
      </c>
      <c r="K79" s="120">
        <f>'SERIES_DB-MetaData-SI_Units'!AG79</f>
        <v>1.1423973285781066</v>
      </c>
      <c r="L79" s="121">
        <f>'SERIES_DB-MetaData-SI_Units'!AY79</f>
        <v>3.0787608005179965E-2</v>
      </c>
      <c r="M79" s="121">
        <f>'SERIES_DB-MetaData-SI_Units'!AZ79</f>
        <v>0</v>
      </c>
      <c r="N79" s="122"/>
      <c r="O79" s="123">
        <f>'SERIES_DB-MetaData-SI_Units'!BX79</f>
        <v>1</v>
      </c>
      <c r="P79" s="123"/>
      <c r="Q79" s="124"/>
      <c r="R79" s="124"/>
      <c r="S79" s="119"/>
      <c r="T79" s="119"/>
      <c r="U79" s="119"/>
      <c r="V79" s="184"/>
      <c r="W79" s="119"/>
      <c r="X79" s="119"/>
      <c r="Y79" s="119"/>
      <c r="Z79" s="119"/>
      <c r="AA79" s="125"/>
      <c r="AB79" s="118"/>
      <c r="AC79" s="118"/>
      <c r="AD79" s="126"/>
      <c r="AE79" s="119"/>
      <c r="AF79" s="119"/>
      <c r="AG79" s="119"/>
      <c r="AH79" s="119"/>
      <c r="AI79" s="119"/>
      <c r="AJ79" s="119"/>
      <c r="AK79" s="119"/>
      <c r="AL79" s="123">
        <f>'SERIES_DB-MetaData-SI_Units'!BX79</f>
        <v>1</v>
      </c>
    </row>
    <row r="80" spans="1:38">
      <c r="A80" s="84">
        <f>'SERIES_DB-MetaData'!A80</f>
        <v>75</v>
      </c>
      <c r="B80" s="84">
        <f>'SERIES_DB-MetaData'!B80</f>
        <v>0</v>
      </c>
      <c r="C80" s="105">
        <f>'SERIES_DB-MetaData'!C80</f>
        <v>1</v>
      </c>
      <c r="D80" s="105" t="str">
        <f>'SERIES_DB-MetaData'!D80</f>
        <v>MW1</v>
      </c>
      <c r="E80" s="105" t="str">
        <f>'SERIES_DB-MetaData'!E80</f>
        <v>Hsiao, Wang, Chiou (2008)</v>
      </c>
      <c r="F80" s="87" t="str">
        <f>'SERIES_DB-MetaData'!F80</f>
        <v>SI</v>
      </c>
      <c r="G80" s="118">
        <f>'SERIES_DB-MetaData-SI_Units'!I80</f>
        <v>28.6</v>
      </c>
      <c r="H80" s="119">
        <f>('SERIES_DB-MetaData-SI_Units'!L80*1000)/'SERIES_DB-MetaData-SI_Units'!U80</f>
        <v>0</v>
      </c>
      <c r="I80" s="118">
        <f>'SERIES_DB-MetaData-SI_Units'!S80/'SERIES_DB-MetaData-SI_Units'!P80</f>
        <v>1.1499999999999999</v>
      </c>
      <c r="J80" s="118">
        <f>'SERIES_DB-MetaData-SI_Units'!S80</f>
        <v>2300</v>
      </c>
      <c r="K80" s="120">
        <f>'SERIES_DB-MetaData-SI_Units'!AG80</f>
        <v>0.44068368181862305</v>
      </c>
      <c r="L80" s="121">
        <f>'SERIES_DB-MetaData-SI_Units'!AY80</f>
        <v>0.57004591398468496</v>
      </c>
      <c r="M80" s="121">
        <f>'SERIES_DB-MetaData-SI_Units'!AZ80</f>
        <v>0</v>
      </c>
      <c r="N80" s="122"/>
      <c r="O80" s="123">
        <f>'SERIES_DB-MetaData-SI_Units'!BX80</f>
        <v>5</v>
      </c>
      <c r="P80" s="123"/>
      <c r="Q80" s="124"/>
      <c r="R80" s="124"/>
      <c r="S80" s="119"/>
      <c r="T80" s="119"/>
      <c r="U80" s="119"/>
      <c r="V80" s="184"/>
      <c r="W80" s="119"/>
      <c r="X80" s="119"/>
      <c r="Y80" s="119"/>
      <c r="Z80" s="119"/>
      <c r="AA80" s="125"/>
      <c r="AB80" s="118"/>
      <c r="AC80" s="118"/>
      <c r="AD80" s="126"/>
      <c r="AE80" s="119"/>
      <c r="AF80" s="119"/>
      <c r="AG80" s="119"/>
      <c r="AH80" s="119"/>
      <c r="AI80" s="119"/>
      <c r="AJ80" s="119"/>
      <c r="AK80" s="119"/>
      <c r="AL80" s="123">
        <f>'SERIES_DB-MetaData-SI_Units'!BX80</f>
        <v>5</v>
      </c>
    </row>
    <row r="81" spans="1:38">
      <c r="A81" s="84">
        <f>'SERIES_DB-MetaData'!A81</f>
        <v>76</v>
      </c>
      <c r="B81" s="84">
        <f>'SERIES_DB-MetaData'!B81</f>
        <v>0</v>
      </c>
      <c r="C81" s="105">
        <f>'SERIES_DB-MetaData'!C81</f>
        <v>2</v>
      </c>
      <c r="D81" s="105" t="str">
        <f>'SERIES_DB-MetaData'!D81</f>
        <v>LW1</v>
      </c>
      <c r="E81" s="105" t="str">
        <f>'SERIES_DB-MetaData'!E81</f>
        <v>Hsiao, Wang, Chiou (2008)</v>
      </c>
      <c r="F81" s="87" t="str">
        <f>'SERIES_DB-MetaData'!F81</f>
        <v>SI</v>
      </c>
      <c r="G81" s="118">
        <f>'SERIES_DB-MetaData-SI_Units'!I81</f>
        <v>27.3</v>
      </c>
      <c r="H81" s="119">
        <f>('SERIES_DB-MetaData-SI_Units'!L81*1000)/'SERIES_DB-MetaData-SI_Units'!U81</f>
        <v>0</v>
      </c>
      <c r="I81" s="118">
        <f>'SERIES_DB-MetaData-SI_Units'!S81/'SERIES_DB-MetaData-SI_Units'!P81</f>
        <v>0.76666666666666672</v>
      </c>
      <c r="J81" s="118">
        <f>'SERIES_DB-MetaData-SI_Units'!S81</f>
        <v>2300</v>
      </c>
      <c r="K81" s="120">
        <f>'SERIES_DB-MetaData-SI_Units'!AG81</f>
        <v>0.30638008355009028</v>
      </c>
      <c r="L81" s="121">
        <f>'SERIES_DB-MetaData-SI_Units'!AY81</f>
        <v>0.57004591398468496</v>
      </c>
      <c r="M81" s="121">
        <f>'SERIES_DB-MetaData-SI_Units'!AZ81</f>
        <v>0</v>
      </c>
      <c r="N81" s="122"/>
      <c r="O81" s="123">
        <f>'SERIES_DB-MetaData-SI_Units'!BX81</f>
        <v>2</v>
      </c>
      <c r="P81" s="123"/>
      <c r="Q81" s="124"/>
      <c r="R81" s="124"/>
      <c r="S81" s="119"/>
      <c r="T81" s="119"/>
      <c r="U81" s="119"/>
      <c r="V81" s="184"/>
      <c r="W81" s="119"/>
      <c r="X81" s="119"/>
      <c r="Y81" s="119"/>
      <c r="Z81" s="119"/>
      <c r="AA81" s="125"/>
      <c r="AB81" s="118"/>
      <c r="AC81" s="118"/>
      <c r="AD81" s="126"/>
      <c r="AE81" s="119"/>
      <c r="AF81" s="119"/>
      <c r="AG81" s="119"/>
      <c r="AH81" s="119"/>
      <c r="AI81" s="119"/>
      <c r="AJ81" s="119"/>
      <c r="AK81" s="119"/>
      <c r="AL81" s="123">
        <f>'SERIES_DB-MetaData-SI_Units'!BX81</f>
        <v>2</v>
      </c>
    </row>
    <row r="82" spans="1:38">
      <c r="A82" s="84">
        <f>'SERIES_DB-MetaData'!A82</f>
        <v>77</v>
      </c>
      <c r="B82" s="84">
        <f>'SERIES_DB-MetaData'!B82</f>
        <v>0</v>
      </c>
      <c r="C82" s="105">
        <f>'SERIES_DB-MetaData'!C82</f>
        <v>1</v>
      </c>
      <c r="D82" s="105" t="str">
        <f>'SERIES_DB-MetaData'!D82</f>
        <v>WF-12</v>
      </c>
      <c r="E82" s="105" t="str">
        <f>'SERIES_DB-MetaData'!E82</f>
        <v xml:space="preserve">Hwang, Tu, Yeh, Chiou </v>
      </c>
      <c r="F82" s="87" t="str">
        <f>'SERIES_DB-MetaData'!F82</f>
        <v>SI</v>
      </c>
      <c r="G82" s="118">
        <f>'SERIES_DB-MetaData-SI_Units'!I82</f>
        <v>13.9</v>
      </c>
      <c r="H82" s="119">
        <f>('SERIES_DB-MetaData-SI_Units'!L82*1000)/'SERIES_DB-MetaData-SI_Units'!U82</f>
        <v>0</v>
      </c>
      <c r="I82" s="118">
        <f>'SERIES_DB-MetaData-SI_Units'!S82/'SERIES_DB-MetaData-SI_Units'!P82</f>
        <v>0.51428571428571423</v>
      </c>
      <c r="J82" s="118">
        <f>'SERIES_DB-MetaData-SI_Units'!S82</f>
        <v>1800</v>
      </c>
      <c r="K82" s="120">
        <f>'SERIES_DB-MetaData-SI_Units'!AG82</f>
        <v>0.63338434887187223</v>
      </c>
      <c r="L82" s="121">
        <f>'SERIES_DB-MetaData-SI_Units'!AY82</f>
        <v>0.15707963267948966</v>
      </c>
      <c r="M82" s="121">
        <f>'SERIES_DB-MetaData-SI_Units'!AZ82</f>
        <v>0</v>
      </c>
      <c r="N82" s="122"/>
      <c r="O82" s="123">
        <f>'SERIES_DB-MetaData-SI_Units'!BX82</f>
        <v>4</v>
      </c>
      <c r="P82" s="123"/>
      <c r="Q82" s="124"/>
      <c r="R82" s="124"/>
      <c r="S82" s="119"/>
      <c r="T82" s="119"/>
      <c r="U82" s="119"/>
      <c r="V82" s="184"/>
      <c r="W82" s="119"/>
      <c r="X82" s="119"/>
      <c r="Y82" s="119"/>
      <c r="Z82" s="119"/>
      <c r="AA82" s="125"/>
      <c r="AB82" s="118"/>
      <c r="AC82" s="118"/>
      <c r="AD82" s="126"/>
      <c r="AE82" s="119"/>
      <c r="AF82" s="119"/>
      <c r="AG82" s="119"/>
      <c r="AH82" s="119"/>
      <c r="AI82" s="119"/>
      <c r="AJ82" s="119"/>
      <c r="AK82" s="119"/>
      <c r="AL82" s="123">
        <f>'SERIES_DB-MetaData-SI_Units'!BX82</f>
        <v>4</v>
      </c>
    </row>
    <row r="83" spans="1:38">
      <c r="A83" s="84">
        <f>'SERIES_DB-MetaData'!A83</f>
        <v>78</v>
      </c>
      <c r="B83" s="84">
        <f>'SERIES_DB-MetaData'!B83</f>
        <v>0</v>
      </c>
      <c r="C83" s="105">
        <f>'SERIES_DB-MetaData'!C83</f>
        <v>2</v>
      </c>
      <c r="D83" s="105" t="str">
        <f>'SERIES_DB-MetaData'!D83</f>
        <v>WF-15</v>
      </c>
      <c r="E83" s="105" t="str">
        <f>'SERIES_DB-MetaData'!E83</f>
        <v xml:space="preserve">Hwang, Tu, Yeh, Chiou </v>
      </c>
      <c r="F83" s="87" t="str">
        <f>'SERIES_DB-MetaData'!F83</f>
        <v>SI</v>
      </c>
      <c r="G83" s="118">
        <f>'SERIES_DB-MetaData-SI_Units'!I83</f>
        <v>22.6</v>
      </c>
      <c r="H83" s="119">
        <f>('SERIES_DB-MetaData-SI_Units'!L83*1000)/'SERIES_DB-MetaData-SI_Units'!U83</f>
        <v>0</v>
      </c>
      <c r="I83" s="118">
        <f>'SERIES_DB-MetaData-SI_Units'!S83/'SERIES_DB-MetaData-SI_Units'!P83</f>
        <v>0.51428571428571423</v>
      </c>
      <c r="J83" s="118">
        <f>'SERIES_DB-MetaData-SI_Units'!S83</f>
        <v>1800</v>
      </c>
      <c r="K83" s="120">
        <f>'SERIES_DB-MetaData-SI_Units'!AG83</f>
        <v>0.54290087046160473</v>
      </c>
      <c r="L83" s="121">
        <f>'SERIES_DB-MetaData-SI_Units'!AY83</f>
        <v>1.5834608721796803</v>
      </c>
      <c r="M83" s="121">
        <f>'SERIES_DB-MetaData-SI_Units'!AZ83</f>
        <v>0</v>
      </c>
      <c r="N83" s="122"/>
      <c r="O83" s="123">
        <f>'SERIES_DB-MetaData-SI_Units'!BX83</f>
        <v>8</v>
      </c>
      <c r="P83" s="123"/>
      <c r="Q83" s="124"/>
      <c r="R83" s="124"/>
      <c r="S83" s="119"/>
      <c r="T83" s="119"/>
      <c r="U83" s="119"/>
      <c r="V83" s="184"/>
      <c r="W83" s="119"/>
      <c r="X83" s="119"/>
      <c r="Y83" s="119"/>
      <c r="Z83" s="119"/>
      <c r="AA83" s="125"/>
      <c r="AB83" s="118"/>
      <c r="AC83" s="118"/>
      <c r="AD83" s="126"/>
      <c r="AE83" s="119"/>
      <c r="AF83" s="119"/>
      <c r="AG83" s="119"/>
      <c r="AH83" s="119"/>
      <c r="AI83" s="119"/>
      <c r="AJ83" s="119"/>
      <c r="AK83" s="119"/>
      <c r="AL83" s="123">
        <f>'SERIES_DB-MetaData-SI_Units'!BX83</f>
        <v>8</v>
      </c>
    </row>
    <row r="84" spans="1:38">
      <c r="A84" s="84">
        <f>'SERIES_DB-MetaData'!A84</f>
        <v>79</v>
      </c>
      <c r="B84" s="84">
        <f>'SERIES_DB-MetaData'!B84</f>
        <v>0</v>
      </c>
      <c r="C84" s="105">
        <f>'SERIES_DB-MetaData'!C84</f>
        <v>1</v>
      </c>
      <c r="D84" s="105" t="str">
        <f>'SERIES_DB-MetaData'!D84</f>
        <v>SW1</v>
      </c>
      <c r="E84" s="105" t="str">
        <f>'SERIES_DB-MetaData'!E84</f>
        <v>Ji (2000)</v>
      </c>
      <c r="F84" s="87" t="str">
        <f>'SERIES_DB-MetaData'!F84</f>
        <v>SI</v>
      </c>
      <c r="G84" s="118">
        <f>'SERIES_DB-MetaData-SI_Units'!I84</f>
        <v>13.5</v>
      </c>
      <c r="H84" s="119">
        <f>('SERIES_DB-MetaData-SI_Units'!L84*1000)/'SERIES_DB-MetaData-SI_Units'!U84</f>
        <v>1.2222222222222223</v>
      </c>
      <c r="I84" s="118">
        <f>'SERIES_DB-MetaData-SI_Units'!S84/'SERIES_DB-MetaData-SI_Units'!P84</f>
        <v>3</v>
      </c>
      <c r="J84" s="118">
        <f>'SERIES_DB-MetaData-SI_Units'!S84</f>
        <v>3000</v>
      </c>
      <c r="K84" s="120">
        <f>'SERIES_DB-MetaData-SI_Units'!AG84</f>
        <v>1.1309733552923256</v>
      </c>
      <c r="L84" s="121">
        <f>'SERIES_DB-MetaData-SI_Units'!AY84</f>
        <v>1.3962634015954636</v>
      </c>
      <c r="M84" s="121">
        <f>'SERIES_DB-MetaData-SI_Units'!AZ84</f>
        <v>0</v>
      </c>
      <c r="N84" s="122"/>
      <c r="O84" s="123">
        <f>'SERIES_DB-MetaData-SI_Units'!BX84</f>
        <v>2</v>
      </c>
      <c r="P84" s="123"/>
      <c r="Q84" s="124"/>
      <c r="R84" s="124"/>
      <c r="S84" s="119"/>
      <c r="T84" s="119"/>
      <c r="U84" s="119"/>
      <c r="V84" s="184"/>
      <c r="W84" s="119"/>
      <c r="X84" s="119"/>
      <c r="Y84" s="119"/>
      <c r="Z84" s="119"/>
      <c r="AA84" s="125"/>
      <c r="AB84" s="118"/>
      <c r="AC84" s="118"/>
      <c r="AD84" s="126"/>
      <c r="AE84" s="119"/>
      <c r="AF84" s="119"/>
      <c r="AG84" s="119"/>
      <c r="AH84" s="119"/>
      <c r="AI84" s="119"/>
      <c r="AJ84" s="119"/>
      <c r="AK84" s="119"/>
      <c r="AL84" s="123">
        <f>'SERIES_DB-MetaData-SI_Units'!BX84</f>
        <v>2</v>
      </c>
    </row>
    <row r="85" spans="1:38">
      <c r="A85" s="84">
        <f>'SERIES_DB-MetaData'!A85</f>
        <v>80</v>
      </c>
      <c r="B85" s="84">
        <f>'SERIES_DB-MetaData'!B85</f>
        <v>0</v>
      </c>
      <c r="C85" s="105">
        <f>'SERIES_DB-MetaData'!C85</f>
        <v>2</v>
      </c>
      <c r="D85" s="105" t="str">
        <f>'SERIES_DB-MetaData'!D85</f>
        <v>SW2</v>
      </c>
      <c r="E85" s="105" t="str">
        <f>'SERIES_DB-MetaData'!E85</f>
        <v>Ji (2000)</v>
      </c>
      <c r="F85" s="87" t="str">
        <f>'SERIES_DB-MetaData'!F85</f>
        <v>SI</v>
      </c>
      <c r="G85" s="118">
        <f>'SERIES_DB-MetaData-SI_Units'!I85</f>
        <v>13.5</v>
      </c>
      <c r="H85" s="119">
        <f>('SERIES_DB-MetaData-SI_Units'!L85*1000)/'SERIES_DB-MetaData-SI_Units'!U85</f>
        <v>1</v>
      </c>
      <c r="I85" s="118">
        <f>'SERIES_DB-MetaData-SI_Units'!S85/'SERIES_DB-MetaData-SI_Units'!P85</f>
        <v>3</v>
      </c>
      <c r="J85" s="118">
        <f>'SERIES_DB-MetaData-SI_Units'!S85</f>
        <v>3000</v>
      </c>
      <c r="K85" s="120">
        <f>'SERIES_DB-MetaData-SI_Units'!AG85</f>
        <v>1.1309733552923256</v>
      </c>
      <c r="L85" s="121">
        <f>'SERIES_DB-MetaData-SI_Units'!AY85</f>
        <v>1.5707963267948968</v>
      </c>
      <c r="M85" s="121">
        <f>'SERIES_DB-MetaData-SI_Units'!AZ85</f>
        <v>0</v>
      </c>
      <c r="N85" s="122"/>
      <c r="O85" s="123">
        <f>'SERIES_DB-MetaData-SI_Units'!BX85</f>
        <v>1</v>
      </c>
      <c r="P85" s="123"/>
      <c r="Q85" s="124"/>
      <c r="R85" s="124"/>
      <c r="S85" s="119"/>
      <c r="T85" s="119"/>
      <c r="U85" s="119"/>
      <c r="V85" s="184"/>
      <c r="W85" s="119"/>
      <c r="X85" s="119"/>
      <c r="Y85" s="119"/>
      <c r="Z85" s="119"/>
      <c r="AA85" s="125"/>
      <c r="AB85" s="118"/>
      <c r="AC85" s="118"/>
      <c r="AD85" s="126"/>
      <c r="AE85" s="119"/>
      <c r="AF85" s="119"/>
      <c r="AG85" s="119"/>
      <c r="AH85" s="119"/>
      <c r="AI85" s="119"/>
      <c r="AJ85" s="119"/>
      <c r="AK85" s="119"/>
      <c r="AL85" s="123">
        <f>'SERIES_DB-MetaData-SI_Units'!BX85</f>
        <v>1</v>
      </c>
    </row>
    <row r="86" spans="1:38">
      <c r="A86" s="84">
        <f>'SERIES_DB-MetaData'!A86</f>
        <v>81</v>
      </c>
      <c r="B86" s="84">
        <f>'SERIES_DB-MetaData'!B86</f>
        <v>0</v>
      </c>
      <c r="C86" s="105">
        <f>'SERIES_DB-MetaData'!C86</f>
        <v>3</v>
      </c>
      <c r="D86" s="105" t="str">
        <f>'SERIES_DB-MetaData'!D86</f>
        <v>SW3</v>
      </c>
      <c r="E86" s="105" t="str">
        <f>'SERIES_DB-MetaData'!E86</f>
        <v>Ji (2000)</v>
      </c>
      <c r="F86" s="87" t="str">
        <f>'SERIES_DB-MetaData'!F86</f>
        <v>SI</v>
      </c>
      <c r="G86" s="118">
        <f>'SERIES_DB-MetaData-SI_Units'!I86</f>
        <v>13.5</v>
      </c>
      <c r="H86" s="119">
        <f>('SERIES_DB-MetaData-SI_Units'!L86*1000)/'SERIES_DB-MetaData-SI_Units'!U86</f>
        <v>0.49145299145299137</v>
      </c>
      <c r="I86" s="118">
        <f>'SERIES_DB-MetaData-SI_Units'!S86/'SERIES_DB-MetaData-SI_Units'!P86</f>
        <v>3</v>
      </c>
      <c r="J86" s="118">
        <f>'SERIES_DB-MetaData-SI_Units'!S86</f>
        <v>3000</v>
      </c>
      <c r="K86" s="120">
        <f>'SERIES_DB-MetaData-SI_Units'!AG86</f>
        <v>1.0149760880828564</v>
      </c>
      <c r="L86" s="121">
        <f>'SERIES_DB-MetaData-SI_Units'!AY86</f>
        <v>0.19946620022792341</v>
      </c>
      <c r="M86" s="121">
        <f>'SERIES_DB-MetaData-SI_Units'!AZ86</f>
        <v>0</v>
      </c>
      <c r="N86" s="122"/>
      <c r="O86" s="123">
        <f>'SERIES_DB-MetaData-SI_Units'!BX86</f>
        <v>1</v>
      </c>
      <c r="P86" s="123"/>
      <c r="Q86" s="124"/>
      <c r="R86" s="124"/>
      <c r="S86" s="119"/>
      <c r="T86" s="119"/>
      <c r="U86" s="119"/>
      <c r="V86" s="184"/>
      <c r="W86" s="119"/>
      <c r="X86" s="119"/>
      <c r="Y86" s="119"/>
      <c r="Z86" s="119"/>
      <c r="AA86" s="125"/>
      <c r="AB86" s="118"/>
      <c r="AC86" s="118"/>
      <c r="AD86" s="126"/>
      <c r="AE86" s="119"/>
      <c r="AF86" s="119"/>
      <c r="AG86" s="119"/>
      <c r="AH86" s="119"/>
      <c r="AI86" s="119"/>
      <c r="AJ86" s="119"/>
      <c r="AK86" s="119"/>
      <c r="AL86" s="123">
        <f>'SERIES_DB-MetaData-SI_Units'!BX86</f>
        <v>1</v>
      </c>
    </row>
    <row r="87" spans="1:38">
      <c r="A87" s="84">
        <f>'SERIES_DB-MetaData'!A87</f>
        <v>82</v>
      </c>
      <c r="B87" s="84">
        <f>'SERIES_DB-MetaData'!B87</f>
        <v>0</v>
      </c>
      <c r="C87" s="105">
        <f>'SERIES_DB-MetaData'!C87</f>
        <v>1</v>
      </c>
      <c r="D87" s="105" t="str">
        <f>'SERIES_DB-MetaData'!D87</f>
        <v>SSW-2</v>
      </c>
      <c r="E87" s="105" t="str">
        <f>'SERIES_DB-MetaData'!E87</f>
        <v>Jiang (1999)</v>
      </c>
      <c r="F87" s="87" t="str">
        <f>'SERIES_DB-MetaData'!F87</f>
        <v>SI</v>
      </c>
      <c r="G87" s="118">
        <f>'SERIES_DB-MetaData-SI_Units'!I87</f>
        <v>18.3</v>
      </c>
      <c r="H87" s="119">
        <f>('SERIES_DB-MetaData-SI_Units'!L87*1000)/'SERIES_DB-MetaData-SI_Units'!U87</f>
        <v>1.8299999999999998</v>
      </c>
      <c r="I87" s="118">
        <f>'SERIES_DB-MetaData-SI_Units'!S87/'SERIES_DB-MetaData-SI_Units'!P87</f>
        <v>0.55968806238752244</v>
      </c>
      <c r="J87" s="118">
        <f>'SERIES_DB-MetaData-SI_Units'!S87</f>
        <v>933</v>
      </c>
      <c r="K87" s="120">
        <f>'SERIES_DB-MetaData-SI_Units'!AG87</f>
        <v>0.18001945565789537</v>
      </c>
      <c r="L87" s="121">
        <f>'SERIES_DB-MetaData-SI_Units'!AY87</f>
        <v>1.1005994163695587</v>
      </c>
      <c r="M87" s="121">
        <f>'SERIES_DB-MetaData-SI_Units'!AZ87</f>
        <v>0</v>
      </c>
      <c r="N87" s="122"/>
      <c r="O87" s="123">
        <f>'SERIES_DB-MetaData-SI_Units'!BX87</f>
        <v>8</v>
      </c>
      <c r="P87" s="123"/>
      <c r="Q87" s="124"/>
      <c r="R87" s="124"/>
      <c r="S87" s="119"/>
      <c r="T87" s="119"/>
      <c r="U87" s="119"/>
      <c r="V87" s="184"/>
      <c r="W87" s="119"/>
      <c r="X87" s="119"/>
      <c r="Y87" s="119"/>
      <c r="Z87" s="119"/>
      <c r="AA87" s="125"/>
      <c r="AB87" s="118"/>
      <c r="AC87" s="118"/>
      <c r="AD87" s="126"/>
      <c r="AE87" s="119"/>
      <c r="AF87" s="119"/>
      <c r="AG87" s="119"/>
      <c r="AH87" s="119"/>
      <c r="AI87" s="119"/>
      <c r="AJ87" s="119"/>
      <c r="AK87" s="119"/>
      <c r="AL87" s="123">
        <f>'SERIES_DB-MetaData-SI_Units'!BX87</f>
        <v>8</v>
      </c>
    </row>
    <row r="88" spans="1:38">
      <c r="A88" s="84">
        <f>'SERIES_DB-MetaData'!A88</f>
        <v>83</v>
      </c>
      <c r="B88" s="84">
        <f>'SERIES_DB-MetaData'!B88</f>
        <v>0</v>
      </c>
      <c r="C88" s="105">
        <f>'SERIES_DB-MetaData'!C88</f>
        <v>2</v>
      </c>
      <c r="D88" s="105" t="str">
        <f>'SERIES_DB-MetaData'!D88</f>
        <v>SSW-3</v>
      </c>
      <c r="E88" s="105" t="str">
        <f>'SERIES_DB-MetaData'!E88</f>
        <v>Jiang (1999)</v>
      </c>
      <c r="F88" s="87" t="str">
        <f>'SERIES_DB-MetaData'!F88</f>
        <v>SI</v>
      </c>
      <c r="G88" s="118">
        <f>'SERIES_DB-MetaData-SI_Units'!I88</f>
        <v>18.3</v>
      </c>
      <c r="H88" s="119">
        <f>('SERIES_DB-MetaData-SI_Units'!L88*1000)/'SERIES_DB-MetaData-SI_Units'!U88</f>
        <v>3.6599999999999997</v>
      </c>
      <c r="I88" s="118">
        <f>'SERIES_DB-MetaData-SI_Units'!S88/'SERIES_DB-MetaData-SI_Units'!P88</f>
        <v>0.55968806238752244</v>
      </c>
      <c r="J88" s="118">
        <f>'SERIES_DB-MetaData-SI_Units'!S88</f>
        <v>933</v>
      </c>
      <c r="K88" s="120">
        <f>'SERIES_DB-MetaData-SI_Units'!AG88</f>
        <v>0.28128039946546152</v>
      </c>
      <c r="L88" s="121">
        <f>'SERIES_DB-MetaData-SI_Units'!AY88</f>
        <v>1.1005994163695587</v>
      </c>
      <c r="M88" s="121">
        <f>'SERIES_DB-MetaData-SI_Units'!AZ88</f>
        <v>0</v>
      </c>
      <c r="N88" s="122"/>
      <c r="O88" s="123">
        <f>'SERIES_DB-MetaData-SI_Units'!BX88</f>
        <v>8</v>
      </c>
      <c r="P88" s="123"/>
      <c r="Q88" s="124"/>
      <c r="R88" s="124"/>
      <c r="S88" s="119"/>
      <c r="T88" s="119"/>
      <c r="U88" s="119"/>
      <c r="V88" s="184"/>
      <c r="W88" s="119"/>
      <c r="X88" s="119"/>
      <c r="Y88" s="119"/>
      <c r="Z88" s="119"/>
      <c r="AA88" s="125"/>
      <c r="AB88" s="118"/>
      <c r="AC88" s="118"/>
      <c r="AD88" s="126"/>
      <c r="AE88" s="119"/>
      <c r="AF88" s="119"/>
      <c r="AG88" s="119"/>
      <c r="AH88" s="119"/>
      <c r="AI88" s="119"/>
      <c r="AJ88" s="119"/>
      <c r="AK88" s="119"/>
      <c r="AL88" s="123">
        <f>'SERIES_DB-MetaData-SI_Units'!BX88</f>
        <v>8</v>
      </c>
    </row>
    <row r="89" spans="1:38">
      <c r="A89" s="84">
        <f>'SERIES_DB-MetaData'!A89</f>
        <v>84</v>
      </c>
      <c r="B89" s="84">
        <f>'SERIES_DB-MetaData'!B89</f>
        <v>0</v>
      </c>
      <c r="C89" s="105">
        <f>'SERIES_DB-MetaData'!C89</f>
        <v>3</v>
      </c>
      <c r="D89" s="105" t="str">
        <f>'SERIES_DB-MetaData'!D89</f>
        <v>SSW-T</v>
      </c>
      <c r="E89" s="105" t="str">
        <f>'SERIES_DB-MetaData'!E89</f>
        <v>Jiang (1999)</v>
      </c>
      <c r="F89" s="87" t="str">
        <f>'SERIES_DB-MetaData'!F89</f>
        <v>SI</v>
      </c>
      <c r="G89" s="118">
        <f>'SERIES_DB-MetaData-SI_Units'!I89</f>
        <v>24.1</v>
      </c>
      <c r="H89" s="119">
        <f>('SERIES_DB-MetaData-SI_Units'!L89*1000)/'SERIES_DB-MetaData-SI_Units'!U89</f>
        <v>3.0825581395348842</v>
      </c>
      <c r="I89" s="118">
        <f>'SERIES_DB-MetaData-SI_Units'!S89/'SERIES_DB-MetaData-SI_Units'!P89</f>
        <v>2.1749999999999998</v>
      </c>
      <c r="J89" s="118">
        <f>'SERIES_DB-MetaData-SI_Units'!S89</f>
        <v>2175</v>
      </c>
      <c r="K89" s="120">
        <f>'SERIES_DB-MetaData-SI_Units'!AG89</f>
        <v>0.4115729910516861</v>
      </c>
      <c r="L89" s="121">
        <f>'SERIES_DB-MetaData-SI_Units'!AY89</f>
        <v>0.98320214529013894</v>
      </c>
      <c r="M89" s="121">
        <f>'SERIES_DB-MetaData-SI_Units'!AZ89</f>
        <v>0</v>
      </c>
      <c r="N89" s="122"/>
      <c r="O89" s="123">
        <f>'SERIES_DB-MetaData-SI_Units'!BX89</f>
        <v>1</v>
      </c>
      <c r="P89" s="123"/>
      <c r="Q89" s="124"/>
      <c r="R89" s="124"/>
      <c r="S89" s="119"/>
      <c r="T89" s="119"/>
      <c r="U89" s="119"/>
      <c r="V89" s="184"/>
      <c r="W89" s="119"/>
      <c r="X89" s="119"/>
      <c r="Y89" s="119"/>
      <c r="Z89" s="119"/>
      <c r="AA89" s="125"/>
      <c r="AB89" s="118"/>
      <c r="AC89" s="118"/>
      <c r="AD89" s="126"/>
      <c r="AE89" s="119"/>
      <c r="AF89" s="119"/>
      <c r="AG89" s="119"/>
      <c r="AH89" s="119"/>
      <c r="AI89" s="119"/>
      <c r="AJ89" s="119"/>
      <c r="AK89" s="119"/>
      <c r="AL89" s="123">
        <f>'SERIES_DB-MetaData-SI_Units'!BX89</f>
        <v>1</v>
      </c>
    </row>
    <row r="90" spans="1:38">
      <c r="A90" s="84">
        <f>'SERIES_DB-MetaData'!A90</f>
        <v>85</v>
      </c>
      <c r="B90" s="84">
        <f>'SERIES_DB-MetaData'!B90</f>
        <v>0</v>
      </c>
      <c r="C90" s="105">
        <f>'SERIES_DB-MetaData'!C90</f>
        <v>1</v>
      </c>
      <c r="D90" s="105" t="str">
        <f>'SERIES_DB-MetaData'!D90</f>
        <v>NW-1</v>
      </c>
      <c r="E90" s="105" t="str">
        <f>'SERIES_DB-MetaData'!E90</f>
        <v>Kabeyasawa &amp; Hiraishi</v>
      </c>
      <c r="F90" s="87" t="str">
        <f>'SERIES_DB-MetaData'!F90</f>
        <v>SI</v>
      </c>
      <c r="G90" s="118">
        <f>'SERIES_DB-MetaData-SI_Units'!I90</f>
        <v>87.6</v>
      </c>
      <c r="H90" s="119">
        <f>('SERIES_DB-MetaData-SI_Units'!L90*1000)/'SERIES_DB-MetaData-SI_Units'!U90</f>
        <v>12.409999999999998</v>
      </c>
      <c r="I90" s="118">
        <f>'SERIES_DB-MetaData-SI_Units'!S90/'SERIES_DB-MetaData-SI_Units'!P90</f>
        <v>2</v>
      </c>
      <c r="J90" s="118">
        <f>'SERIES_DB-MetaData-SI_Units'!S90</f>
        <v>3400</v>
      </c>
      <c r="K90" s="120">
        <f>'SERIES_DB-MetaData-SI_Units'!AG90</f>
        <v>0.59068486872183079</v>
      </c>
      <c r="L90" s="121">
        <f>'SERIES_DB-MetaData-SI_Units'!AY90</f>
        <v>1.5834608721796803</v>
      </c>
      <c r="M90" s="121">
        <f>'SERIES_DB-MetaData-SI_Units'!AZ90</f>
        <v>0</v>
      </c>
      <c r="N90" s="122"/>
      <c r="O90" s="123">
        <f>'SERIES_DB-MetaData-SI_Units'!BX90</f>
        <v>5</v>
      </c>
      <c r="P90" s="123"/>
      <c r="Q90" s="124"/>
      <c r="R90" s="124"/>
      <c r="S90" s="119"/>
      <c r="T90" s="119"/>
      <c r="U90" s="119"/>
      <c r="V90" s="184"/>
      <c r="W90" s="119"/>
      <c r="X90" s="119"/>
      <c r="Y90" s="119"/>
      <c r="Z90" s="119"/>
      <c r="AA90" s="125"/>
      <c r="AB90" s="118"/>
      <c r="AC90" s="118"/>
      <c r="AD90" s="126"/>
      <c r="AE90" s="119"/>
      <c r="AF90" s="119"/>
      <c r="AG90" s="119"/>
      <c r="AH90" s="119"/>
      <c r="AI90" s="119"/>
      <c r="AJ90" s="119"/>
      <c r="AK90" s="119"/>
      <c r="AL90" s="123">
        <f>'SERIES_DB-MetaData-SI_Units'!BX90</f>
        <v>5</v>
      </c>
    </row>
    <row r="91" spans="1:38">
      <c r="A91" s="84">
        <f>'SERIES_DB-MetaData'!A91</f>
        <v>86</v>
      </c>
      <c r="B91" s="84">
        <f>'SERIES_DB-MetaData'!B91</f>
        <v>0</v>
      </c>
      <c r="C91" s="105">
        <f>'SERIES_DB-MetaData'!C91</f>
        <v>2</v>
      </c>
      <c r="D91" s="105" t="str">
        <f>'SERIES_DB-MetaData'!D91</f>
        <v>NW-2</v>
      </c>
      <c r="E91" s="105" t="str">
        <f>'SERIES_DB-MetaData'!E91</f>
        <v>Kabeyasawa &amp; Hiraishi</v>
      </c>
      <c r="F91" s="87" t="str">
        <f>'SERIES_DB-MetaData'!F91</f>
        <v>SI</v>
      </c>
      <c r="G91" s="118">
        <f>'SERIES_DB-MetaData-SI_Units'!I91</f>
        <v>93.6</v>
      </c>
      <c r="H91" s="119">
        <f>('SERIES_DB-MetaData-SI_Units'!L91*1000)/'SERIES_DB-MetaData-SI_Units'!U91</f>
        <v>12.154999999999998</v>
      </c>
      <c r="I91" s="118">
        <f>'SERIES_DB-MetaData-SI_Units'!S91/'SERIES_DB-MetaData-SI_Units'!P91</f>
        <v>1.3294117647058823</v>
      </c>
      <c r="J91" s="118">
        <f>'SERIES_DB-MetaData-SI_Units'!S91</f>
        <v>2260</v>
      </c>
      <c r="K91" s="120">
        <f>'SERIES_DB-MetaData-SI_Units'!AG91</f>
        <v>0.59068486872183079</v>
      </c>
      <c r="L91" s="121">
        <f>'SERIES_DB-MetaData-SI_Units'!AY91</f>
        <v>1.5834608721796803</v>
      </c>
      <c r="M91" s="121">
        <f>'SERIES_DB-MetaData-SI_Units'!AZ91</f>
        <v>0</v>
      </c>
      <c r="N91" s="122"/>
      <c r="O91" s="123">
        <f>'SERIES_DB-MetaData-SI_Units'!BX91</f>
        <v>5</v>
      </c>
      <c r="P91" s="123"/>
      <c r="Q91" s="124"/>
      <c r="R91" s="124"/>
      <c r="S91" s="119"/>
      <c r="T91" s="119"/>
      <c r="U91" s="119"/>
      <c r="V91" s="184"/>
      <c r="W91" s="119"/>
      <c r="X91" s="119"/>
      <c r="Y91" s="119"/>
      <c r="Z91" s="119"/>
      <c r="AA91" s="125"/>
      <c r="AB91" s="118"/>
      <c r="AC91" s="118"/>
      <c r="AD91" s="126"/>
      <c r="AE91" s="119"/>
      <c r="AF91" s="119"/>
      <c r="AG91" s="119"/>
      <c r="AH91" s="119"/>
      <c r="AI91" s="119"/>
      <c r="AJ91" s="119"/>
      <c r="AK91" s="119"/>
      <c r="AL91" s="123">
        <f>'SERIES_DB-MetaData-SI_Units'!BX91</f>
        <v>5</v>
      </c>
    </row>
    <row r="92" spans="1:38">
      <c r="A92" s="84">
        <f>'SERIES_DB-MetaData'!A92</f>
        <v>87</v>
      </c>
      <c r="B92" s="84">
        <f>'SERIES_DB-MetaData'!B92</f>
        <v>0</v>
      </c>
      <c r="C92" s="105">
        <f>'SERIES_DB-MetaData'!C92</f>
        <v>3</v>
      </c>
      <c r="D92" s="105" t="str">
        <f>'SERIES_DB-MetaData'!D92</f>
        <v>NW-3</v>
      </c>
      <c r="E92" s="105" t="str">
        <f>'SERIES_DB-MetaData'!E92</f>
        <v>Kabeyasawa &amp; Hiraishi</v>
      </c>
      <c r="F92" s="87" t="str">
        <f>'SERIES_DB-MetaData'!F92</f>
        <v>SI</v>
      </c>
      <c r="G92" s="118">
        <f>'SERIES_DB-MetaData-SI_Units'!I92</f>
        <v>55.5</v>
      </c>
      <c r="H92" s="119">
        <f>('SERIES_DB-MetaData-SI_Units'!L92*1000)/'SERIES_DB-MetaData-SI_Units'!U92</f>
        <v>9.4350000000000005</v>
      </c>
      <c r="I92" s="118">
        <f>'SERIES_DB-MetaData-SI_Units'!S92/'SERIES_DB-MetaData-SI_Units'!P92</f>
        <v>2</v>
      </c>
      <c r="J92" s="118">
        <f>'SERIES_DB-MetaData-SI_Units'!S92</f>
        <v>3400</v>
      </c>
      <c r="K92" s="120">
        <f>'SERIES_DB-MetaData-SI_Units'!AG92</f>
        <v>0.59068486872183079</v>
      </c>
      <c r="L92" s="121">
        <f>'SERIES_DB-MetaData-SI_Units'!AY92</f>
        <v>0.98174770424681035</v>
      </c>
      <c r="M92" s="121">
        <f>'SERIES_DB-MetaData-SI_Units'!AZ92</f>
        <v>0</v>
      </c>
      <c r="N92" s="122"/>
      <c r="O92" s="123">
        <f>'SERIES_DB-MetaData-SI_Units'!BX92</f>
        <v>5</v>
      </c>
      <c r="P92" s="123"/>
      <c r="Q92" s="124"/>
      <c r="R92" s="124"/>
      <c r="S92" s="119"/>
      <c r="T92" s="119"/>
      <c r="U92" s="119"/>
      <c r="V92" s="184"/>
      <c r="W92" s="119"/>
      <c r="X92" s="119"/>
      <c r="Y92" s="119"/>
      <c r="Z92" s="119"/>
      <c r="AA92" s="125"/>
      <c r="AB92" s="118"/>
      <c r="AC92" s="118"/>
      <c r="AD92" s="126"/>
      <c r="AE92" s="119"/>
      <c r="AF92" s="119"/>
      <c r="AG92" s="119"/>
      <c r="AH92" s="119"/>
      <c r="AI92" s="119"/>
      <c r="AJ92" s="119"/>
      <c r="AK92" s="119"/>
      <c r="AL92" s="123">
        <f>'SERIES_DB-MetaData-SI_Units'!BX92</f>
        <v>5</v>
      </c>
    </row>
    <row r="93" spans="1:38">
      <c r="A93" s="84">
        <f>'SERIES_DB-MetaData'!A93</f>
        <v>88</v>
      </c>
      <c r="B93" s="84">
        <f>'SERIES_DB-MetaData'!B93</f>
        <v>0</v>
      </c>
      <c r="C93" s="105">
        <f>'SERIES_DB-MetaData'!C93</f>
        <v>4</v>
      </c>
      <c r="D93" s="105" t="str">
        <f>'SERIES_DB-MetaData'!D93</f>
        <v>NW-4</v>
      </c>
      <c r="E93" s="105" t="str">
        <f>'SERIES_DB-MetaData'!E93</f>
        <v>Kabeyasawa &amp; Hiraishi</v>
      </c>
      <c r="F93" s="87" t="str">
        <f>'SERIES_DB-MetaData'!F93</f>
        <v>SI</v>
      </c>
      <c r="G93" s="118">
        <f>'SERIES_DB-MetaData-SI_Units'!I93</f>
        <v>54.6</v>
      </c>
      <c r="H93" s="119">
        <f>('SERIES_DB-MetaData-SI_Units'!L93*1000)/'SERIES_DB-MetaData-SI_Units'!U93</f>
        <v>10.957916666666666</v>
      </c>
      <c r="I93" s="118">
        <f>'SERIES_DB-MetaData-SI_Units'!S93/'SERIES_DB-MetaData-SI_Units'!P93</f>
        <v>2</v>
      </c>
      <c r="J93" s="118">
        <f>'SERIES_DB-MetaData-SI_Units'!S93</f>
        <v>3400</v>
      </c>
      <c r="K93" s="120">
        <f>'SERIES_DB-MetaData-SI_Units'!AG93</f>
        <v>0.78757982496244117</v>
      </c>
      <c r="L93" s="121">
        <f>'SERIES_DB-MetaData-SI_Units'!AY93</f>
        <v>0.98174770424681035</v>
      </c>
      <c r="M93" s="121">
        <f>'SERIES_DB-MetaData-SI_Units'!AZ93</f>
        <v>0</v>
      </c>
      <c r="N93" s="122"/>
      <c r="O93" s="123">
        <f>'SERIES_DB-MetaData-SI_Units'!BX93</f>
        <v>5</v>
      </c>
      <c r="P93" s="123"/>
      <c r="Q93" s="124"/>
      <c r="R93" s="124"/>
      <c r="S93" s="119"/>
      <c r="T93" s="119"/>
      <c r="U93" s="119"/>
      <c r="V93" s="184"/>
      <c r="W93" s="119"/>
      <c r="X93" s="119"/>
      <c r="Y93" s="119"/>
      <c r="Z93" s="119"/>
      <c r="AA93" s="125"/>
      <c r="AB93" s="118"/>
      <c r="AC93" s="118"/>
      <c r="AD93" s="126"/>
      <c r="AE93" s="119"/>
      <c r="AF93" s="119"/>
      <c r="AG93" s="119"/>
      <c r="AH93" s="119"/>
      <c r="AI93" s="119"/>
      <c r="AJ93" s="119"/>
      <c r="AK93" s="119"/>
      <c r="AL93" s="123">
        <f>'SERIES_DB-MetaData-SI_Units'!BX93</f>
        <v>5</v>
      </c>
    </row>
    <row r="94" spans="1:38">
      <c r="A94" s="84">
        <f>'SERIES_DB-MetaData'!A94</f>
        <v>89</v>
      </c>
      <c r="B94" s="84">
        <f>'SERIES_DB-MetaData'!B94</f>
        <v>0</v>
      </c>
      <c r="C94" s="105">
        <f>'SERIES_DB-MetaData'!C94</f>
        <v>5</v>
      </c>
      <c r="D94" s="105" t="str">
        <f>'SERIES_DB-MetaData'!D94</f>
        <v>NW-5</v>
      </c>
      <c r="E94" s="105" t="str">
        <f>'SERIES_DB-MetaData'!E94</f>
        <v>Kabeyasawa &amp; Hiraishi</v>
      </c>
      <c r="F94" s="87" t="str">
        <f>'SERIES_DB-MetaData'!F94</f>
        <v>SI</v>
      </c>
      <c r="G94" s="118">
        <f>'SERIES_DB-MetaData-SI_Units'!I94</f>
        <v>60.3</v>
      </c>
      <c r="H94" s="119">
        <f>('SERIES_DB-MetaData-SI_Units'!L94*1000)/'SERIES_DB-MetaData-SI_Units'!U94</f>
        <v>9.5391250000000003</v>
      </c>
      <c r="I94" s="118">
        <f>'SERIES_DB-MetaData-SI_Units'!S94/'SERIES_DB-MetaData-SI_Units'!P94</f>
        <v>2</v>
      </c>
      <c r="J94" s="118">
        <f>'SERIES_DB-MetaData-SI_Units'!S94</f>
        <v>3400</v>
      </c>
      <c r="K94" s="120">
        <f>'SERIES_DB-MetaData-SI_Units'!AG94</f>
        <v>0.78757982496244117</v>
      </c>
      <c r="L94" s="121">
        <f>'SERIES_DB-MetaData-SI_Units'!AY94</f>
        <v>0.98174770424681035</v>
      </c>
      <c r="M94" s="121">
        <f>'SERIES_DB-MetaData-SI_Units'!AZ94</f>
        <v>0</v>
      </c>
      <c r="N94" s="122"/>
      <c r="O94" s="123">
        <f>'SERIES_DB-MetaData-SI_Units'!BX94</f>
        <v>5</v>
      </c>
      <c r="P94" s="123"/>
      <c r="Q94" s="124"/>
      <c r="R94" s="124"/>
      <c r="S94" s="119"/>
      <c r="T94" s="119"/>
      <c r="U94" s="119"/>
      <c r="V94" s="184"/>
      <c r="W94" s="119"/>
      <c r="X94" s="119"/>
      <c r="Y94" s="119"/>
      <c r="Z94" s="119"/>
      <c r="AA94" s="125"/>
      <c r="AB94" s="118"/>
      <c r="AC94" s="118"/>
      <c r="AD94" s="126"/>
      <c r="AE94" s="119"/>
      <c r="AF94" s="119"/>
      <c r="AG94" s="119"/>
      <c r="AH94" s="119"/>
      <c r="AI94" s="119"/>
      <c r="AJ94" s="119"/>
      <c r="AK94" s="119"/>
      <c r="AL94" s="123">
        <f>'SERIES_DB-MetaData-SI_Units'!BX94</f>
        <v>5</v>
      </c>
    </row>
    <row r="95" spans="1:38">
      <c r="A95" s="84">
        <f>'SERIES_DB-MetaData'!A95</f>
        <v>90</v>
      </c>
      <c r="B95" s="84">
        <f>'SERIES_DB-MetaData'!B95</f>
        <v>0</v>
      </c>
      <c r="C95" s="105">
        <f>'SERIES_DB-MetaData'!C95</f>
        <v>6</v>
      </c>
      <c r="D95" s="105" t="str">
        <f>'SERIES_DB-MetaData'!D95</f>
        <v>NW-6</v>
      </c>
      <c r="E95" s="105" t="str">
        <f>'SERIES_DB-MetaData'!E95</f>
        <v>Kabeyasawa &amp; Hiraishi</v>
      </c>
      <c r="F95" s="87" t="str">
        <f>'SERIES_DB-MetaData'!F95</f>
        <v>SI</v>
      </c>
      <c r="G95" s="118">
        <f>'SERIES_DB-MetaData-SI_Units'!I95</f>
        <v>65.2</v>
      </c>
      <c r="H95" s="119">
        <f>('SERIES_DB-MetaData-SI_Units'!L95*1000)/'SERIES_DB-MetaData-SI_Units'!U95</f>
        <v>10.776111111111113</v>
      </c>
      <c r="I95" s="118">
        <f>'SERIES_DB-MetaData-SI_Units'!S95/'SERIES_DB-MetaData-SI_Units'!P95</f>
        <v>2</v>
      </c>
      <c r="J95" s="118">
        <f>'SERIES_DB-MetaData-SI_Units'!S95</f>
        <v>3400</v>
      </c>
      <c r="K95" s="120">
        <f>'SERIES_DB-MetaData-SI_Units'!AG95</f>
        <v>1.05564058145312</v>
      </c>
      <c r="L95" s="121">
        <f>'SERIES_DB-MetaData-SI_Units'!AY95</f>
        <v>0.98174770424681035</v>
      </c>
      <c r="M95" s="121">
        <f>'SERIES_DB-MetaData-SI_Units'!AZ95</f>
        <v>0</v>
      </c>
      <c r="N95" s="122"/>
      <c r="O95" s="123">
        <f>'SERIES_DB-MetaData-SI_Units'!BX95</f>
        <v>5</v>
      </c>
      <c r="P95" s="123"/>
      <c r="Q95" s="124"/>
      <c r="R95" s="124"/>
      <c r="S95" s="119"/>
      <c r="T95" s="119"/>
      <c r="U95" s="119"/>
      <c r="V95" s="184"/>
      <c r="W95" s="119"/>
      <c r="X95" s="119"/>
      <c r="Y95" s="119"/>
      <c r="Z95" s="119"/>
      <c r="AA95" s="125"/>
      <c r="AB95" s="118"/>
      <c r="AC95" s="118"/>
      <c r="AD95" s="126"/>
      <c r="AE95" s="119"/>
      <c r="AF95" s="119"/>
      <c r="AG95" s="119"/>
      <c r="AH95" s="119"/>
      <c r="AI95" s="119"/>
      <c r="AJ95" s="119"/>
      <c r="AK95" s="119"/>
      <c r="AL95" s="123">
        <f>'SERIES_DB-MetaData-SI_Units'!BX95</f>
        <v>5</v>
      </c>
    </row>
    <row r="96" spans="1:38">
      <c r="A96" s="84">
        <f>'SERIES_DB-MetaData'!A96</f>
        <v>91</v>
      </c>
      <c r="B96" s="84">
        <f>'SERIES_DB-MetaData'!B96</f>
        <v>0</v>
      </c>
      <c r="C96" s="105">
        <f>'SERIES_DB-MetaData'!C96</f>
        <v>1</v>
      </c>
      <c r="D96" s="105" t="str">
        <f>'SERIES_DB-MetaData'!D96</f>
        <v>NW-1</v>
      </c>
      <c r="E96" s="105" t="str">
        <f>'SERIES_DB-MetaData'!E96</f>
        <v>Kabeyasawa and Matsumoto (1992)</v>
      </c>
      <c r="F96" s="87" t="str">
        <f>'SERIES_DB-MetaData'!F96</f>
        <v>SI</v>
      </c>
      <c r="G96" s="118">
        <f>'SERIES_DB-MetaData-SI_Units'!I96</f>
        <v>87.6</v>
      </c>
      <c r="H96" s="119">
        <f>('SERIES_DB-MetaData-SI_Units'!L96*1000)/'SERIES_DB-MetaData-SI_Units'!U96</f>
        <v>12.250000000000002</v>
      </c>
      <c r="I96" s="118">
        <f>'SERIES_DB-MetaData-SI_Units'!S96/'SERIES_DB-MetaData-SI_Units'!P96</f>
        <v>2</v>
      </c>
      <c r="J96" s="118">
        <f>'SERIES_DB-MetaData-SI_Units'!S96</f>
        <v>3400</v>
      </c>
      <c r="K96" s="120">
        <f>'SERIES_DB-MetaData-SI_Units'!AG96</f>
        <v>0.6544984694978736</v>
      </c>
      <c r="L96" s="121">
        <f>'SERIES_DB-MetaData-SI_Units'!AY96</f>
        <v>1.4137166941154069</v>
      </c>
      <c r="M96" s="121">
        <f>'SERIES_DB-MetaData-SI_Units'!AZ96</f>
        <v>0</v>
      </c>
      <c r="N96" s="122"/>
      <c r="O96" s="123">
        <f>'SERIES_DB-MetaData-SI_Units'!BX96</f>
        <v>2</v>
      </c>
      <c r="P96" s="123"/>
      <c r="Q96" s="124"/>
      <c r="R96" s="124"/>
      <c r="S96" s="119"/>
      <c r="T96" s="119"/>
      <c r="U96" s="119"/>
      <c r="V96" s="184"/>
      <c r="W96" s="119"/>
      <c r="X96" s="119"/>
      <c r="Y96" s="119"/>
      <c r="Z96" s="119"/>
      <c r="AA96" s="125"/>
      <c r="AB96" s="118"/>
      <c r="AC96" s="118"/>
      <c r="AD96" s="126"/>
      <c r="AE96" s="119"/>
      <c r="AF96" s="119"/>
      <c r="AG96" s="119"/>
      <c r="AH96" s="119"/>
      <c r="AI96" s="119"/>
      <c r="AJ96" s="119"/>
      <c r="AK96" s="119"/>
      <c r="AL96" s="123">
        <f>'SERIES_DB-MetaData-SI_Units'!BX96</f>
        <v>2</v>
      </c>
    </row>
    <row r="97" spans="1:38">
      <c r="A97" s="84">
        <f>'SERIES_DB-MetaData'!A97</f>
        <v>92</v>
      </c>
      <c r="B97" s="84">
        <f>'SERIES_DB-MetaData'!B97</f>
        <v>0</v>
      </c>
      <c r="C97" s="105">
        <f>'SERIES_DB-MetaData'!C97</f>
        <v>2</v>
      </c>
      <c r="D97" s="105" t="str">
        <f>'SERIES_DB-MetaData'!D97</f>
        <v>NW-2</v>
      </c>
      <c r="E97" s="105" t="str">
        <f>'SERIES_DB-MetaData'!E97</f>
        <v>Kabeyasawa and Matsumoto (1992)</v>
      </c>
      <c r="F97" s="87" t="str">
        <f>'SERIES_DB-MetaData'!F97</f>
        <v>SI</v>
      </c>
      <c r="G97" s="118">
        <f>'SERIES_DB-MetaData-SI_Units'!I97</f>
        <v>93.6</v>
      </c>
      <c r="H97" s="119">
        <f>('SERIES_DB-MetaData-SI_Units'!L97*1000)/'SERIES_DB-MetaData-SI_Units'!U97</f>
        <v>12.250000000000002</v>
      </c>
      <c r="I97" s="118">
        <f>'SERIES_DB-MetaData-SI_Units'!S97/'SERIES_DB-MetaData-SI_Units'!P97</f>
        <v>1.3294117647058823</v>
      </c>
      <c r="J97" s="118">
        <f>'SERIES_DB-MetaData-SI_Units'!S97</f>
        <v>2260</v>
      </c>
      <c r="K97" s="120">
        <f>'SERIES_DB-MetaData-SI_Units'!AG97</f>
        <v>0.6544984694978736</v>
      </c>
      <c r="L97" s="121">
        <f>'SERIES_DB-MetaData-SI_Units'!AY97</f>
        <v>1.4137166941154069</v>
      </c>
      <c r="M97" s="121">
        <f>'SERIES_DB-MetaData-SI_Units'!AZ97</f>
        <v>0</v>
      </c>
      <c r="N97" s="122"/>
      <c r="O97" s="123">
        <f>'SERIES_DB-MetaData-SI_Units'!BX97</f>
        <v>2</v>
      </c>
      <c r="P97" s="123"/>
      <c r="Q97" s="124"/>
      <c r="R97" s="124"/>
      <c r="S97" s="119"/>
      <c r="T97" s="119"/>
      <c r="U97" s="119"/>
      <c r="V97" s="184"/>
      <c r="W97" s="119"/>
      <c r="X97" s="119"/>
      <c r="Y97" s="119"/>
      <c r="Z97" s="119"/>
      <c r="AA97" s="125"/>
      <c r="AB97" s="118"/>
      <c r="AC97" s="118"/>
      <c r="AD97" s="126"/>
      <c r="AE97" s="119"/>
      <c r="AF97" s="119"/>
      <c r="AG97" s="119"/>
      <c r="AH97" s="119"/>
      <c r="AI97" s="119"/>
      <c r="AJ97" s="119"/>
      <c r="AK97" s="119"/>
      <c r="AL97" s="123">
        <f>'SERIES_DB-MetaData-SI_Units'!BX97</f>
        <v>2</v>
      </c>
    </row>
    <row r="98" spans="1:38">
      <c r="A98" s="84">
        <f>'SERIES_DB-MetaData'!A98</f>
        <v>93</v>
      </c>
      <c r="B98" s="84">
        <f>'SERIES_DB-MetaData'!B98</f>
        <v>0</v>
      </c>
      <c r="C98" s="105">
        <f>'SERIES_DB-MetaData'!C98</f>
        <v>3</v>
      </c>
      <c r="D98" s="105" t="str">
        <f>'SERIES_DB-MetaData'!D98</f>
        <v>NW-3</v>
      </c>
      <c r="E98" s="105" t="str">
        <f>'SERIES_DB-MetaData'!E98</f>
        <v>Kabeyasawa and Matsumoto (1992)</v>
      </c>
      <c r="F98" s="87" t="str">
        <f>'SERIES_DB-MetaData'!F98</f>
        <v>SI</v>
      </c>
      <c r="G98" s="118">
        <f>'SERIES_DB-MetaData-SI_Units'!I98</f>
        <v>55.5</v>
      </c>
      <c r="H98" s="119">
        <f>('SERIES_DB-MetaData-SI_Units'!L98*1000)/'SERIES_DB-MetaData-SI_Units'!U98</f>
        <v>9.5277777777777786</v>
      </c>
      <c r="I98" s="118">
        <f>'SERIES_DB-MetaData-SI_Units'!S98/'SERIES_DB-MetaData-SI_Units'!P98</f>
        <v>2</v>
      </c>
      <c r="J98" s="118">
        <f>'SERIES_DB-MetaData-SI_Units'!S98</f>
        <v>3400</v>
      </c>
      <c r="K98" s="120">
        <f>'SERIES_DB-MetaData-SI_Units'!AG98</f>
        <v>0.6544984694978736</v>
      </c>
      <c r="L98" s="121">
        <f>'SERIES_DB-MetaData-SI_Units'!AY98</f>
        <v>0.98174770424681035</v>
      </c>
      <c r="M98" s="121">
        <f>'SERIES_DB-MetaData-SI_Units'!AZ98</f>
        <v>0</v>
      </c>
      <c r="N98" s="122"/>
      <c r="O98" s="123">
        <f>'SERIES_DB-MetaData-SI_Units'!BX98</f>
        <v>2</v>
      </c>
      <c r="P98" s="123"/>
      <c r="Q98" s="124"/>
      <c r="R98" s="124"/>
      <c r="S98" s="119"/>
      <c r="T98" s="119"/>
      <c r="U98" s="119"/>
      <c r="V98" s="184"/>
      <c r="W98" s="119"/>
      <c r="X98" s="119"/>
      <c r="Y98" s="119"/>
      <c r="Z98" s="119"/>
      <c r="AA98" s="125"/>
      <c r="AB98" s="118"/>
      <c r="AC98" s="118"/>
      <c r="AD98" s="126"/>
      <c r="AE98" s="119"/>
      <c r="AF98" s="119"/>
      <c r="AG98" s="119"/>
      <c r="AH98" s="119"/>
      <c r="AI98" s="119"/>
      <c r="AJ98" s="119"/>
      <c r="AK98" s="119"/>
      <c r="AL98" s="123">
        <f>'SERIES_DB-MetaData-SI_Units'!BX98</f>
        <v>2</v>
      </c>
    </row>
    <row r="99" spans="1:38">
      <c r="A99" s="84">
        <f>'SERIES_DB-MetaData'!A99</f>
        <v>94</v>
      </c>
      <c r="B99" s="84">
        <f>'SERIES_DB-MetaData'!B99</f>
        <v>0</v>
      </c>
      <c r="C99" s="105">
        <f>'SERIES_DB-MetaData'!C99</f>
        <v>4</v>
      </c>
      <c r="D99" s="105" t="str">
        <f>'SERIES_DB-MetaData'!D99</f>
        <v>NW-4</v>
      </c>
      <c r="E99" s="105" t="str">
        <f>'SERIES_DB-MetaData'!E99</f>
        <v>Kabeyasawa and Matsumoto (1992)</v>
      </c>
      <c r="F99" s="87" t="str">
        <f>'SERIES_DB-MetaData'!F99</f>
        <v>SI</v>
      </c>
      <c r="G99" s="118">
        <f>'SERIES_DB-MetaData-SI_Units'!I99</f>
        <v>54.6</v>
      </c>
      <c r="H99" s="119">
        <f>('SERIES_DB-MetaData-SI_Units'!L99*1000)/'SERIES_DB-MetaData-SI_Units'!U99</f>
        <v>10.888888888888888</v>
      </c>
      <c r="I99" s="118">
        <f>'SERIES_DB-MetaData-SI_Units'!S99/'SERIES_DB-MetaData-SI_Units'!P99</f>
        <v>2</v>
      </c>
      <c r="J99" s="118">
        <f>'SERIES_DB-MetaData-SI_Units'!S99</f>
        <v>3400</v>
      </c>
      <c r="K99" s="120">
        <f>'SERIES_DB-MetaData-SI_Units'!AG99</f>
        <v>0.87266462599716466</v>
      </c>
      <c r="L99" s="121">
        <f>'SERIES_DB-MetaData-SI_Units'!AY99</f>
        <v>0.98174770424681035</v>
      </c>
      <c r="M99" s="121">
        <f>'SERIES_DB-MetaData-SI_Units'!AZ99</f>
        <v>0</v>
      </c>
      <c r="N99" s="122"/>
      <c r="O99" s="123">
        <f>'SERIES_DB-MetaData-SI_Units'!BX99</f>
        <v>2</v>
      </c>
      <c r="P99" s="123"/>
      <c r="Q99" s="124"/>
      <c r="R99" s="124"/>
      <c r="S99" s="119"/>
      <c r="T99" s="119"/>
      <c r="U99" s="119"/>
      <c r="V99" s="184"/>
      <c r="W99" s="119"/>
      <c r="X99" s="119"/>
      <c r="Y99" s="119"/>
      <c r="Z99" s="119"/>
      <c r="AA99" s="125"/>
      <c r="AB99" s="118"/>
      <c r="AC99" s="118"/>
      <c r="AD99" s="126"/>
      <c r="AE99" s="119"/>
      <c r="AF99" s="119"/>
      <c r="AG99" s="119"/>
      <c r="AH99" s="119"/>
      <c r="AI99" s="119"/>
      <c r="AJ99" s="119"/>
      <c r="AK99" s="119"/>
      <c r="AL99" s="123">
        <f>'SERIES_DB-MetaData-SI_Units'!BX99</f>
        <v>2</v>
      </c>
    </row>
    <row r="100" spans="1:38">
      <c r="A100" s="84">
        <f>'SERIES_DB-MetaData'!A100</f>
        <v>95</v>
      </c>
      <c r="B100" s="84">
        <f>'SERIES_DB-MetaData'!B100</f>
        <v>0</v>
      </c>
      <c r="C100" s="105">
        <f>'SERIES_DB-MetaData'!C100</f>
        <v>5</v>
      </c>
      <c r="D100" s="105" t="str">
        <f>'SERIES_DB-MetaData'!D100</f>
        <v>NW-5</v>
      </c>
      <c r="E100" s="105" t="str">
        <f>'SERIES_DB-MetaData'!E100</f>
        <v>Kabeyasawa and Matsumoto (1992)</v>
      </c>
      <c r="F100" s="87" t="str">
        <f>'SERIES_DB-MetaData'!F100</f>
        <v>SI</v>
      </c>
      <c r="G100" s="118">
        <f>'SERIES_DB-MetaData-SI_Units'!I100</f>
        <v>60.3</v>
      </c>
      <c r="H100" s="119">
        <f>('SERIES_DB-MetaData-SI_Units'!L100*1000)/'SERIES_DB-MetaData-SI_Units'!U100</f>
        <v>9.5277777777777786</v>
      </c>
      <c r="I100" s="118">
        <f>'SERIES_DB-MetaData-SI_Units'!S100/'SERIES_DB-MetaData-SI_Units'!P100</f>
        <v>2</v>
      </c>
      <c r="J100" s="118">
        <f>'SERIES_DB-MetaData-SI_Units'!S100</f>
        <v>3400</v>
      </c>
      <c r="K100" s="120">
        <f>'SERIES_DB-MetaData-SI_Units'!AG100</f>
        <v>0.87266462599716466</v>
      </c>
      <c r="L100" s="121">
        <f>'SERIES_DB-MetaData-SI_Units'!AY100</f>
        <v>0.98174770424681035</v>
      </c>
      <c r="M100" s="121">
        <f>'SERIES_DB-MetaData-SI_Units'!AZ100</f>
        <v>0</v>
      </c>
      <c r="N100" s="122"/>
      <c r="O100" s="123">
        <f>'SERIES_DB-MetaData-SI_Units'!BX100</f>
        <v>2</v>
      </c>
      <c r="P100" s="123"/>
      <c r="Q100" s="124"/>
      <c r="R100" s="124"/>
      <c r="S100" s="119"/>
      <c r="T100" s="119"/>
      <c r="U100" s="119"/>
      <c r="V100" s="184"/>
      <c r="W100" s="119"/>
      <c r="X100" s="119"/>
      <c r="Y100" s="119"/>
      <c r="Z100" s="119"/>
      <c r="AA100" s="125"/>
      <c r="AB100" s="118"/>
      <c r="AC100" s="118"/>
      <c r="AD100" s="126"/>
      <c r="AE100" s="119"/>
      <c r="AF100" s="119"/>
      <c r="AG100" s="119"/>
      <c r="AH100" s="119"/>
      <c r="AI100" s="119"/>
      <c r="AJ100" s="119"/>
      <c r="AK100" s="119"/>
      <c r="AL100" s="123">
        <f>'SERIES_DB-MetaData-SI_Units'!BX100</f>
        <v>2</v>
      </c>
    </row>
    <row r="101" spans="1:38">
      <c r="A101" s="84">
        <f>'SERIES_DB-MetaData'!A101</f>
        <v>96</v>
      </c>
      <c r="B101" s="84">
        <f>'SERIES_DB-MetaData'!B101</f>
        <v>0</v>
      </c>
      <c r="C101" s="105">
        <f>'SERIES_DB-MetaData'!C101</f>
        <v>6</v>
      </c>
      <c r="D101" s="105" t="str">
        <f>'SERIES_DB-MetaData'!D101</f>
        <v>NW-6</v>
      </c>
      <c r="E101" s="105" t="str">
        <f>'SERIES_DB-MetaData'!E101</f>
        <v>Kabeyasawa and Matsumoto (1992)</v>
      </c>
      <c r="F101" s="87" t="str">
        <f>'SERIES_DB-MetaData'!F101</f>
        <v>SI</v>
      </c>
      <c r="G101" s="118">
        <f>'SERIES_DB-MetaData-SI_Units'!I101</f>
        <v>65.2</v>
      </c>
      <c r="H101" s="119">
        <f>('SERIES_DB-MetaData-SI_Units'!L101*1000)/'SERIES_DB-MetaData-SI_Units'!U101</f>
        <v>10.888888888888888</v>
      </c>
      <c r="I101" s="118">
        <f>'SERIES_DB-MetaData-SI_Units'!S101/'SERIES_DB-MetaData-SI_Units'!P101</f>
        <v>2</v>
      </c>
      <c r="J101" s="118">
        <f>'SERIES_DB-MetaData-SI_Units'!S101</f>
        <v>3400</v>
      </c>
      <c r="K101" s="120">
        <f>'SERIES_DB-MetaData-SI_Units'!AG101</f>
        <v>0.95556776546689526</v>
      </c>
      <c r="L101" s="121">
        <f>'SERIES_DB-MetaData-SI_Units'!AY101</f>
        <v>0.98174770424681035</v>
      </c>
      <c r="M101" s="121">
        <f>'SERIES_DB-MetaData-SI_Units'!AZ101</f>
        <v>0</v>
      </c>
      <c r="N101" s="122"/>
      <c r="O101" s="123">
        <f>'SERIES_DB-MetaData-SI_Units'!BX101</f>
        <v>2</v>
      </c>
      <c r="P101" s="123"/>
      <c r="Q101" s="124"/>
      <c r="R101" s="124"/>
      <c r="S101" s="119"/>
      <c r="T101" s="119"/>
      <c r="U101" s="119"/>
      <c r="V101" s="184"/>
      <c r="W101" s="119"/>
      <c r="X101" s="119"/>
      <c r="Y101" s="119"/>
      <c r="Z101" s="119"/>
      <c r="AA101" s="125"/>
      <c r="AB101" s="118"/>
      <c r="AC101" s="118"/>
      <c r="AD101" s="126"/>
      <c r="AE101" s="119"/>
      <c r="AF101" s="119"/>
      <c r="AG101" s="119"/>
      <c r="AH101" s="119"/>
      <c r="AI101" s="119"/>
      <c r="AJ101" s="119"/>
      <c r="AK101" s="119"/>
      <c r="AL101" s="123">
        <f>'SERIES_DB-MetaData-SI_Units'!BX101</f>
        <v>2</v>
      </c>
    </row>
    <row r="102" spans="1:38">
      <c r="A102" s="84">
        <f>'SERIES_DB-MetaData'!A102</f>
        <v>97</v>
      </c>
      <c r="B102" s="84">
        <f>'SERIES_DB-MetaData'!B102</f>
        <v>0</v>
      </c>
      <c r="C102" s="105">
        <f>'SERIES_DB-MetaData'!C102</f>
        <v>1</v>
      </c>
      <c r="D102" s="105" t="str">
        <f>'SERIES_DB-MetaData'!D102</f>
        <v>HW-1</v>
      </c>
      <c r="E102" s="105" t="str">
        <f>'SERIES_DB-MetaData'!E102</f>
        <v>Kabeyasawa, Ohkubo et Nakamura (1996)</v>
      </c>
      <c r="F102" s="87" t="str">
        <f>'SERIES_DB-MetaData'!F102</f>
        <v>SI</v>
      </c>
      <c r="G102" s="118">
        <f>'SERIES_DB-MetaData-SI_Units'!I102</f>
        <v>35.5</v>
      </c>
      <c r="H102" s="119">
        <f>('SERIES_DB-MetaData-SI_Units'!L102*1000)/'SERIES_DB-MetaData-SI_Units'!U102</f>
        <v>1.8106817194963094</v>
      </c>
      <c r="I102" s="118">
        <f>'SERIES_DB-MetaData-SI_Units'!S102/'SERIES_DB-MetaData-SI_Units'!P102</f>
        <v>1.8181818181818181</v>
      </c>
      <c r="J102" s="118">
        <f>'SERIES_DB-MetaData-SI_Units'!S102</f>
        <v>4000</v>
      </c>
      <c r="K102" s="120" t="e">
        <f>'SERIES_DB-MetaData-SI_Units'!AG102</f>
        <v>#REF!</v>
      </c>
      <c r="L102" s="121">
        <f>'SERIES_DB-MetaData-SI_Units'!AY102</f>
        <v>0.1963495408493621</v>
      </c>
      <c r="M102" s="121">
        <f>'SERIES_DB-MetaData-SI_Units'!AZ102</f>
        <v>0</v>
      </c>
      <c r="N102" s="122"/>
      <c r="O102" s="123">
        <f>'SERIES_DB-MetaData-SI_Units'!BX102</f>
        <v>1</v>
      </c>
      <c r="P102" s="123"/>
      <c r="Q102" s="124"/>
      <c r="R102" s="124"/>
      <c r="S102" s="119"/>
      <c r="T102" s="119"/>
      <c r="U102" s="119"/>
      <c r="V102" s="184"/>
      <c r="W102" s="119"/>
      <c r="X102" s="119"/>
      <c r="Y102" s="119"/>
      <c r="Z102" s="119"/>
      <c r="AA102" s="125"/>
      <c r="AB102" s="118"/>
      <c r="AC102" s="118"/>
      <c r="AD102" s="126"/>
      <c r="AE102" s="119"/>
      <c r="AF102" s="119"/>
      <c r="AG102" s="119"/>
      <c r="AH102" s="119"/>
      <c r="AI102" s="119"/>
      <c r="AJ102" s="119"/>
      <c r="AK102" s="119"/>
      <c r="AL102" s="123">
        <f>'SERIES_DB-MetaData-SI_Units'!BX102</f>
        <v>1</v>
      </c>
    </row>
    <row r="103" spans="1:38">
      <c r="A103" s="84">
        <f>'SERIES_DB-MetaData'!A103</f>
        <v>98</v>
      </c>
      <c r="B103" s="84">
        <f>'SERIES_DB-MetaData'!B103</f>
        <v>0</v>
      </c>
      <c r="C103" s="105">
        <f>'SERIES_DB-MetaData'!C103</f>
        <v>2</v>
      </c>
      <c r="D103" s="105" t="str">
        <f>'SERIES_DB-MetaData'!D103</f>
        <v>HW-2</v>
      </c>
      <c r="E103" s="105" t="str">
        <f>'SERIES_DB-MetaData'!E103</f>
        <v>Kabeyasawa, Ohkubo et Nakamura (1996)</v>
      </c>
      <c r="F103" s="87" t="str">
        <f>'SERIES_DB-MetaData'!F103</f>
        <v>SI</v>
      </c>
      <c r="G103" s="118">
        <f>'SERIES_DB-MetaData-SI_Units'!I103</f>
        <v>35.5</v>
      </c>
      <c r="H103" s="119">
        <f>('SERIES_DB-MetaData-SI_Units'!L103*1000)/'SERIES_DB-MetaData-SI_Units'!U103</f>
        <v>1.8106817194963094</v>
      </c>
      <c r="I103" s="118">
        <f>'SERIES_DB-MetaData-SI_Units'!S103/'SERIES_DB-MetaData-SI_Units'!P103</f>
        <v>1.8181818181818181</v>
      </c>
      <c r="J103" s="118">
        <f>'SERIES_DB-MetaData-SI_Units'!S103</f>
        <v>4000</v>
      </c>
      <c r="K103" s="120" t="e">
        <f>'SERIES_DB-MetaData-SI_Units'!AG103</f>
        <v>#REF!</v>
      </c>
      <c r="L103" s="121">
        <f>'SERIES_DB-MetaData-SI_Units'!AY103</f>
        <v>0.1963495408493621</v>
      </c>
      <c r="M103" s="121">
        <f>'SERIES_DB-MetaData-SI_Units'!AZ103</f>
        <v>0</v>
      </c>
      <c r="N103" s="122"/>
      <c r="O103" s="123">
        <f>'SERIES_DB-MetaData-SI_Units'!BX103</f>
        <v>2</v>
      </c>
      <c r="P103" s="123"/>
      <c r="Q103" s="124"/>
      <c r="R103" s="124"/>
      <c r="S103" s="119"/>
      <c r="T103" s="119"/>
      <c r="U103" s="119"/>
      <c r="V103" s="184"/>
      <c r="W103" s="119"/>
      <c r="X103" s="119"/>
      <c r="Y103" s="119"/>
      <c r="Z103" s="119"/>
      <c r="AA103" s="125"/>
      <c r="AB103" s="118"/>
      <c r="AC103" s="118"/>
      <c r="AD103" s="126"/>
      <c r="AE103" s="119"/>
      <c r="AF103" s="119"/>
      <c r="AG103" s="119"/>
      <c r="AH103" s="119"/>
      <c r="AI103" s="119"/>
      <c r="AJ103" s="119"/>
      <c r="AK103" s="119"/>
      <c r="AL103" s="123">
        <f>'SERIES_DB-MetaData-SI_Units'!BX103</f>
        <v>2</v>
      </c>
    </row>
    <row r="104" spans="1:38">
      <c r="A104" s="84">
        <f>'SERIES_DB-MetaData'!A104</f>
        <v>99</v>
      </c>
      <c r="B104" s="84">
        <f>'SERIES_DB-MetaData'!B104</f>
        <v>0</v>
      </c>
      <c r="C104" s="105">
        <f>'SERIES_DB-MetaData'!C104</f>
        <v>3</v>
      </c>
      <c r="D104" s="105" t="str">
        <f>'SERIES_DB-MetaData'!D104</f>
        <v>HW-3</v>
      </c>
      <c r="E104" s="105" t="str">
        <f>'SERIES_DB-MetaData'!E104</f>
        <v>Kabeyasawa, Ohkubo et Nakamura (1996)</v>
      </c>
      <c r="F104" s="87" t="str">
        <f>'SERIES_DB-MetaData'!F104</f>
        <v>SI</v>
      </c>
      <c r="G104" s="118">
        <f>'SERIES_DB-MetaData-SI_Units'!I104</f>
        <v>35.5</v>
      </c>
      <c r="H104" s="119">
        <f>('SERIES_DB-MetaData-SI_Units'!L104*1000)/'SERIES_DB-MetaData-SI_Units'!U104</f>
        <v>1.8106817194963094</v>
      </c>
      <c r="I104" s="118">
        <f>'SERIES_DB-MetaData-SI_Units'!S104/'SERIES_DB-MetaData-SI_Units'!P104</f>
        <v>1.8181818181818181</v>
      </c>
      <c r="J104" s="118">
        <f>'SERIES_DB-MetaData-SI_Units'!S104</f>
        <v>4000</v>
      </c>
      <c r="K104" s="120" t="e">
        <f>'SERIES_DB-MetaData-SI_Units'!AG104</f>
        <v>#REF!</v>
      </c>
      <c r="L104" s="121">
        <f>'SERIES_DB-MetaData-SI_Units'!AY104</f>
        <v>0.1963495408493621</v>
      </c>
      <c r="M104" s="121">
        <f>'SERIES_DB-MetaData-SI_Units'!AZ104</f>
        <v>0</v>
      </c>
      <c r="N104" s="122"/>
      <c r="O104" s="123">
        <f>'SERIES_DB-MetaData-SI_Units'!BX104</f>
        <v>1</v>
      </c>
      <c r="P104" s="123"/>
      <c r="Q104" s="124"/>
      <c r="R104" s="124"/>
      <c r="S104" s="119"/>
      <c r="T104" s="119"/>
      <c r="U104" s="119"/>
      <c r="V104" s="184"/>
      <c r="W104" s="119"/>
      <c r="X104" s="119"/>
      <c r="Y104" s="119"/>
      <c r="Z104" s="119"/>
      <c r="AA104" s="125"/>
      <c r="AB104" s="118"/>
      <c r="AC104" s="118"/>
      <c r="AD104" s="126"/>
      <c r="AE104" s="119"/>
      <c r="AF104" s="119"/>
      <c r="AG104" s="119"/>
      <c r="AH104" s="119"/>
      <c r="AI104" s="119"/>
      <c r="AJ104" s="119"/>
      <c r="AK104" s="119"/>
      <c r="AL104" s="123">
        <f>'SERIES_DB-MetaData-SI_Units'!BX104</f>
        <v>1</v>
      </c>
    </row>
    <row r="105" spans="1:38">
      <c r="A105" s="84">
        <f>'SERIES_DB-MetaData'!A105</f>
        <v>100</v>
      </c>
      <c r="B105" s="84">
        <f>'SERIES_DB-MetaData'!B105</f>
        <v>0</v>
      </c>
      <c r="C105" s="105">
        <f>'SERIES_DB-MetaData'!C105</f>
        <v>1</v>
      </c>
      <c r="D105" s="105" t="str">
        <f>'SERIES_DB-MetaData'!D105</f>
        <v>C07N10</v>
      </c>
      <c r="E105" s="105" t="str">
        <f>'SERIES_DB-MetaData'!E105</f>
        <v>Kimura &amp; Ishikawa 2008</v>
      </c>
      <c r="F105" s="87" t="str">
        <f>'SERIES_DB-MetaData'!F105</f>
        <v>SI</v>
      </c>
      <c r="G105" s="118">
        <f>'SERIES_DB-MetaData-SI_Units'!I105</f>
        <v>74.900000000000006</v>
      </c>
      <c r="H105" s="119">
        <f>('SERIES_DB-MetaData-SI_Units'!L105*1000)/'SERIES_DB-MetaData-SI_Units'!U105</f>
        <v>7.4900000000000011</v>
      </c>
      <c r="I105" s="118">
        <f>'SERIES_DB-MetaData-SI_Units'!S105/'SERIES_DB-MetaData-SI_Units'!P105</f>
        <v>2</v>
      </c>
      <c r="J105" s="118">
        <f>'SERIES_DB-MetaData-SI_Units'!S105</f>
        <v>3000</v>
      </c>
      <c r="K105" s="120" t="e">
        <f>'SERIES_DB-MetaData-SI_Units'!AG105</f>
        <v>#REF!</v>
      </c>
      <c r="L105" s="121">
        <f>'SERIES_DB-MetaData-SI_Units'!AY105</f>
        <v>1.0471975511965979</v>
      </c>
      <c r="M105" s="121">
        <f>'SERIES_DB-MetaData-SI_Units'!AZ105</f>
        <v>0</v>
      </c>
      <c r="N105" s="122"/>
      <c r="O105" s="123">
        <f>'SERIES_DB-MetaData-SI_Units'!BX105</f>
        <v>1</v>
      </c>
      <c r="P105" s="123"/>
      <c r="Q105" s="124"/>
      <c r="R105" s="124"/>
      <c r="S105" s="119"/>
      <c r="T105" s="119"/>
      <c r="U105" s="119"/>
      <c r="V105" s="184"/>
      <c r="W105" s="119"/>
      <c r="X105" s="119"/>
      <c r="Y105" s="119"/>
      <c r="Z105" s="119"/>
      <c r="AA105" s="125"/>
      <c r="AB105" s="118"/>
      <c r="AC105" s="118"/>
      <c r="AD105" s="126"/>
      <c r="AE105" s="119"/>
      <c r="AF105" s="119"/>
      <c r="AG105" s="119"/>
      <c r="AH105" s="119"/>
      <c r="AI105" s="119"/>
      <c r="AJ105" s="119"/>
      <c r="AK105" s="119"/>
      <c r="AL105" s="123">
        <f>'SERIES_DB-MetaData-SI_Units'!BX105</f>
        <v>1</v>
      </c>
    </row>
    <row r="106" spans="1:38">
      <c r="A106" s="84">
        <f>'SERIES_DB-MetaData'!A106</f>
        <v>101</v>
      </c>
      <c r="B106" s="84">
        <f>'SERIES_DB-MetaData'!B106</f>
        <v>0</v>
      </c>
      <c r="C106" s="105">
        <f>'SERIES_DB-MetaData'!C106</f>
        <v>2</v>
      </c>
      <c r="D106" s="105" t="str">
        <f>'SERIES_DB-MetaData'!D106</f>
        <v>C07N15</v>
      </c>
      <c r="E106" s="105" t="str">
        <f>'SERIES_DB-MetaData'!E106</f>
        <v>Kimura &amp; Ishikawa 2008</v>
      </c>
      <c r="F106" s="87" t="str">
        <f>'SERIES_DB-MetaData'!F106</f>
        <v>SI</v>
      </c>
      <c r="G106" s="118">
        <f>'SERIES_DB-MetaData-SI_Units'!I106</f>
        <v>74.900000000000006</v>
      </c>
      <c r="H106" s="119">
        <f>('SERIES_DB-MetaData-SI_Units'!L106*1000)/'SERIES_DB-MetaData-SI_Units'!U106</f>
        <v>11.235000000000001</v>
      </c>
      <c r="I106" s="118">
        <f>'SERIES_DB-MetaData-SI_Units'!S106/'SERIES_DB-MetaData-SI_Units'!P106</f>
        <v>2</v>
      </c>
      <c r="J106" s="118">
        <f>'SERIES_DB-MetaData-SI_Units'!S106</f>
        <v>3000</v>
      </c>
      <c r="K106" s="120" t="e">
        <f>'SERIES_DB-MetaData-SI_Units'!AG106</f>
        <v>#REF!</v>
      </c>
      <c r="L106" s="121">
        <f>'SERIES_DB-MetaData-SI_Units'!AY106</f>
        <v>1.0471975511965979</v>
      </c>
      <c r="M106" s="121">
        <f>'SERIES_DB-MetaData-SI_Units'!AZ106</f>
        <v>0</v>
      </c>
      <c r="N106" s="122"/>
      <c r="O106" s="123">
        <f>'SERIES_DB-MetaData-SI_Units'!BX106</f>
        <v>1</v>
      </c>
      <c r="P106" s="123"/>
      <c r="Q106" s="124"/>
      <c r="R106" s="124"/>
      <c r="S106" s="119"/>
      <c r="T106" s="119"/>
      <c r="U106" s="119"/>
      <c r="V106" s="184"/>
      <c r="W106" s="119"/>
      <c r="X106" s="119"/>
      <c r="Y106" s="119"/>
      <c r="Z106" s="119"/>
      <c r="AA106" s="125"/>
      <c r="AB106" s="118"/>
      <c r="AC106" s="118"/>
      <c r="AD106" s="126"/>
      <c r="AE106" s="119"/>
      <c r="AF106" s="119"/>
      <c r="AG106" s="119"/>
      <c r="AH106" s="119"/>
      <c r="AI106" s="119"/>
      <c r="AJ106" s="119"/>
      <c r="AK106" s="119"/>
      <c r="AL106" s="123">
        <f>'SERIES_DB-MetaData-SI_Units'!BX106</f>
        <v>1</v>
      </c>
    </row>
    <row r="107" spans="1:38">
      <c r="A107" s="84">
        <f>'SERIES_DB-MetaData'!A107</f>
        <v>102</v>
      </c>
      <c r="B107" s="84">
        <f>'SERIES_DB-MetaData'!B107</f>
        <v>0</v>
      </c>
      <c r="C107" s="105">
        <f>'SERIES_DB-MetaData'!C107</f>
        <v>3</v>
      </c>
      <c r="D107" s="105" t="str">
        <f>'SERIES_DB-MetaData'!D107</f>
        <v>C10N10</v>
      </c>
      <c r="E107" s="105" t="str">
        <f>'SERIES_DB-MetaData'!E107</f>
        <v>Kimura &amp; Ishikawa 2008</v>
      </c>
      <c r="F107" s="87" t="str">
        <f>'SERIES_DB-MetaData'!F107</f>
        <v>SI</v>
      </c>
      <c r="G107" s="118">
        <f>'SERIES_DB-MetaData-SI_Units'!I107</f>
        <v>109.1</v>
      </c>
      <c r="H107" s="119">
        <f>('SERIES_DB-MetaData-SI_Units'!L107*1000)/'SERIES_DB-MetaData-SI_Units'!U107</f>
        <v>10.91</v>
      </c>
      <c r="I107" s="118">
        <f>'SERIES_DB-MetaData-SI_Units'!S107/'SERIES_DB-MetaData-SI_Units'!P107</f>
        <v>2</v>
      </c>
      <c r="J107" s="118">
        <f>'SERIES_DB-MetaData-SI_Units'!S107</f>
        <v>3000</v>
      </c>
      <c r="K107" s="120" t="e">
        <f>'SERIES_DB-MetaData-SI_Units'!AG107</f>
        <v>#REF!</v>
      </c>
      <c r="L107" s="121">
        <f>'SERIES_DB-MetaData-SI_Units'!AY107</f>
        <v>1.0471975511965979</v>
      </c>
      <c r="M107" s="121">
        <f>'SERIES_DB-MetaData-SI_Units'!AZ107</f>
        <v>0</v>
      </c>
      <c r="N107" s="122"/>
      <c r="O107" s="123">
        <f>'SERIES_DB-MetaData-SI_Units'!BX107</f>
        <v>1</v>
      </c>
      <c r="P107" s="123"/>
      <c r="Q107" s="124"/>
      <c r="R107" s="124"/>
      <c r="S107" s="119"/>
      <c r="T107" s="119"/>
      <c r="U107" s="119"/>
      <c r="V107" s="184"/>
      <c r="W107" s="119"/>
      <c r="X107" s="119"/>
      <c r="Y107" s="119"/>
      <c r="Z107" s="119"/>
      <c r="AA107" s="125"/>
      <c r="AB107" s="118"/>
      <c r="AC107" s="118"/>
      <c r="AD107" s="126"/>
      <c r="AE107" s="119"/>
      <c r="AF107" s="119"/>
      <c r="AG107" s="119"/>
      <c r="AH107" s="119"/>
      <c r="AI107" s="119"/>
      <c r="AJ107" s="119"/>
      <c r="AK107" s="119"/>
      <c r="AL107" s="123">
        <f>'SERIES_DB-MetaData-SI_Units'!BX107</f>
        <v>1</v>
      </c>
    </row>
    <row r="108" spans="1:38">
      <c r="A108" s="84">
        <f>'SERIES_DB-MetaData'!A108</f>
        <v>103</v>
      </c>
      <c r="B108" s="84">
        <f>'SERIES_DB-MetaData'!B108</f>
        <v>0</v>
      </c>
      <c r="C108" s="105">
        <f>'SERIES_DB-MetaData'!C108</f>
        <v>4</v>
      </c>
      <c r="D108" s="105" t="str">
        <f>'SERIES_DB-MetaData'!D108</f>
        <v>W8N18</v>
      </c>
      <c r="E108" s="105" t="str">
        <f>'SERIES_DB-MetaData'!E108</f>
        <v>Kimura et Sugano (1996)</v>
      </c>
      <c r="F108" s="87" t="str">
        <f>'SERIES_DB-MetaData'!F108</f>
        <v>SI</v>
      </c>
      <c r="G108" s="118">
        <f>'SERIES_DB-MetaData-SI_Units'!I108</f>
        <v>72.8</v>
      </c>
      <c r="H108" s="119">
        <f>('SERIES_DB-MetaData-SI_Units'!L108*1000)/'SERIES_DB-MetaData-SI_Units'!U108</f>
        <v>14.708333333333334</v>
      </c>
      <c r="I108" s="118">
        <f>'SERIES_DB-MetaData-SI_Units'!S108/'SERIES_DB-MetaData-SI_Units'!P108</f>
        <v>1.7142857142857142</v>
      </c>
      <c r="J108" s="118">
        <f>'SERIES_DB-MetaData-SI_Units'!S108</f>
        <v>2400</v>
      </c>
      <c r="K108" s="120" t="e">
        <f>'SERIES_DB-MetaData-SI_Units'!AG108</f>
        <v>#REF!</v>
      </c>
      <c r="L108" s="121">
        <f>'SERIES_DB-MetaData-SI_Units'!AY108</f>
        <v>1.1309733552923256</v>
      </c>
      <c r="M108" s="121">
        <f>'SERIES_DB-MetaData-SI_Units'!AZ108</f>
        <v>0</v>
      </c>
      <c r="N108" s="122"/>
      <c r="O108" s="123">
        <f>'SERIES_DB-MetaData-SI_Units'!BX108</f>
        <v>4</v>
      </c>
      <c r="P108" s="123"/>
      <c r="Q108" s="124"/>
      <c r="R108" s="124"/>
      <c r="S108" s="119"/>
      <c r="T108" s="119"/>
      <c r="U108" s="119"/>
      <c r="V108" s="184"/>
      <c r="W108" s="119"/>
      <c r="X108" s="119"/>
      <c r="Y108" s="119"/>
      <c r="Z108" s="119"/>
      <c r="AA108" s="125"/>
      <c r="AB108" s="118"/>
      <c r="AC108" s="118"/>
      <c r="AD108" s="126"/>
      <c r="AE108" s="119"/>
      <c r="AF108" s="119"/>
      <c r="AG108" s="119"/>
      <c r="AH108" s="119"/>
      <c r="AI108" s="119"/>
      <c r="AJ108" s="119"/>
      <c r="AK108" s="119"/>
      <c r="AL108" s="123">
        <f>'SERIES_DB-MetaData-SI_Units'!BX108</f>
        <v>4</v>
      </c>
    </row>
    <row r="109" spans="1:38">
      <c r="A109" s="84">
        <f>'SERIES_DB-MetaData'!A109</f>
        <v>104</v>
      </c>
      <c r="B109" s="84">
        <f>'SERIES_DB-MetaData'!B109</f>
        <v>0</v>
      </c>
      <c r="C109" s="105">
        <f>'SERIES_DB-MetaData'!C109</f>
        <v>5</v>
      </c>
      <c r="D109" s="105" t="str">
        <f>'SERIES_DB-MetaData'!D109</f>
        <v>W8N13</v>
      </c>
      <c r="E109" s="105" t="str">
        <f>'SERIES_DB-MetaData'!E109</f>
        <v>Kimura et Sugano (1996)</v>
      </c>
      <c r="F109" s="87" t="str">
        <f>'SERIES_DB-MetaData'!F109</f>
        <v>SI</v>
      </c>
      <c r="G109" s="118">
        <f>'SERIES_DB-MetaData-SI_Units'!I109</f>
        <v>79</v>
      </c>
      <c r="H109" s="119">
        <f>('SERIES_DB-MetaData-SI_Units'!L109*1000)/'SERIES_DB-MetaData-SI_Units'!U109</f>
        <v>10.625</v>
      </c>
      <c r="I109" s="118">
        <f>'SERIES_DB-MetaData-SI_Units'!S109/'SERIES_DB-MetaData-SI_Units'!P109</f>
        <v>1.7142857142857142</v>
      </c>
      <c r="J109" s="118">
        <f>'SERIES_DB-MetaData-SI_Units'!S109</f>
        <v>2400</v>
      </c>
      <c r="K109" s="120" t="e">
        <f>'SERIES_DB-MetaData-SI_Units'!AG109</f>
        <v>#REF!</v>
      </c>
      <c r="L109" s="121">
        <f>'SERIES_DB-MetaData-SI_Units'!AY109</f>
        <v>1.1309733552923256</v>
      </c>
      <c r="M109" s="121">
        <f>'SERIES_DB-MetaData-SI_Units'!AZ109</f>
        <v>0</v>
      </c>
      <c r="N109" s="122"/>
      <c r="O109" s="123">
        <f>'SERIES_DB-MetaData-SI_Units'!BX109</f>
        <v>4</v>
      </c>
      <c r="P109" s="123"/>
      <c r="Q109" s="124"/>
      <c r="R109" s="124"/>
      <c r="S109" s="119"/>
      <c r="T109" s="119"/>
      <c r="U109" s="119"/>
      <c r="V109" s="184"/>
      <c r="W109" s="119"/>
      <c r="X109" s="119"/>
      <c r="Y109" s="119"/>
      <c r="Z109" s="119"/>
      <c r="AA109" s="125"/>
      <c r="AB109" s="118"/>
      <c r="AC109" s="118"/>
      <c r="AD109" s="126"/>
      <c r="AE109" s="119"/>
      <c r="AF109" s="119"/>
      <c r="AG109" s="119"/>
      <c r="AH109" s="119"/>
      <c r="AI109" s="119"/>
      <c r="AJ109" s="119"/>
      <c r="AK109" s="119"/>
      <c r="AL109" s="123">
        <f>'SERIES_DB-MetaData-SI_Units'!BX109</f>
        <v>4</v>
      </c>
    </row>
    <row r="110" spans="1:38">
      <c r="A110" s="84">
        <f>'SERIES_DB-MetaData'!A110</f>
        <v>105</v>
      </c>
      <c r="B110" s="84">
        <f>'SERIES_DB-MetaData'!B110</f>
        <v>0</v>
      </c>
      <c r="C110" s="105">
        <f>'SERIES_DB-MetaData'!C110</f>
        <v>6</v>
      </c>
      <c r="D110" s="105" t="str">
        <f>'SERIES_DB-MetaData'!D110</f>
        <v>W8N08H</v>
      </c>
      <c r="E110" s="105" t="str">
        <f>'SERIES_DB-MetaData'!E110</f>
        <v>Kimura et Sugano (1996)</v>
      </c>
      <c r="F110" s="87" t="str">
        <f>'SERIES_DB-MetaData'!F110</f>
        <v>SI</v>
      </c>
      <c r="G110" s="118">
        <f>'SERIES_DB-MetaData-SI_Units'!I110</f>
        <v>79.400000000000006</v>
      </c>
      <c r="H110" s="119">
        <f>('SERIES_DB-MetaData-SI_Units'!L110*1000)/'SERIES_DB-MetaData-SI_Units'!U110</f>
        <v>6.5416666666666679</v>
      </c>
      <c r="I110" s="118">
        <f>'SERIES_DB-MetaData-SI_Units'!S110/'SERIES_DB-MetaData-SI_Units'!P110</f>
        <v>1.7142857142857142</v>
      </c>
      <c r="J110" s="118">
        <f>'SERIES_DB-MetaData-SI_Units'!S110</f>
        <v>2400</v>
      </c>
      <c r="K110" s="120" t="e">
        <f>'SERIES_DB-MetaData-SI_Units'!AG110</f>
        <v>#REF!</v>
      </c>
      <c r="L110" s="121">
        <f>'SERIES_DB-MetaData-SI_Units'!AY110</f>
        <v>1.1309733552923256</v>
      </c>
      <c r="M110" s="121">
        <f>'SERIES_DB-MetaData-SI_Units'!AZ110</f>
        <v>0</v>
      </c>
      <c r="N110" s="122"/>
      <c r="O110" s="123">
        <f>'SERIES_DB-MetaData-SI_Units'!BX110</f>
        <v>4</v>
      </c>
      <c r="P110" s="123"/>
      <c r="Q110" s="124"/>
      <c r="R110" s="124"/>
      <c r="S110" s="119"/>
      <c r="T110" s="119"/>
      <c r="U110" s="119"/>
      <c r="V110" s="184"/>
      <c r="W110" s="119"/>
      <c r="X110" s="119"/>
      <c r="Y110" s="119"/>
      <c r="Z110" s="119"/>
      <c r="AA110" s="125"/>
      <c r="AB110" s="118"/>
      <c r="AC110" s="118"/>
      <c r="AD110" s="126"/>
      <c r="AE110" s="119"/>
      <c r="AF110" s="119"/>
      <c r="AG110" s="119"/>
      <c r="AH110" s="119"/>
      <c r="AI110" s="119"/>
      <c r="AJ110" s="119"/>
      <c r="AK110" s="119"/>
      <c r="AL110" s="123">
        <f>'SERIES_DB-MetaData-SI_Units'!BX110</f>
        <v>4</v>
      </c>
    </row>
    <row r="111" spans="1:38">
      <c r="A111" s="84">
        <f>'SERIES_DB-MetaData'!A111</f>
        <v>106</v>
      </c>
      <c r="B111" s="84">
        <f>'SERIES_DB-MetaData'!B111</f>
        <v>0</v>
      </c>
      <c r="C111" s="105">
        <f>'SERIES_DB-MetaData'!C111</f>
        <v>7</v>
      </c>
      <c r="D111" s="105" t="str">
        <f>'SERIES_DB-MetaData'!D111</f>
        <v>W4N18</v>
      </c>
      <c r="E111" s="105" t="str">
        <f>'SERIES_DB-MetaData'!E111</f>
        <v>Kimura et Sugano (1996)</v>
      </c>
      <c r="F111" s="87" t="str">
        <f>'SERIES_DB-MetaData'!F111</f>
        <v>SI</v>
      </c>
      <c r="G111" s="118">
        <f>'SERIES_DB-MetaData-SI_Units'!I111</f>
        <v>43.1</v>
      </c>
      <c r="H111" s="119">
        <f>('SERIES_DB-MetaData-SI_Units'!L111*1000)/'SERIES_DB-MetaData-SI_Units'!U111</f>
        <v>14.708333333333334</v>
      </c>
      <c r="I111" s="118">
        <f>'SERIES_DB-MetaData-SI_Units'!S111/'SERIES_DB-MetaData-SI_Units'!P111</f>
        <v>1.7142857142857142</v>
      </c>
      <c r="J111" s="118">
        <f>'SERIES_DB-MetaData-SI_Units'!S111</f>
        <v>2400</v>
      </c>
      <c r="K111" s="120" t="e">
        <f>'SERIES_DB-MetaData-SI_Units'!AG111</f>
        <v>#REF!</v>
      </c>
      <c r="L111" s="121">
        <f>'SERIES_DB-MetaData-SI_Units'!AY111</f>
        <v>1.1309733552923256</v>
      </c>
      <c r="M111" s="121">
        <f>'SERIES_DB-MetaData-SI_Units'!AZ111</f>
        <v>0</v>
      </c>
      <c r="N111" s="122"/>
      <c r="O111" s="123">
        <f>'SERIES_DB-MetaData-SI_Units'!BX111</f>
        <v>4</v>
      </c>
      <c r="P111" s="123"/>
      <c r="Q111" s="124"/>
      <c r="R111" s="124"/>
      <c r="S111" s="119"/>
      <c r="T111" s="119"/>
      <c r="U111" s="119"/>
      <c r="V111" s="184"/>
      <c r="W111" s="119"/>
      <c r="X111" s="119"/>
      <c r="Y111" s="119"/>
      <c r="Z111" s="119"/>
      <c r="AA111" s="125"/>
      <c r="AB111" s="118"/>
      <c r="AC111" s="118"/>
      <c r="AD111" s="126"/>
      <c r="AE111" s="119"/>
      <c r="AF111" s="119"/>
      <c r="AG111" s="119"/>
      <c r="AH111" s="119"/>
      <c r="AI111" s="119"/>
      <c r="AJ111" s="119"/>
      <c r="AK111" s="119"/>
      <c r="AL111" s="123">
        <f>'SERIES_DB-MetaData-SI_Units'!BX111</f>
        <v>4</v>
      </c>
    </row>
    <row r="112" spans="1:38" ht="13.5" customHeight="1">
      <c r="A112" s="84">
        <f>'SERIES_DB-MetaData'!A112</f>
        <v>107</v>
      </c>
      <c r="B112" s="84">
        <f>'SERIES_DB-MetaData'!B112</f>
        <v>0</v>
      </c>
      <c r="C112" s="105">
        <f>'SERIES_DB-MetaData'!C112</f>
        <v>8</v>
      </c>
      <c r="D112" s="105" t="str">
        <f>'SERIES_DB-MetaData'!D112</f>
        <v>W4N18C</v>
      </c>
      <c r="E112" s="105" t="str">
        <f>'SERIES_DB-MetaData'!E112</f>
        <v>Kimura et Sugano (1996)</v>
      </c>
      <c r="F112" s="87" t="str">
        <f>'SERIES_DB-MetaData'!F112</f>
        <v>SI</v>
      </c>
      <c r="G112" s="118">
        <f>'SERIES_DB-MetaData-SI_Units'!I112</f>
        <v>42.5</v>
      </c>
      <c r="H112" s="119">
        <f>('SERIES_DB-MetaData-SI_Units'!L112*1000)/'SERIES_DB-MetaData-SI_Units'!U112</f>
        <v>14.708333333333334</v>
      </c>
      <c r="I112" s="118">
        <f>'SERIES_DB-MetaData-SI_Units'!S112/'SERIES_DB-MetaData-SI_Units'!P112</f>
        <v>1.7142857142857142</v>
      </c>
      <c r="J112" s="118">
        <f>'SERIES_DB-MetaData-SI_Units'!S112</f>
        <v>2400</v>
      </c>
      <c r="K112" s="120" t="e">
        <f>'SERIES_DB-MetaData-SI_Units'!AG112</f>
        <v>#REF!</v>
      </c>
      <c r="L112" s="121">
        <f>'SERIES_DB-MetaData-SI_Units'!AY112</f>
        <v>1.6156762218461795</v>
      </c>
      <c r="M112" s="121">
        <f>'SERIES_DB-MetaData-SI_Units'!AZ112</f>
        <v>0</v>
      </c>
      <c r="N112" s="122"/>
      <c r="O112" s="123">
        <f>'SERIES_DB-MetaData-SI_Units'!BX112</f>
        <v>4</v>
      </c>
      <c r="P112" s="123"/>
      <c r="Q112" s="124"/>
      <c r="R112" s="124"/>
      <c r="S112" s="119"/>
      <c r="T112" s="119"/>
      <c r="U112" s="119"/>
      <c r="V112" s="184"/>
      <c r="W112" s="119"/>
      <c r="X112" s="119"/>
      <c r="Y112" s="119"/>
      <c r="Z112" s="119"/>
      <c r="AA112" s="125"/>
      <c r="AB112" s="118"/>
      <c r="AC112" s="118"/>
      <c r="AD112" s="126"/>
      <c r="AE112" s="119"/>
      <c r="AF112" s="119"/>
      <c r="AG112" s="119"/>
      <c r="AH112" s="119"/>
      <c r="AI112" s="119"/>
      <c r="AJ112" s="119"/>
      <c r="AK112" s="119"/>
      <c r="AL112" s="123">
        <f>'SERIES_DB-MetaData-SI_Units'!BX112</f>
        <v>4</v>
      </c>
    </row>
    <row r="113" spans="1:38">
      <c r="A113" s="84">
        <f>'SERIES_DB-MetaData'!A113</f>
        <v>108</v>
      </c>
      <c r="B113" s="84">
        <f>'SERIES_DB-MetaData'!B113</f>
        <v>0</v>
      </c>
      <c r="C113" s="105">
        <f>'SERIES_DB-MetaData'!C113</f>
        <v>2</v>
      </c>
      <c r="D113" s="105" t="str">
        <f>'SERIES_DB-MetaData'!D113</f>
        <v>Kokusho_1-2</v>
      </c>
      <c r="E113" s="105" t="str">
        <f>'SERIES_DB-MetaData'!E113</f>
        <v>Kokusho (from Lu et al., 2010, NEES Database)</v>
      </c>
      <c r="F113" s="87" t="str">
        <f>'SERIES_DB-MetaData'!F113</f>
        <v>SI</v>
      </c>
      <c r="G113" s="118">
        <f>'SERIES_DB-MetaData-SI_Units'!I113</f>
        <v>22.4</v>
      </c>
      <c r="H113" s="119">
        <f>('SERIES_DB-MetaData-SI_Units'!L113*1000)/'SERIES_DB-MetaData-SI_Units'!U113</f>
        <v>0</v>
      </c>
      <c r="I113" s="118">
        <f>'SERIES_DB-MetaData-SI_Units'!S113/'SERIES_DB-MetaData-SI_Units'!P113</f>
        <v>0.34883720930232559</v>
      </c>
      <c r="J113" s="118">
        <f>'SERIES_DB-MetaData-SI_Units'!S113</f>
        <v>150</v>
      </c>
      <c r="K113" s="120" t="e">
        <f>'SERIES_DB-MetaData-SI_Units'!AG113</f>
        <v>#REF!</v>
      </c>
      <c r="L113" s="121">
        <f>'SERIES_DB-MetaData-SI_Units'!AY113</f>
        <v>6.8416906678177708E-2</v>
      </c>
      <c r="M113" s="121">
        <f>'SERIES_DB-MetaData-SI_Units'!AZ113</f>
        <v>0</v>
      </c>
      <c r="N113" s="122"/>
      <c r="O113" s="123">
        <f>'SERIES_DB-MetaData-SI_Units'!BX113</f>
        <v>2</v>
      </c>
      <c r="P113" s="123"/>
      <c r="Q113" s="124"/>
      <c r="R113" s="124"/>
      <c r="S113" s="119"/>
      <c r="T113" s="119"/>
      <c r="U113" s="119"/>
      <c r="V113" s="184"/>
      <c r="W113" s="119"/>
      <c r="X113" s="119"/>
      <c r="Y113" s="119"/>
      <c r="Z113" s="119"/>
      <c r="AA113" s="125"/>
      <c r="AB113" s="118"/>
      <c r="AC113" s="118"/>
      <c r="AD113" s="126"/>
      <c r="AE113" s="119"/>
      <c r="AF113" s="119"/>
      <c r="AG113" s="119"/>
      <c r="AH113" s="119"/>
      <c r="AI113" s="119"/>
      <c r="AJ113" s="119"/>
      <c r="AK113" s="119"/>
      <c r="AL113" s="123">
        <f>'SERIES_DB-MetaData-SI_Units'!BX113</f>
        <v>2</v>
      </c>
    </row>
    <row r="114" spans="1:38">
      <c r="A114" s="84">
        <f>'SERIES_DB-MetaData'!A114</f>
        <v>109</v>
      </c>
      <c r="B114" s="84">
        <f>'SERIES_DB-MetaData'!B114</f>
        <v>0</v>
      </c>
      <c r="C114" s="105">
        <f>'SERIES_DB-MetaData'!C114</f>
        <v>3</v>
      </c>
      <c r="D114" s="105" t="str">
        <f>'SERIES_DB-MetaData'!D114</f>
        <v>Kokusho_1-3</v>
      </c>
      <c r="E114" s="105" t="str">
        <f>'SERIES_DB-MetaData'!E114</f>
        <v>Kokusho (from Lu et al., 2010, NEES Database)</v>
      </c>
      <c r="F114" s="87" t="str">
        <f>'SERIES_DB-MetaData'!F114</f>
        <v>SI</v>
      </c>
      <c r="G114" s="118">
        <f>'SERIES_DB-MetaData-SI_Units'!I114</f>
        <v>16.899999999999999</v>
      </c>
      <c r="H114" s="119">
        <f>('SERIES_DB-MetaData-SI_Units'!L114*1000)/'SERIES_DB-MetaData-SI_Units'!U114</f>
        <v>0</v>
      </c>
      <c r="I114" s="118">
        <f>'SERIES_DB-MetaData-SI_Units'!S114/'SERIES_DB-MetaData-SI_Units'!P114</f>
        <v>0.34883720930232559</v>
      </c>
      <c r="J114" s="118">
        <f>'SERIES_DB-MetaData-SI_Units'!S114</f>
        <v>150</v>
      </c>
      <c r="K114" s="120" t="e">
        <f>'SERIES_DB-MetaData-SI_Units'!AG114</f>
        <v>#REF!</v>
      </c>
      <c r="L114" s="121">
        <f>'SERIES_DB-MetaData-SI_Units'!AY114</f>
        <v>6.8416906678177708E-2</v>
      </c>
      <c r="M114" s="121">
        <f>'SERIES_DB-MetaData-SI_Units'!AZ114</f>
        <v>0</v>
      </c>
      <c r="N114" s="122"/>
      <c r="O114" s="123">
        <f>'SERIES_DB-MetaData-SI_Units'!BX114</f>
        <v>2</v>
      </c>
      <c r="P114" s="123"/>
      <c r="Q114" s="124"/>
      <c r="R114" s="124"/>
      <c r="S114" s="119"/>
      <c r="T114" s="119"/>
      <c r="U114" s="119"/>
      <c r="V114" s="184"/>
      <c r="W114" s="119"/>
      <c r="X114" s="119"/>
      <c r="Y114" s="119"/>
      <c r="Z114" s="119"/>
      <c r="AA114" s="125"/>
      <c r="AB114" s="118"/>
      <c r="AC114" s="118"/>
      <c r="AD114" s="126"/>
      <c r="AE114" s="119"/>
      <c r="AF114" s="119"/>
      <c r="AG114" s="119"/>
      <c r="AH114" s="119"/>
      <c r="AI114" s="119"/>
      <c r="AJ114" s="119"/>
      <c r="AK114" s="119"/>
      <c r="AL114" s="123">
        <f>'SERIES_DB-MetaData-SI_Units'!BX114</f>
        <v>2</v>
      </c>
    </row>
    <row r="115" spans="1:38">
      <c r="A115" s="84">
        <f>'SERIES_DB-MetaData'!A115</f>
        <v>110</v>
      </c>
      <c r="B115" s="84">
        <f>'SERIES_DB-MetaData'!B115</f>
        <v>0</v>
      </c>
      <c r="C115" s="105">
        <f>'SERIES_DB-MetaData'!C115</f>
        <v>4</v>
      </c>
      <c r="D115" s="105" t="str">
        <f>'SERIES_DB-MetaData'!D115</f>
        <v>Kokusho_1-4</v>
      </c>
      <c r="E115" s="105" t="str">
        <f>'SERIES_DB-MetaData'!E115</f>
        <v>Kokusho (from Lu et al., 2010, NEES Database)</v>
      </c>
      <c r="F115" s="87" t="str">
        <f>'SERIES_DB-MetaData'!F115</f>
        <v>SI</v>
      </c>
      <c r="G115" s="118">
        <f>'SERIES_DB-MetaData-SI_Units'!I115</f>
        <v>16.899999999999999</v>
      </c>
      <c r="H115" s="119">
        <f>('SERIES_DB-MetaData-SI_Units'!L115*1000)/'SERIES_DB-MetaData-SI_Units'!U115</f>
        <v>0</v>
      </c>
      <c r="I115" s="118">
        <f>'SERIES_DB-MetaData-SI_Units'!S115/'SERIES_DB-MetaData-SI_Units'!P115</f>
        <v>0.34883720930232559</v>
      </c>
      <c r="J115" s="118">
        <f>'SERIES_DB-MetaData-SI_Units'!S115</f>
        <v>150</v>
      </c>
      <c r="K115" s="120" t="e">
        <f>'SERIES_DB-MetaData-SI_Units'!AG115</f>
        <v>#REF!</v>
      </c>
      <c r="L115" s="121">
        <f>'SERIES_DB-MetaData-SI_Units'!AY115</f>
        <v>6.8416906678177708E-2</v>
      </c>
      <c r="M115" s="121">
        <f>'SERIES_DB-MetaData-SI_Units'!AZ115</f>
        <v>0</v>
      </c>
      <c r="N115" s="122"/>
      <c r="O115" s="123">
        <f>'SERIES_DB-MetaData-SI_Units'!BX115</f>
        <v>2</v>
      </c>
      <c r="P115" s="123"/>
      <c r="Q115" s="124"/>
      <c r="R115" s="124"/>
      <c r="S115" s="119"/>
      <c r="T115" s="119"/>
      <c r="U115" s="119"/>
      <c r="V115" s="184"/>
      <c r="W115" s="119"/>
      <c r="X115" s="119"/>
      <c r="Y115" s="119"/>
      <c r="Z115" s="119"/>
      <c r="AA115" s="125"/>
      <c r="AB115" s="118"/>
      <c r="AC115" s="118"/>
      <c r="AD115" s="126"/>
      <c r="AE115" s="119"/>
      <c r="AF115" s="119"/>
      <c r="AG115" s="119"/>
      <c r="AH115" s="119"/>
      <c r="AI115" s="119"/>
      <c r="AJ115" s="119"/>
      <c r="AK115" s="119"/>
      <c r="AL115" s="123">
        <f>'SERIES_DB-MetaData-SI_Units'!BX115</f>
        <v>2</v>
      </c>
    </row>
    <row r="116" spans="1:38">
      <c r="A116" s="84">
        <f>'SERIES_DB-MetaData'!A116</f>
        <v>111</v>
      </c>
      <c r="B116" s="84">
        <f>'SERIES_DB-MetaData'!B116</f>
        <v>0</v>
      </c>
      <c r="C116" s="105">
        <f>'SERIES_DB-MetaData'!C116</f>
        <v>5</v>
      </c>
      <c r="D116" s="105" t="str">
        <f>'SERIES_DB-MetaData'!D116</f>
        <v>Kokusho_1-5</v>
      </c>
      <c r="E116" s="105" t="str">
        <f>'SERIES_DB-MetaData'!E116</f>
        <v>Kokusho (from Lu et al., 2010, NEES Database)</v>
      </c>
      <c r="F116" s="87" t="str">
        <f>'SERIES_DB-MetaData'!F116</f>
        <v>SI</v>
      </c>
      <c r="G116" s="118">
        <f>'SERIES_DB-MetaData-SI_Units'!I116</f>
        <v>16.899999999999999</v>
      </c>
      <c r="H116" s="119">
        <f>('SERIES_DB-MetaData-SI_Units'!L116*1000)/'SERIES_DB-MetaData-SI_Units'!U116</f>
        <v>0</v>
      </c>
      <c r="I116" s="118">
        <f>'SERIES_DB-MetaData-SI_Units'!S116/'SERIES_DB-MetaData-SI_Units'!P116</f>
        <v>0.34883720930232559</v>
      </c>
      <c r="J116" s="118">
        <f>'SERIES_DB-MetaData-SI_Units'!S116</f>
        <v>150</v>
      </c>
      <c r="K116" s="120" t="e">
        <f>'SERIES_DB-MetaData-SI_Units'!AG116</f>
        <v>#REF!</v>
      </c>
      <c r="L116" s="121">
        <f>'SERIES_DB-MetaData-SI_Units'!AY116</f>
        <v>6.8416906678177708E-2</v>
      </c>
      <c r="M116" s="121">
        <f>'SERIES_DB-MetaData-SI_Units'!AZ116</f>
        <v>0</v>
      </c>
      <c r="N116" s="122"/>
      <c r="O116" s="123">
        <f>'SERIES_DB-MetaData-SI_Units'!BX116</f>
        <v>2</v>
      </c>
      <c r="P116" s="123"/>
      <c r="Q116" s="124"/>
      <c r="R116" s="124"/>
      <c r="S116" s="119"/>
      <c r="T116" s="119"/>
      <c r="U116" s="119"/>
      <c r="V116" s="184"/>
      <c r="W116" s="119"/>
      <c r="X116" s="119"/>
      <c r="Y116" s="119"/>
      <c r="Z116" s="119"/>
      <c r="AA116" s="125"/>
      <c r="AB116" s="118"/>
      <c r="AC116" s="118"/>
      <c r="AD116" s="126"/>
      <c r="AE116" s="119"/>
      <c r="AF116" s="119"/>
      <c r="AG116" s="119"/>
      <c r="AH116" s="119"/>
      <c r="AI116" s="119"/>
      <c r="AJ116" s="119"/>
      <c r="AK116" s="119"/>
      <c r="AL116" s="123">
        <f>'SERIES_DB-MetaData-SI_Units'!BX116</f>
        <v>2</v>
      </c>
    </row>
    <row r="117" spans="1:38">
      <c r="A117" s="84">
        <f>'SERIES_DB-MetaData'!A117</f>
        <v>112</v>
      </c>
      <c r="B117" s="84">
        <f>'SERIES_DB-MetaData'!B117</f>
        <v>0</v>
      </c>
      <c r="C117" s="105">
        <f>'SERIES_DB-MetaData'!C117</f>
        <v>6</v>
      </c>
      <c r="D117" s="105" t="str">
        <f>'SERIES_DB-MetaData'!D117</f>
        <v>Kokusho_1-6</v>
      </c>
      <c r="E117" s="105" t="str">
        <f>'SERIES_DB-MetaData'!E117</f>
        <v>Kokusho (from Lu et al., 2010, NEES Database)</v>
      </c>
      <c r="F117" s="87" t="str">
        <f>'SERIES_DB-MetaData'!F117</f>
        <v>SI</v>
      </c>
      <c r="G117" s="118">
        <f>'SERIES_DB-MetaData-SI_Units'!I117</f>
        <v>16.100000000000001</v>
      </c>
      <c r="H117" s="119">
        <f>('SERIES_DB-MetaData-SI_Units'!L117*1000)/'SERIES_DB-MetaData-SI_Units'!U117</f>
        <v>0</v>
      </c>
      <c r="I117" s="118">
        <f>'SERIES_DB-MetaData-SI_Units'!S117/'SERIES_DB-MetaData-SI_Units'!P117</f>
        <v>0.34883720930232559</v>
      </c>
      <c r="J117" s="118">
        <f>'SERIES_DB-MetaData-SI_Units'!S117</f>
        <v>150</v>
      </c>
      <c r="K117" s="120" t="e">
        <f>'SERIES_DB-MetaData-SI_Units'!AG117</f>
        <v>#REF!</v>
      </c>
      <c r="L117" s="121">
        <f>'SERIES_DB-MetaData-SI_Units'!AY117</f>
        <v>6.8416906678177708E-2</v>
      </c>
      <c r="M117" s="121">
        <f>'SERIES_DB-MetaData-SI_Units'!AZ117</f>
        <v>0</v>
      </c>
      <c r="N117" s="122"/>
      <c r="O117" s="123">
        <f>'SERIES_DB-MetaData-SI_Units'!BX117</f>
        <v>2</v>
      </c>
      <c r="P117" s="123"/>
      <c r="Q117" s="124"/>
      <c r="R117" s="124"/>
      <c r="S117" s="119"/>
      <c r="T117" s="119"/>
      <c r="U117" s="119"/>
      <c r="V117" s="184"/>
      <c r="W117" s="119"/>
      <c r="X117" s="119"/>
      <c r="Y117" s="119"/>
      <c r="Z117" s="119"/>
      <c r="AA117" s="125"/>
      <c r="AB117" s="118"/>
      <c r="AC117" s="118"/>
      <c r="AD117" s="126"/>
      <c r="AE117" s="119"/>
      <c r="AF117" s="119"/>
      <c r="AG117" s="119"/>
      <c r="AH117" s="119"/>
      <c r="AI117" s="119"/>
      <c r="AJ117" s="119"/>
      <c r="AK117" s="119"/>
      <c r="AL117" s="123">
        <f>'SERIES_DB-MetaData-SI_Units'!BX117</f>
        <v>2</v>
      </c>
    </row>
    <row r="118" spans="1:38">
      <c r="A118" s="84">
        <f>'SERIES_DB-MetaData'!A118</f>
        <v>113</v>
      </c>
      <c r="B118" s="84">
        <f>'SERIES_DB-MetaData'!B118</f>
        <v>0</v>
      </c>
      <c r="C118" s="105">
        <f>'SERIES_DB-MetaData'!C118</f>
        <v>7</v>
      </c>
      <c r="D118" s="105" t="str">
        <f>'SERIES_DB-MetaData'!D118</f>
        <v>Kokusho_1-7</v>
      </c>
      <c r="E118" s="105" t="str">
        <f>'SERIES_DB-MetaData'!E118</f>
        <v>Kokusho (from Lu et al., 2010, NEES Database)</v>
      </c>
      <c r="F118" s="87" t="str">
        <f>'SERIES_DB-MetaData'!F118</f>
        <v>SI</v>
      </c>
      <c r="G118" s="118">
        <f>'SERIES_DB-MetaData-SI_Units'!I118</f>
        <v>16.100000000000001</v>
      </c>
      <c r="H118" s="119">
        <f>('SERIES_DB-MetaData-SI_Units'!L118*1000)/'SERIES_DB-MetaData-SI_Units'!U118</f>
        <v>0</v>
      </c>
      <c r="I118" s="118">
        <f>'SERIES_DB-MetaData-SI_Units'!S118/'SERIES_DB-MetaData-SI_Units'!P118</f>
        <v>0.34883720930232559</v>
      </c>
      <c r="J118" s="118">
        <f>'SERIES_DB-MetaData-SI_Units'!S118</f>
        <v>150</v>
      </c>
      <c r="K118" s="120" t="e">
        <f>'SERIES_DB-MetaData-SI_Units'!AG118</f>
        <v>#REF!</v>
      </c>
      <c r="L118" s="121">
        <f>'SERIES_DB-MetaData-SI_Units'!AY118</f>
        <v>6.8416906678177708E-2</v>
      </c>
      <c r="M118" s="121">
        <f>'SERIES_DB-MetaData-SI_Units'!AZ118</f>
        <v>0</v>
      </c>
      <c r="N118" s="122"/>
      <c r="O118" s="123">
        <f>'SERIES_DB-MetaData-SI_Units'!BX118</f>
        <v>2</v>
      </c>
      <c r="P118" s="123"/>
      <c r="Q118" s="124"/>
      <c r="R118" s="124"/>
      <c r="S118" s="119"/>
      <c r="T118" s="119"/>
      <c r="U118" s="119"/>
      <c r="V118" s="184"/>
      <c r="W118" s="119"/>
      <c r="X118" s="119"/>
      <c r="Y118" s="119"/>
      <c r="Z118" s="119"/>
      <c r="AA118" s="125"/>
      <c r="AB118" s="118"/>
      <c r="AC118" s="118"/>
      <c r="AD118" s="126"/>
      <c r="AE118" s="119"/>
      <c r="AF118" s="119"/>
      <c r="AG118" s="119"/>
      <c r="AH118" s="119"/>
      <c r="AI118" s="119"/>
      <c r="AJ118" s="119"/>
      <c r="AK118" s="119"/>
      <c r="AL118" s="123">
        <f>'SERIES_DB-MetaData-SI_Units'!BX118</f>
        <v>2</v>
      </c>
    </row>
    <row r="119" spans="1:38">
      <c r="A119" s="84">
        <f>'SERIES_DB-MetaData'!A119</f>
        <v>114</v>
      </c>
      <c r="B119" s="84">
        <f>'SERIES_DB-MetaData'!B119</f>
        <v>0</v>
      </c>
      <c r="C119" s="105">
        <f>'SERIES_DB-MetaData'!C119</f>
        <v>8</v>
      </c>
      <c r="D119" s="105" t="str">
        <f>'SERIES_DB-MetaData'!D119</f>
        <v>Kokusho_2-1</v>
      </c>
      <c r="E119" s="105" t="str">
        <f>'SERIES_DB-MetaData'!E119</f>
        <v>Kokusho (from Lu et al., 2010, NEES Database)</v>
      </c>
      <c r="F119" s="87" t="str">
        <f>'SERIES_DB-MetaData'!F119</f>
        <v>SI</v>
      </c>
      <c r="G119" s="118">
        <f>'SERIES_DB-MetaData-SI_Units'!I119</f>
        <v>26.5</v>
      </c>
      <c r="H119" s="119">
        <f>('SERIES_DB-MetaData-SI_Units'!L119*1000)/'SERIES_DB-MetaData-SI_Units'!U119</f>
        <v>0</v>
      </c>
      <c r="I119" s="118">
        <f>'SERIES_DB-MetaData-SI_Units'!S119/'SERIES_DB-MetaData-SI_Units'!P119</f>
        <v>0.34883720930232559</v>
      </c>
      <c r="J119" s="118">
        <f>'SERIES_DB-MetaData-SI_Units'!S119</f>
        <v>150</v>
      </c>
      <c r="K119" s="120" t="e">
        <f>'SERIES_DB-MetaData-SI_Units'!AG119</f>
        <v>#REF!</v>
      </c>
      <c r="L119" s="121">
        <f>'SERIES_DB-MetaData-SI_Units'!AY119</f>
        <v>7.0776110356735561E-2</v>
      </c>
      <c r="M119" s="121">
        <f>'SERIES_DB-MetaData-SI_Units'!AZ119</f>
        <v>0</v>
      </c>
      <c r="N119" s="122"/>
      <c r="O119" s="123">
        <f>'SERIES_DB-MetaData-SI_Units'!BX119</f>
        <v>2</v>
      </c>
      <c r="P119" s="123"/>
      <c r="Q119" s="124"/>
      <c r="R119" s="124"/>
      <c r="S119" s="119"/>
      <c r="T119" s="119"/>
      <c r="U119" s="119"/>
      <c r="V119" s="184"/>
      <c r="W119" s="119"/>
      <c r="X119" s="119"/>
      <c r="Y119" s="119"/>
      <c r="Z119" s="119"/>
      <c r="AA119" s="125"/>
      <c r="AB119" s="118"/>
      <c r="AC119" s="118"/>
      <c r="AD119" s="126"/>
      <c r="AE119" s="119"/>
      <c r="AF119" s="119"/>
      <c r="AG119" s="119"/>
      <c r="AH119" s="119"/>
      <c r="AI119" s="119"/>
      <c r="AJ119" s="119"/>
      <c r="AK119" s="119"/>
      <c r="AL119" s="123">
        <f>'SERIES_DB-MetaData-SI_Units'!BX119</f>
        <v>2</v>
      </c>
    </row>
    <row r="120" spans="1:38">
      <c r="A120" s="84">
        <f>'SERIES_DB-MetaData'!A120</f>
        <v>115</v>
      </c>
      <c r="B120" s="84">
        <f>'SERIES_DB-MetaData'!B120</f>
        <v>0</v>
      </c>
      <c r="C120" s="105">
        <f>'SERIES_DB-MetaData'!C120</f>
        <v>9</v>
      </c>
      <c r="D120" s="105" t="str">
        <f>'SERIES_DB-MetaData'!D120</f>
        <v>Kokusho_2-2</v>
      </c>
      <c r="E120" s="105" t="str">
        <f>'SERIES_DB-MetaData'!E120</f>
        <v>Kokusho (from Lu et al., 2010, NEES Database)</v>
      </c>
      <c r="F120" s="87" t="str">
        <f>'SERIES_DB-MetaData'!F120</f>
        <v>SI</v>
      </c>
      <c r="G120" s="118">
        <f>'SERIES_DB-MetaData-SI_Units'!I120</f>
        <v>17.899999999999999</v>
      </c>
      <c r="H120" s="119">
        <f>('SERIES_DB-MetaData-SI_Units'!L120*1000)/'SERIES_DB-MetaData-SI_Units'!U120</f>
        <v>0</v>
      </c>
      <c r="I120" s="118">
        <f>'SERIES_DB-MetaData-SI_Units'!S120/'SERIES_DB-MetaData-SI_Units'!P120</f>
        <v>0.34883720930232559</v>
      </c>
      <c r="J120" s="118">
        <f>'SERIES_DB-MetaData-SI_Units'!S120</f>
        <v>150</v>
      </c>
      <c r="K120" s="120">
        <f>'SERIES_DB-MetaData-SI_Units'!AG120</f>
        <v>0.23940597204650055</v>
      </c>
      <c r="L120" s="121">
        <f>'SERIES_DB-MetaData-SI_Units'!AY120</f>
        <v>7.0776110356735561E-2</v>
      </c>
      <c r="M120" s="121">
        <f>'SERIES_DB-MetaData-SI_Units'!AZ120</f>
        <v>0</v>
      </c>
      <c r="N120" s="122"/>
      <c r="O120" s="123">
        <f>'SERIES_DB-MetaData-SI_Units'!BX120</f>
        <v>2</v>
      </c>
      <c r="P120" s="123"/>
      <c r="Q120" s="124"/>
      <c r="R120" s="124"/>
      <c r="S120" s="119"/>
      <c r="T120" s="119"/>
      <c r="U120" s="119"/>
      <c r="V120" s="184"/>
      <c r="W120" s="119"/>
      <c r="X120" s="119"/>
      <c r="Y120" s="119"/>
      <c r="Z120" s="119"/>
      <c r="AA120" s="125"/>
      <c r="AB120" s="118"/>
      <c r="AC120" s="118"/>
      <c r="AD120" s="126"/>
      <c r="AE120" s="119"/>
      <c r="AF120" s="119"/>
      <c r="AG120" s="119"/>
      <c r="AH120" s="119"/>
      <c r="AI120" s="119"/>
      <c r="AJ120" s="119"/>
      <c r="AK120" s="119"/>
      <c r="AL120" s="123">
        <f>'SERIES_DB-MetaData-SI_Units'!BX120</f>
        <v>2</v>
      </c>
    </row>
    <row r="121" spans="1:38">
      <c r="A121" s="84">
        <f>'SERIES_DB-MetaData'!A121</f>
        <v>116</v>
      </c>
      <c r="B121" s="84">
        <f>'SERIES_DB-MetaData'!B121</f>
        <v>0</v>
      </c>
      <c r="C121" s="105">
        <f>'SERIES_DB-MetaData'!C121</f>
        <v>10</v>
      </c>
      <c r="D121" s="105" t="str">
        <f>'SERIES_DB-MetaData'!D121</f>
        <v>Kokusho_2-3</v>
      </c>
      <c r="E121" s="105" t="str">
        <f>'SERIES_DB-MetaData'!E121</f>
        <v>Kokusho (from Lu et al., 2010, NEES Database)</v>
      </c>
      <c r="F121" s="87" t="str">
        <f>'SERIES_DB-MetaData'!F121</f>
        <v>SI</v>
      </c>
      <c r="G121" s="118">
        <f>'SERIES_DB-MetaData-SI_Units'!I121</f>
        <v>17.899999999999999</v>
      </c>
      <c r="H121" s="119">
        <f>('SERIES_DB-MetaData-SI_Units'!L121*1000)/'SERIES_DB-MetaData-SI_Units'!U121</f>
        <v>0</v>
      </c>
      <c r="I121" s="118">
        <f>'SERIES_DB-MetaData-SI_Units'!S121/'SERIES_DB-MetaData-SI_Units'!P121</f>
        <v>0.34883720930232559</v>
      </c>
      <c r="J121" s="118">
        <f>'SERIES_DB-MetaData-SI_Units'!S121</f>
        <v>150</v>
      </c>
      <c r="K121" s="120">
        <f>'SERIES_DB-MetaData-SI_Units'!AG121</f>
        <v>0.22637947062632333</v>
      </c>
      <c r="L121" s="121">
        <f>'SERIES_DB-MetaData-SI_Units'!AY121</f>
        <v>7.0776110356735561E-2</v>
      </c>
      <c r="M121" s="121">
        <f>'SERIES_DB-MetaData-SI_Units'!AZ121</f>
        <v>0</v>
      </c>
      <c r="N121" s="122"/>
      <c r="O121" s="123">
        <f>'SERIES_DB-MetaData-SI_Units'!BX121</f>
        <v>2</v>
      </c>
      <c r="P121" s="123"/>
      <c r="Q121" s="124"/>
      <c r="R121" s="124"/>
      <c r="S121" s="119"/>
      <c r="T121" s="119"/>
      <c r="U121" s="119"/>
      <c r="V121" s="184"/>
      <c r="W121" s="119"/>
      <c r="X121" s="119"/>
      <c r="Y121" s="119"/>
      <c r="Z121" s="119"/>
      <c r="AA121" s="125"/>
      <c r="AB121" s="118"/>
      <c r="AC121" s="118"/>
      <c r="AD121" s="126"/>
      <c r="AE121" s="119"/>
      <c r="AF121" s="119"/>
      <c r="AG121" s="119"/>
      <c r="AH121" s="119"/>
      <c r="AI121" s="119"/>
      <c r="AJ121" s="119"/>
      <c r="AK121" s="119"/>
      <c r="AL121" s="123">
        <f>'SERIES_DB-MetaData-SI_Units'!BX121</f>
        <v>2</v>
      </c>
    </row>
    <row r="122" spans="1:38">
      <c r="A122" s="84">
        <f>'SERIES_DB-MetaData'!A122</f>
        <v>117</v>
      </c>
      <c r="B122" s="84">
        <f>'SERIES_DB-MetaData'!B122</f>
        <v>0</v>
      </c>
      <c r="C122" s="105">
        <f>'SERIES_DB-MetaData'!C122</f>
        <v>11</v>
      </c>
      <c r="D122" s="105" t="str">
        <f>'SERIES_DB-MetaData'!D122</f>
        <v>Kokusho_2-4</v>
      </c>
      <c r="E122" s="105" t="str">
        <f>'SERIES_DB-MetaData'!E122</f>
        <v>Kokusho (from Lu et al., 2010, NEES Database)</v>
      </c>
      <c r="F122" s="87" t="str">
        <f>'SERIES_DB-MetaData'!F122</f>
        <v>SI</v>
      </c>
      <c r="G122" s="118">
        <f>'SERIES_DB-MetaData-SI_Units'!I122</f>
        <v>15.4</v>
      </c>
      <c r="H122" s="119">
        <f>('SERIES_DB-MetaData-SI_Units'!L122*1000)/'SERIES_DB-MetaData-SI_Units'!U122</f>
        <v>0</v>
      </c>
      <c r="I122" s="118">
        <f>'SERIES_DB-MetaData-SI_Units'!S122/'SERIES_DB-MetaData-SI_Units'!P122</f>
        <v>0.34883720930232559</v>
      </c>
      <c r="J122" s="118">
        <f>'SERIES_DB-MetaData-SI_Units'!S122</f>
        <v>150</v>
      </c>
      <c r="K122" s="120">
        <f>'SERIES_DB-MetaData-SI_Units'!AG122</f>
        <v>0.26202219578876573</v>
      </c>
      <c r="L122" s="121">
        <f>'SERIES_DB-MetaData-SI_Units'!AY122</f>
        <v>7.0776110356735561E-2</v>
      </c>
      <c r="M122" s="121">
        <f>'SERIES_DB-MetaData-SI_Units'!AZ122</f>
        <v>0</v>
      </c>
      <c r="N122" s="122"/>
      <c r="O122" s="123">
        <f>'SERIES_DB-MetaData-SI_Units'!BX122</f>
        <v>2</v>
      </c>
      <c r="P122" s="123"/>
      <c r="Q122" s="124"/>
      <c r="R122" s="124"/>
      <c r="S122" s="119"/>
      <c r="T122" s="119"/>
      <c r="U122" s="119"/>
      <c r="V122" s="184"/>
      <c r="W122" s="119"/>
      <c r="X122" s="119"/>
      <c r="Y122" s="119"/>
      <c r="Z122" s="119"/>
      <c r="AA122" s="125"/>
      <c r="AB122" s="118"/>
      <c r="AC122" s="118"/>
      <c r="AD122" s="126"/>
      <c r="AE122" s="119"/>
      <c r="AF122" s="119"/>
      <c r="AG122" s="119"/>
      <c r="AH122" s="119"/>
      <c r="AI122" s="119"/>
      <c r="AJ122" s="119"/>
      <c r="AK122" s="119"/>
      <c r="AL122" s="123">
        <f>'SERIES_DB-MetaData-SI_Units'!BX122</f>
        <v>2</v>
      </c>
    </row>
    <row r="123" spans="1:38">
      <c r="A123" s="84">
        <f>'SERIES_DB-MetaData'!A123</f>
        <v>118</v>
      </c>
      <c r="B123" s="84">
        <f>'SERIES_DB-MetaData'!B123</f>
        <v>0</v>
      </c>
      <c r="C123" s="105">
        <f>'SERIES_DB-MetaData'!C123</f>
        <v>12</v>
      </c>
      <c r="D123" s="105" t="str">
        <f>'SERIES_DB-MetaData'!D123</f>
        <v>Kokusho_2-5</v>
      </c>
      <c r="E123" s="105" t="str">
        <f>'SERIES_DB-MetaData'!E123</f>
        <v>Kokusho (from Lu et al., 2010, NEES Database)</v>
      </c>
      <c r="F123" s="87" t="str">
        <f>'SERIES_DB-MetaData'!F123</f>
        <v>SI</v>
      </c>
      <c r="G123" s="118">
        <f>'SERIES_DB-MetaData-SI_Units'!I123</f>
        <v>19.899999999999999</v>
      </c>
      <c r="H123" s="119">
        <f>('SERIES_DB-MetaData-SI_Units'!L123*1000)/'SERIES_DB-MetaData-SI_Units'!U123</f>
        <v>0</v>
      </c>
      <c r="I123" s="118">
        <f>'SERIES_DB-MetaData-SI_Units'!S123/'SERIES_DB-MetaData-SI_Units'!P123</f>
        <v>0.34883720930232559</v>
      </c>
      <c r="J123" s="118">
        <f>'SERIES_DB-MetaData-SI_Units'!S123</f>
        <v>150</v>
      </c>
      <c r="K123" s="120">
        <f>'SERIES_DB-MetaData-SI_Units'!AG123</f>
        <v>0.23940597204650055</v>
      </c>
      <c r="L123" s="121">
        <f>'SERIES_DB-MetaData-SI_Units'!AY123</f>
        <v>7.0776110356735561E-2</v>
      </c>
      <c r="M123" s="121">
        <f>'SERIES_DB-MetaData-SI_Units'!AZ123</f>
        <v>0</v>
      </c>
      <c r="N123" s="122"/>
      <c r="O123" s="123">
        <f>'SERIES_DB-MetaData-SI_Units'!BX123</f>
        <v>2</v>
      </c>
      <c r="P123" s="123"/>
      <c r="Q123" s="124"/>
      <c r="R123" s="124"/>
      <c r="S123" s="119"/>
      <c r="T123" s="119"/>
      <c r="U123" s="119"/>
      <c r="V123" s="184"/>
      <c r="W123" s="119"/>
      <c r="X123" s="119"/>
      <c r="Y123" s="119"/>
      <c r="Z123" s="119"/>
      <c r="AA123" s="125"/>
      <c r="AB123" s="118"/>
      <c r="AC123" s="118"/>
      <c r="AD123" s="126"/>
      <c r="AE123" s="119"/>
      <c r="AF123" s="119"/>
      <c r="AG123" s="119"/>
      <c r="AH123" s="119"/>
      <c r="AI123" s="119"/>
      <c r="AJ123" s="119"/>
      <c r="AK123" s="119"/>
      <c r="AL123" s="123">
        <f>'SERIES_DB-MetaData-SI_Units'!BX123</f>
        <v>2</v>
      </c>
    </row>
    <row r="124" spans="1:38">
      <c r="A124" s="84">
        <f>'SERIES_DB-MetaData'!A124</f>
        <v>119</v>
      </c>
      <c r="B124" s="84">
        <f>'SERIES_DB-MetaData'!B124</f>
        <v>0</v>
      </c>
      <c r="C124" s="105">
        <f>'SERIES_DB-MetaData'!C124</f>
        <v>13</v>
      </c>
      <c r="D124" s="105" t="str">
        <f>'SERIES_DB-MetaData'!D124</f>
        <v>Kokusho_3-1</v>
      </c>
      <c r="E124" s="105" t="str">
        <f>'SERIES_DB-MetaData'!E124</f>
        <v>Kokusho (from Lu et al., 2010, NEES Database)</v>
      </c>
      <c r="F124" s="87" t="str">
        <f>'SERIES_DB-MetaData'!F124</f>
        <v>SI</v>
      </c>
      <c r="G124" s="118">
        <f>'SERIES_DB-MetaData-SI_Units'!I124</f>
        <v>14.2</v>
      </c>
      <c r="H124" s="119">
        <f>('SERIES_DB-MetaData-SI_Units'!L124*1000)/'SERIES_DB-MetaData-SI_Units'!U124</f>
        <v>0</v>
      </c>
      <c r="I124" s="118">
        <f>'SERIES_DB-MetaData-SI_Units'!S124/'SERIES_DB-MetaData-SI_Units'!P124</f>
        <v>0.93023255813953487</v>
      </c>
      <c r="J124" s="118">
        <f>'SERIES_DB-MetaData-SI_Units'!S124</f>
        <v>400</v>
      </c>
      <c r="K124" s="120">
        <f>'SERIES_DB-MetaData-SI_Units'!AG124</f>
        <v>0.51472283989997614</v>
      </c>
      <c r="L124" s="121">
        <f>'SERIES_DB-MetaData-SI_Units'!AY124</f>
        <v>7.0776110356735561E-2</v>
      </c>
      <c r="M124" s="121">
        <f>'SERIES_DB-MetaData-SI_Units'!AZ124</f>
        <v>0</v>
      </c>
      <c r="N124" s="122"/>
      <c r="O124" s="123">
        <f>'SERIES_DB-MetaData-SI_Units'!BX124</f>
        <v>2</v>
      </c>
      <c r="P124" s="123"/>
      <c r="Q124" s="124"/>
      <c r="R124" s="124"/>
      <c r="S124" s="119"/>
      <c r="T124" s="119"/>
      <c r="U124" s="119"/>
      <c r="V124" s="184"/>
      <c r="W124" s="119"/>
      <c r="X124" s="119"/>
      <c r="Y124" s="119"/>
      <c r="Z124" s="119"/>
      <c r="AA124" s="125"/>
      <c r="AB124" s="118"/>
      <c r="AC124" s="118"/>
      <c r="AD124" s="126"/>
      <c r="AE124" s="119"/>
      <c r="AF124" s="119"/>
      <c r="AG124" s="119"/>
      <c r="AH124" s="119"/>
      <c r="AI124" s="119"/>
      <c r="AJ124" s="119"/>
      <c r="AK124" s="119"/>
      <c r="AL124" s="123">
        <f>'SERIES_DB-MetaData-SI_Units'!BX124</f>
        <v>2</v>
      </c>
    </row>
    <row r="125" spans="1:38">
      <c r="A125" s="84">
        <f>'SERIES_DB-MetaData'!A125</f>
        <v>120</v>
      </c>
      <c r="B125" s="84">
        <f>'SERIES_DB-MetaData'!B125</f>
        <v>0</v>
      </c>
      <c r="C125" s="105">
        <f>'SERIES_DB-MetaData'!C125</f>
        <v>15</v>
      </c>
      <c r="D125" s="105" t="str">
        <f>'SERIES_DB-MetaData'!D125</f>
        <v>Kokusho_3-3</v>
      </c>
      <c r="E125" s="105" t="str">
        <f>'SERIES_DB-MetaData'!E125</f>
        <v>Kokusho (from Lu et al., 2010, NEES Database)</v>
      </c>
      <c r="F125" s="87" t="str">
        <f>'SERIES_DB-MetaData'!F125</f>
        <v>SI</v>
      </c>
      <c r="G125" s="118">
        <f>'SERIES_DB-MetaData-SI_Units'!I125</f>
        <v>14.2</v>
      </c>
      <c r="H125" s="119">
        <f>('SERIES_DB-MetaData-SI_Units'!L125*1000)/'SERIES_DB-MetaData-SI_Units'!U125</f>
        <v>0</v>
      </c>
      <c r="I125" s="118">
        <f>'SERIES_DB-MetaData-SI_Units'!S125/'SERIES_DB-MetaData-SI_Units'!P125</f>
        <v>0.93023255813953487</v>
      </c>
      <c r="J125" s="118">
        <f>'SERIES_DB-MetaData-SI_Units'!S125</f>
        <v>400</v>
      </c>
      <c r="K125" s="120">
        <f>'SERIES_DB-MetaData-SI_Units'!AG125</f>
        <v>0.46159942267180565</v>
      </c>
      <c r="L125" s="121">
        <f>'SERIES_DB-MetaData-SI_Units'!AY125</f>
        <v>7.0776110356735561E-2</v>
      </c>
      <c r="M125" s="121">
        <f>'SERIES_DB-MetaData-SI_Units'!AZ125</f>
        <v>0</v>
      </c>
      <c r="N125" s="122"/>
      <c r="O125" s="123">
        <f>'SERIES_DB-MetaData-SI_Units'!BX125</f>
        <v>2</v>
      </c>
      <c r="P125" s="123"/>
      <c r="Q125" s="124"/>
      <c r="R125" s="124"/>
      <c r="S125" s="119"/>
      <c r="T125" s="119"/>
      <c r="U125" s="119"/>
      <c r="V125" s="184"/>
      <c r="W125" s="119"/>
      <c r="X125" s="119"/>
      <c r="Y125" s="119"/>
      <c r="Z125" s="119"/>
      <c r="AA125" s="125"/>
      <c r="AB125" s="118"/>
      <c r="AC125" s="118"/>
      <c r="AD125" s="126"/>
      <c r="AE125" s="119"/>
      <c r="AF125" s="119"/>
      <c r="AG125" s="119"/>
      <c r="AH125" s="119"/>
      <c r="AI125" s="119"/>
      <c r="AJ125" s="119"/>
      <c r="AK125" s="119"/>
      <c r="AL125" s="123">
        <f>'SERIES_DB-MetaData-SI_Units'!BX125</f>
        <v>2</v>
      </c>
    </row>
    <row r="126" spans="1:38">
      <c r="A126" s="84">
        <f>'SERIES_DB-MetaData'!A126</f>
        <v>121</v>
      </c>
      <c r="B126" s="84">
        <f>'SERIES_DB-MetaData'!B126</f>
        <v>0</v>
      </c>
      <c r="C126" s="105">
        <f>'SERIES_DB-MetaData'!C126</f>
        <v>16</v>
      </c>
      <c r="D126" s="105" t="str">
        <f>'SERIES_DB-MetaData'!D126</f>
        <v>Kokusho_3-4</v>
      </c>
      <c r="E126" s="105" t="str">
        <f>'SERIES_DB-MetaData'!E126</f>
        <v>Kokusho (from Lu et al., 2010, NEES Database)</v>
      </c>
      <c r="F126" s="87" t="str">
        <f>'SERIES_DB-MetaData'!F126</f>
        <v>SI</v>
      </c>
      <c r="G126" s="118">
        <f>'SERIES_DB-MetaData-SI_Units'!I126</f>
        <v>14.2</v>
      </c>
      <c r="H126" s="119">
        <f>('SERIES_DB-MetaData-SI_Units'!L126*1000)/'SERIES_DB-MetaData-SI_Units'!U126</f>
        <v>0</v>
      </c>
      <c r="I126" s="118">
        <f>'SERIES_DB-MetaData-SI_Units'!S126/'SERIES_DB-MetaData-SI_Units'!P126</f>
        <v>0.93023255813953487</v>
      </c>
      <c r="J126" s="118">
        <f>'SERIES_DB-MetaData-SI_Units'!S126</f>
        <v>400</v>
      </c>
      <c r="K126" s="120">
        <f>'SERIES_DB-MetaData-SI_Units'!AG126</f>
        <v>0.50032771890504102</v>
      </c>
      <c r="L126" s="121">
        <f>'SERIES_DB-MetaData-SI_Units'!AY126</f>
        <v>7.0776110356735561E-2</v>
      </c>
      <c r="M126" s="121">
        <f>'SERIES_DB-MetaData-SI_Units'!AZ126</f>
        <v>0</v>
      </c>
      <c r="N126" s="122"/>
      <c r="O126" s="123">
        <f>'SERIES_DB-MetaData-SI_Units'!BX126</f>
        <v>2</v>
      </c>
      <c r="P126" s="123"/>
      <c r="Q126" s="124"/>
      <c r="R126" s="124"/>
      <c r="S126" s="119"/>
      <c r="T126" s="119"/>
      <c r="U126" s="119"/>
      <c r="V126" s="184"/>
      <c r="W126" s="119"/>
      <c r="X126" s="119"/>
      <c r="Y126" s="119"/>
      <c r="Z126" s="119"/>
      <c r="AA126" s="125"/>
      <c r="AB126" s="118"/>
      <c r="AC126" s="118"/>
      <c r="AD126" s="126"/>
      <c r="AE126" s="119"/>
      <c r="AF126" s="119"/>
      <c r="AG126" s="119"/>
      <c r="AH126" s="119"/>
      <c r="AI126" s="119"/>
      <c r="AJ126" s="119"/>
      <c r="AK126" s="119"/>
      <c r="AL126" s="123">
        <f>'SERIES_DB-MetaData-SI_Units'!BX126</f>
        <v>2</v>
      </c>
    </row>
    <row r="127" spans="1:38">
      <c r="A127" s="84">
        <f>'SERIES_DB-MetaData'!A127</f>
        <v>122</v>
      </c>
      <c r="B127" s="84">
        <f>'SERIES_DB-MetaData'!B127</f>
        <v>0</v>
      </c>
      <c r="C127" s="105">
        <f>'SERIES_DB-MetaData'!C127</f>
        <v>17</v>
      </c>
      <c r="D127" s="105" t="str">
        <f>'SERIES_DB-MetaData'!D127</f>
        <v>Kokusho_3-5</v>
      </c>
      <c r="E127" s="105" t="str">
        <f>'SERIES_DB-MetaData'!E127</f>
        <v>Kokusho (from Lu et al., 2010, NEES Database)</v>
      </c>
      <c r="F127" s="87" t="str">
        <f>'SERIES_DB-MetaData'!F127</f>
        <v>SI</v>
      </c>
      <c r="G127" s="118">
        <f>'SERIES_DB-MetaData-SI_Units'!I127</f>
        <v>16.2</v>
      </c>
      <c r="H127" s="119">
        <f>('SERIES_DB-MetaData-SI_Units'!L127*1000)/'SERIES_DB-MetaData-SI_Units'!U127</f>
        <v>0</v>
      </c>
      <c r="I127" s="118">
        <f>'SERIES_DB-MetaData-SI_Units'!S127/'SERIES_DB-MetaData-SI_Units'!P127</f>
        <v>0.93023255813953487</v>
      </c>
      <c r="J127" s="118">
        <f>'SERIES_DB-MetaData-SI_Units'!S127</f>
        <v>400</v>
      </c>
      <c r="K127" s="120">
        <f>'SERIES_DB-MetaData-SI_Units'!AG127</f>
        <v>0.52997083435658066</v>
      </c>
      <c r="L127" s="121">
        <f>'SERIES_DB-MetaData-SI_Units'!AY127</f>
        <v>7.0776110356735561E-2</v>
      </c>
      <c r="M127" s="121">
        <f>'SERIES_DB-MetaData-SI_Units'!AZ127</f>
        <v>0</v>
      </c>
      <c r="N127" s="122"/>
      <c r="O127" s="123">
        <f>'SERIES_DB-MetaData-SI_Units'!BX127</f>
        <v>2</v>
      </c>
      <c r="P127" s="123"/>
      <c r="Q127" s="124"/>
      <c r="R127" s="124"/>
      <c r="S127" s="119"/>
      <c r="T127" s="119"/>
      <c r="U127" s="119"/>
      <c r="V127" s="184"/>
      <c r="W127" s="119"/>
      <c r="X127" s="119"/>
      <c r="Y127" s="119"/>
      <c r="Z127" s="119"/>
      <c r="AA127" s="125"/>
      <c r="AB127" s="118"/>
      <c r="AC127" s="118"/>
      <c r="AD127" s="126"/>
      <c r="AE127" s="119"/>
      <c r="AF127" s="119"/>
      <c r="AG127" s="119"/>
      <c r="AH127" s="119"/>
      <c r="AI127" s="119"/>
      <c r="AJ127" s="119"/>
      <c r="AK127" s="119"/>
      <c r="AL127" s="123">
        <f>'SERIES_DB-MetaData-SI_Units'!BX127</f>
        <v>2</v>
      </c>
    </row>
    <row r="128" spans="1:38">
      <c r="A128" s="84">
        <f>'SERIES_DB-MetaData'!A128</f>
        <v>123</v>
      </c>
      <c r="B128" s="84">
        <f>'SERIES_DB-MetaData'!B128</f>
        <v>0</v>
      </c>
      <c r="C128" s="105">
        <f>'SERIES_DB-MetaData'!C128</f>
        <v>18</v>
      </c>
      <c r="D128" s="105" t="str">
        <f>'SERIES_DB-MetaData'!D128</f>
        <v>Kokusho_3-6</v>
      </c>
      <c r="E128" s="105" t="str">
        <f>'SERIES_DB-MetaData'!E128</f>
        <v>Kokusho (from Lu et al., 2010, NEES Database)</v>
      </c>
      <c r="F128" s="87" t="str">
        <f>'SERIES_DB-MetaData'!F128</f>
        <v>SI</v>
      </c>
      <c r="G128" s="118">
        <f>'SERIES_DB-MetaData-SI_Units'!I128</f>
        <v>13.8</v>
      </c>
      <c r="H128" s="119">
        <f>('SERIES_DB-MetaData-SI_Units'!L128*1000)/'SERIES_DB-MetaData-SI_Units'!U128</f>
        <v>0</v>
      </c>
      <c r="I128" s="118">
        <f>'SERIES_DB-MetaData-SI_Units'!S128/'SERIES_DB-MetaData-SI_Units'!P128</f>
        <v>0.93023255813953487</v>
      </c>
      <c r="J128" s="118">
        <f>'SERIES_DB-MetaData-SI_Units'!S128</f>
        <v>400</v>
      </c>
      <c r="K128" s="120">
        <f>'SERIES_DB-MetaData-SI_Units'!AG128</f>
        <v>0.6445312289302525</v>
      </c>
      <c r="L128" s="121">
        <f>'SERIES_DB-MetaData-SI_Units'!AY128</f>
        <v>7.0776110356735561E-2</v>
      </c>
      <c r="M128" s="121">
        <f>'SERIES_DB-MetaData-SI_Units'!AZ128</f>
        <v>0</v>
      </c>
      <c r="N128" s="122"/>
      <c r="O128" s="123">
        <f>'SERIES_DB-MetaData-SI_Units'!BX128</f>
        <v>2</v>
      </c>
      <c r="P128" s="123"/>
      <c r="Q128" s="124"/>
      <c r="R128" s="124"/>
      <c r="S128" s="119"/>
      <c r="T128" s="119"/>
      <c r="U128" s="119"/>
      <c r="V128" s="184"/>
      <c r="W128" s="119"/>
      <c r="X128" s="119"/>
      <c r="Y128" s="119"/>
      <c r="Z128" s="119"/>
      <c r="AA128" s="125"/>
      <c r="AB128" s="118"/>
      <c r="AC128" s="118"/>
      <c r="AD128" s="126"/>
      <c r="AE128" s="119"/>
      <c r="AF128" s="119"/>
      <c r="AG128" s="119"/>
      <c r="AH128" s="119"/>
      <c r="AI128" s="119"/>
      <c r="AJ128" s="119"/>
      <c r="AK128" s="119"/>
      <c r="AL128" s="123">
        <f>'SERIES_DB-MetaData-SI_Units'!BX128</f>
        <v>2</v>
      </c>
    </row>
    <row r="129" spans="1:38">
      <c r="A129" s="84">
        <f>'SERIES_DB-MetaData'!A129</f>
        <v>124</v>
      </c>
      <c r="B129" s="84">
        <f>'SERIES_DB-MetaData'!B129</f>
        <v>0</v>
      </c>
      <c r="C129" s="105">
        <f>'SERIES_DB-MetaData'!C129</f>
        <v>19</v>
      </c>
      <c r="D129" s="105" t="str">
        <f>'SERIES_DB-MetaData'!D129</f>
        <v>Kokusho_3-7</v>
      </c>
      <c r="E129" s="105" t="str">
        <f>'SERIES_DB-MetaData'!E129</f>
        <v>Kokusho (from Lu et al., 2010, NEES Database)</v>
      </c>
      <c r="F129" s="87" t="str">
        <f>'SERIES_DB-MetaData'!F129</f>
        <v>SI</v>
      </c>
      <c r="G129" s="118">
        <f>'SERIES_DB-MetaData-SI_Units'!I129</f>
        <v>17.899999999999999</v>
      </c>
      <c r="H129" s="119">
        <f>('SERIES_DB-MetaData-SI_Units'!L129*1000)/'SERIES_DB-MetaData-SI_Units'!U129</f>
        <v>0</v>
      </c>
      <c r="I129" s="118">
        <f>'SERIES_DB-MetaData-SI_Units'!S129/'SERIES_DB-MetaData-SI_Units'!P129</f>
        <v>0.93023255813953487</v>
      </c>
      <c r="J129" s="118">
        <f>'SERIES_DB-MetaData-SI_Units'!S129</f>
        <v>400</v>
      </c>
      <c r="K129" s="120">
        <f>'SERIES_DB-MetaData-SI_Units'!AG129</f>
        <v>0.52997083435658066</v>
      </c>
      <c r="L129" s="121">
        <f>'SERIES_DB-MetaData-SI_Units'!AY129</f>
        <v>7.0776110356735561E-2</v>
      </c>
      <c r="M129" s="121">
        <f>'SERIES_DB-MetaData-SI_Units'!AZ129</f>
        <v>0</v>
      </c>
      <c r="N129" s="122"/>
      <c r="O129" s="123">
        <f>'SERIES_DB-MetaData-SI_Units'!BX129</f>
        <v>2</v>
      </c>
      <c r="P129" s="123"/>
      <c r="Q129" s="124"/>
      <c r="R129" s="124"/>
      <c r="S129" s="119"/>
      <c r="T129" s="119"/>
      <c r="U129" s="119"/>
      <c r="V129" s="184"/>
      <c r="W129" s="119"/>
      <c r="X129" s="119"/>
      <c r="Y129" s="119"/>
      <c r="Z129" s="119"/>
      <c r="AA129" s="125"/>
      <c r="AB129" s="118"/>
      <c r="AC129" s="118"/>
      <c r="AD129" s="126"/>
      <c r="AE129" s="119"/>
      <c r="AF129" s="119"/>
      <c r="AG129" s="119"/>
      <c r="AH129" s="119"/>
      <c r="AI129" s="119"/>
      <c r="AJ129" s="119"/>
      <c r="AK129" s="119"/>
      <c r="AL129" s="123">
        <f>'SERIES_DB-MetaData-SI_Units'!BX129</f>
        <v>2</v>
      </c>
    </row>
    <row r="130" spans="1:38">
      <c r="A130" s="84">
        <f>'SERIES_DB-MetaData'!A130</f>
        <v>125</v>
      </c>
      <c r="B130" s="84">
        <f>'SERIES_DB-MetaData'!B130</f>
        <v>0</v>
      </c>
      <c r="C130" s="105">
        <f>'SERIES_DB-MetaData'!C130</f>
        <v>20</v>
      </c>
      <c r="D130" s="105" t="str">
        <f>'SERIES_DB-MetaData'!D130</f>
        <v>Kokusho_3-8</v>
      </c>
      <c r="E130" s="105" t="str">
        <f>'SERIES_DB-MetaData'!E130</f>
        <v>Kokusho (from Lu et al., 2010, NEES Database)</v>
      </c>
      <c r="F130" s="87" t="str">
        <f>'SERIES_DB-MetaData'!F130</f>
        <v>SI</v>
      </c>
      <c r="G130" s="118">
        <f>'SERIES_DB-MetaData-SI_Units'!I130</f>
        <v>16.8</v>
      </c>
      <c r="H130" s="119">
        <f>('SERIES_DB-MetaData-SI_Units'!L130*1000)/'SERIES_DB-MetaData-SI_Units'!U130</f>
        <v>0</v>
      </c>
      <c r="I130" s="118">
        <f>'SERIES_DB-MetaData-SI_Units'!S130/'SERIES_DB-MetaData-SI_Units'!P130</f>
        <v>0.93023255813953487</v>
      </c>
      <c r="J130" s="118">
        <f>'SERIES_DB-MetaData-SI_Units'!S130</f>
        <v>400</v>
      </c>
      <c r="K130" s="120">
        <f>'SERIES_DB-MetaData-SI_Units'!AG130</f>
        <v>0.52997083435658066</v>
      </c>
      <c r="L130" s="121">
        <f>'SERIES_DB-MetaData-SI_Units'!AY130</f>
        <v>7.0776110356735561E-2</v>
      </c>
      <c r="M130" s="121">
        <f>'SERIES_DB-MetaData-SI_Units'!AZ130</f>
        <v>0</v>
      </c>
      <c r="N130" s="122"/>
      <c r="O130" s="123">
        <f>'SERIES_DB-MetaData-SI_Units'!BX130</f>
        <v>2</v>
      </c>
      <c r="P130" s="123"/>
      <c r="Q130" s="124"/>
      <c r="R130" s="124"/>
      <c r="S130" s="119"/>
      <c r="T130" s="119"/>
      <c r="U130" s="119"/>
      <c r="V130" s="184"/>
      <c r="W130" s="119"/>
      <c r="X130" s="119"/>
      <c r="Y130" s="119"/>
      <c r="Z130" s="119"/>
      <c r="AA130" s="125"/>
      <c r="AB130" s="118"/>
      <c r="AC130" s="118"/>
      <c r="AD130" s="126"/>
      <c r="AE130" s="119"/>
      <c r="AF130" s="119"/>
      <c r="AG130" s="119"/>
      <c r="AH130" s="119"/>
      <c r="AI130" s="119"/>
      <c r="AJ130" s="119"/>
      <c r="AK130" s="119"/>
      <c r="AL130" s="123">
        <f>'SERIES_DB-MetaData-SI_Units'!BX130</f>
        <v>2</v>
      </c>
    </row>
    <row r="131" spans="1:38">
      <c r="A131" s="84">
        <f>'SERIES_DB-MetaData'!A131</f>
        <v>126</v>
      </c>
      <c r="B131" s="84">
        <f>'SERIES_DB-MetaData'!B131</f>
        <v>0</v>
      </c>
      <c r="C131" s="105">
        <f>'SERIES_DB-MetaData'!C131</f>
        <v>21</v>
      </c>
      <c r="D131" s="105" t="str">
        <f>'SERIES_DB-MetaData'!D131</f>
        <v>Kokusho_4-1</v>
      </c>
      <c r="E131" s="105" t="str">
        <f>'SERIES_DB-MetaData'!E131</f>
        <v>Kokusho (from Lu et al., 2010, NEES Database)</v>
      </c>
      <c r="F131" s="87" t="str">
        <f>'SERIES_DB-MetaData'!F131</f>
        <v>SI</v>
      </c>
      <c r="G131" s="118">
        <f>'SERIES_DB-MetaData-SI_Units'!I131</f>
        <v>23.9</v>
      </c>
      <c r="H131" s="119">
        <f>('SERIES_DB-MetaData-SI_Units'!L131*1000)/'SERIES_DB-MetaData-SI_Units'!U131</f>
        <v>0</v>
      </c>
      <c r="I131" s="118">
        <f>'SERIES_DB-MetaData-SI_Units'!S131/'SERIES_DB-MetaData-SI_Units'!P131</f>
        <v>0.76744186046511631</v>
      </c>
      <c r="J131" s="118">
        <f>'SERIES_DB-MetaData-SI_Units'!S131</f>
        <v>330</v>
      </c>
      <c r="K131" s="120">
        <f>'SERIES_DB-MetaData-SI_Units'!AG131</f>
        <v>0.50032771890504102</v>
      </c>
      <c r="L131" s="121">
        <f>'SERIES_DB-MetaData-SI_Units'!AY131</f>
        <v>7.0776110356735561E-2</v>
      </c>
      <c r="M131" s="121">
        <f>'SERIES_DB-MetaData-SI_Units'!AZ131</f>
        <v>0</v>
      </c>
      <c r="N131" s="122"/>
      <c r="O131" s="123">
        <f>'SERIES_DB-MetaData-SI_Units'!BX131</f>
        <v>2</v>
      </c>
      <c r="P131" s="123"/>
      <c r="Q131" s="124"/>
      <c r="R131" s="124"/>
      <c r="S131" s="119"/>
      <c r="T131" s="119"/>
      <c r="U131" s="119"/>
      <c r="V131" s="184"/>
      <c r="W131" s="119"/>
      <c r="X131" s="119"/>
      <c r="Y131" s="119"/>
      <c r="Z131" s="119"/>
      <c r="AA131" s="125"/>
      <c r="AB131" s="118"/>
      <c r="AC131" s="118"/>
      <c r="AD131" s="126"/>
      <c r="AE131" s="119"/>
      <c r="AF131" s="119"/>
      <c r="AG131" s="119"/>
      <c r="AH131" s="119"/>
      <c r="AI131" s="119"/>
      <c r="AJ131" s="119"/>
      <c r="AK131" s="119"/>
      <c r="AL131" s="123">
        <f>'SERIES_DB-MetaData-SI_Units'!BX131</f>
        <v>2</v>
      </c>
    </row>
    <row r="132" spans="1:38">
      <c r="A132" s="84">
        <f>'SERIES_DB-MetaData'!A132</f>
        <v>127</v>
      </c>
      <c r="B132" s="84">
        <f>'SERIES_DB-MetaData'!B132</f>
        <v>0</v>
      </c>
      <c r="C132" s="105">
        <f>'SERIES_DB-MetaData'!C132</f>
        <v>22</v>
      </c>
      <c r="D132" s="105" t="str">
        <f>'SERIES_DB-MetaData'!D132</f>
        <v>Kokusho_4-2</v>
      </c>
      <c r="E132" s="105" t="str">
        <f>'SERIES_DB-MetaData'!E132</f>
        <v>Kokusho (from Lu et al., 2010, NEES Database)</v>
      </c>
      <c r="F132" s="87" t="str">
        <f>'SERIES_DB-MetaData'!F132</f>
        <v>SI</v>
      </c>
      <c r="G132" s="118">
        <f>'SERIES_DB-MetaData-SI_Units'!I132</f>
        <v>16.2</v>
      </c>
      <c r="H132" s="119">
        <f>('SERIES_DB-MetaData-SI_Units'!L132*1000)/'SERIES_DB-MetaData-SI_Units'!U132</f>
        <v>0</v>
      </c>
      <c r="I132" s="118">
        <f>'SERIES_DB-MetaData-SI_Units'!S132/'SERIES_DB-MetaData-SI_Units'!P132</f>
        <v>0.76744186046511631</v>
      </c>
      <c r="J132" s="118">
        <f>'SERIES_DB-MetaData-SI_Units'!S132</f>
        <v>330</v>
      </c>
      <c r="K132" s="120">
        <f>'SERIES_DB-MetaData-SI_Units'!AG132</f>
        <v>0.51472283989997614</v>
      </c>
      <c r="L132" s="121">
        <f>'SERIES_DB-MetaData-SI_Units'!AY132</f>
        <v>7.0776110356735561E-2</v>
      </c>
      <c r="M132" s="121">
        <f>'SERIES_DB-MetaData-SI_Units'!AZ132</f>
        <v>0</v>
      </c>
      <c r="N132" s="122"/>
      <c r="O132" s="123">
        <f>'SERIES_DB-MetaData-SI_Units'!BX132</f>
        <v>2</v>
      </c>
      <c r="P132" s="123"/>
      <c r="Q132" s="124"/>
      <c r="R132" s="124"/>
      <c r="S132" s="119"/>
      <c r="T132" s="119"/>
      <c r="U132" s="119"/>
      <c r="V132" s="184"/>
      <c r="W132" s="119"/>
      <c r="X132" s="119"/>
      <c r="Y132" s="119"/>
      <c r="Z132" s="119"/>
      <c r="AA132" s="125"/>
      <c r="AB132" s="118"/>
      <c r="AC132" s="118"/>
      <c r="AD132" s="126"/>
      <c r="AE132" s="119"/>
      <c r="AF132" s="119"/>
      <c r="AG132" s="119"/>
      <c r="AH132" s="119"/>
      <c r="AI132" s="119"/>
      <c r="AJ132" s="119"/>
      <c r="AK132" s="119"/>
      <c r="AL132" s="123">
        <f>'SERIES_DB-MetaData-SI_Units'!BX132</f>
        <v>2</v>
      </c>
    </row>
    <row r="133" spans="1:38">
      <c r="A133" s="84">
        <f>'SERIES_DB-MetaData'!A133</f>
        <v>128</v>
      </c>
      <c r="B133" s="84">
        <f>'SERIES_DB-MetaData'!B133</f>
        <v>0</v>
      </c>
      <c r="C133" s="105">
        <f>'SERIES_DB-MetaData'!C133</f>
        <v>23</v>
      </c>
      <c r="D133" s="105" t="str">
        <f>'SERIES_DB-MetaData'!D133</f>
        <v>Kokusho_4-3</v>
      </c>
      <c r="E133" s="105" t="str">
        <f>'SERIES_DB-MetaData'!E133</f>
        <v>Kokusho (from Lu et al., 2010, NEES Database)</v>
      </c>
      <c r="F133" s="87" t="str">
        <f>'SERIES_DB-MetaData'!F133</f>
        <v>SI</v>
      </c>
      <c r="G133" s="118">
        <f>'SERIES_DB-MetaData-SI_Units'!I133</f>
        <v>15.7</v>
      </c>
      <c r="H133" s="119">
        <f>('SERIES_DB-MetaData-SI_Units'!L133*1000)/'SERIES_DB-MetaData-SI_Units'!U133</f>
        <v>0</v>
      </c>
      <c r="I133" s="118">
        <f>'SERIES_DB-MetaData-SI_Units'!S133/'SERIES_DB-MetaData-SI_Units'!P133</f>
        <v>0.76744186046511631</v>
      </c>
      <c r="J133" s="118">
        <f>'SERIES_DB-MetaData-SI_Units'!S133</f>
        <v>330</v>
      </c>
      <c r="K133" s="120">
        <f>'SERIES_DB-MetaData-SI_Units'!AG133</f>
        <v>0.51472283989997614</v>
      </c>
      <c r="L133" s="121">
        <f>'SERIES_DB-MetaData-SI_Units'!AY133</f>
        <v>7.0776110356735561E-2</v>
      </c>
      <c r="M133" s="121">
        <f>'SERIES_DB-MetaData-SI_Units'!AZ133</f>
        <v>0</v>
      </c>
      <c r="N133" s="122"/>
      <c r="O133" s="123">
        <f>'SERIES_DB-MetaData-SI_Units'!BX133</f>
        <v>2</v>
      </c>
      <c r="P133" s="123"/>
      <c r="Q133" s="124"/>
      <c r="R133" s="124"/>
      <c r="S133" s="119"/>
      <c r="T133" s="119"/>
      <c r="U133" s="119"/>
      <c r="V133" s="184"/>
      <c r="W133" s="119"/>
      <c r="X133" s="119"/>
      <c r="Y133" s="119"/>
      <c r="Z133" s="119"/>
      <c r="AA133" s="125"/>
      <c r="AB133" s="118"/>
      <c r="AC133" s="118"/>
      <c r="AD133" s="126"/>
      <c r="AE133" s="119"/>
      <c r="AF133" s="119"/>
      <c r="AG133" s="119"/>
      <c r="AH133" s="119"/>
      <c r="AI133" s="119"/>
      <c r="AJ133" s="119"/>
      <c r="AK133" s="119"/>
      <c r="AL133" s="123">
        <f>'SERIES_DB-MetaData-SI_Units'!BX133</f>
        <v>2</v>
      </c>
    </row>
    <row r="134" spans="1:38">
      <c r="A134" s="84">
        <f>'SERIES_DB-MetaData'!A134</f>
        <v>129</v>
      </c>
      <c r="B134" s="84">
        <f>'SERIES_DB-MetaData'!B134</f>
        <v>0</v>
      </c>
      <c r="C134" s="105">
        <f>'SERIES_DB-MetaData'!C134</f>
        <v>24</v>
      </c>
      <c r="D134" s="105" t="str">
        <f>'SERIES_DB-MetaData'!D134</f>
        <v>Kokusho_4-4</v>
      </c>
      <c r="E134" s="105" t="str">
        <f>'SERIES_DB-MetaData'!E134</f>
        <v>Kokusho (from Lu et al., 2010, NEES Database)</v>
      </c>
      <c r="F134" s="87" t="str">
        <f>'SERIES_DB-MetaData'!F134</f>
        <v>SI</v>
      </c>
      <c r="G134" s="118">
        <f>'SERIES_DB-MetaData-SI_Units'!I134</f>
        <v>16.399999999999999</v>
      </c>
      <c r="H134" s="119">
        <f>('SERIES_DB-MetaData-SI_Units'!L134*1000)/'SERIES_DB-MetaData-SI_Units'!U134</f>
        <v>0</v>
      </c>
      <c r="I134" s="118">
        <f>'SERIES_DB-MetaData-SI_Units'!S134/'SERIES_DB-MetaData-SI_Units'!P134</f>
        <v>0.76744186046511631</v>
      </c>
      <c r="J134" s="118">
        <f>'SERIES_DB-MetaData-SI_Units'!S134</f>
        <v>330</v>
      </c>
      <c r="K134" s="120">
        <f>'SERIES_DB-MetaData-SI_Units'!AG134</f>
        <v>0.54614981197307699</v>
      </c>
      <c r="L134" s="121">
        <f>'SERIES_DB-MetaData-SI_Units'!AY134</f>
        <v>7.0776110356735561E-2</v>
      </c>
      <c r="M134" s="121">
        <f>'SERIES_DB-MetaData-SI_Units'!AZ134</f>
        <v>0</v>
      </c>
      <c r="N134" s="122"/>
      <c r="O134" s="123">
        <f>'SERIES_DB-MetaData-SI_Units'!BX134</f>
        <v>2</v>
      </c>
      <c r="P134" s="123"/>
      <c r="Q134" s="124"/>
      <c r="R134" s="124"/>
      <c r="S134" s="119"/>
      <c r="T134" s="119"/>
      <c r="U134" s="119"/>
      <c r="V134" s="184"/>
      <c r="W134" s="119"/>
      <c r="X134" s="119"/>
      <c r="Y134" s="119"/>
      <c r="Z134" s="119"/>
      <c r="AA134" s="125"/>
      <c r="AB134" s="118"/>
      <c r="AC134" s="118"/>
      <c r="AD134" s="126"/>
      <c r="AE134" s="119"/>
      <c r="AF134" s="119"/>
      <c r="AG134" s="119"/>
      <c r="AH134" s="119"/>
      <c r="AI134" s="119"/>
      <c r="AJ134" s="119"/>
      <c r="AK134" s="119"/>
      <c r="AL134" s="123">
        <f>'SERIES_DB-MetaData-SI_Units'!BX134</f>
        <v>2</v>
      </c>
    </row>
    <row r="135" spans="1:38">
      <c r="A135" s="84">
        <f>'SERIES_DB-MetaData'!A135</f>
        <v>130</v>
      </c>
      <c r="B135" s="84">
        <f>'SERIES_DB-MetaData'!B135</f>
        <v>0</v>
      </c>
      <c r="C135" s="105">
        <f>'SERIES_DB-MetaData'!C135</f>
        <v>25</v>
      </c>
      <c r="D135" s="105" t="str">
        <f>'SERIES_DB-MetaData'!D135</f>
        <v>Kokusho_5-1</v>
      </c>
      <c r="E135" s="105" t="str">
        <f>'SERIES_DB-MetaData'!E135</f>
        <v>Kokusho (from Lu et al., 2010, NEES Database)</v>
      </c>
      <c r="F135" s="87" t="str">
        <f>'SERIES_DB-MetaData'!F135</f>
        <v>SI</v>
      </c>
      <c r="G135" s="118">
        <f>'SERIES_DB-MetaData-SI_Units'!I135</f>
        <v>13.7</v>
      </c>
      <c r="H135" s="119">
        <f>('SERIES_DB-MetaData-SI_Units'!L135*1000)/'SERIES_DB-MetaData-SI_Units'!U135</f>
        <v>0</v>
      </c>
      <c r="I135" s="118">
        <f>'SERIES_DB-MetaData-SI_Units'!S135/'SERIES_DB-MetaData-SI_Units'!P135</f>
        <v>0.54761904761904767</v>
      </c>
      <c r="J135" s="118">
        <f>'SERIES_DB-MetaData-SI_Units'!S135</f>
        <v>230</v>
      </c>
      <c r="K135" s="120">
        <f>'SERIES_DB-MetaData-SI_Units'!AG135</f>
        <v>0.65449846949787349</v>
      </c>
      <c r="L135" s="121">
        <f>'SERIES_DB-MetaData-SI_Units'!AY135</f>
        <v>0.17104226669544426</v>
      </c>
      <c r="M135" s="121">
        <f>'SERIES_DB-MetaData-SI_Units'!AZ135</f>
        <v>0</v>
      </c>
      <c r="N135" s="122"/>
      <c r="O135" s="123">
        <f>'SERIES_DB-MetaData-SI_Units'!BX135</f>
        <v>2</v>
      </c>
      <c r="P135" s="123"/>
      <c r="Q135" s="124"/>
      <c r="R135" s="124"/>
      <c r="S135" s="119"/>
      <c r="T135" s="119"/>
      <c r="U135" s="119"/>
      <c r="V135" s="184"/>
      <c r="W135" s="119"/>
      <c r="X135" s="119"/>
      <c r="Y135" s="119"/>
      <c r="Z135" s="119"/>
      <c r="AA135" s="125"/>
      <c r="AB135" s="118"/>
      <c r="AC135" s="118"/>
      <c r="AD135" s="126"/>
      <c r="AE135" s="119"/>
      <c r="AF135" s="119"/>
      <c r="AG135" s="119"/>
      <c r="AH135" s="119"/>
      <c r="AI135" s="119"/>
      <c r="AJ135" s="119"/>
      <c r="AK135" s="119"/>
      <c r="AL135" s="123">
        <f>'SERIES_DB-MetaData-SI_Units'!BX135</f>
        <v>2</v>
      </c>
    </row>
    <row r="136" spans="1:38">
      <c r="A136" s="84">
        <f>'SERIES_DB-MetaData'!A136</f>
        <v>131</v>
      </c>
      <c r="B136" s="84">
        <f>'SERIES_DB-MetaData'!B136</f>
        <v>0</v>
      </c>
      <c r="C136" s="105">
        <f>'SERIES_DB-MetaData'!C136</f>
        <v>26</v>
      </c>
      <c r="D136" s="105" t="str">
        <f>'SERIES_DB-MetaData'!D136</f>
        <v>Kokusho_5-2</v>
      </c>
      <c r="E136" s="105" t="str">
        <f>'SERIES_DB-MetaData'!E136</f>
        <v>Kokusho (from Lu et al., 2010, NEES Database)</v>
      </c>
      <c r="F136" s="87" t="str">
        <f>'SERIES_DB-MetaData'!F136</f>
        <v>SI</v>
      </c>
      <c r="G136" s="118">
        <f>'SERIES_DB-MetaData-SI_Units'!I136</f>
        <v>13.7</v>
      </c>
      <c r="H136" s="119">
        <f>('SERIES_DB-MetaData-SI_Units'!L136*1000)/'SERIES_DB-MetaData-SI_Units'!U136</f>
        <v>0</v>
      </c>
      <c r="I136" s="118">
        <f>'SERIES_DB-MetaData-SI_Units'!S136/'SERIES_DB-MetaData-SI_Units'!P136</f>
        <v>0.54761904761904767</v>
      </c>
      <c r="J136" s="118">
        <f>'SERIES_DB-MetaData-SI_Units'!S136</f>
        <v>230</v>
      </c>
      <c r="K136" s="120">
        <f>'SERIES_DB-MetaData-SI_Units'!AG136</f>
        <v>0.65449846949787349</v>
      </c>
      <c r="L136" s="121">
        <f>'SERIES_DB-MetaData-SI_Units'!AY136</f>
        <v>0.17104226669544426</v>
      </c>
      <c r="M136" s="121">
        <f>'SERIES_DB-MetaData-SI_Units'!AZ136</f>
        <v>0</v>
      </c>
      <c r="N136" s="122"/>
      <c r="O136" s="123">
        <f>'SERIES_DB-MetaData-SI_Units'!BX136</f>
        <v>2</v>
      </c>
      <c r="P136" s="123"/>
      <c r="Q136" s="124"/>
      <c r="R136" s="124"/>
      <c r="S136" s="119"/>
      <c r="T136" s="119"/>
      <c r="U136" s="119"/>
      <c r="V136" s="184"/>
      <c r="W136" s="119"/>
      <c r="X136" s="119"/>
      <c r="Y136" s="119"/>
      <c r="Z136" s="119"/>
      <c r="AA136" s="125"/>
      <c r="AB136" s="118"/>
      <c r="AC136" s="118"/>
      <c r="AD136" s="126"/>
      <c r="AE136" s="119"/>
      <c r="AF136" s="119"/>
      <c r="AG136" s="119"/>
      <c r="AH136" s="119"/>
      <c r="AI136" s="119"/>
      <c r="AJ136" s="119"/>
      <c r="AK136" s="119"/>
      <c r="AL136" s="123">
        <f>'SERIES_DB-MetaData-SI_Units'!BX136</f>
        <v>2</v>
      </c>
    </row>
    <row r="137" spans="1:38">
      <c r="A137" s="84">
        <f>'SERIES_DB-MetaData'!A137</f>
        <v>132</v>
      </c>
      <c r="B137" s="84">
        <f>'SERIES_DB-MetaData'!B137</f>
        <v>0</v>
      </c>
      <c r="C137" s="105">
        <f>'SERIES_DB-MetaData'!C137</f>
        <v>27</v>
      </c>
      <c r="D137" s="105" t="str">
        <f>'SERIES_DB-MetaData'!D137</f>
        <v>Kokusho_5-3</v>
      </c>
      <c r="E137" s="105" t="str">
        <f>'SERIES_DB-MetaData'!E137</f>
        <v>Kokusho (from Lu et al., 2010, NEES Database)</v>
      </c>
      <c r="F137" s="87" t="str">
        <f>'SERIES_DB-MetaData'!F137</f>
        <v>SI</v>
      </c>
      <c r="G137" s="118">
        <f>'SERIES_DB-MetaData-SI_Units'!I137</f>
        <v>19.100000000000001</v>
      </c>
      <c r="H137" s="119">
        <f>('SERIES_DB-MetaData-SI_Units'!L137*1000)/'SERIES_DB-MetaData-SI_Units'!U137</f>
        <v>0</v>
      </c>
      <c r="I137" s="118">
        <f>'SERIES_DB-MetaData-SI_Units'!S137/'SERIES_DB-MetaData-SI_Units'!P137</f>
        <v>0.54761904761904767</v>
      </c>
      <c r="J137" s="118">
        <f>'SERIES_DB-MetaData-SI_Units'!S137</f>
        <v>230</v>
      </c>
      <c r="K137" s="120">
        <f>'SERIES_DB-MetaData-SI_Units'!AG137</f>
        <v>1.1780972450961724</v>
      </c>
      <c r="L137" s="121">
        <f>'SERIES_DB-MetaData-SI_Units'!AY137</f>
        <v>0.17104226669544426</v>
      </c>
      <c r="M137" s="121">
        <f>'SERIES_DB-MetaData-SI_Units'!AZ137</f>
        <v>0</v>
      </c>
      <c r="N137" s="122"/>
      <c r="O137" s="123">
        <f>'SERIES_DB-MetaData-SI_Units'!BX137</f>
        <v>2</v>
      </c>
      <c r="P137" s="123"/>
      <c r="Q137" s="124"/>
      <c r="R137" s="124"/>
      <c r="S137" s="119"/>
      <c r="T137" s="119"/>
      <c r="U137" s="119"/>
      <c r="V137" s="184"/>
      <c r="W137" s="119"/>
      <c r="X137" s="119"/>
      <c r="Y137" s="119"/>
      <c r="Z137" s="119"/>
      <c r="AA137" s="125"/>
      <c r="AB137" s="118"/>
      <c r="AC137" s="118"/>
      <c r="AD137" s="126"/>
      <c r="AE137" s="119"/>
      <c r="AF137" s="119"/>
      <c r="AG137" s="119"/>
      <c r="AH137" s="119"/>
      <c r="AI137" s="119"/>
      <c r="AJ137" s="119"/>
      <c r="AK137" s="119"/>
      <c r="AL137" s="123">
        <f>'SERIES_DB-MetaData-SI_Units'!BX137</f>
        <v>2</v>
      </c>
    </row>
    <row r="138" spans="1:38">
      <c r="A138" s="84">
        <f>'SERIES_DB-MetaData'!A138</f>
        <v>133</v>
      </c>
      <c r="B138" s="84">
        <f>'SERIES_DB-MetaData'!B138</f>
        <v>0</v>
      </c>
      <c r="C138" s="105">
        <f>'SERIES_DB-MetaData'!C138</f>
        <v>28</v>
      </c>
      <c r="D138" s="105" t="str">
        <f>'SERIES_DB-MetaData'!D138</f>
        <v>Kokusho_6-1</v>
      </c>
      <c r="E138" s="105" t="str">
        <f>'SERIES_DB-MetaData'!E138</f>
        <v>Kokusho (from Lu et al., 2010, NEES Database)</v>
      </c>
      <c r="F138" s="87" t="str">
        <f>'SERIES_DB-MetaData'!F138</f>
        <v>SI</v>
      </c>
      <c r="G138" s="118">
        <f>'SERIES_DB-MetaData-SI_Units'!I138</f>
        <v>18</v>
      </c>
      <c r="H138" s="119">
        <f>('SERIES_DB-MetaData-SI_Units'!L138*1000)/'SERIES_DB-MetaData-SI_Units'!U138</f>
        <v>0</v>
      </c>
      <c r="I138" s="118">
        <f>'SERIES_DB-MetaData-SI_Units'!S138/'SERIES_DB-MetaData-SI_Units'!P138</f>
        <v>0.54761904761904767</v>
      </c>
      <c r="J138" s="118">
        <f>'SERIES_DB-MetaData-SI_Units'!S138</f>
        <v>230</v>
      </c>
      <c r="K138" s="120">
        <f>'SERIES_DB-MetaData-SI_Units'!AG138</f>
        <v>1.1780972450961724</v>
      </c>
      <c r="L138" s="121">
        <f>'SERIES_DB-MetaData-SI_Units'!AY138</f>
        <v>0.17104226669544426</v>
      </c>
      <c r="M138" s="121">
        <f>'SERIES_DB-MetaData-SI_Units'!AZ138</f>
        <v>0</v>
      </c>
      <c r="N138" s="122"/>
      <c r="O138" s="123">
        <f>'SERIES_DB-MetaData-SI_Units'!BX138</f>
        <v>2</v>
      </c>
      <c r="P138" s="123"/>
      <c r="Q138" s="124"/>
      <c r="R138" s="124"/>
      <c r="S138" s="119"/>
      <c r="T138" s="119"/>
      <c r="U138" s="119"/>
      <c r="V138" s="184"/>
      <c r="W138" s="119"/>
      <c r="X138" s="119"/>
      <c r="Y138" s="119"/>
      <c r="Z138" s="119"/>
      <c r="AA138" s="125"/>
      <c r="AB138" s="118"/>
      <c r="AC138" s="118"/>
      <c r="AD138" s="126"/>
      <c r="AE138" s="119"/>
      <c r="AF138" s="119"/>
      <c r="AG138" s="119"/>
      <c r="AH138" s="119"/>
      <c r="AI138" s="119"/>
      <c r="AJ138" s="119"/>
      <c r="AK138" s="119"/>
      <c r="AL138" s="123">
        <f>'SERIES_DB-MetaData-SI_Units'!BX138</f>
        <v>2</v>
      </c>
    </row>
    <row r="139" spans="1:38">
      <c r="A139" s="84">
        <f>'SERIES_DB-MetaData'!A139</f>
        <v>134</v>
      </c>
      <c r="B139" s="84">
        <f>'SERIES_DB-MetaData'!B139</f>
        <v>0</v>
      </c>
      <c r="C139" s="105">
        <f>'SERIES_DB-MetaData'!C139</f>
        <v>29</v>
      </c>
      <c r="D139" s="105" t="str">
        <f>'SERIES_DB-MetaData'!D139</f>
        <v>Kokusho_6-2</v>
      </c>
      <c r="E139" s="105" t="str">
        <f>'SERIES_DB-MetaData'!E139</f>
        <v>Kokusho (from Lu et al., 2010, NEES Database)</v>
      </c>
      <c r="F139" s="87" t="str">
        <f>'SERIES_DB-MetaData'!F139</f>
        <v>SI</v>
      </c>
      <c r="G139" s="118">
        <f>'SERIES_DB-MetaData-SI_Units'!I139</f>
        <v>19.100000000000001</v>
      </c>
      <c r="H139" s="119">
        <f>('SERIES_DB-MetaData-SI_Units'!L139*1000)/'SERIES_DB-MetaData-SI_Units'!U139</f>
        <v>0</v>
      </c>
      <c r="I139" s="118">
        <f>'SERIES_DB-MetaData-SI_Units'!S139/'SERIES_DB-MetaData-SI_Units'!P139</f>
        <v>0.54761904761904767</v>
      </c>
      <c r="J139" s="118">
        <f>'SERIES_DB-MetaData-SI_Units'!S139</f>
        <v>230</v>
      </c>
      <c r="K139" s="120">
        <f>'SERIES_DB-MetaData-SI_Units'!AG139</f>
        <v>1.1780972450961724</v>
      </c>
      <c r="L139" s="121">
        <f>'SERIES_DB-MetaData-SI_Units'!AY139</f>
        <v>0.17104226669544426</v>
      </c>
      <c r="M139" s="121">
        <f>'SERIES_DB-MetaData-SI_Units'!AZ139</f>
        <v>0</v>
      </c>
      <c r="N139" s="122"/>
      <c r="O139" s="123">
        <f>'SERIES_DB-MetaData-SI_Units'!BX139</f>
        <v>2</v>
      </c>
      <c r="P139" s="123"/>
      <c r="Q139" s="124"/>
      <c r="R139" s="124"/>
      <c r="S139" s="119"/>
      <c r="T139" s="119"/>
      <c r="U139" s="119"/>
      <c r="V139" s="184"/>
      <c r="W139" s="119"/>
      <c r="X139" s="119"/>
      <c r="Y139" s="119"/>
      <c r="Z139" s="119"/>
      <c r="AA139" s="125"/>
      <c r="AB139" s="118"/>
      <c r="AC139" s="118"/>
      <c r="AD139" s="126"/>
      <c r="AE139" s="119"/>
      <c r="AF139" s="119"/>
      <c r="AG139" s="119"/>
      <c r="AH139" s="119"/>
      <c r="AI139" s="119"/>
      <c r="AJ139" s="119"/>
      <c r="AK139" s="119"/>
      <c r="AL139" s="123">
        <f>'SERIES_DB-MetaData-SI_Units'!BX139</f>
        <v>2</v>
      </c>
    </row>
    <row r="140" spans="1:38">
      <c r="A140" s="84">
        <f>'SERIES_DB-MetaData'!A140</f>
        <v>135</v>
      </c>
      <c r="B140" s="84">
        <f>'SERIES_DB-MetaData'!B140</f>
        <v>0</v>
      </c>
      <c r="C140" s="105">
        <f>'SERIES_DB-MetaData'!C140</f>
        <v>30</v>
      </c>
      <c r="D140" s="105" t="str">
        <f>'SERIES_DB-MetaData'!D140</f>
        <v>Kokusho_6-3</v>
      </c>
      <c r="E140" s="105" t="str">
        <f>'SERIES_DB-MetaData'!E140</f>
        <v>Kokusho (from Lu et al., 2010, NEES Database)</v>
      </c>
      <c r="F140" s="87" t="str">
        <f>'SERIES_DB-MetaData'!F140</f>
        <v>SI</v>
      </c>
      <c r="G140" s="118">
        <f>'SERIES_DB-MetaData-SI_Units'!I140</f>
        <v>18</v>
      </c>
      <c r="H140" s="119">
        <f>('SERIES_DB-MetaData-SI_Units'!L140*1000)/'SERIES_DB-MetaData-SI_Units'!U140</f>
        <v>0</v>
      </c>
      <c r="I140" s="118">
        <f>'SERIES_DB-MetaData-SI_Units'!S140/'SERIES_DB-MetaData-SI_Units'!P140</f>
        <v>0.54761904761904767</v>
      </c>
      <c r="J140" s="118">
        <f>'SERIES_DB-MetaData-SI_Units'!S140</f>
        <v>230</v>
      </c>
      <c r="K140" s="120">
        <f>'SERIES_DB-MetaData-SI_Units'!AG140</f>
        <v>1.1780972450961724</v>
      </c>
      <c r="L140" s="121">
        <f>'SERIES_DB-MetaData-SI_Units'!AY140</f>
        <v>8.5521133347722128E-2</v>
      </c>
      <c r="M140" s="121">
        <f>'SERIES_DB-MetaData-SI_Units'!AZ140</f>
        <v>0</v>
      </c>
      <c r="N140" s="122"/>
      <c r="O140" s="123">
        <f>'SERIES_DB-MetaData-SI_Units'!BX140</f>
        <v>2</v>
      </c>
      <c r="P140" s="123"/>
      <c r="Q140" s="124"/>
      <c r="R140" s="124"/>
      <c r="S140" s="119"/>
      <c r="T140" s="119"/>
      <c r="U140" s="119"/>
      <c r="V140" s="184"/>
      <c r="W140" s="119"/>
      <c r="X140" s="119"/>
      <c r="Y140" s="119"/>
      <c r="Z140" s="119"/>
      <c r="AA140" s="125"/>
      <c r="AB140" s="118"/>
      <c r="AC140" s="118"/>
      <c r="AD140" s="126"/>
      <c r="AE140" s="119"/>
      <c r="AF140" s="119"/>
      <c r="AG140" s="119"/>
      <c r="AH140" s="119"/>
      <c r="AI140" s="119"/>
      <c r="AJ140" s="119"/>
      <c r="AK140" s="119"/>
      <c r="AL140" s="123">
        <f>'SERIES_DB-MetaData-SI_Units'!BX140</f>
        <v>2</v>
      </c>
    </row>
    <row r="141" spans="1:38">
      <c r="A141" s="84">
        <f>'SERIES_DB-MetaData'!A141</f>
        <v>136</v>
      </c>
      <c r="B141" s="84">
        <f>'SERIES_DB-MetaData'!B141</f>
        <v>0</v>
      </c>
      <c r="C141" s="105">
        <f>'SERIES_DB-MetaData'!C141</f>
        <v>31</v>
      </c>
      <c r="D141" s="105" t="str">
        <f>'SERIES_DB-MetaData'!D141</f>
        <v>Kokusho_6-4</v>
      </c>
      <c r="E141" s="105" t="str">
        <f>'SERIES_DB-MetaData'!E141</f>
        <v>Kokusho (from Lu et al., 2010, NEES Database)</v>
      </c>
      <c r="F141" s="87" t="str">
        <f>'SERIES_DB-MetaData'!F141</f>
        <v>SI</v>
      </c>
      <c r="G141" s="118">
        <f>'SERIES_DB-MetaData-SI_Units'!I141</f>
        <v>16.7</v>
      </c>
      <c r="H141" s="119">
        <f>('SERIES_DB-MetaData-SI_Units'!L141*1000)/'SERIES_DB-MetaData-SI_Units'!U141</f>
        <v>0</v>
      </c>
      <c r="I141" s="118">
        <f>'SERIES_DB-MetaData-SI_Units'!S141/'SERIES_DB-MetaData-SI_Units'!P141</f>
        <v>0.54761904761904767</v>
      </c>
      <c r="J141" s="118">
        <f>'SERIES_DB-MetaData-SI_Units'!S141</f>
        <v>230</v>
      </c>
      <c r="K141" s="120">
        <f>'SERIES_DB-MetaData-SI_Units'!AG141</f>
        <v>1.7318029502913737</v>
      </c>
      <c r="L141" s="121">
        <f>'SERIES_DB-MetaData-SI_Units'!AY141</f>
        <v>8.5521133347722128E-2</v>
      </c>
      <c r="M141" s="121">
        <f>'SERIES_DB-MetaData-SI_Units'!AZ141</f>
        <v>0</v>
      </c>
      <c r="N141" s="122"/>
      <c r="O141" s="123">
        <f>'SERIES_DB-MetaData-SI_Units'!BX141</f>
        <v>2</v>
      </c>
      <c r="P141" s="123"/>
      <c r="Q141" s="124"/>
      <c r="R141" s="124"/>
      <c r="S141" s="119"/>
      <c r="T141" s="119"/>
      <c r="U141" s="119"/>
      <c r="V141" s="184"/>
      <c r="W141" s="119"/>
      <c r="X141" s="119"/>
      <c r="Y141" s="119"/>
      <c r="Z141" s="119"/>
      <c r="AA141" s="125"/>
      <c r="AB141" s="118"/>
      <c r="AC141" s="118"/>
      <c r="AD141" s="126"/>
      <c r="AE141" s="119"/>
      <c r="AF141" s="119"/>
      <c r="AG141" s="119"/>
      <c r="AH141" s="119"/>
      <c r="AI141" s="119"/>
      <c r="AJ141" s="119"/>
      <c r="AK141" s="119"/>
      <c r="AL141" s="123">
        <f>'SERIES_DB-MetaData-SI_Units'!BX141</f>
        <v>2</v>
      </c>
    </row>
    <row r="142" spans="1:38">
      <c r="A142" s="84">
        <f>'SERIES_DB-MetaData'!A142</f>
        <v>137</v>
      </c>
      <c r="B142" s="84">
        <f>'SERIES_DB-MetaData'!B142</f>
        <v>0</v>
      </c>
      <c r="C142" s="105">
        <f>'SERIES_DB-MetaData'!C142</f>
        <v>32</v>
      </c>
      <c r="D142" s="105" t="str">
        <f>'SERIES_DB-MetaData'!D142</f>
        <v>Kokusho_6-5</v>
      </c>
      <c r="E142" s="105" t="str">
        <f>'SERIES_DB-MetaData'!E142</f>
        <v>Kokusho (from Lu et al., 2010, NEES Database)</v>
      </c>
      <c r="F142" s="87" t="str">
        <f>'SERIES_DB-MetaData'!F142</f>
        <v>SI</v>
      </c>
      <c r="G142" s="118">
        <f>'SERIES_DB-MetaData-SI_Units'!I142</f>
        <v>15.2</v>
      </c>
      <c r="H142" s="119">
        <f>('SERIES_DB-MetaData-SI_Units'!L142*1000)/'SERIES_DB-MetaData-SI_Units'!U142</f>
        <v>0</v>
      </c>
      <c r="I142" s="118">
        <f>'SERIES_DB-MetaData-SI_Units'!S142/'SERIES_DB-MetaData-SI_Units'!P142</f>
        <v>0.54761904761904767</v>
      </c>
      <c r="J142" s="118">
        <f>'SERIES_DB-MetaData-SI_Units'!S142</f>
        <v>230</v>
      </c>
      <c r="K142" s="120">
        <f>'SERIES_DB-MetaData-SI_Units'!AG142</f>
        <v>1.7318029502913737</v>
      </c>
      <c r="L142" s="121">
        <f>'SERIES_DB-MetaData-SI_Units'!AY142</f>
        <v>0.17104226669544426</v>
      </c>
      <c r="M142" s="121">
        <f>'SERIES_DB-MetaData-SI_Units'!AZ142</f>
        <v>0</v>
      </c>
      <c r="N142" s="122"/>
      <c r="O142" s="123">
        <f>'SERIES_DB-MetaData-SI_Units'!BX142</f>
        <v>2</v>
      </c>
      <c r="P142" s="123"/>
      <c r="Q142" s="124"/>
      <c r="R142" s="124"/>
      <c r="S142" s="119"/>
      <c r="T142" s="119"/>
      <c r="U142" s="119"/>
      <c r="V142" s="184"/>
      <c r="W142" s="119"/>
      <c r="X142" s="119"/>
      <c r="Y142" s="119"/>
      <c r="Z142" s="119"/>
      <c r="AA142" s="125"/>
      <c r="AB142" s="118"/>
      <c r="AC142" s="118"/>
      <c r="AD142" s="126"/>
      <c r="AE142" s="119"/>
      <c r="AF142" s="119"/>
      <c r="AG142" s="119"/>
      <c r="AH142" s="119"/>
      <c r="AI142" s="119"/>
      <c r="AJ142" s="119"/>
      <c r="AK142" s="119"/>
      <c r="AL142" s="123">
        <f>'SERIES_DB-MetaData-SI_Units'!BX142</f>
        <v>2</v>
      </c>
    </row>
    <row r="143" spans="1:38">
      <c r="A143" s="84">
        <f>'SERIES_DB-MetaData'!A143</f>
        <v>138</v>
      </c>
      <c r="B143" s="84">
        <f>'SERIES_DB-MetaData'!B143</f>
        <v>0</v>
      </c>
      <c r="C143" s="105">
        <f>'SERIES_DB-MetaData'!C143</f>
        <v>33</v>
      </c>
      <c r="D143" s="105" t="str">
        <f>'SERIES_DB-MetaData'!D143</f>
        <v>Kokusho_6-6</v>
      </c>
      <c r="E143" s="105" t="str">
        <f>'SERIES_DB-MetaData'!E143</f>
        <v>Kokusho (from Lu et al., 2010, NEES Database)</v>
      </c>
      <c r="F143" s="87" t="str">
        <f>'SERIES_DB-MetaData'!F143</f>
        <v>SI</v>
      </c>
      <c r="G143" s="118">
        <f>'SERIES_DB-MetaData-SI_Units'!I143</f>
        <v>15.2</v>
      </c>
      <c r="H143" s="119">
        <f>('SERIES_DB-MetaData-SI_Units'!L143*1000)/'SERIES_DB-MetaData-SI_Units'!U143</f>
        <v>0</v>
      </c>
      <c r="I143" s="118">
        <f>'SERIES_DB-MetaData-SI_Units'!S143/'SERIES_DB-MetaData-SI_Units'!P143</f>
        <v>0.54761904761904767</v>
      </c>
      <c r="J143" s="118">
        <f>'SERIES_DB-MetaData-SI_Units'!S143</f>
        <v>230</v>
      </c>
      <c r="K143" s="120">
        <f>'SERIES_DB-MetaData-SI_Units'!AG143</f>
        <v>1.7318029502913737</v>
      </c>
      <c r="L143" s="121">
        <f>'SERIES_DB-MetaData-SI_Units'!AY143</f>
        <v>0.17104226669544426</v>
      </c>
      <c r="M143" s="121">
        <f>'SERIES_DB-MetaData-SI_Units'!AZ143</f>
        <v>0</v>
      </c>
      <c r="N143" s="122"/>
      <c r="O143" s="123">
        <f>'SERIES_DB-MetaData-SI_Units'!BX143</f>
        <v>2</v>
      </c>
      <c r="P143" s="123"/>
      <c r="Q143" s="124"/>
      <c r="R143" s="124"/>
      <c r="S143" s="119"/>
      <c r="T143" s="119"/>
      <c r="U143" s="119"/>
      <c r="V143" s="184"/>
      <c r="W143" s="119"/>
      <c r="X143" s="119"/>
      <c r="Y143" s="119"/>
      <c r="Z143" s="119"/>
      <c r="AA143" s="125"/>
      <c r="AB143" s="118"/>
      <c r="AC143" s="118"/>
      <c r="AD143" s="126"/>
      <c r="AE143" s="119"/>
      <c r="AF143" s="119"/>
      <c r="AG143" s="119"/>
      <c r="AH143" s="119"/>
      <c r="AI143" s="119"/>
      <c r="AJ143" s="119"/>
      <c r="AK143" s="119"/>
      <c r="AL143" s="123">
        <f>'SERIES_DB-MetaData-SI_Units'!BX143</f>
        <v>2</v>
      </c>
    </row>
    <row r="144" spans="1:38">
      <c r="A144" s="84">
        <f>'SERIES_DB-MetaData'!A144</f>
        <v>139</v>
      </c>
      <c r="B144" s="84">
        <f>'SERIES_DB-MetaData'!B144</f>
        <v>0</v>
      </c>
      <c r="C144" s="105">
        <f>'SERIES_DB-MetaData'!C144</f>
        <v>34</v>
      </c>
      <c r="D144" s="105" t="str">
        <f>'SERIES_DB-MetaData'!D144</f>
        <v>Kokusho_6-7</v>
      </c>
      <c r="E144" s="105" t="str">
        <f>'SERIES_DB-MetaData'!E144</f>
        <v>Kokusho (from Lu et al., 2010, NEES Database)</v>
      </c>
      <c r="F144" s="87" t="str">
        <f>'SERIES_DB-MetaData'!F144</f>
        <v>SI</v>
      </c>
      <c r="G144" s="118">
        <f>'SERIES_DB-MetaData-SI_Units'!I144</f>
        <v>29.4</v>
      </c>
      <c r="H144" s="119">
        <f>('SERIES_DB-MetaData-SI_Units'!L144*1000)/'SERIES_DB-MetaData-SI_Units'!U144</f>
        <v>0</v>
      </c>
      <c r="I144" s="118">
        <f>'SERIES_DB-MetaData-SI_Units'!S144/'SERIES_DB-MetaData-SI_Units'!P144</f>
        <v>0.54761904761904767</v>
      </c>
      <c r="J144" s="118">
        <f>'SERIES_DB-MetaData-SI_Units'!S144</f>
        <v>230</v>
      </c>
      <c r="K144" s="120">
        <f>'SERIES_DB-MetaData-SI_Units'!AG144</f>
        <v>1.1545353001942489</v>
      </c>
      <c r="L144" s="121">
        <f>'SERIES_DB-MetaData-SI_Units'!AY144</f>
        <v>0.17104226669544426</v>
      </c>
      <c r="M144" s="121">
        <f>'SERIES_DB-MetaData-SI_Units'!AZ144</f>
        <v>0</v>
      </c>
      <c r="N144" s="122"/>
      <c r="O144" s="123">
        <f>'SERIES_DB-MetaData-SI_Units'!BX144</f>
        <v>2</v>
      </c>
      <c r="P144" s="123"/>
      <c r="Q144" s="124"/>
      <c r="R144" s="124"/>
      <c r="S144" s="119"/>
      <c r="T144" s="119"/>
      <c r="U144" s="119"/>
      <c r="V144" s="184"/>
      <c r="W144" s="119"/>
      <c r="X144" s="119"/>
      <c r="Y144" s="119"/>
      <c r="Z144" s="119"/>
      <c r="AA144" s="125"/>
      <c r="AB144" s="118"/>
      <c r="AC144" s="118"/>
      <c r="AD144" s="126"/>
      <c r="AE144" s="119"/>
      <c r="AF144" s="119"/>
      <c r="AG144" s="119"/>
      <c r="AH144" s="119"/>
      <c r="AI144" s="119"/>
      <c r="AJ144" s="119"/>
      <c r="AK144" s="119"/>
      <c r="AL144" s="123">
        <f>'SERIES_DB-MetaData-SI_Units'!BX144</f>
        <v>2</v>
      </c>
    </row>
    <row r="145" spans="1:38">
      <c r="A145" s="84">
        <f>'SERIES_DB-MetaData'!A145</f>
        <v>140</v>
      </c>
      <c r="B145" s="84">
        <f>'SERIES_DB-MetaData'!B145</f>
        <v>0</v>
      </c>
      <c r="C145" s="105">
        <f>'SERIES_DB-MetaData'!C145</f>
        <v>1</v>
      </c>
      <c r="D145" s="105" t="str">
        <f>'SERIES_DB-MetaData'!D145</f>
        <v>W1</v>
      </c>
      <c r="E145" s="105" t="str">
        <f>'SERIES_DB-MetaData'!E145</f>
        <v>Layssi,Cook (2012)</v>
      </c>
      <c r="F145" s="87" t="str">
        <f>'SERIES_DB-MetaData'!F145</f>
        <v>SI</v>
      </c>
      <c r="G145" s="118">
        <f>'SERIES_DB-MetaData-SI_Units'!I145</f>
        <v>31.2</v>
      </c>
      <c r="H145" s="119">
        <f>('SERIES_DB-MetaData-SI_Units'!L145*1000)/'SERIES_DB-MetaData-SI_Units'!U145</f>
        <v>0</v>
      </c>
      <c r="I145" s="118">
        <f>'SERIES_DB-MetaData-SI_Units'!S145/'SERIES_DB-MetaData-SI_Units'!P145</f>
        <v>2.7083333333333335</v>
      </c>
      <c r="J145" s="118">
        <f>'SERIES_DB-MetaData-SI_Units'!S145</f>
        <v>3250</v>
      </c>
      <c r="K145" s="120">
        <f>'SERIES_DB-MetaData-SI_Units'!AG145</f>
        <v>0.33183072403542185</v>
      </c>
      <c r="L145" s="121">
        <f>'SERIES_DB-MetaData-SI_Units'!AY145</f>
        <v>0</v>
      </c>
      <c r="M145" s="121">
        <f>'SERIES_DB-MetaData-SI_Units'!AZ145</f>
        <v>0</v>
      </c>
      <c r="N145" s="122"/>
      <c r="O145" s="123">
        <f>'SERIES_DB-MetaData-SI_Units'!BX145</f>
        <v>2</v>
      </c>
      <c r="P145" s="123"/>
      <c r="Q145" s="124"/>
      <c r="R145" s="124"/>
      <c r="S145" s="119"/>
      <c r="T145" s="119"/>
      <c r="U145" s="119"/>
      <c r="V145" s="184"/>
      <c r="W145" s="119"/>
      <c r="X145" s="119"/>
      <c r="Y145" s="119"/>
      <c r="Z145" s="119"/>
      <c r="AA145" s="125"/>
      <c r="AB145" s="118"/>
      <c r="AC145" s="118"/>
      <c r="AD145" s="126"/>
      <c r="AE145" s="119"/>
      <c r="AF145" s="119"/>
      <c r="AG145" s="119"/>
      <c r="AH145" s="119"/>
      <c r="AI145" s="119"/>
      <c r="AJ145" s="119"/>
      <c r="AK145" s="119"/>
      <c r="AL145" s="123">
        <f>'SERIES_DB-MetaData-SI_Units'!BX145</f>
        <v>2</v>
      </c>
    </row>
    <row r="146" spans="1:38">
      <c r="A146" s="84">
        <f>'SERIES_DB-MetaData'!A146</f>
        <v>141</v>
      </c>
      <c r="B146" s="84">
        <f>'SERIES_DB-MetaData'!B146</f>
        <v>0</v>
      </c>
      <c r="C146" s="105">
        <f>'SERIES_DB-MetaData'!C146</f>
        <v>2</v>
      </c>
      <c r="D146" s="105" t="str">
        <f>'SERIES_DB-MetaData'!D146</f>
        <v>W2</v>
      </c>
      <c r="E146" s="105" t="str">
        <f>'SERIES_DB-MetaData'!E146</f>
        <v>Layssi,Cook (2012)</v>
      </c>
      <c r="F146" s="87" t="str">
        <f>'SERIES_DB-MetaData'!F146</f>
        <v>SI</v>
      </c>
      <c r="G146" s="118">
        <f>'SERIES_DB-MetaData-SI_Units'!I146</f>
        <v>30.4</v>
      </c>
      <c r="H146" s="119">
        <f>('SERIES_DB-MetaData-SI_Units'!L146*1000)/'SERIES_DB-MetaData-SI_Units'!U146</f>
        <v>0</v>
      </c>
      <c r="I146" s="118">
        <f>'SERIES_DB-MetaData-SI_Units'!S146/'SERIES_DB-MetaData-SI_Units'!P146</f>
        <v>2.7083333333333335</v>
      </c>
      <c r="J146" s="118">
        <f>'SERIES_DB-MetaData-SI_Units'!S146</f>
        <v>3250</v>
      </c>
      <c r="K146" s="120">
        <f>'SERIES_DB-MetaData-SI_Units'!AG146</f>
        <v>0.66366144807084371</v>
      </c>
      <c r="L146" s="121">
        <f>'SERIES_DB-MetaData-SI_Units'!AY146</f>
        <v>0</v>
      </c>
      <c r="M146" s="121">
        <f>'SERIES_DB-MetaData-SI_Units'!AZ146</f>
        <v>0</v>
      </c>
      <c r="N146" s="122"/>
      <c r="O146" s="123">
        <f>'SERIES_DB-MetaData-SI_Units'!BX146</f>
        <v>6</v>
      </c>
      <c r="P146" s="123"/>
      <c r="Q146" s="124"/>
      <c r="R146" s="124"/>
      <c r="S146" s="119"/>
      <c r="T146" s="119"/>
      <c r="U146" s="119"/>
      <c r="V146" s="184"/>
      <c r="W146" s="119"/>
      <c r="X146" s="119"/>
      <c r="Y146" s="119"/>
      <c r="Z146" s="119"/>
      <c r="AA146" s="125"/>
      <c r="AB146" s="118"/>
      <c r="AC146" s="118"/>
      <c r="AD146" s="126"/>
      <c r="AE146" s="119"/>
      <c r="AF146" s="119"/>
      <c r="AG146" s="119"/>
      <c r="AH146" s="119"/>
      <c r="AI146" s="119"/>
      <c r="AJ146" s="119"/>
      <c r="AK146" s="119"/>
      <c r="AL146" s="123">
        <f>'SERIES_DB-MetaData-SI_Units'!BX146</f>
        <v>6</v>
      </c>
    </row>
    <row r="147" spans="1:38">
      <c r="A147" s="84">
        <f>'SERIES_DB-MetaData'!A147</f>
        <v>142</v>
      </c>
      <c r="B147" s="84">
        <f>'SERIES_DB-MetaData'!B147</f>
        <v>0</v>
      </c>
      <c r="C147" s="105">
        <f>'SERIES_DB-MetaData'!C147</f>
        <v>1</v>
      </c>
      <c r="D147" s="105" t="str">
        <f>'SERIES_DB-MetaData'!D147</f>
        <v>SW30</v>
      </c>
      <c r="E147" s="105" t="str">
        <f>'SERIES_DB-MetaData'!E147</f>
        <v>Lefas, Kotsovos (1990)</v>
      </c>
      <c r="F147" s="87" t="str">
        <f>'SERIES_DB-MetaData'!F147</f>
        <v>SI</v>
      </c>
      <c r="G147" s="118">
        <f>'SERIES_DB-MetaData-SI_Units'!I147</f>
        <v>30.1</v>
      </c>
      <c r="H147" s="119">
        <f>('SERIES_DB-MetaData-SI_Units'!L147*1000)/'SERIES_DB-MetaData-SI_Units'!U147</f>
        <v>0</v>
      </c>
      <c r="I147" s="118">
        <f>'SERIES_DB-MetaData-SI_Units'!S147/'SERIES_DB-MetaData-SI_Units'!P147</f>
        <v>2.1923076923076925</v>
      </c>
      <c r="J147" s="118">
        <f>'SERIES_DB-MetaData-SI_Units'!S147</f>
        <v>1425</v>
      </c>
      <c r="K147" s="120">
        <f>'SERIES_DB-MetaData-SI_Units'!AG147</f>
        <v>0.71382933667365711</v>
      </c>
      <c r="L147" s="121">
        <f>'SERIES_DB-MetaData-SI_Units'!AY147</f>
        <v>0.29742889028069047</v>
      </c>
      <c r="M147" s="121">
        <f>'SERIES_DB-MetaData-SI_Units'!AZ147</f>
        <v>0</v>
      </c>
      <c r="N147" s="122"/>
      <c r="O147" s="123">
        <f>'SERIES_DB-MetaData-SI_Units'!BX147</f>
        <v>9</v>
      </c>
      <c r="P147" s="123"/>
      <c r="Q147" s="124"/>
      <c r="R147" s="124"/>
      <c r="S147" s="119"/>
      <c r="T147" s="119"/>
      <c r="U147" s="119"/>
      <c r="V147" s="184"/>
      <c r="W147" s="119"/>
      <c r="X147" s="119"/>
      <c r="Y147" s="119"/>
      <c r="Z147" s="119"/>
      <c r="AA147" s="125"/>
      <c r="AB147" s="118"/>
      <c r="AC147" s="118"/>
      <c r="AD147" s="126"/>
      <c r="AE147" s="119"/>
      <c r="AF147" s="119"/>
      <c r="AG147" s="119"/>
      <c r="AH147" s="119"/>
      <c r="AI147" s="119"/>
      <c r="AJ147" s="119"/>
      <c r="AK147" s="119"/>
      <c r="AL147" s="123">
        <f>'SERIES_DB-MetaData-SI_Units'!BX147</f>
        <v>9</v>
      </c>
    </row>
    <row r="148" spans="1:38">
      <c r="A148" s="84">
        <f>'SERIES_DB-MetaData'!A148</f>
        <v>143</v>
      </c>
      <c r="B148" s="84">
        <f>'SERIES_DB-MetaData'!B148</f>
        <v>0</v>
      </c>
      <c r="C148" s="105">
        <f>'SERIES_DB-MetaData'!C148</f>
        <v>2</v>
      </c>
      <c r="D148" s="105" t="str">
        <f>'SERIES_DB-MetaData'!D148</f>
        <v>SW31</v>
      </c>
      <c r="E148" s="105" t="str">
        <f>'SERIES_DB-MetaData'!E148</f>
        <v>Lefas, Kotsovos (1990)</v>
      </c>
      <c r="F148" s="87" t="str">
        <f>'SERIES_DB-MetaData'!F148</f>
        <v>SI</v>
      </c>
      <c r="G148" s="118">
        <f>'SERIES_DB-MetaData-SI_Units'!I148</f>
        <v>35.200000000000003</v>
      </c>
      <c r="H148" s="119">
        <f>('SERIES_DB-MetaData-SI_Units'!L148*1000)/'SERIES_DB-MetaData-SI_Units'!U148</f>
        <v>0</v>
      </c>
      <c r="I148" s="118">
        <f>'SERIES_DB-MetaData-SI_Units'!S148/'SERIES_DB-MetaData-SI_Units'!P148</f>
        <v>2.1923076923076925</v>
      </c>
      <c r="J148" s="118">
        <f>'SERIES_DB-MetaData-SI_Units'!S148</f>
        <v>1425</v>
      </c>
      <c r="K148" s="120">
        <f>'SERIES_DB-MetaData-SI_Units'!AG148</f>
        <v>0.71382933667365711</v>
      </c>
      <c r="L148" s="121">
        <f>'SERIES_DB-MetaData-SI_Units'!AY148</f>
        <v>0.29742889028069047</v>
      </c>
      <c r="M148" s="121">
        <f>'SERIES_DB-MetaData-SI_Units'!AZ148</f>
        <v>0</v>
      </c>
      <c r="N148" s="122"/>
      <c r="O148" s="123">
        <f>'SERIES_DB-MetaData-SI_Units'!BX148</f>
        <v>9</v>
      </c>
      <c r="P148" s="123"/>
      <c r="Q148" s="124"/>
      <c r="R148" s="124"/>
      <c r="S148" s="119"/>
      <c r="T148" s="119"/>
      <c r="U148" s="119"/>
      <c r="V148" s="184"/>
      <c r="W148" s="119"/>
      <c r="X148" s="119"/>
      <c r="Y148" s="119"/>
      <c r="Z148" s="119"/>
      <c r="AA148" s="125"/>
      <c r="AB148" s="118"/>
      <c r="AC148" s="118"/>
      <c r="AD148" s="126"/>
      <c r="AE148" s="119"/>
      <c r="AF148" s="119"/>
      <c r="AG148" s="119"/>
      <c r="AH148" s="119"/>
      <c r="AI148" s="119"/>
      <c r="AJ148" s="119"/>
      <c r="AK148" s="119"/>
      <c r="AL148" s="123">
        <f>'SERIES_DB-MetaData-SI_Units'!BX148</f>
        <v>9</v>
      </c>
    </row>
    <row r="149" spans="1:38">
      <c r="A149" s="84">
        <f>'SERIES_DB-MetaData'!A149</f>
        <v>144</v>
      </c>
      <c r="B149" s="84">
        <f>'SERIES_DB-MetaData'!B149</f>
        <v>0</v>
      </c>
      <c r="C149" s="105">
        <f>'SERIES_DB-MetaData'!C149</f>
        <v>3</v>
      </c>
      <c r="D149" s="105" t="str">
        <f>'SERIES_DB-MetaData'!D149</f>
        <v>SW32</v>
      </c>
      <c r="E149" s="105" t="str">
        <f>'SERIES_DB-MetaData'!E149</f>
        <v>Lefas, Kotsovos (1990)</v>
      </c>
      <c r="F149" s="87" t="str">
        <f>'SERIES_DB-MetaData'!F149</f>
        <v>SI</v>
      </c>
      <c r="G149" s="118">
        <f>'SERIES_DB-MetaData-SI_Units'!I149</f>
        <v>53.6</v>
      </c>
      <c r="H149" s="119">
        <f>('SERIES_DB-MetaData-SI_Units'!L149*1000)/'SERIES_DB-MetaData-SI_Units'!U149</f>
        <v>0</v>
      </c>
      <c r="I149" s="118">
        <f>'SERIES_DB-MetaData-SI_Units'!S149/'SERIES_DB-MetaData-SI_Units'!P149</f>
        <v>2.1923076923076925</v>
      </c>
      <c r="J149" s="118">
        <f>'SERIES_DB-MetaData-SI_Units'!S149</f>
        <v>1425</v>
      </c>
      <c r="K149" s="120">
        <f>'SERIES_DB-MetaData-SI_Units'!AG149</f>
        <v>0.71382933667365711</v>
      </c>
      <c r="L149" s="121">
        <f>'SERIES_DB-MetaData-SI_Units'!AY149</f>
        <v>0.29742889028069047</v>
      </c>
      <c r="M149" s="121">
        <f>'SERIES_DB-MetaData-SI_Units'!AZ149</f>
        <v>0</v>
      </c>
      <c r="N149" s="122"/>
      <c r="O149" s="123">
        <f>'SERIES_DB-MetaData-SI_Units'!BX149</f>
        <v>9</v>
      </c>
      <c r="P149" s="123"/>
      <c r="Q149" s="124"/>
      <c r="R149" s="124"/>
      <c r="S149" s="119"/>
      <c r="T149" s="119"/>
      <c r="U149" s="119"/>
      <c r="V149" s="184"/>
      <c r="W149" s="119"/>
      <c r="X149" s="119"/>
      <c r="Y149" s="119"/>
      <c r="Z149" s="119"/>
      <c r="AA149" s="125"/>
      <c r="AB149" s="118"/>
      <c r="AC149" s="118"/>
      <c r="AD149" s="126"/>
      <c r="AE149" s="119"/>
      <c r="AF149" s="119"/>
      <c r="AG149" s="119"/>
      <c r="AH149" s="119"/>
      <c r="AI149" s="119"/>
      <c r="AJ149" s="119"/>
      <c r="AK149" s="119"/>
      <c r="AL149" s="123">
        <f>'SERIES_DB-MetaData-SI_Units'!BX149</f>
        <v>9</v>
      </c>
    </row>
    <row r="150" spans="1:38">
      <c r="A150" s="84">
        <f>'SERIES_DB-MetaData'!A150</f>
        <v>145</v>
      </c>
      <c r="B150" s="84">
        <f>'SERIES_DB-MetaData'!B150</f>
        <v>0</v>
      </c>
      <c r="C150" s="105">
        <f>'SERIES_DB-MetaData'!C150</f>
        <v>4</v>
      </c>
      <c r="D150" s="105" t="str">
        <f>'SERIES_DB-MetaData'!D150</f>
        <v>SW33</v>
      </c>
      <c r="E150" s="105" t="str">
        <f>'SERIES_DB-MetaData'!E150</f>
        <v>Lefas, Kotsovos (1990)</v>
      </c>
      <c r="F150" s="87" t="str">
        <f>'SERIES_DB-MetaData'!F150</f>
        <v>SI</v>
      </c>
      <c r="G150" s="118">
        <f>'SERIES_DB-MetaData-SI_Units'!I150</f>
        <v>49.2</v>
      </c>
      <c r="H150" s="119">
        <f>('SERIES_DB-MetaData-SI_Units'!L150*1000)/'SERIES_DB-MetaData-SI_Units'!U150</f>
        <v>0</v>
      </c>
      <c r="I150" s="118">
        <f>'SERIES_DB-MetaData-SI_Units'!S150/'SERIES_DB-MetaData-SI_Units'!P150</f>
        <v>2.1923076923076925</v>
      </c>
      <c r="J150" s="118">
        <f>'SERIES_DB-MetaData-SI_Units'!S150</f>
        <v>1425</v>
      </c>
      <c r="K150" s="120">
        <f>'SERIES_DB-MetaData-SI_Units'!AG150</f>
        <v>0.71382933667365711</v>
      </c>
      <c r="L150" s="121">
        <f>'SERIES_DB-MetaData-SI_Units'!AY150</f>
        <v>0.29742889028069047</v>
      </c>
      <c r="M150" s="121">
        <f>'SERIES_DB-MetaData-SI_Units'!AZ150</f>
        <v>0</v>
      </c>
      <c r="N150" s="122"/>
      <c r="O150" s="123">
        <f>'SERIES_DB-MetaData-SI_Units'!BX150</f>
        <v>9</v>
      </c>
      <c r="P150" s="123"/>
      <c r="Q150" s="124"/>
      <c r="R150" s="124"/>
      <c r="S150" s="119"/>
      <c r="T150" s="119"/>
      <c r="U150" s="119"/>
      <c r="V150" s="184"/>
      <c r="W150" s="119"/>
      <c r="X150" s="119"/>
      <c r="Y150" s="119"/>
      <c r="Z150" s="119"/>
      <c r="AA150" s="125"/>
      <c r="AB150" s="118"/>
      <c r="AC150" s="118"/>
      <c r="AD150" s="126"/>
      <c r="AE150" s="119"/>
      <c r="AF150" s="119"/>
      <c r="AG150" s="119"/>
      <c r="AH150" s="119"/>
      <c r="AI150" s="119"/>
      <c r="AJ150" s="119"/>
      <c r="AK150" s="119"/>
      <c r="AL150" s="123">
        <f>'SERIES_DB-MetaData-SI_Units'!BX150</f>
        <v>9</v>
      </c>
    </row>
    <row r="151" spans="1:38">
      <c r="A151" s="84">
        <f>'SERIES_DB-MetaData'!A151</f>
        <v>146</v>
      </c>
      <c r="B151" s="84">
        <f>'SERIES_DB-MetaData'!B151</f>
        <v>0</v>
      </c>
      <c r="C151" s="105">
        <f>'SERIES_DB-MetaData'!C151</f>
        <v>1</v>
      </c>
      <c r="D151" s="105" t="str">
        <f>'SERIES_DB-MetaData'!D151</f>
        <v>SW11</v>
      </c>
      <c r="E151" s="105" t="str">
        <f>'SERIES_DB-MetaData'!E151</f>
        <v>Lefas,Kotsovos,Ambraseys 1990</v>
      </c>
      <c r="F151" s="87" t="str">
        <f>'SERIES_DB-MetaData'!F151</f>
        <v>SI</v>
      </c>
      <c r="G151" s="118">
        <f>'SERIES_DB-MetaData-SI_Units'!I151</f>
        <v>46.573568399999999</v>
      </c>
      <c r="H151" s="119">
        <f>('SERIES_DB-MetaData-SI_Units'!L151*1000)/'SERIES_DB-MetaData-SI_Units'!U151</f>
        <v>0</v>
      </c>
      <c r="I151" s="118">
        <f>'SERIES_DB-MetaData-SI_Units'!S151/'SERIES_DB-MetaData-SI_Units'!P151</f>
        <v>1.1000000000000001</v>
      </c>
      <c r="J151" s="118">
        <f>'SERIES_DB-MetaData-SI_Units'!S151</f>
        <v>825</v>
      </c>
      <c r="K151" s="120">
        <f>'SERIES_DB-MetaData-SI_Units'!AG151</f>
        <v>0.57446265665641927</v>
      </c>
      <c r="L151" s="121">
        <f>'SERIES_DB-MetaData-SI_Units'!AY151</f>
        <v>0.89759790102565506</v>
      </c>
      <c r="M151" s="121">
        <f>'SERIES_DB-MetaData-SI_Units'!AZ151</f>
        <v>0</v>
      </c>
      <c r="N151" s="122"/>
      <c r="O151" s="123">
        <f>'SERIES_DB-MetaData-SI_Units'!BX151</f>
        <v>9</v>
      </c>
      <c r="P151" s="123"/>
      <c r="Q151" s="124"/>
      <c r="R151" s="124"/>
      <c r="S151" s="119"/>
      <c r="T151" s="119"/>
      <c r="U151" s="119"/>
      <c r="V151" s="184"/>
      <c r="W151" s="119"/>
      <c r="X151" s="119"/>
      <c r="Y151" s="119"/>
      <c r="Z151" s="119"/>
      <c r="AA151" s="125"/>
      <c r="AB151" s="118"/>
      <c r="AC151" s="118"/>
      <c r="AD151" s="126"/>
      <c r="AE151" s="119"/>
      <c r="AF151" s="119"/>
      <c r="AG151" s="119"/>
      <c r="AH151" s="119"/>
      <c r="AI151" s="119"/>
      <c r="AJ151" s="119"/>
      <c r="AK151" s="119"/>
      <c r="AL151" s="123">
        <f>'SERIES_DB-MetaData-SI_Units'!BX151</f>
        <v>9</v>
      </c>
    </row>
    <row r="152" spans="1:38">
      <c r="A152" s="84">
        <f>'SERIES_DB-MetaData'!A152</f>
        <v>147</v>
      </c>
      <c r="B152" s="84">
        <f>'SERIES_DB-MetaData'!B152</f>
        <v>0</v>
      </c>
      <c r="C152" s="105">
        <f>'SERIES_DB-MetaData'!C152</f>
        <v>2</v>
      </c>
      <c r="D152" s="105" t="str">
        <f>'SERIES_DB-MetaData'!D152</f>
        <v>SW12</v>
      </c>
      <c r="E152" s="105" t="str">
        <f>'SERIES_DB-MetaData'!E152</f>
        <v>Lefas,Kotsovos,Ambraseys 1990</v>
      </c>
      <c r="F152" s="87" t="str">
        <f>'SERIES_DB-MetaData'!F152</f>
        <v>SI</v>
      </c>
      <c r="G152" s="118">
        <f>'SERIES_DB-MetaData-SI_Units'!I152</f>
        <v>47.867801600000007</v>
      </c>
      <c r="H152" s="119">
        <f>('SERIES_DB-MetaData-SI_Units'!L152*1000)/'SERIES_DB-MetaData-SI_Units'!U152</f>
        <v>4.7867801600000002</v>
      </c>
      <c r="I152" s="118">
        <f>'SERIES_DB-MetaData-SI_Units'!S152/'SERIES_DB-MetaData-SI_Units'!P152</f>
        <v>1.1000000000000001</v>
      </c>
      <c r="J152" s="118">
        <f>'SERIES_DB-MetaData-SI_Units'!S152</f>
        <v>825</v>
      </c>
      <c r="K152" s="120">
        <f>'SERIES_DB-MetaData-SI_Units'!AG152</f>
        <v>0.57446265665641927</v>
      </c>
      <c r="L152" s="121">
        <f>'SERIES_DB-MetaData-SI_Units'!AY152</f>
        <v>0.89759790102565506</v>
      </c>
      <c r="M152" s="121">
        <f>'SERIES_DB-MetaData-SI_Units'!AZ152</f>
        <v>0</v>
      </c>
      <c r="N152" s="122"/>
      <c r="O152" s="123">
        <f>'SERIES_DB-MetaData-SI_Units'!BX152</f>
        <v>9</v>
      </c>
      <c r="P152" s="123"/>
      <c r="Q152" s="124"/>
      <c r="R152" s="124"/>
      <c r="S152" s="119"/>
      <c r="T152" s="119"/>
      <c r="U152" s="119"/>
      <c r="V152" s="184"/>
      <c r="W152" s="119"/>
      <c r="X152" s="119"/>
      <c r="Y152" s="119"/>
      <c r="Z152" s="119"/>
      <c r="AA152" s="125"/>
      <c r="AB152" s="118"/>
      <c r="AC152" s="118"/>
      <c r="AD152" s="126"/>
      <c r="AE152" s="119"/>
      <c r="AF152" s="119"/>
      <c r="AG152" s="119"/>
      <c r="AH152" s="119"/>
      <c r="AI152" s="119"/>
      <c r="AJ152" s="119"/>
      <c r="AK152" s="119"/>
      <c r="AL152" s="123">
        <f>'SERIES_DB-MetaData-SI_Units'!BX152</f>
        <v>9</v>
      </c>
    </row>
    <row r="153" spans="1:38">
      <c r="A153" s="84">
        <f>'SERIES_DB-MetaData'!A153</f>
        <v>148</v>
      </c>
      <c r="B153" s="84">
        <f>'SERIES_DB-MetaData'!B153</f>
        <v>0</v>
      </c>
      <c r="C153" s="105">
        <f>'SERIES_DB-MetaData'!C153</f>
        <v>3</v>
      </c>
      <c r="D153" s="105" t="str">
        <f>'SERIES_DB-MetaData'!D153</f>
        <v>SW13</v>
      </c>
      <c r="E153" s="105" t="str">
        <f>'SERIES_DB-MetaData'!E153</f>
        <v>Lefas,Kotsovos,Ambraseys 1990</v>
      </c>
      <c r="F153" s="87" t="str">
        <f>'SERIES_DB-MetaData'!F153</f>
        <v>SI</v>
      </c>
      <c r="G153" s="118">
        <f>'SERIES_DB-MetaData-SI_Units'!I153</f>
        <v>35.2235856</v>
      </c>
      <c r="H153" s="119">
        <f>('SERIES_DB-MetaData-SI_Units'!L153*1000)/'SERIES_DB-MetaData-SI_Units'!U153</f>
        <v>7.0447171200000005</v>
      </c>
      <c r="I153" s="118">
        <f>'SERIES_DB-MetaData-SI_Units'!S153/'SERIES_DB-MetaData-SI_Units'!P153</f>
        <v>1.1000000000000001</v>
      </c>
      <c r="J153" s="118">
        <f>'SERIES_DB-MetaData-SI_Units'!S153</f>
        <v>825</v>
      </c>
      <c r="K153" s="120">
        <f>'SERIES_DB-MetaData-SI_Units'!AG153</f>
        <v>0.57446265665641927</v>
      </c>
      <c r="L153" s="121">
        <f>'SERIES_DB-MetaData-SI_Units'!AY153</f>
        <v>0.89759790102565506</v>
      </c>
      <c r="M153" s="121">
        <f>'SERIES_DB-MetaData-SI_Units'!AZ153</f>
        <v>0</v>
      </c>
      <c r="N153" s="122"/>
      <c r="O153" s="123">
        <f>'SERIES_DB-MetaData-SI_Units'!BX153</f>
        <v>9</v>
      </c>
      <c r="P153" s="123"/>
      <c r="Q153" s="124"/>
      <c r="R153" s="124"/>
      <c r="S153" s="119"/>
      <c r="T153" s="119"/>
      <c r="U153" s="119"/>
      <c r="V153" s="184"/>
      <c r="W153" s="119"/>
      <c r="X153" s="119"/>
      <c r="Y153" s="119"/>
      <c r="Z153" s="119"/>
      <c r="AA153" s="125"/>
      <c r="AB153" s="118"/>
      <c r="AC153" s="118"/>
      <c r="AD153" s="126"/>
      <c r="AE153" s="119"/>
      <c r="AF153" s="119"/>
      <c r="AG153" s="119"/>
      <c r="AH153" s="119"/>
      <c r="AI153" s="119"/>
      <c r="AJ153" s="119"/>
      <c r="AK153" s="119"/>
      <c r="AL153" s="123">
        <f>'SERIES_DB-MetaData-SI_Units'!BX153</f>
        <v>9</v>
      </c>
    </row>
    <row r="154" spans="1:38">
      <c r="A154" s="84">
        <f>'SERIES_DB-MetaData'!A154</f>
        <v>149</v>
      </c>
      <c r="B154" s="84">
        <f>'SERIES_DB-MetaData'!B154</f>
        <v>0</v>
      </c>
      <c r="C154" s="105">
        <f>'SERIES_DB-MetaData'!C154</f>
        <v>4</v>
      </c>
      <c r="D154" s="105" t="str">
        <f>'SERIES_DB-MetaData'!D154</f>
        <v>SW14</v>
      </c>
      <c r="E154" s="105" t="str">
        <f>'SERIES_DB-MetaData'!E154</f>
        <v>Lefas,Kotsovos,Ambraseys 1990</v>
      </c>
      <c r="F154" s="87" t="str">
        <f>'SERIES_DB-MetaData'!F154</f>
        <v>SI</v>
      </c>
      <c r="G154" s="118">
        <f>'SERIES_DB-MetaData-SI_Units'!I154</f>
        <v>36.648723600000004</v>
      </c>
      <c r="H154" s="119">
        <f>('SERIES_DB-MetaData-SI_Units'!L154*1000)/'SERIES_DB-MetaData-SI_Units'!U154</f>
        <v>0</v>
      </c>
      <c r="I154" s="118">
        <f>'SERIES_DB-MetaData-SI_Units'!S154/'SERIES_DB-MetaData-SI_Units'!P154</f>
        <v>1.1000000000000001</v>
      </c>
      <c r="J154" s="118">
        <f>'SERIES_DB-MetaData-SI_Units'!S154</f>
        <v>825</v>
      </c>
      <c r="K154" s="120">
        <f>'SERIES_DB-MetaData-SI_Units'!AG154</f>
        <v>0.57446265665641927</v>
      </c>
      <c r="L154" s="121">
        <f>'SERIES_DB-MetaData-SI_Units'!AY154</f>
        <v>0.89759790102565506</v>
      </c>
      <c r="M154" s="121">
        <f>'SERIES_DB-MetaData-SI_Units'!AZ154</f>
        <v>0</v>
      </c>
      <c r="N154" s="122"/>
      <c r="O154" s="123">
        <f>'SERIES_DB-MetaData-SI_Units'!BX154</f>
        <v>9</v>
      </c>
      <c r="P154" s="123"/>
      <c r="Q154" s="124"/>
      <c r="R154" s="124"/>
      <c r="S154" s="119"/>
      <c r="T154" s="119"/>
      <c r="U154" s="119"/>
      <c r="V154" s="184"/>
      <c r="W154" s="119"/>
      <c r="X154" s="119"/>
      <c r="Y154" s="119"/>
      <c r="Z154" s="119"/>
      <c r="AA154" s="125"/>
      <c r="AB154" s="118"/>
      <c r="AC154" s="118"/>
      <c r="AD154" s="126"/>
      <c r="AE154" s="119"/>
      <c r="AF154" s="119"/>
      <c r="AG154" s="119"/>
      <c r="AH154" s="119"/>
      <c r="AI154" s="119"/>
      <c r="AJ154" s="119"/>
      <c r="AK154" s="119"/>
      <c r="AL154" s="123">
        <f>'SERIES_DB-MetaData-SI_Units'!BX154</f>
        <v>9</v>
      </c>
    </row>
    <row r="155" spans="1:38">
      <c r="A155" s="84">
        <f>'SERIES_DB-MetaData'!A155</f>
        <v>150</v>
      </c>
      <c r="B155" s="84">
        <f>'SERIES_DB-MetaData'!B155</f>
        <v>0</v>
      </c>
      <c r="C155" s="105">
        <f>'SERIES_DB-MetaData'!C155</f>
        <v>5</v>
      </c>
      <c r="D155" s="105" t="str">
        <f>'SERIES_DB-MetaData'!D155</f>
        <v>SW15</v>
      </c>
      <c r="E155" s="105" t="str">
        <f>'SERIES_DB-MetaData'!E155</f>
        <v>Lefas,Kotsovos,Ambraseys 1990</v>
      </c>
      <c r="F155" s="87" t="str">
        <f>'SERIES_DB-MetaData'!F155</f>
        <v>SI</v>
      </c>
      <c r="G155" s="118">
        <f>'SERIES_DB-MetaData-SI_Units'!I155</f>
        <v>37.795184399999997</v>
      </c>
      <c r="H155" s="119">
        <f>('SERIES_DB-MetaData-SI_Units'!L155*1000)/'SERIES_DB-MetaData-SI_Units'!U155</f>
        <v>3.7795184399999999</v>
      </c>
      <c r="I155" s="118">
        <f>'SERIES_DB-MetaData-SI_Units'!S155/'SERIES_DB-MetaData-SI_Units'!P155</f>
        <v>1.1000000000000001</v>
      </c>
      <c r="J155" s="118">
        <f>'SERIES_DB-MetaData-SI_Units'!S155</f>
        <v>825</v>
      </c>
      <c r="K155" s="120">
        <f>'SERIES_DB-MetaData-SI_Units'!AG155</f>
        <v>0.57446265665641927</v>
      </c>
      <c r="L155" s="121">
        <f>'SERIES_DB-MetaData-SI_Units'!AY155</f>
        <v>0.89759790102565506</v>
      </c>
      <c r="M155" s="121">
        <f>'SERIES_DB-MetaData-SI_Units'!AZ155</f>
        <v>0</v>
      </c>
      <c r="N155" s="122"/>
      <c r="O155" s="123">
        <f>'SERIES_DB-MetaData-SI_Units'!BX155</f>
        <v>9</v>
      </c>
      <c r="P155" s="123"/>
      <c r="Q155" s="124"/>
      <c r="R155" s="124"/>
      <c r="S155" s="119"/>
      <c r="T155" s="119"/>
      <c r="U155" s="119"/>
      <c r="V155" s="184"/>
      <c r="W155" s="119"/>
      <c r="X155" s="119"/>
      <c r="Y155" s="119"/>
      <c r="Z155" s="119"/>
      <c r="AA155" s="125"/>
      <c r="AB155" s="118"/>
      <c r="AC155" s="118"/>
      <c r="AD155" s="126"/>
      <c r="AE155" s="119"/>
      <c r="AF155" s="119"/>
      <c r="AG155" s="119"/>
      <c r="AH155" s="119"/>
      <c r="AI155" s="119"/>
      <c r="AJ155" s="119"/>
      <c r="AK155" s="119"/>
      <c r="AL155" s="123">
        <f>'SERIES_DB-MetaData-SI_Units'!BX155</f>
        <v>9</v>
      </c>
    </row>
    <row r="156" spans="1:38">
      <c r="A156" s="84">
        <f>'SERIES_DB-MetaData'!A156</f>
        <v>151</v>
      </c>
      <c r="B156" s="84">
        <f>'SERIES_DB-MetaData'!B156</f>
        <v>0</v>
      </c>
      <c r="C156" s="105">
        <f>'SERIES_DB-MetaData'!C156</f>
        <v>6</v>
      </c>
      <c r="D156" s="105" t="str">
        <f>'SERIES_DB-MetaData'!D156</f>
        <v>SW16</v>
      </c>
      <c r="E156" s="105" t="str">
        <f>'SERIES_DB-MetaData'!E156</f>
        <v>Lefas,Kotsovos,Ambraseys 1990</v>
      </c>
      <c r="F156" s="87" t="str">
        <f>'SERIES_DB-MetaData'!F156</f>
        <v>SI</v>
      </c>
      <c r="G156" s="118">
        <f>'SERIES_DB-MetaData-SI_Units'!I156</f>
        <v>45.9784644</v>
      </c>
      <c r="H156" s="119">
        <f>('SERIES_DB-MetaData-SI_Units'!L156*1000)/'SERIES_DB-MetaData-SI_Units'!U156</f>
        <v>9.1956928800000011</v>
      </c>
      <c r="I156" s="118">
        <f>'SERIES_DB-MetaData-SI_Units'!S156/'SERIES_DB-MetaData-SI_Units'!P156</f>
        <v>1.1000000000000001</v>
      </c>
      <c r="J156" s="118">
        <f>'SERIES_DB-MetaData-SI_Units'!S156</f>
        <v>825</v>
      </c>
      <c r="K156" s="120">
        <f>'SERIES_DB-MetaData-SI_Units'!AG156</f>
        <v>0.57446265665641927</v>
      </c>
      <c r="L156" s="121">
        <f>'SERIES_DB-MetaData-SI_Units'!AY156</f>
        <v>0.89759790102565506</v>
      </c>
      <c r="M156" s="121">
        <f>'SERIES_DB-MetaData-SI_Units'!AZ156</f>
        <v>0</v>
      </c>
      <c r="N156" s="122"/>
      <c r="O156" s="123">
        <f>'SERIES_DB-MetaData-SI_Units'!BX156</f>
        <v>9</v>
      </c>
      <c r="P156" s="123"/>
      <c r="Q156" s="124"/>
      <c r="R156" s="124"/>
      <c r="S156" s="119"/>
      <c r="T156" s="119"/>
      <c r="U156" s="119"/>
      <c r="V156" s="184"/>
      <c r="W156" s="119"/>
      <c r="X156" s="119"/>
      <c r="Y156" s="119"/>
      <c r="Z156" s="119"/>
      <c r="AA156" s="125"/>
      <c r="AB156" s="118"/>
      <c r="AC156" s="118"/>
      <c r="AD156" s="126"/>
      <c r="AE156" s="119"/>
      <c r="AF156" s="119"/>
      <c r="AG156" s="119"/>
      <c r="AH156" s="119"/>
      <c r="AI156" s="119"/>
      <c r="AJ156" s="119"/>
      <c r="AK156" s="119"/>
      <c r="AL156" s="123">
        <f>'SERIES_DB-MetaData-SI_Units'!BX156</f>
        <v>9</v>
      </c>
    </row>
    <row r="157" spans="1:38">
      <c r="A157" s="84">
        <f>'SERIES_DB-MetaData'!A157</f>
        <v>152</v>
      </c>
      <c r="B157" s="84">
        <f>'SERIES_DB-MetaData'!B157</f>
        <v>0</v>
      </c>
      <c r="C157" s="105">
        <f>'SERIES_DB-MetaData'!C157</f>
        <v>7</v>
      </c>
      <c r="D157" s="105" t="str">
        <f>'SERIES_DB-MetaData'!D157</f>
        <v>SW17</v>
      </c>
      <c r="E157" s="105" t="str">
        <f>'SERIES_DB-MetaData'!E157</f>
        <v>Lefas,Kotsovos,Ambraseys 1990</v>
      </c>
      <c r="F157" s="87" t="str">
        <f>'SERIES_DB-MetaData'!F157</f>
        <v>SI</v>
      </c>
      <c r="G157" s="118">
        <f>'SERIES_DB-MetaData-SI_Units'!I157</f>
        <v>42.632864399999995</v>
      </c>
      <c r="H157" s="119">
        <f>('SERIES_DB-MetaData-SI_Units'!L157*1000)/'SERIES_DB-MetaData-SI_Units'!U157</f>
        <v>0</v>
      </c>
      <c r="I157" s="118">
        <f>'SERIES_DB-MetaData-SI_Units'!S157/'SERIES_DB-MetaData-SI_Units'!P157</f>
        <v>1.1000000000000001</v>
      </c>
      <c r="J157" s="118">
        <f>'SERIES_DB-MetaData-SI_Units'!S157</f>
        <v>825</v>
      </c>
      <c r="K157" s="120">
        <f>'SERIES_DB-MetaData-SI_Units'!AG157</f>
        <v>0.57446265665641927</v>
      </c>
      <c r="L157" s="121">
        <f>'SERIES_DB-MetaData-SI_Units'!AY157</f>
        <v>0.89759790102565506</v>
      </c>
      <c r="M157" s="121">
        <f>'SERIES_DB-MetaData-SI_Units'!AZ157</f>
        <v>0</v>
      </c>
      <c r="N157" s="122"/>
      <c r="O157" s="123">
        <f>'SERIES_DB-MetaData-SI_Units'!BX157</f>
        <v>9</v>
      </c>
      <c r="P157" s="123"/>
      <c r="Q157" s="124"/>
      <c r="R157" s="124"/>
      <c r="S157" s="119"/>
      <c r="T157" s="119"/>
      <c r="U157" s="119"/>
      <c r="V157" s="184"/>
      <c r="W157" s="119"/>
      <c r="X157" s="119"/>
      <c r="Y157" s="119"/>
      <c r="Z157" s="119"/>
      <c r="AA157" s="125"/>
      <c r="AB157" s="118"/>
      <c r="AC157" s="118"/>
      <c r="AD157" s="126"/>
      <c r="AE157" s="119"/>
      <c r="AF157" s="119"/>
      <c r="AG157" s="119"/>
      <c r="AH157" s="119"/>
      <c r="AI157" s="119"/>
      <c r="AJ157" s="119"/>
      <c r="AK157" s="119"/>
      <c r="AL157" s="123">
        <f>'SERIES_DB-MetaData-SI_Units'!BX157</f>
        <v>9</v>
      </c>
    </row>
    <row r="158" spans="1:38">
      <c r="A158" s="84">
        <f>'SERIES_DB-MetaData'!A158</f>
        <v>153</v>
      </c>
      <c r="B158" s="84">
        <f>'SERIES_DB-MetaData'!B158</f>
        <v>0</v>
      </c>
      <c r="C158" s="105">
        <f>'SERIES_DB-MetaData'!C158</f>
        <v>8</v>
      </c>
      <c r="D158" s="105" t="str">
        <f>'SERIES_DB-MetaData'!D158</f>
        <v>SW21</v>
      </c>
      <c r="E158" s="105" t="str">
        <f>'SERIES_DB-MetaData'!E158</f>
        <v>Lefas,Kotsovos,Ambraseys 1990</v>
      </c>
      <c r="F158" s="87" t="str">
        <f>'SERIES_DB-MetaData'!F158</f>
        <v>SI</v>
      </c>
      <c r="G158" s="118">
        <f>'SERIES_DB-MetaData-SI_Units'!I158</f>
        <v>37.316806399999997</v>
      </c>
      <c r="H158" s="119">
        <f>('SERIES_DB-MetaData-SI_Units'!L158*1000)/'SERIES_DB-MetaData-SI_Units'!U158</f>
        <v>0</v>
      </c>
      <c r="I158" s="118">
        <f>'SERIES_DB-MetaData-SI_Units'!S158/'SERIES_DB-MetaData-SI_Units'!P158</f>
        <v>2.1153846153846154</v>
      </c>
      <c r="J158" s="118">
        <f>'SERIES_DB-MetaData-SI_Units'!S158</f>
        <v>1375</v>
      </c>
      <c r="K158" s="120">
        <f>'SERIES_DB-MetaData-SI_Units'!AG158</f>
        <v>0.71382933667365711</v>
      </c>
      <c r="L158" s="121">
        <f>'SERIES_DB-MetaData-SI_Units'!AY158</f>
        <v>0.67244792585199586</v>
      </c>
      <c r="M158" s="121">
        <f>'SERIES_DB-MetaData-SI_Units'!AZ158</f>
        <v>0</v>
      </c>
      <c r="N158" s="122"/>
      <c r="O158" s="123">
        <f>'SERIES_DB-MetaData-SI_Units'!BX158</f>
        <v>9</v>
      </c>
      <c r="P158" s="123"/>
      <c r="Q158" s="124"/>
      <c r="R158" s="124"/>
      <c r="S158" s="119"/>
      <c r="T158" s="119"/>
      <c r="U158" s="119"/>
      <c r="V158" s="184"/>
      <c r="W158" s="119"/>
      <c r="X158" s="119"/>
      <c r="Y158" s="119"/>
      <c r="Z158" s="119"/>
      <c r="AA158" s="125"/>
      <c r="AB158" s="118"/>
      <c r="AC158" s="118"/>
      <c r="AD158" s="126"/>
      <c r="AE158" s="119"/>
      <c r="AF158" s="119"/>
      <c r="AG158" s="119"/>
      <c r="AH158" s="119"/>
      <c r="AI158" s="119"/>
      <c r="AJ158" s="119"/>
      <c r="AK158" s="119"/>
      <c r="AL158" s="123">
        <f>'SERIES_DB-MetaData-SI_Units'!BX158</f>
        <v>9</v>
      </c>
    </row>
    <row r="159" spans="1:38">
      <c r="A159" s="84">
        <f>'SERIES_DB-MetaData'!A159</f>
        <v>154</v>
      </c>
      <c r="B159" s="84">
        <f>'SERIES_DB-MetaData'!B159</f>
        <v>0</v>
      </c>
      <c r="C159" s="105">
        <f>'SERIES_DB-MetaData'!C159</f>
        <v>9</v>
      </c>
      <c r="D159" s="105" t="str">
        <f>'SERIES_DB-MetaData'!D159</f>
        <v>SW22</v>
      </c>
      <c r="E159" s="105" t="str">
        <f>'SERIES_DB-MetaData'!E159</f>
        <v>Lefas,Kotsovos,Ambraseys 1990</v>
      </c>
      <c r="F159" s="87" t="str">
        <f>'SERIES_DB-MetaData'!F159</f>
        <v>SI</v>
      </c>
      <c r="G159" s="118">
        <f>'SERIES_DB-MetaData-SI_Units'!I159</f>
        <v>44.891105600000003</v>
      </c>
      <c r="H159" s="119">
        <f>('SERIES_DB-MetaData-SI_Units'!L159*1000)/'SERIES_DB-MetaData-SI_Units'!U159</f>
        <v>4.4891105600000003</v>
      </c>
      <c r="I159" s="118">
        <f>'SERIES_DB-MetaData-SI_Units'!S159/'SERIES_DB-MetaData-SI_Units'!P159</f>
        <v>2.1153846153846154</v>
      </c>
      <c r="J159" s="118">
        <f>'SERIES_DB-MetaData-SI_Units'!S159</f>
        <v>1375</v>
      </c>
      <c r="K159" s="120">
        <f>'SERIES_DB-MetaData-SI_Units'!AG159</f>
        <v>0.71382933667365711</v>
      </c>
      <c r="L159" s="121">
        <f>'SERIES_DB-MetaData-SI_Units'!AY159</f>
        <v>0.67244792585199586</v>
      </c>
      <c r="M159" s="121">
        <f>'SERIES_DB-MetaData-SI_Units'!AZ159</f>
        <v>0</v>
      </c>
      <c r="N159" s="122"/>
      <c r="O159" s="123">
        <f>'SERIES_DB-MetaData-SI_Units'!BX159</f>
        <v>9</v>
      </c>
      <c r="P159" s="123"/>
      <c r="Q159" s="124"/>
      <c r="R159" s="124"/>
      <c r="S159" s="119"/>
      <c r="T159" s="119"/>
      <c r="U159" s="119"/>
      <c r="V159" s="184"/>
      <c r="W159" s="119"/>
      <c r="X159" s="119"/>
      <c r="Y159" s="119"/>
      <c r="Z159" s="119"/>
      <c r="AA159" s="125"/>
      <c r="AB159" s="118"/>
      <c r="AC159" s="118"/>
      <c r="AD159" s="126"/>
      <c r="AE159" s="119"/>
      <c r="AF159" s="119"/>
      <c r="AG159" s="119"/>
      <c r="AH159" s="119"/>
      <c r="AI159" s="119"/>
      <c r="AJ159" s="119"/>
      <c r="AK159" s="119"/>
      <c r="AL159" s="123">
        <f>'SERIES_DB-MetaData-SI_Units'!BX159</f>
        <v>9</v>
      </c>
    </row>
    <row r="160" spans="1:38">
      <c r="A160" s="84">
        <f>'SERIES_DB-MetaData'!A160</f>
        <v>155</v>
      </c>
      <c r="B160" s="84">
        <f>'SERIES_DB-MetaData'!B160</f>
        <v>0</v>
      </c>
      <c r="C160" s="105">
        <f>'SERIES_DB-MetaData'!C160</f>
        <v>10</v>
      </c>
      <c r="D160" s="105" t="str">
        <f>'SERIES_DB-MetaData'!D160</f>
        <v>SW23</v>
      </c>
      <c r="E160" s="105" t="str">
        <f>'SERIES_DB-MetaData'!E160</f>
        <v>Lefas,Kotsovos,Ambraseys 1990</v>
      </c>
      <c r="F160" s="87" t="str">
        <f>'SERIES_DB-MetaData'!F160</f>
        <v>SI</v>
      </c>
      <c r="G160" s="118">
        <f>'SERIES_DB-MetaData-SI_Units'!I160</f>
        <v>42.144686399999998</v>
      </c>
      <c r="H160" s="119">
        <f>('SERIES_DB-MetaData-SI_Units'!L160*1000)/'SERIES_DB-MetaData-SI_Units'!U160</f>
        <v>8.4289372799999995</v>
      </c>
      <c r="I160" s="118">
        <f>'SERIES_DB-MetaData-SI_Units'!S160/'SERIES_DB-MetaData-SI_Units'!P160</f>
        <v>2.1153846153846154</v>
      </c>
      <c r="J160" s="118">
        <f>'SERIES_DB-MetaData-SI_Units'!S160</f>
        <v>1375</v>
      </c>
      <c r="K160" s="120">
        <f>'SERIES_DB-MetaData-SI_Units'!AG160</f>
        <v>0.71382933667365711</v>
      </c>
      <c r="L160" s="121">
        <f>'SERIES_DB-MetaData-SI_Units'!AY160</f>
        <v>0.67244792585199586</v>
      </c>
      <c r="M160" s="121">
        <f>'SERIES_DB-MetaData-SI_Units'!AZ160</f>
        <v>0</v>
      </c>
      <c r="N160" s="122"/>
      <c r="O160" s="123">
        <f>'SERIES_DB-MetaData-SI_Units'!BX160</f>
        <v>9</v>
      </c>
      <c r="P160" s="123"/>
      <c r="Q160" s="124"/>
      <c r="R160" s="124"/>
      <c r="S160" s="119"/>
      <c r="T160" s="119"/>
      <c r="U160" s="119"/>
      <c r="V160" s="184"/>
      <c r="W160" s="119"/>
      <c r="X160" s="119"/>
      <c r="Y160" s="119"/>
      <c r="Z160" s="119"/>
      <c r="AA160" s="125"/>
      <c r="AB160" s="118"/>
      <c r="AC160" s="118"/>
      <c r="AD160" s="126"/>
      <c r="AE160" s="119"/>
      <c r="AF160" s="119"/>
      <c r="AG160" s="119"/>
      <c r="AH160" s="119"/>
      <c r="AI160" s="119"/>
      <c r="AJ160" s="119"/>
      <c r="AK160" s="119"/>
      <c r="AL160" s="123">
        <f>'SERIES_DB-MetaData-SI_Units'!BX160</f>
        <v>9</v>
      </c>
    </row>
    <row r="161" spans="1:38">
      <c r="A161" s="84">
        <f>'SERIES_DB-MetaData'!A161</f>
        <v>156</v>
      </c>
      <c r="B161" s="84">
        <f>'SERIES_DB-MetaData'!B161</f>
        <v>0</v>
      </c>
      <c r="C161" s="105">
        <f>'SERIES_DB-MetaData'!C161</f>
        <v>11</v>
      </c>
      <c r="D161" s="105" t="str">
        <f>'SERIES_DB-MetaData'!D161</f>
        <v>SW24</v>
      </c>
      <c r="E161" s="105" t="str">
        <f>'SERIES_DB-MetaData'!E161</f>
        <v>Lefas,Kotsovos,Ambraseys 1990</v>
      </c>
      <c r="F161" s="87" t="str">
        <f>'SERIES_DB-MetaData'!F161</f>
        <v>SI</v>
      </c>
      <c r="G161" s="118">
        <f>'SERIES_DB-MetaData-SI_Units'!I161</f>
        <v>42.632864399999995</v>
      </c>
      <c r="H161" s="119">
        <f>('SERIES_DB-MetaData-SI_Units'!L161*1000)/'SERIES_DB-MetaData-SI_Units'!U161</f>
        <v>0</v>
      </c>
      <c r="I161" s="118">
        <f>'SERIES_DB-MetaData-SI_Units'!S161/'SERIES_DB-MetaData-SI_Units'!P161</f>
        <v>2.1153846153846154</v>
      </c>
      <c r="J161" s="118">
        <f>'SERIES_DB-MetaData-SI_Units'!S161</f>
        <v>1375</v>
      </c>
      <c r="K161" s="120">
        <f>'SERIES_DB-MetaData-SI_Units'!AG161</f>
        <v>0.71382933667365711</v>
      </c>
      <c r="L161" s="121">
        <f>'SERIES_DB-MetaData-SI_Units'!AY161</f>
        <v>0.67244792585199586</v>
      </c>
      <c r="M161" s="121">
        <f>'SERIES_DB-MetaData-SI_Units'!AZ161</f>
        <v>0</v>
      </c>
      <c r="N161" s="122"/>
      <c r="O161" s="123">
        <f>'SERIES_DB-MetaData-SI_Units'!BX161</f>
        <v>9</v>
      </c>
      <c r="P161" s="123"/>
      <c r="Q161" s="124"/>
      <c r="R161" s="124"/>
      <c r="S161" s="119"/>
      <c r="T161" s="119"/>
      <c r="U161" s="119"/>
      <c r="V161" s="184"/>
      <c r="W161" s="119"/>
      <c r="X161" s="119"/>
      <c r="Y161" s="119"/>
      <c r="Z161" s="119"/>
      <c r="AA161" s="125"/>
      <c r="AB161" s="118"/>
      <c r="AC161" s="118"/>
      <c r="AD161" s="126"/>
      <c r="AE161" s="119"/>
      <c r="AF161" s="119"/>
      <c r="AG161" s="119"/>
      <c r="AH161" s="119"/>
      <c r="AI161" s="119"/>
      <c r="AJ161" s="119"/>
      <c r="AK161" s="119"/>
      <c r="AL161" s="123">
        <f>'SERIES_DB-MetaData-SI_Units'!BX161</f>
        <v>9</v>
      </c>
    </row>
    <row r="162" spans="1:38">
      <c r="A162" s="84">
        <f>'SERIES_DB-MetaData'!A162</f>
        <v>157</v>
      </c>
      <c r="B162" s="84">
        <f>'SERIES_DB-MetaData'!B162</f>
        <v>0</v>
      </c>
      <c r="C162" s="105">
        <f>'SERIES_DB-MetaData'!C162</f>
        <v>12</v>
      </c>
      <c r="D162" s="105" t="str">
        <f>'SERIES_DB-MetaData'!D162</f>
        <v>SW25</v>
      </c>
      <c r="E162" s="105" t="str">
        <f>'SERIES_DB-MetaData'!E162</f>
        <v>Lefas,Kotsovos,Ambraseys 1990</v>
      </c>
      <c r="F162" s="87" t="str">
        <f>'SERIES_DB-MetaData'!F162</f>
        <v>SI</v>
      </c>
      <c r="G162" s="118">
        <f>'SERIES_DB-MetaData-SI_Units'!I162</f>
        <v>39.429000000000002</v>
      </c>
      <c r="H162" s="119">
        <f>('SERIES_DB-MetaData-SI_Units'!L162*1000)/'SERIES_DB-MetaData-SI_Units'!U162</f>
        <v>7.8857999999999997</v>
      </c>
      <c r="I162" s="118">
        <f>'SERIES_DB-MetaData-SI_Units'!S162/'SERIES_DB-MetaData-SI_Units'!P162</f>
        <v>2.1153846153846154</v>
      </c>
      <c r="J162" s="118">
        <f>'SERIES_DB-MetaData-SI_Units'!S162</f>
        <v>1375</v>
      </c>
      <c r="K162" s="120">
        <f>'SERIES_DB-MetaData-SI_Units'!AG162</f>
        <v>0.71382933667365711</v>
      </c>
      <c r="L162" s="121">
        <f>'SERIES_DB-MetaData-SI_Units'!AY162</f>
        <v>0.67244792585199586</v>
      </c>
      <c r="M162" s="121">
        <f>'SERIES_DB-MetaData-SI_Units'!AZ162</f>
        <v>0</v>
      </c>
      <c r="N162" s="122"/>
      <c r="O162" s="123">
        <f>'SERIES_DB-MetaData-SI_Units'!BX162</f>
        <v>9</v>
      </c>
      <c r="P162" s="123"/>
      <c r="Q162" s="124"/>
      <c r="R162" s="124"/>
      <c r="S162" s="119"/>
      <c r="T162" s="119"/>
      <c r="U162" s="119"/>
      <c r="V162" s="184"/>
      <c r="W162" s="119"/>
      <c r="X162" s="119"/>
      <c r="Y162" s="119"/>
      <c r="Z162" s="119"/>
      <c r="AA162" s="125"/>
      <c r="AB162" s="118"/>
      <c r="AC162" s="118"/>
      <c r="AD162" s="126"/>
      <c r="AE162" s="119"/>
      <c r="AF162" s="119"/>
      <c r="AG162" s="119"/>
      <c r="AH162" s="119"/>
      <c r="AI162" s="119"/>
      <c r="AJ162" s="119"/>
      <c r="AK162" s="119"/>
      <c r="AL162" s="123">
        <f>'SERIES_DB-MetaData-SI_Units'!BX162</f>
        <v>9</v>
      </c>
    </row>
    <row r="163" spans="1:38">
      <c r="A163" s="84">
        <f>'SERIES_DB-MetaData'!A163</f>
        <v>158</v>
      </c>
      <c r="B163" s="84">
        <f>'SERIES_DB-MetaData'!B163</f>
        <v>0</v>
      </c>
      <c r="C163" s="105">
        <f>'SERIES_DB-MetaData'!C163</f>
        <v>13</v>
      </c>
      <c r="D163" s="105" t="str">
        <f>'SERIES_DB-MetaData'!D163</f>
        <v>SW26</v>
      </c>
      <c r="E163" s="105" t="str">
        <f>'SERIES_DB-MetaData'!E163</f>
        <v>Lefas,Kotsovos,Ambraseys 1990</v>
      </c>
      <c r="F163" s="87" t="str">
        <f>'SERIES_DB-MetaData'!F163</f>
        <v>SI</v>
      </c>
      <c r="G163" s="118">
        <f>'SERIES_DB-MetaData-SI_Units'!I163</f>
        <v>25.494579600000005</v>
      </c>
      <c r="H163" s="119">
        <f>('SERIES_DB-MetaData-SI_Units'!L163*1000)/'SERIES_DB-MetaData-SI_Units'!U163</f>
        <v>0</v>
      </c>
      <c r="I163" s="118">
        <f>'SERIES_DB-MetaData-SI_Units'!S163/'SERIES_DB-MetaData-SI_Units'!P163</f>
        <v>2.1153846153846154</v>
      </c>
      <c r="J163" s="118">
        <f>'SERIES_DB-MetaData-SI_Units'!S163</f>
        <v>1375</v>
      </c>
      <c r="K163" s="120">
        <f>'SERIES_DB-MetaData-SI_Units'!AG163</f>
        <v>0.71382933667365711</v>
      </c>
      <c r="L163" s="121">
        <f>'SERIES_DB-MetaData-SI_Units'!AY163</f>
        <v>0.67244792585199586</v>
      </c>
      <c r="M163" s="121">
        <f>'SERIES_DB-MetaData-SI_Units'!AZ163</f>
        <v>0</v>
      </c>
      <c r="N163" s="122"/>
      <c r="O163" s="123">
        <f>'SERIES_DB-MetaData-SI_Units'!BX163</f>
        <v>9</v>
      </c>
      <c r="P163" s="123"/>
      <c r="Q163" s="124"/>
      <c r="R163" s="124"/>
      <c r="S163" s="119"/>
      <c r="T163" s="119"/>
      <c r="U163" s="119"/>
      <c r="V163" s="184"/>
      <c r="W163" s="119"/>
      <c r="X163" s="119"/>
      <c r="Y163" s="119"/>
      <c r="Z163" s="119"/>
      <c r="AA163" s="125"/>
      <c r="AB163" s="118"/>
      <c r="AC163" s="118"/>
      <c r="AD163" s="126"/>
      <c r="AE163" s="119"/>
      <c r="AF163" s="119"/>
      <c r="AG163" s="119"/>
      <c r="AH163" s="119"/>
      <c r="AI163" s="119"/>
      <c r="AJ163" s="119"/>
      <c r="AK163" s="119"/>
      <c r="AL163" s="123">
        <f>'SERIES_DB-MetaData-SI_Units'!BX163</f>
        <v>9</v>
      </c>
    </row>
    <row r="164" spans="1:38">
      <c r="A164" s="84">
        <f>'SERIES_DB-MetaData'!A164</f>
        <v>159</v>
      </c>
      <c r="B164" s="84">
        <f>'SERIES_DB-MetaData'!B164</f>
        <v>0</v>
      </c>
      <c r="C164" s="105">
        <f>'SERIES_DB-MetaData'!C164</f>
        <v>1</v>
      </c>
      <c r="D164" s="105" t="str">
        <f>'SERIES_DB-MetaData'!D164</f>
        <v>1'</v>
      </c>
      <c r="E164" s="105" t="str">
        <f>'SERIES_DB-MetaData'!E164</f>
        <v>Lombard et al (2000)</v>
      </c>
      <c r="F164" s="87" t="str">
        <f>'SERIES_DB-MetaData'!F164</f>
        <v>SI</v>
      </c>
      <c r="G164" s="118">
        <f>'SERIES_DB-MetaData-SI_Units'!I164</f>
        <v>40</v>
      </c>
      <c r="H164" s="119">
        <f>('SERIES_DB-MetaData-SI_Units'!L164*1000)/'SERIES_DB-MetaData-SI_Units'!U164</f>
        <v>0</v>
      </c>
      <c r="I164" s="118">
        <f>'SERIES_DB-MetaData-SI_Units'!S164/'SERIES_DB-MetaData-SI_Units'!P164</f>
        <v>1.1966666666666668</v>
      </c>
      <c r="J164" s="118">
        <f>'SERIES_DB-MetaData-SI_Units'!S164</f>
        <v>1795</v>
      </c>
      <c r="K164" s="120">
        <f>'SERIES_DB-MetaData-SI_Units'!AG164</f>
        <v>0.10471975511965978</v>
      </c>
      <c r="L164" s="121">
        <f>'SERIES_DB-MetaData-SI_Units'!AY164</f>
        <v>0.3926990816987242</v>
      </c>
      <c r="M164" s="121">
        <f>'SERIES_DB-MetaData-SI_Units'!AZ164</f>
        <v>0</v>
      </c>
      <c r="N164" s="122"/>
      <c r="O164" s="123">
        <f>'SERIES_DB-MetaData-SI_Units'!BX164</f>
        <v>9</v>
      </c>
      <c r="P164" s="123"/>
      <c r="Q164" s="124"/>
      <c r="R164" s="124"/>
      <c r="S164" s="119"/>
      <c r="T164" s="119"/>
      <c r="U164" s="119"/>
      <c r="V164" s="184"/>
      <c r="W164" s="119"/>
      <c r="X164" s="119"/>
      <c r="Y164" s="119"/>
      <c r="Z164" s="119"/>
      <c r="AA164" s="125"/>
      <c r="AB164" s="118"/>
      <c r="AC164" s="118"/>
      <c r="AD164" s="126"/>
      <c r="AE164" s="119"/>
      <c r="AF164" s="119"/>
      <c r="AG164" s="119"/>
      <c r="AH164" s="119"/>
      <c r="AI164" s="119"/>
      <c r="AJ164" s="119"/>
      <c r="AK164" s="119"/>
      <c r="AL164" s="123">
        <f>'SERIES_DB-MetaData-SI_Units'!BX164</f>
        <v>9</v>
      </c>
    </row>
    <row r="165" spans="1:38">
      <c r="A165" s="84">
        <f>'SERIES_DB-MetaData'!A165</f>
        <v>160</v>
      </c>
      <c r="B165" s="84">
        <f>'SERIES_DB-MetaData'!B165</f>
        <v>0</v>
      </c>
      <c r="C165" s="105">
        <f>'SERIES_DB-MetaData'!C165</f>
        <v>1</v>
      </c>
      <c r="D165" s="105" t="str">
        <f>'SERIES_DB-MetaData'!D165</f>
        <v>SW13</v>
      </c>
      <c r="E165" s="105" t="str">
        <f>'SERIES_DB-MetaData'!E165</f>
        <v>Lopes 2001</v>
      </c>
      <c r="F165" s="87" t="str">
        <f>'SERIES_DB-MetaData'!F165</f>
        <v>SI</v>
      </c>
      <c r="G165" s="118">
        <f>'SERIES_DB-MetaData-SI_Units'!I165</f>
        <v>55</v>
      </c>
      <c r="H165" s="119">
        <f>('SERIES_DB-MetaData-SI_Units'!L165*1000)/'SERIES_DB-MetaData-SI_Units'!U165</f>
        <v>0</v>
      </c>
      <c r="I165" s="118">
        <f>'SERIES_DB-MetaData-SI_Units'!S165/'SERIES_DB-MetaData-SI_Units'!P165</f>
        <v>1.1000000000000001</v>
      </c>
      <c r="J165" s="118">
        <f>'SERIES_DB-MetaData-SI_Units'!S165</f>
        <v>495</v>
      </c>
      <c r="K165" s="120">
        <f>'SERIES_DB-MetaData-SI_Units'!AG165</f>
        <v>1.2721510992314222</v>
      </c>
      <c r="L165" s="121">
        <f>'SERIES_DB-MetaData-SI_Units'!AY165</f>
        <v>0.93084226773030909</v>
      </c>
      <c r="M165" s="121">
        <f>'SERIES_DB-MetaData-SI_Units'!AZ165</f>
        <v>0</v>
      </c>
      <c r="N165" s="122"/>
      <c r="O165" s="123">
        <f>'SERIES_DB-MetaData-SI_Units'!BX165</f>
        <v>4</v>
      </c>
      <c r="P165" s="123"/>
      <c r="Q165" s="124"/>
      <c r="R165" s="124"/>
      <c r="S165" s="119"/>
      <c r="T165" s="119"/>
      <c r="U165" s="119"/>
      <c r="V165" s="184"/>
      <c r="W165" s="119"/>
      <c r="X165" s="119"/>
      <c r="Y165" s="119"/>
      <c r="Z165" s="119"/>
      <c r="AA165" s="125"/>
      <c r="AB165" s="118"/>
      <c r="AC165" s="118"/>
      <c r="AD165" s="126"/>
      <c r="AE165" s="119"/>
      <c r="AF165" s="119"/>
      <c r="AG165" s="119"/>
      <c r="AH165" s="119"/>
      <c r="AI165" s="119"/>
      <c r="AJ165" s="119"/>
      <c r="AK165" s="119"/>
      <c r="AL165" s="123">
        <f>'SERIES_DB-MetaData-SI_Units'!BX165</f>
        <v>4</v>
      </c>
    </row>
    <row r="166" spans="1:38">
      <c r="A166" s="84">
        <f>'SERIES_DB-MetaData'!A166</f>
        <v>161</v>
      </c>
      <c r="B166" s="84">
        <f>'SERIES_DB-MetaData'!B166</f>
        <v>0</v>
      </c>
      <c r="C166" s="105">
        <f>'SERIES_DB-MetaData'!C166</f>
        <v>2</v>
      </c>
      <c r="D166" s="105" t="str">
        <f>'SERIES_DB-MetaData'!D166</f>
        <v>SW16</v>
      </c>
      <c r="E166" s="105" t="str">
        <f>'SERIES_DB-MetaData'!E166</f>
        <v>Lopes 2001</v>
      </c>
      <c r="F166" s="87" t="str">
        <f>'SERIES_DB-MetaData'!F166</f>
        <v>SI</v>
      </c>
      <c r="G166" s="118">
        <f>'SERIES_DB-MetaData-SI_Units'!I166</f>
        <v>44.5</v>
      </c>
      <c r="H166" s="119">
        <f>('SERIES_DB-MetaData-SI_Units'!L166*1000)/'SERIES_DB-MetaData-SI_Units'!U166</f>
        <v>0</v>
      </c>
      <c r="I166" s="118">
        <f>'SERIES_DB-MetaData-SI_Units'!S166/'SERIES_DB-MetaData-SI_Units'!P166</f>
        <v>1.1000000000000001</v>
      </c>
      <c r="J166" s="118">
        <f>'SERIES_DB-MetaData-SI_Units'!S166</f>
        <v>495</v>
      </c>
      <c r="K166" s="120">
        <f>'SERIES_DB-MetaData-SI_Units'!AG166</f>
        <v>1.2721510992314222</v>
      </c>
      <c r="L166" s="121">
        <f>'SERIES_DB-MetaData-SI_Units'!AY166</f>
        <v>4.1887902047863905</v>
      </c>
      <c r="M166" s="121">
        <f>'SERIES_DB-MetaData-SI_Units'!AZ166</f>
        <v>0</v>
      </c>
      <c r="N166" s="122"/>
      <c r="O166" s="123">
        <f>'SERIES_DB-MetaData-SI_Units'!BX166</f>
        <v>4</v>
      </c>
      <c r="P166" s="123"/>
      <c r="Q166" s="124"/>
      <c r="R166" s="124"/>
      <c r="S166" s="119"/>
      <c r="T166" s="119"/>
      <c r="U166" s="119"/>
      <c r="V166" s="184"/>
      <c r="W166" s="119"/>
      <c r="X166" s="119"/>
      <c r="Y166" s="119"/>
      <c r="Z166" s="119"/>
      <c r="AA166" s="125"/>
      <c r="AB166" s="118"/>
      <c r="AC166" s="118"/>
      <c r="AD166" s="126"/>
      <c r="AE166" s="119"/>
      <c r="AF166" s="119"/>
      <c r="AG166" s="119"/>
      <c r="AH166" s="119"/>
      <c r="AI166" s="119"/>
      <c r="AJ166" s="119"/>
      <c r="AK166" s="119"/>
      <c r="AL166" s="123">
        <f>'SERIES_DB-MetaData-SI_Units'!BX166</f>
        <v>4</v>
      </c>
    </row>
    <row r="167" spans="1:38">
      <c r="A167" s="84">
        <f>'SERIES_DB-MetaData'!A167</f>
        <v>162</v>
      </c>
      <c r="B167" s="84">
        <f>'SERIES_DB-MetaData'!B167</f>
        <v>0</v>
      </c>
      <c r="C167" s="105">
        <f>'SERIES_DB-MetaData'!C167</f>
        <v>3</v>
      </c>
      <c r="D167" s="105" t="str">
        <f>'SERIES_DB-MetaData'!D167</f>
        <v>SW17</v>
      </c>
      <c r="E167" s="105" t="str">
        <f>'SERIES_DB-MetaData'!E167</f>
        <v>Lopes 2001</v>
      </c>
      <c r="F167" s="87" t="str">
        <f>'SERIES_DB-MetaData'!F167</f>
        <v>SI</v>
      </c>
      <c r="G167" s="118">
        <f>'SERIES_DB-MetaData-SI_Units'!I167</f>
        <v>45.1</v>
      </c>
      <c r="H167" s="119">
        <f>('SERIES_DB-MetaData-SI_Units'!L167*1000)/'SERIES_DB-MetaData-SI_Units'!U167</f>
        <v>0</v>
      </c>
      <c r="I167" s="118">
        <f>'SERIES_DB-MetaData-SI_Units'!S167/'SERIES_DB-MetaData-SI_Units'!P167</f>
        <v>1.1000000000000001</v>
      </c>
      <c r="J167" s="118">
        <f>'SERIES_DB-MetaData-SI_Units'!S167</f>
        <v>495</v>
      </c>
      <c r="K167" s="120">
        <f>'SERIES_DB-MetaData-SI_Units'!AG167</f>
        <v>1.2721510992314222</v>
      </c>
      <c r="L167" s="121">
        <f>'SERIES_DB-MetaData-SI_Units'!AY167</f>
        <v>1.8616845354606182</v>
      </c>
      <c r="M167" s="121">
        <f>'SERIES_DB-MetaData-SI_Units'!AZ167</f>
        <v>0</v>
      </c>
      <c r="N167" s="122"/>
      <c r="O167" s="123">
        <f>'SERIES_DB-MetaData-SI_Units'!BX167</f>
        <v>3</v>
      </c>
      <c r="P167" s="123"/>
      <c r="Q167" s="124"/>
      <c r="R167" s="124"/>
      <c r="S167" s="119"/>
      <c r="T167" s="119"/>
      <c r="U167" s="119"/>
      <c r="V167" s="184"/>
      <c r="W167" s="119"/>
      <c r="X167" s="119"/>
      <c r="Y167" s="119"/>
      <c r="Z167" s="119"/>
      <c r="AA167" s="125"/>
      <c r="AB167" s="118"/>
      <c r="AC167" s="118"/>
      <c r="AD167" s="126"/>
      <c r="AE167" s="119"/>
      <c r="AF167" s="119"/>
      <c r="AG167" s="119"/>
      <c r="AH167" s="119"/>
      <c r="AI167" s="119"/>
      <c r="AJ167" s="119"/>
      <c r="AK167" s="119"/>
      <c r="AL167" s="123">
        <f>'SERIES_DB-MetaData-SI_Units'!BX167</f>
        <v>3</v>
      </c>
    </row>
    <row r="168" spans="1:38">
      <c r="A168" s="84">
        <f>'SERIES_DB-MetaData'!A168</f>
        <v>163</v>
      </c>
      <c r="B168" s="84">
        <f>'SERIES_DB-MetaData'!B168</f>
        <v>0</v>
      </c>
      <c r="C168" s="105">
        <f>'SERIES_DB-MetaData'!C168</f>
        <v>4</v>
      </c>
      <c r="D168" s="105" t="str">
        <f>'SERIES_DB-MetaData'!D168</f>
        <v>SW18</v>
      </c>
      <c r="E168" s="105" t="str">
        <f>'SERIES_DB-MetaData'!E168</f>
        <v>Lopes 2001</v>
      </c>
      <c r="F168" s="87" t="str">
        <f>'SERIES_DB-MetaData'!F168</f>
        <v>SI</v>
      </c>
      <c r="G168" s="118">
        <f>'SERIES_DB-MetaData-SI_Units'!I168</f>
        <v>44.6</v>
      </c>
      <c r="H168" s="119">
        <f>('SERIES_DB-MetaData-SI_Units'!L168*1000)/'SERIES_DB-MetaData-SI_Units'!U168</f>
        <v>0</v>
      </c>
      <c r="I168" s="118">
        <f>'SERIES_DB-MetaData-SI_Units'!S168/'SERIES_DB-MetaData-SI_Units'!P168</f>
        <v>1.1000000000000001</v>
      </c>
      <c r="J168" s="118">
        <f>'SERIES_DB-MetaData-SI_Units'!S168</f>
        <v>495</v>
      </c>
      <c r="K168" s="120">
        <f>'SERIES_DB-MetaData-SI_Units'!AG168</f>
        <v>1.2721510992314222</v>
      </c>
      <c r="L168" s="121">
        <f>'SERIES_DB-MetaData-SI_Units'!AY168</f>
        <v>1.8616845354606182</v>
      </c>
      <c r="M168" s="121">
        <f>'SERIES_DB-MetaData-SI_Units'!AZ168</f>
        <v>0</v>
      </c>
      <c r="N168" s="122"/>
      <c r="O168" s="123">
        <f>'SERIES_DB-MetaData-SI_Units'!BX168</f>
        <v>3</v>
      </c>
      <c r="P168" s="123"/>
      <c r="Q168" s="124"/>
      <c r="R168" s="124"/>
      <c r="S168" s="119"/>
      <c r="T168" s="119"/>
      <c r="U168" s="119"/>
      <c r="V168" s="184"/>
      <c r="W168" s="119"/>
      <c r="X168" s="119"/>
      <c r="Y168" s="119"/>
      <c r="Z168" s="119"/>
      <c r="AA168" s="125"/>
      <c r="AB168" s="118"/>
      <c r="AC168" s="118"/>
      <c r="AD168" s="126"/>
      <c r="AE168" s="119"/>
      <c r="AF168" s="119"/>
      <c r="AG168" s="119"/>
      <c r="AH168" s="119"/>
      <c r="AI168" s="119"/>
      <c r="AJ168" s="119"/>
      <c r="AK168" s="119"/>
      <c r="AL168" s="123">
        <f>'SERIES_DB-MetaData-SI_Units'!BX168</f>
        <v>3</v>
      </c>
    </row>
    <row r="169" spans="1:38">
      <c r="A169" s="84">
        <f>'SERIES_DB-MetaData'!A169</f>
        <v>164</v>
      </c>
      <c r="B169" s="84">
        <f>'SERIES_DB-MetaData'!B169</f>
        <v>0</v>
      </c>
      <c r="C169" s="105">
        <f>'SERIES_DB-MetaData'!C169</f>
        <v>1</v>
      </c>
      <c r="D169" s="105" t="str">
        <f>'SERIES_DB-MetaData'!D169</f>
        <v>WS-T1-S1</v>
      </c>
      <c r="E169" s="105" t="str">
        <f>'SERIES_DB-MetaData'!E169</f>
        <v>Massone, Orakcal, Wallace (2009)</v>
      </c>
      <c r="F169" s="87" t="str">
        <f>'SERIES_DB-MetaData'!F169</f>
        <v>SI</v>
      </c>
      <c r="G169" s="118">
        <f>'SERIES_DB-MetaData-SI_Units'!I169</f>
        <v>25.5</v>
      </c>
      <c r="H169" s="119">
        <f>('SERIES_DB-MetaData-SI_Units'!L169*1000)/'SERIES_DB-MetaData-SI_Units'!U169</f>
        <v>0</v>
      </c>
      <c r="I169" s="118">
        <f>'SERIES_DB-MetaData-SI_Units'!S169/'SERIES_DB-MetaData-SI_Units'!P169</f>
        <v>1</v>
      </c>
      <c r="J169" s="118">
        <f>'SERIES_DB-MetaData-SI_Units'!S169</f>
        <v>1520</v>
      </c>
      <c r="K169" s="120">
        <f>'SERIES_DB-MetaData-SI_Units'!AG169</f>
        <v>0.34809890898501861</v>
      </c>
      <c r="L169" s="121">
        <f>'SERIES_DB-MetaData-SI_Units'!AY169</f>
        <v>0</v>
      </c>
      <c r="M169" s="121">
        <f>'SERIES_DB-MetaData-SI_Units'!AZ169</f>
        <v>0</v>
      </c>
      <c r="N169" s="122"/>
      <c r="O169" s="123">
        <f>'SERIES_DB-MetaData-SI_Units'!BX169</f>
        <v>3</v>
      </c>
      <c r="P169" s="123"/>
      <c r="Q169" s="124"/>
      <c r="R169" s="124"/>
      <c r="S169" s="119"/>
      <c r="T169" s="119"/>
      <c r="U169" s="119"/>
      <c r="V169" s="184"/>
      <c r="W169" s="119"/>
      <c r="X169" s="119"/>
      <c r="Y169" s="119"/>
      <c r="Z169" s="119"/>
      <c r="AA169" s="125"/>
      <c r="AB169" s="118"/>
      <c r="AC169" s="118"/>
      <c r="AD169" s="126"/>
      <c r="AE169" s="119"/>
      <c r="AF169" s="119"/>
      <c r="AG169" s="119"/>
      <c r="AH169" s="119"/>
      <c r="AI169" s="119"/>
      <c r="AJ169" s="119"/>
      <c r="AK169" s="119"/>
      <c r="AL169" s="123">
        <f>'SERIES_DB-MetaData-SI_Units'!BX169</f>
        <v>3</v>
      </c>
    </row>
    <row r="170" spans="1:38">
      <c r="A170" s="84">
        <f>'SERIES_DB-MetaData'!A170</f>
        <v>165</v>
      </c>
      <c r="B170" s="84">
        <f>'SERIES_DB-MetaData'!B170</f>
        <v>0</v>
      </c>
      <c r="C170" s="105">
        <f>'SERIES_DB-MetaData'!C170</f>
        <v>8</v>
      </c>
      <c r="D170" s="105" t="str">
        <f>'SERIES_DB-MetaData'!D170</f>
        <v>WS-T4-S2</v>
      </c>
      <c r="E170" s="105" t="str">
        <f>'SERIES_DB-MetaData'!E170</f>
        <v>Massone, Orakcal, Wallace (2009)</v>
      </c>
      <c r="F170" s="87" t="str">
        <f>'SERIES_DB-MetaData'!F170</f>
        <v>SI</v>
      </c>
      <c r="G170" s="118">
        <f>'SERIES_DB-MetaData-SI_Units'!I170</f>
        <v>33</v>
      </c>
      <c r="H170" s="119">
        <f>('SERIES_DB-MetaData-SI_Units'!L170*1000)/'SERIES_DB-MetaData-SI_Units'!U170</f>
        <v>0</v>
      </c>
      <c r="I170" s="118">
        <f>'SERIES_DB-MetaData-SI_Units'!S170/'SERIES_DB-MetaData-SI_Units'!P170</f>
        <v>1</v>
      </c>
      <c r="J170" s="118">
        <f>'SERIES_DB-MetaData-SI_Units'!S170</f>
        <v>1520</v>
      </c>
      <c r="K170" s="120">
        <f>'SERIES_DB-MetaData-SI_Units'!AG170</f>
        <v>0.11489983519232061</v>
      </c>
      <c r="L170" s="121">
        <f>'SERIES_DB-MetaData-SI_Units'!AY170</f>
        <v>0</v>
      </c>
      <c r="M170" s="121">
        <f>'SERIES_DB-MetaData-SI_Units'!AZ170</f>
        <v>0</v>
      </c>
      <c r="N170" s="122"/>
      <c r="O170" s="123">
        <f>'SERIES_DB-MetaData-SI_Units'!BX170</f>
        <v>8</v>
      </c>
      <c r="P170" s="123"/>
      <c r="Q170" s="124"/>
      <c r="R170" s="124"/>
      <c r="S170" s="119"/>
      <c r="T170" s="119"/>
      <c r="U170" s="119"/>
      <c r="V170" s="184"/>
      <c r="W170" s="119"/>
      <c r="X170" s="119"/>
      <c r="Y170" s="119"/>
      <c r="Z170" s="119"/>
      <c r="AA170" s="125"/>
      <c r="AB170" s="118"/>
      <c r="AC170" s="118"/>
      <c r="AD170" s="126"/>
      <c r="AE170" s="119"/>
      <c r="AF170" s="119"/>
      <c r="AG170" s="119"/>
      <c r="AH170" s="119"/>
      <c r="AI170" s="119"/>
      <c r="AJ170" s="119"/>
      <c r="AK170" s="119"/>
      <c r="AL170" s="123">
        <f>'SERIES_DB-MetaData-SI_Units'!BX170</f>
        <v>8</v>
      </c>
    </row>
    <row r="171" spans="1:38">
      <c r="A171" s="84">
        <f>'SERIES_DB-MetaData'!A171</f>
        <v>166</v>
      </c>
      <c r="B171" s="84">
        <f>'SERIES_DB-MetaData'!B171</f>
        <v>0</v>
      </c>
      <c r="C171" s="105">
        <f>'SERIES_DB-MetaData'!C171</f>
        <v>14</v>
      </c>
      <c r="D171" s="105" t="str">
        <f>'SERIES_DB-MetaData'!D171</f>
        <v>WP-T5-N10-S2</v>
      </c>
      <c r="E171" s="105" t="str">
        <f>'SERIES_DB-MetaData'!E171</f>
        <v>Massone, Orakcal, Wallace (2009)</v>
      </c>
      <c r="F171" s="87" t="str">
        <f>'SERIES_DB-MetaData'!F171</f>
        <v>SI</v>
      </c>
      <c r="G171" s="118">
        <f>'SERIES_DB-MetaData-SI_Units'!I171</f>
        <v>31.4</v>
      </c>
      <c r="H171" s="119">
        <f>('SERIES_DB-MetaData-SI_Units'!L171*1000)/'SERIES_DB-MetaData-SI_Units'!U171</f>
        <v>3.1400000000000006</v>
      </c>
      <c r="I171" s="118">
        <f>'SERIES_DB-MetaData-SI_Units'!S171/'SERIES_DB-MetaData-SI_Units'!P171</f>
        <v>0.89051094890510951</v>
      </c>
      <c r="J171" s="118">
        <f>'SERIES_DB-MetaData-SI_Units'!S171</f>
        <v>1220</v>
      </c>
      <c r="K171" s="120">
        <f>'SERIES_DB-MetaData-SI_Units'!AG171</f>
        <v>0.12748010911848709</v>
      </c>
      <c r="L171" s="121">
        <f>'SERIES_DB-MetaData-SI_Units'!AY171</f>
        <v>0</v>
      </c>
      <c r="M171" s="121">
        <f>'SERIES_DB-MetaData-SI_Units'!AZ171</f>
        <v>0</v>
      </c>
      <c r="N171" s="122"/>
      <c r="O171" s="123">
        <f>'SERIES_DB-MetaData-SI_Units'!BX171</f>
        <v>2</v>
      </c>
      <c r="P171" s="123"/>
      <c r="Q171" s="124"/>
      <c r="R171" s="124"/>
      <c r="S171" s="119"/>
      <c r="T171" s="119"/>
      <c r="U171" s="119"/>
      <c r="V171" s="184"/>
      <c r="W171" s="119"/>
      <c r="X171" s="119"/>
      <c r="Y171" s="119"/>
      <c r="Z171" s="119"/>
      <c r="AA171" s="125"/>
      <c r="AB171" s="118"/>
      <c r="AC171" s="118"/>
      <c r="AD171" s="126"/>
      <c r="AE171" s="119"/>
      <c r="AF171" s="119"/>
      <c r="AG171" s="119"/>
      <c r="AH171" s="119"/>
      <c r="AI171" s="119"/>
      <c r="AJ171" s="119"/>
      <c r="AK171" s="119"/>
      <c r="AL171" s="123">
        <f>'SERIES_DB-MetaData-SI_Units'!BX171</f>
        <v>2</v>
      </c>
    </row>
    <row r="172" spans="1:38">
      <c r="A172" s="84">
        <f>'SERIES_DB-MetaData'!A172</f>
        <v>167</v>
      </c>
      <c r="B172" s="84">
        <f>'SERIES_DB-MetaData'!B172</f>
        <v>0</v>
      </c>
      <c r="C172" s="105">
        <f>'SERIES_DB-MetaData'!C172</f>
        <v>1</v>
      </c>
      <c r="D172" s="105" t="str">
        <f>'SERIES_DB-MetaData'!D172</f>
        <v>F0W5-0.00-1.3-0.014</v>
      </c>
      <c r="E172" s="105" t="str">
        <f>'SERIES_DB-MetaData'!E172</f>
        <v>Matsuoka et al. 2003</v>
      </c>
      <c r="F172" s="87" t="str">
        <f>'SERIES_DB-MetaData'!F172</f>
        <v>SI</v>
      </c>
      <c r="G172" s="118">
        <f>'SERIES_DB-MetaData-SI_Units'!I172</f>
        <v>32.799999999999997</v>
      </c>
      <c r="H172" s="119">
        <f>('SERIES_DB-MetaData-SI_Units'!L172*1000)/'SERIES_DB-MetaData-SI_Units'!U172</f>
        <v>3.0553199999999996</v>
      </c>
      <c r="I172" s="118">
        <f>'SERIES_DB-MetaData-SI_Units'!S172/'SERIES_DB-MetaData-SI_Units'!P172</f>
        <v>0.88888888888888884</v>
      </c>
      <c r="J172" s="118">
        <f>'SERIES_DB-MetaData-SI_Units'!S172</f>
        <v>1200</v>
      </c>
      <c r="K172" s="120">
        <f>'SERIES_DB-MetaData-SI_Units'!AG172</f>
        <v>0.37803831598197174</v>
      </c>
      <c r="L172" s="121">
        <f>'SERIES_DB-MetaData-SI_Units'!AY172</f>
        <v>0.33510321638291124</v>
      </c>
      <c r="M172" s="121">
        <f>'SERIES_DB-MetaData-SI_Units'!AZ172</f>
        <v>0</v>
      </c>
      <c r="N172" s="122"/>
      <c r="O172" s="123">
        <f>'SERIES_DB-MetaData-SI_Units'!BX172</f>
        <v>1</v>
      </c>
      <c r="P172" s="123"/>
      <c r="Q172" s="124"/>
      <c r="R172" s="124"/>
      <c r="S172" s="119"/>
      <c r="T172" s="119"/>
      <c r="U172" s="119"/>
      <c r="V172" s="184"/>
      <c r="W172" s="119"/>
      <c r="X172" s="119"/>
      <c r="Y172" s="119"/>
      <c r="Z172" s="119"/>
      <c r="AA172" s="125"/>
      <c r="AB172" s="118"/>
      <c r="AC172" s="118"/>
      <c r="AD172" s="126"/>
      <c r="AE172" s="119"/>
      <c r="AF172" s="119"/>
      <c r="AG172" s="119"/>
      <c r="AH172" s="119"/>
      <c r="AI172" s="119"/>
      <c r="AJ172" s="119"/>
      <c r="AK172" s="119"/>
      <c r="AL172" s="123">
        <f>'SERIES_DB-MetaData-SI_Units'!BX172</f>
        <v>1</v>
      </c>
    </row>
    <row r="173" spans="1:38">
      <c r="A173" s="84">
        <f>'SERIES_DB-MetaData'!A173</f>
        <v>168</v>
      </c>
      <c r="B173" s="84">
        <f>'SERIES_DB-MetaData'!B173</f>
        <v>0</v>
      </c>
      <c r="C173" s="105">
        <f>'SERIES_DB-MetaData'!C173</f>
        <v>2</v>
      </c>
      <c r="D173" s="105" t="str">
        <f>'SERIES_DB-MetaData'!D173</f>
        <v>F0W5-0.00-1.3-1.4</v>
      </c>
      <c r="E173" s="105" t="str">
        <f>'SERIES_DB-MetaData'!E173</f>
        <v>Matsuoka et al. 2003</v>
      </c>
      <c r="F173" s="87" t="str">
        <f>'SERIES_DB-MetaData'!F173</f>
        <v>SI</v>
      </c>
      <c r="G173" s="118">
        <f>'SERIES_DB-MetaData-SI_Units'!I173</f>
        <v>32.799999999999997</v>
      </c>
      <c r="H173" s="119">
        <f>('SERIES_DB-MetaData-SI_Units'!L173*1000)/'SERIES_DB-MetaData-SI_Units'!U173</f>
        <v>3.0553199999999996</v>
      </c>
      <c r="I173" s="118">
        <f>'SERIES_DB-MetaData-SI_Units'!S173/'SERIES_DB-MetaData-SI_Units'!P173</f>
        <v>0.88888888888888884</v>
      </c>
      <c r="J173" s="118">
        <f>'SERIES_DB-MetaData-SI_Units'!S173</f>
        <v>1200</v>
      </c>
      <c r="K173" s="120">
        <f>'SERIES_DB-MetaData-SI_Units'!AG173</f>
        <v>0.37803831598197174</v>
      </c>
      <c r="L173" s="121">
        <f>'SERIES_DB-MetaData-SI_Units'!AY173</f>
        <v>0.33510321638291124</v>
      </c>
      <c r="M173" s="121">
        <f>'SERIES_DB-MetaData-SI_Units'!AZ173</f>
        <v>0</v>
      </c>
      <c r="N173" s="122"/>
      <c r="O173" s="123">
        <f>'SERIES_DB-MetaData-SI_Units'!BX173</f>
        <v>1</v>
      </c>
      <c r="P173" s="123"/>
      <c r="Q173" s="124"/>
      <c r="R173" s="124"/>
      <c r="S173" s="119"/>
      <c r="T173" s="119"/>
      <c r="U173" s="119"/>
      <c r="V173" s="184"/>
      <c r="W173" s="119"/>
      <c r="X173" s="119"/>
      <c r="Y173" s="119"/>
      <c r="Z173" s="119"/>
      <c r="AA173" s="125"/>
      <c r="AB173" s="118"/>
      <c r="AC173" s="118"/>
      <c r="AD173" s="126"/>
      <c r="AE173" s="119"/>
      <c r="AF173" s="119"/>
      <c r="AG173" s="119"/>
      <c r="AH173" s="119"/>
      <c r="AI173" s="119"/>
      <c r="AJ173" s="119"/>
      <c r="AK173" s="119"/>
      <c r="AL173" s="123">
        <f>'SERIES_DB-MetaData-SI_Units'!BX173</f>
        <v>1</v>
      </c>
    </row>
    <row r="174" spans="1:38">
      <c r="A174" s="84">
        <f>'SERIES_DB-MetaData'!A174</f>
        <v>169</v>
      </c>
      <c r="B174" s="84">
        <f>'SERIES_DB-MetaData'!B174</f>
        <v>0</v>
      </c>
      <c r="C174" s="105">
        <f>'SERIES_DB-MetaData'!C174</f>
        <v>3</v>
      </c>
      <c r="D174" s="105" t="str">
        <f>'SERIES_DB-MetaData'!D174</f>
        <v>F1W5-0.00-1.3-0.014</v>
      </c>
      <c r="E174" s="105" t="str">
        <f>'SERIES_DB-MetaData'!E174</f>
        <v>Matsuoka et al. 2003</v>
      </c>
      <c r="F174" s="87" t="str">
        <f>'SERIES_DB-MetaData'!F174</f>
        <v>SI</v>
      </c>
      <c r="G174" s="118">
        <f>'SERIES_DB-MetaData-SI_Units'!I174</f>
        <v>24.2</v>
      </c>
      <c r="H174" s="119">
        <f>('SERIES_DB-MetaData-SI_Units'!L174*1000)/'SERIES_DB-MetaData-SI_Units'!U174</f>
        <v>3.1422599999999998</v>
      </c>
      <c r="I174" s="118">
        <f>'SERIES_DB-MetaData-SI_Units'!S174/'SERIES_DB-MetaData-SI_Units'!P174</f>
        <v>0.88888888888888884</v>
      </c>
      <c r="J174" s="118">
        <f>'SERIES_DB-MetaData-SI_Units'!S174</f>
        <v>1200</v>
      </c>
      <c r="K174" s="120">
        <f>'SERIES_DB-MetaData-SI_Units'!AG174</f>
        <v>0.37803831598197174</v>
      </c>
      <c r="L174" s="121">
        <f>'SERIES_DB-MetaData-SI_Units'!AY174</f>
        <v>0.33510321638291124</v>
      </c>
      <c r="M174" s="121">
        <f>'SERIES_DB-MetaData-SI_Units'!AZ174</f>
        <v>0</v>
      </c>
      <c r="N174" s="122"/>
      <c r="O174" s="123">
        <f>'SERIES_DB-MetaData-SI_Units'!BX174</f>
        <v>1</v>
      </c>
      <c r="P174" s="123"/>
      <c r="Q174" s="124"/>
      <c r="R174" s="124"/>
      <c r="S174" s="119"/>
      <c r="T174" s="119"/>
      <c r="U174" s="119"/>
      <c r="V174" s="184"/>
      <c r="W174" s="119"/>
      <c r="X174" s="119"/>
      <c r="Y174" s="119"/>
      <c r="Z174" s="119"/>
      <c r="AA174" s="125"/>
      <c r="AB174" s="118"/>
      <c r="AC174" s="118"/>
      <c r="AD174" s="126"/>
      <c r="AE174" s="119"/>
      <c r="AF174" s="119"/>
      <c r="AG174" s="119"/>
      <c r="AH174" s="119"/>
      <c r="AI174" s="119"/>
      <c r="AJ174" s="119"/>
      <c r="AK174" s="119"/>
      <c r="AL174" s="123">
        <f>'SERIES_DB-MetaData-SI_Units'!BX174</f>
        <v>1</v>
      </c>
    </row>
    <row r="175" spans="1:38">
      <c r="A175" s="84">
        <f>'SERIES_DB-MetaData'!A175</f>
        <v>170</v>
      </c>
      <c r="B175" s="84">
        <f>'SERIES_DB-MetaData'!B175</f>
        <v>0</v>
      </c>
      <c r="C175" s="105">
        <f>'SERIES_DB-MetaData'!C175</f>
        <v>4</v>
      </c>
      <c r="D175" s="105" t="str">
        <f>'SERIES_DB-MetaData'!D175</f>
        <v>F1W5-0.00-1.3-1.4</v>
      </c>
      <c r="E175" s="105" t="str">
        <f>'SERIES_DB-MetaData'!E175</f>
        <v>Matsuoka et al. 2003</v>
      </c>
      <c r="F175" s="87" t="str">
        <f>'SERIES_DB-MetaData'!F175</f>
        <v>SI</v>
      </c>
      <c r="G175" s="118">
        <f>'SERIES_DB-MetaData-SI_Units'!I175</f>
        <v>24.2</v>
      </c>
      <c r="H175" s="119">
        <f>('SERIES_DB-MetaData-SI_Units'!L175*1000)/'SERIES_DB-MetaData-SI_Units'!U175</f>
        <v>3.1422599999999998</v>
      </c>
      <c r="I175" s="118">
        <f>'SERIES_DB-MetaData-SI_Units'!S175/'SERIES_DB-MetaData-SI_Units'!P175</f>
        <v>0.88888888888888884</v>
      </c>
      <c r="J175" s="118">
        <f>'SERIES_DB-MetaData-SI_Units'!S175</f>
        <v>1200</v>
      </c>
      <c r="K175" s="120">
        <f>'SERIES_DB-MetaData-SI_Units'!AG175</f>
        <v>0.37803831598197174</v>
      </c>
      <c r="L175" s="121">
        <f>'SERIES_DB-MetaData-SI_Units'!AY175</f>
        <v>0.33510321638291124</v>
      </c>
      <c r="M175" s="121">
        <f>'SERIES_DB-MetaData-SI_Units'!AZ175</f>
        <v>0</v>
      </c>
      <c r="N175" s="122"/>
      <c r="O175" s="123">
        <f>'SERIES_DB-MetaData-SI_Units'!BX175</f>
        <v>1</v>
      </c>
      <c r="P175" s="123"/>
      <c r="Q175" s="124"/>
      <c r="R175" s="124"/>
      <c r="S175" s="119"/>
      <c r="T175" s="119"/>
      <c r="U175" s="119"/>
      <c r="V175" s="184"/>
      <c r="W175" s="119"/>
      <c r="X175" s="119"/>
      <c r="Y175" s="119"/>
      <c r="Z175" s="119"/>
      <c r="AA175" s="125"/>
      <c r="AB175" s="118"/>
      <c r="AC175" s="118"/>
      <c r="AD175" s="126"/>
      <c r="AE175" s="119"/>
      <c r="AF175" s="119"/>
      <c r="AG175" s="119"/>
      <c r="AH175" s="119"/>
      <c r="AI175" s="119"/>
      <c r="AJ175" s="119"/>
      <c r="AK175" s="119"/>
      <c r="AL175" s="123">
        <f>'SERIES_DB-MetaData-SI_Units'!BX175</f>
        <v>1</v>
      </c>
    </row>
    <row r="176" spans="1:38">
      <c r="A176" s="84">
        <f>'SERIES_DB-MetaData'!A176</f>
        <v>171</v>
      </c>
      <c r="B176" s="84">
        <f>'SERIES_DB-MetaData'!B176</f>
        <v>0</v>
      </c>
      <c r="C176" s="105">
        <f>'SERIES_DB-MetaData'!C176</f>
        <v>5</v>
      </c>
      <c r="D176" s="105" t="str">
        <f>'SERIES_DB-MetaData'!D176</f>
        <v>FS0W5-0.00-2.5-0.014</v>
      </c>
      <c r="E176" s="105" t="str">
        <f>'SERIES_DB-MetaData'!E176</f>
        <v>Matsuoka et al. 2003</v>
      </c>
      <c r="F176" s="87" t="str">
        <f>'SERIES_DB-MetaData'!F176</f>
        <v>SI</v>
      </c>
      <c r="G176" s="118">
        <f>'SERIES_DB-MetaData-SI_Units'!I176</f>
        <v>26.2</v>
      </c>
      <c r="H176" s="119">
        <f>('SERIES_DB-MetaData-SI_Units'!L176*1000)/'SERIES_DB-MetaData-SI_Units'!U176</f>
        <v>3.1061290909090911</v>
      </c>
      <c r="I176" s="118">
        <f>'SERIES_DB-MetaData-SI_Units'!S176/'SERIES_DB-MetaData-SI_Units'!P176</f>
        <v>0.88888888888888884</v>
      </c>
      <c r="J176" s="118">
        <f>'SERIES_DB-MetaData-SI_Units'!S176</f>
        <v>1200</v>
      </c>
      <c r="K176" s="120">
        <f>'SERIES_DB-MetaData-SI_Units'!AG176</f>
        <v>0.75607663196394348</v>
      </c>
      <c r="L176" s="121">
        <f>'SERIES_DB-MetaData-SI_Units'!AY176</f>
        <v>0.33510321638291124</v>
      </c>
      <c r="M176" s="121">
        <f>'SERIES_DB-MetaData-SI_Units'!AZ176</f>
        <v>0</v>
      </c>
      <c r="N176" s="122"/>
      <c r="O176" s="123">
        <f>'SERIES_DB-MetaData-SI_Units'!BX176</f>
        <v>1</v>
      </c>
      <c r="P176" s="123"/>
      <c r="Q176" s="124"/>
      <c r="R176" s="124"/>
      <c r="S176" s="119"/>
      <c r="T176" s="119"/>
      <c r="U176" s="119"/>
      <c r="V176" s="184"/>
      <c r="W176" s="119"/>
      <c r="X176" s="119"/>
      <c r="Y176" s="119"/>
      <c r="Z176" s="119"/>
      <c r="AA176" s="125"/>
      <c r="AB176" s="118"/>
      <c r="AC176" s="118"/>
      <c r="AD176" s="126"/>
      <c r="AE176" s="119"/>
      <c r="AF176" s="119"/>
      <c r="AG176" s="119"/>
      <c r="AH176" s="119"/>
      <c r="AI176" s="119"/>
      <c r="AJ176" s="119"/>
      <c r="AK176" s="119"/>
      <c r="AL176" s="123">
        <f>'SERIES_DB-MetaData-SI_Units'!BX176</f>
        <v>1</v>
      </c>
    </row>
    <row r="177" spans="1:38">
      <c r="A177" s="84">
        <f>'SERIES_DB-MetaData'!A177</f>
        <v>172</v>
      </c>
      <c r="B177" s="84">
        <f>'SERIES_DB-MetaData'!B177</f>
        <v>0</v>
      </c>
      <c r="C177" s="105">
        <f>'SERIES_DB-MetaData'!C177</f>
        <v>6</v>
      </c>
      <c r="D177" s="105" t="str">
        <f>'SERIES_DB-MetaData'!D177</f>
        <v>FS0W5-0.00-2.5-1.4</v>
      </c>
      <c r="E177" s="105" t="str">
        <f>'SERIES_DB-MetaData'!E177</f>
        <v>Matsuoka et al. 2003</v>
      </c>
      <c r="F177" s="87" t="str">
        <f>'SERIES_DB-MetaData'!F177</f>
        <v>SI</v>
      </c>
      <c r="G177" s="118">
        <f>'SERIES_DB-MetaData-SI_Units'!I177</f>
        <v>26.9</v>
      </c>
      <c r="H177" s="119">
        <f>('SERIES_DB-MetaData-SI_Units'!L177*1000)/'SERIES_DB-MetaData-SI_Units'!U177</f>
        <v>3.1891172727272727</v>
      </c>
      <c r="I177" s="118">
        <f>'SERIES_DB-MetaData-SI_Units'!S177/'SERIES_DB-MetaData-SI_Units'!P177</f>
        <v>0.88888888888888884</v>
      </c>
      <c r="J177" s="118">
        <f>'SERIES_DB-MetaData-SI_Units'!S177</f>
        <v>1200</v>
      </c>
      <c r="K177" s="120">
        <f>'SERIES_DB-MetaData-SI_Units'!AG177</f>
        <v>0.75607663196394348</v>
      </c>
      <c r="L177" s="121">
        <f>'SERIES_DB-MetaData-SI_Units'!AY177</f>
        <v>0.33510321638291124</v>
      </c>
      <c r="M177" s="121">
        <f>'SERIES_DB-MetaData-SI_Units'!AZ177</f>
        <v>0</v>
      </c>
      <c r="N177" s="122"/>
      <c r="O177" s="123">
        <f>'SERIES_DB-MetaData-SI_Units'!BX177</f>
        <v>1</v>
      </c>
      <c r="P177" s="123"/>
      <c r="Q177" s="124"/>
      <c r="R177" s="124"/>
      <c r="S177" s="119"/>
      <c r="T177" s="119"/>
      <c r="U177" s="119"/>
      <c r="V177" s="184"/>
      <c r="W177" s="119"/>
      <c r="X177" s="119"/>
      <c r="Y177" s="119"/>
      <c r="Z177" s="119"/>
      <c r="AA177" s="125"/>
      <c r="AB177" s="118"/>
      <c r="AC177" s="118"/>
      <c r="AD177" s="126"/>
      <c r="AE177" s="119"/>
      <c r="AF177" s="119"/>
      <c r="AG177" s="119"/>
      <c r="AH177" s="119"/>
      <c r="AI177" s="119"/>
      <c r="AJ177" s="119"/>
      <c r="AK177" s="119"/>
      <c r="AL177" s="123">
        <f>'SERIES_DB-MetaData-SI_Units'!BX177</f>
        <v>1</v>
      </c>
    </row>
    <row r="178" spans="1:38">
      <c r="A178" s="84">
        <f>'SERIES_DB-MetaData'!A178</f>
        <v>173</v>
      </c>
      <c r="B178" s="84">
        <f>'SERIES_DB-MetaData'!B178</f>
        <v>0</v>
      </c>
      <c r="C178" s="105">
        <f>'SERIES_DB-MetaData'!C178</f>
        <v>7</v>
      </c>
      <c r="D178" s="105" t="str">
        <f>'SERIES_DB-MetaData'!D178</f>
        <v>FS1W5-0.00-2.5-0.014</v>
      </c>
      <c r="E178" s="105" t="str">
        <f>'SERIES_DB-MetaData'!E178</f>
        <v>Matsuoka et al. 2003</v>
      </c>
      <c r="F178" s="87" t="str">
        <f>'SERIES_DB-MetaData'!F178</f>
        <v>SI</v>
      </c>
      <c r="G178" s="118">
        <f>'SERIES_DB-MetaData-SI_Units'!I178</f>
        <v>24.9</v>
      </c>
      <c r="H178" s="119">
        <f>('SERIES_DB-MetaData-SI_Units'!L178*1000)/'SERIES_DB-MetaData-SI_Units'!U178</f>
        <v>3.2331518181818186</v>
      </c>
      <c r="I178" s="118">
        <f>'SERIES_DB-MetaData-SI_Units'!S178/'SERIES_DB-MetaData-SI_Units'!P178</f>
        <v>0.88888888888888884</v>
      </c>
      <c r="J178" s="118">
        <f>'SERIES_DB-MetaData-SI_Units'!S178</f>
        <v>1200</v>
      </c>
      <c r="K178" s="120">
        <f>'SERIES_DB-MetaData-SI_Units'!AG178</f>
        <v>0.75607663196394348</v>
      </c>
      <c r="L178" s="121">
        <f>'SERIES_DB-MetaData-SI_Units'!AY178</f>
        <v>0.33510321638291124</v>
      </c>
      <c r="M178" s="121">
        <f>'SERIES_DB-MetaData-SI_Units'!AZ178</f>
        <v>0</v>
      </c>
      <c r="N178" s="122"/>
      <c r="O178" s="123">
        <f>'SERIES_DB-MetaData-SI_Units'!BX178</f>
        <v>1</v>
      </c>
      <c r="P178" s="123"/>
      <c r="Q178" s="124"/>
      <c r="R178" s="124"/>
      <c r="S178" s="119"/>
      <c r="T178" s="119"/>
      <c r="U178" s="119"/>
      <c r="V178" s="184"/>
      <c r="W178" s="119"/>
      <c r="X178" s="119"/>
      <c r="Y178" s="119"/>
      <c r="Z178" s="119"/>
      <c r="AA178" s="125"/>
      <c r="AB178" s="118"/>
      <c r="AC178" s="118"/>
      <c r="AD178" s="126"/>
      <c r="AE178" s="119"/>
      <c r="AF178" s="119"/>
      <c r="AG178" s="119"/>
      <c r="AH178" s="119"/>
      <c r="AI178" s="119"/>
      <c r="AJ178" s="119"/>
      <c r="AK178" s="119"/>
      <c r="AL178" s="123">
        <f>'SERIES_DB-MetaData-SI_Units'!BX178</f>
        <v>1</v>
      </c>
    </row>
    <row r="179" spans="1:38">
      <c r="A179" s="84">
        <f>'SERIES_DB-MetaData'!A179</f>
        <v>174</v>
      </c>
      <c r="B179" s="84">
        <f>'SERIES_DB-MetaData'!B179</f>
        <v>0</v>
      </c>
      <c r="C179" s="105">
        <f>'SERIES_DB-MetaData'!C179</f>
        <v>8</v>
      </c>
      <c r="D179" s="105" t="str">
        <f>'SERIES_DB-MetaData'!D179</f>
        <v>FS1W5-0.00-2.5-1.4</v>
      </c>
      <c r="E179" s="105" t="str">
        <f>'SERIES_DB-MetaData'!E179</f>
        <v>Matsuoka et al. 2003</v>
      </c>
      <c r="F179" s="87" t="str">
        <f>'SERIES_DB-MetaData'!F179</f>
        <v>SI</v>
      </c>
      <c r="G179" s="118">
        <f>'SERIES_DB-MetaData-SI_Units'!I179</f>
        <v>24.9</v>
      </c>
      <c r="H179" s="119">
        <f>('SERIES_DB-MetaData-SI_Units'!L179*1000)/'SERIES_DB-MetaData-SI_Units'!U179</f>
        <v>3.2331518181818186</v>
      </c>
      <c r="I179" s="118">
        <f>'SERIES_DB-MetaData-SI_Units'!S179/'SERIES_DB-MetaData-SI_Units'!P179</f>
        <v>0.88888888888888884</v>
      </c>
      <c r="J179" s="118">
        <f>'SERIES_DB-MetaData-SI_Units'!S179</f>
        <v>1200</v>
      </c>
      <c r="K179" s="120">
        <f>'SERIES_DB-MetaData-SI_Units'!AG179</f>
        <v>0.75607663196394348</v>
      </c>
      <c r="L179" s="121">
        <f>'SERIES_DB-MetaData-SI_Units'!AY179</f>
        <v>0.33510321638291124</v>
      </c>
      <c r="M179" s="121">
        <f>'SERIES_DB-MetaData-SI_Units'!AZ179</f>
        <v>0</v>
      </c>
      <c r="N179" s="122"/>
      <c r="O179" s="123">
        <f>'SERIES_DB-MetaData-SI_Units'!BX179</f>
        <v>1</v>
      </c>
      <c r="P179" s="123"/>
      <c r="Q179" s="124"/>
      <c r="R179" s="124"/>
      <c r="S179" s="119"/>
      <c r="T179" s="119"/>
      <c r="U179" s="119"/>
      <c r="V179" s="184"/>
      <c r="W179" s="119"/>
      <c r="X179" s="119"/>
      <c r="Y179" s="119"/>
      <c r="Z179" s="119"/>
      <c r="AA179" s="125"/>
      <c r="AB179" s="118"/>
      <c r="AC179" s="118"/>
      <c r="AD179" s="126"/>
      <c r="AE179" s="119"/>
      <c r="AF179" s="119"/>
      <c r="AG179" s="119"/>
      <c r="AH179" s="119"/>
      <c r="AI179" s="119"/>
      <c r="AJ179" s="119"/>
      <c r="AK179" s="119"/>
      <c r="AL179" s="123">
        <f>'SERIES_DB-MetaData-SI_Units'!BX179</f>
        <v>1</v>
      </c>
    </row>
    <row r="180" spans="1:38">
      <c r="A180" s="84">
        <f>'SERIES_DB-MetaData'!A180</f>
        <v>175</v>
      </c>
      <c r="B180" s="84">
        <f>'SERIES_DB-MetaData'!B180</f>
        <v>0</v>
      </c>
      <c r="C180" s="105">
        <f>'SERIES_DB-MetaData'!C180</f>
        <v>9</v>
      </c>
      <c r="D180" s="105" t="str">
        <f>'SERIES_DB-MetaData'!D180</f>
        <v>S0W5-0.00-4.5-0.014</v>
      </c>
      <c r="E180" s="105" t="str">
        <f>'SERIES_DB-MetaData'!E180</f>
        <v>Matsuoka et al. 2003</v>
      </c>
      <c r="F180" s="87" t="str">
        <f>'SERIES_DB-MetaData'!F180</f>
        <v>SI</v>
      </c>
      <c r="G180" s="118">
        <f>'SERIES_DB-MetaData-SI_Units'!I180</f>
        <v>27</v>
      </c>
      <c r="H180" s="119">
        <f>('SERIES_DB-MetaData-SI_Units'!L180*1000)/'SERIES_DB-MetaData-SI_Units'!U180</f>
        <v>3.3534000000000006</v>
      </c>
      <c r="I180" s="118">
        <f>'SERIES_DB-MetaData-SI_Units'!S180/'SERIES_DB-MetaData-SI_Units'!P180</f>
        <v>0.88888888888888884</v>
      </c>
      <c r="J180" s="118">
        <f>'SERIES_DB-MetaData-SI_Units'!S180</f>
        <v>1200</v>
      </c>
      <c r="K180" s="120">
        <f>'SERIES_DB-MetaData-SI_Units'!AG180</f>
        <v>1.3512199442599937</v>
      </c>
      <c r="L180" s="121">
        <f>'SERIES_DB-MetaData-SI_Units'!AY180</f>
        <v>0.33510321638291124</v>
      </c>
      <c r="M180" s="121">
        <f>'SERIES_DB-MetaData-SI_Units'!AZ180</f>
        <v>0</v>
      </c>
      <c r="N180" s="122"/>
      <c r="O180" s="123">
        <f>'SERIES_DB-MetaData-SI_Units'!BX180</f>
        <v>2</v>
      </c>
      <c r="P180" s="123"/>
      <c r="Q180" s="124"/>
      <c r="R180" s="124"/>
      <c r="S180" s="119"/>
      <c r="T180" s="119"/>
      <c r="U180" s="119"/>
      <c r="V180" s="184"/>
      <c r="W180" s="119"/>
      <c r="X180" s="119"/>
      <c r="Y180" s="119"/>
      <c r="Z180" s="119"/>
      <c r="AA180" s="125"/>
      <c r="AB180" s="118"/>
      <c r="AC180" s="118"/>
      <c r="AD180" s="126"/>
      <c r="AE180" s="119"/>
      <c r="AF180" s="119"/>
      <c r="AG180" s="119"/>
      <c r="AH180" s="119"/>
      <c r="AI180" s="119"/>
      <c r="AJ180" s="119"/>
      <c r="AK180" s="119"/>
      <c r="AL180" s="123">
        <f>'SERIES_DB-MetaData-SI_Units'!BX180</f>
        <v>2</v>
      </c>
    </row>
    <row r="181" spans="1:38">
      <c r="A181" s="84">
        <f>'SERIES_DB-MetaData'!A181</f>
        <v>176</v>
      </c>
      <c r="B181" s="84">
        <f>'SERIES_DB-MetaData'!B181</f>
        <v>0</v>
      </c>
      <c r="C181" s="105">
        <f>'SERIES_DB-MetaData'!C181</f>
        <v>10</v>
      </c>
      <c r="D181" s="105" t="str">
        <f>'SERIES_DB-MetaData'!D181</f>
        <v>S0W5-0.00-4.5-1.4</v>
      </c>
      <c r="E181" s="105" t="str">
        <f>'SERIES_DB-MetaData'!E181</f>
        <v>Matsuoka et al. 2003</v>
      </c>
      <c r="F181" s="87" t="str">
        <f>'SERIES_DB-MetaData'!F181</f>
        <v>SI</v>
      </c>
      <c r="G181" s="118">
        <f>'SERIES_DB-MetaData-SI_Units'!I181</f>
        <v>25.8</v>
      </c>
      <c r="H181" s="119">
        <f>('SERIES_DB-MetaData-SI_Units'!L181*1000)/'SERIES_DB-MetaData-SI_Units'!U181</f>
        <v>3.3500127272727274</v>
      </c>
      <c r="I181" s="118">
        <f>'SERIES_DB-MetaData-SI_Units'!S181/'SERIES_DB-MetaData-SI_Units'!P181</f>
        <v>0.88888888888888884</v>
      </c>
      <c r="J181" s="118">
        <f>'SERIES_DB-MetaData-SI_Units'!S181</f>
        <v>1200</v>
      </c>
      <c r="K181" s="120">
        <f>'SERIES_DB-MetaData-SI_Units'!AG181</f>
        <v>1.3512199442599937</v>
      </c>
      <c r="L181" s="121">
        <f>'SERIES_DB-MetaData-SI_Units'!AY181</f>
        <v>0.33510321638291124</v>
      </c>
      <c r="M181" s="121">
        <f>'SERIES_DB-MetaData-SI_Units'!AZ181</f>
        <v>0</v>
      </c>
      <c r="N181" s="122"/>
      <c r="O181" s="123">
        <f>'SERIES_DB-MetaData-SI_Units'!BX181</f>
        <v>2</v>
      </c>
      <c r="P181" s="123"/>
      <c r="Q181" s="124"/>
      <c r="R181" s="124"/>
      <c r="S181" s="119"/>
      <c r="T181" s="119"/>
      <c r="U181" s="119"/>
      <c r="V181" s="184"/>
      <c r="W181" s="119"/>
      <c r="X181" s="119"/>
      <c r="Y181" s="119"/>
      <c r="Z181" s="119"/>
      <c r="AA181" s="125"/>
      <c r="AB181" s="118"/>
      <c r="AC181" s="118"/>
      <c r="AD181" s="126"/>
      <c r="AE181" s="119"/>
      <c r="AF181" s="119"/>
      <c r="AG181" s="119"/>
      <c r="AH181" s="119"/>
      <c r="AI181" s="119"/>
      <c r="AJ181" s="119"/>
      <c r="AK181" s="119"/>
      <c r="AL181" s="123">
        <f>'SERIES_DB-MetaData-SI_Units'!BX181</f>
        <v>2</v>
      </c>
    </row>
    <row r="182" spans="1:38">
      <c r="A182" s="84">
        <f>'SERIES_DB-MetaData'!A182</f>
        <v>177</v>
      </c>
      <c r="B182" s="84">
        <f>'SERIES_DB-MetaData'!B182</f>
        <v>0</v>
      </c>
      <c r="C182" s="105">
        <f>'SERIES_DB-MetaData'!C182</f>
        <v>11</v>
      </c>
      <c r="D182" s="105" t="str">
        <f>'SERIES_DB-MetaData'!D182</f>
        <v>S1W5-0.00-4.5-0.014</v>
      </c>
      <c r="E182" s="105" t="str">
        <f>'SERIES_DB-MetaData'!E182</f>
        <v>Matsuoka et al. 2003</v>
      </c>
      <c r="F182" s="87" t="str">
        <f>'SERIES_DB-MetaData'!F182</f>
        <v>SI</v>
      </c>
      <c r="G182" s="118">
        <f>'SERIES_DB-MetaData-SI_Units'!I182</f>
        <v>27</v>
      </c>
      <c r="H182" s="119">
        <f>('SERIES_DB-MetaData-SI_Units'!L182*1000)/'SERIES_DB-MetaData-SI_Units'!U182</f>
        <v>3.3534000000000006</v>
      </c>
      <c r="I182" s="118">
        <f>'SERIES_DB-MetaData-SI_Units'!S182/'SERIES_DB-MetaData-SI_Units'!P182</f>
        <v>0.88888888888888884</v>
      </c>
      <c r="J182" s="118">
        <f>'SERIES_DB-MetaData-SI_Units'!S182</f>
        <v>1200</v>
      </c>
      <c r="K182" s="120">
        <f>'SERIES_DB-MetaData-SI_Units'!AG182</f>
        <v>1.3512199442599937</v>
      </c>
      <c r="L182" s="121">
        <f>'SERIES_DB-MetaData-SI_Units'!AY182</f>
        <v>0.33510321638291124</v>
      </c>
      <c r="M182" s="121">
        <f>'SERIES_DB-MetaData-SI_Units'!AZ182</f>
        <v>0</v>
      </c>
      <c r="N182" s="122"/>
      <c r="O182" s="123">
        <f>'SERIES_DB-MetaData-SI_Units'!BX182</f>
        <v>2</v>
      </c>
      <c r="P182" s="123"/>
      <c r="Q182" s="124"/>
      <c r="R182" s="124"/>
      <c r="S182" s="119"/>
      <c r="T182" s="119"/>
      <c r="U182" s="119"/>
      <c r="V182" s="184"/>
      <c r="W182" s="119"/>
      <c r="X182" s="119"/>
      <c r="Y182" s="119"/>
      <c r="Z182" s="119"/>
      <c r="AA182" s="125"/>
      <c r="AB182" s="118"/>
      <c r="AC182" s="118"/>
      <c r="AD182" s="126"/>
      <c r="AE182" s="119"/>
      <c r="AF182" s="119"/>
      <c r="AG182" s="119"/>
      <c r="AH182" s="119"/>
      <c r="AI182" s="119"/>
      <c r="AJ182" s="119"/>
      <c r="AK182" s="119"/>
      <c r="AL182" s="123">
        <f>'SERIES_DB-MetaData-SI_Units'!BX182</f>
        <v>2</v>
      </c>
    </row>
    <row r="183" spans="1:38">
      <c r="A183" s="84">
        <f>'SERIES_DB-MetaData'!A183</f>
        <v>178</v>
      </c>
      <c r="B183" s="84">
        <f>'SERIES_DB-MetaData'!B183</f>
        <v>0</v>
      </c>
      <c r="C183" s="105">
        <f>'SERIES_DB-MetaData'!C183</f>
        <v>12</v>
      </c>
      <c r="D183" s="105" t="str">
        <f>'SERIES_DB-MetaData'!D183</f>
        <v>S1W5-0.00-4.5-1.4</v>
      </c>
      <c r="E183" s="105" t="str">
        <f>'SERIES_DB-MetaData'!E183</f>
        <v>Matsuoka et al. 2003</v>
      </c>
      <c r="F183" s="87" t="str">
        <f>'SERIES_DB-MetaData'!F183</f>
        <v>SI</v>
      </c>
      <c r="G183" s="118">
        <f>'SERIES_DB-MetaData-SI_Units'!I183</f>
        <v>27</v>
      </c>
      <c r="H183" s="119">
        <f>('SERIES_DB-MetaData-SI_Units'!L183*1000)/'SERIES_DB-MetaData-SI_Units'!U183</f>
        <v>3.3534000000000006</v>
      </c>
      <c r="I183" s="118">
        <f>'SERIES_DB-MetaData-SI_Units'!S183/'SERIES_DB-MetaData-SI_Units'!P183</f>
        <v>0.88888888888888884</v>
      </c>
      <c r="J183" s="118">
        <f>'SERIES_DB-MetaData-SI_Units'!S183</f>
        <v>1200</v>
      </c>
      <c r="K183" s="120">
        <f>'SERIES_DB-MetaData-SI_Units'!AG183</f>
        <v>1.3512199442599937</v>
      </c>
      <c r="L183" s="121">
        <f>'SERIES_DB-MetaData-SI_Units'!AY183</f>
        <v>0.33510321638291124</v>
      </c>
      <c r="M183" s="121">
        <f>'SERIES_DB-MetaData-SI_Units'!AZ183</f>
        <v>0</v>
      </c>
      <c r="N183" s="122"/>
      <c r="O183" s="123">
        <f>'SERIES_DB-MetaData-SI_Units'!BX183</f>
        <v>2</v>
      </c>
      <c r="P183" s="123"/>
      <c r="Q183" s="124"/>
      <c r="R183" s="124"/>
      <c r="S183" s="119"/>
      <c r="T183" s="119"/>
      <c r="U183" s="119"/>
      <c r="V183" s="184"/>
      <c r="W183" s="119"/>
      <c r="X183" s="119"/>
      <c r="Y183" s="119"/>
      <c r="Z183" s="119"/>
      <c r="AA183" s="125"/>
      <c r="AB183" s="118"/>
      <c r="AC183" s="118"/>
      <c r="AD183" s="126"/>
      <c r="AE183" s="119"/>
      <c r="AF183" s="119"/>
      <c r="AG183" s="119"/>
      <c r="AH183" s="119"/>
      <c r="AI183" s="119"/>
      <c r="AJ183" s="119"/>
      <c r="AK183" s="119"/>
      <c r="AL183" s="123">
        <f>'SERIES_DB-MetaData-SI_Units'!BX183</f>
        <v>2</v>
      </c>
    </row>
    <row r="184" spans="1:38">
      <c r="A184" s="84">
        <f>'SERIES_DB-MetaData'!A184</f>
        <v>179</v>
      </c>
      <c r="B184" s="84">
        <f>'SERIES_DB-MetaData'!B184</f>
        <v>0</v>
      </c>
      <c r="C184" s="105">
        <f>'SERIES_DB-MetaData'!C184</f>
        <v>1</v>
      </c>
      <c r="D184" s="105" t="str">
        <f>'SERIES_DB-MetaData'!D184</f>
        <v>NO. 1</v>
      </c>
      <c r="E184" s="105" t="str">
        <f>'SERIES_DB-MetaData'!E184</f>
        <v>Nakachi, Toda et Tabata (1996)</v>
      </c>
      <c r="F184" s="87" t="str">
        <f>'SERIES_DB-MetaData'!F184</f>
        <v>SI</v>
      </c>
      <c r="G184" s="118">
        <f>'SERIES_DB-MetaData-SI_Units'!I184</f>
        <v>52.6</v>
      </c>
      <c r="H184" s="119">
        <f>('SERIES_DB-MetaData-SI_Units'!L184*1000)/'SERIES_DB-MetaData-SI_Units'!U184</f>
        <v>21.685393258426963</v>
      </c>
      <c r="I184" s="118">
        <f>'SERIES_DB-MetaData-SI_Units'!S184/'SERIES_DB-MetaData-SI_Units'!P184</f>
        <v>2.5555555555555554</v>
      </c>
      <c r="J184" s="118">
        <f>'SERIES_DB-MetaData-SI_Units'!S184</f>
        <v>2300</v>
      </c>
      <c r="K184" s="120">
        <f>'SERIES_DB-MetaData-SI_Units'!AG184</f>
        <v>9.8052205168220774E-2</v>
      </c>
      <c r="L184" s="121">
        <f>'SERIES_DB-MetaData-SI_Units'!AY184</f>
        <v>1.1423973285781066</v>
      </c>
      <c r="M184" s="121">
        <f>'SERIES_DB-MetaData-SI_Units'!AZ184</f>
        <v>0</v>
      </c>
      <c r="N184" s="122"/>
      <c r="O184" s="123">
        <f>'SERIES_DB-MetaData-SI_Units'!BX184</f>
        <v>1</v>
      </c>
      <c r="P184" s="123"/>
      <c r="Q184" s="124"/>
      <c r="R184" s="124"/>
      <c r="S184" s="119"/>
      <c r="T184" s="119"/>
      <c r="U184" s="119"/>
      <c r="V184" s="184"/>
      <c r="W184" s="119"/>
      <c r="X184" s="119"/>
      <c r="Y184" s="119"/>
      <c r="Z184" s="119"/>
      <c r="AA184" s="125"/>
      <c r="AB184" s="118"/>
      <c r="AC184" s="118"/>
      <c r="AD184" s="126"/>
      <c r="AE184" s="119"/>
      <c r="AF184" s="119"/>
      <c r="AG184" s="119"/>
      <c r="AH184" s="119"/>
      <c r="AI184" s="119"/>
      <c r="AJ184" s="119"/>
      <c r="AK184" s="119"/>
      <c r="AL184" s="123">
        <f>'SERIES_DB-MetaData-SI_Units'!BX184</f>
        <v>1</v>
      </c>
    </row>
    <row r="185" spans="1:38">
      <c r="A185" s="84">
        <f>'SERIES_DB-MetaData'!A185</f>
        <v>180</v>
      </c>
      <c r="B185" s="84">
        <f>'SERIES_DB-MetaData'!B185</f>
        <v>0</v>
      </c>
      <c r="C185" s="105">
        <f>'SERIES_DB-MetaData'!C185</f>
        <v>2</v>
      </c>
      <c r="D185" s="105" t="str">
        <f>'SERIES_DB-MetaData'!D185</f>
        <v>NO. 2</v>
      </c>
      <c r="E185" s="105" t="str">
        <f>'SERIES_DB-MetaData'!E185</f>
        <v>Nakachi, Toda et Tabata (1996)</v>
      </c>
      <c r="F185" s="87" t="str">
        <f>'SERIES_DB-MetaData'!F185</f>
        <v>SI</v>
      </c>
      <c r="G185" s="118">
        <f>'SERIES_DB-MetaData-SI_Units'!I185</f>
        <v>71.900000000000006</v>
      </c>
      <c r="H185" s="119">
        <f>('SERIES_DB-MetaData-SI_Units'!L185*1000)/'SERIES_DB-MetaData-SI_Units'!U185</f>
        <v>32.641975308641975</v>
      </c>
      <c r="I185" s="118">
        <f>'SERIES_DB-MetaData-SI_Units'!S185/'SERIES_DB-MetaData-SI_Units'!P185</f>
        <v>2.5555555555555554</v>
      </c>
      <c r="J185" s="118">
        <f>'SERIES_DB-MetaData-SI_Units'!S185</f>
        <v>2300</v>
      </c>
      <c r="K185" s="120">
        <f>'SERIES_DB-MetaData-SI_Units'!AG185</f>
        <v>0.10773637357989689</v>
      </c>
      <c r="L185" s="121">
        <f>'SERIES_DB-MetaData-SI_Units'!AY185</f>
        <v>0.82538206989768192</v>
      </c>
      <c r="M185" s="121">
        <f>'SERIES_DB-MetaData-SI_Units'!AZ185</f>
        <v>0</v>
      </c>
      <c r="N185" s="122"/>
      <c r="O185" s="123">
        <f>'SERIES_DB-MetaData-SI_Units'!BX185</f>
        <v>1</v>
      </c>
      <c r="P185" s="123"/>
      <c r="Q185" s="124"/>
      <c r="R185" s="124"/>
      <c r="S185" s="119"/>
      <c r="T185" s="119"/>
      <c r="U185" s="119"/>
      <c r="V185" s="184"/>
      <c r="W185" s="119"/>
      <c r="X185" s="119"/>
      <c r="Y185" s="119"/>
      <c r="Z185" s="119"/>
      <c r="AA185" s="125"/>
      <c r="AB185" s="118"/>
      <c r="AC185" s="118"/>
      <c r="AD185" s="126"/>
      <c r="AE185" s="119"/>
      <c r="AF185" s="119"/>
      <c r="AG185" s="119"/>
      <c r="AH185" s="119"/>
      <c r="AI185" s="119"/>
      <c r="AJ185" s="119"/>
      <c r="AK185" s="119"/>
      <c r="AL185" s="123">
        <f>'SERIES_DB-MetaData-SI_Units'!BX185</f>
        <v>1</v>
      </c>
    </row>
    <row r="186" spans="1:38">
      <c r="A186" s="84">
        <f>'SERIES_DB-MetaData'!A186</f>
        <v>181</v>
      </c>
      <c r="B186" s="84">
        <f>'SERIES_DB-MetaData'!B186</f>
        <v>0</v>
      </c>
      <c r="C186" s="105">
        <f>'SERIES_DB-MetaData'!C186</f>
        <v>3</v>
      </c>
      <c r="D186" s="105" t="str">
        <f>'SERIES_DB-MetaData'!D186</f>
        <v>NO. 3</v>
      </c>
      <c r="E186" s="105" t="str">
        <f>'SERIES_DB-MetaData'!E186</f>
        <v>Nakachi, Toda et Tabata (1996)</v>
      </c>
      <c r="F186" s="87" t="str">
        <f>'SERIES_DB-MetaData'!F186</f>
        <v>SI</v>
      </c>
      <c r="G186" s="118">
        <f>'SERIES_DB-MetaData-SI_Units'!I186</f>
        <v>70.900000000000006</v>
      </c>
      <c r="H186" s="119">
        <f>('SERIES_DB-MetaData-SI_Units'!L186*1000)/'SERIES_DB-MetaData-SI_Units'!U186</f>
        <v>34.273684210526319</v>
      </c>
      <c r="I186" s="118">
        <f>'SERIES_DB-MetaData-SI_Units'!S186/'SERIES_DB-MetaData-SI_Units'!P186</f>
        <v>2.5555555555555554</v>
      </c>
      <c r="J186" s="118">
        <f>'SERIES_DB-MetaData-SI_Units'!S186</f>
        <v>2300</v>
      </c>
      <c r="K186" s="120">
        <f>'SERIES_DB-MetaData-SI_Units'!AG186</f>
        <v>0.68894575736618269</v>
      </c>
      <c r="L186" s="121">
        <f>'SERIES_DB-MetaData-SI_Units'!AY186</f>
        <v>0.82538206989768192</v>
      </c>
      <c r="M186" s="121">
        <f>'SERIES_DB-MetaData-SI_Units'!AZ186</f>
        <v>0</v>
      </c>
      <c r="N186" s="122"/>
      <c r="O186" s="123">
        <f>'SERIES_DB-MetaData-SI_Units'!BX186</f>
        <v>1</v>
      </c>
      <c r="P186" s="123"/>
      <c r="Q186" s="124"/>
      <c r="R186" s="124"/>
      <c r="S186" s="119"/>
      <c r="T186" s="119"/>
      <c r="U186" s="119"/>
      <c r="V186" s="184"/>
      <c r="W186" s="119"/>
      <c r="X186" s="119"/>
      <c r="Y186" s="119"/>
      <c r="Z186" s="119"/>
      <c r="AA186" s="125"/>
      <c r="AB186" s="118"/>
      <c r="AC186" s="118"/>
      <c r="AD186" s="126"/>
      <c r="AE186" s="119"/>
      <c r="AF186" s="119"/>
      <c r="AG186" s="119"/>
      <c r="AH186" s="119"/>
      <c r="AI186" s="119"/>
      <c r="AJ186" s="119"/>
      <c r="AK186" s="119"/>
      <c r="AL186" s="123">
        <f>'SERIES_DB-MetaData-SI_Units'!BX186</f>
        <v>1</v>
      </c>
    </row>
    <row r="187" spans="1:38">
      <c r="A187" s="84">
        <f>'SERIES_DB-MetaData'!A187</f>
        <v>182</v>
      </c>
      <c r="B187" s="84">
        <f>'SERIES_DB-MetaData'!B187</f>
        <v>0</v>
      </c>
      <c r="C187" s="105">
        <f>'SERIES_DB-MetaData'!C187</f>
        <v>4</v>
      </c>
      <c r="D187" s="105" t="str">
        <f>'SERIES_DB-MetaData'!D187</f>
        <v>NO. 4</v>
      </c>
      <c r="E187" s="105" t="str">
        <f>'SERIES_DB-MetaData'!E187</f>
        <v>Nakachi, Toda et Tabata (1996)</v>
      </c>
      <c r="F187" s="87" t="str">
        <f>'SERIES_DB-MetaData'!F187</f>
        <v>SI</v>
      </c>
      <c r="G187" s="118">
        <f>'SERIES_DB-MetaData-SI_Units'!I187</f>
        <v>66.2</v>
      </c>
      <c r="H187" s="119">
        <f>('SERIES_DB-MetaData-SI_Units'!L187*1000)/'SERIES_DB-MetaData-SI_Units'!U187</f>
        <v>32</v>
      </c>
      <c r="I187" s="118">
        <f>'SERIES_DB-MetaData-SI_Units'!S187/'SERIES_DB-MetaData-SI_Units'!P187</f>
        <v>2.5555555555555554</v>
      </c>
      <c r="J187" s="118">
        <f>'SERIES_DB-MetaData-SI_Units'!S187</f>
        <v>2300</v>
      </c>
      <c r="K187" s="120">
        <f>'SERIES_DB-MetaData-SI_Units'!AG187</f>
        <v>0.68894575736618269</v>
      </c>
      <c r="L187" s="121">
        <f>'SERIES_DB-MetaData-SI_Units'!AY187</f>
        <v>1.6507641397953638</v>
      </c>
      <c r="M187" s="121">
        <f>'SERIES_DB-MetaData-SI_Units'!AZ187</f>
        <v>0</v>
      </c>
      <c r="N187" s="122"/>
      <c r="O187" s="123">
        <f>'SERIES_DB-MetaData-SI_Units'!BX187</f>
        <v>1</v>
      </c>
      <c r="P187" s="123"/>
      <c r="Q187" s="124"/>
      <c r="R187" s="124"/>
      <c r="S187" s="119"/>
      <c r="T187" s="119"/>
      <c r="U187" s="119"/>
      <c r="V187" s="184"/>
      <c r="W187" s="119"/>
      <c r="X187" s="119"/>
      <c r="Y187" s="119"/>
      <c r="Z187" s="119"/>
      <c r="AA187" s="125"/>
      <c r="AB187" s="118"/>
      <c r="AC187" s="118"/>
      <c r="AD187" s="126"/>
      <c r="AE187" s="119"/>
      <c r="AF187" s="119"/>
      <c r="AG187" s="119"/>
      <c r="AH187" s="119"/>
      <c r="AI187" s="119"/>
      <c r="AJ187" s="119"/>
      <c r="AK187" s="119"/>
      <c r="AL187" s="123">
        <f>'SERIES_DB-MetaData-SI_Units'!BX187</f>
        <v>1</v>
      </c>
    </row>
    <row r="188" spans="1:38">
      <c r="A188" s="84">
        <f>'SERIES_DB-MetaData'!A188</f>
        <v>183</v>
      </c>
      <c r="B188" s="84">
        <f>'SERIES_DB-MetaData'!B188</f>
        <v>0</v>
      </c>
      <c r="C188" s="105">
        <f>'SERIES_DB-MetaData'!C188</f>
        <v>1</v>
      </c>
      <c r="D188" s="105" t="str">
        <f>'SERIES_DB-MetaData'!D188</f>
        <v>I-1</v>
      </c>
      <c r="E188" s="105" t="str">
        <f>'SERIES_DB-MetaData'!E188</f>
        <v>Nakamura et al 2009</v>
      </c>
      <c r="F188" s="87" t="str">
        <f>'SERIES_DB-MetaData'!F188</f>
        <v>SI</v>
      </c>
      <c r="G188" s="118">
        <f>'SERIES_DB-MetaData-SI_Units'!I188</f>
        <v>39.299999999999997</v>
      </c>
      <c r="H188" s="119">
        <f>('SERIES_DB-MetaData-SI_Units'!L188*1000)/'SERIES_DB-MetaData-SI_Units'!U188</f>
        <v>3.019288</v>
      </c>
      <c r="I188" s="118">
        <f>'SERIES_DB-MetaData-SI_Units'!S188/'SERIES_DB-MetaData-SI_Units'!P188</f>
        <v>0.7441860465116279</v>
      </c>
      <c r="J188" s="118">
        <f>'SERIES_DB-MetaData-SI_Units'!S188</f>
        <v>1600</v>
      </c>
      <c r="K188" s="120">
        <f>'SERIES_DB-MetaData-SI_Units'!AG188</f>
        <v>0.41887902047863906</v>
      </c>
      <c r="L188" s="121">
        <f>'SERIES_DB-MetaData-SI_Units'!AY188</f>
        <v>0.1915605276579142</v>
      </c>
      <c r="M188" s="121">
        <f>'SERIES_DB-MetaData-SI_Units'!AZ188</f>
        <v>0</v>
      </c>
      <c r="N188" s="122"/>
      <c r="O188" s="123">
        <f>'SERIES_DB-MetaData-SI_Units'!BX188</f>
        <v>8</v>
      </c>
      <c r="P188" s="123"/>
      <c r="Q188" s="124"/>
      <c r="R188" s="124"/>
      <c r="S188" s="119"/>
      <c r="T188" s="119"/>
      <c r="U188" s="119"/>
      <c r="V188" s="184"/>
      <c r="W188" s="119"/>
      <c r="X188" s="119"/>
      <c r="Y188" s="119"/>
      <c r="Z188" s="119"/>
      <c r="AA188" s="125"/>
      <c r="AB188" s="118"/>
      <c r="AC188" s="118"/>
      <c r="AD188" s="126"/>
      <c r="AE188" s="119"/>
      <c r="AF188" s="119"/>
      <c r="AG188" s="119"/>
      <c r="AH188" s="119"/>
      <c r="AI188" s="119"/>
      <c r="AJ188" s="119"/>
      <c r="AK188" s="119"/>
      <c r="AL188" s="123">
        <f>'SERIES_DB-MetaData-SI_Units'!BX188</f>
        <v>8</v>
      </c>
    </row>
    <row r="189" spans="1:38">
      <c r="A189" s="84">
        <f>'SERIES_DB-MetaData'!A189</f>
        <v>184</v>
      </c>
      <c r="B189" s="84">
        <f>'SERIES_DB-MetaData'!B189</f>
        <v>0</v>
      </c>
      <c r="C189" s="105">
        <f>'SERIES_DB-MetaData'!C189</f>
        <v>2</v>
      </c>
      <c r="D189" s="105" t="str">
        <f>'SERIES_DB-MetaData'!D189</f>
        <v>I-2</v>
      </c>
      <c r="E189" s="105" t="str">
        <f>'SERIES_DB-MetaData'!E189</f>
        <v>Nakamura et al 2009</v>
      </c>
      <c r="F189" s="87" t="str">
        <f>'SERIES_DB-MetaData'!F189</f>
        <v>SI</v>
      </c>
      <c r="G189" s="118">
        <f>'SERIES_DB-MetaData-SI_Units'!I189</f>
        <v>41.8</v>
      </c>
      <c r="H189" s="119">
        <f>('SERIES_DB-MetaData-SI_Units'!L189*1000)/'SERIES_DB-MetaData-SI_Units'!U189</f>
        <v>2.9956666666666667</v>
      </c>
      <c r="I189" s="118">
        <f>'SERIES_DB-MetaData-SI_Units'!S189/'SERIES_DB-MetaData-SI_Units'!P189</f>
        <v>0.7441860465116279</v>
      </c>
      <c r="J189" s="118">
        <f>'SERIES_DB-MetaData-SI_Units'!S189</f>
        <v>1600</v>
      </c>
      <c r="K189" s="120">
        <f>'SERIES_DB-MetaData-SI_Units'!AG189</f>
        <v>0.58643062867009466</v>
      </c>
      <c r="L189" s="121">
        <f>'SERIES_DB-MetaData-SI_Units'!AY189</f>
        <v>0.25750759455654043</v>
      </c>
      <c r="M189" s="121">
        <f>'SERIES_DB-MetaData-SI_Units'!AZ189</f>
        <v>0</v>
      </c>
      <c r="N189" s="122"/>
      <c r="O189" s="123">
        <f>'SERIES_DB-MetaData-SI_Units'!BX189</f>
        <v>8</v>
      </c>
      <c r="P189" s="123"/>
      <c r="Q189" s="124"/>
      <c r="R189" s="124"/>
      <c r="S189" s="119"/>
      <c r="T189" s="119"/>
      <c r="U189" s="119"/>
      <c r="V189" s="184"/>
      <c r="W189" s="119"/>
      <c r="X189" s="119"/>
      <c r="Y189" s="119"/>
      <c r="Z189" s="119"/>
      <c r="AA189" s="125"/>
      <c r="AB189" s="118"/>
      <c r="AC189" s="118"/>
      <c r="AD189" s="126"/>
      <c r="AE189" s="119"/>
      <c r="AF189" s="119"/>
      <c r="AG189" s="119"/>
      <c r="AH189" s="119"/>
      <c r="AI189" s="119"/>
      <c r="AJ189" s="119"/>
      <c r="AK189" s="119"/>
      <c r="AL189" s="123">
        <f>'SERIES_DB-MetaData-SI_Units'!BX189</f>
        <v>8</v>
      </c>
    </row>
    <row r="190" spans="1:38">
      <c r="A190" s="84">
        <f>'SERIES_DB-MetaData'!A190</f>
        <v>185</v>
      </c>
      <c r="B190" s="84">
        <f>'SERIES_DB-MetaData'!B190</f>
        <v>0</v>
      </c>
      <c r="C190" s="105">
        <f>'SERIES_DB-MetaData'!C190</f>
        <v>1</v>
      </c>
      <c r="D190" s="105" t="str">
        <f>'SERIES_DB-MetaData'!D190</f>
        <v>B1</v>
      </c>
      <c r="E190" s="105" t="str">
        <f>'SERIES_DB-MetaData'!E190</f>
        <v>Oesterle et al. (1976)</v>
      </c>
      <c r="F190" s="87" t="str">
        <f>'SERIES_DB-MetaData'!F190</f>
        <v>SI</v>
      </c>
      <c r="G190" s="118">
        <f>'SERIES_DB-MetaData-SI_Units'!I190</f>
        <v>53</v>
      </c>
      <c r="H190" s="119">
        <f>('SERIES_DB-MetaData-SI_Units'!L190*1000)/'SERIES_DB-MetaData-SI_Units'!U190</f>
        <v>0</v>
      </c>
      <c r="I190" s="118">
        <f>'SERIES_DB-MetaData-SI_Units'!S190/'SERIES_DB-MetaData-SI_Units'!P190</f>
        <v>2.4</v>
      </c>
      <c r="J190" s="118">
        <f>'SERIES_DB-MetaData-SI_Units'!S190</f>
        <v>4572</v>
      </c>
      <c r="K190" s="120">
        <f>'SERIES_DB-MetaData-SI_Units'!AG190</f>
        <v>0.45824632641733265</v>
      </c>
      <c r="L190" s="121">
        <f>'SERIES_DB-MetaData-SI_Units'!AY190</f>
        <v>0.12447744096055788</v>
      </c>
      <c r="M190" s="121">
        <f>'SERIES_DB-MetaData-SI_Units'!AZ190</f>
        <v>0</v>
      </c>
      <c r="N190" s="122"/>
      <c r="O190" s="123">
        <f>'SERIES_DB-MetaData-SI_Units'!BX190</f>
        <v>1</v>
      </c>
      <c r="P190" s="123"/>
      <c r="Q190" s="124"/>
      <c r="R190" s="124"/>
      <c r="S190" s="119"/>
      <c r="T190" s="119"/>
      <c r="U190" s="119"/>
      <c r="V190" s="184"/>
      <c r="W190" s="119"/>
      <c r="X190" s="119"/>
      <c r="Y190" s="119"/>
      <c r="Z190" s="119"/>
      <c r="AA190" s="125"/>
      <c r="AB190" s="118"/>
      <c r="AC190" s="118"/>
      <c r="AD190" s="126"/>
      <c r="AE190" s="119"/>
      <c r="AF190" s="119"/>
      <c r="AG190" s="119"/>
      <c r="AH190" s="119"/>
      <c r="AI190" s="119"/>
      <c r="AJ190" s="119"/>
      <c r="AK190" s="119"/>
      <c r="AL190" s="123">
        <f>'SERIES_DB-MetaData-SI_Units'!BX190</f>
        <v>1</v>
      </c>
    </row>
    <row r="191" spans="1:38">
      <c r="A191" s="84">
        <f>'SERIES_DB-MetaData'!A191</f>
        <v>186</v>
      </c>
      <c r="B191" s="84">
        <f>'SERIES_DB-MetaData'!B191</f>
        <v>0</v>
      </c>
      <c r="C191" s="105">
        <f>'SERIES_DB-MetaData'!C191</f>
        <v>2</v>
      </c>
      <c r="D191" s="105" t="str">
        <f>'SERIES_DB-MetaData'!D191</f>
        <v>B2</v>
      </c>
      <c r="E191" s="105" t="str">
        <f>'SERIES_DB-MetaData'!E191</f>
        <v>Oesterle et al. (1976)</v>
      </c>
      <c r="F191" s="87" t="str">
        <f>'SERIES_DB-MetaData'!F191</f>
        <v>SI</v>
      </c>
      <c r="G191" s="118">
        <f>'SERIES_DB-MetaData-SI_Units'!I191</f>
        <v>53.6</v>
      </c>
      <c r="H191" s="119">
        <f>('SERIES_DB-MetaData-SI_Units'!L191*1000)/'SERIES_DB-MetaData-SI_Units'!U191</f>
        <v>0</v>
      </c>
      <c r="I191" s="118">
        <f>'SERIES_DB-MetaData-SI_Units'!S191/'SERIES_DB-MetaData-SI_Units'!P191</f>
        <v>2.4</v>
      </c>
      <c r="J191" s="118">
        <f>'SERIES_DB-MetaData-SI_Units'!S191</f>
        <v>4572</v>
      </c>
      <c r="K191" s="120" t="e">
        <f>'SERIES_DB-MetaData-SI_Units'!AG191</f>
        <v>#REF!</v>
      </c>
      <c r="L191" s="121">
        <f>'SERIES_DB-MetaData-SI_Units'!AY191</f>
        <v>0.12447744096055788</v>
      </c>
      <c r="M191" s="121">
        <f>'SERIES_DB-MetaData-SI_Units'!AZ191</f>
        <v>0</v>
      </c>
      <c r="N191" s="122"/>
      <c r="O191" s="123">
        <f>'SERIES_DB-MetaData-SI_Units'!BX191</f>
        <v>2</v>
      </c>
      <c r="P191" s="123"/>
      <c r="Q191" s="124"/>
      <c r="R191" s="124"/>
      <c r="S191" s="119"/>
      <c r="T191" s="119"/>
      <c r="U191" s="119"/>
      <c r="V191" s="184"/>
      <c r="W191" s="119"/>
      <c r="X191" s="119"/>
      <c r="Y191" s="119"/>
      <c r="Z191" s="119"/>
      <c r="AA191" s="125"/>
      <c r="AB191" s="118"/>
      <c r="AC191" s="118"/>
      <c r="AD191" s="126"/>
      <c r="AE191" s="119"/>
      <c r="AF191" s="119"/>
      <c r="AG191" s="119"/>
      <c r="AH191" s="119"/>
      <c r="AI191" s="119"/>
      <c r="AJ191" s="119"/>
      <c r="AK191" s="119"/>
      <c r="AL191" s="123">
        <f>'SERIES_DB-MetaData-SI_Units'!BX191</f>
        <v>2</v>
      </c>
    </row>
    <row r="192" spans="1:38">
      <c r="A192" s="84">
        <f>'SERIES_DB-MetaData'!A192</f>
        <v>187</v>
      </c>
      <c r="B192" s="84">
        <f>'SERIES_DB-MetaData'!B192</f>
        <v>0</v>
      </c>
      <c r="C192" s="105">
        <f>'SERIES_DB-MetaData'!C192</f>
        <v>3</v>
      </c>
      <c r="D192" s="105" t="str">
        <f>'SERIES_DB-MetaData'!D192</f>
        <v>B3</v>
      </c>
      <c r="E192" s="105" t="str">
        <f>'SERIES_DB-MetaData'!E192</f>
        <v>Oesterle et al. (1976)</v>
      </c>
      <c r="F192" s="87" t="str">
        <f>'SERIES_DB-MetaData'!F192</f>
        <v>SI</v>
      </c>
      <c r="G192" s="118">
        <f>'SERIES_DB-MetaData-SI_Units'!I192</f>
        <v>47.3</v>
      </c>
      <c r="H192" s="119">
        <f>('SERIES_DB-MetaData-SI_Units'!L192*1000)/'SERIES_DB-MetaData-SI_Units'!U192</f>
        <v>0</v>
      </c>
      <c r="I192" s="118">
        <f>'SERIES_DB-MetaData-SI_Units'!S192/'SERIES_DB-MetaData-SI_Units'!P192</f>
        <v>2.4</v>
      </c>
      <c r="J192" s="118">
        <f>'SERIES_DB-MetaData-SI_Units'!S192</f>
        <v>4572</v>
      </c>
      <c r="K192" s="120">
        <f>'SERIES_DB-MetaData-SI_Units'!AG192</f>
        <v>0.45555640356021765</v>
      </c>
      <c r="L192" s="121">
        <f>'SERIES_DB-MetaData-SI_Units'!AY192</f>
        <v>1.2215705860595412</v>
      </c>
      <c r="M192" s="121">
        <f>'SERIES_DB-MetaData-SI_Units'!AZ192</f>
        <v>0</v>
      </c>
      <c r="N192" s="122"/>
      <c r="O192" s="123">
        <f>'SERIES_DB-MetaData-SI_Units'!BX192</f>
        <v>1</v>
      </c>
      <c r="P192" s="123"/>
      <c r="Q192" s="124"/>
      <c r="R192" s="124"/>
      <c r="S192" s="119"/>
      <c r="T192" s="119"/>
      <c r="U192" s="119"/>
      <c r="V192" s="184"/>
      <c r="W192" s="119"/>
      <c r="X192" s="119"/>
      <c r="Y192" s="119"/>
      <c r="Z192" s="119"/>
      <c r="AA192" s="125"/>
      <c r="AB192" s="118"/>
      <c r="AC192" s="118"/>
      <c r="AD192" s="126"/>
      <c r="AE192" s="119"/>
      <c r="AF192" s="119"/>
      <c r="AG192" s="119"/>
      <c r="AH192" s="119"/>
      <c r="AI192" s="119"/>
      <c r="AJ192" s="119"/>
      <c r="AK192" s="119"/>
      <c r="AL192" s="123">
        <f>'SERIES_DB-MetaData-SI_Units'!BX192</f>
        <v>1</v>
      </c>
    </row>
    <row r="193" spans="1:38">
      <c r="A193" s="84">
        <f>'SERIES_DB-MetaData'!A193</f>
        <v>188</v>
      </c>
      <c r="B193" s="84">
        <f>'SERIES_DB-MetaData'!B193</f>
        <v>0</v>
      </c>
      <c r="C193" s="105">
        <f>'SERIES_DB-MetaData'!C193</f>
        <v>4</v>
      </c>
      <c r="D193" s="105" t="str">
        <f>'SERIES_DB-MetaData'!D193</f>
        <v>B4</v>
      </c>
      <c r="E193" s="105" t="str">
        <f>'SERIES_DB-MetaData'!E193</f>
        <v>Oesterle et al. (1976)</v>
      </c>
      <c r="F193" s="87" t="str">
        <f>'SERIES_DB-MetaData'!F193</f>
        <v>SI</v>
      </c>
      <c r="G193" s="118">
        <f>'SERIES_DB-MetaData-SI_Units'!I193</f>
        <v>45</v>
      </c>
      <c r="H193" s="119">
        <f>('SERIES_DB-MetaData-SI_Units'!L193*1000)/'SERIES_DB-MetaData-SI_Units'!U193</f>
        <v>0</v>
      </c>
      <c r="I193" s="118">
        <f>'SERIES_DB-MetaData-SI_Units'!S193/'SERIES_DB-MetaData-SI_Units'!P193</f>
        <v>2.4</v>
      </c>
      <c r="J193" s="118">
        <f>'SERIES_DB-MetaData-SI_Units'!S193</f>
        <v>4572</v>
      </c>
      <c r="K193" s="120">
        <f>'SERIES_DB-MetaData-SI_Units'!AG193</f>
        <v>0.5895292151208068</v>
      </c>
      <c r="L193" s="121">
        <f>'SERIES_DB-MetaData-SI_Units'!AY193</f>
        <v>1.2215705860595412</v>
      </c>
      <c r="M193" s="121">
        <f>'SERIES_DB-MetaData-SI_Units'!AZ193</f>
        <v>0</v>
      </c>
      <c r="N193" s="122"/>
      <c r="O193" s="123">
        <f>'SERIES_DB-MetaData-SI_Units'!BX193</f>
        <v>1</v>
      </c>
      <c r="P193" s="123"/>
      <c r="Q193" s="124"/>
      <c r="R193" s="124"/>
      <c r="S193" s="119"/>
      <c r="T193" s="119"/>
      <c r="U193" s="119"/>
      <c r="V193" s="184"/>
      <c r="W193" s="119"/>
      <c r="X193" s="119"/>
      <c r="Y193" s="119"/>
      <c r="Z193" s="119"/>
      <c r="AA193" s="125"/>
      <c r="AB193" s="118"/>
      <c r="AC193" s="118"/>
      <c r="AD193" s="126"/>
      <c r="AE193" s="119"/>
      <c r="AF193" s="119"/>
      <c r="AG193" s="119"/>
      <c r="AH193" s="119"/>
      <c r="AI193" s="119"/>
      <c r="AJ193" s="119"/>
      <c r="AK193" s="119"/>
      <c r="AL193" s="123">
        <f>'SERIES_DB-MetaData-SI_Units'!BX193</f>
        <v>1</v>
      </c>
    </row>
    <row r="194" spans="1:38">
      <c r="A194" s="84">
        <f>'SERIES_DB-MetaData'!A194</f>
        <v>189</v>
      </c>
      <c r="B194" s="84">
        <f>'SERIES_DB-MetaData'!B194</f>
        <v>0</v>
      </c>
      <c r="C194" s="105">
        <f>'SERIES_DB-MetaData'!C194</f>
        <v>5</v>
      </c>
      <c r="D194" s="105" t="str">
        <f>'SERIES_DB-MetaData'!D194</f>
        <v>B5</v>
      </c>
      <c r="E194" s="105" t="str">
        <f>'SERIES_DB-MetaData'!E194</f>
        <v>Oesterle et al. (1976)</v>
      </c>
      <c r="F194" s="87" t="str">
        <f>'SERIES_DB-MetaData'!F194</f>
        <v>SI</v>
      </c>
      <c r="G194" s="118">
        <f>'SERIES_DB-MetaData-SI_Units'!I194</f>
        <v>45.3</v>
      </c>
      <c r="H194" s="119">
        <f>('SERIES_DB-MetaData-SI_Units'!L194*1000)/'SERIES_DB-MetaData-SI_Units'!U194</f>
        <v>0</v>
      </c>
      <c r="I194" s="118">
        <f>'SERIES_DB-MetaData-SI_Units'!S194/'SERIES_DB-MetaData-SI_Units'!P194</f>
        <v>2.4</v>
      </c>
      <c r="J194" s="118">
        <f>'SERIES_DB-MetaData-SI_Units'!S194</f>
        <v>4572</v>
      </c>
      <c r="K194" s="120">
        <f>'SERIES_DB-MetaData-SI_Units'!AG194</f>
        <v>1.5220148723355178</v>
      </c>
      <c r="L194" s="121">
        <f>'SERIES_DB-MetaData-SI_Units'!AY194</f>
        <v>1.2215705860595412</v>
      </c>
      <c r="M194" s="121">
        <f>'SERIES_DB-MetaData-SI_Units'!AZ194</f>
        <v>0</v>
      </c>
      <c r="N194" s="122"/>
      <c r="O194" s="123">
        <f>'SERIES_DB-MetaData-SI_Units'!BX194</f>
        <v>4</v>
      </c>
      <c r="P194" s="123"/>
      <c r="Q194" s="124"/>
      <c r="R194" s="124"/>
      <c r="S194" s="119"/>
      <c r="T194" s="119"/>
      <c r="U194" s="119"/>
      <c r="V194" s="184"/>
      <c r="W194" s="119"/>
      <c r="X194" s="119"/>
      <c r="Y194" s="119"/>
      <c r="Z194" s="119"/>
      <c r="AA194" s="125"/>
      <c r="AB194" s="118"/>
      <c r="AC194" s="118"/>
      <c r="AD194" s="126"/>
      <c r="AE194" s="119"/>
      <c r="AF194" s="119"/>
      <c r="AG194" s="119"/>
      <c r="AH194" s="119"/>
      <c r="AI194" s="119"/>
      <c r="AJ194" s="119"/>
      <c r="AK194" s="119"/>
      <c r="AL194" s="123">
        <f>'SERIES_DB-MetaData-SI_Units'!BX194</f>
        <v>4</v>
      </c>
    </row>
    <row r="195" spans="1:38">
      <c r="A195" s="84">
        <f>'SERIES_DB-MetaData'!A195</f>
        <v>190</v>
      </c>
      <c r="B195" s="84">
        <f>'SERIES_DB-MetaData'!B195</f>
        <v>0</v>
      </c>
      <c r="C195" s="105">
        <f>'SERIES_DB-MetaData'!C195</f>
        <v>6</v>
      </c>
      <c r="D195" s="105" t="str">
        <f>'SERIES_DB-MetaData'!D195</f>
        <v>B6</v>
      </c>
      <c r="E195" s="105" t="str">
        <f>'SERIES_DB-MetaData'!E195</f>
        <v>Oesterle et al. (1976)</v>
      </c>
      <c r="F195" s="87" t="str">
        <f>'SERIES_DB-MetaData'!F195</f>
        <v>SI</v>
      </c>
      <c r="G195" s="118">
        <f>'SERIES_DB-MetaData-SI_Units'!I195</f>
        <v>21.8</v>
      </c>
      <c r="H195" s="119">
        <f>('SERIES_DB-MetaData-SI_Units'!L195*1000)/'SERIES_DB-MetaData-SI_Units'!U195</f>
        <v>2.278688524590164</v>
      </c>
      <c r="I195" s="118">
        <f>'SERIES_DB-MetaData-SI_Units'!S195/'SERIES_DB-MetaData-SI_Units'!P195</f>
        <v>2.4</v>
      </c>
      <c r="J195" s="118">
        <f>'SERIES_DB-MetaData-SI_Units'!S195</f>
        <v>4572</v>
      </c>
      <c r="K195" s="120">
        <f>'SERIES_DB-MetaData-SI_Units'!AG195</f>
        <v>0.6972018122618332</v>
      </c>
      <c r="L195" s="121">
        <f>'SERIES_DB-MetaData-SI_Units'!AY195</f>
        <v>0.74320354455862492</v>
      </c>
      <c r="M195" s="121">
        <f>'SERIES_DB-MetaData-SI_Units'!AZ195</f>
        <v>0</v>
      </c>
      <c r="N195" s="122"/>
      <c r="O195" s="123">
        <f>'SERIES_DB-MetaData-SI_Units'!BX195</f>
        <v>2</v>
      </c>
      <c r="P195" s="123"/>
      <c r="Q195" s="124"/>
      <c r="R195" s="124"/>
      <c r="S195" s="119"/>
      <c r="T195" s="119"/>
      <c r="U195" s="119"/>
      <c r="V195" s="184"/>
      <c r="W195" s="119"/>
      <c r="X195" s="119"/>
      <c r="Y195" s="119"/>
      <c r="Z195" s="119"/>
      <c r="AA195" s="125"/>
      <c r="AB195" s="118"/>
      <c r="AC195" s="118"/>
      <c r="AD195" s="126"/>
      <c r="AE195" s="119"/>
      <c r="AF195" s="119"/>
      <c r="AG195" s="119"/>
      <c r="AH195" s="119"/>
      <c r="AI195" s="119"/>
      <c r="AJ195" s="119"/>
      <c r="AK195" s="119"/>
      <c r="AL195" s="123">
        <f>'SERIES_DB-MetaData-SI_Units'!BX195</f>
        <v>2</v>
      </c>
    </row>
    <row r="196" spans="1:38">
      <c r="A196" s="84">
        <f>'SERIES_DB-MetaData'!A196</f>
        <v>191</v>
      </c>
      <c r="B196" s="84">
        <f>'SERIES_DB-MetaData'!B196</f>
        <v>0</v>
      </c>
      <c r="C196" s="105">
        <f>'SERIES_DB-MetaData'!C196</f>
        <v>7</v>
      </c>
      <c r="D196" s="105" t="str">
        <f>'SERIES_DB-MetaData'!D196</f>
        <v>B5R</v>
      </c>
      <c r="E196" s="105" t="str">
        <f>'SERIES_DB-MetaData'!E196</f>
        <v>Oesterle et al. (1976)</v>
      </c>
      <c r="F196" s="87" t="str">
        <f>'SERIES_DB-MetaData'!F196</f>
        <v>SI</v>
      </c>
      <c r="G196" s="118">
        <f>'SERIES_DB-MetaData-SI_Units'!I196</f>
        <v>42.8</v>
      </c>
      <c r="H196" s="119">
        <f>('SERIES_DB-MetaData-SI_Units'!L196*1000)/'SERIES_DB-MetaData-SI_Units'!U196</f>
        <v>0</v>
      </c>
      <c r="I196" s="118">
        <f>'SERIES_DB-MetaData-SI_Units'!S196/'SERIES_DB-MetaData-SI_Units'!P196</f>
        <v>2.4</v>
      </c>
      <c r="J196" s="118">
        <f>'SERIES_DB-MetaData-SI_Units'!S196</f>
        <v>4572</v>
      </c>
      <c r="K196" s="120">
        <f>'SERIES_DB-MetaData-SI_Units'!AG196</f>
        <v>1.5273319182943288</v>
      </c>
      <c r="L196" s="121">
        <f>'SERIES_DB-MetaData-SI_Units'!AY196</f>
        <v>0.61078529302977058</v>
      </c>
      <c r="M196" s="121">
        <f>'SERIES_DB-MetaData-SI_Units'!AZ196</f>
        <v>0</v>
      </c>
      <c r="N196" s="122"/>
      <c r="O196" s="123">
        <f>'SERIES_DB-MetaData-SI_Units'!BX196</f>
        <v>4</v>
      </c>
      <c r="P196" s="123"/>
      <c r="Q196" s="124"/>
      <c r="R196" s="124"/>
      <c r="S196" s="119"/>
      <c r="T196" s="119"/>
      <c r="U196" s="119"/>
      <c r="V196" s="184"/>
      <c r="W196" s="119"/>
      <c r="X196" s="119"/>
      <c r="Y196" s="119"/>
      <c r="Z196" s="119"/>
      <c r="AA196" s="125"/>
      <c r="AB196" s="118"/>
      <c r="AC196" s="118"/>
      <c r="AD196" s="126"/>
      <c r="AE196" s="119"/>
      <c r="AF196" s="119"/>
      <c r="AG196" s="119"/>
      <c r="AH196" s="119"/>
      <c r="AI196" s="119"/>
      <c r="AJ196" s="119"/>
      <c r="AK196" s="119"/>
      <c r="AL196" s="123">
        <f>'SERIES_DB-MetaData-SI_Units'!BX196</f>
        <v>4</v>
      </c>
    </row>
    <row r="197" spans="1:38">
      <c r="A197" s="84">
        <f>'SERIES_DB-MetaData'!A197</f>
        <v>192</v>
      </c>
      <c r="B197" s="84">
        <f>'SERIES_DB-MetaData'!B197</f>
        <v>0</v>
      </c>
      <c r="C197" s="105">
        <f>'SERIES_DB-MetaData'!C197</f>
        <v>8</v>
      </c>
      <c r="D197" s="105" t="str">
        <f>'SERIES_DB-MetaData'!D197</f>
        <v>F1</v>
      </c>
      <c r="E197" s="105" t="str">
        <f>'SERIES_DB-MetaData'!E197</f>
        <v>Oesterle et al. (1976)</v>
      </c>
      <c r="F197" s="87" t="str">
        <f>'SERIES_DB-MetaData'!F197</f>
        <v>SI</v>
      </c>
      <c r="G197" s="118">
        <f>'SERIES_DB-MetaData-SI_Units'!I197</f>
        <v>38.4</v>
      </c>
      <c r="H197" s="119">
        <f>('SERIES_DB-MetaData-SI_Units'!L197*1000)/'SERIES_DB-MetaData-SI_Units'!U197</f>
        <v>0</v>
      </c>
      <c r="I197" s="118">
        <f>'SERIES_DB-MetaData-SI_Units'!S197/'SERIES_DB-MetaData-SI_Units'!P197</f>
        <v>2.4</v>
      </c>
      <c r="J197" s="118">
        <f>'SERIES_DB-MetaData-SI_Units'!S197</f>
        <v>4572</v>
      </c>
      <c r="K197" s="120">
        <f>'SERIES_DB-MetaData-SI_Units'!AG197</f>
        <v>0.7595902726771866</v>
      </c>
      <c r="L197" s="121">
        <f>'SERIES_DB-MetaData-SI_Units'!AY197</f>
        <v>7.777790248319176E-2</v>
      </c>
      <c r="M197" s="121">
        <f>'SERIES_DB-MetaData-SI_Units'!AZ197</f>
        <v>0</v>
      </c>
      <c r="N197" s="122"/>
      <c r="O197" s="123">
        <f>'SERIES_DB-MetaData-SI_Units'!BX197</f>
        <v>4</v>
      </c>
      <c r="P197" s="123"/>
      <c r="Q197" s="124"/>
      <c r="R197" s="124"/>
      <c r="S197" s="119"/>
      <c r="T197" s="119"/>
      <c r="U197" s="119"/>
      <c r="V197" s="184"/>
      <c r="W197" s="119"/>
      <c r="X197" s="119"/>
      <c r="Y197" s="119"/>
      <c r="Z197" s="119"/>
      <c r="AA197" s="125"/>
      <c r="AB197" s="118"/>
      <c r="AC197" s="118"/>
      <c r="AD197" s="126"/>
      <c r="AE197" s="119"/>
      <c r="AF197" s="119"/>
      <c r="AG197" s="119"/>
      <c r="AH197" s="119"/>
      <c r="AI197" s="119"/>
      <c r="AJ197" s="119"/>
      <c r="AK197" s="119"/>
      <c r="AL197" s="123">
        <f>'SERIES_DB-MetaData-SI_Units'!BX197</f>
        <v>4</v>
      </c>
    </row>
    <row r="198" spans="1:38">
      <c r="A198" s="84">
        <f>'SERIES_DB-MetaData'!A198</f>
        <v>193</v>
      </c>
      <c r="B198" s="84">
        <f>'SERIES_DB-MetaData'!B198</f>
        <v>0</v>
      </c>
      <c r="C198" s="105">
        <f>'SERIES_DB-MetaData'!C198</f>
        <v>9</v>
      </c>
      <c r="D198" s="105" t="str">
        <f>'SERIES_DB-MetaData'!D198</f>
        <v>R1</v>
      </c>
      <c r="E198" s="105" t="str">
        <f>'SERIES_DB-MetaData'!E198</f>
        <v>Oesterle et al. (1979)</v>
      </c>
      <c r="F198" s="87" t="str">
        <f>'SERIES_DB-MetaData'!F198</f>
        <v>SI</v>
      </c>
      <c r="G198" s="118">
        <f>'SERIES_DB-MetaData-SI_Units'!I198</f>
        <v>44.75</v>
      </c>
      <c r="H198" s="119">
        <f>('SERIES_DB-MetaData-SI_Units'!L198*1000)/'SERIES_DB-MetaData-SI_Units'!U198</f>
        <v>0.17990551181102363</v>
      </c>
      <c r="I198" s="118">
        <f>'SERIES_DB-MetaData-SI_Units'!S198/'SERIES_DB-MetaData-SI_Units'!P198</f>
        <v>2.4</v>
      </c>
      <c r="J198" s="118">
        <f>'SERIES_DB-MetaData-SI_Units'!S198</f>
        <v>4572</v>
      </c>
      <c r="K198" s="120">
        <f>'SERIES_DB-MetaData-SI_Units'!AG198</f>
        <v>0.14649014042329489</v>
      </c>
      <c r="L198" s="121">
        <f>'SERIES_DB-MetaData-SI_Units'!AY198</f>
        <v>0.37184560546322282</v>
      </c>
      <c r="M198" s="121">
        <f>'SERIES_DB-MetaData-SI_Units'!AZ198</f>
        <v>0</v>
      </c>
      <c r="N198" s="122"/>
      <c r="O198" s="123">
        <f>'SERIES_DB-MetaData-SI_Units'!BX198</f>
        <v>0</v>
      </c>
      <c r="P198" s="123"/>
      <c r="Q198" s="124"/>
      <c r="R198" s="124"/>
      <c r="S198" s="119"/>
      <c r="T198" s="119"/>
      <c r="U198" s="119"/>
      <c r="V198" s="184"/>
      <c r="W198" s="119"/>
      <c r="X198" s="119"/>
      <c r="Y198" s="119"/>
      <c r="Z198" s="119"/>
      <c r="AA198" s="125"/>
      <c r="AB198" s="118"/>
      <c r="AC198" s="118"/>
      <c r="AD198" s="126"/>
      <c r="AE198" s="119"/>
      <c r="AF198" s="119"/>
      <c r="AG198" s="119"/>
      <c r="AH198" s="119"/>
      <c r="AI198" s="119"/>
      <c r="AJ198" s="119"/>
      <c r="AK198" s="119"/>
      <c r="AL198" s="123">
        <f>'SERIES_DB-MetaData-SI_Units'!BX198</f>
        <v>0</v>
      </c>
    </row>
    <row r="199" spans="1:38">
      <c r="A199" s="84">
        <f>'SERIES_DB-MetaData'!A199</f>
        <v>194</v>
      </c>
      <c r="B199" s="84">
        <f>'SERIES_DB-MetaData'!B199</f>
        <v>0</v>
      </c>
      <c r="C199" s="105">
        <f>'SERIES_DB-MetaData'!C199</f>
        <v>10</v>
      </c>
      <c r="D199" s="105" t="str">
        <f>'SERIES_DB-MetaData'!D199</f>
        <v>R2</v>
      </c>
      <c r="E199" s="105" t="str">
        <f>'SERIES_DB-MetaData'!E199</f>
        <v>Oesterle et al. (1979)</v>
      </c>
      <c r="F199" s="87" t="str">
        <f>'SERIES_DB-MetaData'!F199</f>
        <v>SI</v>
      </c>
      <c r="G199" s="118">
        <f>'SERIES_DB-MetaData-SI_Units'!I199</f>
        <v>46.4</v>
      </c>
      <c r="H199" s="119">
        <f>('SERIES_DB-MetaData-SI_Units'!L199*1000)/'SERIES_DB-MetaData-SI_Units'!U199</f>
        <v>0.18673228346456694</v>
      </c>
      <c r="I199" s="118">
        <f>'SERIES_DB-MetaData-SI_Units'!S199/'SERIES_DB-MetaData-SI_Units'!P199</f>
        <v>2.4</v>
      </c>
      <c r="J199" s="118">
        <f>'SERIES_DB-MetaData-SI_Units'!S199</f>
        <v>4572</v>
      </c>
      <c r="K199" s="120">
        <f>'SERIES_DB-MetaData-SI_Units'!AG199</f>
        <v>0.32724923474893675</v>
      </c>
      <c r="L199" s="121">
        <f>'SERIES_DB-MetaData-SI_Units'!AY199</f>
        <v>1.8335582123433076</v>
      </c>
      <c r="M199" s="121">
        <f>'SERIES_DB-MetaData-SI_Units'!AZ199</f>
        <v>0</v>
      </c>
      <c r="N199" s="122"/>
      <c r="O199" s="123">
        <f>'SERIES_DB-MetaData-SI_Units'!BX199</f>
        <v>2</v>
      </c>
      <c r="P199" s="123"/>
      <c r="Q199" s="124"/>
      <c r="R199" s="124"/>
      <c r="S199" s="119"/>
      <c r="T199" s="119"/>
      <c r="U199" s="119"/>
      <c r="V199" s="184"/>
      <c r="W199" s="119"/>
      <c r="X199" s="119"/>
      <c r="Y199" s="119"/>
      <c r="Z199" s="119"/>
      <c r="AA199" s="125"/>
      <c r="AB199" s="118"/>
      <c r="AC199" s="118"/>
      <c r="AD199" s="126"/>
      <c r="AE199" s="119"/>
      <c r="AF199" s="119"/>
      <c r="AG199" s="119"/>
      <c r="AH199" s="119"/>
      <c r="AI199" s="119"/>
      <c r="AJ199" s="119"/>
      <c r="AK199" s="119"/>
      <c r="AL199" s="123">
        <f>'SERIES_DB-MetaData-SI_Units'!BX199</f>
        <v>2</v>
      </c>
    </row>
    <row r="200" spans="1:38">
      <c r="A200" s="84">
        <f>'SERIES_DB-MetaData'!A200</f>
        <v>195</v>
      </c>
      <c r="B200" s="84">
        <f>'SERIES_DB-MetaData'!B200</f>
        <v>0</v>
      </c>
      <c r="C200" s="105">
        <f>'SERIES_DB-MetaData'!C200</f>
        <v>13</v>
      </c>
      <c r="D200" s="105" t="str">
        <f>'SERIES_DB-MetaData'!D200</f>
        <v>B10</v>
      </c>
      <c r="E200" s="105" t="str">
        <f>'SERIES_DB-MetaData'!E200</f>
        <v>Oesterle et al. (1979)</v>
      </c>
      <c r="F200" s="87" t="str">
        <f>'SERIES_DB-MetaData'!F200</f>
        <v>SI</v>
      </c>
      <c r="G200" s="118">
        <f>'SERIES_DB-MetaData-SI_Units'!I200</f>
        <v>45.6</v>
      </c>
      <c r="H200" s="119">
        <f>('SERIES_DB-MetaData-SI_Units'!L200*1000)/'SERIES_DB-MetaData-SI_Units'!U200</f>
        <v>6.3345401239366543</v>
      </c>
      <c r="I200" s="118">
        <f>'SERIES_DB-MetaData-SI_Units'!S200/'SERIES_DB-MetaData-SI_Units'!P200</f>
        <v>2.4</v>
      </c>
      <c r="J200" s="118">
        <f>'SERIES_DB-MetaData-SI_Units'!S200</f>
        <v>4572</v>
      </c>
      <c r="K200" s="120">
        <f>'SERIES_DB-MetaData-SI_Units'!AG200</f>
        <v>0.94146602223963149</v>
      </c>
      <c r="L200" s="121">
        <f>'SERIES_DB-MetaData-SI_Units'!AY200</f>
        <v>1.0906204004747595</v>
      </c>
      <c r="M200" s="121">
        <f>'SERIES_DB-MetaData-SI_Units'!AZ200</f>
        <v>0</v>
      </c>
      <c r="N200" s="122"/>
      <c r="O200" s="123">
        <f>'SERIES_DB-MetaData-SI_Units'!BX200</f>
        <v>2</v>
      </c>
      <c r="P200" s="123"/>
      <c r="Q200" s="124"/>
      <c r="R200" s="124"/>
      <c r="S200" s="119"/>
      <c r="T200" s="119"/>
      <c r="U200" s="119"/>
      <c r="V200" s="184"/>
      <c r="W200" s="119"/>
      <c r="X200" s="119"/>
      <c r="Y200" s="119"/>
      <c r="Z200" s="119"/>
      <c r="AA200" s="125"/>
      <c r="AB200" s="118"/>
      <c r="AC200" s="118"/>
      <c r="AD200" s="126"/>
      <c r="AE200" s="119"/>
      <c r="AF200" s="119"/>
      <c r="AG200" s="119"/>
      <c r="AH200" s="119"/>
      <c r="AI200" s="119"/>
      <c r="AJ200" s="119"/>
      <c r="AK200" s="119"/>
      <c r="AL200" s="123">
        <f>'SERIES_DB-MetaData-SI_Units'!BX200</f>
        <v>2</v>
      </c>
    </row>
    <row r="201" spans="1:38">
      <c r="A201" s="84">
        <f>'SERIES_DB-MetaData'!A201</f>
        <v>196</v>
      </c>
      <c r="B201" s="84">
        <f>'SERIES_DB-MetaData'!B201</f>
        <v>0</v>
      </c>
      <c r="C201" s="105">
        <f>'SERIES_DB-MetaData'!C201</f>
        <v>14</v>
      </c>
      <c r="D201" s="105" t="str">
        <f>'SERIES_DB-MetaData'!D201</f>
        <v>B11</v>
      </c>
      <c r="E201" s="105" t="str">
        <f>'SERIES_DB-MetaData'!E201</f>
        <v>Oesterle et al. (1979)</v>
      </c>
      <c r="F201" s="87" t="str">
        <f>'SERIES_DB-MetaData'!F201</f>
        <v>SI</v>
      </c>
      <c r="G201" s="118">
        <f>'SERIES_DB-MetaData-SI_Units'!I201</f>
        <v>53.8</v>
      </c>
      <c r="H201" s="119">
        <f>('SERIES_DB-MetaData-SI_Units'!L201*1000)/'SERIES_DB-MetaData-SI_Units'!U201</f>
        <v>0</v>
      </c>
      <c r="I201" s="118">
        <f>'SERIES_DB-MetaData-SI_Units'!S201/'SERIES_DB-MetaData-SI_Units'!P201</f>
        <v>2.4</v>
      </c>
      <c r="J201" s="118">
        <f>'SERIES_DB-MetaData-SI_Units'!S201</f>
        <v>4572</v>
      </c>
      <c r="K201" s="120">
        <f>'SERIES_DB-MetaData-SI_Units'!AG201</f>
        <v>1.5113807804178958</v>
      </c>
      <c r="L201" s="121">
        <f>'SERIES_DB-MetaData-SI_Units'!AY201</f>
        <v>1.0906204004747595</v>
      </c>
      <c r="M201" s="121">
        <f>'SERIES_DB-MetaData-SI_Units'!AZ201</f>
        <v>0</v>
      </c>
      <c r="N201" s="122"/>
      <c r="O201" s="123">
        <f>'SERIES_DB-MetaData-SI_Units'!BX201</f>
        <v>4</v>
      </c>
      <c r="P201" s="123"/>
      <c r="Q201" s="124"/>
      <c r="R201" s="124"/>
      <c r="S201" s="119"/>
      <c r="T201" s="119"/>
      <c r="U201" s="119"/>
      <c r="V201" s="184"/>
      <c r="W201" s="119"/>
      <c r="X201" s="119"/>
      <c r="Y201" s="119"/>
      <c r="Z201" s="119"/>
      <c r="AA201" s="125"/>
      <c r="AB201" s="118"/>
      <c r="AC201" s="118"/>
      <c r="AD201" s="126"/>
      <c r="AE201" s="119"/>
      <c r="AF201" s="119"/>
      <c r="AG201" s="119"/>
      <c r="AH201" s="119"/>
      <c r="AI201" s="119"/>
      <c r="AJ201" s="119"/>
      <c r="AK201" s="119"/>
      <c r="AL201" s="123">
        <f>'SERIES_DB-MetaData-SI_Units'!BX201</f>
        <v>4</v>
      </c>
    </row>
    <row r="202" spans="1:38">
      <c r="A202" s="84">
        <f>'SERIES_DB-MetaData'!A202</f>
        <v>197</v>
      </c>
      <c r="B202" s="84">
        <f>'SERIES_DB-MetaData'!B202</f>
        <v>0</v>
      </c>
      <c r="C202" s="105">
        <f>'SERIES_DB-MetaData'!C202</f>
        <v>16</v>
      </c>
      <c r="D202" s="105" t="str">
        <f>'SERIES_DB-MetaData'!D202</f>
        <v>B7</v>
      </c>
      <c r="E202" s="105" t="str">
        <f>'SERIES_DB-MetaData'!E202</f>
        <v>Oesterle et al. (1979)</v>
      </c>
      <c r="F202" s="87" t="str">
        <f>'SERIES_DB-MetaData'!F202</f>
        <v>SI</v>
      </c>
      <c r="G202" s="118">
        <f>'SERIES_DB-MetaData-SI_Units'!I202</f>
        <v>49.3</v>
      </c>
      <c r="H202" s="119">
        <f>('SERIES_DB-MetaData-SI_Units'!L202*1000)/'SERIES_DB-MetaData-SI_Units'!U202</f>
        <v>6.3345401239366543</v>
      </c>
      <c r="I202" s="118">
        <f>'SERIES_DB-MetaData-SI_Units'!S202/'SERIES_DB-MetaData-SI_Units'!P202</f>
        <v>2.4</v>
      </c>
      <c r="J202" s="118">
        <f>'SERIES_DB-MetaData-SI_Units'!S202</f>
        <v>4572</v>
      </c>
      <c r="K202" s="120">
        <f>'SERIES_DB-MetaData-SI_Units'!AG202</f>
        <v>1.5113807804178958</v>
      </c>
      <c r="L202" s="121">
        <f>'SERIES_DB-MetaData-SI_Units'!AY202</f>
        <v>1.0906204004747595</v>
      </c>
      <c r="M202" s="121">
        <f>'SERIES_DB-MetaData-SI_Units'!AZ202</f>
        <v>0</v>
      </c>
      <c r="N202" s="122"/>
      <c r="O202" s="123">
        <f>'SERIES_DB-MetaData-SI_Units'!BX202</f>
        <v>4</v>
      </c>
      <c r="P202" s="123"/>
      <c r="Q202" s="124"/>
      <c r="R202" s="124"/>
      <c r="S202" s="119"/>
      <c r="T202" s="119"/>
      <c r="U202" s="119"/>
      <c r="V202" s="184"/>
      <c r="W202" s="119"/>
      <c r="X202" s="119"/>
      <c r="Y202" s="119"/>
      <c r="Z202" s="119"/>
      <c r="AA202" s="125"/>
      <c r="AB202" s="118"/>
      <c r="AC202" s="118"/>
      <c r="AD202" s="126"/>
      <c r="AE202" s="119"/>
      <c r="AF202" s="119"/>
      <c r="AG202" s="119"/>
      <c r="AH202" s="119"/>
      <c r="AI202" s="119"/>
      <c r="AJ202" s="119"/>
      <c r="AK202" s="119"/>
      <c r="AL202" s="123">
        <f>'SERIES_DB-MetaData-SI_Units'!BX202</f>
        <v>4</v>
      </c>
    </row>
    <row r="203" spans="1:38">
      <c r="A203" s="84">
        <f>'SERIES_DB-MetaData'!A203</f>
        <v>198</v>
      </c>
      <c r="B203" s="84">
        <f>'SERIES_DB-MetaData'!B203</f>
        <v>0</v>
      </c>
      <c r="C203" s="105">
        <f>'SERIES_DB-MetaData'!C203</f>
        <v>17</v>
      </c>
      <c r="D203" s="105" t="str">
        <f>'SERIES_DB-MetaData'!D203</f>
        <v>B8*</v>
      </c>
      <c r="E203" s="105" t="str">
        <f>'SERIES_DB-MetaData'!E203</f>
        <v>Oesterle et al. (1979)</v>
      </c>
      <c r="F203" s="87" t="str">
        <f>'SERIES_DB-MetaData'!F203</f>
        <v>SI</v>
      </c>
      <c r="G203" s="118">
        <f>'SERIES_DB-MetaData-SI_Units'!I203</f>
        <v>42</v>
      </c>
      <c r="H203" s="119">
        <f>('SERIES_DB-MetaData-SI_Units'!L203*1000)/'SERIES_DB-MetaData-SI_Units'!U203</f>
        <v>6.3345401239366543</v>
      </c>
      <c r="I203" s="118">
        <f>'SERIES_DB-MetaData-SI_Units'!S203/'SERIES_DB-MetaData-SI_Units'!P203</f>
        <v>2.4</v>
      </c>
      <c r="J203" s="118">
        <f>'SERIES_DB-MetaData-SI_Units'!S203</f>
        <v>4572</v>
      </c>
      <c r="K203" s="120">
        <f>'SERIES_DB-MetaData-SI_Units'!AG203</f>
        <v>1.5113807804178958</v>
      </c>
      <c r="L203" s="121">
        <f>'SERIES_DB-MetaData-SI_Units'!AY203</f>
        <v>1.0906204004747595</v>
      </c>
      <c r="M203" s="121">
        <f>'SERIES_DB-MetaData-SI_Units'!AZ203</f>
        <v>0</v>
      </c>
      <c r="N203" s="122"/>
      <c r="O203" s="123">
        <f>'SERIES_DB-MetaData-SI_Units'!BX203</f>
        <v>4</v>
      </c>
      <c r="P203" s="123"/>
      <c r="Q203" s="124"/>
      <c r="R203" s="124"/>
      <c r="S203" s="119"/>
      <c r="T203" s="119"/>
      <c r="U203" s="119"/>
      <c r="V203" s="184"/>
      <c r="W203" s="119"/>
      <c r="X203" s="119"/>
      <c r="Y203" s="119"/>
      <c r="Z203" s="119"/>
      <c r="AA203" s="125"/>
      <c r="AB203" s="118"/>
      <c r="AC203" s="118"/>
      <c r="AD203" s="126"/>
      <c r="AE203" s="119"/>
      <c r="AF203" s="119"/>
      <c r="AG203" s="119"/>
      <c r="AH203" s="119"/>
      <c r="AI203" s="119"/>
      <c r="AJ203" s="119"/>
      <c r="AK203" s="119"/>
      <c r="AL203" s="123">
        <f>'SERIES_DB-MetaData-SI_Units'!BX203</f>
        <v>4</v>
      </c>
    </row>
    <row r="204" spans="1:38">
      <c r="A204" s="84">
        <f>'SERIES_DB-MetaData'!A204</f>
        <v>199</v>
      </c>
      <c r="B204" s="84">
        <f>'SERIES_DB-MetaData'!B204</f>
        <v>0</v>
      </c>
      <c r="C204" s="105">
        <f>'SERIES_DB-MetaData'!C204</f>
        <v>18</v>
      </c>
      <c r="D204" s="105" t="str">
        <f>'SERIES_DB-MetaData'!D204</f>
        <v>B9*</v>
      </c>
      <c r="E204" s="105" t="str">
        <f>'SERIES_DB-MetaData'!E204</f>
        <v>Oesterle et al. (1979)</v>
      </c>
      <c r="F204" s="87" t="str">
        <f>'SERIES_DB-MetaData'!F204</f>
        <v>SI</v>
      </c>
      <c r="G204" s="118">
        <f>'SERIES_DB-MetaData-SI_Units'!I204</f>
        <v>44.1</v>
      </c>
      <c r="H204" s="119">
        <f>('SERIES_DB-MetaData-SI_Units'!L204*1000)/'SERIES_DB-MetaData-SI_Units'!U204</f>
        <v>6.3345401239366543</v>
      </c>
      <c r="I204" s="118">
        <f>'SERIES_DB-MetaData-SI_Units'!S204/'SERIES_DB-MetaData-SI_Units'!P204</f>
        <v>2.4</v>
      </c>
      <c r="J204" s="118">
        <f>'SERIES_DB-MetaData-SI_Units'!S204</f>
        <v>4572</v>
      </c>
      <c r="K204" s="120">
        <f>'SERIES_DB-MetaData-SI_Units'!AG204</f>
        <v>1.5113807804178958</v>
      </c>
      <c r="L204" s="121">
        <f>'SERIES_DB-MetaData-SI_Units'!AY204</f>
        <v>1.2215705860595412</v>
      </c>
      <c r="M204" s="121">
        <f>'SERIES_DB-MetaData-SI_Units'!AZ204</f>
        <v>0</v>
      </c>
      <c r="N204" s="122"/>
      <c r="O204" s="123">
        <f>'SERIES_DB-MetaData-SI_Units'!BX204</f>
        <v>4</v>
      </c>
      <c r="P204" s="123"/>
      <c r="Q204" s="124"/>
      <c r="R204" s="124"/>
      <c r="S204" s="119"/>
      <c r="T204" s="119"/>
      <c r="U204" s="119"/>
      <c r="V204" s="184"/>
      <c r="W204" s="119"/>
      <c r="X204" s="119"/>
      <c r="Y204" s="119"/>
      <c r="Z204" s="119"/>
      <c r="AA204" s="125"/>
      <c r="AB204" s="118"/>
      <c r="AC204" s="118"/>
      <c r="AD204" s="126"/>
      <c r="AE204" s="119"/>
      <c r="AF204" s="119"/>
      <c r="AG204" s="119"/>
      <c r="AH204" s="119"/>
      <c r="AI204" s="119"/>
      <c r="AJ204" s="119"/>
      <c r="AK204" s="119"/>
      <c r="AL204" s="123">
        <f>'SERIES_DB-MetaData-SI_Units'!BX204</f>
        <v>4</v>
      </c>
    </row>
    <row r="205" spans="1:38">
      <c r="A205" s="84">
        <f>'SERIES_DB-MetaData'!A205</f>
        <v>200</v>
      </c>
      <c r="B205" s="84">
        <f>'SERIES_DB-MetaData'!B205</f>
        <v>0</v>
      </c>
      <c r="C205" s="105">
        <f>'SERIES_DB-MetaData'!C205</f>
        <v>19</v>
      </c>
      <c r="D205" s="105" t="str">
        <f>'SERIES_DB-MetaData'!D205</f>
        <v>B9R</v>
      </c>
      <c r="E205" s="105" t="str">
        <f>'SERIES_DB-MetaData'!E205</f>
        <v>Oesterle et al. (1979)</v>
      </c>
      <c r="F205" s="87" t="str">
        <f>'SERIES_DB-MetaData'!F205</f>
        <v>SI</v>
      </c>
      <c r="G205" s="118">
        <f>'SERIES_DB-MetaData-SI_Units'!I205</f>
        <v>51.8</v>
      </c>
      <c r="H205" s="119">
        <f>('SERIES_DB-MetaData-SI_Units'!L205*1000)/'SERIES_DB-MetaData-SI_Units'!U205</f>
        <v>5.2284387979477165</v>
      </c>
      <c r="I205" s="118">
        <f>'SERIES_DB-MetaData-SI_Units'!S205/'SERIES_DB-MetaData-SI_Units'!P205</f>
        <v>2.4</v>
      </c>
      <c r="J205" s="118">
        <f>'SERIES_DB-MetaData-SI_Units'!S205</f>
        <v>4572</v>
      </c>
      <c r="K205" s="120">
        <f>'SERIES_DB-MetaData-SI_Units'!AG205</f>
        <v>1.5273319182943288</v>
      </c>
      <c r="L205" s="121">
        <f>'SERIES_DB-MetaData-SI_Units'!AY205</f>
        <v>0.61078529302977058</v>
      </c>
      <c r="M205" s="121">
        <f>'SERIES_DB-MetaData-SI_Units'!AZ205</f>
        <v>0</v>
      </c>
      <c r="N205" s="122"/>
      <c r="O205" s="123">
        <f>'SERIES_DB-MetaData-SI_Units'!BX205</f>
        <v>2</v>
      </c>
      <c r="P205" s="123"/>
      <c r="Q205" s="124"/>
      <c r="R205" s="124"/>
      <c r="S205" s="119"/>
      <c r="T205" s="119"/>
      <c r="U205" s="119"/>
      <c r="V205" s="184"/>
      <c r="W205" s="119"/>
      <c r="X205" s="119"/>
      <c r="Y205" s="119"/>
      <c r="Z205" s="119"/>
      <c r="AA205" s="125"/>
      <c r="AB205" s="118"/>
      <c r="AC205" s="118"/>
      <c r="AD205" s="126"/>
      <c r="AE205" s="119"/>
      <c r="AF205" s="119"/>
      <c r="AG205" s="119"/>
      <c r="AH205" s="119"/>
      <c r="AI205" s="119"/>
      <c r="AJ205" s="119"/>
      <c r="AK205" s="119"/>
      <c r="AL205" s="123">
        <f>'SERIES_DB-MetaData-SI_Units'!BX205</f>
        <v>2</v>
      </c>
    </row>
    <row r="206" spans="1:38">
      <c r="A206" s="84">
        <f>'SERIES_DB-MetaData'!A206</f>
        <v>201</v>
      </c>
      <c r="B206" s="84">
        <f>'SERIES_DB-MetaData'!B206</f>
        <v>0</v>
      </c>
      <c r="C206" s="105">
        <f>'SERIES_DB-MetaData'!C206</f>
        <v>20</v>
      </c>
      <c r="D206" s="105" t="str">
        <f>'SERIES_DB-MetaData'!D206</f>
        <v>F2</v>
      </c>
      <c r="E206" s="105" t="str">
        <f>'SERIES_DB-MetaData'!E206</f>
        <v>Oesterle et al. (1979)</v>
      </c>
      <c r="F206" s="87" t="str">
        <f>'SERIES_DB-MetaData'!F206</f>
        <v>SI</v>
      </c>
      <c r="G206" s="118">
        <f>'SERIES_DB-MetaData-SI_Units'!I206</f>
        <v>45.6</v>
      </c>
      <c r="H206" s="119">
        <f>('SERIES_DB-MetaData-SI_Units'!L206*1000)/'SERIES_DB-MetaData-SI_Units'!U206</f>
        <v>4.7070816094021701</v>
      </c>
      <c r="I206" s="118">
        <f>'SERIES_DB-MetaData-SI_Units'!S206/'SERIES_DB-MetaData-SI_Units'!P206</f>
        <v>2.4</v>
      </c>
      <c r="J206" s="118">
        <f>'SERIES_DB-MetaData-SI_Units'!S206</f>
        <v>4572</v>
      </c>
      <c r="K206" s="120">
        <f>'SERIES_DB-MetaData-SI_Units'!AG206</f>
        <v>0.66464148859253835</v>
      </c>
      <c r="L206" s="121">
        <f>'SERIES_DB-MetaData-SI_Units'!AY206</f>
        <v>0.2035950976765902</v>
      </c>
      <c r="M206" s="121">
        <f>'SERIES_DB-MetaData-SI_Units'!AZ206</f>
        <v>0</v>
      </c>
      <c r="N206" s="122"/>
      <c r="O206" s="123">
        <f>'SERIES_DB-MetaData-SI_Units'!BX206</f>
        <v>2</v>
      </c>
      <c r="P206" s="123"/>
      <c r="Q206" s="124"/>
      <c r="R206" s="124"/>
      <c r="S206" s="119"/>
      <c r="T206" s="119"/>
      <c r="U206" s="119"/>
      <c r="V206" s="184"/>
      <c r="W206" s="119"/>
      <c r="X206" s="119"/>
      <c r="Y206" s="119"/>
      <c r="Z206" s="119"/>
      <c r="AA206" s="125"/>
      <c r="AB206" s="118"/>
      <c r="AC206" s="118"/>
      <c r="AD206" s="126"/>
      <c r="AE206" s="119"/>
      <c r="AF206" s="119"/>
      <c r="AG206" s="119"/>
      <c r="AH206" s="119"/>
      <c r="AI206" s="119"/>
      <c r="AJ206" s="119"/>
      <c r="AK206" s="119"/>
      <c r="AL206" s="123">
        <f>'SERIES_DB-MetaData-SI_Units'!BX206</f>
        <v>2</v>
      </c>
    </row>
    <row r="207" spans="1:38">
      <c r="A207" s="84">
        <f>'SERIES_DB-MetaData'!A207</f>
        <v>202</v>
      </c>
      <c r="B207" s="84">
        <f>'SERIES_DB-MetaData'!B207</f>
        <v>0</v>
      </c>
      <c r="C207" s="105">
        <f>'SERIES_DB-MetaData'!C207</f>
        <v>1</v>
      </c>
      <c r="D207" s="105" t="str">
        <f>'SERIES_DB-MetaData'!D207</f>
        <v>HRI-W2</v>
      </c>
      <c r="E207" s="105" t="str">
        <f>'SERIES_DB-MetaData'!E207</f>
        <v>Oh, Han, Choi (2006)</v>
      </c>
      <c r="F207" s="87" t="str">
        <f>'SERIES_DB-MetaData'!F207</f>
        <v>SI</v>
      </c>
      <c r="G207" s="118">
        <f>'SERIES_DB-MetaData-SI_Units'!I207</f>
        <v>27.6</v>
      </c>
      <c r="H207" s="119">
        <f>('SERIES_DB-MetaData-SI_Units'!L207*1000)/'SERIES_DB-MetaData-SI_Units'!U207</f>
        <v>2.76</v>
      </c>
      <c r="I207" s="118">
        <f>'SERIES_DB-MetaData-SI_Units'!S207/'SERIES_DB-MetaData-SI_Units'!P207</f>
        <v>1.5</v>
      </c>
      <c r="J207" s="118">
        <f>'SERIES_DB-MetaData-SI_Units'!S207</f>
        <v>2250</v>
      </c>
      <c r="K207" s="120">
        <f>'SERIES_DB-MetaData-SI_Units'!AG207</f>
        <v>0.17697638615222502</v>
      </c>
      <c r="L207" s="121">
        <f>'SERIES_DB-MetaData-SI_Units'!AY207</f>
        <v>0.3926990816987242</v>
      </c>
      <c r="M207" s="121">
        <f>'SERIES_DB-MetaData-SI_Units'!AZ207</f>
        <v>0</v>
      </c>
      <c r="N207" s="122"/>
      <c r="O207" s="123">
        <f>'SERIES_DB-MetaData-SI_Units'!BX207</f>
        <v>1</v>
      </c>
      <c r="P207" s="123"/>
      <c r="Q207" s="124"/>
      <c r="R207" s="124"/>
      <c r="S207" s="119"/>
      <c r="T207" s="119"/>
      <c r="U207" s="119"/>
      <c r="V207" s="184"/>
      <c r="W207" s="119"/>
      <c r="X207" s="119"/>
      <c r="Y207" s="119"/>
      <c r="Z207" s="119"/>
      <c r="AA207" s="125"/>
      <c r="AB207" s="118"/>
      <c r="AC207" s="118"/>
      <c r="AD207" s="126"/>
      <c r="AE207" s="119"/>
      <c r="AF207" s="119"/>
      <c r="AG207" s="119"/>
      <c r="AH207" s="119"/>
      <c r="AI207" s="119"/>
      <c r="AJ207" s="119"/>
      <c r="AK207" s="119"/>
      <c r="AL207" s="123">
        <f>'SERIES_DB-MetaData-SI_Units'!BX207</f>
        <v>1</v>
      </c>
    </row>
    <row r="208" spans="1:38">
      <c r="A208" s="84">
        <f>'SERIES_DB-MetaData'!A208</f>
        <v>203</v>
      </c>
      <c r="B208" s="84">
        <f>'SERIES_DB-MetaData'!B208</f>
        <v>0</v>
      </c>
      <c r="C208" s="105">
        <f>'SERIES_DB-MetaData'!C208</f>
        <v>2</v>
      </c>
      <c r="D208" s="105" t="str">
        <f>'SERIES_DB-MetaData'!D208</f>
        <v>HRI-W5</v>
      </c>
      <c r="E208" s="105" t="str">
        <f>'SERIES_DB-MetaData'!E208</f>
        <v>Oh, Han, Choi (2006)</v>
      </c>
      <c r="F208" s="87" t="str">
        <f>'SERIES_DB-MetaData'!F208</f>
        <v>SI</v>
      </c>
      <c r="G208" s="118">
        <f>'SERIES_DB-MetaData-SI_Units'!I208</f>
        <v>27.6</v>
      </c>
      <c r="H208" s="119">
        <f>('SERIES_DB-MetaData-SI_Units'!L208*1000)/'SERIES_DB-MetaData-SI_Units'!U208</f>
        <v>2.76</v>
      </c>
      <c r="I208" s="118">
        <f>'SERIES_DB-MetaData-SI_Units'!S208/'SERIES_DB-MetaData-SI_Units'!P208</f>
        <v>1.5</v>
      </c>
      <c r="J208" s="118">
        <f>'SERIES_DB-MetaData-SI_Units'!S208</f>
        <v>2250</v>
      </c>
      <c r="K208" s="120">
        <f>'SERIES_DB-MetaData-SI_Units'!AG208</f>
        <v>0.17697638615222502</v>
      </c>
      <c r="L208" s="121">
        <f>'SERIES_DB-MetaData-SI_Units'!AY208</f>
        <v>0.78539816339744839</v>
      </c>
      <c r="M208" s="121">
        <f>'SERIES_DB-MetaData-SI_Units'!AZ208</f>
        <v>0</v>
      </c>
      <c r="N208" s="122"/>
      <c r="O208" s="123">
        <f>'SERIES_DB-MetaData-SI_Units'!BX208</f>
        <v>1</v>
      </c>
      <c r="P208" s="123"/>
      <c r="Q208" s="124"/>
      <c r="R208" s="124"/>
      <c r="S208" s="119"/>
      <c r="T208" s="119"/>
      <c r="U208" s="119"/>
      <c r="V208" s="184"/>
      <c r="W208" s="119"/>
      <c r="X208" s="119"/>
      <c r="Y208" s="119"/>
      <c r="Z208" s="119"/>
      <c r="AA208" s="125"/>
      <c r="AB208" s="118"/>
      <c r="AC208" s="118"/>
      <c r="AD208" s="126"/>
      <c r="AE208" s="119"/>
      <c r="AF208" s="119"/>
      <c r="AG208" s="119"/>
      <c r="AH208" s="119"/>
      <c r="AI208" s="119"/>
      <c r="AJ208" s="119"/>
      <c r="AK208" s="119"/>
      <c r="AL208" s="123">
        <f>'SERIES_DB-MetaData-SI_Units'!BX208</f>
        <v>1</v>
      </c>
    </row>
    <row r="209" spans="1:38">
      <c r="A209" s="84">
        <f>'SERIES_DB-MetaData'!A209</f>
        <v>204</v>
      </c>
      <c r="B209" s="84">
        <f>'SERIES_DB-MetaData'!B209</f>
        <v>0</v>
      </c>
      <c r="C209" s="105">
        <f>'SERIES_DB-MetaData'!C209</f>
        <v>3</v>
      </c>
      <c r="D209" s="105" t="str">
        <f>'SERIES_DB-MetaData'!D209</f>
        <v>HRI-W7</v>
      </c>
      <c r="E209" s="105" t="str">
        <f>'SERIES_DB-MetaData'!E209</f>
        <v>Oh, Han, Choi (2006)</v>
      </c>
      <c r="F209" s="87" t="str">
        <f>'SERIES_DB-MetaData'!F209</f>
        <v>SI</v>
      </c>
      <c r="G209" s="118">
        <f>'SERIES_DB-MetaData-SI_Units'!I209</f>
        <v>27.6</v>
      </c>
      <c r="H209" s="119">
        <f>('SERIES_DB-MetaData-SI_Units'!L209*1000)/'SERIES_DB-MetaData-SI_Units'!U209</f>
        <v>3.6188654781199352</v>
      </c>
      <c r="I209" s="118">
        <f>'SERIES_DB-MetaData-SI_Units'!S209/'SERIES_DB-MetaData-SI_Units'!P209</f>
        <v>1.5</v>
      </c>
      <c r="J209" s="118">
        <f>'SERIES_DB-MetaData-SI_Units'!S209</f>
        <v>2250</v>
      </c>
      <c r="K209" s="120">
        <f>'SERIES_DB-MetaData-SI_Units'!AG209</f>
        <v>0.33944815273795703</v>
      </c>
      <c r="L209" s="121">
        <f>'SERIES_DB-MetaData-SI_Units'!AY209</f>
        <v>0.43633231299858238</v>
      </c>
      <c r="M209" s="121">
        <f>'SERIES_DB-MetaData-SI_Units'!AZ209</f>
        <v>0</v>
      </c>
      <c r="N209" s="122"/>
      <c r="O209" s="123">
        <f>'SERIES_DB-MetaData-SI_Units'!BX209</f>
        <v>1</v>
      </c>
      <c r="P209" s="123"/>
      <c r="Q209" s="124"/>
      <c r="R209" s="124"/>
      <c r="S209" s="119"/>
      <c r="T209" s="119"/>
      <c r="U209" s="119"/>
      <c r="V209" s="184"/>
      <c r="W209" s="119"/>
      <c r="X209" s="119"/>
      <c r="Y209" s="119"/>
      <c r="Z209" s="119"/>
      <c r="AA209" s="125"/>
      <c r="AB209" s="118"/>
      <c r="AC209" s="118"/>
      <c r="AD209" s="126"/>
      <c r="AE209" s="119"/>
      <c r="AF209" s="119"/>
      <c r="AG209" s="119"/>
      <c r="AH209" s="119"/>
      <c r="AI209" s="119"/>
      <c r="AJ209" s="119"/>
      <c r="AK209" s="119"/>
      <c r="AL209" s="123">
        <f>'SERIES_DB-MetaData-SI_Units'!BX209</f>
        <v>1</v>
      </c>
    </row>
    <row r="210" spans="1:38">
      <c r="A210" s="84">
        <f>'SERIES_DB-MetaData'!A210</f>
        <v>205</v>
      </c>
      <c r="B210" s="84">
        <f>'SERIES_DB-MetaData'!B210</f>
        <v>0</v>
      </c>
      <c r="C210" s="105">
        <f>'SERIES_DB-MetaData'!C210</f>
        <v>4</v>
      </c>
      <c r="D210" s="105" t="str">
        <f>'SERIES_DB-MetaData'!D210</f>
        <v>HRI-W8</v>
      </c>
      <c r="E210" s="105" t="str">
        <f>'SERIES_DB-MetaData'!E210</f>
        <v>Oh, Han, Choi (2006)</v>
      </c>
      <c r="F210" s="87" t="str">
        <f>'SERIES_DB-MetaData'!F210</f>
        <v>SI</v>
      </c>
      <c r="G210" s="118">
        <f>'SERIES_DB-MetaData-SI_Units'!I210</f>
        <v>27.6</v>
      </c>
      <c r="H210" s="119">
        <f>('SERIES_DB-MetaData-SI_Units'!L210*1000)/'SERIES_DB-MetaData-SI_Units'!U210</f>
        <v>8.715789473684211</v>
      </c>
      <c r="I210" s="118">
        <f>'SERIES_DB-MetaData-SI_Units'!S210/'SERIES_DB-MetaData-SI_Units'!P210</f>
        <v>1.5</v>
      </c>
      <c r="J210" s="118">
        <f>'SERIES_DB-MetaData-SI_Units'!S210</f>
        <v>2250</v>
      </c>
      <c r="K210" s="120">
        <f>'SERIES_DB-MetaData-SI_Units'!AG210</f>
        <v>0.41915459878158556</v>
      </c>
      <c r="L210" s="121">
        <f>'SERIES_DB-MetaData-SI_Units'!AY210</f>
        <v>9.8174770424681049E-2</v>
      </c>
      <c r="M210" s="121">
        <f>'SERIES_DB-MetaData-SI_Units'!AZ210</f>
        <v>0</v>
      </c>
      <c r="N210" s="122"/>
      <c r="O210" s="123">
        <f>'SERIES_DB-MetaData-SI_Units'!BX210</f>
        <v>1</v>
      </c>
      <c r="P210" s="123"/>
      <c r="Q210" s="124"/>
      <c r="R210" s="124"/>
      <c r="S210" s="119"/>
      <c r="T210" s="119"/>
      <c r="U210" s="119"/>
      <c r="V210" s="184"/>
      <c r="W210" s="119"/>
      <c r="X210" s="119"/>
      <c r="Y210" s="119"/>
      <c r="Z210" s="119"/>
      <c r="AA210" s="125"/>
      <c r="AB210" s="118"/>
      <c r="AC210" s="118"/>
      <c r="AD210" s="126"/>
      <c r="AE210" s="119"/>
      <c r="AF210" s="119"/>
      <c r="AG210" s="119"/>
      <c r="AH210" s="119"/>
      <c r="AI210" s="119"/>
      <c r="AJ210" s="119"/>
      <c r="AK210" s="119"/>
      <c r="AL210" s="123">
        <f>'SERIES_DB-MetaData-SI_Units'!BX210</f>
        <v>1</v>
      </c>
    </row>
    <row r="211" spans="1:38">
      <c r="A211" s="84">
        <f>'SERIES_DB-MetaData'!A211</f>
        <v>206</v>
      </c>
      <c r="B211" s="84">
        <f>'SERIES_DB-MetaData'!B211</f>
        <v>0</v>
      </c>
      <c r="C211" s="105">
        <f>'SERIES_DB-MetaData'!C211</f>
        <v>1</v>
      </c>
      <c r="D211" s="105" t="str">
        <f>'SERIES_DB-MetaData'!D211</f>
        <v>DP1</v>
      </c>
      <c r="E211" s="105" t="str">
        <f>'SERIES_DB-MetaData'!E211</f>
        <v>Palermo, Vecchio (2002)</v>
      </c>
      <c r="F211" s="87" t="str">
        <f>'SERIES_DB-MetaData'!F211</f>
        <v>SI</v>
      </c>
      <c r="G211" s="118">
        <f>'SERIES_DB-MetaData-SI_Units'!I211</f>
        <v>21.7</v>
      </c>
      <c r="H211" s="119">
        <f>('SERIES_DB-MetaData-SI_Units'!L211*1000)/'SERIES_DB-MetaData-SI_Units'!U211</f>
        <v>2.3731830317413234</v>
      </c>
      <c r="I211" s="118">
        <f>'SERIES_DB-MetaData-SI_Units'!S211/'SERIES_DB-MetaData-SI_Units'!P211</f>
        <v>0.65691056910569101</v>
      </c>
      <c r="J211" s="118">
        <f>'SERIES_DB-MetaData-SI_Units'!S211</f>
        <v>2020</v>
      </c>
      <c r="K211" s="120">
        <f>'SERIES_DB-MetaData-SI_Units'!AG211</f>
        <v>0.21310516764190629</v>
      </c>
      <c r="L211" s="121">
        <f>'SERIES_DB-MetaData-SI_Units'!AY211</f>
        <v>1.8055130193044788E-2</v>
      </c>
      <c r="M211" s="121">
        <f>'SERIES_DB-MetaData-SI_Units'!AZ211</f>
        <v>0</v>
      </c>
      <c r="N211" s="122"/>
      <c r="O211" s="123">
        <f>'SERIES_DB-MetaData-SI_Units'!BX211</f>
        <v>8</v>
      </c>
      <c r="P211" s="123"/>
      <c r="Q211" s="124"/>
      <c r="R211" s="124"/>
      <c r="S211" s="119"/>
      <c r="T211" s="119"/>
      <c r="U211" s="119"/>
      <c r="V211" s="184"/>
      <c r="W211" s="119"/>
      <c r="X211" s="119"/>
      <c r="Y211" s="119"/>
      <c r="Z211" s="119"/>
      <c r="AA211" s="125"/>
      <c r="AB211" s="118"/>
      <c r="AC211" s="118"/>
      <c r="AD211" s="126"/>
      <c r="AE211" s="119"/>
      <c r="AF211" s="119"/>
      <c r="AG211" s="119"/>
      <c r="AH211" s="119"/>
      <c r="AI211" s="119"/>
      <c r="AJ211" s="119"/>
      <c r="AK211" s="119"/>
      <c r="AL211" s="123">
        <f>'SERIES_DB-MetaData-SI_Units'!BX211</f>
        <v>8</v>
      </c>
    </row>
    <row r="212" spans="1:38">
      <c r="A212" s="84">
        <f>'SERIES_DB-MetaData'!A212</f>
        <v>207</v>
      </c>
      <c r="B212" s="84">
        <f>'SERIES_DB-MetaData'!B212</f>
        <v>0</v>
      </c>
      <c r="C212" s="105">
        <f>'SERIES_DB-MetaData'!C212</f>
        <v>2</v>
      </c>
      <c r="D212" s="105" t="str">
        <f>'SERIES_DB-MetaData'!D212</f>
        <v>DP2</v>
      </c>
      <c r="E212" s="105" t="str">
        <f>'SERIES_DB-MetaData'!E212</f>
        <v>Palermo, Vecchio (2002)</v>
      </c>
      <c r="F212" s="87" t="str">
        <f>'SERIES_DB-MetaData'!F212</f>
        <v>SI</v>
      </c>
      <c r="G212" s="118">
        <f>'SERIES_DB-MetaData-SI_Units'!I212</f>
        <v>18.8</v>
      </c>
      <c r="H212" s="119">
        <f>('SERIES_DB-MetaData-SI_Units'!L212*1000)/'SERIES_DB-MetaData-SI_Units'!U212</f>
        <v>2.3071377072819037</v>
      </c>
      <c r="I212" s="118">
        <f>'SERIES_DB-MetaData-SI_Units'!S212/'SERIES_DB-MetaData-SI_Units'!P212</f>
        <v>0.65691056910569101</v>
      </c>
      <c r="J212" s="118">
        <f>'SERIES_DB-MetaData-SI_Units'!S212</f>
        <v>2020</v>
      </c>
      <c r="K212" s="120">
        <f>'SERIES_DB-MetaData-SI_Units'!AG212</f>
        <v>0.20717448309181427</v>
      </c>
      <c r="L212" s="121">
        <f>'SERIES_DB-MetaData-SI_Units'!AY212</f>
        <v>1.8055130193044788E-2</v>
      </c>
      <c r="M212" s="121">
        <f>'SERIES_DB-MetaData-SI_Units'!AZ212</f>
        <v>0</v>
      </c>
      <c r="N212" s="122"/>
      <c r="O212" s="123">
        <f>'SERIES_DB-MetaData-SI_Units'!BX212</f>
        <v>8</v>
      </c>
      <c r="P212" s="123"/>
      <c r="Q212" s="124"/>
      <c r="R212" s="124"/>
      <c r="S212" s="119"/>
      <c r="T212" s="119"/>
      <c r="U212" s="119"/>
      <c r="V212" s="184"/>
      <c r="W212" s="119"/>
      <c r="X212" s="119"/>
      <c r="Y212" s="119"/>
      <c r="Z212" s="119"/>
      <c r="AA212" s="125"/>
      <c r="AB212" s="118"/>
      <c r="AC212" s="118"/>
      <c r="AD212" s="126"/>
      <c r="AE212" s="119"/>
      <c r="AF212" s="119"/>
      <c r="AG212" s="119"/>
      <c r="AH212" s="119"/>
      <c r="AI212" s="119"/>
      <c r="AJ212" s="119"/>
      <c r="AK212" s="119"/>
      <c r="AL212" s="123">
        <f>'SERIES_DB-MetaData-SI_Units'!BX212</f>
        <v>8</v>
      </c>
    </row>
    <row r="213" spans="1:38">
      <c r="A213" s="84">
        <f>'SERIES_DB-MetaData'!A213</f>
        <v>208</v>
      </c>
      <c r="B213" s="84">
        <f>'SERIES_DB-MetaData'!B213</f>
        <v>0</v>
      </c>
      <c r="C213" s="105">
        <f>'SERIES_DB-MetaData'!C213</f>
        <v>1</v>
      </c>
      <c r="D213" s="105" t="str">
        <f>'SERIES_DB-MetaData'!D213</f>
        <v>W1</v>
      </c>
      <c r="E213" s="105" t="str">
        <f>'SERIES_DB-MetaData'!E213</f>
        <v>Paterson&amp;Mitchell 2003</v>
      </c>
      <c r="F213" s="87" t="str">
        <f>'SERIES_DB-MetaData'!F213</f>
        <v>SI</v>
      </c>
      <c r="G213" s="118">
        <f>'SERIES_DB-MetaData-SI_Units'!I213</f>
        <v>25.9</v>
      </c>
      <c r="H213" s="119">
        <f>('SERIES_DB-MetaData-SI_Units'!L213*1000)/'SERIES_DB-MetaData-SI_Units'!U213</f>
        <v>1.8607</v>
      </c>
      <c r="I213" s="118">
        <f>'SERIES_DB-MetaData-SI_Units'!S213/'SERIES_DB-MetaData-SI_Units'!P213</f>
        <v>2.7083333333333335</v>
      </c>
      <c r="J213" s="118">
        <f>'SERIES_DB-MetaData-SI_Units'!S213</f>
        <v>3250</v>
      </c>
      <c r="K213" s="120">
        <f>'SERIES_DB-MetaData-SI_Units'!AG213</f>
        <v>0.27708847204661974</v>
      </c>
      <c r="L213" s="121">
        <f>'SERIES_DB-MetaData-SI_Units'!AY213</f>
        <v>0.19102379330327654</v>
      </c>
      <c r="M213" s="121">
        <f>'SERIES_DB-MetaData-SI_Units'!AZ213</f>
        <v>0</v>
      </c>
      <c r="N213" s="122"/>
      <c r="O213" s="123">
        <f>'SERIES_DB-MetaData-SI_Units'!BX213</f>
        <v>6</v>
      </c>
      <c r="P213" s="123"/>
      <c r="Q213" s="124"/>
      <c r="R213" s="124"/>
      <c r="S213" s="119"/>
      <c r="T213" s="119"/>
      <c r="U213" s="119"/>
      <c r="V213" s="184"/>
      <c r="W213" s="119"/>
      <c r="X213" s="119"/>
      <c r="Y213" s="119"/>
      <c r="Z213" s="119"/>
      <c r="AA213" s="125"/>
      <c r="AB213" s="118"/>
      <c r="AC213" s="118"/>
      <c r="AD213" s="126"/>
      <c r="AE213" s="119"/>
      <c r="AF213" s="119"/>
      <c r="AG213" s="119"/>
      <c r="AH213" s="119"/>
      <c r="AI213" s="119"/>
      <c r="AJ213" s="119"/>
      <c r="AK213" s="119"/>
      <c r="AL213" s="123">
        <f>'SERIES_DB-MetaData-SI_Units'!BX213</f>
        <v>6</v>
      </c>
    </row>
    <row r="214" spans="1:38">
      <c r="A214" s="84">
        <f>'SERIES_DB-MetaData'!A214</f>
        <v>209</v>
      </c>
      <c r="B214" s="84">
        <f>'SERIES_DB-MetaData'!B214</f>
        <v>0</v>
      </c>
      <c r="C214" s="105">
        <f>'SERIES_DB-MetaData'!C214</f>
        <v>2</v>
      </c>
      <c r="D214" s="105" t="str">
        <f>'SERIES_DB-MetaData'!D214</f>
        <v>W2</v>
      </c>
      <c r="E214" s="105" t="str">
        <f>'SERIES_DB-MetaData'!E214</f>
        <v>Paterson&amp;Mitchell 2003</v>
      </c>
      <c r="F214" s="87" t="str">
        <f>'SERIES_DB-MetaData'!F214</f>
        <v>SI</v>
      </c>
      <c r="G214" s="118">
        <f>'SERIES_DB-MetaData-SI_Units'!I214</f>
        <v>33.4</v>
      </c>
      <c r="H214" s="119">
        <f>('SERIES_DB-MetaData-SI_Units'!L214*1000)/'SERIES_DB-MetaData-SI_Units'!U214</f>
        <v>3.2200000000000006</v>
      </c>
      <c r="I214" s="118">
        <f>'SERIES_DB-MetaData-SI_Units'!S214/'SERIES_DB-MetaData-SI_Units'!P214</f>
        <v>3.125</v>
      </c>
      <c r="J214" s="118">
        <f>'SERIES_DB-MetaData-SI_Units'!S214</f>
        <v>3750</v>
      </c>
      <c r="K214" s="120">
        <f>'SERIES_DB-MetaData-SI_Units'!AG214</f>
        <v>0.27708847204661974</v>
      </c>
      <c r="L214" s="121">
        <f>'SERIES_DB-MetaData-SI_Units'!AY214</f>
        <v>0.19102379330327654</v>
      </c>
      <c r="M214" s="121">
        <f>'SERIES_DB-MetaData-SI_Units'!AZ214</f>
        <v>0</v>
      </c>
      <c r="N214" s="122"/>
      <c r="O214" s="123">
        <f>'SERIES_DB-MetaData-SI_Units'!BX214</f>
        <v>6</v>
      </c>
      <c r="P214" s="123"/>
      <c r="Q214" s="124"/>
      <c r="R214" s="124"/>
      <c r="S214" s="119"/>
      <c r="T214" s="119"/>
      <c r="U214" s="119"/>
      <c r="V214" s="184"/>
      <c r="W214" s="119"/>
      <c r="X214" s="119"/>
      <c r="Y214" s="119"/>
      <c r="Z214" s="119"/>
      <c r="AA214" s="125"/>
      <c r="AB214" s="118"/>
      <c r="AC214" s="118"/>
      <c r="AD214" s="126"/>
      <c r="AE214" s="119"/>
      <c r="AF214" s="119"/>
      <c r="AG214" s="119"/>
      <c r="AH214" s="119"/>
      <c r="AI214" s="119"/>
      <c r="AJ214" s="119"/>
      <c r="AK214" s="119"/>
      <c r="AL214" s="123">
        <f>'SERIES_DB-MetaData-SI_Units'!BX214</f>
        <v>6</v>
      </c>
    </row>
    <row r="215" spans="1:38">
      <c r="A215" s="84">
        <f>'SERIES_DB-MetaData'!A215</f>
        <v>210</v>
      </c>
      <c r="B215" s="84">
        <f>'SERIES_DB-MetaData'!B215</f>
        <v>0</v>
      </c>
      <c r="C215" s="105">
        <f>'SERIES_DB-MetaData'!C215</f>
        <v>3</v>
      </c>
      <c r="D215" s="105" t="str">
        <f>'SERIES_DB-MetaData'!D215</f>
        <v>wall 1</v>
      </c>
      <c r="E215" s="105" t="str">
        <f>'SERIES_DB-MetaData'!E215</f>
        <v>Paulay,Priestley,Sygne 1982</v>
      </c>
      <c r="F215" s="87" t="str">
        <f>'SERIES_DB-MetaData'!F215</f>
        <v>SI</v>
      </c>
      <c r="G215" s="118">
        <f>'SERIES_DB-MetaData-SI_Units'!I215</f>
        <v>27.2</v>
      </c>
      <c r="H215" s="119">
        <f>('SERIES_DB-MetaData-SI_Units'!L215*1000)/'SERIES_DB-MetaData-SI_Units'!U215</f>
        <v>2.76</v>
      </c>
      <c r="I215" s="118">
        <f>'SERIES_DB-MetaData-SI_Units'!S215/'SERIES_DB-MetaData-SI_Units'!P215</f>
        <v>0.56666666666666665</v>
      </c>
      <c r="J215" s="118">
        <f>'SERIES_DB-MetaData-SI_Units'!S215</f>
        <v>1700</v>
      </c>
      <c r="K215" s="120">
        <f>'SERIES_DB-MetaData-SI_Units'!AG215</f>
        <v>0.15079644737231007</v>
      </c>
      <c r="L215" s="121">
        <f>'SERIES_DB-MetaData-SI_Units'!AY215</f>
        <v>1.1309733552923256</v>
      </c>
      <c r="M215" s="121">
        <f>'SERIES_DB-MetaData-SI_Units'!AZ215</f>
        <v>0</v>
      </c>
      <c r="N215" s="122"/>
      <c r="O215" s="123">
        <f>'SERIES_DB-MetaData-SI_Units'!BX215</f>
        <v>8</v>
      </c>
      <c r="P215" s="123"/>
      <c r="Q215" s="124"/>
      <c r="R215" s="124"/>
      <c r="S215" s="119"/>
      <c r="T215" s="119"/>
      <c r="U215" s="119"/>
      <c r="V215" s="184"/>
      <c r="W215" s="119"/>
      <c r="X215" s="119"/>
      <c r="Y215" s="119"/>
      <c r="Z215" s="119"/>
      <c r="AA215" s="125"/>
      <c r="AB215" s="118"/>
      <c r="AC215" s="118"/>
      <c r="AD215" s="126"/>
      <c r="AE215" s="119"/>
      <c r="AF215" s="119"/>
      <c r="AG215" s="119"/>
      <c r="AH215" s="119"/>
      <c r="AI215" s="119"/>
      <c r="AJ215" s="119"/>
      <c r="AK215" s="119"/>
      <c r="AL215" s="123">
        <f>'SERIES_DB-MetaData-SI_Units'!BX215</f>
        <v>8</v>
      </c>
    </row>
    <row r="216" spans="1:38">
      <c r="A216" s="84">
        <f>'SERIES_DB-MetaData'!A216</f>
        <v>211</v>
      </c>
      <c r="B216" s="84">
        <f>'SERIES_DB-MetaData'!B216</f>
        <v>0</v>
      </c>
      <c r="C216" s="105">
        <f>'SERIES_DB-MetaData'!C216</f>
        <v>4</v>
      </c>
      <c r="D216" s="105" t="str">
        <f>'SERIES_DB-MetaData'!D216</f>
        <v>wall 2</v>
      </c>
      <c r="E216" s="105" t="str">
        <f>'SERIES_DB-MetaData'!E216</f>
        <v>Paulay,Priestley,Sygne 1982</v>
      </c>
      <c r="F216" s="87" t="str">
        <f>'SERIES_DB-MetaData'!F216</f>
        <v>SI</v>
      </c>
      <c r="G216" s="118">
        <f>'SERIES_DB-MetaData-SI_Units'!I216</f>
        <v>28</v>
      </c>
      <c r="H216" s="119">
        <f>('SERIES_DB-MetaData-SI_Units'!L216*1000)/'SERIES_DB-MetaData-SI_Units'!U216</f>
        <v>1.70292</v>
      </c>
      <c r="I216" s="118">
        <f>'SERIES_DB-MetaData-SI_Units'!S216/'SERIES_DB-MetaData-SI_Units'!P216</f>
        <v>0.56666666666666665</v>
      </c>
      <c r="J216" s="118">
        <f>'SERIES_DB-MetaData-SI_Units'!S216</f>
        <v>1700</v>
      </c>
      <c r="K216" s="120">
        <f>'SERIES_DB-MetaData-SI_Units'!AG216</f>
        <v>0.15079644737231007</v>
      </c>
      <c r="L216" s="121">
        <f>'SERIES_DB-MetaData-SI_Units'!AY216</f>
        <v>1.1309733552923256</v>
      </c>
      <c r="M216" s="121">
        <f>'SERIES_DB-MetaData-SI_Units'!AZ216</f>
        <v>0</v>
      </c>
      <c r="N216" s="122"/>
      <c r="O216" s="123">
        <f>'SERIES_DB-MetaData-SI_Units'!BX216</f>
        <v>8</v>
      </c>
      <c r="P216" s="123"/>
      <c r="Q216" s="124"/>
      <c r="R216" s="124"/>
      <c r="S216" s="119"/>
      <c r="T216" s="119"/>
      <c r="U216" s="119"/>
      <c r="V216" s="184"/>
      <c r="W216" s="119"/>
      <c r="X216" s="119"/>
      <c r="Y216" s="119"/>
      <c r="Z216" s="119"/>
      <c r="AA216" s="125"/>
      <c r="AB216" s="118"/>
      <c r="AC216" s="118"/>
      <c r="AD216" s="126"/>
      <c r="AE216" s="119"/>
      <c r="AF216" s="119"/>
      <c r="AG216" s="119"/>
      <c r="AH216" s="119"/>
      <c r="AI216" s="119"/>
      <c r="AJ216" s="119"/>
      <c r="AK216" s="119"/>
      <c r="AL216" s="123">
        <f>'SERIES_DB-MetaData-SI_Units'!BX216</f>
        <v>8</v>
      </c>
    </row>
    <row r="217" spans="1:38">
      <c r="A217" s="84">
        <f>'SERIES_DB-MetaData'!A217</f>
        <v>212</v>
      </c>
      <c r="B217" s="84">
        <f>'SERIES_DB-MetaData'!B217</f>
        <v>0</v>
      </c>
      <c r="C217" s="105">
        <f>'SERIES_DB-MetaData'!C217</f>
        <v>1</v>
      </c>
      <c r="D217" s="105" t="str">
        <f>'SERIES_DB-MetaData'!D217</f>
        <v>LSW1</v>
      </c>
      <c r="E217" s="105" t="str">
        <f>'SERIES_DB-MetaData'!E217</f>
        <v>Salonikios (1999)</v>
      </c>
      <c r="F217" s="87" t="str">
        <f>'SERIES_DB-MetaData'!F217</f>
        <v>SI</v>
      </c>
      <c r="G217" s="118">
        <f>'SERIES_DB-MetaData-SI_Units'!I217</f>
        <v>24</v>
      </c>
      <c r="H217" s="119">
        <f>('SERIES_DB-MetaData-SI_Units'!L217*1000)/'SERIES_DB-MetaData-SI_Units'!U217</f>
        <v>0</v>
      </c>
      <c r="I217" s="118">
        <f>'SERIES_DB-MetaData-SI_Units'!S217/'SERIES_DB-MetaData-SI_Units'!P217</f>
        <v>1.1000000000000001</v>
      </c>
      <c r="J217" s="118">
        <f>'SERIES_DB-MetaData-SI_Units'!S217</f>
        <v>1320</v>
      </c>
      <c r="K217" s="120">
        <f>'SERIES_DB-MetaData-SI_Units'!AG217</f>
        <v>0.33510321638291124</v>
      </c>
      <c r="L217" s="121">
        <f>'SERIES_DB-MetaData-SI_Units'!AY217</f>
        <v>1.0262536001726656</v>
      </c>
      <c r="M217" s="121">
        <f>'SERIES_DB-MetaData-SI_Units'!AZ217</f>
        <v>0</v>
      </c>
      <c r="N217" s="122"/>
      <c r="O217" s="123">
        <f>'SERIES_DB-MetaData-SI_Units'!BX217</f>
        <v>8</v>
      </c>
      <c r="P217" s="123"/>
      <c r="Q217" s="124"/>
      <c r="R217" s="124"/>
      <c r="S217" s="119"/>
      <c r="T217" s="119"/>
      <c r="U217" s="119"/>
      <c r="V217" s="184"/>
      <c r="W217" s="119"/>
      <c r="X217" s="119"/>
      <c r="Y217" s="119"/>
      <c r="Z217" s="119"/>
      <c r="AA217" s="125"/>
      <c r="AB217" s="118"/>
      <c r="AC217" s="118"/>
      <c r="AD217" s="126"/>
      <c r="AE217" s="119"/>
      <c r="AF217" s="119"/>
      <c r="AG217" s="119"/>
      <c r="AH217" s="119"/>
      <c r="AI217" s="119"/>
      <c r="AJ217" s="119"/>
      <c r="AK217" s="119"/>
      <c r="AL217" s="123">
        <f>'SERIES_DB-MetaData-SI_Units'!BX217</f>
        <v>8</v>
      </c>
    </row>
    <row r="218" spans="1:38">
      <c r="A218" s="84">
        <f>'SERIES_DB-MetaData'!A218</f>
        <v>213</v>
      </c>
      <c r="B218" s="84">
        <f>'SERIES_DB-MetaData'!B218</f>
        <v>0</v>
      </c>
      <c r="C218" s="105">
        <f>'SERIES_DB-MetaData'!C218</f>
        <v>2</v>
      </c>
      <c r="D218" s="105" t="str">
        <f>'SERIES_DB-MetaData'!D218</f>
        <v>LSW2</v>
      </c>
      <c r="E218" s="105" t="str">
        <f>'SERIES_DB-MetaData'!E218</f>
        <v>Salonikios (1999)</v>
      </c>
      <c r="F218" s="87" t="str">
        <f>'SERIES_DB-MetaData'!F218</f>
        <v>SI</v>
      </c>
      <c r="G218" s="118">
        <f>'SERIES_DB-MetaData-SI_Units'!I218</f>
        <v>24</v>
      </c>
      <c r="H218" s="119">
        <f>('SERIES_DB-MetaData-SI_Units'!L218*1000)/'SERIES_DB-MetaData-SI_Units'!U218</f>
        <v>0</v>
      </c>
      <c r="I218" s="118">
        <f>'SERIES_DB-MetaData-SI_Units'!S218/'SERIES_DB-MetaData-SI_Units'!P218</f>
        <v>1.1000000000000001</v>
      </c>
      <c r="J218" s="118">
        <f>'SERIES_DB-MetaData-SI_Units'!S218</f>
        <v>1320</v>
      </c>
      <c r="K218" s="120">
        <f>'SERIES_DB-MetaData-SI_Units'!AG218</f>
        <v>0.25132741228718347</v>
      </c>
      <c r="L218" s="121">
        <f>'SERIES_DB-MetaData-SI_Units'!AY218</f>
        <v>1.0262536001726656</v>
      </c>
      <c r="M218" s="121">
        <f>'SERIES_DB-MetaData-SI_Units'!AZ218</f>
        <v>0</v>
      </c>
      <c r="N218" s="122"/>
      <c r="O218" s="123">
        <f>'SERIES_DB-MetaData-SI_Units'!BX218</f>
        <v>8</v>
      </c>
      <c r="P218" s="123"/>
      <c r="Q218" s="124"/>
      <c r="R218" s="124"/>
      <c r="S218" s="119"/>
      <c r="T218" s="119"/>
      <c r="U218" s="119"/>
      <c r="V218" s="184"/>
      <c r="W218" s="119"/>
      <c r="X218" s="119"/>
      <c r="Y218" s="119"/>
      <c r="Z218" s="119"/>
      <c r="AA218" s="125"/>
      <c r="AB218" s="118"/>
      <c r="AC218" s="118"/>
      <c r="AD218" s="126"/>
      <c r="AE218" s="119"/>
      <c r="AF218" s="119"/>
      <c r="AG218" s="119"/>
      <c r="AH218" s="119"/>
      <c r="AI218" s="119"/>
      <c r="AJ218" s="119"/>
      <c r="AK218" s="119"/>
      <c r="AL218" s="123">
        <f>'SERIES_DB-MetaData-SI_Units'!BX218</f>
        <v>8</v>
      </c>
    </row>
    <row r="219" spans="1:38">
      <c r="A219" s="84">
        <f>'SERIES_DB-MetaData'!A219</f>
        <v>214</v>
      </c>
      <c r="B219" s="84">
        <f>'SERIES_DB-MetaData'!B219</f>
        <v>0</v>
      </c>
      <c r="C219" s="105">
        <f>'SERIES_DB-MetaData'!C219</f>
        <v>3</v>
      </c>
      <c r="D219" s="105" t="str">
        <f>'SERIES_DB-MetaData'!D219</f>
        <v>LSW3</v>
      </c>
      <c r="E219" s="105" t="str">
        <f>'SERIES_DB-MetaData'!E219</f>
        <v>Salonikios (1999)</v>
      </c>
      <c r="F219" s="87" t="str">
        <f>'SERIES_DB-MetaData'!F219</f>
        <v>SI</v>
      </c>
      <c r="G219" s="118">
        <f>'SERIES_DB-MetaData-SI_Units'!I219</f>
        <v>24</v>
      </c>
      <c r="H219" s="119">
        <f>('SERIES_DB-MetaData-SI_Units'!L219*1000)/'SERIES_DB-MetaData-SI_Units'!U219</f>
        <v>1.6800000000000002</v>
      </c>
      <c r="I219" s="118">
        <f>'SERIES_DB-MetaData-SI_Units'!S219/'SERIES_DB-MetaData-SI_Units'!P219</f>
        <v>1.1000000000000001</v>
      </c>
      <c r="J219" s="118">
        <f>'SERIES_DB-MetaData-SI_Units'!S219</f>
        <v>1320</v>
      </c>
      <c r="K219" s="120">
        <f>'SERIES_DB-MetaData-SI_Units'!AG219</f>
        <v>0.25132741228718347</v>
      </c>
      <c r="L219" s="121">
        <f>'SERIES_DB-MetaData-SI_Units'!AY219</f>
        <v>1.0262536001726656</v>
      </c>
      <c r="M219" s="121">
        <f>'SERIES_DB-MetaData-SI_Units'!AZ219</f>
        <v>0</v>
      </c>
      <c r="N219" s="122"/>
      <c r="O219" s="123">
        <f>'SERIES_DB-MetaData-SI_Units'!BX219</f>
        <v>8</v>
      </c>
      <c r="P219" s="123"/>
      <c r="Q219" s="124"/>
      <c r="R219" s="124"/>
      <c r="S219" s="119"/>
      <c r="T219" s="119"/>
      <c r="U219" s="119"/>
      <c r="V219" s="184"/>
      <c r="W219" s="119"/>
      <c r="X219" s="119"/>
      <c r="Y219" s="119"/>
      <c r="Z219" s="119"/>
      <c r="AA219" s="125"/>
      <c r="AB219" s="118"/>
      <c r="AC219" s="118"/>
      <c r="AD219" s="126"/>
      <c r="AE219" s="119"/>
      <c r="AF219" s="119"/>
      <c r="AG219" s="119"/>
      <c r="AH219" s="119"/>
      <c r="AI219" s="119"/>
      <c r="AJ219" s="119"/>
      <c r="AK219" s="119"/>
      <c r="AL219" s="123">
        <f>'SERIES_DB-MetaData-SI_Units'!BX219</f>
        <v>8</v>
      </c>
    </row>
    <row r="220" spans="1:38">
      <c r="A220" s="84">
        <f>'SERIES_DB-MetaData'!A220</f>
        <v>215</v>
      </c>
      <c r="B220" s="84">
        <f>'SERIES_DB-MetaData'!B220</f>
        <v>0</v>
      </c>
      <c r="C220" s="105">
        <f>'SERIES_DB-MetaData'!C220</f>
        <v>4</v>
      </c>
      <c r="D220" s="105" t="str">
        <f>'SERIES_DB-MetaData'!D220</f>
        <v>LSW4</v>
      </c>
      <c r="E220" s="105" t="str">
        <f>'SERIES_DB-MetaData'!E220</f>
        <v>Salonikios (1999)</v>
      </c>
      <c r="F220" s="87" t="str">
        <f>'SERIES_DB-MetaData'!F220</f>
        <v>SI</v>
      </c>
      <c r="G220" s="118">
        <f>'SERIES_DB-MetaData-SI_Units'!I220</f>
        <v>24</v>
      </c>
      <c r="H220" s="119">
        <f>('SERIES_DB-MetaData-SI_Units'!L220*1000)/'SERIES_DB-MetaData-SI_Units'!U220</f>
        <v>0</v>
      </c>
      <c r="I220" s="118">
        <f>'SERIES_DB-MetaData-SI_Units'!S220/'SERIES_DB-MetaData-SI_Units'!P220</f>
        <v>1.1000000000000001</v>
      </c>
      <c r="J220" s="118">
        <f>'SERIES_DB-MetaData-SI_Units'!S220</f>
        <v>1320</v>
      </c>
      <c r="K220" s="120">
        <f>'SERIES_DB-MetaData-SI_Units'!AG220</f>
        <v>0.25132741228718347</v>
      </c>
      <c r="L220" s="121">
        <f>'SERIES_DB-MetaData-SI_Units'!AY220</f>
        <v>1.0262536001726656</v>
      </c>
      <c r="M220" s="121">
        <f>'SERIES_DB-MetaData-SI_Units'!AZ220</f>
        <v>0</v>
      </c>
      <c r="N220" s="122"/>
      <c r="O220" s="123">
        <f>'SERIES_DB-MetaData-SI_Units'!BX220</f>
        <v>2</v>
      </c>
      <c r="P220" s="123"/>
      <c r="Q220" s="124"/>
      <c r="R220" s="124"/>
      <c r="S220" s="119"/>
      <c r="T220" s="119"/>
      <c r="U220" s="119"/>
      <c r="V220" s="184"/>
      <c r="W220" s="119"/>
      <c r="X220" s="119"/>
      <c r="Y220" s="119"/>
      <c r="Z220" s="119"/>
      <c r="AA220" s="125"/>
      <c r="AB220" s="118"/>
      <c r="AC220" s="118"/>
      <c r="AD220" s="126"/>
      <c r="AE220" s="119"/>
      <c r="AF220" s="119"/>
      <c r="AG220" s="119"/>
      <c r="AH220" s="119"/>
      <c r="AI220" s="119"/>
      <c r="AJ220" s="119"/>
      <c r="AK220" s="119"/>
      <c r="AL220" s="123">
        <f>'SERIES_DB-MetaData-SI_Units'!BX220</f>
        <v>2</v>
      </c>
    </row>
    <row r="221" spans="1:38">
      <c r="A221" s="84">
        <f>'SERIES_DB-MetaData'!A221</f>
        <v>216</v>
      </c>
      <c r="B221" s="84">
        <f>'SERIES_DB-MetaData'!B221</f>
        <v>0</v>
      </c>
      <c r="C221" s="105">
        <f>'SERIES_DB-MetaData'!C221</f>
        <v>5</v>
      </c>
      <c r="D221" s="105" t="str">
        <f>'SERIES_DB-MetaData'!D221</f>
        <v>LSW5</v>
      </c>
      <c r="E221" s="105" t="str">
        <f>'SERIES_DB-MetaData'!E221</f>
        <v>Salonikios (1999)</v>
      </c>
      <c r="F221" s="87" t="str">
        <f>'SERIES_DB-MetaData'!F221</f>
        <v>SI</v>
      </c>
      <c r="G221" s="118">
        <f>'SERIES_DB-MetaData-SI_Units'!I221</f>
        <v>24</v>
      </c>
      <c r="H221" s="119">
        <f>('SERIES_DB-MetaData-SI_Units'!L221*1000)/'SERIES_DB-MetaData-SI_Units'!U221</f>
        <v>0</v>
      </c>
      <c r="I221" s="118">
        <f>'SERIES_DB-MetaData-SI_Units'!S221/'SERIES_DB-MetaData-SI_Units'!P221</f>
        <v>1.1000000000000001</v>
      </c>
      <c r="J221" s="118">
        <f>'SERIES_DB-MetaData-SI_Units'!S221</f>
        <v>1320</v>
      </c>
      <c r="K221" s="120">
        <f>'SERIES_DB-MetaData-SI_Units'!AG221</f>
        <v>0.25132741228718347</v>
      </c>
      <c r="L221" s="121">
        <f>'SERIES_DB-MetaData-SI_Units'!AY221</f>
        <v>1.0262536001726656</v>
      </c>
      <c r="M221" s="121">
        <f>'SERIES_DB-MetaData-SI_Units'!AZ221</f>
        <v>0</v>
      </c>
      <c r="N221" s="122"/>
      <c r="O221" s="123">
        <f>'SERIES_DB-MetaData-SI_Units'!BX221</f>
        <v>8</v>
      </c>
      <c r="P221" s="123"/>
      <c r="Q221" s="124"/>
      <c r="R221" s="124"/>
      <c r="S221" s="119"/>
      <c r="T221" s="119"/>
      <c r="U221" s="119"/>
      <c r="V221" s="184"/>
      <c r="W221" s="119"/>
      <c r="X221" s="119"/>
      <c r="Y221" s="119"/>
      <c r="Z221" s="119"/>
      <c r="AA221" s="125"/>
      <c r="AB221" s="118"/>
      <c r="AC221" s="118"/>
      <c r="AD221" s="126"/>
      <c r="AE221" s="119"/>
      <c r="AF221" s="119"/>
      <c r="AG221" s="119"/>
      <c r="AH221" s="119"/>
      <c r="AI221" s="119"/>
      <c r="AJ221" s="119"/>
      <c r="AK221" s="119"/>
      <c r="AL221" s="123">
        <f>'SERIES_DB-MetaData-SI_Units'!BX221</f>
        <v>8</v>
      </c>
    </row>
    <row r="222" spans="1:38">
      <c r="A222" s="84">
        <f>'SERIES_DB-MetaData'!A222</f>
        <v>217</v>
      </c>
      <c r="B222" s="84">
        <f>'SERIES_DB-MetaData'!B222</f>
        <v>0</v>
      </c>
      <c r="C222" s="105">
        <f>'SERIES_DB-MetaData'!C222</f>
        <v>6</v>
      </c>
      <c r="D222" s="105" t="str">
        <f>'SERIES_DB-MetaData'!D222</f>
        <v>MSW1</v>
      </c>
      <c r="E222" s="105" t="str">
        <f>'SERIES_DB-MetaData'!E222</f>
        <v>Salonikios (1999)</v>
      </c>
      <c r="F222" s="87" t="str">
        <f>'SERIES_DB-MetaData'!F222</f>
        <v>SI</v>
      </c>
      <c r="G222" s="118">
        <f>'SERIES_DB-MetaData-SI_Units'!I222</f>
        <v>26.1</v>
      </c>
      <c r="H222" s="119">
        <f>('SERIES_DB-MetaData-SI_Units'!L222*1000)/'SERIES_DB-MetaData-SI_Units'!U222</f>
        <v>0</v>
      </c>
      <c r="I222" s="118">
        <f>'SERIES_DB-MetaData-SI_Units'!S222/'SERIES_DB-MetaData-SI_Units'!P222</f>
        <v>1.6</v>
      </c>
      <c r="J222" s="118">
        <f>'SERIES_DB-MetaData-SI_Units'!S222</f>
        <v>1920</v>
      </c>
      <c r="K222" s="120">
        <f>'SERIES_DB-MetaData-SI_Units'!AG222</f>
        <v>0.33510321638291124</v>
      </c>
      <c r="L222" s="121">
        <f>'SERIES_DB-MetaData-SI_Units'!AY222</f>
        <v>0.65973445725385649</v>
      </c>
      <c r="M222" s="121">
        <f>'SERIES_DB-MetaData-SI_Units'!AZ222</f>
        <v>0</v>
      </c>
      <c r="N222" s="122"/>
      <c r="O222" s="123">
        <f>'SERIES_DB-MetaData-SI_Units'!BX222</f>
        <v>1</v>
      </c>
      <c r="P222" s="123"/>
      <c r="Q222" s="124"/>
      <c r="R222" s="124"/>
      <c r="S222" s="119"/>
      <c r="T222" s="119"/>
      <c r="U222" s="119"/>
      <c r="V222" s="184"/>
      <c r="W222" s="119"/>
      <c r="X222" s="119"/>
      <c r="Y222" s="119"/>
      <c r="Z222" s="119"/>
      <c r="AA222" s="125"/>
      <c r="AB222" s="118"/>
      <c r="AC222" s="118"/>
      <c r="AD222" s="126"/>
      <c r="AE222" s="119"/>
      <c r="AF222" s="119"/>
      <c r="AG222" s="119"/>
      <c r="AH222" s="119"/>
      <c r="AI222" s="119"/>
      <c r="AJ222" s="119"/>
      <c r="AK222" s="119"/>
      <c r="AL222" s="123">
        <f>'SERIES_DB-MetaData-SI_Units'!BX222</f>
        <v>1</v>
      </c>
    </row>
    <row r="223" spans="1:38">
      <c r="A223" s="84">
        <f>'SERIES_DB-MetaData'!A223</f>
        <v>218</v>
      </c>
      <c r="B223" s="84">
        <f>'SERIES_DB-MetaData'!B223</f>
        <v>0</v>
      </c>
      <c r="C223" s="105">
        <f>'SERIES_DB-MetaData'!C223</f>
        <v>7</v>
      </c>
      <c r="D223" s="105" t="str">
        <f>'SERIES_DB-MetaData'!D223</f>
        <v>MSW2</v>
      </c>
      <c r="E223" s="105" t="str">
        <f>'SERIES_DB-MetaData'!E223</f>
        <v>Salonikios (1999)</v>
      </c>
      <c r="F223" s="87" t="str">
        <f>'SERIES_DB-MetaData'!F223</f>
        <v>SI</v>
      </c>
      <c r="G223" s="118">
        <f>'SERIES_DB-MetaData-SI_Units'!I223</f>
        <v>26.2</v>
      </c>
      <c r="H223" s="119">
        <f>('SERIES_DB-MetaData-SI_Units'!L223*1000)/'SERIES_DB-MetaData-SI_Units'!U223</f>
        <v>0</v>
      </c>
      <c r="I223" s="118">
        <f>'SERIES_DB-MetaData-SI_Units'!S223/'SERIES_DB-MetaData-SI_Units'!P223</f>
        <v>1.6</v>
      </c>
      <c r="J223" s="118">
        <f>'SERIES_DB-MetaData-SI_Units'!S223</f>
        <v>1920</v>
      </c>
      <c r="K223" s="120">
        <f>'SERIES_DB-MetaData-SI_Units'!AG223</f>
        <v>0.25132741228718347</v>
      </c>
      <c r="L223" s="121">
        <f>'SERIES_DB-MetaData-SI_Units'!AY223</f>
        <v>0.65973445725385649</v>
      </c>
      <c r="M223" s="121">
        <f>'SERIES_DB-MetaData-SI_Units'!AZ223</f>
        <v>0</v>
      </c>
      <c r="N223" s="122"/>
      <c r="O223" s="123">
        <f>'SERIES_DB-MetaData-SI_Units'!BX223</f>
        <v>1</v>
      </c>
      <c r="P223" s="123"/>
      <c r="Q223" s="124"/>
      <c r="R223" s="124"/>
      <c r="S223" s="119"/>
      <c r="T223" s="119"/>
      <c r="U223" s="119"/>
      <c r="V223" s="184"/>
      <c r="W223" s="119"/>
      <c r="X223" s="119"/>
      <c r="Y223" s="119"/>
      <c r="Z223" s="119"/>
      <c r="AA223" s="125"/>
      <c r="AB223" s="118"/>
      <c r="AC223" s="118"/>
      <c r="AD223" s="126"/>
      <c r="AE223" s="119"/>
      <c r="AF223" s="119"/>
      <c r="AG223" s="119"/>
      <c r="AH223" s="119"/>
      <c r="AI223" s="119"/>
      <c r="AJ223" s="119"/>
      <c r="AK223" s="119"/>
      <c r="AL223" s="123">
        <f>'SERIES_DB-MetaData-SI_Units'!BX223</f>
        <v>1</v>
      </c>
    </row>
    <row r="224" spans="1:38">
      <c r="A224" s="84">
        <f>'SERIES_DB-MetaData'!A224</f>
        <v>219</v>
      </c>
      <c r="B224" s="84">
        <f>'SERIES_DB-MetaData'!B224</f>
        <v>0</v>
      </c>
      <c r="C224" s="105">
        <f>'SERIES_DB-MetaData'!C224</f>
        <v>8</v>
      </c>
      <c r="D224" s="105" t="str">
        <f>'SERIES_DB-MetaData'!D224</f>
        <v>MSW3</v>
      </c>
      <c r="E224" s="105" t="str">
        <f>'SERIES_DB-MetaData'!E224</f>
        <v>Salonikios (1999)</v>
      </c>
      <c r="F224" s="87" t="str">
        <f>'SERIES_DB-MetaData'!F224</f>
        <v>SI</v>
      </c>
      <c r="G224" s="118">
        <f>'SERIES_DB-MetaData-SI_Units'!I224</f>
        <v>24.6</v>
      </c>
      <c r="H224" s="119">
        <f>('SERIES_DB-MetaData-SI_Units'!L224*1000)/'SERIES_DB-MetaData-SI_Units'!U224</f>
        <v>1.7220000000000002</v>
      </c>
      <c r="I224" s="118">
        <f>'SERIES_DB-MetaData-SI_Units'!S224/'SERIES_DB-MetaData-SI_Units'!P224</f>
        <v>1.6</v>
      </c>
      <c r="J224" s="118">
        <f>'SERIES_DB-MetaData-SI_Units'!S224</f>
        <v>1920</v>
      </c>
      <c r="K224" s="120">
        <f>'SERIES_DB-MetaData-SI_Units'!AG224</f>
        <v>0.25132741228718347</v>
      </c>
      <c r="L224" s="121">
        <f>'SERIES_DB-MetaData-SI_Units'!AY224</f>
        <v>0.65973445725385649</v>
      </c>
      <c r="M224" s="121">
        <f>'SERIES_DB-MetaData-SI_Units'!AZ224</f>
        <v>0</v>
      </c>
      <c r="N224" s="122"/>
      <c r="O224" s="123">
        <f>'SERIES_DB-MetaData-SI_Units'!BX224</f>
        <v>1</v>
      </c>
      <c r="P224" s="123"/>
      <c r="Q224" s="124"/>
      <c r="R224" s="124"/>
      <c r="S224" s="119"/>
      <c r="T224" s="119"/>
      <c r="U224" s="119"/>
      <c r="V224" s="184"/>
      <c r="W224" s="119"/>
      <c r="X224" s="119"/>
      <c r="Y224" s="119"/>
      <c r="Z224" s="119"/>
      <c r="AA224" s="125"/>
      <c r="AB224" s="118"/>
      <c r="AC224" s="118"/>
      <c r="AD224" s="126"/>
      <c r="AE224" s="119"/>
      <c r="AF224" s="119"/>
      <c r="AG224" s="119"/>
      <c r="AH224" s="119"/>
      <c r="AI224" s="119"/>
      <c r="AJ224" s="119"/>
      <c r="AK224" s="119"/>
      <c r="AL224" s="123">
        <f>'SERIES_DB-MetaData-SI_Units'!BX224</f>
        <v>1</v>
      </c>
    </row>
    <row r="225" spans="1:38">
      <c r="A225" s="84">
        <f>'SERIES_DB-MetaData'!A225</f>
        <v>220</v>
      </c>
      <c r="B225" s="84">
        <f>'SERIES_DB-MetaData'!B225</f>
        <v>0</v>
      </c>
      <c r="C225" s="105">
        <f>'SERIES_DB-MetaData'!C225</f>
        <v>9</v>
      </c>
      <c r="D225" s="105" t="str">
        <f>'SERIES_DB-MetaData'!D225</f>
        <v>MSW4</v>
      </c>
      <c r="E225" s="105" t="str">
        <f>'SERIES_DB-MetaData'!E225</f>
        <v>Salonikios (1999)</v>
      </c>
      <c r="F225" s="87" t="str">
        <f>'SERIES_DB-MetaData'!F225</f>
        <v>SI</v>
      </c>
      <c r="G225" s="118">
        <f>'SERIES_DB-MetaData-SI_Units'!I225</f>
        <v>24.6</v>
      </c>
      <c r="H225" s="119">
        <f>('SERIES_DB-MetaData-SI_Units'!L225*1000)/'SERIES_DB-MetaData-SI_Units'!U225</f>
        <v>0</v>
      </c>
      <c r="I225" s="118">
        <f>'SERIES_DB-MetaData-SI_Units'!S225/'SERIES_DB-MetaData-SI_Units'!P225</f>
        <v>1.6</v>
      </c>
      <c r="J225" s="118">
        <f>'SERIES_DB-MetaData-SI_Units'!S225</f>
        <v>1920</v>
      </c>
      <c r="K225" s="120">
        <f>'SERIES_DB-MetaData-SI_Units'!AG225</f>
        <v>0.25132741228718347</v>
      </c>
      <c r="L225" s="121">
        <f>'SERIES_DB-MetaData-SI_Units'!AY225</f>
        <v>1.0262536001726656</v>
      </c>
      <c r="M225" s="121">
        <f>'SERIES_DB-MetaData-SI_Units'!AZ225</f>
        <v>0</v>
      </c>
      <c r="N225" s="122"/>
      <c r="O225" s="123">
        <f>'SERIES_DB-MetaData-SI_Units'!BX225</f>
        <v>1</v>
      </c>
      <c r="P225" s="123"/>
      <c r="Q225" s="124"/>
      <c r="R225" s="124"/>
      <c r="S225" s="119"/>
      <c r="T225" s="119"/>
      <c r="U225" s="119"/>
      <c r="V225" s="184"/>
      <c r="W225" s="119"/>
      <c r="X225" s="119"/>
      <c r="Y225" s="119"/>
      <c r="Z225" s="119"/>
      <c r="AA225" s="125"/>
      <c r="AB225" s="118"/>
      <c r="AC225" s="118"/>
      <c r="AD225" s="126"/>
      <c r="AE225" s="119"/>
      <c r="AF225" s="119"/>
      <c r="AG225" s="119"/>
      <c r="AH225" s="119"/>
      <c r="AI225" s="119"/>
      <c r="AJ225" s="119"/>
      <c r="AK225" s="119"/>
      <c r="AL225" s="123">
        <f>'SERIES_DB-MetaData-SI_Units'!BX225</f>
        <v>1</v>
      </c>
    </row>
    <row r="226" spans="1:38">
      <c r="A226" s="84">
        <f>'SERIES_DB-MetaData'!A226</f>
        <v>221</v>
      </c>
      <c r="B226" s="84">
        <f>'SERIES_DB-MetaData'!B226</f>
        <v>0</v>
      </c>
      <c r="C226" s="105">
        <f>'SERIES_DB-MetaData'!C226</f>
        <v>10</v>
      </c>
      <c r="D226" s="105" t="str">
        <f>'SERIES_DB-MetaData'!D226</f>
        <v>MSW5</v>
      </c>
      <c r="E226" s="105" t="str">
        <f>'SERIES_DB-MetaData'!E226</f>
        <v>Salonikios (1999)</v>
      </c>
      <c r="F226" s="87" t="str">
        <f>'SERIES_DB-MetaData'!F226</f>
        <v>SI</v>
      </c>
      <c r="G226" s="118">
        <f>'SERIES_DB-MetaData-SI_Units'!I226</f>
        <v>22</v>
      </c>
      <c r="H226" s="119">
        <f>('SERIES_DB-MetaData-SI_Units'!L226*1000)/'SERIES_DB-MetaData-SI_Units'!U226</f>
        <v>0</v>
      </c>
      <c r="I226" s="118">
        <f>'SERIES_DB-MetaData-SI_Units'!S226/'SERIES_DB-MetaData-SI_Units'!P226</f>
        <v>1.6</v>
      </c>
      <c r="J226" s="118">
        <f>'SERIES_DB-MetaData-SI_Units'!S226</f>
        <v>1920</v>
      </c>
      <c r="K226" s="120">
        <f>'SERIES_DB-MetaData-SI_Units'!AG226</f>
        <v>0.25132741228718347</v>
      </c>
      <c r="L226" s="121">
        <f>'SERIES_DB-MetaData-SI_Units'!AY226</f>
        <v>1.0262536001726656</v>
      </c>
      <c r="M226" s="121">
        <f>'SERIES_DB-MetaData-SI_Units'!AZ226</f>
        <v>0</v>
      </c>
      <c r="N226" s="122"/>
      <c r="O226" s="123">
        <f>'SERIES_DB-MetaData-SI_Units'!BX226</f>
        <v>1</v>
      </c>
      <c r="P226" s="123"/>
      <c r="Q226" s="124"/>
      <c r="R226" s="124"/>
      <c r="S226" s="119"/>
      <c r="T226" s="119"/>
      <c r="U226" s="119"/>
      <c r="V226" s="184"/>
      <c r="W226" s="119"/>
      <c r="X226" s="119"/>
      <c r="Y226" s="119"/>
      <c r="Z226" s="119"/>
      <c r="AA226" s="125"/>
      <c r="AB226" s="118"/>
      <c r="AC226" s="118"/>
      <c r="AD226" s="126"/>
      <c r="AE226" s="119"/>
      <c r="AF226" s="119"/>
      <c r="AG226" s="119"/>
      <c r="AH226" s="119"/>
      <c r="AI226" s="119"/>
      <c r="AJ226" s="119"/>
      <c r="AK226" s="119"/>
      <c r="AL226" s="123">
        <f>'SERIES_DB-MetaData-SI_Units'!BX226</f>
        <v>1</v>
      </c>
    </row>
    <row r="227" spans="1:38">
      <c r="A227" s="84">
        <f>'SERIES_DB-MetaData'!A227</f>
        <v>222</v>
      </c>
      <c r="B227" s="84">
        <f>'SERIES_DB-MetaData'!B227</f>
        <v>0</v>
      </c>
      <c r="C227" s="105">
        <f>'SERIES_DB-MetaData'!C227</f>
        <v>11</v>
      </c>
      <c r="D227" s="105" t="str">
        <f>'SERIES_DB-MetaData'!D227</f>
        <v>MSW6</v>
      </c>
      <c r="E227" s="105" t="str">
        <f>'SERIES_DB-MetaData'!E227</f>
        <v xml:space="preserve">Salonikios (1999) </v>
      </c>
      <c r="F227" s="87" t="str">
        <f>'SERIES_DB-MetaData'!F227</f>
        <v>SI</v>
      </c>
      <c r="G227" s="118">
        <f>'SERIES_DB-MetaData-SI_Units'!I227</f>
        <v>27.5</v>
      </c>
      <c r="H227" s="119">
        <f>('SERIES_DB-MetaData-SI_Units'!L227*1000)/'SERIES_DB-MetaData-SI_Units'!U227</f>
        <v>0</v>
      </c>
      <c r="I227" s="118">
        <f>'SERIES_DB-MetaData-SI_Units'!S227/'SERIES_DB-MetaData-SI_Units'!P227</f>
        <v>1.6</v>
      </c>
      <c r="J227" s="118">
        <f>'SERIES_DB-MetaData-SI_Units'!S227</f>
        <v>1920</v>
      </c>
      <c r="K227" s="120">
        <f>'SERIES_DB-MetaData-SI_Units'!AG227</f>
        <v>0.33510321638291124</v>
      </c>
      <c r="L227" s="121">
        <f>'SERIES_DB-MetaData-SI_Units'!AY227</f>
        <v>1.0262536001726656</v>
      </c>
      <c r="M227" s="121">
        <f>'SERIES_DB-MetaData-SI_Units'!AZ227</f>
        <v>0</v>
      </c>
      <c r="N227" s="122"/>
      <c r="O227" s="123">
        <f>'SERIES_DB-MetaData-SI_Units'!BX227</f>
        <v>1</v>
      </c>
      <c r="P227" s="123"/>
      <c r="Q227" s="124"/>
      <c r="R227" s="124"/>
      <c r="S227" s="119"/>
      <c r="T227" s="119"/>
      <c r="U227" s="119"/>
      <c r="V227" s="184"/>
      <c r="W227" s="119"/>
      <c r="X227" s="119"/>
      <c r="Y227" s="119"/>
      <c r="Z227" s="119"/>
      <c r="AA227" s="125"/>
      <c r="AB227" s="118"/>
      <c r="AC227" s="118"/>
      <c r="AD227" s="126"/>
      <c r="AE227" s="119"/>
      <c r="AF227" s="119"/>
      <c r="AG227" s="119"/>
      <c r="AH227" s="119"/>
      <c r="AI227" s="119"/>
      <c r="AJ227" s="119"/>
      <c r="AK227" s="119"/>
      <c r="AL227" s="123">
        <f>'SERIES_DB-MetaData-SI_Units'!BX227</f>
        <v>1</v>
      </c>
    </row>
    <row r="228" spans="1:38">
      <c r="A228" s="84">
        <f>'SERIES_DB-MetaData'!A228</f>
        <v>223</v>
      </c>
      <c r="B228" s="84">
        <f>'SERIES_DB-MetaData'!B228</f>
        <v>0</v>
      </c>
      <c r="C228" s="105">
        <f>'SERIES_DB-MetaData'!C228</f>
        <v>1</v>
      </c>
      <c r="D228" s="105" t="str">
        <f>'SERIES_DB-MetaData'!D228</f>
        <v>WC150</v>
      </c>
      <c r="E228" s="105" t="str">
        <f>'SERIES_DB-MetaData'!E228</f>
        <v>Shaingchin, Lukkunaprasit, Wood (2006)</v>
      </c>
      <c r="F228" s="87" t="str">
        <f>'SERIES_DB-MetaData'!F228</f>
        <v>SI</v>
      </c>
      <c r="G228" s="118">
        <f>'SERIES_DB-MetaData-SI_Units'!I228</f>
        <v>27.3</v>
      </c>
      <c r="H228" s="119">
        <f>('SERIES_DB-MetaData-SI_Units'!L228*1000)/'SERIES_DB-MetaData-SI_Units'!U228</f>
        <v>1.9110000000000003</v>
      </c>
      <c r="I228" s="118">
        <f>'SERIES_DB-MetaData-SI_Units'!S228/'SERIES_DB-MetaData-SI_Units'!P228</f>
        <v>1.5</v>
      </c>
      <c r="J228" s="118">
        <f>'SERIES_DB-MetaData-SI_Units'!S228</f>
        <v>2250</v>
      </c>
      <c r="K228" s="120">
        <f>'SERIES_DB-MetaData-SI_Units'!AG228</f>
        <v>0.83558204604570074</v>
      </c>
      <c r="L228" s="121">
        <f>'SERIES_DB-MetaData-SI_Units'!AY228</f>
        <v>0.41887902047863906</v>
      </c>
      <c r="M228" s="121">
        <f>'SERIES_DB-MetaData-SI_Units'!AZ228</f>
        <v>0.41887902047863906</v>
      </c>
      <c r="N228" s="122"/>
      <c r="O228" s="123">
        <f>'SERIES_DB-MetaData-SI_Units'!BX228</f>
        <v>2</v>
      </c>
      <c r="P228" s="123"/>
      <c r="Q228" s="124"/>
      <c r="R228" s="124"/>
      <c r="S228" s="119"/>
      <c r="T228" s="119"/>
      <c r="U228" s="119"/>
      <c r="V228" s="184"/>
      <c r="W228" s="119"/>
      <c r="X228" s="119"/>
      <c r="Y228" s="119"/>
      <c r="Z228" s="119"/>
      <c r="AA228" s="125"/>
      <c r="AB228" s="118"/>
      <c r="AC228" s="118"/>
      <c r="AD228" s="126"/>
      <c r="AE228" s="119"/>
      <c r="AF228" s="119"/>
      <c r="AG228" s="119"/>
      <c r="AH228" s="119"/>
      <c r="AI228" s="119"/>
      <c r="AJ228" s="119"/>
      <c r="AK228" s="119"/>
      <c r="AL228" s="123">
        <f>'SERIES_DB-MetaData-SI_Units'!BX228</f>
        <v>2</v>
      </c>
    </row>
    <row r="229" spans="1:38">
      <c r="A229" s="84">
        <f>'SERIES_DB-MetaData'!A229</f>
        <v>224</v>
      </c>
      <c r="B229" s="84">
        <f>'SERIES_DB-MetaData'!B229</f>
        <v>0</v>
      </c>
      <c r="C229" s="105">
        <f>'SERIES_DB-MetaData'!C229</f>
        <v>2</v>
      </c>
      <c r="D229" s="105" t="str">
        <f>'SERIES_DB-MetaData'!D229</f>
        <v>WD150</v>
      </c>
      <c r="E229" s="105" t="str">
        <f>'SERIES_DB-MetaData'!E229</f>
        <v>Shaingchin, Lukkunaprasit, Wood (2006)</v>
      </c>
      <c r="F229" s="87" t="str">
        <f>'SERIES_DB-MetaData'!F229</f>
        <v>SI</v>
      </c>
      <c r="G229" s="118">
        <f>'SERIES_DB-MetaData-SI_Units'!I229</f>
        <v>40.299999999999997</v>
      </c>
      <c r="H229" s="119">
        <f>('SERIES_DB-MetaData-SI_Units'!L229*1000)/'SERIES_DB-MetaData-SI_Units'!U229</f>
        <v>2.8210000000000002</v>
      </c>
      <c r="I229" s="118">
        <f>'SERIES_DB-MetaData-SI_Units'!S229/'SERIES_DB-MetaData-SI_Units'!P229</f>
        <v>1.5</v>
      </c>
      <c r="J229" s="118">
        <f>'SERIES_DB-MetaData-SI_Units'!S229</f>
        <v>2250</v>
      </c>
      <c r="K229" s="120">
        <f>'SERIES_DB-MetaData-SI_Units'!AG229</f>
        <v>0.83558204604570074</v>
      </c>
      <c r="L229" s="121">
        <f>'SERIES_DB-MetaData-SI_Units'!AY229</f>
        <v>0.41887902047863906</v>
      </c>
      <c r="M229" s="121">
        <f>'SERIES_DB-MetaData-SI_Units'!AZ229</f>
        <v>0.41887902047863906</v>
      </c>
      <c r="N229" s="122"/>
      <c r="O229" s="123">
        <f>'SERIES_DB-MetaData-SI_Units'!BX229</f>
        <v>1</v>
      </c>
      <c r="P229" s="123"/>
      <c r="Q229" s="124"/>
      <c r="R229" s="124"/>
      <c r="S229" s="119"/>
      <c r="T229" s="119"/>
      <c r="U229" s="119"/>
      <c r="V229" s="184"/>
      <c r="W229" s="119"/>
      <c r="X229" s="119"/>
      <c r="Y229" s="119"/>
      <c r="Z229" s="119"/>
      <c r="AA229" s="125"/>
      <c r="AB229" s="118"/>
      <c r="AC229" s="118"/>
      <c r="AD229" s="126"/>
      <c r="AE229" s="119"/>
      <c r="AF229" s="119"/>
      <c r="AG229" s="119"/>
      <c r="AH229" s="119"/>
      <c r="AI229" s="119"/>
      <c r="AJ229" s="119"/>
      <c r="AK229" s="119"/>
      <c r="AL229" s="123">
        <f>'SERIES_DB-MetaData-SI_Units'!BX229</f>
        <v>1</v>
      </c>
    </row>
    <row r="230" spans="1:38">
      <c r="A230" s="84">
        <f>'SERIES_DB-MetaData'!A230</f>
        <v>225</v>
      </c>
      <c r="B230" s="84">
        <f>'SERIES_DB-MetaData'!B230</f>
        <v>0</v>
      </c>
      <c r="C230" s="105">
        <f>'SERIES_DB-MetaData'!C230</f>
        <v>3</v>
      </c>
      <c r="D230" s="105" t="str">
        <f>'SERIES_DB-MetaData'!D230</f>
        <v>WD170</v>
      </c>
      <c r="E230" s="105" t="str">
        <f>'SERIES_DB-MetaData'!E230</f>
        <v>Shaingchin, Lukkunaprasit, Wood (2006)</v>
      </c>
      <c r="F230" s="87" t="str">
        <f>'SERIES_DB-MetaData'!F230</f>
        <v>SI</v>
      </c>
      <c r="G230" s="118">
        <f>'SERIES_DB-MetaData-SI_Units'!I230</f>
        <v>32.9</v>
      </c>
      <c r="H230" s="119">
        <f>('SERIES_DB-MetaData-SI_Units'!L230*1000)/'SERIES_DB-MetaData-SI_Units'!U230</f>
        <v>2.3030000000000008</v>
      </c>
      <c r="I230" s="118">
        <f>'SERIES_DB-MetaData-SI_Units'!S230/'SERIES_DB-MetaData-SI_Units'!P230</f>
        <v>1.5</v>
      </c>
      <c r="J230" s="118">
        <f>'SERIES_DB-MetaData-SI_Units'!S230</f>
        <v>2250</v>
      </c>
      <c r="K230" s="120">
        <f>'SERIES_DB-MetaData-SI_Units'!AG230</f>
        <v>0.83558204604570074</v>
      </c>
      <c r="L230" s="121">
        <f>'SERIES_DB-MetaData-SI_Units'!AY230</f>
        <v>0.41887902047863906</v>
      </c>
      <c r="M230" s="121">
        <f>'SERIES_DB-MetaData-SI_Units'!AZ230</f>
        <v>0.41887902047863906</v>
      </c>
      <c r="N230" s="122"/>
      <c r="O230" s="123">
        <f>'SERIES_DB-MetaData-SI_Units'!BX230</f>
        <v>1</v>
      </c>
      <c r="P230" s="123"/>
      <c r="Q230" s="124"/>
      <c r="R230" s="124"/>
      <c r="S230" s="119"/>
      <c r="T230" s="119"/>
      <c r="U230" s="119"/>
      <c r="V230" s="184"/>
      <c r="W230" s="119"/>
      <c r="X230" s="119"/>
      <c r="Y230" s="119"/>
      <c r="Z230" s="119"/>
      <c r="AA230" s="125"/>
      <c r="AB230" s="118"/>
      <c r="AC230" s="118"/>
      <c r="AD230" s="126"/>
      <c r="AE230" s="119"/>
      <c r="AF230" s="119"/>
      <c r="AG230" s="119"/>
      <c r="AH230" s="119"/>
      <c r="AI230" s="119"/>
      <c r="AJ230" s="119"/>
      <c r="AK230" s="119"/>
      <c r="AL230" s="123">
        <f>'SERIES_DB-MetaData-SI_Units'!BX230</f>
        <v>1</v>
      </c>
    </row>
    <row r="231" spans="1:38">
      <c r="A231" s="84">
        <f>'SERIES_DB-MetaData'!A231</f>
        <v>226</v>
      </c>
      <c r="B231" s="84">
        <f>'SERIES_DB-MetaData'!B231</f>
        <v>0</v>
      </c>
      <c r="C231" s="105">
        <f>'SERIES_DB-MetaData'!C231</f>
        <v>4</v>
      </c>
      <c r="D231" s="105" t="str">
        <f>'SERIES_DB-MetaData'!D231</f>
        <v>WD200</v>
      </c>
      <c r="E231" s="105" t="str">
        <f>'SERIES_DB-MetaData'!E231</f>
        <v>Shaingchin, Lukkunaprasit, Wood (2006)</v>
      </c>
      <c r="F231" s="87" t="str">
        <f>'SERIES_DB-MetaData'!F231</f>
        <v>SI</v>
      </c>
      <c r="G231" s="118">
        <f>'SERIES_DB-MetaData-SI_Units'!I231</f>
        <v>33.700000000000003</v>
      </c>
      <c r="H231" s="119">
        <f>('SERIES_DB-MetaData-SI_Units'!L231*1000)/'SERIES_DB-MetaData-SI_Units'!U231</f>
        <v>2.3590000000000004</v>
      </c>
      <c r="I231" s="118">
        <f>'SERIES_DB-MetaData-SI_Units'!S231/'SERIES_DB-MetaData-SI_Units'!P231</f>
        <v>1.5</v>
      </c>
      <c r="J231" s="118">
        <f>'SERIES_DB-MetaData-SI_Units'!S231</f>
        <v>2250</v>
      </c>
      <c r="K231" s="120">
        <f>'SERIES_DB-MetaData-SI_Units'!AG231</f>
        <v>0.83558204604570074</v>
      </c>
      <c r="L231" s="121">
        <f>'SERIES_DB-MetaData-SI_Units'!AY231</f>
        <v>0.41887902047863906</v>
      </c>
      <c r="M231" s="121">
        <f>'SERIES_DB-MetaData-SI_Units'!AZ231</f>
        <v>0.41887902047863906</v>
      </c>
      <c r="N231" s="122"/>
      <c r="O231" s="123">
        <f>'SERIES_DB-MetaData-SI_Units'!BX231</f>
        <v>1</v>
      </c>
      <c r="P231" s="123"/>
      <c r="Q231" s="124"/>
      <c r="R231" s="124"/>
      <c r="S231" s="119"/>
      <c r="T231" s="119"/>
      <c r="U231" s="119"/>
      <c r="V231" s="184"/>
      <c r="W231" s="119"/>
      <c r="X231" s="119"/>
      <c r="Y231" s="119"/>
      <c r="Z231" s="119"/>
      <c r="AA231" s="125"/>
      <c r="AB231" s="118"/>
      <c r="AC231" s="118"/>
      <c r="AD231" s="126"/>
      <c r="AE231" s="119"/>
      <c r="AF231" s="119"/>
      <c r="AG231" s="119"/>
      <c r="AH231" s="119"/>
      <c r="AI231" s="119"/>
      <c r="AJ231" s="119"/>
      <c r="AK231" s="119"/>
      <c r="AL231" s="123">
        <f>'SERIES_DB-MetaData-SI_Units'!BX231</f>
        <v>1</v>
      </c>
    </row>
    <row r="232" spans="1:38">
      <c r="A232" s="84">
        <f>'SERIES_DB-MetaData'!A232</f>
        <v>227</v>
      </c>
      <c r="B232" s="84">
        <f>'SERIES_DB-MetaData'!B232</f>
        <v>0</v>
      </c>
      <c r="C232" s="105">
        <f>'SERIES_DB-MetaData'!C232</f>
        <v>1</v>
      </c>
      <c r="D232" s="105" t="str">
        <f>'SERIES_DB-MetaData'!D232</f>
        <v>W1</v>
      </c>
      <c r="E232" s="105" t="str">
        <f>'SERIES_DB-MetaData'!E232</f>
        <v>Sittipunt and Wood (2000)</v>
      </c>
      <c r="F232" s="87" t="str">
        <f>'SERIES_DB-MetaData'!F232</f>
        <v>SI</v>
      </c>
      <c r="G232" s="118">
        <f>'SERIES_DB-MetaData-SI_Units'!I232</f>
        <v>36.6</v>
      </c>
      <c r="H232" s="119">
        <f>('SERIES_DB-MetaData-SI_Units'!L232*1000)/'SERIES_DB-MetaData-SI_Units'!U232</f>
        <v>0</v>
      </c>
      <c r="I232" s="118">
        <f>'SERIES_DB-MetaData-SI_Units'!S232/'SERIES_DB-MetaData-SI_Units'!P232</f>
        <v>1.4333333333333333</v>
      </c>
      <c r="J232" s="118">
        <f>'SERIES_DB-MetaData-SI_Units'!S232</f>
        <v>2150</v>
      </c>
      <c r="K232" s="120">
        <f>'SERIES_DB-MetaData-SI_Units'!AG232</f>
        <v>0.44434686492374031</v>
      </c>
      <c r="L232" s="121">
        <f>'SERIES_DB-MetaData-SI_Units'!AY232</f>
        <v>0.22619467105846508</v>
      </c>
      <c r="M232" s="121">
        <f>'SERIES_DB-MetaData-SI_Units'!AZ232</f>
        <v>0</v>
      </c>
      <c r="N232" s="122"/>
      <c r="O232" s="123">
        <f>'SERIES_DB-MetaData-SI_Units'!BX232</f>
        <v>2</v>
      </c>
      <c r="P232" s="123"/>
      <c r="Q232" s="124"/>
      <c r="R232" s="124"/>
      <c r="S232" s="119"/>
      <c r="T232" s="119"/>
      <c r="U232" s="119"/>
      <c r="V232" s="184"/>
      <c r="W232" s="119"/>
      <c r="X232" s="119"/>
      <c r="Y232" s="119"/>
      <c r="Z232" s="119"/>
      <c r="AA232" s="125"/>
      <c r="AB232" s="118"/>
      <c r="AC232" s="118"/>
      <c r="AD232" s="126"/>
      <c r="AE232" s="119"/>
      <c r="AF232" s="119"/>
      <c r="AG232" s="119"/>
      <c r="AH232" s="119"/>
      <c r="AI232" s="119"/>
      <c r="AJ232" s="119"/>
      <c r="AK232" s="119"/>
      <c r="AL232" s="123">
        <f>'SERIES_DB-MetaData-SI_Units'!BX232</f>
        <v>2</v>
      </c>
    </row>
    <row r="233" spans="1:38">
      <c r="A233" s="84">
        <f>'SERIES_DB-MetaData'!A233</f>
        <v>228</v>
      </c>
      <c r="B233" s="84">
        <f>'SERIES_DB-MetaData'!B233</f>
        <v>0</v>
      </c>
      <c r="C233" s="105">
        <f>'SERIES_DB-MetaData'!C233</f>
        <v>2</v>
      </c>
      <c r="D233" s="105" t="str">
        <f>'SERIES_DB-MetaData'!D233</f>
        <v>W2</v>
      </c>
      <c r="E233" s="105" t="str">
        <f>'SERIES_DB-MetaData'!E233</f>
        <v>Sittipunt and Wood (2000)</v>
      </c>
      <c r="F233" s="87" t="str">
        <f>'SERIES_DB-MetaData'!F233</f>
        <v>SI</v>
      </c>
      <c r="G233" s="118">
        <f>'SERIES_DB-MetaData-SI_Units'!I233</f>
        <v>35.799999999999997</v>
      </c>
      <c r="H233" s="119">
        <f>('SERIES_DB-MetaData-SI_Units'!L233*1000)/'SERIES_DB-MetaData-SI_Units'!U233</f>
        <v>0</v>
      </c>
      <c r="I233" s="118">
        <f>'SERIES_DB-MetaData-SI_Units'!S233/'SERIES_DB-MetaData-SI_Units'!P233</f>
        <v>1.4333333333333333</v>
      </c>
      <c r="J233" s="118">
        <f>'SERIES_DB-MetaData-SI_Units'!S233</f>
        <v>2150</v>
      </c>
      <c r="K233" s="120">
        <f>'SERIES_DB-MetaData-SI_Units'!AG233</f>
        <v>0.44434686492374031</v>
      </c>
      <c r="L233" s="121">
        <f>'SERIES_DB-MetaData-SI_Units'!AY233</f>
        <v>0.22619467105846508</v>
      </c>
      <c r="M233" s="121">
        <f>'SERIES_DB-MetaData-SI_Units'!AZ233</f>
        <v>0</v>
      </c>
      <c r="N233" s="122"/>
      <c r="O233" s="123">
        <f>'SERIES_DB-MetaData-SI_Units'!BX233</f>
        <v>2</v>
      </c>
      <c r="P233" s="123"/>
      <c r="Q233" s="124"/>
      <c r="R233" s="124"/>
      <c r="S233" s="119"/>
      <c r="T233" s="119"/>
      <c r="U233" s="119"/>
      <c r="V233" s="184"/>
      <c r="W233" s="119"/>
      <c r="X233" s="119"/>
      <c r="Y233" s="119"/>
      <c r="Z233" s="119"/>
      <c r="AA233" s="125"/>
      <c r="AB233" s="118"/>
      <c r="AC233" s="118"/>
      <c r="AD233" s="126"/>
      <c r="AE233" s="119"/>
      <c r="AF233" s="119"/>
      <c r="AG233" s="119"/>
      <c r="AH233" s="119"/>
      <c r="AI233" s="119"/>
      <c r="AJ233" s="119"/>
      <c r="AK233" s="119"/>
      <c r="AL233" s="123">
        <f>'SERIES_DB-MetaData-SI_Units'!BX233</f>
        <v>2</v>
      </c>
    </row>
    <row r="234" spans="1:38">
      <c r="A234" s="84">
        <f>'SERIES_DB-MetaData'!A234</f>
        <v>229</v>
      </c>
      <c r="B234" s="84">
        <f>'SERIES_DB-MetaData'!B234</f>
        <v>0</v>
      </c>
      <c r="C234" s="105">
        <f>'SERIES_DB-MetaData'!C234</f>
        <v>3</v>
      </c>
      <c r="D234" s="105" t="str">
        <f>'SERIES_DB-MetaData'!D234</f>
        <v>W3</v>
      </c>
      <c r="E234" s="105" t="str">
        <f>'SERIES_DB-MetaData'!E234</f>
        <v>Sittipunt and Wood (2000)</v>
      </c>
      <c r="F234" s="87" t="str">
        <f>'SERIES_DB-MetaData'!F234</f>
        <v>SI</v>
      </c>
      <c r="G234" s="118">
        <f>'SERIES_DB-MetaData-SI_Units'!I234</f>
        <v>37.799999999999997</v>
      </c>
      <c r="H234" s="119">
        <f>('SERIES_DB-MetaData-SI_Units'!L234*1000)/'SERIES_DB-MetaData-SI_Units'!U234</f>
        <v>0</v>
      </c>
      <c r="I234" s="118">
        <f>'SERIES_DB-MetaData-SI_Units'!S234/'SERIES_DB-MetaData-SI_Units'!P234</f>
        <v>1.4333333333333333</v>
      </c>
      <c r="J234" s="118">
        <f>'SERIES_DB-MetaData-SI_Units'!S234</f>
        <v>2150</v>
      </c>
      <c r="K234" s="120">
        <f>'SERIES_DB-MetaData-SI_Units'!AG234</f>
        <v>0.44434686492374031</v>
      </c>
      <c r="L234" s="121">
        <f>'SERIES_DB-MetaData-SI_Units'!AY234</f>
        <v>0.22619467105846508</v>
      </c>
      <c r="M234" s="121">
        <f>'SERIES_DB-MetaData-SI_Units'!AZ234</f>
        <v>0</v>
      </c>
      <c r="N234" s="122"/>
      <c r="O234" s="123">
        <f>'SERIES_DB-MetaData-SI_Units'!BX234</f>
        <v>2</v>
      </c>
      <c r="P234" s="123"/>
      <c r="Q234" s="124"/>
      <c r="R234" s="124"/>
      <c r="S234" s="119"/>
      <c r="T234" s="119"/>
      <c r="U234" s="119"/>
      <c r="V234" s="184"/>
      <c r="W234" s="119"/>
      <c r="X234" s="119"/>
      <c r="Y234" s="119"/>
      <c r="Z234" s="119"/>
      <c r="AA234" s="125"/>
      <c r="AB234" s="118"/>
      <c r="AC234" s="118"/>
      <c r="AD234" s="126"/>
      <c r="AE234" s="119"/>
      <c r="AF234" s="119"/>
      <c r="AG234" s="119"/>
      <c r="AH234" s="119"/>
      <c r="AI234" s="119"/>
      <c r="AJ234" s="119"/>
      <c r="AK234" s="119"/>
      <c r="AL234" s="123">
        <f>'SERIES_DB-MetaData-SI_Units'!BX234</f>
        <v>2</v>
      </c>
    </row>
    <row r="235" spans="1:38">
      <c r="A235" s="84">
        <f>'SERIES_DB-MetaData'!A235</f>
        <v>230</v>
      </c>
      <c r="B235" s="84">
        <f>'SERIES_DB-MetaData'!B235</f>
        <v>0</v>
      </c>
      <c r="C235" s="105">
        <f>'SERIES_DB-MetaData'!C235</f>
        <v>4</v>
      </c>
      <c r="D235" s="105" t="str">
        <f>'SERIES_DB-MetaData'!D235</f>
        <v>W4</v>
      </c>
      <c r="E235" s="105" t="str">
        <f>'SERIES_DB-MetaData'!E235</f>
        <v>Sittipunt and Wood (2000)</v>
      </c>
      <c r="F235" s="87" t="str">
        <f>'SERIES_DB-MetaData'!F235</f>
        <v>SI</v>
      </c>
      <c r="G235" s="118">
        <f>'SERIES_DB-MetaData-SI_Units'!I235</f>
        <v>36.299999999999997</v>
      </c>
      <c r="H235" s="119">
        <f>('SERIES_DB-MetaData-SI_Units'!L235*1000)/'SERIES_DB-MetaData-SI_Units'!U235</f>
        <v>0</v>
      </c>
      <c r="I235" s="118">
        <f>'SERIES_DB-MetaData-SI_Units'!S235/'SERIES_DB-MetaData-SI_Units'!P235</f>
        <v>1.4333333333333333</v>
      </c>
      <c r="J235" s="118">
        <f>'SERIES_DB-MetaData-SI_Units'!S235</f>
        <v>2150</v>
      </c>
      <c r="K235" s="120">
        <f>'SERIES_DB-MetaData-SI_Units'!AG235</f>
        <v>0.44434686492374031</v>
      </c>
      <c r="L235" s="121">
        <f>'SERIES_DB-MetaData-SI_Units'!AY235</f>
        <v>0.22619467105846508</v>
      </c>
      <c r="M235" s="121">
        <f>'SERIES_DB-MetaData-SI_Units'!AZ235</f>
        <v>0</v>
      </c>
      <c r="N235" s="122"/>
      <c r="O235" s="123">
        <f>'SERIES_DB-MetaData-SI_Units'!BX235</f>
        <v>2</v>
      </c>
      <c r="P235" s="123"/>
      <c r="Q235" s="124"/>
      <c r="R235" s="124"/>
      <c r="S235" s="119"/>
      <c r="T235" s="119"/>
      <c r="U235" s="119"/>
      <c r="V235" s="184"/>
      <c r="W235" s="119"/>
      <c r="X235" s="119"/>
      <c r="Y235" s="119"/>
      <c r="Z235" s="119"/>
      <c r="AA235" s="125"/>
      <c r="AB235" s="118"/>
      <c r="AC235" s="118"/>
      <c r="AD235" s="126"/>
      <c r="AE235" s="119"/>
      <c r="AF235" s="119"/>
      <c r="AG235" s="119"/>
      <c r="AH235" s="119"/>
      <c r="AI235" s="119"/>
      <c r="AJ235" s="119"/>
      <c r="AK235" s="119"/>
      <c r="AL235" s="123">
        <f>'SERIES_DB-MetaData-SI_Units'!BX235</f>
        <v>2</v>
      </c>
    </row>
    <row r="236" spans="1:38">
      <c r="A236" s="84">
        <f>'SERIES_DB-MetaData'!A236</f>
        <v>231</v>
      </c>
      <c r="B236" s="84">
        <f>'SERIES_DB-MetaData'!B236</f>
        <v>0</v>
      </c>
      <c r="C236" s="105">
        <f>'SERIES_DB-MetaData'!C236</f>
        <v>1</v>
      </c>
      <c r="D236" s="105" t="str">
        <f>'SERIES_DB-MetaData'!D236</f>
        <v>W1</v>
      </c>
      <c r="E236" s="105" t="str">
        <f>'SERIES_DB-MetaData'!E236</f>
        <v>Su,Wong(2006)</v>
      </c>
      <c r="F236" s="87" t="str">
        <f>'SERIES_DB-MetaData'!F236</f>
        <v>SI</v>
      </c>
      <c r="G236" s="118">
        <f>'SERIES_DB-MetaData-SI_Units'!I236</f>
        <v>50.2</v>
      </c>
      <c r="H236" s="119">
        <f>('SERIES_DB-MetaData-SI_Units'!L236*1000)/'SERIES_DB-MetaData-SI_Units'!U236</f>
        <v>12.53125</v>
      </c>
      <c r="I236" s="118">
        <f>'SERIES_DB-MetaData-SI_Units'!S236/'SERIES_DB-MetaData-SI_Units'!P236</f>
        <v>4.0999999999999996</v>
      </c>
      <c r="J236" s="118">
        <f>'SERIES_DB-MetaData-SI_Units'!S236</f>
        <v>1640</v>
      </c>
      <c r="K236" s="120">
        <f>'SERIES_DB-MetaData-SI_Units'!AG236</f>
        <v>0.31415926535897931</v>
      </c>
      <c r="L236" s="121">
        <f>'SERIES_DB-MetaData-SI_Units'!AY236</f>
        <v>0.35637441664159214</v>
      </c>
      <c r="M236" s="121">
        <f>'SERIES_DB-MetaData-SI_Units'!AZ236</f>
        <v>0</v>
      </c>
      <c r="N236" s="122"/>
      <c r="O236" s="123">
        <f>'SERIES_DB-MetaData-SI_Units'!BX236</f>
        <v>1</v>
      </c>
      <c r="P236" s="123"/>
      <c r="Q236" s="124"/>
      <c r="R236" s="124"/>
      <c r="S236" s="119"/>
      <c r="T236" s="119"/>
      <c r="U236" s="119"/>
      <c r="V236" s="184"/>
      <c r="W236" s="119"/>
      <c r="X236" s="119"/>
      <c r="Y236" s="119"/>
      <c r="Z236" s="119"/>
      <c r="AA236" s="125"/>
      <c r="AB236" s="118"/>
      <c r="AC236" s="118"/>
      <c r="AD236" s="126"/>
      <c r="AE236" s="119"/>
      <c r="AF236" s="119"/>
      <c r="AG236" s="119"/>
      <c r="AH236" s="119"/>
      <c r="AI236" s="119"/>
      <c r="AJ236" s="119"/>
      <c r="AK236" s="119"/>
      <c r="AL236" s="123">
        <f>'SERIES_DB-MetaData-SI_Units'!BX236</f>
        <v>1</v>
      </c>
    </row>
    <row r="237" spans="1:38">
      <c r="A237" s="84">
        <f>'SERIES_DB-MetaData'!A237</f>
        <v>232</v>
      </c>
      <c r="B237" s="84">
        <f>'SERIES_DB-MetaData'!B237</f>
        <v>0</v>
      </c>
      <c r="C237" s="105">
        <f>'SERIES_DB-MetaData'!C237</f>
        <v>2</v>
      </c>
      <c r="D237" s="105" t="str">
        <f>'SERIES_DB-MetaData'!D237</f>
        <v>W2</v>
      </c>
      <c r="E237" s="105" t="str">
        <f>'SERIES_DB-MetaData'!E237</f>
        <v>Su,Wong(2006)</v>
      </c>
      <c r="F237" s="87" t="str">
        <f>'SERIES_DB-MetaData'!F237</f>
        <v>SI</v>
      </c>
      <c r="G237" s="118">
        <f>'SERIES_DB-MetaData-SI_Units'!I237</f>
        <v>41.8</v>
      </c>
      <c r="H237" s="119">
        <f>('SERIES_DB-MetaData-SI_Units'!L237*1000)/'SERIES_DB-MetaData-SI_Units'!U237</f>
        <v>20.874999999999996</v>
      </c>
      <c r="I237" s="118">
        <f>'SERIES_DB-MetaData-SI_Units'!S237/'SERIES_DB-MetaData-SI_Units'!P237</f>
        <v>4.0999999999999996</v>
      </c>
      <c r="J237" s="118">
        <f>'SERIES_DB-MetaData-SI_Units'!S237</f>
        <v>1640</v>
      </c>
      <c r="K237" s="120">
        <f>'SERIES_DB-MetaData-SI_Units'!AG237</f>
        <v>0.31415926535897931</v>
      </c>
      <c r="L237" s="121">
        <f>'SERIES_DB-MetaData-SI_Units'!AY237</f>
        <v>0.35637441664159214</v>
      </c>
      <c r="M237" s="121">
        <f>'SERIES_DB-MetaData-SI_Units'!AZ237</f>
        <v>0</v>
      </c>
      <c r="N237" s="122"/>
      <c r="O237" s="123">
        <f>'SERIES_DB-MetaData-SI_Units'!BX237</f>
        <v>4</v>
      </c>
      <c r="P237" s="123"/>
      <c r="Q237" s="124"/>
      <c r="R237" s="124"/>
      <c r="S237" s="119"/>
      <c r="T237" s="119"/>
      <c r="U237" s="119"/>
      <c r="V237" s="184"/>
      <c r="W237" s="119"/>
      <c r="X237" s="119"/>
      <c r="Y237" s="119"/>
      <c r="Z237" s="119"/>
      <c r="AA237" s="125"/>
      <c r="AB237" s="118"/>
      <c r="AC237" s="118"/>
      <c r="AD237" s="126"/>
      <c r="AE237" s="119"/>
      <c r="AF237" s="119"/>
      <c r="AG237" s="119"/>
      <c r="AH237" s="119"/>
      <c r="AI237" s="119"/>
      <c r="AJ237" s="119"/>
      <c r="AK237" s="119"/>
      <c r="AL237" s="123">
        <f>'SERIES_DB-MetaData-SI_Units'!BX237</f>
        <v>4</v>
      </c>
    </row>
    <row r="238" spans="1:38">
      <c r="A238" s="84">
        <f>'SERIES_DB-MetaData'!A238</f>
        <v>233</v>
      </c>
      <c r="B238" s="84">
        <f>'SERIES_DB-MetaData'!B238</f>
        <v>0</v>
      </c>
      <c r="C238" s="105">
        <f>'SERIES_DB-MetaData'!C238</f>
        <v>3</v>
      </c>
      <c r="D238" s="105" t="str">
        <f>'SERIES_DB-MetaData'!D238</f>
        <v>W3</v>
      </c>
      <c r="E238" s="105" t="str">
        <f>'SERIES_DB-MetaData'!E238</f>
        <v>Su,Wong(2006)</v>
      </c>
      <c r="F238" s="87" t="str">
        <f>'SERIES_DB-MetaData'!F238</f>
        <v>SI</v>
      </c>
      <c r="G238" s="118">
        <f>'SERIES_DB-MetaData-SI_Units'!I238</f>
        <v>42.9</v>
      </c>
      <c r="H238" s="119">
        <f>('SERIES_DB-MetaData-SI_Units'!L238*1000)/'SERIES_DB-MetaData-SI_Units'!U238</f>
        <v>20.875</v>
      </c>
      <c r="I238" s="118">
        <f>'SERIES_DB-MetaData-SI_Units'!S238/'SERIES_DB-MetaData-SI_Units'!P238</f>
        <v>4.0999999999999996</v>
      </c>
      <c r="J238" s="118">
        <f>'SERIES_DB-MetaData-SI_Units'!S238</f>
        <v>1640</v>
      </c>
      <c r="K238" s="120">
        <f>'SERIES_DB-MetaData-SI_Units'!AG238</f>
        <v>0.31415926535897931</v>
      </c>
      <c r="L238" s="121">
        <f>'SERIES_DB-MetaData-SI_Units'!AY238</f>
        <v>0.35637441664159214</v>
      </c>
      <c r="M238" s="121">
        <f>'SERIES_DB-MetaData-SI_Units'!AZ238</f>
        <v>0</v>
      </c>
      <c r="N238" s="122"/>
      <c r="O238" s="123">
        <f>'SERIES_DB-MetaData-SI_Units'!BX238</f>
        <v>4</v>
      </c>
      <c r="P238" s="123"/>
      <c r="Q238" s="124"/>
      <c r="R238" s="124"/>
      <c r="S238" s="119"/>
      <c r="T238" s="119"/>
      <c r="U238" s="119"/>
      <c r="V238" s="184"/>
      <c r="W238" s="119"/>
      <c r="X238" s="119"/>
      <c r="Y238" s="119"/>
      <c r="Z238" s="119"/>
      <c r="AA238" s="125"/>
      <c r="AB238" s="118"/>
      <c r="AC238" s="118"/>
      <c r="AD238" s="126"/>
      <c r="AE238" s="119"/>
      <c r="AF238" s="119"/>
      <c r="AG238" s="119"/>
      <c r="AH238" s="119"/>
      <c r="AI238" s="119"/>
      <c r="AJ238" s="119"/>
      <c r="AK238" s="119"/>
      <c r="AL238" s="123">
        <f>'SERIES_DB-MetaData-SI_Units'!BX238</f>
        <v>4</v>
      </c>
    </row>
    <row r="239" spans="1:38">
      <c r="A239" s="84">
        <f>'SERIES_DB-MetaData'!A239</f>
        <v>234</v>
      </c>
      <c r="B239" s="84">
        <f>'SERIES_DB-MetaData'!B239</f>
        <v>0</v>
      </c>
      <c r="C239" s="105">
        <f>'SERIES_DB-MetaData'!C239</f>
        <v>1</v>
      </c>
      <c r="D239" s="105" t="str">
        <f>'SERIES_DB-MetaData'!D239</f>
        <v>Sugano_2-1</v>
      </c>
      <c r="E239" s="105" t="str">
        <f>'SERIES_DB-MetaData'!E239</f>
        <v>Sugano, 1973 (from Lu et al., 2010, NEES Database)</v>
      </c>
      <c r="F239" s="87" t="str">
        <f>'SERIES_DB-MetaData'!F239</f>
        <v>SI</v>
      </c>
      <c r="G239" s="118">
        <f>'SERIES_DB-MetaData-SI_Units'!I239</f>
        <v>20.6</v>
      </c>
      <c r="H239" s="119">
        <f>('SERIES_DB-MetaData-SI_Units'!L239*1000)/'SERIES_DB-MetaData-SI_Units'!U239</f>
        <v>0</v>
      </c>
      <c r="I239" s="118">
        <f>'SERIES_DB-MetaData-SI_Units'!S239/'SERIES_DB-MetaData-SI_Units'!P239</f>
        <v>0.45454545454545453</v>
      </c>
      <c r="J239" s="118">
        <f>'SERIES_DB-MetaData-SI_Units'!S239</f>
        <v>1800</v>
      </c>
      <c r="K239" s="120">
        <f>'SERIES_DB-MetaData-SI_Units'!AG239</f>
        <v>0.44216219751392466</v>
      </c>
      <c r="L239" s="121">
        <f>'SERIES_DB-MetaData-SI_Units'!AY239</f>
        <v>0.73740160896760421</v>
      </c>
      <c r="M239" s="121">
        <f>'SERIES_DB-MetaData-SI_Units'!AZ239</f>
        <v>0</v>
      </c>
      <c r="N239" s="122"/>
      <c r="O239" s="123">
        <f>'SERIES_DB-MetaData-SI_Units'!BX239</f>
        <v>2</v>
      </c>
      <c r="P239" s="123"/>
      <c r="Q239" s="124"/>
      <c r="R239" s="124"/>
      <c r="S239" s="119"/>
      <c r="T239" s="119"/>
      <c r="U239" s="119"/>
      <c r="V239" s="184"/>
      <c r="W239" s="119"/>
      <c r="X239" s="119"/>
      <c r="Y239" s="119"/>
      <c r="Z239" s="119"/>
      <c r="AA239" s="125"/>
      <c r="AB239" s="118"/>
      <c r="AC239" s="118"/>
      <c r="AD239" s="126"/>
      <c r="AE239" s="119"/>
      <c r="AF239" s="119"/>
      <c r="AG239" s="119"/>
      <c r="AH239" s="119"/>
      <c r="AI239" s="119"/>
      <c r="AJ239" s="119"/>
      <c r="AK239" s="119"/>
      <c r="AL239" s="123">
        <f>'SERIES_DB-MetaData-SI_Units'!BX239</f>
        <v>2</v>
      </c>
    </row>
    <row r="240" spans="1:38">
      <c r="A240" s="84">
        <f>'SERIES_DB-MetaData'!A240</f>
        <v>235</v>
      </c>
      <c r="B240" s="84">
        <f>'SERIES_DB-MetaData'!B240</f>
        <v>0</v>
      </c>
      <c r="C240" s="105">
        <f>'SERIES_DB-MetaData'!C240</f>
        <v>2</v>
      </c>
      <c r="D240" s="105" t="str">
        <f>'SERIES_DB-MetaData'!D240</f>
        <v>Sugano_2-2</v>
      </c>
      <c r="E240" s="105" t="str">
        <f>'SERIES_DB-MetaData'!E240</f>
        <v>Sugano, 1973 (from Lu et al., 2010, NEES Database)</v>
      </c>
      <c r="F240" s="87" t="str">
        <f>'SERIES_DB-MetaData'!F240</f>
        <v>SI</v>
      </c>
      <c r="G240" s="118">
        <f>'SERIES_DB-MetaData-SI_Units'!I240</f>
        <v>20.8</v>
      </c>
      <c r="H240" s="119">
        <f>('SERIES_DB-MetaData-SI_Units'!L240*1000)/'SERIES_DB-MetaData-SI_Units'!U240</f>
        <v>0</v>
      </c>
      <c r="I240" s="118">
        <f>'SERIES_DB-MetaData-SI_Units'!S240/'SERIES_DB-MetaData-SI_Units'!P240</f>
        <v>0.45454545454545453</v>
      </c>
      <c r="J240" s="118">
        <f>'SERIES_DB-MetaData-SI_Units'!S240</f>
        <v>1800</v>
      </c>
      <c r="K240" s="120">
        <f>'SERIES_DB-MetaData-SI_Units'!AG240</f>
        <v>0.44216219751392466</v>
      </c>
      <c r="L240" s="121">
        <f>'SERIES_DB-MetaData-SI_Units'!AY240</f>
        <v>0.73740160896760421</v>
      </c>
      <c r="M240" s="121">
        <f>'SERIES_DB-MetaData-SI_Units'!AZ240</f>
        <v>0</v>
      </c>
      <c r="N240" s="122"/>
      <c r="O240" s="123">
        <f>'SERIES_DB-MetaData-SI_Units'!BX240</f>
        <v>2</v>
      </c>
      <c r="P240" s="123"/>
      <c r="Q240" s="124"/>
      <c r="R240" s="124"/>
      <c r="S240" s="119"/>
      <c r="T240" s="119"/>
      <c r="U240" s="119"/>
      <c r="V240" s="184"/>
      <c r="W240" s="119"/>
      <c r="X240" s="119"/>
      <c r="Y240" s="119"/>
      <c r="Z240" s="119"/>
      <c r="AA240" s="125"/>
      <c r="AB240" s="118"/>
      <c r="AC240" s="118"/>
      <c r="AD240" s="126"/>
      <c r="AE240" s="119"/>
      <c r="AF240" s="119"/>
      <c r="AG240" s="119"/>
      <c r="AH240" s="119"/>
      <c r="AI240" s="119"/>
      <c r="AJ240" s="119"/>
      <c r="AK240" s="119"/>
      <c r="AL240" s="123">
        <f>'SERIES_DB-MetaData-SI_Units'!BX240</f>
        <v>2</v>
      </c>
    </row>
    <row r="241" spans="1:38">
      <c r="A241" s="84">
        <f>'SERIES_DB-MetaData'!A241</f>
        <v>236</v>
      </c>
      <c r="B241" s="84">
        <f>'SERIES_DB-MetaData'!B241</f>
        <v>0</v>
      </c>
      <c r="C241" s="105">
        <f>'SERIES_DB-MetaData'!C241</f>
        <v>3</v>
      </c>
      <c r="D241" s="105" t="str">
        <f>'SERIES_DB-MetaData'!D241</f>
        <v>Sugano_2-3</v>
      </c>
      <c r="E241" s="105" t="str">
        <f>'SERIES_DB-MetaData'!E241</f>
        <v>Sugano, 1973 (from Lu et al., 2010, NEES Database)</v>
      </c>
      <c r="F241" s="87" t="str">
        <f>'SERIES_DB-MetaData'!F241</f>
        <v>SI</v>
      </c>
      <c r="G241" s="118">
        <f>'SERIES_DB-MetaData-SI_Units'!I241</f>
        <v>21.3</v>
      </c>
      <c r="H241" s="119">
        <f>('SERIES_DB-MetaData-SI_Units'!L241*1000)/'SERIES_DB-MetaData-SI_Units'!U241</f>
        <v>0</v>
      </c>
      <c r="I241" s="118">
        <f>'SERIES_DB-MetaData-SI_Units'!S241/'SERIES_DB-MetaData-SI_Units'!P241</f>
        <v>0.45454545454545453</v>
      </c>
      <c r="J241" s="118">
        <f>'SERIES_DB-MetaData-SI_Units'!S241</f>
        <v>1800</v>
      </c>
      <c r="K241" s="120">
        <f>'SERIES_DB-MetaData-SI_Units'!AG241</f>
        <v>0.44216219751392466</v>
      </c>
      <c r="L241" s="121">
        <f>'SERIES_DB-MetaData-SI_Units'!AY241</f>
        <v>0.73740160896760421</v>
      </c>
      <c r="M241" s="121">
        <f>'SERIES_DB-MetaData-SI_Units'!AZ241</f>
        <v>0</v>
      </c>
      <c r="N241" s="122"/>
      <c r="O241" s="123">
        <f>'SERIES_DB-MetaData-SI_Units'!BX241</f>
        <v>2</v>
      </c>
      <c r="P241" s="123"/>
      <c r="Q241" s="124"/>
      <c r="R241" s="124"/>
      <c r="S241" s="119"/>
      <c r="T241" s="119"/>
      <c r="U241" s="119"/>
      <c r="V241" s="184"/>
      <c r="W241" s="119"/>
      <c r="X241" s="119"/>
      <c r="Y241" s="119"/>
      <c r="Z241" s="119"/>
      <c r="AA241" s="125"/>
      <c r="AB241" s="118"/>
      <c r="AC241" s="118"/>
      <c r="AD241" s="126"/>
      <c r="AE241" s="119"/>
      <c r="AF241" s="119"/>
      <c r="AG241" s="119"/>
      <c r="AH241" s="119"/>
      <c r="AI241" s="119"/>
      <c r="AJ241" s="119"/>
      <c r="AK241" s="119"/>
      <c r="AL241" s="123">
        <f>'SERIES_DB-MetaData-SI_Units'!BX241</f>
        <v>2</v>
      </c>
    </row>
    <row r="242" spans="1:38">
      <c r="A242" s="84">
        <f>'SERIES_DB-MetaData'!A242</f>
        <v>237</v>
      </c>
      <c r="B242" s="84">
        <f>'SERIES_DB-MetaData'!B242</f>
        <v>0</v>
      </c>
      <c r="C242" s="105">
        <f>'SERIES_DB-MetaData'!C242</f>
        <v>4</v>
      </c>
      <c r="D242" s="105" t="str">
        <f>'SERIES_DB-MetaData'!D242</f>
        <v>Sugano_2-4</v>
      </c>
      <c r="E242" s="105" t="str">
        <f>'SERIES_DB-MetaData'!E242</f>
        <v>Sugano, 1973 (from Lu et al., 2010, NEES Database)</v>
      </c>
      <c r="F242" s="87" t="str">
        <f>'SERIES_DB-MetaData'!F242</f>
        <v>SI</v>
      </c>
      <c r="G242" s="118">
        <f>'SERIES_DB-MetaData-SI_Units'!I242</f>
        <v>19.600000000000001</v>
      </c>
      <c r="H242" s="119">
        <f>('SERIES_DB-MetaData-SI_Units'!L242*1000)/'SERIES_DB-MetaData-SI_Units'!U242</f>
        <v>0</v>
      </c>
      <c r="I242" s="118">
        <f>'SERIES_DB-MetaData-SI_Units'!S242/'SERIES_DB-MetaData-SI_Units'!P242</f>
        <v>0.45454545454545453</v>
      </c>
      <c r="J242" s="118">
        <f>'SERIES_DB-MetaData-SI_Units'!S242</f>
        <v>1800</v>
      </c>
      <c r="K242" s="120">
        <f>'SERIES_DB-MetaData-SI_Units'!AG242</f>
        <v>0.44216219751392466</v>
      </c>
      <c r="L242" s="121">
        <f>'SERIES_DB-MetaData-SI_Units'!AY242</f>
        <v>0.73740160896760421</v>
      </c>
      <c r="M242" s="121">
        <f>'SERIES_DB-MetaData-SI_Units'!AZ242</f>
        <v>0</v>
      </c>
      <c r="N242" s="122"/>
      <c r="O242" s="123">
        <f>'SERIES_DB-MetaData-SI_Units'!BX242</f>
        <v>2</v>
      </c>
      <c r="P242" s="123"/>
      <c r="Q242" s="124"/>
      <c r="R242" s="124"/>
      <c r="S242" s="119"/>
      <c r="T242" s="119"/>
      <c r="U242" s="119"/>
      <c r="V242" s="184"/>
      <c r="W242" s="119"/>
      <c r="X242" s="119"/>
      <c r="Y242" s="119"/>
      <c r="Z242" s="119"/>
      <c r="AA242" s="125"/>
      <c r="AB242" s="118"/>
      <c r="AC242" s="118"/>
      <c r="AD242" s="126"/>
      <c r="AE242" s="119"/>
      <c r="AF242" s="119"/>
      <c r="AG242" s="119"/>
      <c r="AH242" s="119"/>
      <c r="AI242" s="119"/>
      <c r="AJ242" s="119"/>
      <c r="AK242" s="119"/>
      <c r="AL242" s="123">
        <f>'SERIES_DB-MetaData-SI_Units'!BX242</f>
        <v>2</v>
      </c>
    </row>
    <row r="243" spans="1:38">
      <c r="A243" s="84">
        <f>'SERIES_DB-MetaData'!A243</f>
        <v>238</v>
      </c>
      <c r="B243" s="84">
        <f>'SERIES_DB-MetaData'!B243</f>
        <v>0</v>
      </c>
      <c r="C243" s="105">
        <f>'SERIES_DB-MetaData'!C243</f>
        <v>5</v>
      </c>
      <c r="D243" s="105" t="str">
        <f>'SERIES_DB-MetaData'!D243</f>
        <v>Sugano_2-5</v>
      </c>
      <c r="E243" s="105" t="str">
        <f>'SERIES_DB-MetaData'!E243</f>
        <v>Sugano, 1973 (from Lu et al., 2010, NEES Database)</v>
      </c>
      <c r="F243" s="87" t="str">
        <f>'SERIES_DB-MetaData'!F243</f>
        <v>SI</v>
      </c>
      <c r="G243" s="118">
        <f>'SERIES_DB-MetaData-SI_Units'!I243</f>
        <v>20.8</v>
      </c>
      <c r="H243" s="119">
        <f>('SERIES_DB-MetaData-SI_Units'!L243*1000)/'SERIES_DB-MetaData-SI_Units'!U243</f>
        <v>0</v>
      </c>
      <c r="I243" s="118">
        <f>'SERIES_DB-MetaData-SI_Units'!S243/'SERIES_DB-MetaData-SI_Units'!P243</f>
        <v>0.45454545454545453</v>
      </c>
      <c r="J243" s="118">
        <f>'SERIES_DB-MetaData-SI_Units'!S243</f>
        <v>1800</v>
      </c>
      <c r="K243" s="120">
        <f>'SERIES_DB-MetaData-SI_Units'!AG243</f>
        <v>0.44216219751392466</v>
      </c>
      <c r="L243" s="121">
        <f>'SERIES_DB-MetaData-SI_Units'!AY243</f>
        <v>0.73740160896760421</v>
      </c>
      <c r="M243" s="121">
        <f>'SERIES_DB-MetaData-SI_Units'!AZ243</f>
        <v>0</v>
      </c>
      <c r="N243" s="122"/>
      <c r="O243" s="123">
        <f>'SERIES_DB-MetaData-SI_Units'!BX243</f>
        <v>2</v>
      </c>
      <c r="P243" s="123"/>
      <c r="Q243" s="124"/>
      <c r="R243" s="124"/>
      <c r="S243" s="119"/>
      <c r="T243" s="119"/>
      <c r="U243" s="119"/>
      <c r="V243" s="184"/>
      <c r="W243" s="119"/>
      <c r="X243" s="119"/>
      <c r="Y243" s="119"/>
      <c r="Z243" s="119"/>
      <c r="AA243" s="125"/>
      <c r="AB243" s="118"/>
      <c r="AC243" s="118"/>
      <c r="AD243" s="126"/>
      <c r="AE243" s="119"/>
      <c r="AF243" s="119"/>
      <c r="AG243" s="119"/>
      <c r="AH243" s="119"/>
      <c r="AI243" s="119"/>
      <c r="AJ243" s="119"/>
      <c r="AK243" s="119"/>
      <c r="AL243" s="123">
        <f>'SERIES_DB-MetaData-SI_Units'!BX243</f>
        <v>2</v>
      </c>
    </row>
    <row r="244" spans="1:38">
      <c r="A244" s="84">
        <f>'SERIES_DB-MetaData'!A244</f>
        <v>239</v>
      </c>
      <c r="B244" s="84">
        <f>'SERIES_DB-MetaData'!B244</f>
        <v>0</v>
      </c>
      <c r="C244" s="105">
        <f>'SERIES_DB-MetaData'!C244</f>
        <v>6</v>
      </c>
      <c r="D244" s="105" t="str">
        <f>'SERIES_DB-MetaData'!D244</f>
        <v>Sugano_2-6</v>
      </c>
      <c r="E244" s="105" t="str">
        <f>'SERIES_DB-MetaData'!E244</f>
        <v>Sugano, 1973 (from Lu et al., 2010, NEES Database)</v>
      </c>
      <c r="F244" s="87" t="str">
        <f>'SERIES_DB-MetaData'!F244</f>
        <v>SI</v>
      </c>
      <c r="G244" s="118">
        <f>'SERIES_DB-MetaData-SI_Units'!I244</f>
        <v>20.5</v>
      </c>
      <c r="H244" s="119">
        <f>('SERIES_DB-MetaData-SI_Units'!L244*1000)/'SERIES_DB-MetaData-SI_Units'!U244</f>
        <v>0</v>
      </c>
      <c r="I244" s="118">
        <f>'SERIES_DB-MetaData-SI_Units'!S244/'SERIES_DB-MetaData-SI_Units'!P244</f>
        <v>0.45454545454545453</v>
      </c>
      <c r="J244" s="118">
        <f>'SERIES_DB-MetaData-SI_Units'!S244</f>
        <v>1800</v>
      </c>
      <c r="K244" s="120">
        <f>'SERIES_DB-MetaData-SI_Units'!AG244</f>
        <v>0.44216219751392466</v>
      </c>
      <c r="L244" s="121">
        <f>'SERIES_DB-MetaData-SI_Units'!AY244</f>
        <v>0.73740160896760421</v>
      </c>
      <c r="M244" s="121">
        <f>'SERIES_DB-MetaData-SI_Units'!AZ244</f>
        <v>0</v>
      </c>
      <c r="N244" s="122"/>
      <c r="O244" s="123">
        <f>'SERIES_DB-MetaData-SI_Units'!BX244</f>
        <v>2</v>
      </c>
      <c r="P244" s="123"/>
      <c r="Q244" s="124"/>
      <c r="R244" s="124"/>
      <c r="S244" s="119"/>
      <c r="T244" s="119"/>
      <c r="U244" s="119"/>
      <c r="V244" s="184"/>
      <c r="W244" s="119"/>
      <c r="X244" s="119"/>
      <c r="Y244" s="119"/>
      <c r="Z244" s="119"/>
      <c r="AA244" s="125"/>
      <c r="AB244" s="118"/>
      <c r="AC244" s="118"/>
      <c r="AD244" s="126"/>
      <c r="AE244" s="119"/>
      <c r="AF244" s="119"/>
      <c r="AG244" s="119"/>
      <c r="AH244" s="119"/>
      <c r="AI244" s="119"/>
      <c r="AJ244" s="119"/>
      <c r="AK244" s="119"/>
      <c r="AL244" s="123">
        <f>'SERIES_DB-MetaData-SI_Units'!BX244</f>
        <v>2</v>
      </c>
    </row>
    <row r="245" spans="1:38">
      <c r="A245" s="84">
        <f>'SERIES_DB-MetaData'!A245</f>
        <v>240</v>
      </c>
      <c r="B245" s="84">
        <f>'SERIES_DB-MetaData'!B245</f>
        <v>0</v>
      </c>
      <c r="C245" s="105">
        <f>'SERIES_DB-MetaData'!C245</f>
        <v>7</v>
      </c>
      <c r="D245" s="105" t="str">
        <f>'SERIES_DB-MetaData'!D245</f>
        <v>Sugano_2-7</v>
      </c>
      <c r="E245" s="105" t="str">
        <f>'SERIES_DB-MetaData'!E245</f>
        <v>Sugano, 1973 (from Lu et al., 2010, NEES Database)</v>
      </c>
      <c r="F245" s="87" t="str">
        <f>'SERIES_DB-MetaData'!F245</f>
        <v>SI</v>
      </c>
      <c r="G245" s="118">
        <f>'SERIES_DB-MetaData-SI_Units'!I245</f>
        <v>19.600000000000001</v>
      </c>
      <c r="H245" s="119">
        <f>('SERIES_DB-MetaData-SI_Units'!L245*1000)/'SERIES_DB-MetaData-SI_Units'!U245</f>
        <v>0</v>
      </c>
      <c r="I245" s="118">
        <f>'SERIES_DB-MetaData-SI_Units'!S245/'SERIES_DB-MetaData-SI_Units'!P245</f>
        <v>0.45454545454545453</v>
      </c>
      <c r="J245" s="118">
        <f>'SERIES_DB-MetaData-SI_Units'!S245</f>
        <v>1800</v>
      </c>
      <c r="K245" s="120">
        <f>'SERIES_DB-MetaData-SI_Units'!AG245</f>
        <v>0.44216219751392466</v>
      </c>
      <c r="L245" s="121">
        <f>'SERIES_DB-MetaData-SI_Units'!AY245</f>
        <v>0.73740160896760421</v>
      </c>
      <c r="M245" s="121">
        <f>'SERIES_DB-MetaData-SI_Units'!AZ245</f>
        <v>0</v>
      </c>
      <c r="N245" s="122"/>
      <c r="O245" s="123">
        <f>'SERIES_DB-MetaData-SI_Units'!BX245</f>
        <v>2</v>
      </c>
      <c r="P245" s="123"/>
      <c r="Q245" s="124"/>
      <c r="R245" s="124"/>
      <c r="S245" s="119"/>
      <c r="T245" s="119"/>
      <c r="U245" s="119"/>
      <c r="V245" s="184"/>
      <c r="W245" s="119"/>
      <c r="X245" s="119"/>
      <c r="Y245" s="119"/>
      <c r="Z245" s="119"/>
      <c r="AA245" s="125"/>
      <c r="AB245" s="118"/>
      <c r="AC245" s="118"/>
      <c r="AD245" s="126"/>
      <c r="AE245" s="119"/>
      <c r="AF245" s="119"/>
      <c r="AG245" s="119"/>
      <c r="AH245" s="119"/>
      <c r="AI245" s="119"/>
      <c r="AJ245" s="119"/>
      <c r="AK245" s="119"/>
      <c r="AL245" s="123">
        <f>'SERIES_DB-MetaData-SI_Units'!BX245</f>
        <v>2</v>
      </c>
    </row>
    <row r="246" spans="1:38">
      <c r="A246" s="84">
        <f>'SERIES_DB-MetaData'!A246</f>
        <v>241</v>
      </c>
      <c r="B246" s="84">
        <f>'SERIES_DB-MetaData'!B246</f>
        <v>0</v>
      </c>
      <c r="C246" s="105">
        <f>'SERIES_DB-MetaData'!C246</f>
        <v>8</v>
      </c>
      <c r="D246" s="105" t="str">
        <f>'SERIES_DB-MetaData'!D246</f>
        <v>Sugano_2-8</v>
      </c>
      <c r="E246" s="105" t="str">
        <f>'SERIES_DB-MetaData'!E246</f>
        <v>Sugano, 1973 (from Lu et al., 2010, NEES Database)</v>
      </c>
      <c r="F246" s="87" t="str">
        <f>'SERIES_DB-MetaData'!F246</f>
        <v>SI</v>
      </c>
      <c r="G246" s="118">
        <f>'SERIES_DB-MetaData-SI_Units'!I246</f>
        <v>20.9</v>
      </c>
      <c r="H246" s="119">
        <f>('SERIES_DB-MetaData-SI_Units'!L246*1000)/'SERIES_DB-MetaData-SI_Units'!U246</f>
        <v>0</v>
      </c>
      <c r="I246" s="118">
        <f>'SERIES_DB-MetaData-SI_Units'!S246/'SERIES_DB-MetaData-SI_Units'!P246</f>
        <v>0.45454545454545453</v>
      </c>
      <c r="J246" s="118">
        <f>'SERIES_DB-MetaData-SI_Units'!S246</f>
        <v>1800</v>
      </c>
      <c r="K246" s="120">
        <f>'SERIES_DB-MetaData-SI_Units'!AG246</f>
        <v>0.44216219751392466</v>
      </c>
      <c r="L246" s="121">
        <f>'SERIES_DB-MetaData-SI_Units'!AY246</f>
        <v>0.73740160896760421</v>
      </c>
      <c r="M246" s="121">
        <f>'SERIES_DB-MetaData-SI_Units'!AZ246</f>
        <v>0</v>
      </c>
      <c r="N246" s="122"/>
      <c r="O246" s="123">
        <f>'SERIES_DB-MetaData-SI_Units'!BX246</f>
        <v>2</v>
      </c>
      <c r="P246" s="123"/>
      <c r="Q246" s="124"/>
      <c r="R246" s="124"/>
      <c r="S246" s="119"/>
      <c r="T246" s="119"/>
      <c r="U246" s="119"/>
      <c r="V246" s="184"/>
      <c r="W246" s="119"/>
      <c r="X246" s="119"/>
      <c r="Y246" s="119"/>
      <c r="Z246" s="119"/>
      <c r="AA246" s="125"/>
      <c r="AB246" s="118"/>
      <c r="AC246" s="118"/>
      <c r="AD246" s="126"/>
      <c r="AE246" s="119"/>
      <c r="AF246" s="119"/>
      <c r="AG246" s="119"/>
      <c r="AH246" s="119"/>
      <c r="AI246" s="119"/>
      <c r="AJ246" s="119"/>
      <c r="AK246" s="119"/>
      <c r="AL246" s="123">
        <f>'SERIES_DB-MetaData-SI_Units'!BX246</f>
        <v>2</v>
      </c>
    </row>
    <row r="247" spans="1:38">
      <c r="A247" s="84">
        <f>'SERIES_DB-MetaData'!A247</f>
        <v>242</v>
      </c>
      <c r="B247" s="84">
        <f>'SERIES_DB-MetaData'!B247</f>
        <v>0</v>
      </c>
      <c r="C247" s="105">
        <f>'SERIES_DB-MetaData'!C247</f>
        <v>1</v>
      </c>
      <c r="D247" s="105" t="str">
        <f>'SERIES_DB-MetaData'!D247</f>
        <v>93SWH-4</v>
      </c>
      <c r="E247" s="105" t="str">
        <f>'SERIES_DB-MetaData'!E247</f>
        <v>Takehara et al. 1997</v>
      </c>
      <c r="F247" s="87" t="str">
        <f>'SERIES_DB-MetaData'!F247</f>
        <v>SI</v>
      </c>
      <c r="G247" s="118">
        <f>'SERIES_DB-MetaData-SI_Units'!I247</f>
        <v>85.8</v>
      </c>
      <c r="H247" s="119">
        <f>('SERIES_DB-MetaData-SI_Units'!L247*1000)/'SERIES_DB-MetaData-SI_Units'!U247</f>
        <v>0</v>
      </c>
      <c r="I247" s="118">
        <f>'SERIES_DB-MetaData-SI_Units'!S247/'SERIES_DB-MetaData-SI_Units'!P247</f>
        <v>1.1647058823529413</v>
      </c>
      <c r="J247" s="118">
        <f>'SERIES_DB-MetaData-SI_Units'!S247</f>
        <v>990</v>
      </c>
      <c r="K247" s="120">
        <f>'SERIES_DB-MetaData-SI_Units'!AG247</f>
        <v>1.3369590477506534</v>
      </c>
      <c r="L247" s="121">
        <f>'SERIES_DB-MetaData-SI_Units'!AY247</f>
        <v>0.41887902047863906</v>
      </c>
      <c r="M247" s="121">
        <f>'SERIES_DB-MetaData-SI_Units'!AZ247</f>
        <v>0</v>
      </c>
      <c r="N247" s="122"/>
      <c r="O247" s="123">
        <f>'SERIES_DB-MetaData-SI_Units'!BX247</f>
        <v>4</v>
      </c>
      <c r="P247" s="123"/>
      <c r="Q247" s="124"/>
      <c r="R247" s="124"/>
      <c r="S247" s="119"/>
      <c r="T247" s="119"/>
      <c r="U247" s="119"/>
      <c r="V247" s="184"/>
      <c r="W247" s="119"/>
      <c r="X247" s="119"/>
      <c r="Y247" s="119"/>
      <c r="Z247" s="119"/>
      <c r="AA247" s="125"/>
      <c r="AB247" s="118"/>
      <c r="AC247" s="118"/>
      <c r="AD247" s="126"/>
      <c r="AE247" s="119"/>
      <c r="AF247" s="119"/>
      <c r="AG247" s="119"/>
      <c r="AH247" s="119"/>
      <c r="AI247" s="119"/>
      <c r="AJ247" s="119"/>
      <c r="AK247" s="119"/>
      <c r="AL247" s="123">
        <f>'SERIES_DB-MetaData-SI_Units'!BX247</f>
        <v>4</v>
      </c>
    </row>
    <row r="248" spans="1:38">
      <c r="A248" s="84">
        <f>'SERIES_DB-MetaData'!A248</f>
        <v>243</v>
      </c>
      <c r="B248" s="84">
        <f>'SERIES_DB-MetaData'!B248</f>
        <v>0</v>
      </c>
      <c r="C248" s="105">
        <f>'SERIES_DB-MetaData'!C248</f>
        <v>2</v>
      </c>
      <c r="D248" s="105" t="str">
        <f>'SERIES_DB-MetaData'!D248</f>
        <v>96SWH-6</v>
      </c>
      <c r="E248" s="105" t="str">
        <f>'SERIES_DB-MetaData'!E248</f>
        <v>Takehara et al. 1997</v>
      </c>
      <c r="F248" s="87" t="str">
        <f>'SERIES_DB-MetaData'!F248</f>
        <v>SI</v>
      </c>
      <c r="G248" s="118">
        <f>'SERIES_DB-MetaData-SI_Units'!I248</f>
        <v>61.2</v>
      </c>
      <c r="H248" s="119">
        <f>('SERIES_DB-MetaData-SI_Units'!L248*1000)/'SERIES_DB-MetaData-SI_Units'!U248</f>
        <v>1.9993206521739135</v>
      </c>
      <c r="I248" s="118">
        <f>'SERIES_DB-MetaData-SI_Units'!S248/'SERIES_DB-MetaData-SI_Units'!P248</f>
        <v>1.1647058823529413</v>
      </c>
      <c r="J248" s="118">
        <f>'SERIES_DB-MetaData-SI_Units'!S248</f>
        <v>990</v>
      </c>
      <c r="K248" s="120">
        <f>'SERIES_DB-MetaData-SI_Units'!AG248</f>
        <v>1.3769224975475483</v>
      </c>
      <c r="L248" s="121">
        <f>'SERIES_DB-MetaData-SI_Units'!AY248</f>
        <v>0.41887902047863906</v>
      </c>
      <c r="M248" s="121">
        <f>'SERIES_DB-MetaData-SI_Units'!AZ248</f>
        <v>0</v>
      </c>
      <c r="N248" s="122"/>
      <c r="O248" s="123">
        <f>'SERIES_DB-MetaData-SI_Units'!BX248</f>
        <v>4</v>
      </c>
      <c r="P248" s="123"/>
      <c r="Q248" s="124"/>
      <c r="R248" s="124"/>
      <c r="S248" s="119"/>
      <c r="T248" s="119"/>
      <c r="U248" s="119"/>
      <c r="V248" s="184"/>
      <c r="W248" s="119"/>
      <c r="X248" s="119"/>
      <c r="Y248" s="119"/>
      <c r="Z248" s="119"/>
      <c r="AA248" s="125"/>
      <c r="AB248" s="118"/>
      <c r="AC248" s="118"/>
      <c r="AD248" s="126"/>
      <c r="AE248" s="119"/>
      <c r="AF248" s="119"/>
      <c r="AG248" s="119"/>
      <c r="AH248" s="119"/>
      <c r="AI248" s="119"/>
      <c r="AJ248" s="119"/>
      <c r="AK248" s="119"/>
      <c r="AL248" s="123">
        <f>'SERIES_DB-MetaData-SI_Units'!BX248</f>
        <v>4</v>
      </c>
    </row>
    <row r="249" spans="1:38">
      <c r="A249" s="84">
        <f>'SERIES_DB-MetaData'!A249</f>
        <v>244</v>
      </c>
      <c r="B249" s="84">
        <f>'SERIES_DB-MetaData'!B249</f>
        <v>0</v>
      </c>
      <c r="C249" s="105">
        <f>'SERIES_DB-MetaData'!C249</f>
        <v>1</v>
      </c>
      <c r="D249" s="105" t="str">
        <f>'SERIES_DB-MetaData'!D249</f>
        <v>Tanabe_1-1</v>
      </c>
      <c r="E249" s="105" t="str">
        <f>'SERIES_DB-MetaData'!E249</f>
        <v>Tanabe (from Lu et al., 2010, NEES Database)</v>
      </c>
      <c r="F249" s="87" t="str">
        <f>'SERIES_DB-MetaData'!F249</f>
        <v>SI</v>
      </c>
      <c r="G249" s="118">
        <f>'SERIES_DB-MetaData-SI_Units'!I249</f>
        <v>63.4</v>
      </c>
      <c r="H249" s="119">
        <f>('SERIES_DB-MetaData-SI_Units'!L249*1000)/'SERIES_DB-MetaData-SI_Units'!U249</f>
        <v>0</v>
      </c>
      <c r="I249" s="118">
        <f>'SERIES_DB-MetaData-SI_Units'!S249/'SERIES_DB-MetaData-SI_Units'!P249</f>
        <v>0.7857142857142857</v>
      </c>
      <c r="J249" s="118">
        <f>'SERIES_DB-MetaData-SI_Units'!S249</f>
        <v>330</v>
      </c>
      <c r="K249" s="120">
        <f>'SERIES_DB-MetaData-SI_Units'!AG249</f>
        <v>3.1415926535897927</v>
      </c>
      <c r="L249" s="121">
        <f>'SERIES_DB-MetaData-SI_Units'!AY249</f>
        <v>0.15707963267948966</v>
      </c>
      <c r="M249" s="121">
        <f>'SERIES_DB-MetaData-SI_Units'!AZ249</f>
        <v>0</v>
      </c>
      <c r="N249" s="122"/>
      <c r="O249" s="123">
        <f>'SERIES_DB-MetaData-SI_Units'!BX249</f>
        <v>2</v>
      </c>
      <c r="P249" s="123"/>
      <c r="Q249" s="124"/>
      <c r="R249" s="124"/>
      <c r="S249" s="119"/>
      <c r="T249" s="119"/>
      <c r="U249" s="119"/>
      <c r="V249" s="184"/>
      <c r="W249" s="119"/>
      <c r="X249" s="119"/>
      <c r="Y249" s="119"/>
      <c r="Z249" s="119"/>
      <c r="AA249" s="125"/>
      <c r="AB249" s="118"/>
      <c r="AC249" s="118"/>
      <c r="AD249" s="126"/>
      <c r="AE249" s="119"/>
      <c r="AF249" s="119"/>
      <c r="AG249" s="119"/>
      <c r="AH249" s="119"/>
      <c r="AI249" s="119"/>
      <c r="AJ249" s="119"/>
      <c r="AK249" s="119"/>
      <c r="AL249" s="123">
        <f>'SERIES_DB-MetaData-SI_Units'!BX249</f>
        <v>2</v>
      </c>
    </row>
    <row r="250" spans="1:38">
      <c r="A250" s="84">
        <f>'SERIES_DB-MetaData'!A250</f>
        <v>245</v>
      </c>
      <c r="B250" s="84">
        <f>'SERIES_DB-MetaData'!B250</f>
        <v>0</v>
      </c>
      <c r="C250" s="105">
        <f>'SERIES_DB-MetaData'!C250</f>
        <v>2</v>
      </c>
      <c r="D250" s="105" t="str">
        <f>'SERIES_DB-MetaData'!D250</f>
        <v>Tanabe_1-2</v>
      </c>
      <c r="E250" s="105" t="str">
        <f>'SERIES_DB-MetaData'!E250</f>
        <v>Tanabe (from Lu et al., 2010, NEES Database)</v>
      </c>
      <c r="F250" s="87" t="str">
        <f>'SERIES_DB-MetaData'!F250</f>
        <v>SI</v>
      </c>
      <c r="G250" s="118">
        <f>'SERIES_DB-MetaData-SI_Units'!I250</f>
        <v>63.4</v>
      </c>
      <c r="H250" s="119">
        <f>('SERIES_DB-MetaData-SI_Units'!L250*1000)/'SERIES_DB-MetaData-SI_Units'!U250</f>
        <v>0</v>
      </c>
      <c r="I250" s="118">
        <f>'SERIES_DB-MetaData-SI_Units'!S250/'SERIES_DB-MetaData-SI_Units'!P250</f>
        <v>0.7857142857142857</v>
      </c>
      <c r="J250" s="118">
        <f>'SERIES_DB-MetaData-SI_Units'!S250</f>
        <v>330</v>
      </c>
      <c r="K250" s="120">
        <f>'SERIES_DB-MetaData-SI_Units'!AG250</f>
        <v>2.0195952773077241</v>
      </c>
      <c r="L250" s="121">
        <f>'SERIES_DB-MetaData-SI_Units'!AY250</f>
        <v>0.15707963267948966</v>
      </c>
      <c r="M250" s="121">
        <f>'SERIES_DB-MetaData-SI_Units'!AZ250</f>
        <v>0</v>
      </c>
      <c r="N250" s="122"/>
      <c r="O250" s="123">
        <f>'SERIES_DB-MetaData-SI_Units'!BX250</f>
        <v>2</v>
      </c>
      <c r="P250" s="123"/>
      <c r="Q250" s="124"/>
      <c r="R250" s="124"/>
      <c r="S250" s="119"/>
      <c r="T250" s="119"/>
      <c r="U250" s="119"/>
      <c r="V250" s="184"/>
      <c r="W250" s="119"/>
      <c r="X250" s="119"/>
      <c r="Y250" s="119"/>
      <c r="Z250" s="119"/>
      <c r="AA250" s="125"/>
      <c r="AB250" s="118"/>
      <c r="AC250" s="118"/>
      <c r="AD250" s="126"/>
      <c r="AE250" s="119"/>
      <c r="AF250" s="119"/>
      <c r="AG250" s="119"/>
      <c r="AH250" s="119"/>
      <c r="AI250" s="119"/>
      <c r="AJ250" s="119"/>
      <c r="AK250" s="119"/>
      <c r="AL250" s="123">
        <f>'SERIES_DB-MetaData-SI_Units'!BX250</f>
        <v>2</v>
      </c>
    </row>
    <row r="251" spans="1:38">
      <c r="A251" s="84">
        <f>'SERIES_DB-MetaData'!A251</f>
        <v>246</v>
      </c>
      <c r="B251" s="84">
        <f>'SERIES_DB-MetaData'!B251</f>
        <v>0</v>
      </c>
      <c r="C251" s="105">
        <f>'SERIES_DB-MetaData'!C251</f>
        <v>3</v>
      </c>
      <c r="D251" s="105" t="str">
        <f>'SERIES_DB-MetaData'!D251</f>
        <v>Tanabe_1-3</v>
      </c>
      <c r="E251" s="105" t="str">
        <f>'SERIES_DB-MetaData'!E251</f>
        <v>Tanabe (from Lu et al., 2010, NEES Database)</v>
      </c>
      <c r="F251" s="87" t="str">
        <f>'SERIES_DB-MetaData'!F251</f>
        <v>SI</v>
      </c>
      <c r="G251" s="118">
        <f>'SERIES_DB-MetaData-SI_Units'!I251</f>
        <v>63.4</v>
      </c>
      <c r="H251" s="119">
        <f>('SERIES_DB-MetaData-SI_Units'!L251*1000)/'SERIES_DB-MetaData-SI_Units'!U251</f>
        <v>0</v>
      </c>
      <c r="I251" s="118">
        <f>'SERIES_DB-MetaData-SI_Units'!S251/'SERIES_DB-MetaData-SI_Units'!P251</f>
        <v>0.7857142857142857</v>
      </c>
      <c r="J251" s="118">
        <f>'SERIES_DB-MetaData-SI_Units'!S251</f>
        <v>330</v>
      </c>
      <c r="K251" s="120">
        <f>'SERIES_DB-MetaData-SI_Units'!AG251</f>
        <v>1.1780972450961724</v>
      </c>
      <c r="L251" s="121">
        <f>'SERIES_DB-MetaData-SI_Units'!AY251</f>
        <v>0.15707963267948966</v>
      </c>
      <c r="M251" s="121">
        <f>'SERIES_DB-MetaData-SI_Units'!AZ251</f>
        <v>0</v>
      </c>
      <c r="N251" s="122"/>
      <c r="O251" s="123">
        <f>'SERIES_DB-MetaData-SI_Units'!BX251</f>
        <v>2</v>
      </c>
      <c r="P251" s="123"/>
      <c r="Q251" s="124"/>
      <c r="R251" s="124"/>
      <c r="S251" s="119"/>
      <c r="T251" s="119"/>
      <c r="U251" s="119"/>
      <c r="V251" s="184"/>
      <c r="W251" s="119"/>
      <c r="X251" s="119"/>
      <c r="Y251" s="119"/>
      <c r="Z251" s="119"/>
      <c r="AA251" s="125"/>
      <c r="AB251" s="118"/>
      <c r="AC251" s="118"/>
      <c r="AD251" s="126"/>
      <c r="AE251" s="119"/>
      <c r="AF251" s="119"/>
      <c r="AG251" s="119"/>
      <c r="AH251" s="119"/>
      <c r="AI251" s="119"/>
      <c r="AJ251" s="119"/>
      <c r="AK251" s="119"/>
      <c r="AL251" s="123">
        <f>'SERIES_DB-MetaData-SI_Units'!BX251</f>
        <v>2</v>
      </c>
    </row>
    <row r="252" spans="1:38">
      <c r="A252" s="84">
        <f>'SERIES_DB-MetaData'!A252</f>
        <v>247</v>
      </c>
      <c r="B252" s="84">
        <f>'SERIES_DB-MetaData'!B252</f>
        <v>0</v>
      </c>
      <c r="C252" s="105">
        <f>'SERIES_DB-MetaData'!C252</f>
        <v>4</v>
      </c>
      <c r="D252" s="105" t="str">
        <f>'SERIES_DB-MetaData'!D252</f>
        <v>Tanabe_2-1</v>
      </c>
      <c r="E252" s="105" t="str">
        <f>'SERIES_DB-MetaData'!E252</f>
        <v>Tanabe (from Lu et al., 2010, NEES Database)</v>
      </c>
      <c r="F252" s="87" t="str">
        <f>'SERIES_DB-MetaData'!F252</f>
        <v>SI</v>
      </c>
      <c r="G252" s="118">
        <f>'SERIES_DB-MetaData-SI_Units'!I252</f>
        <v>32</v>
      </c>
      <c r="H252" s="119">
        <f>('SERIES_DB-MetaData-SI_Units'!L252*1000)/'SERIES_DB-MetaData-SI_Units'!U252</f>
        <v>0</v>
      </c>
      <c r="I252" s="118">
        <f>'SERIES_DB-MetaData-SI_Units'!S252/'SERIES_DB-MetaData-SI_Units'!P252</f>
        <v>0.84210526315789469</v>
      </c>
      <c r="J252" s="118">
        <f>'SERIES_DB-MetaData-SI_Units'!S252</f>
        <v>480</v>
      </c>
      <c r="K252" s="120">
        <f>'SERIES_DB-MetaData-SI_Units'!AG252</f>
        <v>1.3463968515384828</v>
      </c>
      <c r="L252" s="121">
        <f>'SERIES_DB-MetaData-SI_Units'!AY252</f>
        <v>0.23561944901923448</v>
      </c>
      <c r="M252" s="121">
        <f>'SERIES_DB-MetaData-SI_Units'!AZ252</f>
        <v>0</v>
      </c>
      <c r="N252" s="122"/>
      <c r="O252" s="123">
        <f>'SERIES_DB-MetaData-SI_Units'!BX252</f>
        <v>2</v>
      </c>
      <c r="P252" s="123"/>
      <c r="Q252" s="124"/>
      <c r="R252" s="124"/>
      <c r="S252" s="119"/>
      <c r="T252" s="119"/>
      <c r="U252" s="119"/>
      <c r="V252" s="184"/>
      <c r="W252" s="119"/>
      <c r="X252" s="119"/>
      <c r="Y252" s="119"/>
      <c r="Z252" s="119"/>
      <c r="AA252" s="125"/>
      <c r="AB252" s="118"/>
      <c r="AC252" s="118"/>
      <c r="AD252" s="126"/>
      <c r="AE252" s="119"/>
      <c r="AF252" s="119"/>
      <c r="AG252" s="119"/>
      <c r="AH252" s="119"/>
      <c r="AI252" s="119"/>
      <c r="AJ252" s="119"/>
      <c r="AK252" s="119"/>
      <c r="AL252" s="123">
        <f>'SERIES_DB-MetaData-SI_Units'!BX252</f>
        <v>2</v>
      </c>
    </row>
    <row r="253" spans="1:38">
      <c r="A253" s="84">
        <f>'SERIES_DB-MetaData'!A253</f>
        <v>248</v>
      </c>
      <c r="B253" s="84">
        <f>'SERIES_DB-MetaData'!B253</f>
        <v>0</v>
      </c>
      <c r="C253" s="105">
        <f>'SERIES_DB-MetaData'!C253</f>
        <v>5</v>
      </c>
      <c r="D253" s="105" t="str">
        <f>'SERIES_DB-MetaData'!D253</f>
        <v>Tanabe_2-2</v>
      </c>
      <c r="E253" s="105" t="str">
        <f>'SERIES_DB-MetaData'!E253</f>
        <v>Tanabe (from Lu et al., 2010, NEES Database)</v>
      </c>
      <c r="F253" s="87" t="str">
        <f>'SERIES_DB-MetaData'!F253</f>
        <v>SI</v>
      </c>
      <c r="G253" s="118">
        <f>'SERIES_DB-MetaData-SI_Units'!I253</f>
        <v>32.1</v>
      </c>
      <c r="H253" s="119">
        <f>('SERIES_DB-MetaData-SI_Units'!L253*1000)/'SERIES_DB-MetaData-SI_Units'!U253</f>
        <v>0</v>
      </c>
      <c r="I253" s="118">
        <f>'SERIES_DB-MetaData-SI_Units'!S253/'SERIES_DB-MetaData-SI_Units'!P253</f>
        <v>0.84210526315789469</v>
      </c>
      <c r="J253" s="118">
        <f>'SERIES_DB-MetaData-SI_Units'!S253</f>
        <v>480</v>
      </c>
      <c r="K253" s="120">
        <f>'SERIES_DB-MetaData-SI_Units'!AG253</f>
        <v>0.99208189060730301</v>
      </c>
      <c r="L253" s="121">
        <f>'SERIES_DB-MetaData-SI_Units'!AY253</f>
        <v>0.23561944901923448</v>
      </c>
      <c r="M253" s="121">
        <f>'SERIES_DB-MetaData-SI_Units'!AZ253</f>
        <v>0</v>
      </c>
      <c r="N253" s="122"/>
      <c r="O253" s="123">
        <f>'SERIES_DB-MetaData-SI_Units'!BX253</f>
        <v>2</v>
      </c>
      <c r="P253" s="123"/>
      <c r="Q253" s="124"/>
      <c r="R253" s="124"/>
      <c r="S253" s="119"/>
      <c r="T253" s="119"/>
      <c r="U253" s="119"/>
      <c r="V253" s="184"/>
      <c r="W253" s="119"/>
      <c r="X253" s="119"/>
      <c r="Y253" s="119"/>
      <c r="Z253" s="119"/>
      <c r="AA253" s="125"/>
      <c r="AB253" s="118"/>
      <c r="AC253" s="118"/>
      <c r="AD253" s="126"/>
      <c r="AE253" s="119"/>
      <c r="AF253" s="119"/>
      <c r="AG253" s="119"/>
      <c r="AH253" s="119"/>
      <c r="AI253" s="119"/>
      <c r="AJ253" s="119"/>
      <c r="AK253" s="119"/>
      <c r="AL253" s="123">
        <f>'SERIES_DB-MetaData-SI_Units'!BX253</f>
        <v>2</v>
      </c>
    </row>
    <row r="254" spans="1:38">
      <c r="A254" s="84">
        <f>'SERIES_DB-MetaData'!A254</f>
        <v>249</v>
      </c>
      <c r="B254" s="84">
        <f>'SERIES_DB-MetaData'!B254</f>
        <v>0</v>
      </c>
      <c r="C254" s="105">
        <f>'SERIES_DB-MetaData'!C254</f>
        <v>6</v>
      </c>
      <c r="D254" s="105" t="str">
        <f>'SERIES_DB-MetaData'!D254</f>
        <v>Tanabe_2-3</v>
      </c>
      <c r="E254" s="105" t="str">
        <f>'SERIES_DB-MetaData'!E254</f>
        <v>Tanabe (from Lu et al., 2010, NEES Database)</v>
      </c>
      <c r="F254" s="87" t="str">
        <f>'SERIES_DB-MetaData'!F254</f>
        <v>SI</v>
      </c>
      <c r="G254" s="118">
        <f>'SERIES_DB-MetaData-SI_Units'!I254</f>
        <v>33.299999999999997</v>
      </c>
      <c r="H254" s="119">
        <f>('SERIES_DB-MetaData-SI_Units'!L254*1000)/'SERIES_DB-MetaData-SI_Units'!U254</f>
        <v>0</v>
      </c>
      <c r="I254" s="118">
        <f>'SERIES_DB-MetaData-SI_Units'!S254/'SERIES_DB-MetaData-SI_Units'!P254</f>
        <v>0.84210526315789469</v>
      </c>
      <c r="J254" s="118">
        <f>'SERIES_DB-MetaData-SI_Units'!S254</f>
        <v>480</v>
      </c>
      <c r="K254" s="120">
        <f>'SERIES_DB-MetaData-SI_Units'!AG254</f>
        <v>0.78539816339744817</v>
      </c>
      <c r="L254" s="121">
        <f>'SERIES_DB-MetaData-SI_Units'!AY254</f>
        <v>0.23561944901923448</v>
      </c>
      <c r="M254" s="121">
        <f>'SERIES_DB-MetaData-SI_Units'!AZ254</f>
        <v>0</v>
      </c>
      <c r="N254" s="122"/>
      <c r="O254" s="123">
        <f>'SERIES_DB-MetaData-SI_Units'!BX254</f>
        <v>2</v>
      </c>
      <c r="P254" s="123"/>
      <c r="Q254" s="124"/>
      <c r="R254" s="124"/>
      <c r="S254" s="119"/>
      <c r="T254" s="119"/>
      <c r="U254" s="119"/>
      <c r="V254" s="184"/>
      <c r="W254" s="119"/>
      <c r="X254" s="119"/>
      <c r="Y254" s="119"/>
      <c r="Z254" s="119"/>
      <c r="AA254" s="125"/>
      <c r="AB254" s="118"/>
      <c r="AC254" s="118"/>
      <c r="AD254" s="126"/>
      <c r="AE254" s="119"/>
      <c r="AF254" s="119"/>
      <c r="AG254" s="119"/>
      <c r="AH254" s="119"/>
      <c r="AI254" s="119"/>
      <c r="AJ254" s="119"/>
      <c r="AK254" s="119"/>
      <c r="AL254" s="123">
        <f>'SERIES_DB-MetaData-SI_Units'!BX254</f>
        <v>2</v>
      </c>
    </row>
    <row r="255" spans="1:38">
      <c r="A255" s="84">
        <f>'SERIES_DB-MetaData'!A255</f>
        <v>250</v>
      </c>
      <c r="B255" s="84">
        <f>'SERIES_DB-MetaData'!B255</f>
        <v>0</v>
      </c>
      <c r="C255" s="105">
        <f>'SERIES_DB-MetaData'!C255</f>
        <v>7</v>
      </c>
      <c r="D255" s="105" t="str">
        <f>'SERIES_DB-MetaData'!D255</f>
        <v>Tanabe_2-4</v>
      </c>
      <c r="E255" s="105" t="str">
        <f>'SERIES_DB-MetaData'!E255</f>
        <v>Tanabe (from Lu et al., 2010, NEES Database)</v>
      </c>
      <c r="F255" s="87" t="str">
        <f>'SERIES_DB-MetaData'!F255</f>
        <v>SI</v>
      </c>
      <c r="G255" s="118">
        <f>'SERIES_DB-MetaData-SI_Units'!I255</f>
        <v>31.9</v>
      </c>
      <c r="H255" s="119">
        <f>('SERIES_DB-MetaData-SI_Units'!L255*1000)/'SERIES_DB-MetaData-SI_Units'!U255</f>
        <v>0</v>
      </c>
      <c r="I255" s="118">
        <f>'SERIES_DB-MetaData-SI_Units'!S255/'SERIES_DB-MetaData-SI_Units'!P255</f>
        <v>0.84210526315789469</v>
      </c>
      <c r="J255" s="118">
        <f>'SERIES_DB-MetaData-SI_Units'!S255</f>
        <v>480</v>
      </c>
      <c r="K255" s="120">
        <f>'SERIES_DB-MetaData-SI_Units'!AG255</f>
        <v>2.0943951023931953</v>
      </c>
      <c r="L255" s="121">
        <f>'SERIES_DB-MetaData-SI_Units'!AY255</f>
        <v>0.23561944901923448</v>
      </c>
      <c r="M255" s="121">
        <f>'SERIES_DB-MetaData-SI_Units'!AZ255</f>
        <v>0</v>
      </c>
      <c r="N255" s="122"/>
      <c r="O255" s="123">
        <f>'SERIES_DB-MetaData-SI_Units'!BX255</f>
        <v>2</v>
      </c>
      <c r="P255" s="123"/>
      <c r="Q255" s="124"/>
      <c r="R255" s="124"/>
      <c r="S255" s="119"/>
      <c r="T255" s="119"/>
      <c r="U255" s="119"/>
      <c r="V255" s="184"/>
      <c r="W255" s="119"/>
      <c r="X255" s="119"/>
      <c r="Y255" s="119"/>
      <c r="Z255" s="119"/>
      <c r="AA255" s="125"/>
      <c r="AB255" s="118"/>
      <c r="AC255" s="118"/>
      <c r="AD255" s="126"/>
      <c r="AE255" s="119"/>
      <c r="AF255" s="119"/>
      <c r="AG255" s="119"/>
      <c r="AH255" s="119"/>
      <c r="AI255" s="119"/>
      <c r="AJ255" s="119"/>
      <c r="AK255" s="119"/>
      <c r="AL255" s="123">
        <f>'SERIES_DB-MetaData-SI_Units'!BX255</f>
        <v>2</v>
      </c>
    </row>
    <row r="256" spans="1:38">
      <c r="A256" s="84">
        <f>'SERIES_DB-MetaData'!A256</f>
        <v>251</v>
      </c>
      <c r="B256" s="84">
        <f>'SERIES_DB-MetaData'!B256</f>
        <v>0</v>
      </c>
      <c r="C256" s="105">
        <f>'SERIES_DB-MetaData'!C256</f>
        <v>8</v>
      </c>
      <c r="D256" s="105" t="str">
        <f>'SERIES_DB-MetaData'!D256</f>
        <v>Tanabe_2-5</v>
      </c>
      <c r="E256" s="105" t="str">
        <f>'SERIES_DB-MetaData'!E256</f>
        <v>Tanabe (from Lu et al., 2010, NEES Database)</v>
      </c>
      <c r="F256" s="87" t="str">
        <f>'SERIES_DB-MetaData'!F256</f>
        <v>SI</v>
      </c>
      <c r="G256" s="118">
        <f>'SERIES_DB-MetaData-SI_Units'!I256</f>
        <v>34.299999999999997</v>
      </c>
      <c r="H256" s="119">
        <f>('SERIES_DB-MetaData-SI_Units'!L256*1000)/'SERIES_DB-MetaData-SI_Units'!U256</f>
        <v>0</v>
      </c>
      <c r="I256" s="118">
        <f>'SERIES_DB-MetaData-SI_Units'!S256/'SERIES_DB-MetaData-SI_Units'!P256</f>
        <v>0.84210526315789469</v>
      </c>
      <c r="J256" s="118">
        <f>'SERIES_DB-MetaData-SI_Units'!S256</f>
        <v>480</v>
      </c>
      <c r="K256" s="120">
        <f>'SERIES_DB-MetaData-SI_Units'!AG256</f>
        <v>1.3463968515384828</v>
      </c>
      <c r="L256" s="121">
        <f>'SERIES_DB-MetaData-SI_Units'!AY256</f>
        <v>0.23561944901923448</v>
      </c>
      <c r="M256" s="121">
        <f>'SERIES_DB-MetaData-SI_Units'!AZ256</f>
        <v>0</v>
      </c>
      <c r="N256" s="122"/>
      <c r="O256" s="123">
        <f>'SERIES_DB-MetaData-SI_Units'!BX256</f>
        <v>2</v>
      </c>
      <c r="P256" s="123"/>
      <c r="Q256" s="124"/>
      <c r="R256" s="124"/>
      <c r="S256" s="119"/>
      <c r="T256" s="119"/>
      <c r="U256" s="119"/>
      <c r="V256" s="184"/>
      <c r="W256" s="119"/>
      <c r="X256" s="119"/>
      <c r="Y256" s="119"/>
      <c r="Z256" s="119"/>
      <c r="AA256" s="125"/>
      <c r="AB256" s="118"/>
      <c r="AC256" s="118"/>
      <c r="AD256" s="126"/>
      <c r="AE256" s="119"/>
      <c r="AF256" s="119"/>
      <c r="AG256" s="119"/>
      <c r="AH256" s="119"/>
      <c r="AI256" s="119"/>
      <c r="AJ256" s="119"/>
      <c r="AK256" s="119"/>
      <c r="AL256" s="123">
        <f>'SERIES_DB-MetaData-SI_Units'!BX256</f>
        <v>2</v>
      </c>
    </row>
    <row r="257" spans="1:38">
      <c r="A257" s="84">
        <f>'SERIES_DB-MetaData'!A257</f>
        <v>252</v>
      </c>
      <c r="B257" s="84">
        <f>'SERIES_DB-MetaData'!B257</f>
        <v>0</v>
      </c>
      <c r="C257" s="105">
        <f>'SERIES_DB-MetaData'!C257</f>
        <v>9</v>
      </c>
      <c r="D257" s="105" t="str">
        <f>'SERIES_DB-MetaData'!D257</f>
        <v>Tanabe_2-6</v>
      </c>
      <c r="E257" s="105" t="str">
        <f>'SERIES_DB-MetaData'!E257</f>
        <v>Tanabe (from Lu et al., 2010, NEES Database)</v>
      </c>
      <c r="F257" s="87" t="str">
        <f>'SERIES_DB-MetaData'!F257</f>
        <v>SI</v>
      </c>
      <c r="G257" s="118">
        <f>'SERIES_DB-MetaData-SI_Units'!I257</f>
        <v>30.1</v>
      </c>
      <c r="H257" s="119">
        <f>('SERIES_DB-MetaData-SI_Units'!L257*1000)/'SERIES_DB-MetaData-SI_Units'!U257</f>
        <v>0</v>
      </c>
      <c r="I257" s="118">
        <f>'SERIES_DB-MetaData-SI_Units'!S257/'SERIES_DB-MetaData-SI_Units'!P257</f>
        <v>0.84210526315789469</v>
      </c>
      <c r="J257" s="118">
        <f>'SERIES_DB-MetaData-SI_Units'!S257</f>
        <v>480</v>
      </c>
      <c r="K257" s="120">
        <f>'SERIES_DB-MetaData-SI_Units'!AG257</f>
        <v>1.3463968515384828</v>
      </c>
      <c r="L257" s="121">
        <f>'SERIES_DB-MetaData-SI_Units'!AY257</f>
        <v>0.23561944901923448</v>
      </c>
      <c r="M257" s="121">
        <f>'SERIES_DB-MetaData-SI_Units'!AZ257</f>
        <v>0</v>
      </c>
      <c r="N257" s="122"/>
      <c r="O257" s="123">
        <f>'SERIES_DB-MetaData-SI_Units'!BX257</f>
        <v>2</v>
      </c>
      <c r="P257" s="123"/>
      <c r="Q257" s="124"/>
      <c r="R257" s="124"/>
      <c r="S257" s="119"/>
      <c r="T257" s="119"/>
      <c r="U257" s="119"/>
      <c r="V257" s="184"/>
      <c r="W257" s="119"/>
      <c r="X257" s="119"/>
      <c r="Y257" s="119"/>
      <c r="Z257" s="119"/>
      <c r="AA257" s="125"/>
      <c r="AB257" s="118"/>
      <c r="AC257" s="118"/>
      <c r="AD257" s="126"/>
      <c r="AE257" s="119"/>
      <c r="AF257" s="119"/>
      <c r="AG257" s="119"/>
      <c r="AH257" s="119"/>
      <c r="AI257" s="119"/>
      <c r="AJ257" s="119"/>
      <c r="AK257" s="119"/>
      <c r="AL257" s="123">
        <f>'SERIES_DB-MetaData-SI_Units'!BX257</f>
        <v>2</v>
      </c>
    </row>
    <row r="258" spans="1:38">
      <c r="A258" s="84">
        <f>'SERIES_DB-MetaData'!A258</f>
        <v>253</v>
      </c>
      <c r="B258" s="84">
        <f>'SERIES_DB-MetaData'!B258</f>
        <v>0</v>
      </c>
      <c r="C258" s="105">
        <f>'SERIES_DB-MetaData'!C258</f>
        <v>10</v>
      </c>
      <c r="D258" s="105" t="str">
        <f>'SERIES_DB-MetaData'!D258</f>
        <v>Tanabe_2-7</v>
      </c>
      <c r="E258" s="105" t="str">
        <f>'SERIES_DB-MetaData'!E258</f>
        <v>Tanabe (from Lu et al., 2010, NEES Database)</v>
      </c>
      <c r="F258" s="87" t="str">
        <f>'SERIES_DB-MetaData'!F258</f>
        <v>SI</v>
      </c>
      <c r="G258" s="118">
        <f>'SERIES_DB-MetaData-SI_Units'!I258</f>
        <v>34.9</v>
      </c>
      <c r="H258" s="119">
        <f>('SERIES_DB-MetaData-SI_Units'!L258*1000)/'SERIES_DB-MetaData-SI_Units'!U258</f>
        <v>0</v>
      </c>
      <c r="I258" s="118">
        <f>'SERIES_DB-MetaData-SI_Units'!S258/'SERIES_DB-MetaData-SI_Units'!P258</f>
        <v>0.84210526315789469</v>
      </c>
      <c r="J258" s="118">
        <f>'SERIES_DB-MetaData-SI_Units'!S258</f>
        <v>480</v>
      </c>
      <c r="K258" s="120">
        <f>'SERIES_DB-MetaData-SI_Units'!AG258</f>
        <v>1.3463968515384828</v>
      </c>
      <c r="L258" s="121">
        <f>'SERIES_DB-MetaData-SI_Units'!AY258</f>
        <v>0.23561944901923448</v>
      </c>
      <c r="M258" s="121">
        <f>'SERIES_DB-MetaData-SI_Units'!AZ258</f>
        <v>0</v>
      </c>
      <c r="N258" s="122"/>
      <c r="O258" s="123">
        <f>'SERIES_DB-MetaData-SI_Units'!BX258</f>
        <v>2</v>
      </c>
      <c r="P258" s="123"/>
      <c r="Q258" s="124"/>
      <c r="R258" s="124"/>
      <c r="S258" s="119"/>
      <c r="T258" s="119"/>
      <c r="U258" s="119"/>
      <c r="V258" s="184"/>
      <c r="W258" s="119"/>
      <c r="X258" s="119"/>
      <c r="Y258" s="119"/>
      <c r="Z258" s="119"/>
      <c r="AA258" s="125"/>
      <c r="AB258" s="118"/>
      <c r="AC258" s="118"/>
      <c r="AD258" s="126"/>
      <c r="AE258" s="119"/>
      <c r="AF258" s="119"/>
      <c r="AG258" s="119"/>
      <c r="AH258" s="119"/>
      <c r="AI258" s="119"/>
      <c r="AJ258" s="119"/>
      <c r="AK258" s="119"/>
      <c r="AL258" s="123">
        <f>'SERIES_DB-MetaData-SI_Units'!BX258</f>
        <v>2</v>
      </c>
    </row>
    <row r="259" spans="1:38">
      <c r="A259" s="84">
        <f>'SERIES_DB-MetaData'!A259</f>
        <v>254</v>
      </c>
      <c r="B259" s="84">
        <f>'SERIES_DB-MetaData'!B259</f>
        <v>0</v>
      </c>
      <c r="C259" s="105">
        <f>'SERIES_DB-MetaData'!C259</f>
        <v>11</v>
      </c>
      <c r="D259" s="105" t="str">
        <f>'SERIES_DB-MetaData'!D259</f>
        <v>Tanabe_2-8</v>
      </c>
      <c r="E259" s="105" t="str">
        <f>'SERIES_DB-MetaData'!E259</f>
        <v>Tanabe (from Lu et al., 2010, NEES Database)</v>
      </c>
      <c r="F259" s="87" t="str">
        <f>'SERIES_DB-MetaData'!F259</f>
        <v>SI</v>
      </c>
      <c r="G259" s="118">
        <f>'SERIES_DB-MetaData-SI_Units'!I259</f>
        <v>35.6</v>
      </c>
      <c r="H259" s="119">
        <f>('SERIES_DB-MetaData-SI_Units'!L259*1000)/'SERIES_DB-MetaData-SI_Units'!U259</f>
        <v>0</v>
      </c>
      <c r="I259" s="118">
        <f>'SERIES_DB-MetaData-SI_Units'!S259/'SERIES_DB-MetaData-SI_Units'!P259</f>
        <v>0.84210526315789469</v>
      </c>
      <c r="J259" s="118">
        <f>'SERIES_DB-MetaData-SI_Units'!S259</f>
        <v>480</v>
      </c>
      <c r="K259" s="120">
        <f>'SERIES_DB-MetaData-SI_Units'!AG259</f>
        <v>0.99208189060730301</v>
      </c>
      <c r="L259" s="121">
        <f>'SERIES_DB-MetaData-SI_Units'!AY259</f>
        <v>0.23561944901923448</v>
      </c>
      <c r="M259" s="121">
        <f>'SERIES_DB-MetaData-SI_Units'!AZ259</f>
        <v>0</v>
      </c>
      <c r="N259" s="122"/>
      <c r="O259" s="123">
        <f>'SERIES_DB-MetaData-SI_Units'!BX259</f>
        <v>2</v>
      </c>
      <c r="P259" s="123"/>
      <c r="Q259" s="124"/>
      <c r="R259" s="124"/>
      <c r="S259" s="119"/>
      <c r="T259" s="119"/>
      <c r="U259" s="119"/>
      <c r="V259" s="184"/>
      <c r="W259" s="119"/>
      <c r="X259" s="119"/>
      <c r="Y259" s="119"/>
      <c r="Z259" s="119"/>
      <c r="AA259" s="125"/>
      <c r="AB259" s="118"/>
      <c r="AC259" s="118"/>
      <c r="AD259" s="126"/>
      <c r="AE259" s="119"/>
      <c r="AF259" s="119"/>
      <c r="AG259" s="119"/>
      <c r="AH259" s="119"/>
      <c r="AI259" s="119"/>
      <c r="AJ259" s="119"/>
      <c r="AK259" s="119"/>
      <c r="AL259" s="123">
        <f>'SERIES_DB-MetaData-SI_Units'!BX259</f>
        <v>2</v>
      </c>
    </row>
    <row r="260" spans="1:38">
      <c r="A260" s="84">
        <f>'SERIES_DB-MetaData'!A260</f>
        <v>255</v>
      </c>
      <c r="B260" s="84">
        <f>'SERIES_DB-MetaData'!B260</f>
        <v>0</v>
      </c>
      <c r="C260" s="105">
        <f>'SERIES_DB-MetaData'!C260</f>
        <v>12</v>
      </c>
      <c r="D260" s="105" t="str">
        <f>'SERIES_DB-MetaData'!D260</f>
        <v>Tanabe_2-9</v>
      </c>
      <c r="E260" s="105" t="str">
        <f>'SERIES_DB-MetaData'!E260</f>
        <v>Tanabe (from Lu et al., 2010, NEES Database)</v>
      </c>
      <c r="F260" s="87" t="str">
        <f>'SERIES_DB-MetaData'!F260</f>
        <v>SI</v>
      </c>
      <c r="G260" s="118">
        <f>'SERIES_DB-MetaData-SI_Units'!I260</f>
        <v>34.299999999999997</v>
      </c>
      <c r="H260" s="119">
        <f>('SERIES_DB-MetaData-SI_Units'!L260*1000)/'SERIES_DB-MetaData-SI_Units'!U260</f>
        <v>0</v>
      </c>
      <c r="I260" s="118">
        <f>'SERIES_DB-MetaData-SI_Units'!S260/'SERIES_DB-MetaData-SI_Units'!P260</f>
        <v>0.84210526315789469</v>
      </c>
      <c r="J260" s="118">
        <f>'SERIES_DB-MetaData-SI_Units'!S260</f>
        <v>480</v>
      </c>
      <c r="K260" s="120">
        <f>'SERIES_DB-MetaData-SI_Units'!AG260</f>
        <v>0.99208189060730301</v>
      </c>
      <c r="L260" s="121">
        <f>'SERIES_DB-MetaData-SI_Units'!AY260</f>
        <v>0.23561944901923448</v>
      </c>
      <c r="M260" s="121">
        <f>'SERIES_DB-MetaData-SI_Units'!AZ260</f>
        <v>0</v>
      </c>
      <c r="N260" s="122"/>
      <c r="O260" s="123">
        <f>'SERIES_DB-MetaData-SI_Units'!BX260</f>
        <v>2</v>
      </c>
      <c r="P260" s="123"/>
      <c r="Q260" s="124"/>
      <c r="R260" s="124"/>
      <c r="S260" s="119"/>
      <c r="T260" s="119"/>
      <c r="U260" s="119"/>
      <c r="V260" s="184"/>
      <c r="W260" s="119"/>
      <c r="X260" s="119"/>
      <c r="Y260" s="119"/>
      <c r="Z260" s="119"/>
      <c r="AA260" s="125"/>
      <c r="AB260" s="118"/>
      <c r="AC260" s="118"/>
      <c r="AD260" s="126"/>
      <c r="AE260" s="119"/>
      <c r="AF260" s="119"/>
      <c r="AG260" s="119"/>
      <c r="AH260" s="119"/>
      <c r="AI260" s="119"/>
      <c r="AJ260" s="119"/>
      <c r="AK260" s="119"/>
      <c r="AL260" s="123">
        <f>'SERIES_DB-MetaData-SI_Units'!BX260</f>
        <v>2</v>
      </c>
    </row>
    <row r="261" spans="1:38">
      <c r="A261" s="84">
        <f>'SERIES_DB-MetaData'!A261</f>
        <v>256</v>
      </c>
      <c r="B261" s="84">
        <f>'SERIES_DB-MetaData'!B261</f>
        <v>0</v>
      </c>
      <c r="C261" s="105">
        <f>'SERIES_DB-MetaData'!C261</f>
        <v>13</v>
      </c>
      <c r="D261" s="105" t="str">
        <f>'SERIES_DB-MetaData'!D261</f>
        <v>Tanabe_2-10</v>
      </c>
      <c r="E261" s="105" t="str">
        <f>'SERIES_DB-MetaData'!E261</f>
        <v>Tanabe (from Lu et al., 2010, NEES Database)</v>
      </c>
      <c r="F261" s="87" t="str">
        <f>'SERIES_DB-MetaData'!F261</f>
        <v>SI</v>
      </c>
      <c r="G261" s="118">
        <f>'SERIES_DB-MetaData-SI_Units'!I261</f>
        <v>33.799999999999997</v>
      </c>
      <c r="H261" s="119">
        <f>('SERIES_DB-MetaData-SI_Units'!L261*1000)/'SERIES_DB-MetaData-SI_Units'!U261</f>
        <v>0</v>
      </c>
      <c r="I261" s="118">
        <f>'SERIES_DB-MetaData-SI_Units'!S261/'SERIES_DB-MetaData-SI_Units'!P261</f>
        <v>0.84210526315789469</v>
      </c>
      <c r="J261" s="118">
        <f>'SERIES_DB-MetaData-SI_Units'!S261</f>
        <v>480</v>
      </c>
      <c r="K261" s="120">
        <f>'SERIES_DB-MetaData-SI_Units'!AG261</f>
        <v>0.99208189060730301</v>
      </c>
      <c r="L261" s="121">
        <f>'SERIES_DB-MetaData-SI_Units'!AY261</f>
        <v>0.23561944901923448</v>
      </c>
      <c r="M261" s="121">
        <f>'SERIES_DB-MetaData-SI_Units'!AZ261</f>
        <v>0</v>
      </c>
      <c r="N261" s="122"/>
      <c r="O261" s="123">
        <f>'SERIES_DB-MetaData-SI_Units'!BX261</f>
        <v>2</v>
      </c>
      <c r="P261" s="123"/>
      <c r="Q261" s="124"/>
      <c r="R261" s="124"/>
      <c r="S261" s="119"/>
      <c r="T261" s="119"/>
      <c r="U261" s="119"/>
      <c r="V261" s="184"/>
      <c r="W261" s="119"/>
      <c r="X261" s="119"/>
      <c r="Y261" s="119"/>
      <c r="Z261" s="119"/>
      <c r="AA261" s="125"/>
      <c r="AB261" s="118"/>
      <c r="AC261" s="118"/>
      <c r="AD261" s="126"/>
      <c r="AE261" s="119"/>
      <c r="AF261" s="119"/>
      <c r="AG261" s="119"/>
      <c r="AH261" s="119"/>
      <c r="AI261" s="119"/>
      <c r="AJ261" s="119"/>
      <c r="AK261" s="119"/>
      <c r="AL261" s="123">
        <f>'SERIES_DB-MetaData-SI_Units'!BX261</f>
        <v>2</v>
      </c>
    </row>
    <row r="262" spans="1:38">
      <c r="A262" s="84">
        <f>'SERIES_DB-MetaData'!A262</f>
        <v>257</v>
      </c>
      <c r="B262" s="84">
        <f>'SERIES_DB-MetaData'!B262</f>
        <v>0</v>
      </c>
      <c r="C262" s="105">
        <f>'SERIES_DB-MetaData'!C262</f>
        <v>14</v>
      </c>
      <c r="D262" s="105" t="str">
        <f>'SERIES_DB-MetaData'!D262</f>
        <v>Tanabe_2-11</v>
      </c>
      <c r="E262" s="105" t="str">
        <f>'SERIES_DB-MetaData'!E262</f>
        <v>Tanabe (from Lu et al., 2010, NEES Database)</v>
      </c>
      <c r="F262" s="87" t="str">
        <f>'SERIES_DB-MetaData'!F262</f>
        <v>SI</v>
      </c>
      <c r="G262" s="118">
        <f>'SERIES_DB-MetaData-SI_Units'!I262</f>
        <v>32.799999999999997</v>
      </c>
      <c r="H262" s="119">
        <f>('SERIES_DB-MetaData-SI_Units'!L262*1000)/'SERIES_DB-MetaData-SI_Units'!U262</f>
        <v>0</v>
      </c>
      <c r="I262" s="118">
        <f>'SERIES_DB-MetaData-SI_Units'!S262/'SERIES_DB-MetaData-SI_Units'!P262</f>
        <v>0.84210526315789469</v>
      </c>
      <c r="J262" s="118">
        <f>'SERIES_DB-MetaData-SI_Units'!S262</f>
        <v>480</v>
      </c>
      <c r="K262" s="120">
        <f>'SERIES_DB-MetaData-SI_Units'!AG262</f>
        <v>0.78539816339744817</v>
      </c>
      <c r="L262" s="121">
        <f>'SERIES_DB-MetaData-SI_Units'!AY262</f>
        <v>0.23561944901923448</v>
      </c>
      <c r="M262" s="121">
        <f>'SERIES_DB-MetaData-SI_Units'!AZ262</f>
        <v>0</v>
      </c>
      <c r="N262" s="122"/>
      <c r="O262" s="123">
        <f>'SERIES_DB-MetaData-SI_Units'!BX262</f>
        <v>2</v>
      </c>
      <c r="P262" s="123"/>
      <c r="Q262" s="124"/>
      <c r="R262" s="124"/>
      <c r="S262" s="119"/>
      <c r="T262" s="119"/>
      <c r="U262" s="119"/>
      <c r="V262" s="184"/>
      <c r="W262" s="119"/>
      <c r="X262" s="119"/>
      <c r="Y262" s="119"/>
      <c r="Z262" s="119"/>
      <c r="AA262" s="125"/>
      <c r="AB262" s="118"/>
      <c r="AC262" s="118"/>
      <c r="AD262" s="126"/>
      <c r="AE262" s="119"/>
      <c r="AF262" s="119"/>
      <c r="AG262" s="119"/>
      <c r="AH262" s="119"/>
      <c r="AI262" s="119"/>
      <c r="AJ262" s="119"/>
      <c r="AK262" s="119"/>
      <c r="AL262" s="123">
        <f>'SERIES_DB-MetaData-SI_Units'!BX262</f>
        <v>2</v>
      </c>
    </row>
    <row r="263" spans="1:38">
      <c r="A263" s="84">
        <f>'SERIES_DB-MetaData'!A263</f>
        <v>258</v>
      </c>
      <c r="B263" s="84">
        <f>'SERIES_DB-MetaData'!B263</f>
        <v>0</v>
      </c>
      <c r="C263" s="105">
        <f>'SERIES_DB-MetaData'!C263</f>
        <v>15</v>
      </c>
      <c r="D263" s="105" t="str">
        <f>'SERIES_DB-MetaData'!D263</f>
        <v>Tanabe_2-12</v>
      </c>
      <c r="E263" s="105" t="str">
        <f>'SERIES_DB-MetaData'!E263</f>
        <v>Tanabe (from Lu et al., 2010, NEES Database)</v>
      </c>
      <c r="F263" s="87" t="str">
        <f>'SERIES_DB-MetaData'!F263</f>
        <v>SI</v>
      </c>
      <c r="G263" s="118">
        <f>'SERIES_DB-MetaData-SI_Units'!I263</f>
        <v>35.299999999999997</v>
      </c>
      <c r="H263" s="119">
        <f>('SERIES_DB-MetaData-SI_Units'!L263*1000)/'SERIES_DB-MetaData-SI_Units'!U263</f>
        <v>0</v>
      </c>
      <c r="I263" s="118">
        <f>'SERIES_DB-MetaData-SI_Units'!S263/'SERIES_DB-MetaData-SI_Units'!P263</f>
        <v>0.84210526315789469</v>
      </c>
      <c r="J263" s="118">
        <f>'SERIES_DB-MetaData-SI_Units'!S263</f>
        <v>480</v>
      </c>
      <c r="K263" s="120">
        <f>'SERIES_DB-MetaData-SI_Units'!AG263</f>
        <v>0.78539816339744817</v>
      </c>
      <c r="L263" s="121">
        <f>'SERIES_DB-MetaData-SI_Units'!AY263</f>
        <v>0.23561944901923448</v>
      </c>
      <c r="M263" s="121">
        <f>'SERIES_DB-MetaData-SI_Units'!AZ263</f>
        <v>0</v>
      </c>
      <c r="N263" s="122"/>
      <c r="O263" s="123">
        <f>'SERIES_DB-MetaData-SI_Units'!BX263</f>
        <v>2</v>
      </c>
      <c r="P263" s="123"/>
      <c r="Q263" s="124"/>
      <c r="R263" s="124"/>
      <c r="S263" s="119"/>
      <c r="T263" s="119"/>
      <c r="U263" s="119"/>
      <c r="V263" s="184"/>
      <c r="W263" s="119"/>
      <c r="X263" s="119"/>
      <c r="Y263" s="119"/>
      <c r="Z263" s="119"/>
      <c r="AA263" s="125"/>
      <c r="AB263" s="118"/>
      <c r="AC263" s="118"/>
      <c r="AD263" s="126"/>
      <c r="AE263" s="119"/>
      <c r="AF263" s="119"/>
      <c r="AG263" s="119"/>
      <c r="AH263" s="119"/>
      <c r="AI263" s="119"/>
      <c r="AJ263" s="119"/>
      <c r="AK263" s="119"/>
      <c r="AL263" s="123">
        <f>'SERIES_DB-MetaData-SI_Units'!BX263</f>
        <v>2</v>
      </c>
    </row>
    <row r="264" spans="1:38">
      <c r="A264" s="84">
        <f>'SERIES_DB-MetaData'!A264</f>
        <v>259</v>
      </c>
      <c r="B264" s="84">
        <f>'SERIES_DB-MetaData'!B264</f>
        <v>0</v>
      </c>
      <c r="C264" s="105">
        <f>'SERIES_DB-MetaData'!C264</f>
        <v>16</v>
      </c>
      <c r="D264" s="105" t="str">
        <f>'SERIES_DB-MetaData'!D264</f>
        <v>Tanabe_2-13</v>
      </c>
      <c r="E264" s="105" t="str">
        <f>'SERIES_DB-MetaData'!E264</f>
        <v>Tanabe (from Lu et al., 2010, NEES Database)</v>
      </c>
      <c r="F264" s="87" t="str">
        <f>'SERIES_DB-MetaData'!F264</f>
        <v>SI</v>
      </c>
      <c r="G264" s="118">
        <f>'SERIES_DB-MetaData-SI_Units'!I264</f>
        <v>35.799999999999997</v>
      </c>
      <c r="H264" s="119">
        <f>('SERIES_DB-MetaData-SI_Units'!L264*1000)/'SERIES_DB-MetaData-SI_Units'!U264</f>
        <v>0</v>
      </c>
      <c r="I264" s="118">
        <f>'SERIES_DB-MetaData-SI_Units'!S264/'SERIES_DB-MetaData-SI_Units'!P264</f>
        <v>0.84210526315789469</v>
      </c>
      <c r="J264" s="118">
        <f>'SERIES_DB-MetaData-SI_Units'!S264</f>
        <v>480</v>
      </c>
      <c r="K264" s="120">
        <f>'SERIES_DB-MetaData-SI_Units'!AG264</f>
        <v>0.78539816339744817</v>
      </c>
      <c r="L264" s="121">
        <f>'SERIES_DB-MetaData-SI_Units'!AY264</f>
        <v>0.23561944901923448</v>
      </c>
      <c r="M264" s="121">
        <f>'SERIES_DB-MetaData-SI_Units'!AZ264</f>
        <v>0</v>
      </c>
      <c r="N264" s="122"/>
      <c r="O264" s="123">
        <f>'SERIES_DB-MetaData-SI_Units'!BX264</f>
        <v>2</v>
      </c>
      <c r="P264" s="123"/>
      <c r="Q264" s="124"/>
      <c r="R264" s="124"/>
      <c r="S264" s="119"/>
      <c r="T264" s="119"/>
      <c r="U264" s="119"/>
      <c r="V264" s="184"/>
      <c r="W264" s="119"/>
      <c r="X264" s="119"/>
      <c r="Y264" s="119"/>
      <c r="Z264" s="119"/>
      <c r="AA264" s="125"/>
      <c r="AB264" s="118"/>
      <c r="AC264" s="118"/>
      <c r="AD264" s="126"/>
      <c r="AE264" s="119"/>
      <c r="AF264" s="119"/>
      <c r="AG264" s="119"/>
      <c r="AH264" s="119"/>
      <c r="AI264" s="119"/>
      <c r="AJ264" s="119"/>
      <c r="AK264" s="119"/>
      <c r="AL264" s="123">
        <f>'SERIES_DB-MetaData-SI_Units'!BX264</f>
        <v>2</v>
      </c>
    </row>
    <row r="265" spans="1:38">
      <c r="A265" s="84">
        <f>'SERIES_DB-MetaData'!A265</f>
        <v>260</v>
      </c>
      <c r="B265" s="84">
        <f>'SERIES_DB-MetaData'!B265</f>
        <v>0</v>
      </c>
      <c r="C265" s="105">
        <f>'SERIES_DB-MetaData'!C265</f>
        <v>17</v>
      </c>
      <c r="D265" s="105" t="str">
        <f>'SERIES_DB-MetaData'!D265</f>
        <v>Tanabe_3-1</v>
      </c>
      <c r="E265" s="105" t="str">
        <f>'SERIES_DB-MetaData'!E265</f>
        <v>Tanabe (from Lu et al., 2010, NEES Database)</v>
      </c>
      <c r="F265" s="87" t="str">
        <f>'SERIES_DB-MetaData'!F265</f>
        <v>SI</v>
      </c>
      <c r="G265" s="118">
        <f>'SERIES_DB-MetaData-SI_Units'!I265</f>
        <v>45.8</v>
      </c>
      <c r="H265" s="119">
        <f>('SERIES_DB-MetaData-SI_Units'!L265*1000)/'SERIES_DB-MetaData-SI_Units'!U265</f>
        <v>0</v>
      </c>
      <c r="I265" s="118">
        <f>'SERIES_DB-MetaData-SI_Units'!S265/'SERIES_DB-MetaData-SI_Units'!P265</f>
        <v>0.84210526315789469</v>
      </c>
      <c r="J265" s="118">
        <f>'SERIES_DB-MetaData-SI_Units'!S265</f>
        <v>480</v>
      </c>
      <c r="K265" s="120">
        <f>'SERIES_DB-MetaData-SI_Units'!AG265</f>
        <v>2.0943951023931953</v>
      </c>
      <c r="L265" s="121">
        <f>'SERIES_DB-MetaData-SI_Units'!AY265</f>
        <v>0.23561944901923448</v>
      </c>
      <c r="M265" s="121">
        <f>'SERIES_DB-MetaData-SI_Units'!AZ265</f>
        <v>0</v>
      </c>
      <c r="N265" s="122"/>
      <c r="O265" s="123">
        <f>'SERIES_DB-MetaData-SI_Units'!BX265</f>
        <v>2</v>
      </c>
      <c r="P265" s="123"/>
      <c r="Q265" s="124"/>
      <c r="R265" s="124"/>
      <c r="S265" s="119"/>
      <c r="T265" s="119"/>
      <c r="U265" s="119"/>
      <c r="V265" s="184"/>
      <c r="W265" s="119"/>
      <c r="X265" s="119"/>
      <c r="Y265" s="119"/>
      <c r="Z265" s="119"/>
      <c r="AA265" s="125"/>
      <c r="AB265" s="118"/>
      <c r="AC265" s="118"/>
      <c r="AD265" s="126"/>
      <c r="AE265" s="119"/>
      <c r="AF265" s="119"/>
      <c r="AG265" s="119"/>
      <c r="AH265" s="119"/>
      <c r="AI265" s="119"/>
      <c r="AJ265" s="119"/>
      <c r="AK265" s="119"/>
      <c r="AL265" s="123">
        <f>'SERIES_DB-MetaData-SI_Units'!BX265</f>
        <v>2</v>
      </c>
    </row>
    <row r="266" spans="1:38">
      <c r="A266" s="84">
        <f>'SERIES_DB-MetaData'!A266</f>
        <v>261</v>
      </c>
      <c r="B266" s="84">
        <f>'SERIES_DB-MetaData'!B266</f>
        <v>0</v>
      </c>
      <c r="C266" s="105">
        <f>'SERIES_DB-MetaData'!C266</f>
        <v>18</v>
      </c>
      <c r="D266" s="105" t="str">
        <f>'SERIES_DB-MetaData'!D266</f>
        <v>Tanabe_3-2</v>
      </c>
      <c r="E266" s="105" t="str">
        <f>'SERIES_DB-MetaData'!E266</f>
        <v>Tanabe (from Lu et al., 2010, NEES Database)</v>
      </c>
      <c r="F266" s="87" t="str">
        <f>'SERIES_DB-MetaData'!F266</f>
        <v>SI</v>
      </c>
      <c r="G266" s="118">
        <f>'SERIES_DB-MetaData-SI_Units'!I266</f>
        <v>43.4</v>
      </c>
      <c r="H266" s="119">
        <f>('SERIES_DB-MetaData-SI_Units'!L266*1000)/'SERIES_DB-MetaData-SI_Units'!U266</f>
        <v>0</v>
      </c>
      <c r="I266" s="118">
        <f>'SERIES_DB-MetaData-SI_Units'!S266/'SERIES_DB-MetaData-SI_Units'!P266</f>
        <v>0.84210526315789469</v>
      </c>
      <c r="J266" s="118">
        <f>'SERIES_DB-MetaData-SI_Units'!S266</f>
        <v>480</v>
      </c>
      <c r="K266" s="120">
        <f>'SERIES_DB-MetaData-SI_Units'!AG266</f>
        <v>2.0943951023931953</v>
      </c>
      <c r="L266" s="121">
        <f>'SERIES_DB-MetaData-SI_Units'!AY266</f>
        <v>0.23561944901923448</v>
      </c>
      <c r="M266" s="121">
        <f>'SERIES_DB-MetaData-SI_Units'!AZ266</f>
        <v>0</v>
      </c>
      <c r="N266" s="122"/>
      <c r="O266" s="123">
        <f>'SERIES_DB-MetaData-SI_Units'!BX266</f>
        <v>2</v>
      </c>
      <c r="P266" s="123"/>
      <c r="Q266" s="124"/>
      <c r="R266" s="124"/>
      <c r="S266" s="119"/>
      <c r="T266" s="119"/>
      <c r="U266" s="119"/>
      <c r="V266" s="184"/>
      <c r="W266" s="119"/>
      <c r="X266" s="119"/>
      <c r="Y266" s="119"/>
      <c r="Z266" s="119"/>
      <c r="AA266" s="125"/>
      <c r="AB266" s="118"/>
      <c r="AC266" s="118"/>
      <c r="AD266" s="126"/>
      <c r="AE266" s="119"/>
      <c r="AF266" s="119"/>
      <c r="AG266" s="119"/>
      <c r="AH266" s="119"/>
      <c r="AI266" s="119"/>
      <c r="AJ266" s="119"/>
      <c r="AK266" s="119"/>
      <c r="AL266" s="123">
        <f>'SERIES_DB-MetaData-SI_Units'!BX266</f>
        <v>2</v>
      </c>
    </row>
    <row r="267" spans="1:38">
      <c r="A267" s="84">
        <f>'SERIES_DB-MetaData'!A267</f>
        <v>262</v>
      </c>
      <c r="B267" s="84">
        <f>'SERIES_DB-MetaData'!B267</f>
        <v>0</v>
      </c>
      <c r="C267" s="105">
        <f>'SERIES_DB-MetaData'!C267</f>
        <v>19</v>
      </c>
      <c r="D267" s="105" t="str">
        <f>'SERIES_DB-MetaData'!D267</f>
        <v>Tanabe_3-3</v>
      </c>
      <c r="E267" s="105" t="str">
        <f>'SERIES_DB-MetaData'!E267</f>
        <v>Tanabe (from Lu et al., 2010, NEES Database)</v>
      </c>
      <c r="F267" s="87" t="str">
        <f>'SERIES_DB-MetaData'!F267</f>
        <v>SI</v>
      </c>
      <c r="G267" s="118">
        <f>'SERIES_DB-MetaData-SI_Units'!I267</f>
        <v>42.9</v>
      </c>
      <c r="H267" s="119">
        <f>('SERIES_DB-MetaData-SI_Units'!L267*1000)/'SERIES_DB-MetaData-SI_Units'!U267</f>
        <v>0</v>
      </c>
      <c r="I267" s="118">
        <f>'SERIES_DB-MetaData-SI_Units'!S267/'SERIES_DB-MetaData-SI_Units'!P267</f>
        <v>0.84210526315789469</v>
      </c>
      <c r="J267" s="118">
        <f>'SERIES_DB-MetaData-SI_Units'!S267</f>
        <v>480</v>
      </c>
      <c r="K267" s="120">
        <f>'SERIES_DB-MetaData-SI_Units'!AG267</f>
        <v>1.3463968515384828</v>
      </c>
      <c r="L267" s="121">
        <f>'SERIES_DB-MetaData-SI_Units'!AY267</f>
        <v>0.23561944901923448</v>
      </c>
      <c r="M267" s="121">
        <f>'SERIES_DB-MetaData-SI_Units'!AZ267</f>
        <v>0</v>
      </c>
      <c r="N267" s="122"/>
      <c r="O267" s="123">
        <f>'SERIES_DB-MetaData-SI_Units'!BX267</f>
        <v>2</v>
      </c>
      <c r="P267" s="123"/>
      <c r="Q267" s="124"/>
      <c r="R267" s="124"/>
      <c r="S267" s="119"/>
      <c r="T267" s="119"/>
      <c r="U267" s="119"/>
      <c r="V267" s="184"/>
      <c r="W267" s="119"/>
      <c r="X267" s="119"/>
      <c r="Y267" s="119"/>
      <c r="Z267" s="119"/>
      <c r="AA267" s="125"/>
      <c r="AB267" s="118"/>
      <c r="AC267" s="118"/>
      <c r="AD267" s="126"/>
      <c r="AE267" s="119"/>
      <c r="AF267" s="119"/>
      <c r="AG267" s="119"/>
      <c r="AH267" s="119"/>
      <c r="AI267" s="119"/>
      <c r="AJ267" s="119"/>
      <c r="AK267" s="119"/>
      <c r="AL267" s="123">
        <f>'SERIES_DB-MetaData-SI_Units'!BX267</f>
        <v>2</v>
      </c>
    </row>
    <row r="268" spans="1:38">
      <c r="A268" s="84">
        <f>'SERIES_DB-MetaData'!A268</f>
        <v>263</v>
      </c>
      <c r="B268" s="84">
        <f>'SERIES_DB-MetaData'!B268</f>
        <v>0</v>
      </c>
      <c r="C268" s="105">
        <f>'SERIES_DB-MetaData'!C268</f>
        <v>20</v>
      </c>
      <c r="D268" s="105" t="str">
        <f>'SERIES_DB-MetaData'!D268</f>
        <v>Tanabe_3-4</v>
      </c>
      <c r="E268" s="105" t="str">
        <f>'SERIES_DB-MetaData'!E268</f>
        <v>Tanabe (from Lu et al., 2010, NEES Database)</v>
      </c>
      <c r="F268" s="87" t="str">
        <f>'SERIES_DB-MetaData'!F268</f>
        <v>SI</v>
      </c>
      <c r="G268" s="118">
        <f>'SERIES_DB-MetaData-SI_Units'!I268</f>
        <v>48.7</v>
      </c>
      <c r="H268" s="119">
        <f>('SERIES_DB-MetaData-SI_Units'!L268*1000)/'SERIES_DB-MetaData-SI_Units'!U268</f>
        <v>0</v>
      </c>
      <c r="I268" s="118">
        <f>'SERIES_DB-MetaData-SI_Units'!S268/'SERIES_DB-MetaData-SI_Units'!P268</f>
        <v>0.84210526315789469</v>
      </c>
      <c r="J268" s="118">
        <f>'SERIES_DB-MetaData-SI_Units'!S268</f>
        <v>480</v>
      </c>
      <c r="K268" s="120">
        <f>'SERIES_DB-MetaData-SI_Units'!AG268</f>
        <v>1.3463968515384828</v>
      </c>
      <c r="L268" s="121">
        <f>'SERIES_DB-MetaData-SI_Units'!AY268</f>
        <v>0.23561944901923448</v>
      </c>
      <c r="M268" s="121">
        <f>'SERIES_DB-MetaData-SI_Units'!AZ268</f>
        <v>0</v>
      </c>
      <c r="N268" s="122"/>
      <c r="O268" s="123">
        <f>'SERIES_DB-MetaData-SI_Units'!BX268</f>
        <v>2</v>
      </c>
      <c r="P268" s="123"/>
      <c r="Q268" s="124"/>
      <c r="R268" s="124"/>
      <c r="S268" s="119"/>
      <c r="T268" s="119"/>
      <c r="U268" s="119"/>
      <c r="V268" s="184"/>
      <c r="W268" s="119"/>
      <c r="X268" s="119"/>
      <c r="Y268" s="119"/>
      <c r="Z268" s="119"/>
      <c r="AA268" s="125"/>
      <c r="AB268" s="118"/>
      <c r="AC268" s="118"/>
      <c r="AD268" s="126"/>
      <c r="AE268" s="119"/>
      <c r="AF268" s="119"/>
      <c r="AG268" s="119"/>
      <c r="AH268" s="119"/>
      <c r="AI268" s="119"/>
      <c r="AJ268" s="119"/>
      <c r="AK268" s="119"/>
      <c r="AL268" s="123">
        <f>'SERIES_DB-MetaData-SI_Units'!BX268</f>
        <v>2</v>
      </c>
    </row>
    <row r="269" spans="1:38">
      <c r="A269" s="84">
        <f>'SERIES_DB-MetaData'!A269</f>
        <v>264</v>
      </c>
      <c r="B269" s="84">
        <f>'SERIES_DB-MetaData'!B269</f>
        <v>0</v>
      </c>
      <c r="C269" s="105">
        <f>'SERIES_DB-MetaData'!C269</f>
        <v>21</v>
      </c>
      <c r="D269" s="105" t="str">
        <f>'SERIES_DB-MetaData'!D269</f>
        <v>Tanabe_3-5</v>
      </c>
      <c r="E269" s="105" t="str">
        <f>'SERIES_DB-MetaData'!E269</f>
        <v>Tanabe (from Lu et al., 2010, NEES Database)</v>
      </c>
      <c r="F269" s="87" t="str">
        <f>'SERIES_DB-MetaData'!F269</f>
        <v>SI</v>
      </c>
      <c r="G269" s="118">
        <f>'SERIES_DB-MetaData-SI_Units'!I269</f>
        <v>40</v>
      </c>
      <c r="H269" s="119">
        <f>('SERIES_DB-MetaData-SI_Units'!L269*1000)/'SERIES_DB-MetaData-SI_Units'!U269</f>
        <v>0</v>
      </c>
      <c r="I269" s="118">
        <f>'SERIES_DB-MetaData-SI_Units'!S269/'SERIES_DB-MetaData-SI_Units'!P269</f>
        <v>0.84210526315789469</v>
      </c>
      <c r="J269" s="118">
        <f>'SERIES_DB-MetaData-SI_Units'!S269</f>
        <v>480</v>
      </c>
      <c r="K269" s="120">
        <f>'SERIES_DB-MetaData-SI_Units'!AG269</f>
        <v>0.99208189060730301</v>
      </c>
      <c r="L269" s="121">
        <f>'SERIES_DB-MetaData-SI_Units'!AY269</f>
        <v>0.23561944901923448</v>
      </c>
      <c r="M269" s="121">
        <f>'SERIES_DB-MetaData-SI_Units'!AZ269</f>
        <v>0</v>
      </c>
      <c r="N269" s="122"/>
      <c r="O269" s="123">
        <f>'SERIES_DB-MetaData-SI_Units'!BX269</f>
        <v>2</v>
      </c>
      <c r="P269" s="123"/>
      <c r="Q269" s="124"/>
      <c r="R269" s="124"/>
      <c r="S269" s="119"/>
      <c r="T269" s="119"/>
      <c r="U269" s="119"/>
      <c r="V269" s="184"/>
      <c r="W269" s="119"/>
      <c r="X269" s="119"/>
      <c r="Y269" s="119"/>
      <c r="Z269" s="119"/>
      <c r="AA269" s="125"/>
      <c r="AB269" s="118"/>
      <c r="AC269" s="118"/>
      <c r="AD269" s="126"/>
      <c r="AE269" s="119"/>
      <c r="AF269" s="119"/>
      <c r="AG269" s="119"/>
      <c r="AH269" s="119"/>
      <c r="AI269" s="119"/>
      <c r="AJ269" s="119"/>
      <c r="AK269" s="119"/>
      <c r="AL269" s="123">
        <f>'SERIES_DB-MetaData-SI_Units'!BX269</f>
        <v>2</v>
      </c>
    </row>
    <row r="270" spans="1:38">
      <c r="A270" s="84">
        <f>'SERIES_DB-MetaData'!A270</f>
        <v>265</v>
      </c>
      <c r="B270" s="84">
        <f>'SERIES_DB-MetaData'!B270</f>
        <v>0</v>
      </c>
      <c r="C270" s="105">
        <f>'SERIES_DB-MetaData'!C270</f>
        <v>22</v>
      </c>
      <c r="D270" s="105" t="str">
        <f>'SERIES_DB-MetaData'!D270</f>
        <v>Tanabe_3-6</v>
      </c>
      <c r="E270" s="105" t="str">
        <f>'SERIES_DB-MetaData'!E270</f>
        <v>Tanabe (from Lu et al., 2010, NEES Database)</v>
      </c>
      <c r="F270" s="87" t="str">
        <f>'SERIES_DB-MetaData'!F270</f>
        <v>SI</v>
      </c>
      <c r="G270" s="118">
        <f>'SERIES_DB-MetaData-SI_Units'!I270</f>
        <v>46.1</v>
      </c>
      <c r="H270" s="119">
        <f>('SERIES_DB-MetaData-SI_Units'!L270*1000)/'SERIES_DB-MetaData-SI_Units'!U270</f>
        <v>0</v>
      </c>
      <c r="I270" s="118">
        <f>'SERIES_DB-MetaData-SI_Units'!S270/'SERIES_DB-MetaData-SI_Units'!P270</f>
        <v>0.84210526315789469</v>
      </c>
      <c r="J270" s="118">
        <f>'SERIES_DB-MetaData-SI_Units'!S270</f>
        <v>480</v>
      </c>
      <c r="K270" s="120">
        <f>'SERIES_DB-MetaData-SI_Units'!AG270</f>
        <v>0.99208189060730301</v>
      </c>
      <c r="L270" s="121">
        <f>'SERIES_DB-MetaData-SI_Units'!AY270</f>
        <v>0.23561944901923448</v>
      </c>
      <c r="M270" s="121">
        <f>'SERIES_DB-MetaData-SI_Units'!AZ270</f>
        <v>0</v>
      </c>
      <c r="N270" s="122"/>
      <c r="O270" s="123">
        <f>'SERIES_DB-MetaData-SI_Units'!BX270</f>
        <v>2</v>
      </c>
      <c r="P270" s="123"/>
      <c r="Q270" s="124"/>
      <c r="R270" s="124"/>
      <c r="S270" s="119"/>
      <c r="T270" s="119"/>
      <c r="U270" s="119"/>
      <c r="V270" s="184"/>
      <c r="W270" s="119"/>
      <c r="X270" s="119"/>
      <c r="Y270" s="119"/>
      <c r="Z270" s="119"/>
      <c r="AA270" s="125"/>
      <c r="AB270" s="118"/>
      <c r="AC270" s="118"/>
      <c r="AD270" s="126"/>
      <c r="AE270" s="119"/>
      <c r="AF270" s="119"/>
      <c r="AG270" s="119"/>
      <c r="AH270" s="119"/>
      <c r="AI270" s="119"/>
      <c r="AJ270" s="119"/>
      <c r="AK270" s="119"/>
      <c r="AL270" s="123">
        <f>'SERIES_DB-MetaData-SI_Units'!BX270</f>
        <v>2</v>
      </c>
    </row>
    <row r="271" spans="1:38">
      <c r="A271" s="84">
        <f>'SERIES_DB-MetaData'!A271</f>
        <v>266</v>
      </c>
      <c r="B271" s="84">
        <f>'SERIES_DB-MetaData'!B271</f>
        <v>0</v>
      </c>
      <c r="C271" s="105">
        <f>'SERIES_DB-MetaData'!C271</f>
        <v>23</v>
      </c>
      <c r="D271" s="105" t="str">
        <f>'SERIES_DB-MetaData'!D271</f>
        <v>Tanabe_3-7</v>
      </c>
      <c r="E271" s="105" t="str">
        <f>'SERIES_DB-MetaData'!E271</f>
        <v>Tanabe (from Lu et al., 2010, NEES Database)</v>
      </c>
      <c r="F271" s="87" t="str">
        <f>'SERIES_DB-MetaData'!F271</f>
        <v>SI</v>
      </c>
      <c r="G271" s="118">
        <f>'SERIES_DB-MetaData-SI_Units'!I271</f>
        <v>45.3</v>
      </c>
      <c r="H271" s="119">
        <f>('SERIES_DB-MetaData-SI_Units'!L271*1000)/'SERIES_DB-MetaData-SI_Units'!U271</f>
        <v>0</v>
      </c>
      <c r="I271" s="118">
        <f>'SERIES_DB-MetaData-SI_Units'!S271/'SERIES_DB-MetaData-SI_Units'!P271</f>
        <v>0.84210526315789469</v>
      </c>
      <c r="J271" s="118">
        <f>'SERIES_DB-MetaData-SI_Units'!S271</f>
        <v>480</v>
      </c>
      <c r="K271" s="120">
        <f>'SERIES_DB-MetaData-SI_Units'!AG271</f>
        <v>0.78539816339744817</v>
      </c>
      <c r="L271" s="121">
        <f>'SERIES_DB-MetaData-SI_Units'!AY271</f>
        <v>0.23561944901923448</v>
      </c>
      <c r="M271" s="121">
        <f>'SERIES_DB-MetaData-SI_Units'!AZ271</f>
        <v>0</v>
      </c>
      <c r="N271" s="122"/>
      <c r="O271" s="123">
        <f>'SERIES_DB-MetaData-SI_Units'!BX271</f>
        <v>2</v>
      </c>
      <c r="P271" s="123"/>
      <c r="Q271" s="124"/>
      <c r="R271" s="124"/>
      <c r="S271" s="119"/>
      <c r="T271" s="119"/>
      <c r="U271" s="119"/>
      <c r="V271" s="184"/>
      <c r="W271" s="119"/>
      <c r="X271" s="119"/>
      <c r="Y271" s="119"/>
      <c r="Z271" s="119"/>
      <c r="AA271" s="125"/>
      <c r="AB271" s="118"/>
      <c r="AC271" s="118"/>
      <c r="AD271" s="126"/>
      <c r="AE271" s="119"/>
      <c r="AF271" s="119"/>
      <c r="AG271" s="119"/>
      <c r="AH271" s="119"/>
      <c r="AI271" s="119"/>
      <c r="AJ271" s="119"/>
      <c r="AK271" s="119"/>
      <c r="AL271" s="123">
        <f>'SERIES_DB-MetaData-SI_Units'!BX271</f>
        <v>2</v>
      </c>
    </row>
    <row r="272" spans="1:38">
      <c r="A272" s="84">
        <f>'SERIES_DB-MetaData'!A272</f>
        <v>267</v>
      </c>
      <c r="B272" s="84">
        <f>'SERIES_DB-MetaData'!B272</f>
        <v>0</v>
      </c>
      <c r="C272" s="105">
        <f>'SERIES_DB-MetaData'!C272</f>
        <v>24</v>
      </c>
      <c r="D272" s="105" t="str">
        <f>'SERIES_DB-MetaData'!D272</f>
        <v>Tanabe_3-8</v>
      </c>
      <c r="E272" s="105" t="str">
        <f>'SERIES_DB-MetaData'!E272</f>
        <v>Tanabe (from Lu et al., 2010, NEES Database)</v>
      </c>
      <c r="F272" s="87" t="str">
        <f>'SERIES_DB-MetaData'!F272</f>
        <v>SI</v>
      </c>
      <c r="G272" s="118">
        <f>'SERIES_DB-MetaData-SI_Units'!I272</f>
        <v>42.5</v>
      </c>
      <c r="H272" s="119">
        <f>('SERIES_DB-MetaData-SI_Units'!L272*1000)/'SERIES_DB-MetaData-SI_Units'!U272</f>
        <v>0</v>
      </c>
      <c r="I272" s="118">
        <f>'SERIES_DB-MetaData-SI_Units'!S272/'SERIES_DB-MetaData-SI_Units'!P272</f>
        <v>0.84210526315789469</v>
      </c>
      <c r="J272" s="118">
        <f>'SERIES_DB-MetaData-SI_Units'!S272</f>
        <v>480</v>
      </c>
      <c r="K272" s="120">
        <f>'SERIES_DB-MetaData-SI_Units'!AG272</f>
        <v>0.78539816339744817</v>
      </c>
      <c r="L272" s="121">
        <f>'SERIES_DB-MetaData-SI_Units'!AY272</f>
        <v>0.23561944901923448</v>
      </c>
      <c r="M272" s="121">
        <f>'SERIES_DB-MetaData-SI_Units'!AZ272</f>
        <v>0</v>
      </c>
      <c r="N272" s="122"/>
      <c r="O272" s="123">
        <f>'SERIES_DB-MetaData-SI_Units'!BX272</f>
        <v>2</v>
      </c>
      <c r="P272" s="123"/>
      <c r="Q272" s="124"/>
      <c r="R272" s="124"/>
      <c r="S272" s="119"/>
      <c r="T272" s="119"/>
      <c r="U272" s="119"/>
      <c r="V272" s="184"/>
      <c r="W272" s="119"/>
      <c r="X272" s="119"/>
      <c r="Y272" s="119"/>
      <c r="Z272" s="119"/>
      <c r="AA272" s="125"/>
      <c r="AB272" s="118"/>
      <c r="AC272" s="118"/>
      <c r="AD272" s="126"/>
      <c r="AE272" s="119"/>
      <c r="AF272" s="119"/>
      <c r="AG272" s="119"/>
      <c r="AH272" s="119"/>
      <c r="AI272" s="119"/>
      <c r="AJ272" s="119"/>
      <c r="AK272" s="119"/>
      <c r="AL272" s="123">
        <f>'SERIES_DB-MetaData-SI_Units'!BX272</f>
        <v>2</v>
      </c>
    </row>
    <row r="273" spans="1:38">
      <c r="A273" s="84">
        <f>'SERIES_DB-MetaData'!A273</f>
        <v>268</v>
      </c>
      <c r="B273" s="84">
        <f>'SERIES_DB-MetaData'!B273</f>
        <v>0</v>
      </c>
      <c r="C273" s="105">
        <f>'SERIES_DB-MetaData'!C273</f>
        <v>25</v>
      </c>
      <c r="D273" s="105" t="str">
        <f>'SERIES_DB-MetaData'!D273</f>
        <v>Tanabe_4-1</v>
      </c>
      <c r="E273" s="105" t="str">
        <f>'SERIES_DB-MetaData'!E273</f>
        <v>Tanabe (from Lu et al., 2010, NEES Database)</v>
      </c>
      <c r="F273" s="87" t="str">
        <f>'SERIES_DB-MetaData'!F273</f>
        <v>SI</v>
      </c>
      <c r="G273" s="118">
        <f>'SERIES_DB-MetaData-SI_Units'!I273</f>
        <v>46.3</v>
      </c>
      <c r="H273" s="119">
        <f>('SERIES_DB-MetaData-SI_Units'!L273*1000)/'SERIES_DB-MetaData-SI_Units'!U273</f>
        <v>0</v>
      </c>
      <c r="I273" s="118">
        <f>'SERIES_DB-MetaData-SI_Units'!S273/'SERIES_DB-MetaData-SI_Units'!P273</f>
        <v>0.84210526315789469</v>
      </c>
      <c r="J273" s="118">
        <f>'SERIES_DB-MetaData-SI_Units'!S273</f>
        <v>480</v>
      </c>
      <c r="K273" s="120">
        <f>'SERIES_DB-MetaData-SI_Units'!AG273</f>
        <v>2.0943951023931953</v>
      </c>
      <c r="L273" s="121">
        <f>'SERIES_DB-MetaData-SI_Units'!AY273</f>
        <v>0.23561944901923448</v>
      </c>
      <c r="M273" s="121">
        <f>'SERIES_DB-MetaData-SI_Units'!AZ273</f>
        <v>0</v>
      </c>
      <c r="N273" s="122"/>
      <c r="O273" s="123">
        <f>'SERIES_DB-MetaData-SI_Units'!BX273</f>
        <v>2</v>
      </c>
      <c r="P273" s="123"/>
      <c r="Q273" s="124"/>
      <c r="R273" s="124"/>
      <c r="S273" s="119"/>
      <c r="T273" s="119"/>
      <c r="U273" s="119"/>
      <c r="V273" s="184"/>
      <c r="W273" s="119"/>
      <c r="X273" s="119"/>
      <c r="Y273" s="119"/>
      <c r="Z273" s="119"/>
      <c r="AA273" s="125"/>
      <c r="AB273" s="118"/>
      <c r="AC273" s="118"/>
      <c r="AD273" s="126"/>
      <c r="AE273" s="119"/>
      <c r="AF273" s="119"/>
      <c r="AG273" s="119"/>
      <c r="AH273" s="119"/>
      <c r="AI273" s="119"/>
      <c r="AJ273" s="119"/>
      <c r="AK273" s="119"/>
      <c r="AL273" s="123">
        <f>'SERIES_DB-MetaData-SI_Units'!BX273</f>
        <v>2</v>
      </c>
    </row>
    <row r="274" spans="1:38">
      <c r="A274" s="84">
        <f>'SERIES_DB-MetaData'!A274</f>
        <v>269</v>
      </c>
      <c r="B274" s="84">
        <f>'SERIES_DB-MetaData'!B274</f>
        <v>0</v>
      </c>
      <c r="C274" s="105">
        <f>'SERIES_DB-MetaData'!C274</f>
        <v>26</v>
      </c>
      <c r="D274" s="105" t="str">
        <f>'SERIES_DB-MetaData'!D274</f>
        <v>Tanabe_4-2</v>
      </c>
      <c r="E274" s="105" t="str">
        <f>'SERIES_DB-MetaData'!E274</f>
        <v>Tanabe (from Lu et al., 2010, NEES Database)</v>
      </c>
      <c r="F274" s="87" t="str">
        <f>'SERIES_DB-MetaData'!F274</f>
        <v>SI</v>
      </c>
      <c r="G274" s="118">
        <f>'SERIES_DB-MetaData-SI_Units'!I274</f>
        <v>46.8</v>
      </c>
      <c r="H274" s="119">
        <f>('SERIES_DB-MetaData-SI_Units'!L274*1000)/'SERIES_DB-MetaData-SI_Units'!U274</f>
        <v>0</v>
      </c>
      <c r="I274" s="118">
        <f>'SERIES_DB-MetaData-SI_Units'!S274/'SERIES_DB-MetaData-SI_Units'!P274</f>
        <v>0.84210526315789469</v>
      </c>
      <c r="J274" s="118">
        <f>'SERIES_DB-MetaData-SI_Units'!S274</f>
        <v>480</v>
      </c>
      <c r="K274" s="120">
        <f>'SERIES_DB-MetaData-SI_Units'!AG274</f>
        <v>2.0943951023931953</v>
      </c>
      <c r="L274" s="121">
        <f>'SERIES_DB-MetaData-SI_Units'!AY274</f>
        <v>0.23561944901923448</v>
      </c>
      <c r="M274" s="121">
        <f>'SERIES_DB-MetaData-SI_Units'!AZ274</f>
        <v>0</v>
      </c>
      <c r="N274" s="122"/>
      <c r="O274" s="123">
        <f>'SERIES_DB-MetaData-SI_Units'!BX274</f>
        <v>2</v>
      </c>
      <c r="P274" s="123"/>
      <c r="Q274" s="124"/>
      <c r="R274" s="124"/>
      <c r="S274" s="119"/>
      <c r="T274" s="119"/>
      <c r="U274" s="119"/>
      <c r="V274" s="184"/>
      <c r="W274" s="119"/>
      <c r="X274" s="119"/>
      <c r="Y274" s="119"/>
      <c r="Z274" s="119"/>
      <c r="AA274" s="125"/>
      <c r="AB274" s="118"/>
      <c r="AC274" s="118"/>
      <c r="AD274" s="126"/>
      <c r="AE274" s="119"/>
      <c r="AF274" s="119"/>
      <c r="AG274" s="119"/>
      <c r="AH274" s="119"/>
      <c r="AI274" s="119"/>
      <c r="AJ274" s="119"/>
      <c r="AK274" s="119"/>
      <c r="AL274" s="123">
        <f>'SERIES_DB-MetaData-SI_Units'!BX274</f>
        <v>2</v>
      </c>
    </row>
    <row r="275" spans="1:38">
      <c r="A275" s="84">
        <f>'SERIES_DB-MetaData'!A275</f>
        <v>270</v>
      </c>
      <c r="B275" s="84">
        <f>'SERIES_DB-MetaData'!B275</f>
        <v>0</v>
      </c>
      <c r="C275" s="105">
        <f>'SERIES_DB-MetaData'!C275</f>
        <v>27</v>
      </c>
      <c r="D275" s="105" t="str">
        <f>'SERIES_DB-MetaData'!D275</f>
        <v>Tanabe_4-3</v>
      </c>
      <c r="E275" s="105" t="str">
        <f>'SERIES_DB-MetaData'!E275</f>
        <v>Tanabe (from Lu et al., 2010, NEES Database)</v>
      </c>
      <c r="F275" s="87" t="str">
        <f>'SERIES_DB-MetaData'!F275</f>
        <v>SI</v>
      </c>
      <c r="G275" s="118">
        <f>'SERIES_DB-MetaData-SI_Units'!I275</f>
        <v>45.6</v>
      </c>
      <c r="H275" s="119">
        <f>('SERIES_DB-MetaData-SI_Units'!L275*1000)/'SERIES_DB-MetaData-SI_Units'!U275</f>
        <v>0</v>
      </c>
      <c r="I275" s="118">
        <f>'SERIES_DB-MetaData-SI_Units'!S275/'SERIES_DB-MetaData-SI_Units'!P275</f>
        <v>0.84210526315789469</v>
      </c>
      <c r="J275" s="118">
        <f>'SERIES_DB-MetaData-SI_Units'!S275</f>
        <v>480</v>
      </c>
      <c r="K275" s="120">
        <f>'SERIES_DB-MetaData-SI_Units'!AG275</f>
        <v>2.0943951023931953</v>
      </c>
      <c r="L275" s="121">
        <f>'SERIES_DB-MetaData-SI_Units'!AY275</f>
        <v>0.23561944901923448</v>
      </c>
      <c r="M275" s="121">
        <f>'SERIES_DB-MetaData-SI_Units'!AZ275</f>
        <v>0</v>
      </c>
      <c r="N275" s="122"/>
      <c r="O275" s="123">
        <f>'SERIES_DB-MetaData-SI_Units'!BX275</f>
        <v>2</v>
      </c>
      <c r="P275" s="123"/>
      <c r="Q275" s="124"/>
      <c r="R275" s="124"/>
      <c r="S275" s="119"/>
      <c r="T275" s="119"/>
      <c r="U275" s="119"/>
      <c r="V275" s="184"/>
      <c r="W275" s="119"/>
      <c r="X275" s="119"/>
      <c r="Y275" s="119"/>
      <c r="Z275" s="119"/>
      <c r="AA275" s="125"/>
      <c r="AB275" s="118"/>
      <c r="AC275" s="118"/>
      <c r="AD275" s="126"/>
      <c r="AE275" s="119"/>
      <c r="AF275" s="119"/>
      <c r="AG275" s="119"/>
      <c r="AH275" s="119"/>
      <c r="AI275" s="119"/>
      <c r="AJ275" s="119"/>
      <c r="AK275" s="119"/>
      <c r="AL275" s="123">
        <f>'SERIES_DB-MetaData-SI_Units'!BX275</f>
        <v>2</v>
      </c>
    </row>
    <row r="276" spans="1:38">
      <c r="A276" s="84">
        <f>'SERIES_DB-MetaData'!A276</f>
        <v>271</v>
      </c>
      <c r="B276" s="84">
        <f>'SERIES_DB-MetaData'!B276</f>
        <v>0</v>
      </c>
      <c r="C276" s="105">
        <f>'SERIES_DB-MetaData'!C276</f>
        <v>28</v>
      </c>
      <c r="D276" s="105" t="str">
        <f>'SERIES_DB-MetaData'!D276</f>
        <v>Tanabe_4-4</v>
      </c>
      <c r="E276" s="105" t="str">
        <f>'SERIES_DB-MetaData'!E276</f>
        <v>Tanabe (from Lu et al., 2010, NEES Database)</v>
      </c>
      <c r="F276" s="87" t="str">
        <f>'SERIES_DB-MetaData'!F276</f>
        <v>SI</v>
      </c>
      <c r="G276" s="118">
        <f>'SERIES_DB-MetaData-SI_Units'!I276</f>
        <v>43.7</v>
      </c>
      <c r="H276" s="119">
        <f>('SERIES_DB-MetaData-SI_Units'!L276*1000)/'SERIES_DB-MetaData-SI_Units'!U276</f>
        <v>0</v>
      </c>
      <c r="I276" s="118">
        <f>'SERIES_DB-MetaData-SI_Units'!S276/'SERIES_DB-MetaData-SI_Units'!P276</f>
        <v>0.84210526315789469</v>
      </c>
      <c r="J276" s="118">
        <f>'SERIES_DB-MetaData-SI_Units'!S276</f>
        <v>480</v>
      </c>
      <c r="K276" s="120">
        <f>'SERIES_DB-MetaData-SI_Units'!AG276</f>
        <v>1.3463968515384828</v>
      </c>
      <c r="L276" s="121">
        <f>'SERIES_DB-MetaData-SI_Units'!AY276</f>
        <v>0.23561944901923448</v>
      </c>
      <c r="M276" s="121">
        <f>'SERIES_DB-MetaData-SI_Units'!AZ276</f>
        <v>0</v>
      </c>
      <c r="N276" s="122"/>
      <c r="O276" s="123">
        <f>'SERIES_DB-MetaData-SI_Units'!BX276</f>
        <v>2</v>
      </c>
      <c r="P276" s="123"/>
      <c r="Q276" s="124"/>
      <c r="R276" s="124"/>
      <c r="S276" s="119"/>
      <c r="T276" s="119"/>
      <c r="U276" s="119"/>
      <c r="V276" s="184"/>
      <c r="W276" s="119"/>
      <c r="X276" s="119"/>
      <c r="Y276" s="119"/>
      <c r="Z276" s="119"/>
      <c r="AA276" s="125"/>
      <c r="AB276" s="118"/>
      <c r="AC276" s="118"/>
      <c r="AD276" s="126"/>
      <c r="AE276" s="119"/>
      <c r="AF276" s="119"/>
      <c r="AG276" s="119"/>
      <c r="AH276" s="119"/>
      <c r="AI276" s="119"/>
      <c r="AJ276" s="119"/>
      <c r="AK276" s="119"/>
      <c r="AL276" s="123">
        <f>'SERIES_DB-MetaData-SI_Units'!BX276</f>
        <v>2</v>
      </c>
    </row>
    <row r="277" spans="1:38">
      <c r="A277" s="84">
        <f>'SERIES_DB-MetaData'!A277</f>
        <v>272</v>
      </c>
      <c r="B277" s="84">
        <f>'SERIES_DB-MetaData'!B277</f>
        <v>0</v>
      </c>
      <c r="C277" s="105">
        <f>'SERIES_DB-MetaData'!C277</f>
        <v>29</v>
      </c>
      <c r="D277" s="105" t="str">
        <f>'SERIES_DB-MetaData'!D277</f>
        <v>Tanabe_4-5</v>
      </c>
      <c r="E277" s="105" t="str">
        <f>'SERIES_DB-MetaData'!E277</f>
        <v>Tanabe (from Lu et al., 2010, NEES Database)</v>
      </c>
      <c r="F277" s="87" t="str">
        <f>'SERIES_DB-MetaData'!F277</f>
        <v>SI</v>
      </c>
      <c r="G277" s="118">
        <f>'SERIES_DB-MetaData-SI_Units'!I277</f>
        <v>43.9</v>
      </c>
      <c r="H277" s="119">
        <f>('SERIES_DB-MetaData-SI_Units'!L277*1000)/'SERIES_DB-MetaData-SI_Units'!U277</f>
        <v>0</v>
      </c>
      <c r="I277" s="118">
        <f>'SERIES_DB-MetaData-SI_Units'!S277/'SERIES_DB-MetaData-SI_Units'!P277</f>
        <v>0.84210526315789469</v>
      </c>
      <c r="J277" s="118">
        <f>'SERIES_DB-MetaData-SI_Units'!S277</f>
        <v>480</v>
      </c>
      <c r="K277" s="120">
        <f>'SERIES_DB-MetaData-SI_Units'!AG277</f>
        <v>1.3463968515384828</v>
      </c>
      <c r="L277" s="121">
        <f>'SERIES_DB-MetaData-SI_Units'!AY277</f>
        <v>0.23561944901923448</v>
      </c>
      <c r="M277" s="121">
        <f>'SERIES_DB-MetaData-SI_Units'!AZ277</f>
        <v>0</v>
      </c>
      <c r="N277" s="122"/>
      <c r="O277" s="123">
        <f>'SERIES_DB-MetaData-SI_Units'!BX277</f>
        <v>2</v>
      </c>
      <c r="P277" s="123"/>
      <c r="Q277" s="124"/>
      <c r="R277" s="124"/>
      <c r="S277" s="119"/>
      <c r="T277" s="119"/>
      <c r="U277" s="119"/>
      <c r="V277" s="184"/>
      <c r="W277" s="119"/>
      <c r="X277" s="119"/>
      <c r="Y277" s="119"/>
      <c r="Z277" s="119"/>
      <c r="AA277" s="125"/>
      <c r="AB277" s="118"/>
      <c r="AC277" s="118"/>
      <c r="AD277" s="126"/>
      <c r="AE277" s="119"/>
      <c r="AF277" s="119"/>
      <c r="AG277" s="119"/>
      <c r="AH277" s="119"/>
      <c r="AI277" s="119"/>
      <c r="AJ277" s="119"/>
      <c r="AK277" s="119"/>
      <c r="AL277" s="123">
        <f>'SERIES_DB-MetaData-SI_Units'!BX277</f>
        <v>2</v>
      </c>
    </row>
    <row r="278" spans="1:38">
      <c r="A278" s="84">
        <f>'SERIES_DB-MetaData'!A278</f>
        <v>273</v>
      </c>
      <c r="B278" s="84">
        <f>'SERIES_DB-MetaData'!B278</f>
        <v>0</v>
      </c>
      <c r="C278" s="105">
        <f>'SERIES_DB-MetaData'!C278</f>
        <v>30</v>
      </c>
      <c r="D278" s="105" t="str">
        <f>'SERIES_DB-MetaData'!D278</f>
        <v>Tanabe_4-6</v>
      </c>
      <c r="E278" s="105" t="str">
        <f>'SERIES_DB-MetaData'!E278</f>
        <v>Tanabe (from Lu et al., 2010, NEES Database)</v>
      </c>
      <c r="F278" s="87" t="str">
        <f>'SERIES_DB-MetaData'!F278</f>
        <v>SI</v>
      </c>
      <c r="G278" s="118">
        <f>'SERIES_DB-MetaData-SI_Units'!I278</f>
        <v>45.1</v>
      </c>
      <c r="H278" s="119">
        <f>('SERIES_DB-MetaData-SI_Units'!L278*1000)/'SERIES_DB-MetaData-SI_Units'!U278</f>
        <v>0</v>
      </c>
      <c r="I278" s="118">
        <f>'SERIES_DB-MetaData-SI_Units'!S278/'SERIES_DB-MetaData-SI_Units'!P278</f>
        <v>0.84210526315789469</v>
      </c>
      <c r="J278" s="118">
        <f>'SERIES_DB-MetaData-SI_Units'!S278</f>
        <v>480</v>
      </c>
      <c r="K278" s="120">
        <f>'SERIES_DB-MetaData-SI_Units'!AG278</f>
        <v>1.3463968515384828</v>
      </c>
      <c r="L278" s="121">
        <f>'SERIES_DB-MetaData-SI_Units'!AY278</f>
        <v>0.23561944901923448</v>
      </c>
      <c r="M278" s="121">
        <f>'SERIES_DB-MetaData-SI_Units'!AZ278</f>
        <v>0</v>
      </c>
      <c r="N278" s="122"/>
      <c r="O278" s="123">
        <f>'SERIES_DB-MetaData-SI_Units'!BX278</f>
        <v>2</v>
      </c>
      <c r="P278" s="123"/>
      <c r="Q278" s="124"/>
      <c r="R278" s="124"/>
      <c r="S278" s="119"/>
      <c r="T278" s="119"/>
      <c r="U278" s="119"/>
      <c r="V278" s="184"/>
      <c r="W278" s="119"/>
      <c r="X278" s="119"/>
      <c r="Y278" s="119"/>
      <c r="Z278" s="119"/>
      <c r="AA278" s="125"/>
      <c r="AB278" s="118"/>
      <c r="AC278" s="118"/>
      <c r="AD278" s="126"/>
      <c r="AE278" s="119"/>
      <c r="AF278" s="119"/>
      <c r="AG278" s="119"/>
      <c r="AH278" s="119"/>
      <c r="AI278" s="119"/>
      <c r="AJ278" s="119"/>
      <c r="AK278" s="119"/>
      <c r="AL278" s="123">
        <f>'SERIES_DB-MetaData-SI_Units'!BX278</f>
        <v>2</v>
      </c>
    </row>
    <row r="279" spans="1:38">
      <c r="A279" s="84">
        <f>'SERIES_DB-MetaData'!A279</f>
        <v>274</v>
      </c>
      <c r="B279" s="84">
        <f>'SERIES_DB-MetaData'!B279</f>
        <v>0</v>
      </c>
      <c r="C279" s="105">
        <f>'SERIES_DB-MetaData'!C279</f>
        <v>31</v>
      </c>
      <c r="D279" s="105" t="str">
        <f>'SERIES_DB-MetaData'!D279</f>
        <v>Tanabe_4-7</v>
      </c>
      <c r="E279" s="105" t="str">
        <f>'SERIES_DB-MetaData'!E279</f>
        <v>Tanabe (from Lu et al., 2010, NEES Database)</v>
      </c>
      <c r="F279" s="87" t="str">
        <f>'SERIES_DB-MetaData'!F279</f>
        <v>SI</v>
      </c>
      <c r="G279" s="118">
        <f>'SERIES_DB-MetaData-SI_Units'!I279</f>
        <v>45.4</v>
      </c>
      <c r="H279" s="119">
        <f>('SERIES_DB-MetaData-SI_Units'!L279*1000)/'SERIES_DB-MetaData-SI_Units'!U279</f>
        <v>0</v>
      </c>
      <c r="I279" s="118">
        <f>'SERIES_DB-MetaData-SI_Units'!S279/'SERIES_DB-MetaData-SI_Units'!P279</f>
        <v>0.84210526315789469</v>
      </c>
      <c r="J279" s="118">
        <f>'SERIES_DB-MetaData-SI_Units'!S279</f>
        <v>480</v>
      </c>
      <c r="K279" s="120">
        <f>'SERIES_DB-MetaData-SI_Units'!AG279</f>
        <v>0.99208189060730301</v>
      </c>
      <c r="L279" s="121">
        <f>'SERIES_DB-MetaData-SI_Units'!AY279</f>
        <v>0.23561944901923448</v>
      </c>
      <c r="M279" s="121">
        <f>'SERIES_DB-MetaData-SI_Units'!AZ279</f>
        <v>0</v>
      </c>
      <c r="N279" s="122"/>
      <c r="O279" s="123">
        <f>'SERIES_DB-MetaData-SI_Units'!BX279</f>
        <v>2</v>
      </c>
      <c r="P279" s="123"/>
      <c r="Q279" s="124"/>
      <c r="R279" s="124"/>
      <c r="S279" s="119"/>
      <c r="T279" s="119"/>
      <c r="U279" s="119"/>
      <c r="V279" s="184"/>
      <c r="W279" s="119"/>
      <c r="X279" s="119"/>
      <c r="Y279" s="119"/>
      <c r="Z279" s="119"/>
      <c r="AA279" s="125"/>
      <c r="AB279" s="118"/>
      <c r="AC279" s="118"/>
      <c r="AD279" s="126"/>
      <c r="AE279" s="119"/>
      <c r="AF279" s="119"/>
      <c r="AG279" s="119"/>
      <c r="AH279" s="119"/>
      <c r="AI279" s="119"/>
      <c r="AJ279" s="119"/>
      <c r="AK279" s="119"/>
      <c r="AL279" s="123">
        <f>'SERIES_DB-MetaData-SI_Units'!BX279</f>
        <v>2</v>
      </c>
    </row>
    <row r="280" spans="1:38">
      <c r="A280" s="84">
        <f>'SERIES_DB-MetaData'!A280</f>
        <v>275</v>
      </c>
      <c r="B280" s="84">
        <f>'SERIES_DB-MetaData'!B280</f>
        <v>0</v>
      </c>
      <c r="C280" s="105">
        <f>'SERIES_DB-MetaData'!C280</f>
        <v>32</v>
      </c>
      <c r="D280" s="105" t="str">
        <f>'SERIES_DB-MetaData'!D280</f>
        <v>Tanabe_4-8</v>
      </c>
      <c r="E280" s="105" t="str">
        <f>'SERIES_DB-MetaData'!E280</f>
        <v>Tanabe (from Lu et al., 2010, NEES Database)</v>
      </c>
      <c r="F280" s="87" t="str">
        <f>'SERIES_DB-MetaData'!F280</f>
        <v>SI</v>
      </c>
      <c r="G280" s="118">
        <f>'SERIES_DB-MetaData-SI_Units'!I280</f>
        <v>43.1</v>
      </c>
      <c r="H280" s="119">
        <f>('SERIES_DB-MetaData-SI_Units'!L280*1000)/'SERIES_DB-MetaData-SI_Units'!U280</f>
        <v>0</v>
      </c>
      <c r="I280" s="118">
        <f>'SERIES_DB-MetaData-SI_Units'!S280/'SERIES_DB-MetaData-SI_Units'!P280</f>
        <v>0.84210526315789469</v>
      </c>
      <c r="J280" s="118">
        <f>'SERIES_DB-MetaData-SI_Units'!S280</f>
        <v>480</v>
      </c>
      <c r="K280" s="120">
        <f>'SERIES_DB-MetaData-SI_Units'!AG280</f>
        <v>0.99208189060730301</v>
      </c>
      <c r="L280" s="121">
        <f>'SERIES_DB-MetaData-SI_Units'!AY280</f>
        <v>0.23561944901923448</v>
      </c>
      <c r="M280" s="121">
        <f>'SERIES_DB-MetaData-SI_Units'!AZ280</f>
        <v>0</v>
      </c>
      <c r="N280" s="122"/>
      <c r="O280" s="123">
        <f>'SERIES_DB-MetaData-SI_Units'!BX280</f>
        <v>2</v>
      </c>
      <c r="P280" s="123"/>
      <c r="Q280" s="124"/>
      <c r="R280" s="124"/>
      <c r="S280" s="119"/>
      <c r="T280" s="119"/>
      <c r="U280" s="119"/>
      <c r="V280" s="184"/>
      <c r="W280" s="119"/>
      <c r="X280" s="119"/>
      <c r="Y280" s="119"/>
      <c r="Z280" s="119"/>
      <c r="AA280" s="125"/>
      <c r="AB280" s="118"/>
      <c r="AC280" s="118"/>
      <c r="AD280" s="126"/>
      <c r="AE280" s="119"/>
      <c r="AF280" s="119"/>
      <c r="AG280" s="119"/>
      <c r="AH280" s="119"/>
      <c r="AI280" s="119"/>
      <c r="AJ280" s="119"/>
      <c r="AK280" s="119"/>
      <c r="AL280" s="123">
        <f>'SERIES_DB-MetaData-SI_Units'!BX280</f>
        <v>2</v>
      </c>
    </row>
    <row r="281" spans="1:38">
      <c r="A281" s="84">
        <f>'SERIES_DB-MetaData'!A281</f>
        <v>276</v>
      </c>
      <c r="B281" s="84">
        <f>'SERIES_DB-MetaData'!B281</f>
        <v>0</v>
      </c>
      <c r="C281" s="105">
        <f>'SERIES_DB-MetaData'!C281</f>
        <v>33</v>
      </c>
      <c r="D281" s="105" t="str">
        <f>'SERIES_DB-MetaData'!D281</f>
        <v>Tanabe_4-9</v>
      </c>
      <c r="E281" s="105" t="str">
        <f>'SERIES_DB-MetaData'!E281</f>
        <v>Tanabe (from Lu et al., 2010, NEES Database)</v>
      </c>
      <c r="F281" s="87" t="str">
        <f>'SERIES_DB-MetaData'!F281</f>
        <v>SI</v>
      </c>
      <c r="G281" s="118">
        <f>'SERIES_DB-MetaData-SI_Units'!I281</f>
        <v>44.4</v>
      </c>
      <c r="H281" s="119">
        <f>('SERIES_DB-MetaData-SI_Units'!L281*1000)/'SERIES_DB-MetaData-SI_Units'!U281</f>
        <v>0</v>
      </c>
      <c r="I281" s="118">
        <f>'SERIES_DB-MetaData-SI_Units'!S281/'SERIES_DB-MetaData-SI_Units'!P281</f>
        <v>0.84210526315789469</v>
      </c>
      <c r="J281" s="118">
        <f>'SERIES_DB-MetaData-SI_Units'!S281</f>
        <v>480</v>
      </c>
      <c r="K281" s="120">
        <f>'SERIES_DB-MetaData-SI_Units'!AG281</f>
        <v>0.99208189060730301</v>
      </c>
      <c r="L281" s="121">
        <f>'SERIES_DB-MetaData-SI_Units'!AY281</f>
        <v>0.23561944901923448</v>
      </c>
      <c r="M281" s="121">
        <f>'SERIES_DB-MetaData-SI_Units'!AZ281</f>
        <v>0</v>
      </c>
      <c r="N281" s="122"/>
      <c r="O281" s="123">
        <f>'SERIES_DB-MetaData-SI_Units'!BX281</f>
        <v>2</v>
      </c>
      <c r="P281" s="123"/>
      <c r="Q281" s="124"/>
      <c r="R281" s="124"/>
      <c r="S281" s="119"/>
      <c r="T281" s="119"/>
      <c r="U281" s="119"/>
      <c r="V281" s="184"/>
      <c r="W281" s="119"/>
      <c r="X281" s="119"/>
      <c r="Y281" s="119"/>
      <c r="Z281" s="119"/>
      <c r="AA281" s="125"/>
      <c r="AB281" s="118"/>
      <c r="AC281" s="118"/>
      <c r="AD281" s="126"/>
      <c r="AE281" s="119"/>
      <c r="AF281" s="119"/>
      <c r="AG281" s="119"/>
      <c r="AH281" s="119"/>
      <c r="AI281" s="119"/>
      <c r="AJ281" s="119"/>
      <c r="AK281" s="119"/>
      <c r="AL281" s="123">
        <f>'SERIES_DB-MetaData-SI_Units'!BX281</f>
        <v>2</v>
      </c>
    </row>
    <row r="282" spans="1:38">
      <c r="A282" s="84">
        <f>'SERIES_DB-MetaData'!A282</f>
        <v>277</v>
      </c>
      <c r="B282" s="84">
        <f>'SERIES_DB-MetaData'!B282</f>
        <v>0</v>
      </c>
      <c r="C282" s="105">
        <f>'SERIES_DB-MetaData'!C282</f>
        <v>34</v>
      </c>
      <c r="D282" s="105" t="str">
        <f>'SERIES_DB-MetaData'!D282</f>
        <v>Tanabe_4-10</v>
      </c>
      <c r="E282" s="105" t="str">
        <f>'SERIES_DB-MetaData'!E282</f>
        <v>Tanabe (from Lu et al., 2010, NEES Database)</v>
      </c>
      <c r="F282" s="87" t="str">
        <f>'SERIES_DB-MetaData'!F282</f>
        <v>SI</v>
      </c>
      <c r="G282" s="118">
        <f>'SERIES_DB-MetaData-SI_Units'!I282</f>
        <v>43.8</v>
      </c>
      <c r="H282" s="119">
        <f>('SERIES_DB-MetaData-SI_Units'!L282*1000)/'SERIES_DB-MetaData-SI_Units'!U282</f>
        <v>0</v>
      </c>
      <c r="I282" s="118">
        <f>'SERIES_DB-MetaData-SI_Units'!S282/'SERIES_DB-MetaData-SI_Units'!P282</f>
        <v>0.84210526315789469</v>
      </c>
      <c r="J282" s="118">
        <f>'SERIES_DB-MetaData-SI_Units'!S282</f>
        <v>480</v>
      </c>
      <c r="K282" s="120">
        <f>'SERIES_DB-MetaData-SI_Units'!AG282</f>
        <v>0.78539816339744817</v>
      </c>
      <c r="L282" s="121">
        <f>'SERIES_DB-MetaData-SI_Units'!AY282</f>
        <v>0.23561944901923448</v>
      </c>
      <c r="M282" s="121">
        <f>'SERIES_DB-MetaData-SI_Units'!AZ282</f>
        <v>0</v>
      </c>
      <c r="N282" s="122"/>
      <c r="O282" s="123">
        <f>'SERIES_DB-MetaData-SI_Units'!BX282</f>
        <v>2</v>
      </c>
      <c r="P282" s="123"/>
      <c r="Q282" s="124"/>
      <c r="R282" s="124"/>
      <c r="S282" s="119"/>
      <c r="T282" s="119"/>
      <c r="U282" s="119"/>
      <c r="V282" s="184"/>
      <c r="W282" s="119"/>
      <c r="X282" s="119"/>
      <c r="Y282" s="119"/>
      <c r="Z282" s="119"/>
      <c r="AA282" s="125"/>
      <c r="AB282" s="118"/>
      <c r="AC282" s="118"/>
      <c r="AD282" s="126"/>
      <c r="AE282" s="119"/>
      <c r="AF282" s="119"/>
      <c r="AG282" s="119"/>
      <c r="AH282" s="119"/>
      <c r="AI282" s="119"/>
      <c r="AJ282" s="119"/>
      <c r="AK282" s="119"/>
      <c r="AL282" s="123">
        <f>'SERIES_DB-MetaData-SI_Units'!BX282</f>
        <v>2</v>
      </c>
    </row>
    <row r="283" spans="1:38">
      <c r="A283" s="84">
        <f>'SERIES_DB-MetaData'!A283</f>
        <v>278</v>
      </c>
      <c r="B283" s="84">
        <f>'SERIES_DB-MetaData'!B283</f>
        <v>0</v>
      </c>
      <c r="C283" s="105">
        <f>'SERIES_DB-MetaData'!C283</f>
        <v>35</v>
      </c>
      <c r="D283" s="105" t="str">
        <f>'SERIES_DB-MetaData'!D283</f>
        <v>Tanabe_4-11</v>
      </c>
      <c r="E283" s="105" t="str">
        <f>'SERIES_DB-MetaData'!E283</f>
        <v>Tanabe (from Lu et al., 2010, NEES Database)</v>
      </c>
      <c r="F283" s="87" t="str">
        <f>'SERIES_DB-MetaData'!F283</f>
        <v>SI</v>
      </c>
      <c r="G283" s="118">
        <f>'SERIES_DB-MetaData-SI_Units'!I283</f>
        <v>43.7</v>
      </c>
      <c r="H283" s="119">
        <f>('SERIES_DB-MetaData-SI_Units'!L283*1000)/'SERIES_DB-MetaData-SI_Units'!U283</f>
        <v>0</v>
      </c>
      <c r="I283" s="118">
        <f>'SERIES_DB-MetaData-SI_Units'!S283/'SERIES_DB-MetaData-SI_Units'!P283</f>
        <v>0.84210526315789469</v>
      </c>
      <c r="J283" s="118">
        <f>'SERIES_DB-MetaData-SI_Units'!S283</f>
        <v>480</v>
      </c>
      <c r="K283" s="120">
        <f>'SERIES_DB-MetaData-SI_Units'!AG283</f>
        <v>0.78539816339744817</v>
      </c>
      <c r="L283" s="121">
        <f>'SERIES_DB-MetaData-SI_Units'!AY283</f>
        <v>0.23561944901923448</v>
      </c>
      <c r="M283" s="121">
        <f>'SERIES_DB-MetaData-SI_Units'!AZ283</f>
        <v>0</v>
      </c>
      <c r="N283" s="122"/>
      <c r="O283" s="123">
        <f>'SERIES_DB-MetaData-SI_Units'!BX283</f>
        <v>2</v>
      </c>
      <c r="P283" s="123"/>
      <c r="Q283" s="124"/>
      <c r="R283" s="124"/>
      <c r="S283" s="119"/>
      <c r="T283" s="119"/>
      <c r="U283" s="119"/>
      <c r="V283" s="184"/>
      <c r="W283" s="119"/>
      <c r="X283" s="119"/>
      <c r="Y283" s="119"/>
      <c r="Z283" s="119"/>
      <c r="AA283" s="125"/>
      <c r="AB283" s="118"/>
      <c r="AC283" s="118"/>
      <c r="AD283" s="126"/>
      <c r="AE283" s="119"/>
      <c r="AF283" s="119"/>
      <c r="AG283" s="119"/>
      <c r="AH283" s="119"/>
      <c r="AI283" s="119"/>
      <c r="AJ283" s="119"/>
      <c r="AK283" s="119"/>
      <c r="AL283" s="123">
        <f>'SERIES_DB-MetaData-SI_Units'!BX283</f>
        <v>2</v>
      </c>
    </row>
    <row r="284" spans="1:38">
      <c r="A284" s="84">
        <f>'SERIES_DB-MetaData'!A284</f>
        <v>279</v>
      </c>
      <c r="B284" s="84">
        <f>'SERIES_DB-MetaData'!B284</f>
        <v>0</v>
      </c>
      <c r="C284" s="105">
        <f>'SERIES_DB-MetaData'!C284</f>
        <v>36</v>
      </c>
      <c r="D284" s="105" t="str">
        <f>'SERIES_DB-MetaData'!D284</f>
        <v>Tanabe_4-12</v>
      </c>
      <c r="E284" s="105" t="str">
        <f>'SERIES_DB-MetaData'!E284</f>
        <v>Tanabe (from Lu et al., 2010, NEES Database)</v>
      </c>
      <c r="F284" s="87" t="str">
        <f>'SERIES_DB-MetaData'!F284</f>
        <v>SI</v>
      </c>
      <c r="G284" s="118">
        <f>'SERIES_DB-MetaData-SI_Units'!I284</f>
        <v>40.799999999999997</v>
      </c>
      <c r="H284" s="119">
        <f>('SERIES_DB-MetaData-SI_Units'!L284*1000)/'SERIES_DB-MetaData-SI_Units'!U284</f>
        <v>0</v>
      </c>
      <c r="I284" s="118">
        <f>'SERIES_DB-MetaData-SI_Units'!S284/'SERIES_DB-MetaData-SI_Units'!P284</f>
        <v>0.84210526315789469</v>
      </c>
      <c r="J284" s="118">
        <f>'SERIES_DB-MetaData-SI_Units'!S284</f>
        <v>480</v>
      </c>
      <c r="K284" s="120">
        <f>'SERIES_DB-MetaData-SI_Units'!AG284</f>
        <v>0.78539816339744817</v>
      </c>
      <c r="L284" s="121">
        <f>'SERIES_DB-MetaData-SI_Units'!AY284</f>
        <v>0.23561944901923448</v>
      </c>
      <c r="M284" s="121">
        <f>'SERIES_DB-MetaData-SI_Units'!AZ284</f>
        <v>0</v>
      </c>
      <c r="N284" s="122"/>
      <c r="O284" s="123">
        <f>'SERIES_DB-MetaData-SI_Units'!BX284</f>
        <v>2</v>
      </c>
      <c r="P284" s="123"/>
      <c r="Q284" s="124"/>
      <c r="R284" s="124"/>
      <c r="S284" s="119"/>
      <c r="T284" s="119"/>
      <c r="U284" s="119"/>
      <c r="V284" s="184"/>
      <c r="W284" s="119"/>
      <c r="X284" s="119"/>
      <c r="Y284" s="119"/>
      <c r="Z284" s="119"/>
      <c r="AA284" s="125"/>
      <c r="AB284" s="118"/>
      <c r="AC284" s="118"/>
      <c r="AD284" s="126"/>
      <c r="AE284" s="119"/>
      <c r="AF284" s="119"/>
      <c r="AG284" s="119"/>
      <c r="AH284" s="119"/>
      <c r="AI284" s="119"/>
      <c r="AJ284" s="119"/>
      <c r="AK284" s="119"/>
      <c r="AL284" s="123">
        <f>'SERIES_DB-MetaData-SI_Units'!BX284</f>
        <v>2</v>
      </c>
    </row>
    <row r="285" spans="1:38">
      <c r="A285" s="84">
        <f>'SERIES_DB-MetaData'!A285</f>
        <v>280</v>
      </c>
      <c r="B285" s="84">
        <f>'SERIES_DB-MetaData'!B285</f>
        <v>0</v>
      </c>
      <c r="C285" s="105">
        <f>'SERIES_DB-MetaData'!C285</f>
        <v>1</v>
      </c>
      <c r="D285" s="105" t="str">
        <f>'SERIES_DB-MetaData'!D285</f>
        <v>SHW1</v>
      </c>
      <c r="E285" s="105" t="str">
        <f>'SERIES_DB-MetaData'!E285</f>
        <v>Tasnimi (1998)</v>
      </c>
      <c r="F285" s="87" t="str">
        <f>'SERIES_DB-MetaData'!F285</f>
        <v>SI</v>
      </c>
      <c r="G285" s="118">
        <f>'SERIES_DB-MetaData-SI_Units'!I285</f>
        <v>21.6</v>
      </c>
      <c r="H285" s="119">
        <f>('SERIES_DB-MetaData-SI_Units'!L285*1000)/'SERIES_DB-MetaData-SI_Units'!U285</f>
        <v>0</v>
      </c>
      <c r="I285" s="118">
        <f>'SERIES_DB-MetaData-SI_Units'!S285/'SERIES_DB-MetaData-SI_Units'!P285</f>
        <v>2.25</v>
      </c>
      <c r="J285" s="118">
        <f>'SERIES_DB-MetaData-SI_Units'!S285</f>
        <v>1125</v>
      </c>
      <c r="K285" s="120">
        <f>'SERIES_DB-MetaData-SI_Units'!AG285</f>
        <v>0.11309733552923254</v>
      </c>
      <c r="L285" s="121">
        <f>'SERIES_DB-MetaData-SI_Units'!AY285</f>
        <v>0.28274333882308139</v>
      </c>
      <c r="M285" s="121">
        <f>'SERIES_DB-MetaData-SI_Units'!AZ285</f>
        <v>0</v>
      </c>
      <c r="N285" s="122"/>
      <c r="O285" s="123">
        <f>'SERIES_DB-MetaData-SI_Units'!BX285</f>
        <v>1</v>
      </c>
      <c r="P285" s="123"/>
      <c r="Q285" s="124"/>
      <c r="R285" s="124"/>
      <c r="S285" s="119"/>
      <c r="T285" s="119"/>
      <c r="U285" s="119"/>
      <c r="V285" s="184"/>
      <c r="W285" s="119"/>
      <c r="X285" s="119"/>
      <c r="Y285" s="119"/>
      <c r="Z285" s="119"/>
      <c r="AA285" s="125"/>
      <c r="AB285" s="118"/>
      <c r="AC285" s="118"/>
      <c r="AD285" s="126"/>
      <c r="AE285" s="119"/>
      <c r="AF285" s="119"/>
      <c r="AG285" s="119"/>
      <c r="AH285" s="119"/>
      <c r="AI285" s="119"/>
      <c r="AJ285" s="119"/>
      <c r="AK285" s="119"/>
      <c r="AL285" s="123">
        <f>'SERIES_DB-MetaData-SI_Units'!BX285</f>
        <v>1</v>
      </c>
    </row>
    <row r="286" spans="1:38">
      <c r="A286" s="84">
        <f>'SERIES_DB-MetaData'!A286</f>
        <v>281</v>
      </c>
      <c r="B286" s="84">
        <f>'SERIES_DB-MetaData'!B286</f>
        <v>0</v>
      </c>
      <c r="C286" s="105">
        <f>'SERIES_DB-MetaData'!C286</f>
        <v>2</v>
      </c>
      <c r="D286" s="105" t="str">
        <f>'SERIES_DB-MetaData'!D286</f>
        <v>SHW2</v>
      </c>
      <c r="E286" s="105" t="str">
        <f>'SERIES_DB-MetaData'!E286</f>
        <v>Tasnimi (1998)</v>
      </c>
      <c r="F286" s="87" t="str">
        <f>'SERIES_DB-MetaData'!F286</f>
        <v>SI</v>
      </c>
      <c r="G286" s="118">
        <f>'SERIES_DB-MetaData-SI_Units'!I286</f>
        <v>21.6</v>
      </c>
      <c r="H286" s="119">
        <f>('SERIES_DB-MetaData-SI_Units'!L286*1000)/'SERIES_DB-MetaData-SI_Units'!U286</f>
        <v>0</v>
      </c>
      <c r="I286" s="118">
        <f>'SERIES_DB-MetaData-SI_Units'!S286/'SERIES_DB-MetaData-SI_Units'!P286</f>
        <v>2.25</v>
      </c>
      <c r="J286" s="118">
        <f>'SERIES_DB-MetaData-SI_Units'!S286</f>
        <v>1125</v>
      </c>
      <c r="K286" s="120">
        <f>'SERIES_DB-MetaData-SI_Units'!AG286</f>
        <v>0.11309733552923254</v>
      </c>
      <c r="L286" s="121">
        <f>'SERIES_DB-MetaData-SI_Units'!AY286</f>
        <v>0.28274333882308139</v>
      </c>
      <c r="M286" s="121">
        <f>'SERIES_DB-MetaData-SI_Units'!AZ286</f>
        <v>0</v>
      </c>
      <c r="N286" s="122"/>
      <c r="O286" s="123">
        <f>'SERIES_DB-MetaData-SI_Units'!BX286</f>
        <v>1</v>
      </c>
      <c r="P286" s="123"/>
      <c r="Q286" s="124"/>
      <c r="R286" s="124"/>
      <c r="S286" s="119"/>
      <c r="T286" s="119"/>
      <c r="U286" s="119"/>
      <c r="V286" s="184"/>
      <c r="W286" s="119"/>
      <c r="X286" s="119"/>
      <c r="Y286" s="119"/>
      <c r="Z286" s="119"/>
      <c r="AA286" s="125"/>
      <c r="AB286" s="118"/>
      <c r="AC286" s="118"/>
      <c r="AD286" s="126"/>
      <c r="AE286" s="119"/>
      <c r="AF286" s="119"/>
      <c r="AG286" s="119"/>
      <c r="AH286" s="119"/>
      <c r="AI286" s="119"/>
      <c r="AJ286" s="119"/>
      <c r="AK286" s="119"/>
      <c r="AL286" s="123">
        <f>'SERIES_DB-MetaData-SI_Units'!BX286</f>
        <v>1</v>
      </c>
    </row>
    <row r="287" spans="1:38">
      <c r="A287" s="84">
        <f>'SERIES_DB-MetaData'!A287</f>
        <v>282</v>
      </c>
      <c r="B287" s="84">
        <f>'SERIES_DB-MetaData'!B287</f>
        <v>0</v>
      </c>
      <c r="C287" s="105">
        <f>'SERIES_DB-MetaData'!C287</f>
        <v>3</v>
      </c>
      <c r="D287" s="105" t="str">
        <f>'SERIES_DB-MetaData'!D287</f>
        <v>SHW3</v>
      </c>
      <c r="E287" s="105" t="str">
        <f>'SERIES_DB-MetaData'!E287</f>
        <v>Tasnimi (1998)</v>
      </c>
      <c r="F287" s="87" t="str">
        <f>'SERIES_DB-MetaData'!F287</f>
        <v>SI</v>
      </c>
      <c r="G287" s="118">
        <f>'SERIES_DB-MetaData-SI_Units'!I287</f>
        <v>22.45</v>
      </c>
      <c r="H287" s="119">
        <f>('SERIES_DB-MetaData-SI_Units'!L287*1000)/'SERIES_DB-MetaData-SI_Units'!U287</f>
        <v>0</v>
      </c>
      <c r="I287" s="118">
        <f>'SERIES_DB-MetaData-SI_Units'!S287/'SERIES_DB-MetaData-SI_Units'!P287</f>
        <v>2.25</v>
      </c>
      <c r="J287" s="118">
        <f>'SERIES_DB-MetaData-SI_Units'!S287</f>
        <v>1125</v>
      </c>
      <c r="K287" s="120">
        <f>'SERIES_DB-MetaData-SI_Units'!AG287</f>
        <v>0.11309733552923254</v>
      </c>
      <c r="L287" s="121">
        <f>'SERIES_DB-MetaData-SI_Units'!AY287</f>
        <v>0.28274333882308139</v>
      </c>
      <c r="M287" s="121">
        <f>'SERIES_DB-MetaData-SI_Units'!AZ287</f>
        <v>0</v>
      </c>
      <c r="N287" s="122"/>
      <c r="O287" s="123">
        <f>'SERIES_DB-MetaData-SI_Units'!BX287</f>
        <v>1</v>
      </c>
      <c r="P287" s="123"/>
      <c r="Q287" s="124"/>
      <c r="R287" s="124"/>
      <c r="S287" s="119"/>
      <c r="T287" s="119"/>
      <c r="U287" s="119"/>
      <c r="V287" s="184"/>
      <c r="W287" s="119"/>
      <c r="X287" s="119"/>
      <c r="Y287" s="119"/>
      <c r="Z287" s="119"/>
      <c r="AA287" s="125"/>
      <c r="AB287" s="118"/>
      <c r="AC287" s="118"/>
      <c r="AD287" s="126"/>
      <c r="AE287" s="119"/>
      <c r="AF287" s="119"/>
      <c r="AG287" s="119"/>
      <c r="AH287" s="119"/>
      <c r="AI287" s="119"/>
      <c r="AJ287" s="119"/>
      <c r="AK287" s="119"/>
      <c r="AL287" s="123">
        <f>'SERIES_DB-MetaData-SI_Units'!BX287</f>
        <v>1</v>
      </c>
    </row>
    <row r="288" spans="1:38">
      <c r="A288" s="84">
        <f>'SERIES_DB-MetaData'!A288</f>
        <v>283</v>
      </c>
      <c r="B288" s="84">
        <f>'SERIES_DB-MetaData'!B288</f>
        <v>0</v>
      </c>
      <c r="C288" s="105">
        <f>'SERIES_DB-MetaData'!C288</f>
        <v>4</v>
      </c>
      <c r="D288" s="105" t="str">
        <f>'SERIES_DB-MetaData'!D288</f>
        <v>SHW4</v>
      </c>
      <c r="E288" s="105" t="str">
        <f>'SERIES_DB-MetaData'!E288</f>
        <v>Tasnimi (1998)</v>
      </c>
      <c r="F288" s="87" t="str">
        <f>'SERIES_DB-MetaData'!F288</f>
        <v>SI</v>
      </c>
      <c r="G288" s="118">
        <f>'SERIES_DB-MetaData-SI_Units'!I288</f>
        <v>23.45</v>
      </c>
      <c r="H288" s="119">
        <f>('SERIES_DB-MetaData-SI_Units'!L288*1000)/'SERIES_DB-MetaData-SI_Units'!U288</f>
        <v>0</v>
      </c>
      <c r="I288" s="118">
        <f>'SERIES_DB-MetaData-SI_Units'!S288/'SERIES_DB-MetaData-SI_Units'!P288</f>
        <v>2.25</v>
      </c>
      <c r="J288" s="118">
        <f>'SERIES_DB-MetaData-SI_Units'!S288</f>
        <v>1125</v>
      </c>
      <c r="K288" s="120">
        <f>'SERIES_DB-MetaData-SI_Units'!AG288</f>
        <v>0.11309733552923254</v>
      </c>
      <c r="L288" s="121">
        <f>'SERIES_DB-MetaData-SI_Units'!AY288</f>
        <v>0.28274333882308139</v>
      </c>
      <c r="M288" s="121">
        <f>'SERIES_DB-MetaData-SI_Units'!AZ288</f>
        <v>0</v>
      </c>
      <c r="N288" s="122"/>
      <c r="O288" s="123">
        <f>'SERIES_DB-MetaData-SI_Units'!BX288</f>
        <v>1</v>
      </c>
      <c r="P288" s="123"/>
      <c r="Q288" s="124"/>
      <c r="R288" s="124"/>
      <c r="S288" s="119"/>
      <c r="T288" s="119"/>
      <c r="U288" s="119"/>
      <c r="V288" s="184"/>
      <c r="W288" s="119"/>
      <c r="X288" s="119"/>
      <c r="Y288" s="119"/>
      <c r="Z288" s="119"/>
      <c r="AA288" s="125"/>
      <c r="AB288" s="118"/>
      <c r="AC288" s="118"/>
      <c r="AD288" s="126"/>
      <c r="AE288" s="119"/>
      <c r="AF288" s="119"/>
      <c r="AG288" s="119"/>
      <c r="AH288" s="119"/>
      <c r="AI288" s="119"/>
      <c r="AJ288" s="119"/>
      <c r="AK288" s="119"/>
      <c r="AL288" s="123">
        <f>'SERIES_DB-MetaData-SI_Units'!BX288</f>
        <v>1</v>
      </c>
    </row>
    <row r="289" spans="1:38">
      <c r="A289" s="84">
        <f>'SERIES_DB-MetaData'!A289</f>
        <v>284</v>
      </c>
      <c r="B289" s="84">
        <f>'SERIES_DB-MetaData'!B289</f>
        <v>0</v>
      </c>
      <c r="C289" s="105">
        <f>'SERIES_DB-MetaData'!C289</f>
        <v>1</v>
      </c>
      <c r="D289" s="105" t="str">
        <f>'SERIES_DB-MetaData'!D289</f>
        <v>M35X</v>
      </c>
      <c r="E289" s="105" t="str">
        <f>'SERIES_DB-MetaData'!E289</f>
        <v>Tatsuya (1996)</v>
      </c>
      <c r="F289" s="87" t="str">
        <f>'SERIES_DB-MetaData'!F289</f>
        <v>SI</v>
      </c>
      <c r="G289" s="118">
        <f>'SERIES_DB-MetaData-SI_Units'!I289</f>
        <v>60</v>
      </c>
      <c r="H289" s="119">
        <f>('SERIES_DB-MetaData-SI_Units'!L289*1000)/'SERIES_DB-MetaData-SI_Units'!U289</f>
        <v>5.1935294117647057</v>
      </c>
      <c r="I289" s="118">
        <f>'SERIES_DB-MetaData-SI_Units'!S289/'SERIES_DB-MetaData-SI_Units'!P289</f>
        <v>1.6176470588235294</v>
      </c>
      <c r="J289" s="118">
        <f>'SERIES_DB-MetaData-SI_Units'!S289</f>
        <v>2750</v>
      </c>
      <c r="K289" s="120">
        <f>'SERIES_DB-MetaData-SI_Units'!AG289</f>
        <v>0.27719935178733468</v>
      </c>
      <c r="L289" s="121">
        <f>'SERIES_DB-MetaData-SI_Units'!AY289</f>
        <v>0.94247779607693793</v>
      </c>
      <c r="M289" s="121">
        <f>'SERIES_DB-MetaData-SI_Units'!AZ289</f>
        <v>0</v>
      </c>
      <c r="N289" s="122"/>
      <c r="O289" s="123">
        <f>'SERIES_DB-MetaData-SI_Units'!BX289</f>
        <v>2</v>
      </c>
      <c r="P289" s="123"/>
      <c r="Q289" s="124"/>
      <c r="R289" s="124"/>
      <c r="S289" s="119"/>
      <c r="T289" s="119"/>
      <c r="U289" s="119"/>
      <c r="V289" s="184"/>
      <c r="W289" s="119"/>
      <c r="X289" s="119"/>
      <c r="Y289" s="119"/>
      <c r="Z289" s="119"/>
      <c r="AA289" s="125"/>
      <c r="AB289" s="118"/>
      <c r="AC289" s="118"/>
      <c r="AD289" s="126"/>
      <c r="AE289" s="119"/>
      <c r="AF289" s="119"/>
      <c r="AG289" s="119"/>
      <c r="AH289" s="119"/>
      <c r="AI289" s="119"/>
      <c r="AJ289" s="119"/>
      <c r="AK289" s="119"/>
      <c r="AL289" s="123">
        <f>'SERIES_DB-MetaData-SI_Units'!BX289</f>
        <v>2</v>
      </c>
    </row>
    <row r="290" spans="1:38">
      <c r="A290" s="84">
        <f>'SERIES_DB-MetaData'!A290</f>
        <v>285</v>
      </c>
      <c r="B290" s="84">
        <f>'SERIES_DB-MetaData'!B290</f>
        <v>0</v>
      </c>
      <c r="C290" s="105">
        <f>'SERIES_DB-MetaData'!C290</f>
        <v>2</v>
      </c>
      <c r="D290" s="105" t="str">
        <f>'SERIES_DB-MetaData'!D290</f>
        <v>M30H</v>
      </c>
      <c r="E290" s="105" t="str">
        <f>'SERIES_DB-MetaData'!E290</f>
        <v>Tatsuya (1996)</v>
      </c>
      <c r="F290" s="87" t="str">
        <f>'SERIES_DB-MetaData'!F290</f>
        <v>SI</v>
      </c>
      <c r="G290" s="118">
        <f>'SERIES_DB-MetaData-SI_Units'!I290</f>
        <v>60</v>
      </c>
      <c r="H290" s="119">
        <f>('SERIES_DB-MetaData-SI_Units'!L290*1000)/'SERIES_DB-MetaData-SI_Units'!U290</f>
        <v>4.3279411764705884</v>
      </c>
      <c r="I290" s="118">
        <f>'SERIES_DB-MetaData-SI_Units'!S290/'SERIES_DB-MetaData-SI_Units'!P290</f>
        <v>1.6176470588235294</v>
      </c>
      <c r="J290" s="118">
        <f>'SERIES_DB-MetaData-SI_Units'!S290</f>
        <v>2750</v>
      </c>
      <c r="K290" s="120">
        <f>'SERIES_DB-MetaData-SI_Units'!AG290</f>
        <v>0.27719935178733468</v>
      </c>
      <c r="L290" s="121">
        <f>'SERIES_DB-MetaData-SI_Units'!AY290</f>
        <v>0.94247779607693793</v>
      </c>
      <c r="M290" s="121">
        <f>'SERIES_DB-MetaData-SI_Units'!AZ290</f>
        <v>0</v>
      </c>
      <c r="N290" s="122"/>
      <c r="O290" s="123">
        <f>'SERIES_DB-MetaData-SI_Units'!BX290</f>
        <v>2</v>
      </c>
      <c r="P290" s="123"/>
      <c r="Q290" s="124"/>
      <c r="R290" s="124"/>
      <c r="S290" s="119"/>
      <c r="T290" s="119"/>
      <c r="U290" s="119"/>
      <c r="V290" s="184"/>
      <c r="W290" s="119"/>
      <c r="X290" s="119"/>
      <c r="Y290" s="119"/>
      <c r="Z290" s="119"/>
      <c r="AA290" s="125"/>
      <c r="AB290" s="118"/>
      <c r="AC290" s="118"/>
      <c r="AD290" s="126"/>
      <c r="AE290" s="119"/>
      <c r="AF290" s="119"/>
      <c r="AG290" s="119"/>
      <c r="AH290" s="119"/>
      <c r="AI290" s="119"/>
      <c r="AJ290" s="119"/>
      <c r="AK290" s="119"/>
      <c r="AL290" s="123">
        <f>'SERIES_DB-MetaData-SI_Units'!BX290</f>
        <v>2</v>
      </c>
    </row>
    <row r="291" spans="1:38">
      <c r="A291" s="84">
        <f>'SERIES_DB-MetaData'!A291</f>
        <v>286</v>
      </c>
      <c r="B291" s="84">
        <f>'SERIES_DB-MetaData'!B291</f>
        <v>0</v>
      </c>
      <c r="C291" s="105">
        <f>'SERIES_DB-MetaData'!C291</f>
        <v>3</v>
      </c>
      <c r="D291" s="105" t="str">
        <f>'SERIES_DB-MetaData'!D291</f>
        <v>M35H</v>
      </c>
      <c r="E291" s="105" t="str">
        <f>'SERIES_DB-MetaData'!E291</f>
        <v>Tatsuya (1996)</v>
      </c>
      <c r="F291" s="87" t="str">
        <f>'SERIES_DB-MetaData'!F291</f>
        <v>SI</v>
      </c>
      <c r="G291" s="118">
        <f>'SERIES_DB-MetaData-SI_Units'!I291</f>
        <v>60</v>
      </c>
      <c r="H291" s="119">
        <f>('SERIES_DB-MetaData-SI_Units'!L291*1000)/'SERIES_DB-MetaData-SI_Units'!U291</f>
        <v>5.6551764705882341</v>
      </c>
      <c r="I291" s="118">
        <f>'SERIES_DB-MetaData-SI_Units'!S291/'SERIES_DB-MetaData-SI_Units'!P291</f>
        <v>1.6176470588235294</v>
      </c>
      <c r="J291" s="118">
        <f>'SERIES_DB-MetaData-SI_Units'!S291</f>
        <v>2750</v>
      </c>
      <c r="K291" s="120">
        <f>'SERIES_DB-MetaData-SI_Units'!AG291</f>
        <v>0.27719935178733468</v>
      </c>
      <c r="L291" s="121">
        <f>'SERIES_DB-MetaData-SI_Units'!AY291</f>
        <v>0.94247779607693793</v>
      </c>
      <c r="M291" s="121">
        <f>'SERIES_DB-MetaData-SI_Units'!AZ291</f>
        <v>0</v>
      </c>
      <c r="N291" s="122"/>
      <c r="O291" s="123">
        <f>'SERIES_DB-MetaData-SI_Units'!BX291</f>
        <v>2</v>
      </c>
      <c r="P291" s="123"/>
      <c r="Q291" s="124"/>
      <c r="R291" s="124"/>
      <c r="S291" s="119"/>
      <c r="T291" s="119"/>
      <c r="U291" s="119"/>
      <c r="V291" s="184"/>
      <c r="W291" s="119"/>
      <c r="X291" s="119"/>
      <c r="Y291" s="119"/>
      <c r="Z291" s="119"/>
      <c r="AA291" s="125"/>
      <c r="AB291" s="118"/>
      <c r="AC291" s="118"/>
      <c r="AD291" s="126"/>
      <c r="AE291" s="119"/>
      <c r="AF291" s="119"/>
      <c r="AG291" s="119"/>
      <c r="AH291" s="119"/>
      <c r="AI291" s="119"/>
      <c r="AJ291" s="119"/>
      <c r="AK291" s="119"/>
      <c r="AL291" s="123">
        <f>'SERIES_DB-MetaData-SI_Units'!BX291</f>
        <v>2</v>
      </c>
    </row>
    <row r="292" spans="1:38">
      <c r="A292" s="84">
        <f>'SERIES_DB-MetaData'!A292</f>
        <v>287</v>
      </c>
      <c r="B292" s="84">
        <f>'SERIES_DB-MetaData'!B292</f>
        <v>0</v>
      </c>
      <c r="C292" s="105">
        <f>'SERIES_DB-MetaData'!C292</f>
        <v>4</v>
      </c>
      <c r="D292" s="105" t="str">
        <f>'SERIES_DB-MetaData'!D292</f>
        <v>MW35H</v>
      </c>
      <c r="E292" s="105" t="str">
        <f>'SERIES_DB-MetaData'!E292</f>
        <v>Tatsuya (1996)</v>
      </c>
      <c r="F292" s="87" t="str">
        <f>'SERIES_DB-MetaData'!F292</f>
        <v>SI</v>
      </c>
      <c r="G292" s="118">
        <f>'SERIES_DB-MetaData-SI_Units'!I292</f>
        <v>60</v>
      </c>
      <c r="H292" s="119">
        <f>('SERIES_DB-MetaData-SI_Units'!L292*1000)/'SERIES_DB-MetaData-SI_Units'!U292</f>
        <v>4.9049999999999994</v>
      </c>
      <c r="I292" s="118">
        <f>'SERIES_DB-MetaData-SI_Units'!S292/'SERIES_DB-MetaData-SI_Units'!P292</f>
        <v>1.6176470588235294</v>
      </c>
      <c r="J292" s="118">
        <f>'SERIES_DB-MetaData-SI_Units'!S292</f>
        <v>2750</v>
      </c>
      <c r="K292" s="120">
        <f>'SERIES_DB-MetaData-SI_Units'!AG292</f>
        <v>0.27719935178733468</v>
      </c>
      <c r="L292" s="121">
        <f>'SERIES_DB-MetaData-SI_Units'!AY292</f>
        <v>0.94247779607693793</v>
      </c>
      <c r="M292" s="121">
        <f>'SERIES_DB-MetaData-SI_Units'!AZ292</f>
        <v>0</v>
      </c>
      <c r="N292" s="122"/>
      <c r="O292" s="123">
        <f>'SERIES_DB-MetaData-SI_Units'!BX292</f>
        <v>2</v>
      </c>
      <c r="P292" s="123"/>
      <c r="Q292" s="124"/>
      <c r="R292" s="124"/>
      <c r="S292" s="119"/>
      <c r="T292" s="119"/>
      <c r="U292" s="119"/>
      <c r="V292" s="184"/>
      <c r="W292" s="119"/>
      <c r="X292" s="119"/>
      <c r="Y292" s="119"/>
      <c r="Z292" s="119"/>
      <c r="AA292" s="125"/>
      <c r="AB292" s="118"/>
      <c r="AC292" s="118"/>
      <c r="AD292" s="126"/>
      <c r="AE292" s="119"/>
      <c r="AF292" s="119"/>
      <c r="AG292" s="119"/>
      <c r="AH292" s="119"/>
      <c r="AI292" s="119"/>
      <c r="AJ292" s="119"/>
      <c r="AK292" s="119"/>
      <c r="AL292" s="123">
        <f>'SERIES_DB-MetaData-SI_Units'!BX292</f>
        <v>2</v>
      </c>
    </row>
    <row r="293" spans="1:38">
      <c r="A293" s="84">
        <f>'SERIES_DB-MetaData'!A293</f>
        <v>288</v>
      </c>
      <c r="B293" s="84">
        <f>'SERIES_DB-MetaData'!B293</f>
        <v>0</v>
      </c>
      <c r="C293" s="105">
        <f>'SERIES_DB-MetaData'!C293</f>
        <v>5</v>
      </c>
      <c r="D293" s="105" t="str">
        <f>'SERIES_DB-MetaData'!D293</f>
        <v>P35H</v>
      </c>
      <c r="E293" s="105" t="str">
        <f>'SERIES_DB-MetaData'!E293</f>
        <v>Tatsuya (1996)</v>
      </c>
      <c r="F293" s="87" t="str">
        <f>'SERIES_DB-MetaData'!F293</f>
        <v>SI</v>
      </c>
      <c r="G293" s="118">
        <f>'SERIES_DB-MetaData-SI_Units'!I293</f>
        <v>60</v>
      </c>
      <c r="H293" s="119">
        <f>('SERIES_DB-MetaData-SI_Units'!L293*1000)/'SERIES_DB-MetaData-SI_Units'!U293</f>
        <v>5.4820588235294121</v>
      </c>
      <c r="I293" s="118">
        <f>'SERIES_DB-MetaData-SI_Units'!S293/'SERIES_DB-MetaData-SI_Units'!P293</f>
        <v>1.6176470588235294</v>
      </c>
      <c r="J293" s="118">
        <f>'SERIES_DB-MetaData-SI_Units'!S293</f>
        <v>2750</v>
      </c>
      <c r="K293" s="120">
        <f>'SERIES_DB-MetaData-SI_Units'!AG293</f>
        <v>0.27719935178733468</v>
      </c>
      <c r="L293" s="121">
        <f>'SERIES_DB-MetaData-SI_Units'!AY293</f>
        <v>0.94247779607693793</v>
      </c>
      <c r="M293" s="121">
        <f>'SERIES_DB-MetaData-SI_Units'!AZ293</f>
        <v>0</v>
      </c>
      <c r="N293" s="122"/>
      <c r="O293" s="123">
        <f>'SERIES_DB-MetaData-SI_Units'!BX293</f>
        <v>2</v>
      </c>
      <c r="P293" s="123"/>
      <c r="Q293" s="124"/>
      <c r="R293" s="124"/>
      <c r="S293" s="119"/>
      <c r="T293" s="119"/>
      <c r="U293" s="119"/>
      <c r="V293" s="184"/>
      <c r="W293" s="119"/>
      <c r="X293" s="119"/>
      <c r="Y293" s="119"/>
      <c r="Z293" s="119"/>
      <c r="AA293" s="125"/>
      <c r="AB293" s="118"/>
      <c r="AC293" s="118"/>
      <c r="AD293" s="126"/>
      <c r="AE293" s="119"/>
      <c r="AF293" s="119"/>
      <c r="AG293" s="119"/>
      <c r="AH293" s="119"/>
      <c r="AI293" s="119"/>
      <c r="AJ293" s="119"/>
      <c r="AK293" s="119"/>
      <c r="AL293" s="123">
        <f>'SERIES_DB-MetaData-SI_Units'!BX293</f>
        <v>2</v>
      </c>
    </row>
    <row r="294" spans="1:38">
      <c r="A294" s="84">
        <f>'SERIES_DB-MetaData'!A294</f>
        <v>289</v>
      </c>
      <c r="B294" s="84">
        <f>'SERIES_DB-MetaData'!B294</f>
        <v>0</v>
      </c>
      <c r="C294" s="105">
        <f>'SERIES_DB-MetaData'!C294</f>
        <v>1</v>
      </c>
      <c r="D294" s="105" t="str">
        <f>'SERIES_DB-MetaData'!D294</f>
        <v>RW2</v>
      </c>
      <c r="E294" s="105" t="str">
        <f>'SERIES_DB-MetaData'!E294</f>
        <v>Taylor,Thomsen&amp;Wallace  1996</v>
      </c>
      <c r="F294" s="87" t="str">
        <f>'SERIES_DB-MetaData'!F294</f>
        <v>SI</v>
      </c>
      <c r="G294" s="118">
        <f>'SERIES_DB-MetaData-SI_Units'!I294</f>
        <v>27.6</v>
      </c>
      <c r="H294" s="119">
        <f>('SERIES_DB-MetaData-SI_Units'!L294*1000)/'SERIES_DB-MetaData-SI_Units'!U294</f>
        <v>2.7600000000000002</v>
      </c>
      <c r="I294" s="118">
        <f>'SERIES_DB-MetaData-SI_Units'!S294/'SERIES_DB-MetaData-SI_Units'!P294</f>
        <v>3</v>
      </c>
      <c r="J294" s="118">
        <f>'SERIES_DB-MetaData-SI_Units'!S294</f>
        <v>3660</v>
      </c>
      <c r="K294" s="120">
        <f>'SERIES_DB-MetaData-SI_Units'!AG294</f>
        <v>0.45211832799658075</v>
      </c>
      <c r="L294" s="121">
        <f>'SERIES_DB-MetaData-SI_Units'!AY294</f>
        <v>0.27938202384865229</v>
      </c>
      <c r="M294" s="121">
        <f>'SERIES_DB-MetaData-SI_Units'!AZ294</f>
        <v>0</v>
      </c>
      <c r="N294" s="122"/>
      <c r="O294" s="123">
        <f>'SERIES_DB-MetaData-SI_Units'!BX294</f>
        <v>9</v>
      </c>
      <c r="P294" s="123"/>
      <c r="Q294" s="124"/>
      <c r="R294" s="124"/>
      <c r="S294" s="119"/>
      <c r="T294" s="119"/>
      <c r="U294" s="119"/>
      <c r="V294" s="184"/>
      <c r="W294" s="119"/>
      <c r="X294" s="119"/>
      <c r="Y294" s="119"/>
      <c r="Z294" s="119"/>
      <c r="AA294" s="125"/>
      <c r="AB294" s="118"/>
      <c r="AC294" s="118"/>
      <c r="AD294" s="126"/>
      <c r="AE294" s="119"/>
      <c r="AF294" s="119"/>
      <c r="AG294" s="119"/>
      <c r="AH294" s="119"/>
      <c r="AI294" s="119"/>
      <c r="AJ294" s="119"/>
      <c r="AK294" s="119"/>
      <c r="AL294" s="123">
        <f>'SERIES_DB-MetaData-SI_Units'!BX294</f>
        <v>9</v>
      </c>
    </row>
    <row r="295" spans="1:38">
      <c r="A295" s="84">
        <f>'SERIES_DB-MetaData'!A295</f>
        <v>290</v>
      </c>
      <c r="B295" s="84">
        <f>'SERIES_DB-MetaData'!B295</f>
        <v>0</v>
      </c>
      <c r="C295" s="105">
        <f>'SERIES_DB-MetaData'!C295</f>
        <v>2</v>
      </c>
      <c r="D295" s="105" t="str">
        <f>'SERIES_DB-MetaData'!D295</f>
        <v>TW2 ( R )</v>
      </c>
      <c r="E295" s="105" t="str">
        <f>'SERIES_DB-MetaData'!E295</f>
        <v>Taylor,Thomsen&amp;Wallace  1996</v>
      </c>
      <c r="F295" s="87" t="str">
        <f>'SERIES_DB-MetaData'!F295</f>
        <v>SI</v>
      </c>
      <c r="G295" s="118">
        <f>'SERIES_DB-MetaData-SI_Units'!I295</f>
        <v>27.6</v>
      </c>
      <c r="H295" s="119">
        <f>('SERIES_DB-MetaData-SI_Units'!L295*1000)/'SERIES_DB-MetaData-SI_Units'!U295</f>
        <v>5.7687553648068697</v>
      </c>
      <c r="I295" s="118">
        <f>'SERIES_DB-MetaData-SI_Units'!S295/'SERIES_DB-MetaData-SI_Units'!P295</f>
        <v>3</v>
      </c>
      <c r="J295" s="118">
        <f>'SERIES_DB-MetaData-SI_Units'!S295</f>
        <v>3660</v>
      </c>
      <c r="K295" s="120">
        <f>'SERIES_DB-MetaData-SI_Units'!AG295</f>
        <v>1.7359004918540315</v>
      </c>
      <c r="L295" s="121">
        <f>'SERIES_DB-MetaData-SI_Units'!AY295</f>
        <v>0.91197293302737514</v>
      </c>
      <c r="M295" s="121">
        <f>'SERIES_DB-MetaData-SI_Units'!AZ295</f>
        <v>0</v>
      </c>
      <c r="N295" s="122"/>
      <c r="O295" s="123">
        <f>'SERIES_DB-MetaData-SI_Units'!BX295</f>
        <v>1</v>
      </c>
      <c r="P295" s="123"/>
      <c r="Q295" s="124"/>
      <c r="R295" s="124"/>
      <c r="S295" s="119"/>
      <c r="T295" s="119"/>
      <c r="U295" s="119"/>
      <c r="V295" s="184"/>
      <c r="W295" s="119"/>
      <c r="X295" s="119"/>
      <c r="Y295" s="119"/>
      <c r="Z295" s="119"/>
      <c r="AA295" s="125"/>
      <c r="AB295" s="118"/>
      <c r="AC295" s="118"/>
      <c r="AD295" s="126"/>
      <c r="AE295" s="119"/>
      <c r="AF295" s="119"/>
      <c r="AG295" s="119"/>
      <c r="AH295" s="119"/>
      <c r="AI295" s="119"/>
      <c r="AJ295" s="119"/>
      <c r="AK295" s="119"/>
      <c r="AL295" s="123">
        <f>'SERIES_DB-MetaData-SI_Units'!BX295</f>
        <v>1</v>
      </c>
    </row>
    <row r="296" spans="1:38">
      <c r="A296" s="84">
        <f>'SERIES_DB-MetaData'!A296</f>
        <v>291</v>
      </c>
      <c r="B296" s="84">
        <f>'SERIES_DB-MetaData'!B296</f>
        <v>0</v>
      </c>
      <c r="C296" s="105">
        <f>'SERIES_DB-MetaData'!C296</f>
        <v>1</v>
      </c>
      <c r="D296" s="105" t="str">
        <f>'SERIES_DB-MetaData'!D296</f>
        <v>RW1</v>
      </c>
      <c r="E296" s="105" t="str">
        <f>'SERIES_DB-MetaData'!E296</f>
        <v>Thomsen (1995)</v>
      </c>
      <c r="F296" s="87" t="str">
        <f>'SERIES_DB-MetaData'!F296</f>
        <v>SI</v>
      </c>
      <c r="G296" s="118">
        <f>'SERIES_DB-MetaData-SI_Units'!I296</f>
        <v>31.6</v>
      </c>
      <c r="H296" s="119">
        <f>('SERIES_DB-MetaData-SI_Units'!L296*1000)/'SERIES_DB-MetaData-SI_Units'!U296</f>
        <v>3.16</v>
      </c>
      <c r="I296" s="118">
        <f>'SERIES_DB-MetaData-SI_Units'!S296/'SERIES_DB-MetaData-SI_Units'!P296</f>
        <v>3.0008203445447088</v>
      </c>
      <c r="J296" s="118">
        <f>'SERIES_DB-MetaData-SI_Units'!S296</f>
        <v>3658</v>
      </c>
      <c r="K296" s="120">
        <f>'SERIES_DB-MetaData-SI_Units'!AG296</f>
        <v>0.45894621472504504</v>
      </c>
      <c r="L296" s="121">
        <f>'SERIES_DB-MetaData-SI_Units'!AY296</f>
        <v>0.45598646651368757</v>
      </c>
      <c r="M296" s="121">
        <f>'SERIES_DB-MetaData-SI_Units'!AZ296</f>
        <v>0</v>
      </c>
      <c r="N296" s="122"/>
      <c r="O296" s="123">
        <f>'SERIES_DB-MetaData-SI_Units'!BX296</f>
        <v>1</v>
      </c>
      <c r="P296" s="123"/>
      <c r="Q296" s="124"/>
      <c r="R296" s="124"/>
      <c r="S296" s="119"/>
      <c r="T296" s="119"/>
      <c r="U296" s="119"/>
      <c r="V296" s="184"/>
      <c r="W296" s="119"/>
      <c r="X296" s="119"/>
      <c r="Y296" s="119"/>
      <c r="Z296" s="119"/>
      <c r="AA296" s="125"/>
      <c r="AB296" s="118"/>
      <c r="AC296" s="118"/>
      <c r="AD296" s="126"/>
      <c r="AE296" s="119"/>
      <c r="AF296" s="119"/>
      <c r="AG296" s="119"/>
      <c r="AH296" s="119"/>
      <c r="AI296" s="119"/>
      <c r="AJ296" s="119"/>
      <c r="AK296" s="119"/>
      <c r="AL296" s="123">
        <f>'SERIES_DB-MetaData-SI_Units'!BX296</f>
        <v>1</v>
      </c>
    </row>
    <row r="297" spans="1:38">
      <c r="A297" s="84">
        <f>'SERIES_DB-MetaData'!A297</f>
        <v>292</v>
      </c>
      <c r="B297" s="84">
        <f>'SERIES_DB-MetaData'!B297</f>
        <v>0</v>
      </c>
      <c r="C297" s="105">
        <f>'SERIES_DB-MetaData'!C297</f>
        <v>2</v>
      </c>
      <c r="D297" s="105" t="str">
        <f>'SERIES_DB-MetaData'!D297</f>
        <v>RW2</v>
      </c>
      <c r="E297" s="105" t="str">
        <f>'SERIES_DB-MetaData'!E297</f>
        <v>Thomsen (1995)</v>
      </c>
      <c r="F297" s="87" t="str">
        <f>'SERIES_DB-MetaData'!F297</f>
        <v>SI</v>
      </c>
      <c r="G297" s="118">
        <f>'SERIES_DB-MetaData-SI_Units'!I297</f>
        <v>34</v>
      </c>
      <c r="H297" s="119">
        <f>('SERIES_DB-MetaData-SI_Units'!L297*1000)/'SERIES_DB-MetaData-SI_Units'!U297</f>
        <v>2.3800000000000003</v>
      </c>
      <c r="I297" s="118">
        <f>'SERIES_DB-MetaData-SI_Units'!S297/'SERIES_DB-MetaData-SI_Units'!P297</f>
        <v>3.0008203445447088</v>
      </c>
      <c r="J297" s="118">
        <f>'SERIES_DB-MetaData-SI_Units'!S297</f>
        <v>3658</v>
      </c>
      <c r="K297" s="120">
        <f>'SERIES_DB-MetaData-SI_Units'!AG297</f>
        <v>0.45894621472504504</v>
      </c>
      <c r="L297" s="121">
        <f>'SERIES_DB-MetaData-SI_Units'!AY297</f>
        <v>0.68397969977053141</v>
      </c>
      <c r="M297" s="121">
        <f>'SERIES_DB-MetaData-SI_Units'!AZ297</f>
        <v>0</v>
      </c>
      <c r="N297" s="122"/>
      <c r="O297" s="123">
        <f>'SERIES_DB-MetaData-SI_Units'!BX297</f>
        <v>1</v>
      </c>
      <c r="P297" s="123"/>
      <c r="Q297" s="124"/>
      <c r="R297" s="124"/>
      <c r="S297" s="119"/>
      <c r="T297" s="119"/>
      <c r="U297" s="119"/>
      <c r="V297" s="184"/>
      <c r="W297" s="119"/>
      <c r="X297" s="119"/>
      <c r="Y297" s="119"/>
      <c r="Z297" s="119"/>
      <c r="AA297" s="125"/>
      <c r="AB297" s="118"/>
      <c r="AC297" s="118"/>
      <c r="AD297" s="126"/>
      <c r="AE297" s="119"/>
      <c r="AF297" s="119"/>
      <c r="AG297" s="119"/>
      <c r="AH297" s="119"/>
      <c r="AI297" s="119"/>
      <c r="AJ297" s="119"/>
      <c r="AK297" s="119"/>
      <c r="AL297" s="123">
        <f>'SERIES_DB-MetaData-SI_Units'!BX297</f>
        <v>1</v>
      </c>
    </row>
    <row r="298" spans="1:38">
      <c r="A298" s="84">
        <f>'SERIES_DB-MetaData'!A298</f>
        <v>293</v>
      </c>
      <c r="B298" s="84">
        <f>'SERIES_DB-MetaData'!B298</f>
        <v>0</v>
      </c>
      <c r="C298" s="105">
        <f>'SERIES_DB-MetaData'!C298</f>
        <v>3</v>
      </c>
      <c r="D298" s="105" t="str">
        <f>'SERIES_DB-MetaData'!D298</f>
        <v>TW1</v>
      </c>
      <c r="E298" s="105" t="str">
        <f>'SERIES_DB-MetaData'!E298</f>
        <v>Thomsen (1995)</v>
      </c>
      <c r="F298" s="87" t="str">
        <f>'SERIES_DB-MetaData'!F298</f>
        <v>SI</v>
      </c>
      <c r="G298" s="118">
        <f>'SERIES_DB-MetaData-SI_Units'!I298</f>
        <v>43.6</v>
      </c>
      <c r="H298" s="119">
        <f>('SERIES_DB-MetaData-SI_Units'!L298*1000)/'SERIES_DB-MetaData-SI_Units'!U298</f>
        <v>2.8854545454545457</v>
      </c>
      <c r="I298" s="118">
        <f>'SERIES_DB-MetaData-SI_Units'!S298/'SERIES_DB-MetaData-SI_Units'!P298</f>
        <v>3.0003280839895012</v>
      </c>
      <c r="J298" s="118">
        <f>'SERIES_DB-MetaData-SI_Units'!S298</f>
        <v>3658</v>
      </c>
      <c r="K298" s="120">
        <f>'SERIES_DB-MetaData-SI_Units'!AG298</f>
        <v>0.25127864003468947</v>
      </c>
      <c r="L298" s="121">
        <f>'SERIES_DB-MetaData-SI_Units'!AY298</f>
        <v>3.8148474068566376E-2</v>
      </c>
      <c r="M298" s="121">
        <f>'SERIES_DB-MetaData-SI_Units'!AZ298</f>
        <v>0</v>
      </c>
      <c r="N298" s="122"/>
      <c r="O298" s="123">
        <f>'SERIES_DB-MetaData-SI_Units'!BX298</f>
        <v>2</v>
      </c>
      <c r="P298" s="123"/>
      <c r="Q298" s="124"/>
      <c r="R298" s="124"/>
      <c r="S298" s="119"/>
      <c r="T298" s="119"/>
      <c r="U298" s="119"/>
      <c r="V298" s="184"/>
      <c r="W298" s="119"/>
      <c r="X298" s="119"/>
      <c r="Y298" s="119"/>
      <c r="Z298" s="119"/>
      <c r="AA298" s="125"/>
      <c r="AB298" s="118"/>
      <c r="AC298" s="118"/>
      <c r="AD298" s="126"/>
      <c r="AE298" s="119"/>
      <c r="AF298" s="119"/>
      <c r="AG298" s="119"/>
      <c r="AH298" s="119"/>
      <c r="AI298" s="119"/>
      <c r="AJ298" s="119"/>
      <c r="AK298" s="119"/>
      <c r="AL298" s="123">
        <f>'SERIES_DB-MetaData-SI_Units'!BX298</f>
        <v>2</v>
      </c>
    </row>
    <row r="299" spans="1:38">
      <c r="A299" s="84">
        <f>'SERIES_DB-MetaData'!A299</f>
        <v>294</v>
      </c>
      <c r="B299" s="84">
        <f>'SERIES_DB-MetaData'!B299</f>
        <v>0</v>
      </c>
      <c r="C299" s="105">
        <f>'SERIES_DB-MetaData'!C299</f>
        <v>4</v>
      </c>
      <c r="D299" s="105" t="str">
        <f>'SERIES_DB-MetaData'!D299</f>
        <v xml:space="preserve">TW2 </v>
      </c>
      <c r="E299" s="105" t="str">
        <f>'SERIES_DB-MetaData'!E299</f>
        <v>Thomsen (1995)</v>
      </c>
      <c r="F299" s="87" t="str">
        <f>'SERIES_DB-MetaData'!F299</f>
        <v>SI</v>
      </c>
      <c r="G299" s="118">
        <f>'SERIES_DB-MetaData-SI_Units'!I299</f>
        <v>41.7</v>
      </c>
      <c r="H299" s="119">
        <f>('SERIES_DB-MetaData-SI_Units'!L299*1000)/'SERIES_DB-MetaData-SI_Units'!U299</f>
        <v>2.8854545454545466</v>
      </c>
      <c r="I299" s="118">
        <f>'SERIES_DB-MetaData-SI_Units'!S299/'SERIES_DB-MetaData-SI_Units'!P299</f>
        <v>3.0003280839895012</v>
      </c>
      <c r="J299" s="118">
        <f>'SERIES_DB-MetaData-SI_Units'!S299</f>
        <v>3658</v>
      </c>
      <c r="K299" s="120">
        <f>'SERIES_DB-MetaData-SI_Units'!AG299</f>
        <v>0.25127864003468947</v>
      </c>
      <c r="L299" s="121">
        <f>'SERIES_DB-MetaData-SI_Units'!AY299</f>
        <v>2.8611355551424782E-2</v>
      </c>
      <c r="M299" s="121">
        <f>'SERIES_DB-MetaData-SI_Units'!AZ299</f>
        <v>0</v>
      </c>
      <c r="N299" s="122"/>
      <c r="O299" s="123">
        <f>'SERIES_DB-MetaData-SI_Units'!BX299</f>
        <v>1</v>
      </c>
      <c r="P299" s="123"/>
      <c r="Q299" s="124"/>
      <c r="R299" s="124"/>
      <c r="S299" s="119"/>
      <c r="T299" s="119"/>
      <c r="U299" s="119"/>
      <c r="V299" s="184"/>
      <c r="W299" s="119"/>
      <c r="X299" s="119"/>
      <c r="Y299" s="119"/>
      <c r="Z299" s="119"/>
      <c r="AA299" s="125"/>
      <c r="AB299" s="118"/>
      <c r="AC299" s="118"/>
      <c r="AD299" s="126"/>
      <c r="AE299" s="119"/>
      <c r="AF299" s="119"/>
      <c r="AG299" s="119"/>
      <c r="AH299" s="119"/>
      <c r="AI299" s="119"/>
      <c r="AJ299" s="119"/>
      <c r="AK299" s="119"/>
      <c r="AL299" s="123">
        <f>'SERIES_DB-MetaData-SI_Units'!BX299</f>
        <v>1</v>
      </c>
    </row>
    <row r="300" spans="1:38">
      <c r="A300" s="84">
        <f>'SERIES_DB-MetaData'!A300</f>
        <v>295</v>
      </c>
      <c r="B300" s="84">
        <f>'SERIES_DB-MetaData'!B300</f>
        <v>0</v>
      </c>
      <c r="C300" s="105">
        <f>'SERIES_DB-MetaData'!C300</f>
        <v>1</v>
      </c>
      <c r="D300" s="105" t="str">
        <f>'SERIES_DB-MetaData'!D300</f>
        <v>No.1</v>
      </c>
      <c r="E300" s="105" t="str">
        <f>'SERIES_DB-MetaData'!E300</f>
        <v>Tokunaga, Nakachi (2012)</v>
      </c>
      <c r="F300" s="87" t="str">
        <f>'SERIES_DB-MetaData'!F300</f>
        <v>SI</v>
      </c>
      <c r="G300" s="118">
        <f>'SERIES_DB-MetaData-SI_Units'!I300</f>
        <v>63.2</v>
      </c>
      <c r="H300" s="119">
        <f>('SERIES_DB-MetaData-SI_Units'!L300*1000)/'SERIES_DB-MetaData-SI_Units'!U300</f>
        <v>12.635658914728683</v>
      </c>
      <c r="I300" s="118">
        <f>'SERIES_DB-MetaData-SI_Units'!S300/'SERIES_DB-MetaData-SI_Units'!P300</f>
        <v>2.441860465116279</v>
      </c>
      <c r="J300" s="118">
        <f>'SERIES_DB-MetaData-SI_Units'!S300</f>
        <v>1050</v>
      </c>
      <c r="K300" s="120">
        <f>'SERIES_DB-MetaData-SI_Units'!AG300</f>
        <v>0.40589052371961148</v>
      </c>
      <c r="L300" s="121">
        <f>'SERIES_DB-MetaData-SI_Units'!AY300</f>
        <v>1.2566370614359172</v>
      </c>
      <c r="M300" s="121">
        <f>'SERIES_DB-MetaData-SI_Units'!AZ300</f>
        <v>0</v>
      </c>
      <c r="N300" s="122"/>
      <c r="O300" s="123">
        <f>'SERIES_DB-MetaData-SI_Units'!BX300</f>
        <v>5</v>
      </c>
      <c r="P300" s="123"/>
      <c r="Q300" s="124"/>
      <c r="R300" s="124"/>
      <c r="S300" s="119"/>
      <c r="T300" s="119"/>
      <c r="U300" s="119"/>
      <c r="V300" s="184"/>
      <c r="W300" s="119"/>
      <c r="X300" s="119"/>
      <c r="Y300" s="119"/>
      <c r="Z300" s="119"/>
      <c r="AA300" s="125"/>
      <c r="AB300" s="118"/>
      <c r="AC300" s="118"/>
      <c r="AD300" s="126"/>
      <c r="AE300" s="119"/>
      <c r="AF300" s="119"/>
      <c r="AG300" s="119"/>
      <c r="AH300" s="119"/>
      <c r="AI300" s="119"/>
      <c r="AJ300" s="119"/>
      <c r="AK300" s="119"/>
      <c r="AL300" s="123">
        <f>'SERIES_DB-MetaData-SI_Units'!BX300</f>
        <v>5</v>
      </c>
    </row>
    <row r="301" spans="1:38">
      <c r="A301" s="84">
        <f>'SERIES_DB-MetaData'!A301</f>
        <v>296</v>
      </c>
      <c r="B301" s="84">
        <f>'SERIES_DB-MetaData'!B301</f>
        <v>0</v>
      </c>
      <c r="C301" s="105">
        <f>'SERIES_DB-MetaData'!C301</f>
        <v>2</v>
      </c>
      <c r="D301" s="105" t="str">
        <f>'SERIES_DB-MetaData'!D301</f>
        <v>No.2</v>
      </c>
      <c r="E301" s="105" t="str">
        <f>'SERIES_DB-MetaData'!E301</f>
        <v>Tokunaga, Nakachi (2012)</v>
      </c>
      <c r="F301" s="87" t="str">
        <f>'SERIES_DB-MetaData'!F301</f>
        <v>SI</v>
      </c>
      <c r="G301" s="118">
        <f>'SERIES_DB-MetaData-SI_Units'!I301</f>
        <v>32</v>
      </c>
      <c r="H301" s="119">
        <f>('SERIES_DB-MetaData-SI_Units'!L301*1000)/'SERIES_DB-MetaData-SI_Units'!U301</f>
        <v>12.790697674418604</v>
      </c>
      <c r="I301" s="118">
        <f>'SERIES_DB-MetaData-SI_Units'!S301/'SERIES_DB-MetaData-SI_Units'!P301</f>
        <v>2.441860465116279</v>
      </c>
      <c r="J301" s="118">
        <f>'SERIES_DB-MetaData-SI_Units'!S301</f>
        <v>1050</v>
      </c>
      <c r="K301" s="120">
        <f>'SERIES_DB-MetaData-SI_Units'!AG301</f>
        <v>0.40589052371961148</v>
      </c>
      <c r="L301" s="121">
        <f>'SERIES_DB-MetaData-SI_Units'!AY301</f>
        <v>1.2566370614359172</v>
      </c>
      <c r="M301" s="121">
        <f>'SERIES_DB-MetaData-SI_Units'!AZ301</f>
        <v>0</v>
      </c>
      <c r="N301" s="122"/>
      <c r="O301" s="123">
        <f>'SERIES_DB-MetaData-SI_Units'!BX301</f>
        <v>5</v>
      </c>
      <c r="P301" s="123"/>
      <c r="Q301" s="124"/>
      <c r="R301" s="124"/>
      <c r="S301" s="119"/>
      <c r="T301" s="119"/>
      <c r="U301" s="119"/>
      <c r="V301" s="184"/>
      <c r="W301" s="119"/>
      <c r="X301" s="119"/>
      <c r="Y301" s="119"/>
      <c r="Z301" s="119"/>
      <c r="AA301" s="125"/>
      <c r="AB301" s="118"/>
      <c r="AC301" s="118"/>
      <c r="AD301" s="126"/>
      <c r="AE301" s="119"/>
      <c r="AF301" s="119"/>
      <c r="AG301" s="119"/>
      <c r="AH301" s="119"/>
      <c r="AI301" s="119"/>
      <c r="AJ301" s="119"/>
      <c r="AK301" s="119"/>
      <c r="AL301" s="123">
        <f>'SERIES_DB-MetaData-SI_Units'!BX301</f>
        <v>5</v>
      </c>
    </row>
    <row r="302" spans="1:38">
      <c r="A302" s="84">
        <f>'SERIES_DB-MetaData'!A302</f>
        <v>297</v>
      </c>
      <c r="B302" s="84">
        <f>'SERIES_DB-MetaData'!B302</f>
        <v>0</v>
      </c>
      <c r="C302" s="105">
        <f>'SERIES_DB-MetaData'!C302</f>
        <v>3</v>
      </c>
      <c r="D302" s="105" t="str">
        <f>'SERIES_DB-MetaData'!D302</f>
        <v>No.3</v>
      </c>
      <c r="E302" s="105" t="str">
        <f>'SERIES_DB-MetaData'!E302</f>
        <v>Tokunaga, Nakachi (2012)</v>
      </c>
      <c r="F302" s="87" t="str">
        <f>'SERIES_DB-MetaData'!F302</f>
        <v>SI</v>
      </c>
      <c r="G302" s="118">
        <f>'SERIES_DB-MetaData-SI_Units'!I302</f>
        <v>61.3</v>
      </c>
      <c r="H302" s="119">
        <f>('SERIES_DB-MetaData-SI_Units'!L302*1000)/'SERIES_DB-MetaData-SI_Units'!U302</f>
        <v>12.248062015503878</v>
      </c>
      <c r="I302" s="118">
        <f>'SERIES_DB-MetaData-SI_Units'!S302/'SERIES_DB-MetaData-SI_Units'!P302</f>
        <v>2.441860465116279</v>
      </c>
      <c r="J302" s="118">
        <f>'SERIES_DB-MetaData-SI_Units'!S302</f>
        <v>1050</v>
      </c>
      <c r="K302" s="120">
        <f>'SERIES_DB-MetaData-SI_Units'!AG302</f>
        <v>0</v>
      </c>
      <c r="L302" s="121">
        <f>'SERIES_DB-MetaData-SI_Units'!AY302</f>
        <v>1.2566370614359172</v>
      </c>
      <c r="M302" s="121">
        <f>'SERIES_DB-MetaData-SI_Units'!AZ302</f>
        <v>0</v>
      </c>
      <c r="N302" s="122"/>
      <c r="O302" s="123">
        <f>'SERIES_DB-MetaData-SI_Units'!BX302</f>
        <v>5</v>
      </c>
      <c r="P302" s="123"/>
      <c r="Q302" s="124"/>
      <c r="R302" s="124"/>
      <c r="S302" s="119"/>
      <c r="T302" s="119"/>
      <c r="U302" s="119"/>
      <c r="V302" s="184"/>
      <c r="W302" s="119"/>
      <c r="X302" s="119"/>
      <c r="Y302" s="119"/>
      <c r="Z302" s="119"/>
      <c r="AA302" s="125"/>
      <c r="AB302" s="118"/>
      <c r="AC302" s="118"/>
      <c r="AD302" s="126"/>
      <c r="AE302" s="119"/>
      <c r="AF302" s="119"/>
      <c r="AG302" s="119"/>
      <c r="AH302" s="119"/>
      <c r="AI302" s="119"/>
      <c r="AJ302" s="119"/>
      <c r="AK302" s="119"/>
      <c r="AL302" s="123">
        <f>'SERIES_DB-MetaData-SI_Units'!BX302</f>
        <v>5</v>
      </c>
    </row>
    <row r="303" spans="1:38">
      <c r="A303" s="84">
        <f>'SERIES_DB-MetaData'!A303</f>
        <v>298</v>
      </c>
      <c r="B303" s="84">
        <f>'SERIES_DB-MetaData'!B303</f>
        <v>0</v>
      </c>
      <c r="C303" s="105">
        <f>'SERIES_DB-MetaData'!C303</f>
        <v>4</v>
      </c>
      <c r="D303" s="105" t="str">
        <f>'SERIES_DB-MetaData'!D303</f>
        <v>No.4</v>
      </c>
      <c r="E303" s="105" t="str">
        <f>'SERIES_DB-MetaData'!E303</f>
        <v>Tokunaga, Nakachi (2012)</v>
      </c>
      <c r="F303" s="87" t="str">
        <f>'SERIES_DB-MetaData'!F303</f>
        <v>SI</v>
      </c>
      <c r="G303" s="118">
        <f>'SERIES_DB-MetaData-SI_Units'!I303</f>
        <v>32.5</v>
      </c>
      <c r="H303" s="119">
        <f>('SERIES_DB-MetaData-SI_Units'!L303*1000)/'SERIES_DB-MetaData-SI_Units'!U303</f>
        <v>12.997416020671833</v>
      </c>
      <c r="I303" s="118">
        <f>'SERIES_DB-MetaData-SI_Units'!S303/'SERIES_DB-MetaData-SI_Units'!P303</f>
        <v>2.441860465116279</v>
      </c>
      <c r="J303" s="118">
        <f>'SERIES_DB-MetaData-SI_Units'!S303</f>
        <v>1050</v>
      </c>
      <c r="K303" s="120">
        <f>'SERIES_DB-MetaData-SI_Units'!AG303</f>
        <v>0</v>
      </c>
      <c r="L303" s="121">
        <f>'SERIES_DB-MetaData-SI_Units'!AY303</f>
        <v>1.2566370614359172</v>
      </c>
      <c r="M303" s="121">
        <f>'SERIES_DB-MetaData-SI_Units'!AZ303</f>
        <v>0</v>
      </c>
      <c r="N303" s="122"/>
      <c r="O303" s="123">
        <f>'SERIES_DB-MetaData-SI_Units'!BX303</f>
        <v>5</v>
      </c>
      <c r="P303" s="123"/>
      <c r="Q303" s="124"/>
      <c r="R303" s="124"/>
      <c r="S303" s="119"/>
      <c r="T303" s="119"/>
      <c r="U303" s="119"/>
      <c r="V303" s="184"/>
      <c r="W303" s="119"/>
      <c r="X303" s="119"/>
      <c r="Y303" s="119"/>
      <c r="Z303" s="119"/>
      <c r="AA303" s="125"/>
      <c r="AB303" s="118"/>
      <c r="AC303" s="118"/>
      <c r="AD303" s="126"/>
      <c r="AE303" s="119"/>
      <c r="AF303" s="119"/>
      <c r="AG303" s="119"/>
      <c r="AH303" s="119"/>
      <c r="AI303" s="119"/>
      <c r="AJ303" s="119"/>
      <c r="AK303" s="119"/>
      <c r="AL303" s="123">
        <f>'SERIES_DB-MetaData-SI_Units'!BX303</f>
        <v>5</v>
      </c>
    </row>
    <row r="304" spans="1:38">
      <c r="A304" s="84">
        <f>'SERIES_DB-MetaData'!A304</f>
        <v>299</v>
      </c>
      <c r="B304" s="84">
        <f>'SERIES_DB-MetaData'!B304</f>
        <v>0</v>
      </c>
      <c r="C304" s="105">
        <f>'SERIES_DB-MetaData'!C304</f>
        <v>5</v>
      </c>
      <c r="D304" s="105" t="str">
        <f>'SERIES_DB-MetaData'!D304</f>
        <v>No.5</v>
      </c>
      <c r="E304" s="105" t="str">
        <f>'SERIES_DB-MetaData'!E304</f>
        <v>Tokunaga, Nakachi (2012)</v>
      </c>
      <c r="F304" s="87" t="str">
        <f>'SERIES_DB-MetaData'!F304</f>
        <v>SI</v>
      </c>
      <c r="G304" s="118">
        <f>'SERIES_DB-MetaData-SI_Units'!I304</f>
        <v>64.599999999999994</v>
      </c>
      <c r="H304" s="119">
        <f>('SERIES_DB-MetaData-SI_Units'!L304*1000)/'SERIES_DB-MetaData-SI_Units'!U304</f>
        <v>12.919896640826874</v>
      </c>
      <c r="I304" s="118">
        <f>'SERIES_DB-MetaData-SI_Units'!S304/'SERIES_DB-MetaData-SI_Units'!P304</f>
        <v>2.441860465116279</v>
      </c>
      <c r="J304" s="118">
        <f>'SERIES_DB-MetaData-SI_Units'!S304</f>
        <v>1050</v>
      </c>
      <c r="K304" s="120">
        <f>'SERIES_DB-MetaData-SI_Units'!AG304</f>
        <v>0.40589052371961148</v>
      </c>
      <c r="L304" s="121">
        <f>'SERIES_DB-MetaData-SI_Units'!AY304</f>
        <v>1.2566370614359172</v>
      </c>
      <c r="M304" s="121">
        <f>'SERIES_DB-MetaData-SI_Units'!AZ304</f>
        <v>0</v>
      </c>
      <c r="N304" s="122"/>
      <c r="O304" s="123">
        <f>'SERIES_DB-MetaData-SI_Units'!BX304</f>
        <v>5</v>
      </c>
      <c r="P304" s="123"/>
      <c r="Q304" s="124"/>
      <c r="R304" s="124"/>
      <c r="S304" s="119"/>
      <c r="T304" s="119"/>
      <c r="U304" s="119"/>
      <c r="V304" s="184"/>
      <c r="W304" s="119"/>
      <c r="X304" s="119"/>
      <c r="Y304" s="119"/>
      <c r="Z304" s="119"/>
      <c r="AA304" s="125"/>
      <c r="AB304" s="118"/>
      <c r="AC304" s="118"/>
      <c r="AD304" s="126"/>
      <c r="AE304" s="119"/>
      <c r="AF304" s="119"/>
      <c r="AG304" s="119"/>
      <c r="AH304" s="119"/>
      <c r="AI304" s="119"/>
      <c r="AJ304" s="119"/>
      <c r="AK304" s="119"/>
      <c r="AL304" s="123">
        <f>'SERIES_DB-MetaData-SI_Units'!BX304</f>
        <v>5</v>
      </c>
    </row>
    <row r="305" spans="1:38">
      <c r="A305" s="84">
        <f>'SERIES_DB-MetaData'!A305</f>
        <v>300</v>
      </c>
      <c r="B305" s="84">
        <f>'SERIES_DB-MetaData'!B305</f>
        <v>0</v>
      </c>
      <c r="C305" s="105">
        <f>'SERIES_DB-MetaData'!C305</f>
        <v>6</v>
      </c>
      <c r="D305" s="105" t="str">
        <f>'SERIES_DB-MetaData'!D305</f>
        <v>No.6</v>
      </c>
      <c r="E305" s="105" t="str">
        <f>'SERIES_DB-MetaData'!E305</f>
        <v>Tokunaga, Nakachi (2012)</v>
      </c>
      <c r="F305" s="87" t="str">
        <f>'SERIES_DB-MetaData'!F305</f>
        <v>SI</v>
      </c>
      <c r="G305" s="118">
        <f>'SERIES_DB-MetaData-SI_Units'!I305</f>
        <v>34.5</v>
      </c>
      <c r="H305" s="119">
        <f>('SERIES_DB-MetaData-SI_Units'!L305*1000)/'SERIES_DB-MetaData-SI_Units'!U305</f>
        <v>13.7984496124031</v>
      </c>
      <c r="I305" s="118">
        <f>'SERIES_DB-MetaData-SI_Units'!S305/'SERIES_DB-MetaData-SI_Units'!P305</f>
        <v>2.441860465116279</v>
      </c>
      <c r="J305" s="118">
        <f>'SERIES_DB-MetaData-SI_Units'!S305</f>
        <v>1050</v>
      </c>
      <c r="K305" s="120">
        <f>'SERIES_DB-MetaData-SI_Units'!AG305</f>
        <v>0.40589052371961148</v>
      </c>
      <c r="L305" s="121">
        <f>'SERIES_DB-MetaData-SI_Units'!AY305</f>
        <v>1.2566370614359172</v>
      </c>
      <c r="M305" s="121">
        <f>'SERIES_DB-MetaData-SI_Units'!AZ305</f>
        <v>0</v>
      </c>
      <c r="N305" s="122"/>
      <c r="O305" s="123">
        <f>'SERIES_DB-MetaData-SI_Units'!BX305</f>
        <v>5</v>
      </c>
      <c r="P305" s="123"/>
      <c r="Q305" s="124"/>
      <c r="R305" s="124"/>
      <c r="S305" s="119"/>
      <c r="T305" s="119"/>
      <c r="U305" s="119"/>
      <c r="V305" s="184"/>
      <c r="W305" s="119"/>
      <c r="X305" s="119"/>
      <c r="Y305" s="119"/>
      <c r="Z305" s="119"/>
      <c r="AA305" s="125"/>
      <c r="AB305" s="118"/>
      <c r="AC305" s="118"/>
      <c r="AD305" s="126"/>
      <c r="AE305" s="119"/>
      <c r="AF305" s="119"/>
      <c r="AG305" s="119"/>
      <c r="AH305" s="119"/>
      <c r="AI305" s="119"/>
      <c r="AJ305" s="119"/>
      <c r="AK305" s="119"/>
      <c r="AL305" s="123">
        <f>'SERIES_DB-MetaData-SI_Units'!BX305</f>
        <v>5</v>
      </c>
    </row>
    <row r="306" spans="1:38">
      <c r="A306" s="84">
        <f>'SERIES_DB-MetaData'!A306</f>
        <v>301</v>
      </c>
      <c r="B306" s="84">
        <f>'SERIES_DB-MetaData'!B306</f>
        <v>0</v>
      </c>
      <c r="C306" s="105">
        <f>'SERIES_DB-MetaData'!C306</f>
        <v>7</v>
      </c>
      <c r="D306" s="105" t="str">
        <f>'SERIES_DB-MetaData'!D306</f>
        <v>No.7</v>
      </c>
      <c r="E306" s="105" t="str">
        <f>'SERIES_DB-MetaData'!E306</f>
        <v>Tokunaga, Nakachi (2012)</v>
      </c>
      <c r="F306" s="87" t="str">
        <f>'SERIES_DB-MetaData'!F306</f>
        <v>SI</v>
      </c>
      <c r="G306" s="118">
        <f>'SERIES_DB-MetaData-SI_Units'!I306</f>
        <v>59.6</v>
      </c>
      <c r="H306" s="119">
        <f>('SERIES_DB-MetaData-SI_Units'!L306*1000)/'SERIES_DB-MetaData-SI_Units'!U306</f>
        <v>11.912144702842378</v>
      </c>
      <c r="I306" s="118">
        <f>'SERIES_DB-MetaData-SI_Units'!S306/'SERIES_DB-MetaData-SI_Units'!P306</f>
        <v>2.441860465116279</v>
      </c>
      <c r="J306" s="118">
        <f>'SERIES_DB-MetaData-SI_Units'!S306</f>
        <v>1050</v>
      </c>
      <c r="K306" s="120">
        <f>'SERIES_DB-MetaData-SI_Units'!AG306</f>
        <v>0.40589052371961148</v>
      </c>
      <c r="L306" s="121">
        <f>'SERIES_DB-MetaData-SI_Units'!AY306</f>
        <v>1.2566370614359172</v>
      </c>
      <c r="M306" s="121">
        <f>'SERIES_DB-MetaData-SI_Units'!AZ306</f>
        <v>0</v>
      </c>
      <c r="N306" s="122"/>
      <c r="O306" s="123">
        <f>'SERIES_DB-MetaData-SI_Units'!BX306</f>
        <v>5</v>
      </c>
      <c r="P306" s="123"/>
      <c r="Q306" s="124"/>
      <c r="R306" s="124"/>
      <c r="S306" s="119"/>
      <c r="T306" s="119"/>
      <c r="U306" s="119"/>
      <c r="V306" s="184"/>
      <c r="W306" s="119"/>
      <c r="X306" s="119"/>
      <c r="Y306" s="119"/>
      <c r="Z306" s="119"/>
      <c r="AA306" s="125"/>
      <c r="AB306" s="118"/>
      <c r="AC306" s="118"/>
      <c r="AD306" s="126"/>
      <c r="AE306" s="119"/>
      <c r="AF306" s="119"/>
      <c r="AG306" s="119"/>
      <c r="AH306" s="119"/>
      <c r="AI306" s="119"/>
      <c r="AJ306" s="119"/>
      <c r="AK306" s="119"/>
      <c r="AL306" s="123">
        <f>'SERIES_DB-MetaData-SI_Units'!BX306</f>
        <v>5</v>
      </c>
    </row>
    <row r="307" spans="1:38">
      <c r="A307" s="84">
        <f>'SERIES_DB-MetaData'!A307</f>
        <v>302</v>
      </c>
      <c r="B307" s="84">
        <f>'SERIES_DB-MetaData'!B307</f>
        <v>0</v>
      </c>
      <c r="C307" s="105">
        <f>'SERIES_DB-MetaData'!C307</f>
        <v>8</v>
      </c>
      <c r="D307" s="105" t="str">
        <f>'SERIES_DB-MetaData'!D307</f>
        <v>No.8</v>
      </c>
      <c r="E307" s="105" t="str">
        <f>'SERIES_DB-MetaData'!E307</f>
        <v>Tokunaga, Nakachi (2012)</v>
      </c>
      <c r="F307" s="87" t="str">
        <f>'SERIES_DB-MetaData'!F307</f>
        <v>SI</v>
      </c>
      <c r="G307" s="118">
        <f>'SERIES_DB-MetaData-SI_Units'!I307</f>
        <v>34.799999999999997</v>
      </c>
      <c r="H307" s="119">
        <f>('SERIES_DB-MetaData-SI_Units'!L307*1000)/'SERIES_DB-MetaData-SI_Units'!U307</f>
        <v>13.92764857881137</v>
      </c>
      <c r="I307" s="118">
        <f>'SERIES_DB-MetaData-SI_Units'!S307/'SERIES_DB-MetaData-SI_Units'!P307</f>
        <v>2.441860465116279</v>
      </c>
      <c r="J307" s="118">
        <f>'SERIES_DB-MetaData-SI_Units'!S307</f>
        <v>1050</v>
      </c>
      <c r="K307" s="120">
        <f>'SERIES_DB-MetaData-SI_Units'!AG307</f>
        <v>0.40589052371961148</v>
      </c>
      <c r="L307" s="121">
        <f>'SERIES_DB-MetaData-SI_Units'!AY307</f>
        <v>0.62831853071795862</v>
      </c>
      <c r="M307" s="121">
        <f>'SERIES_DB-MetaData-SI_Units'!AZ307</f>
        <v>0</v>
      </c>
      <c r="N307" s="122"/>
      <c r="O307" s="123">
        <f>'SERIES_DB-MetaData-SI_Units'!BX307</f>
        <v>5</v>
      </c>
      <c r="P307" s="123"/>
      <c r="Q307" s="124"/>
      <c r="R307" s="124"/>
      <c r="S307" s="119"/>
      <c r="T307" s="119"/>
      <c r="U307" s="119"/>
      <c r="V307" s="184"/>
      <c r="W307" s="119"/>
      <c r="X307" s="119"/>
      <c r="Y307" s="119"/>
      <c r="Z307" s="119"/>
      <c r="AA307" s="125"/>
      <c r="AB307" s="118"/>
      <c r="AC307" s="118"/>
      <c r="AD307" s="126"/>
      <c r="AE307" s="119"/>
      <c r="AF307" s="119"/>
      <c r="AG307" s="119"/>
      <c r="AH307" s="119"/>
      <c r="AI307" s="119"/>
      <c r="AJ307" s="119"/>
      <c r="AK307" s="119"/>
      <c r="AL307" s="123">
        <f>'SERIES_DB-MetaData-SI_Units'!BX307</f>
        <v>5</v>
      </c>
    </row>
    <row r="308" spans="1:38">
      <c r="A308" s="84">
        <f>'SERIES_DB-MetaData'!A308</f>
        <v>303</v>
      </c>
      <c r="B308" s="84">
        <f>'SERIES_DB-MetaData'!B308</f>
        <v>0</v>
      </c>
      <c r="C308" s="105">
        <f>'SERIES_DB-MetaData'!C308</f>
        <v>1</v>
      </c>
      <c r="D308" s="105" t="str">
        <f>'SERIES_DB-MetaData'!D308</f>
        <v>H1</v>
      </c>
      <c r="E308" s="105" t="str">
        <f>'SERIES_DB-MetaData'!E308</f>
        <v>Tokunaga, Nakachi (2012)</v>
      </c>
      <c r="F308" s="87" t="str">
        <f>'SERIES_DB-MetaData'!F308</f>
        <v>SI</v>
      </c>
      <c r="G308" s="118">
        <f>'SERIES_DB-MetaData-SI_Units'!I308</f>
        <v>35.700000000000003</v>
      </c>
      <c r="H308" s="119">
        <f>('SERIES_DB-MetaData-SI_Units'!L308*1000)/'SERIES_DB-MetaData-SI_Units'!U308</f>
        <v>14.289405684754522</v>
      </c>
      <c r="I308" s="118">
        <f>'SERIES_DB-MetaData-SI_Units'!S308/'SERIES_DB-MetaData-SI_Units'!P308</f>
        <v>2.441860465116279</v>
      </c>
      <c r="J308" s="118">
        <f>'SERIES_DB-MetaData-SI_Units'!S308</f>
        <v>1050</v>
      </c>
      <c r="K308" s="120">
        <f>'SERIES_DB-MetaData-SI_Units'!AG308</f>
        <v>0.40589052371961148</v>
      </c>
      <c r="L308" s="121">
        <f>'SERIES_DB-MetaData-SI_Units'!AY308</f>
        <v>0.62831853071795862</v>
      </c>
      <c r="M308" s="121">
        <f>'SERIES_DB-MetaData-SI_Units'!AZ308</f>
        <v>0</v>
      </c>
      <c r="N308" s="122"/>
      <c r="O308" s="123">
        <f>'SERIES_DB-MetaData-SI_Units'!BX308</f>
        <v>5</v>
      </c>
      <c r="P308" s="123"/>
      <c r="Q308" s="124"/>
      <c r="R308" s="124"/>
      <c r="S308" s="119"/>
      <c r="T308" s="119"/>
      <c r="U308" s="119"/>
      <c r="V308" s="184"/>
      <c r="W308" s="119"/>
      <c r="X308" s="119"/>
      <c r="Y308" s="119"/>
      <c r="Z308" s="119"/>
      <c r="AA308" s="125"/>
      <c r="AB308" s="118"/>
      <c r="AC308" s="118"/>
      <c r="AD308" s="126"/>
      <c r="AE308" s="119"/>
      <c r="AF308" s="119"/>
      <c r="AG308" s="119"/>
      <c r="AH308" s="119"/>
      <c r="AI308" s="119"/>
      <c r="AJ308" s="119"/>
      <c r="AK308" s="119"/>
      <c r="AL308" s="123">
        <f>'SERIES_DB-MetaData-SI_Units'!BX308</f>
        <v>5</v>
      </c>
    </row>
    <row r="309" spans="1:38">
      <c r="A309" s="84">
        <f>'SERIES_DB-MetaData'!A309</f>
        <v>304</v>
      </c>
      <c r="B309" s="84">
        <f>'SERIES_DB-MetaData'!B309</f>
        <v>0</v>
      </c>
      <c r="C309" s="105">
        <f>'SERIES_DB-MetaData'!C309</f>
        <v>2</v>
      </c>
      <c r="D309" s="105" t="str">
        <f>'SERIES_DB-MetaData'!D309</f>
        <v>H2</v>
      </c>
      <c r="E309" s="105" t="str">
        <f>'SERIES_DB-MetaData'!E309</f>
        <v>Tokunaga, Nakachi (2012)</v>
      </c>
      <c r="F309" s="87" t="str">
        <f>'SERIES_DB-MetaData'!F309</f>
        <v>SI</v>
      </c>
      <c r="G309" s="118">
        <f>'SERIES_DB-MetaData-SI_Units'!I309</f>
        <v>34.799999999999997</v>
      </c>
      <c r="H309" s="119">
        <f>('SERIES_DB-MetaData-SI_Units'!L309*1000)/'SERIES_DB-MetaData-SI_Units'!U309</f>
        <v>13.7984496124031</v>
      </c>
      <c r="I309" s="118">
        <f>'SERIES_DB-MetaData-SI_Units'!S309/'SERIES_DB-MetaData-SI_Units'!P309</f>
        <v>2.441860465116279</v>
      </c>
      <c r="J309" s="118">
        <f>'SERIES_DB-MetaData-SI_Units'!S309</f>
        <v>1050</v>
      </c>
      <c r="K309" s="120">
        <f>'SERIES_DB-MetaData-SI_Units'!AG309</f>
        <v>1.0390797407222054</v>
      </c>
      <c r="L309" s="121">
        <f>'SERIES_DB-MetaData-SI_Units'!AY309</f>
        <v>0.62831853071795862</v>
      </c>
      <c r="M309" s="121">
        <f>'SERIES_DB-MetaData-SI_Units'!AZ309</f>
        <v>0</v>
      </c>
      <c r="N309" s="122"/>
      <c r="O309" s="123">
        <f>'SERIES_DB-MetaData-SI_Units'!BX309</f>
        <v>5</v>
      </c>
      <c r="P309" s="123"/>
      <c r="Q309" s="124"/>
      <c r="R309" s="124"/>
      <c r="S309" s="119"/>
      <c r="T309" s="119"/>
      <c r="U309" s="119"/>
      <c r="V309" s="184"/>
      <c r="W309" s="119"/>
      <c r="X309" s="119"/>
      <c r="Y309" s="119"/>
      <c r="Z309" s="119"/>
      <c r="AA309" s="125"/>
      <c r="AB309" s="118"/>
      <c r="AC309" s="118"/>
      <c r="AD309" s="126"/>
      <c r="AE309" s="119"/>
      <c r="AF309" s="119"/>
      <c r="AG309" s="119"/>
      <c r="AH309" s="119"/>
      <c r="AI309" s="119"/>
      <c r="AJ309" s="119"/>
      <c r="AK309" s="119"/>
      <c r="AL309" s="123">
        <f>'SERIES_DB-MetaData-SI_Units'!BX309</f>
        <v>5</v>
      </c>
    </row>
    <row r="310" spans="1:38">
      <c r="A310" s="84">
        <f>'SERIES_DB-MetaData'!A310</f>
        <v>305</v>
      </c>
      <c r="B310" s="84">
        <f>'SERIES_DB-MetaData'!B310</f>
        <v>0</v>
      </c>
      <c r="C310" s="105">
        <f>'SERIES_DB-MetaData'!C310</f>
        <v>3</v>
      </c>
      <c r="D310" s="105" t="str">
        <f>'SERIES_DB-MetaData'!D310</f>
        <v>H3</v>
      </c>
      <c r="E310" s="105" t="str">
        <f>'SERIES_DB-MetaData'!E310</f>
        <v>Tokunaga, Nakachi (2012)</v>
      </c>
      <c r="F310" s="87" t="str">
        <f>'SERIES_DB-MetaData'!F310</f>
        <v>SI</v>
      </c>
      <c r="G310" s="118">
        <f>'SERIES_DB-MetaData-SI_Units'!I310</f>
        <v>60.9</v>
      </c>
      <c r="H310" s="119">
        <f>('SERIES_DB-MetaData-SI_Units'!L310*1000)/'SERIES_DB-MetaData-SI_Units'!U310</f>
        <v>11.912144702842378</v>
      </c>
      <c r="I310" s="118">
        <f>'SERIES_DB-MetaData-SI_Units'!S310/'SERIES_DB-MetaData-SI_Units'!P310</f>
        <v>2.441860465116279</v>
      </c>
      <c r="J310" s="118">
        <f>'SERIES_DB-MetaData-SI_Units'!S310</f>
        <v>1050</v>
      </c>
      <c r="K310" s="120">
        <f>'SERIES_DB-MetaData-SI_Units'!AG310</f>
        <v>1.0390797407222054</v>
      </c>
      <c r="L310" s="121">
        <f>'SERIES_DB-MetaData-SI_Units'!AY310</f>
        <v>0.62831853071795862</v>
      </c>
      <c r="M310" s="121">
        <f>'SERIES_DB-MetaData-SI_Units'!AZ310</f>
        <v>0</v>
      </c>
      <c r="N310" s="122"/>
      <c r="O310" s="123">
        <f>'SERIES_DB-MetaData-SI_Units'!BX310</f>
        <v>5</v>
      </c>
      <c r="P310" s="123"/>
      <c r="Q310" s="124"/>
      <c r="R310" s="124"/>
      <c r="S310" s="119"/>
      <c r="T310" s="119"/>
      <c r="U310" s="119"/>
      <c r="V310" s="184"/>
      <c r="W310" s="119"/>
      <c r="X310" s="119"/>
      <c r="Y310" s="119"/>
      <c r="Z310" s="119"/>
      <c r="AA310" s="125"/>
      <c r="AB310" s="118"/>
      <c r="AC310" s="118"/>
      <c r="AD310" s="126"/>
      <c r="AE310" s="119"/>
      <c r="AF310" s="119"/>
      <c r="AG310" s="119"/>
      <c r="AH310" s="119"/>
      <c r="AI310" s="119"/>
      <c r="AJ310" s="119"/>
      <c r="AK310" s="119"/>
      <c r="AL310" s="123">
        <f>'SERIES_DB-MetaData-SI_Units'!BX310</f>
        <v>5</v>
      </c>
    </row>
    <row r="311" spans="1:38">
      <c r="A311" s="84">
        <f>'SERIES_DB-MetaData'!A311</f>
        <v>306</v>
      </c>
      <c r="B311" s="84">
        <f>'SERIES_DB-MetaData'!B311</f>
        <v>0</v>
      </c>
      <c r="C311" s="105">
        <f>'SERIES_DB-MetaData'!C311</f>
        <v>1</v>
      </c>
      <c r="D311" s="105" t="str">
        <f>'SERIES_DB-MetaData'!D311</f>
        <v>SW00N1</v>
      </c>
      <c r="E311" s="105" t="str">
        <f>'SERIES_DB-MetaData'!E311</f>
        <v>Tomazevic, Lutman, Capuder and Petkovic (1996)</v>
      </c>
      <c r="F311" s="87" t="str">
        <f>'SERIES_DB-MetaData'!F311</f>
        <v>SI</v>
      </c>
      <c r="G311" s="118">
        <f>'SERIES_DB-MetaData-SI_Units'!I311</f>
        <v>41.1</v>
      </c>
      <c r="H311" s="119">
        <f>('SERIES_DB-MetaData-SI_Units'!L311*1000)/'SERIES_DB-MetaData-SI_Units'!U311</f>
        <v>2.0999999999999996</v>
      </c>
      <c r="I311" s="118">
        <f>'SERIES_DB-MetaData-SI_Units'!S311/'SERIES_DB-MetaData-SI_Units'!P311</f>
        <v>1.8402061855670102</v>
      </c>
      <c r="J311" s="118">
        <f>'SERIES_DB-MetaData-SI_Units'!S311</f>
        <v>1785</v>
      </c>
      <c r="K311" s="120">
        <f>'SERIES_DB-MetaData-SI_Units'!AG311</f>
        <v>-1.4574398908406255E-2</v>
      </c>
      <c r="L311" s="121" t="e">
        <f>'SERIES_DB-MetaData-SI_Units'!AY311</f>
        <v>#DIV/0!</v>
      </c>
      <c r="M311" s="121">
        <f>'SERIES_DB-MetaData-SI_Units'!AZ311</f>
        <v>0</v>
      </c>
      <c r="N311" s="122"/>
      <c r="O311" s="123">
        <f>'SERIES_DB-MetaData-SI_Units'!BX311</f>
        <v>5</v>
      </c>
      <c r="P311" s="123"/>
      <c r="Q311" s="124"/>
      <c r="R311" s="124"/>
      <c r="S311" s="119"/>
      <c r="T311" s="119"/>
      <c r="U311" s="119"/>
      <c r="V311" s="184"/>
      <c r="W311" s="119"/>
      <c r="X311" s="119"/>
      <c r="Y311" s="119"/>
      <c r="Z311" s="119"/>
      <c r="AA311" s="125"/>
      <c r="AB311" s="118"/>
      <c r="AC311" s="118"/>
      <c r="AD311" s="126"/>
      <c r="AE311" s="119"/>
      <c r="AF311" s="119"/>
      <c r="AG311" s="119"/>
      <c r="AH311" s="119"/>
      <c r="AI311" s="119"/>
      <c r="AJ311" s="119"/>
      <c r="AK311" s="119"/>
      <c r="AL311" s="123">
        <f>'SERIES_DB-MetaData-SI_Units'!BX311</f>
        <v>5</v>
      </c>
    </row>
    <row r="312" spans="1:38">
      <c r="A312" s="84">
        <f>'SERIES_DB-MetaData'!A312</f>
        <v>307</v>
      </c>
      <c r="B312" s="84">
        <f>'SERIES_DB-MetaData'!B312</f>
        <v>0</v>
      </c>
      <c r="C312" s="105">
        <f>'SERIES_DB-MetaData'!C312</f>
        <v>2</v>
      </c>
      <c r="D312" s="105" t="str">
        <f>'SERIES_DB-MetaData'!D312</f>
        <v>SW00N2</v>
      </c>
      <c r="E312" s="105" t="str">
        <f>'SERIES_DB-MetaData'!E312</f>
        <v>Tomazevic, Lutman, Capuder and Petkovic (1996)</v>
      </c>
      <c r="F312" s="87" t="str">
        <f>'SERIES_DB-MetaData'!F312</f>
        <v>SI</v>
      </c>
      <c r="G312" s="118">
        <f>'SERIES_DB-MetaData-SI_Units'!I312</f>
        <v>41.1</v>
      </c>
      <c r="H312" s="119">
        <f>('SERIES_DB-MetaData-SI_Units'!L312*1000)/'SERIES_DB-MetaData-SI_Units'!U312</f>
        <v>4.1999999999999993</v>
      </c>
      <c r="I312" s="118">
        <f>'SERIES_DB-MetaData-SI_Units'!S312/'SERIES_DB-MetaData-SI_Units'!P312</f>
        <v>1.8402061855670102</v>
      </c>
      <c r="J312" s="118">
        <f>'SERIES_DB-MetaData-SI_Units'!S312</f>
        <v>1785</v>
      </c>
      <c r="K312" s="120">
        <f>'SERIES_DB-MetaData-SI_Units'!AG312</f>
        <v>-1.4574398908406255E-2</v>
      </c>
      <c r="L312" s="121" t="e">
        <f>'SERIES_DB-MetaData-SI_Units'!AY312</f>
        <v>#DIV/0!</v>
      </c>
      <c r="M312" s="121">
        <f>'SERIES_DB-MetaData-SI_Units'!AZ312</f>
        <v>0</v>
      </c>
      <c r="N312" s="122"/>
      <c r="O312" s="123">
        <f>'SERIES_DB-MetaData-SI_Units'!BX312</f>
        <v>5</v>
      </c>
      <c r="P312" s="123"/>
      <c r="Q312" s="124"/>
      <c r="R312" s="124"/>
      <c r="S312" s="119"/>
      <c r="T312" s="119"/>
      <c r="U312" s="119"/>
      <c r="V312" s="184"/>
      <c r="W312" s="119"/>
      <c r="X312" s="119"/>
      <c r="Y312" s="119"/>
      <c r="Z312" s="119"/>
      <c r="AA312" s="125"/>
      <c r="AB312" s="118"/>
      <c r="AC312" s="118"/>
      <c r="AD312" s="126"/>
      <c r="AE312" s="119"/>
      <c r="AF312" s="119"/>
      <c r="AG312" s="119"/>
      <c r="AH312" s="119"/>
      <c r="AI312" s="119"/>
      <c r="AJ312" s="119"/>
      <c r="AK312" s="119"/>
      <c r="AL312" s="123">
        <f>'SERIES_DB-MetaData-SI_Units'!BX312</f>
        <v>5</v>
      </c>
    </row>
    <row r="313" spans="1:38">
      <c r="A313" s="84">
        <f>'SERIES_DB-MetaData'!A313</f>
        <v>308</v>
      </c>
      <c r="B313" s="84">
        <f>'SERIES_DB-MetaData'!B313</f>
        <v>0</v>
      </c>
      <c r="C313" s="105">
        <f>'SERIES_DB-MetaData'!C313</f>
        <v>3</v>
      </c>
      <c r="D313" s="105" t="str">
        <f>'SERIES_DB-MetaData'!D313</f>
        <v>SW23N1</v>
      </c>
      <c r="E313" s="105" t="str">
        <f>'SERIES_DB-MetaData'!E313</f>
        <v>Tomazevic, Lutman, Capuder and Petkovic (1996)</v>
      </c>
      <c r="F313" s="87" t="str">
        <f>'SERIES_DB-MetaData'!F313</f>
        <v>SI</v>
      </c>
      <c r="G313" s="118">
        <f>'SERIES_DB-MetaData-SI_Units'!I313</f>
        <v>54.8</v>
      </c>
      <c r="H313" s="119">
        <f>('SERIES_DB-MetaData-SI_Units'!L313*1000)/'SERIES_DB-MetaData-SI_Units'!U313</f>
        <v>2.0999999999999996</v>
      </c>
      <c r="I313" s="118">
        <f>'SERIES_DB-MetaData-SI_Units'!S313/'SERIES_DB-MetaData-SI_Units'!P313</f>
        <v>1.8402061855670102</v>
      </c>
      <c r="J313" s="118">
        <f>'SERIES_DB-MetaData-SI_Units'!S313</f>
        <v>1785</v>
      </c>
      <c r="K313" s="120">
        <f>'SERIES_DB-MetaData-SI_Units'!AG313</f>
        <v>0.23319038253450008</v>
      </c>
      <c r="L313" s="121">
        <f>'SERIES_DB-MetaData-SI_Units'!AY313</f>
        <v>3.0787608005179965E-2</v>
      </c>
      <c r="M313" s="121">
        <f>'SERIES_DB-MetaData-SI_Units'!AZ313</f>
        <v>0</v>
      </c>
      <c r="N313" s="122"/>
      <c r="O313" s="123">
        <f>'SERIES_DB-MetaData-SI_Units'!BX313</f>
        <v>5</v>
      </c>
      <c r="P313" s="123"/>
      <c r="Q313" s="124"/>
      <c r="R313" s="124"/>
      <c r="S313" s="119"/>
      <c r="T313" s="119"/>
      <c r="U313" s="119"/>
      <c r="V313" s="184"/>
      <c r="W313" s="119"/>
      <c r="X313" s="119"/>
      <c r="Y313" s="119"/>
      <c r="Z313" s="119"/>
      <c r="AA313" s="125"/>
      <c r="AB313" s="118"/>
      <c r="AC313" s="118"/>
      <c r="AD313" s="126"/>
      <c r="AE313" s="119"/>
      <c r="AF313" s="119"/>
      <c r="AG313" s="119"/>
      <c r="AH313" s="119"/>
      <c r="AI313" s="119"/>
      <c r="AJ313" s="119"/>
      <c r="AK313" s="119"/>
      <c r="AL313" s="123">
        <f>'SERIES_DB-MetaData-SI_Units'!BX313</f>
        <v>5</v>
      </c>
    </row>
    <row r="314" spans="1:38">
      <c r="A314" s="84">
        <f>'SERIES_DB-MetaData'!A314</f>
        <v>309</v>
      </c>
      <c r="B314" s="84">
        <f>'SERIES_DB-MetaData'!B314</f>
        <v>0</v>
      </c>
      <c r="C314" s="105">
        <f>'SERIES_DB-MetaData'!C314</f>
        <v>4</v>
      </c>
      <c r="D314" s="105" t="str">
        <f>'SERIES_DB-MetaData'!D314</f>
        <v>SW23N2</v>
      </c>
      <c r="E314" s="105" t="str">
        <f>'SERIES_DB-MetaData'!E314</f>
        <v>Tomazevic, Lutman, Capuder and Petkovic (1996)</v>
      </c>
      <c r="F314" s="87" t="str">
        <f>'SERIES_DB-MetaData'!F314</f>
        <v>SI</v>
      </c>
      <c r="G314" s="118">
        <f>'SERIES_DB-MetaData-SI_Units'!I314</f>
        <v>54.8</v>
      </c>
      <c r="H314" s="119">
        <f>('SERIES_DB-MetaData-SI_Units'!L314*1000)/'SERIES_DB-MetaData-SI_Units'!U314</f>
        <v>4.1999999999999993</v>
      </c>
      <c r="I314" s="118">
        <f>'SERIES_DB-MetaData-SI_Units'!S314/'SERIES_DB-MetaData-SI_Units'!P314</f>
        <v>1.8402061855670102</v>
      </c>
      <c r="J314" s="118">
        <f>'SERIES_DB-MetaData-SI_Units'!S314</f>
        <v>1785</v>
      </c>
      <c r="K314" s="120">
        <f>'SERIES_DB-MetaData-SI_Units'!AG314</f>
        <v>0.23319038253450008</v>
      </c>
      <c r="L314" s="121">
        <f>'SERIES_DB-MetaData-SI_Units'!AY314</f>
        <v>3.0787608005179965E-2</v>
      </c>
      <c r="M314" s="121">
        <f>'SERIES_DB-MetaData-SI_Units'!AZ314</f>
        <v>0</v>
      </c>
      <c r="N314" s="122"/>
      <c r="O314" s="123">
        <f>'SERIES_DB-MetaData-SI_Units'!BX314</f>
        <v>5</v>
      </c>
      <c r="P314" s="123"/>
      <c r="Q314" s="124"/>
      <c r="R314" s="124"/>
      <c r="S314" s="119"/>
      <c r="T314" s="119"/>
      <c r="U314" s="119"/>
      <c r="V314" s="184"/>
      <c r="W314" s="119"/>
      <c r="X314" s="119"/>
      <c r="Y314" s="119"/>
      <c r="Z314" s="119"/>
      <c r="AA314" s="125"/>
      <c r="AB314" s="118"/>
      <c r="AC314" s="118"/>
      <c r="AD314" s="126"/>
      <c r="AE314" s="119"/>
      <c r="AF314" s="119"/>
      <c r="AG314" s="119"/>
      <c r="AH314" s="119"/>
      <c r="AI314" s="119"/>
      <c r="AJ314" s="119"/>
      <c r="AK314" s="119"/>
      <c r="AL314" s="123">
        <f>'SERIES_DB-MetaData-SI_Units'!BX314</f>
        <v>5</v>
      </c>
    </row>
    <row r="315" spans="1:38">
      <c r="A315" s="84">
        <f>'SERIES_DB-MetaData'!A315</f>
        <v>310</v>
      </c>
      <c r="B315" s="84">
        <f>'SERIES_DB-MetaData'!B315</f>
        <v>0</v>
      </c>
      <c r="C315" s="105">
        <f>'SERIES_DB-MetaData'!C315</f>
        <v>5</v>
      </c>
      <c r="D315" s="105" t="str">
        <f>'SERIES_DB-MetaData'!D315</f>
        <v>SW23C1</v>
      </c>
      <c r="E315" s="105" t="str">
        <f>'SERIES_DB-MetaData'!E315</f>
        <v>Tomazevic, Lutman, Capuder and Petkovic (1996)</v>
      </c>
      <c r="F315" s="87" t="str">
        <f>'SERIES_DB-MetaData'!F315</f>
        <v>SI</v>
      </c>
      <c r="G315" s="118">
        <f>'SERIES_DB-MetaData-SI_Units'!I315</f>
        <v>41.1</v>
      </c>
      <c r="H315" s="119">
        <f>('SERIES_DB-MetaData-SI_Units'!L315*1000)/'SERIES_DB-MetaData-SI_Units'!U315</f>
        <v>2.0999999999999996</v>
      </c>
      <c r="I315" s="118">
        <f>'SERIES_DB-MetaData-SI_Units'!S315/'SERIES_DB-MetaData-SI_Units'!P315</f>
        <v>1.8402061855670102</v>
      </c>
      <c r="J315" s="118">
        <f>'SERIES_DB-MetaData-SI_Units'!S315</f>
        <v>1785</v>
      </c>
      <c r="K315" s="120">
        <f>'SERIES_DB-MetaData-SI_Units'!AG315</f>
        <v>0.23319038253450008</v>
      </c>
      <c r="L315" s="121">
        <f>'SERIES_DB-MetaData-SI_Units'!AY315</f>
        <v>0.15393804002589984</v>
      </c>
      <c r="M315" s="121">
        <f>'SERIES_DB-MetaData-SI_Units'!AZ315</f>
        <v>0</v>
      </c>
      <c r="N315" s="122"/>
      <c r="O315" s="123">
        <f>'SERIES_DB-MetaData-SI_Units'!BX315</f>
        <v>5</v>
      </c>
      <c r="P315" s="123"/>
      <c r="Q315" s="124"/>
      <c r="R315" s="124"/>
      <c r="S315" s="119"/>
      <c r="T315" s="119"/>
      <c r="U315" s="119"/>
      <c r="V315" s="184"/>
      <c r="W315" s="119"/>
      <c r="X315" s="119"/>
      <c r="Y315" s="119"/>
      <c r="Z315" s="119"/>
      <c r="AA315" s="125"/>
      <c r="AB315" s="118"/>
      <c r="AC315" s="118"/>
      <c r="AD315" s="126"/>
      <c r="AE315" s="119"/>
      <c r="AF315" s="119"/>
      <c r="AG315" s="119"/>
      <c r="AH315" s="119"/>
      <c r="AI315" s="119"/>
      <c r="AJ315" s="119"/>
      <c r="AK315" s="119"/>
      <c r="AL315" s="123">
        <f>'SERIES_DB-MetaData-SI_Units'!BX315</f>
        <v>5</v>
      </c>
    </row>
    <row r="316" spans="1:38">
      <c r="A316" s="84">
        <f>'SERIES_DB-MetaData'!A316</f>
        <v>311</v>
      </c>
      <c r="B316" s="84">
        <f>'SERIES_DB-MetaData'!B316</f>
        <v>0</v>
      </c>
      <c r="C316" s="105">
        <f>'SERIES_DB-MetaData'!C316</f>
        <v>6</v>
      </c>
      <c r="D316" s="105" t="str">
        <f>'SERIES_DB-MetaData'!D316</f>
        <v>SW23C2</v>
      </c>
      <c r="E316" s="105" t="str">
        <f>'SERIES_DB-MetaData'!E316</f>
        <v>Tomazevic, Lutman, Capuder and Petkovic (1996)</v>
      </c>
      <c r="F316" s="87" t="str">
        <f>'SERIES_DB-MetaData'!F316</f>
        <v>SI</v>
      </c>
      <c r="G316" s="118">
        <f>'SERIES_DB-MetaData-SI_Units'!I316</f>
        <v>41.1</v>
      </c>
      <c r="H316" s="119">
        <f>('SERIES_DB-MetaData-SI_Units'!L316*1000)/'SERIES_DB-MetaData-SI_Units'!U316</f>
        <v>4.1999999999999993</v>
      </c>
      <c r="I316" s="118">
        <f>'SERIES_DB-MetaData-SI_Units'!S316/'SERIES_DB-MetaData-SI_Units'!P316</f>
        <v>1.8402061855670102</v>
      </c>
      <c r="J316" s="118">
        <f>'SERIES_DB-MetaData-SI_Units'!S316</f>
        <v>1785</v>
      </c>
      <c r="K316" s="120">
        <f>'SERIES_DB-MetaData-SI_Units'!AG316</f>
        <v>0.23319038253450008</v>
      </c>
      <c r="L316" s="121">
        <f>'SERIES_DB-MetaData-SI_Units'!AY316</f>
        <v>0.15393804002589984</v>
      </c>
      <c r="M316" s="121">
        <f>'SERIES_DB-MetaData-SI_Units'!AZ316</f>
        <v>0</v>
      </c>
      <c r="N316" s="122"/>
      <c r="O316" s="123">
        <f>'SERIES_DB-MetaData-SI_Units'!BX316</f>
        <v>5</v>
      </c>
      <c r="P316" s="123"/>
      <c r="Q316" s="124"/>
      <c r="R316" s="124"/>
      <c r="S316" s="119"/>
      <c r="T316" s="119"/>
      <c r="U316" s="119"/>
      <c r="V316" s="184"/>
      <c r="W316" s="119"/>
      <c r="X316" s="119"/>
      <c r="Y316" s="119"/>
      <c r="Z316" s="119"/>
      <c r="AA316" s="125"/>
      <c r="AB316" s="118"/>
      <c r="AC316" s="118"/>
      <c r="AD316" s="126"/>
      <c r="AE316" s="119"/>
      <c r="AF316" s="119"/>
      <c r="AG316" s="119"/>
      <c r="AH316" s="119"/>
      <c r="AI316" s="119"/>
      <c r="AJ316" s="119"/>
      <c r="AK316" s="119"/>
      <c r="AL316" s="123">
        <f>'SERIES_DB-MetaData-SI_Units'!BX316</f>
        <v>5</v>
      </c>
    </row>
    <row r="317" spans="1:38">
      <c r="A317" s="84">
        <f>'SERIES_DB-MetaData'!A317</f>
        <v>312</v>
      </c>
      <c r="B317" s="84">
        <f>'SERIES_DB-MetaData'!B317</f>
        <v>0</v>
      </c>
      <c r="C317" s="105">
        <f>'SERIES_DB-MetaData'!C317</f>
        <v>7</v>
      </c>
      <c r="D317" s="105" t="str">
        <f>'SERIES_DB-MetaData'!D317</f>
        <v>SW60N1</v>
      </c>
      <c r="E317" s="105" t="str">
        <f>'SERIES_DB-MetaData'!E317</f>
        <v>Tomazevic, Lutman, Capuder and Petkovic (1996)</v>
      </c>
      <c r="F317" s="87" t="str">
        <f>'SERIES_DB-MetaData'!F317</f>
        <v>SI</v>
      </c>
      <c r="G317" s="118">
        <f>'SERIES_DB-MetaData-SI_Units'!I317</f>
        <v>41.1</v>
      </c>
      <c r="H317" s="119">
        <f>('SERIES_DB-MetaData-SI_Units'!L317*1000)/'SERIES_DB-MetaData-SI_Units'!U317</f>
        <v>2.0999999999999996</v>
      </c>
      <c r="I317" s="118">
        <f>'SERIES_DB-MetaData-SI_Units'!S317/'SERIES_DB-MetaData-SI_Units'!P317</f>
        <v>1.8402061855670102</v>
      </c>
      <c r="J317" s="118">
        <f>'SERIES_DB-MetaData-SI_Units'!S317</f>
        <v>1785</v>
      </c>
      <c r="K317" s="120">
        <f>'SERIES_DB-MetaData-SI_Units'!AG317</f>
        <v>0.20728034003066678</v>
      </c>
      <c r="L317" s="121">
        <f>'SERIES_DB-MetaData-SI_Units'!AY317</f>
        <v>3.0787608005179965E-2</v>
      </c>
      <c r="M317" s="121">
        <f>'SERIES_DB-MetaData-SI_Units'!AZ317</f>
        <v>0</v>
      </c>
      <c r="N317" s="122"/>
      <c r="O317" s="123">
        <f>'SERIES_DB-MetaData-SI_Units'!BX317</f>
        <v>5</v>
      </c>
      <c r="P317" s="123"/>
      <c r="Q317" s="124"/>
      <c r="R317" s="124"/>
      <c r="S317" s="119"/>
      <c r="T317" s="119"/>
      <c r="U317" s="119"/>
      <c r="V317" s="184"/>
      <c r="W317" s="119"/>
      <c r="X317" s="119"/>
      <c r="Y317" s="119"/>
      <c r="Z317" s="119"/>
      <c r="AA317" s="125"/>
      <c r="AB317" s="118"/>
      <c r="AC317" s="118"/>
      <c r="AD317" s="126"/>
      <c r="AE317" s="119"/>
      <c r="AF317" s="119"/>
      <c r="AG317" s="119"/>
      <c r="AH317" s="119"/>
      <c r="AI317" s="119"/>
      <c r="AJ317" s="119"/>
      <c r="AK317" s="119"/>
      <c r="AL317" s="123">
        <f>'SERIES_DB-MetaData-SI_Units'!BX317</f>
        <v>5</v>
      </c>
    </row>
    <row r="318" spans="1:38">
      <c r="A318" s="84">
        <f>'SERIES_DB-MetaData'!A318</f>
        <v>313</v>
      </c>
      <c r="B318" s="84">
        <f>'SERIES_DB-MetaData'!B318</f>
        <v>0</v>
      </c>
      <c r="C318" s="105">
        <f>'SERIES_DB-MetaData'!C318</f>
        <v>8</v>
      </c>
      <c r="D318" s="105" t="str">
        <f>'SERIES_DB-MetaData'!D318</f>
        <v>SW60N2</v>
      </c>
      <c r="E318" s="105" t="str">
        <f>'SERIES_DB-MetaData'!E318</f>
        <v>Tomazevic, Lutman, Capuder and Petkovic (1996)</v>
      </c>
      <c r="F318" s="87" t="str">
        <f>'SERIES_DB-MetaData'!F318</f>
        <v>SI</v>
      </c>
      <c r="G318" s="118">
        <f>'SERIES_DB-MetaData-SI_Units'!I318</f>
        <v>41.1</v>
      </c>
      <c r="H318" s="119">
        <f>('SERIES_DB-MetaData-SI_Units'!L318*1000)/'SERIES_DB-MetaData-SI_Units'!U318</f>
        <v>4.1999999999999993</v>
      </c>
      <c r="I318" s="118">
        <f>'SERIES_DB-MetaData-SI_Units'!S318/'SERIES_DB-MetaData-SI_Units'!P318</f>
        <v>1.8402061855670102</v>
      </c>
      <c r="J318" s="118">
        <f>'SERIES_DB-MetaData-SI_Units'!S318</f>
        <v>1785</v>
      </c>
      <c r="K318" s="120">
        <f>'SERIES_DB-MetaData-SI_Units'!AG318</f>
        <v>0.20728034003066678</v>
      </c>
      <c r="L318" s="121">
        <f>'SERIES_DB-MetaData-SI_Units'!AY318</f>
        <v>3.0787608005179965E-2</v>
      </c>
      <c r="M318" s="121">
        <f>'SERIES_DB-MetaData-SI_Units'!AZ318</f>
        <v>0</v>
      </c>
      <c r="N318" s="122"/>
      <c r="O318" s="123">
        <f>'SERIES_DB-MetaData-SI_Units'!BX318</f>
        <v>5</v>
      </c>
      <c r="P318" s="123"/>
      <c r="Q318" s="124"/>
      <c r="R318" s="124"/>
      <c r="S318" s="119"/>
      <c r="T318" s="119"/>
      <c r="U318" s="119"/>
      <c r="V318" s="184"/>
      <c r="W318" s="119"/>
      <c r="X318" s="119"/>
      <c r="Y318" s="119"/>
      <c r="Z318" s="119"/>
      <c r="AA318" s="125"/>
      <c r="AB318" s="118"/>
      <c r="AC318" s="118"/>
      <c r="AD318" s="126"/>
      <c r="AE318" s="119"/>
      <c r="AF318" s="119"/>
      <c r="AG318" s="119"/>
      <c r="AH318" s="119"/>
      <c r="AI318" s="119"/>
      <c r="AJ318" s="119"/>
      <c r="AK318" s="119"/>
      <c r="AL318" s="123">
        <f>'SERIES_DB-MetaData-SI_Units'!BX318</f>
        <v>5</v>
      </c>
    </row>
    <row r="319" spans="1:38">
      <c r="A319" s="84">
        <f>'SERIES_DB-MetaData'!A319</f>
        <v>314</v>
      </c>
      <c r="B319" s="84">
        <f>'SERIES_DB-MetaData'!B319</f>
        <v>0</v>
      </c>
      <c r="C319" s="105">
        <f>'SERIES_DB-MetaData'!C319</f>
        <v>9</v>
      </c>
      <c r="D319" s="105" t="str">
        <f>'SERIES_DB-MetaData'!D319</f>
        <v>SW60C1</v>
      </c>
      <c r="E319" s="105" t="str">
        <f>'SERIES_DB-MetaData'!E319</f>
        <v>Tomazevic, Lutman, Capuder and Petkovic (1996)</v>
      </c>
      <c r="F319" s="87" t="str">
        <f>'SERIES_DB-MetaData'!F319</f>
        <v>SI</v>
      </c>
      <c r="G319" s="118">
        <f>'SERIES_DB-MetaData-SI_Units'!I319</f>
        <v>41.1</v>
      </c>
      <c r="H319" s="119">
        <f>('SERIES_DB-MetaData-SI_Units'!L319*1000)/'SERIES_DB-MetaData-SI_Units'!U319</f>
        <v>2.0999999999999996</v>
      </c>
      <c r="I319" s="118">
        <f>'SERIES_DB-MetaData-SI_Units'!S319/'SERIES_DB-MetaData-SI_Units'!P319</f>
        <v>1.8402061855670102</v>
      </c>
      <c r="J319" s="118">
        <f>'SERIES_DB-MetaData-SI_Units'!S319</f>
        <v>1785</v>
      </c>
      <c r="K319" s="120">
        <f>'SERIES_DB-MetaData-SI_Units'!AG319</f>
        <v>0.20728034003066678</v>
      </c>
      <c r="L319" s="121">
        <f>'SERIES_DB-MetaData-SI_Units'!AY319</f>
        <v>0.15393804002589984</v>
      </c>
      <c r="M319" s="121">
        <f>'SERIES_DB-MetaData-SI_Units'!AZ319</f>
        <v>0</v>
      </c>
      <c r="N319" s="122"/>
      <c r="O319" s="123">
        <f>'SERIES_DB-MetaData-SI_Units'!BX319</f>
        <v>5</v>
      </c>
      <c r="P319" s="123"/>
      <c r="Q319" s="124"/>
      <c r="R319" s="124"/>
      <c r="S319" s="119"/>
      <c r="T319" s="119"/>
      <c r="U319" s="119"/>
      <c r="V319" s="184"/>
      <c r="W319" s="119"/>
      <c r="X319" s="119"/>
      <c r="Y319" s="119"/>
      <c r="Z319" s="119"/>
      <c r="AA319" s="125"/>
      <c r="AB319" s="118"/>
      <c r="AC319" s="118"/>
      <c r="AD319" s="126"/>
      <c r="AE319" s="119"/>
      <c r="AF319" s="119"/>
      <c r="AG319" s="119"/>
      <c r="AH319" s="119"/>
      <c r="AI319" s="119"/>
      <c r="AJ319" s="119"/>
      <c r="AK319" s="119"/>
      <c r="AL319" s="123">
        <f>'SERIES_DB-MetaData-SI_Units'!BX319</f>
        <v>5</v>
      </c>
    </row>
    <row r="320" spans="1:38">
      <c r="A320" s="84">
        <f>'SERIES_DB-MetaData'!A320</f>
        <v>315</v>
      </c>
      <c r="B320" s="84">
        <f>'SERIES_DB-MetaData'!B320</f>
        <v>0</v>
      </c>
      <c r="C320" s="105">
        <f>'SERIES_DB-MetaData'!C320</f>
        <v>10</v>
      </c>
      <c r="D320" s="105" t="str">
        <f>'SERIES_DB-MetaData'!D320</f>
        <v>SW60C2</v>
      </c>
      <c r="E320" s="105" t="str">
        <f>'SERIES_DB-MetaData'!E320</f>
        <v>Tomazevic, Lutman, Capuder and Petkovic (1996)</v>
      </c>
      <c r="F320" s="87" t="str">
        <f>'SERIES_DB-MetaData'!F320</f>
        <v>SI</v>
      </c>
      <c r="G320" s="118">
        <f>'SERIES_DB-MetaData-SI_Units'!I320</f>
        <v>41.1</v>
      </c>
      <c r="H320" s="119">
        <f>('SERIES_DB-MetaData-SI_Units'!L320*1000)/'SERIES_DB-MetaData-SI_Units'!U320</f>
        <v>4.1999999999999993</v>
      </c>
      <c r="I320" s="118">
        <f>'SERIES_DB-MetaData-SI_Units'!S320/'SERIES_DB-MetaData-SI_Units'!P320</f>
        <v>1.8402061855670102</v>
      </c>
      <c r="J320" s="118">
        <f>'SERIES_DB-MetaData-SI_Units'!S320</f>
        <v>1785</v>
      </c>
      <c r="K320" s="120">
        <f>'SERIES_DB-MetaData-SI_Units'!AG320</f>
        <v>0.20728034003066678</v>
      </c>
      <c r="L320" s="121">
        <f>'SERIES_DB-MetaData-SI_Units'!AY320</f>
        <v>0.15393804002589984</v>
      </c>
      <c r="M320" s="121">
        <f>'SERIES_DB-MetaData-SI_Units'!AZ320</f>
        <v>0</v>
      </c>
      <c r="N320" s="122"/>
      <c r="O320" s="123">
        <f>'SERIES_DB-MetaData-SI_Units'!BX320</f>
        <v>5</v>
      </c>
      <c r="P320" s="123"/>
      <c r="Q320" s="124"/>
      <c r="R320" s="124"/>
      <c r="S320" s="119"/>
      <c r="T320" s="119"/>
      <c r="U320" s="119"/>
      <c r="V320" s="184"/>
      <c r="W320" s="119"/>
      <c r="X320" s="119"/>
      <c r="Y320" s="119"/>
      <c r="Z320" s="119"/>
      <c r="AA320" s="125"/>
      <c r="AB320" s="118"/>
      <c r="AC320" s="118"/>
      <c r="AD320" s="126"/>
      <c r="AE320" s="119"/>
      <c r="AF320" s="119"/>
      <c r="AG320" s="119"/>
      <c r="AH320" s="119"/>
      <c r="AI320" s="119"/>
      <c r="AJ320" s="119"/>
      <c r="AK320" s="119"/>
      <c r="AL320" s="123">
        <f>'SERIES_DB-MetaData-SI_Units'!BX320</f>
        <v>5</v>
      </c>
    </row>
    <row r="321" spans="1:38">
      <c r="A321" s="84">
        <f>'SERIES_DB-MetaData'!A321</f>
        <v>316</v>
      </c>
      <c r="B321" s="84">
        <f>'SERIES_DB-MetaData'!B321</f>
        <v>0</v>
      </c>
      <c r="C321" s="105">
        <f>'SERIES_DB-MetaData'!C321</f>
        <v>1</v>
      </c>
      <c r="D321" s="105" t="str">
        <f>'SERIES_DB-MetaData'!D321</f>
        <v>Tuboi_2-1</v>
      </c>
      <c r="E321" s="105" t="str">
        <f>'SERIES_DB-MetaData'!E321</f>
        <v>Tuboi (from Lu et al., 2010, NEES Database)</v>
      </c>
      <c r="F321" s="87" t="str">
        <f>'SERIES_DB-MetaData'!F321</f>
        <v>SI</v>
      </c>
      <c r="G321" s="118">
        <f>'SERIES_DB-MetaData-SI_Units'!I321</f>
        <v>29.7</v>
      </c>
      <c r="H321" s="119">
        <f>('SERIES_DB-MetaData-SI_Units'!L321*1000)/'SERIES_DB-MetaData-SI_Units'!U321</f>
        <v>0</v>
      </c>
      <c r="I321" s="118">
        <f>'SERIES_DB-MetaData-SI_Units'!S321/'SERIES_DB-MetaData-SI_Units'!P321</f>
        <v>0.98619329388560162</v>
      </c>
      <c r="J321" s="118">
        <f>'SERIES_DB-MetaData-SI_Units'!S321</f>
        <v>500</v>
      </c>
      <c r="K321" s="120">
        <f>'SERIES_DB-MetaData-SI_Units'!AG321</f>
        <v>1.6562140319618162</v>
      </c>
      <c r="L321" s="121">
        <f>'SERIES_DB-MetaData-SI_Units'!AY321</f>
        <v>0.58721358011024172</v>
      </c>
      <c r="M321" s="121">
        <f>'SERIES_DB-MetaData-SI_Units'!AZ321</f>
        <v>0</v>
      </c>
      <c r="N321" s="122"/>
      <c r="O321" s="123">
        <f>'SERIES_DB-MetaData-SI_Units'!BX321</f>
        <v>4</v>
      </c>
      <c r="P321" s="123"/>
      <c r="Q321" s="124"/>
      <c r="R321" s="124"/>
      <c r="S321" s="119"/>
      <c r="T321" s="119"/>
      <c r="U321" s="119"/>
      <c r="V321" s="184"/>
      <c r="W321" s="119"/>
      <c r="X321" s="119"/>
      <c r="Y321" s="119"/>
      <c r="Z321" s="119"/>
      <c r="AA321" s="125"/>
      <c r="AB321" s="118"/>
      <c r="AC321" s="118"/>
      <c r="AD321" s="126"/>
      <c r="AE321" s="119"/>
      <c r="AF321" s="119"/>
      <c r="AG321" s="119"/>
      <c r="AH321" s="119"/>
      <c r="AI321" s="119"/>
      <c r="AJ321" s="119"/>
      <c r="AK321" s="119"/>
      <c r="AL321" s="123">
        <f>'SERIES_DB-MetaData-SI_Units'!BX321</f>
        <v>4</v>
      </c>
    </row>
    <row r="322" spans="1:38">
      <c r="A322" s="84">
        <f>'SERIES_DB-MetaData'!A322</f>
        <v>317</v>
      </c>
      <c r="B322" s="84">
        <f>'SERIES_DB-MetaData'!B322</f>
        <v>0</v>
      </c>
      <c r="C322" s="105">
        <f>'SERIES_DB-MetaData'!C322</f>
        <v>2</v>
      </c>
      <c r="D322" s="105" t="str">
        <f>'SERIES_DB-MetaData'!D322</f>
        <v>Tuboi_2-2</v>
      </c>
      <c r="E322" s="105" t="str">
        <f>'SERIES_DB-MetaData'!E322</f>
        <v>Tuboi (from Lu et al., 2010, NEES Database)</v>
      </c>
      <c r="F322" s="87" t="str">
        <f>'SERIES_DB-MetaData'!F322</f>
        <v>SI</v>
      </c>
      <c r="G322" s="118">
        <f>'SERIES_DB-MetaData-SI_Units'!I322</f>
        <v>28.6</v>
      </c>
      <c r="H322" s="119">
        <f>('SERIES_DB-MetaData-SI_Units'!L322*1000)/'SERIES_DB-MetaData-SI_Units'!U322</f>
        <v>0</v>
      </c>
      <c r="I322" s="118">
        <f>'SERIES_DB-MetaData-SI_Units'!S322/'SERIES_DB-MetaData-SI_Units'!P322</f>
        <v>0.98619329388560162</v>
      </c>
      <c r="J322" s="118">
        <f>'SERIES_DB-MetaData-SI_Units'!S322</f>
        <v>500</v>
      </c>
      <c r="K322" s="120">
        <f>'SERIES_DB-MetaData-SI_Units'!AG322</f>
        <v>3.4555576716240362</v>
      </c>
      <c r="L322" s="121">
        <f>'SERIES_DB-MetaData-SI_Units'!AY322</f>
        <v>0.58721358011024172</v>
      </c>
      <c r="M322" s="121">
        <f>'SERIES_DB-MetaData-SI_Units'!AZ322</f>
        <v>0</v>
      </c>
      <c r="N322" s="122"/>
      <c r="O322" s="123">
        <f>'SERIES_DB-MetaData-SI_Units'!BX322</f>
        <v>4</v>
      </c>
      <c r="P322" s="123"/>
      <c r="Q322" s="124"/>
      <c r="R322" s="124"/>
      <c r="S322" s="119"/>
      <c r="T322" s="119"/>
      <c r="U322" s="119"/>
      <c r="V322" s="184"/>
      <c r="W322" s="119"/>
      <c r="X322" s="119"/>
      <c r="Y322" s="119"/>
      <c r="Z322" s="119"/>
      <c r="AA322" s="125"/>
      <c r="AB322" s="118"/>
      <c r="AC322" s="118"/>
      <c r="AD322" s="126"/>
      <c r="AE322" s="119"/>
      <c r="AF322" s="119"/>
      <c r="AG322" s="119"/>
      <c r="AH322" s="119"/>
      <c r="AI322" s="119"/>
      <c r="AJ322" s="119"/>
      <c r="AK322" s="119"/>
      <c r="AL322" s="123">
        <f>'SERIES_DB-MetaData-SI_Units'!BX322</f>
        <v>4</v>
      </c>
    </row>
    <row r="323" spans="1:38">
      <c r="A323" s="84">
        <f>'SERIES_DB-MetaData'!A323</f>
        <v>318</v>
      </c>
      <c r="B323" s="84">
        <f>'SERIES_DB-MetaData'!B323</f>
        <v>0</v>
      </c>
      <c r="C323" s="105">
        <f>'SERIES_DB-MetaData'!C323</f>
        <v>1</v>
      </c>
      <c r="D323" s="105" t="str">
        <f>'SERIES_DB-MetaData'!D323</f>
        <v>0.05'</v>
      </c>
      <c r="E323" s="105" t="str">
        <f>'SERIES_DB-MetaData'!E323</f>
        <v>Wallace et al. 2008</v>
      </c>
      <c r="F323" s="87" t="str">
        <f>'SERIES_DB-MetaData'!F323</f>
        <v>SI</v>
      </c>
      <c r="G323" s="118">
        <f>'SERIES_DB-MetaData-SI_Units'!I323</f>
        <v>31</v>
      </c>
      <c r="H323" s="119">
        <f>('SERIES_DB-MetaData-SI_Units'!L323*1000)/'SERIES_DB-MetaData-SI_Units'!U323</f>
        <v>1.55</v>
      </c>
      <c r="I323" s="118">
        <f>'SERIES_DB-MetaData-SI_Units'!S323/'SERIES_DB-MetaData-SI_Units'!P323</f>
        <v>0.44525547445255476</v>
      </c>
      <c r="J323" s="118">
        <f>'SERIES_DB-MetaData-SI_Units'!S323</f>
        <v>610</v>
      </c>
      <c r="K323" s="120">
        <f>'SERIES_DB-MetaData-SI_Units'!AG323</f>
        <v>0.12748010911848709</v>
      </c>
      <c r="L323" s="121">
        <f>'SERIES_DB-MetaData-SI_Units'!AY323</f>
        <v>0.57261557210599123</v>
      </c>
      <c r="M323" s="121">
        <f>'SERIES_DB-MetaData-SI_Units'!AZ323</f>
        <v>0</v>
      </c>
      <c r="N323" s="122"/>
      <c r="O323" s="123">
        <f>'SERIES_DB-MetaData-SI_Units'!BX323</f>
        <v>3</v>
      </c>
      <c r="P323" s="123"/>
      <c r="Q323" s="124"/>
      <c r="R323" s="124"/>
      <c r="S323" s="119"/>
      <c r="T323" s="119"/>
      <c r="U323" s="119"/>
      <c r="V323" s="184"/>
      <c r="W323" s="119"/>
      <c r="X323" s="119"/>
      <c r="Y323" s="119"/>
      <c r="Z323" s="119"/>
      <c r="AA323" s="125"/>
      <c r="AB323" s="118"/>
      <c r="AC323" s="118"/>
      <c r="AD323" s="126"/>
      <c r="AE323" s="119"/>
      <c r="AF323" s="119"/>
      <c r="AG323" s="119"/>
      <c r="AH323" s="119"/>
      <c r="AI323" s="119"/>
      <c r="AJ323" s="119"/>
      <c r="AK323" s="119"/>
      <c r="AL323" s="123">
        <f>'SERIES_DB-MetaData-SI_Units'!BX323</f>
        <v>3</v>
      </c>
    </row>
    <row r="324" spans="1:38">
      <c r="A324" s="84">
        <f>'SERIES_DB-MetaData'!A324</f>
        <v>319</v>
      </c>
      <c r="B324" s="84">
        <f>'SERIES_DB-MetaData'!B324</f>
        <v>0</v>
      </c>
      <c r="C324" s="105">
        <f>'SERIES_DB-MetaData'!C324</f>
        <v>2</v>
      </c>
      <c r="D324" s="105" t="str">
        <f>'SERIES_DB-MetaData'!D324</f>
        <v>0.1'</v>
      </c>
      <c r="E324" s="105" t="str">
        <f>'SERIES_DB-MetaData'!E324</f>
        <v>Wallace et al. 2008</v>
      </c>
      <c r="F324" s="87" t="str">
        <f>'SERIES_DB-MetaData'!F324</f>
        <v>SI</v>
      </c>
      <c r="G324" s="118">
        <f>'SERIES_DB-MetaData-SI_Units'!I324</f>
        <v>31</v>
      </c>
      <c r="H324" s="119">
        <f>('SERIES_DB-MetaData-SI_Units'!L324*1000)/'SERIES_DB-MetaData-SI_Units'!U324</f>
        <v>3.1</v>
      </c>
      <c r="I324" s="118">
        <f>'SERIES_DB-MetaData-SI_Units'!S324/'SERIES_DB-MetaData-SI_Units'!P324</f>
        <v>0.44525547445255476</v>
      </c>
      <c r="J324" s="118">
        <f>'SERIES_DB-MetaData-SI_Units'!S324</f>
        <v>610</v>
      </c>
      <c r="K324" s="120">
        <f>'SERIES_DB-MetaData-SI_Units'!AG324</f>
        <v>0.12748010911848709</v>
      </c>
      <c r="L324" s="121">
        <f>'SERIES_DB-MetaData-SI_Units'!AY324</f>
        <v>0.57261557210599123</v>
      </c>
      <c r="M324" s="121">
        <f>'SERIES_DB-MetaData-SI_Units'!AZ324</f>
        <v>0</v>
      </c>
      <c r="N324" s="122"/>
      <c r="O324" s="123">
        <f>'SERIES_DB-MetaData-SI_Units'!BX324</f>
        <v>3</v>
      </c>
      <c r="P324" s="123"/>
      <c r="Q324" s="124"/>
      <c r="R324" s="124"/>
      <c r="S324" s="119"/>
      <c r="T324" s="119"/>
      <c r="U324" s="119"/>
      <c r="V324" s="184"/>
      <c r="W324" s="119"/>
      <c r="X324" s="119"/>
      <c r="Y324" s="119"/>
      <c r="Z324" s="119"/>
      <c r="AA324" s="125"/>
      <c r="AB324" s="118"/>
      <c r="AC324" s="118"/>
      <c r="AD324" s="126"/>
      <c r="AE324" s="119"/>
      <c r="AF324" s="119"/>
      <c r="AG324" s="119"/>
      <c r="AH324" s="119"/>
      <c r="AI324" s="119"/>
      <c r="AJ324" s="119"/>
      <c r="AK324" s="119"/>
      <c r="AL324" s="123">
        <f>'SERIES_DB-MetaData-SI_Units'!BX324</f>
        <v>3</v>
      </c>
    </row>
    <row r="325" spans="1:38">
      <c r="A325" s="84">
        <f>'SERIES_DB-MetaData'!A325</f>
        <v>320</v>
      </c>
      <c r="B325" s="84">
        <f>'SERIES_DB-MetaData'!B325</f>
        <v>0</v>
      </c>
      <c r="C325" s="105">
        <f>'SERIES_DB-MetaData'!C325</f>
        <v>1</v>
      </c>
      <c r="D325" s="105" t="str">
        <f>'SERIES_DB-MetaData'!D325</f>
        <v>SW1-1</v>
      </c>
      <c r="E325" s="105" t="str">
        <f>'SERIES_DB-MetaData'!E325</f>
        <v>Zhang, 2007 (from Lu et al., 2010, NEES Database)</v>
      </c>
      <c r="F325" s="87" t="str">
        <f>'SERIES_DB-MetaData'!F325</f>
        <v>SI</v>
      </c>
      <c r="G325" s="118">
        <f>'SERIES_DB-MetaData-SI_Units'!I325</f>
        <v>20.7</v>
      </c>
      <c r="H325" s="119">
        <f>('SERIES_DB-MetaData-SI_Units'!L325*1000)/'SERIES_DB-MetaData-SI_Units'!U325</f>
        <v>4.3469999999999986</v>
      </c>
      <c r="I325" s="118">
        <f>'SERIES_DB-MetaData-SI_Units'!S325/'SERIES_DB-MetaData-SI_Units'!P325</f>
        <v>2</v>
      </c>
      <c r="J325" s="118">
        <f>'SERIES_DB-MetaData-SI_Units'!S325</f>
        <v>2000</v>
      </c>
      <c r="K325" s="120">
        <f>'SERIES_DB-MetaData-SI_Units'!AG325</f>
        <v>0.37699111843077515</v>
      </c>
      <c r="L325" s="121">
        <f>'SERIES_DB-MetaData-SI_Units'!AY325</f>
        <v>0.56548667764616278</v>
      </c>
      <c r="M325" s="121">
        <f>'SERIES_DB-MetaData-SI_Units'!AZ325</f>
        <v>0</v>
      </c>
      <c r="N325" s="122"/>
      <c r="O325" s="123">
        <f>'SERIES_DB-MetaData-SI_Units'!BX325</f>
        <v>1</v>
      </c>
      <c r="P325" s="123"/>
      <c r="Q325" s="124"/>
      <c r="R325" s="124"/>
      <c r="S325" s="119"/>
      <c r="T325" s="119"/>
      <c r="U325" s="119"/>
      <c r="V325" s="184"/>
      <c r="W325" s="119"/>
      <c r="X325" s="119"/>
      <c r="Y325" s="119"/>
      <c r="Z325" s="119"/>
      <c r="AA325" s="125"/>
      <c r="AB325" s="118"/>
      <c r="AC325" s="118"/>
      <c r="AD325" s="126"/>
      <c r="AE325" s="119"/>
      <c r="AF325" s="119"/>
      <c r="AG325" s="119"/>
      <c r="AH325" s="119"/>
      <c r="AI325" s="119"/>
      <c r="AJ325" s="119"/>
      <c r="AK325" s="119"/>
      <c r="AL325" s="123">
        <f>'SERIES_DB-MetaData-SI_Units'!BX325</f>
        <v>1</v>
      </c>
    </row>
    <row r="326" spans="1:38">
      <c r="A326" s="84">
        <f>'SERIES_DB-MetaData'!A326</f>
        <v>321</v>
      </c>
      <c r="B326" s="84">
        <f>'SERIES_DB-MetaData'!B326</f>
        <v>0</v>
      </c>
      <c r="C326" s="105">
        <f>'SERIES_DB-MetaData'!C326</f>
        <v>2</v>
      </c>
      <c r="D326" s="105" t="str">
        <f>'SERIES_DB-MetaData'!D326</f>
        <v>SW1-2</v>
      </c>
      <c r="E326" s="105" t="str">
        <f>'SERIES_DB-MetaData'!E326</f>
        <v>Zhang, 2007 (from Lu et al., 2010, NEES Database)</v>
      </c>
      <c r="F326" s="87" t="str">
        <f>'SERIES_DB-MetaData'!F326</f>
        <v>SI</v>
      </c>
      <c r="G326" s="118">
        <f>'SERIES_DB-MetaData-SI_Units'!I326</f>
        <v>20.7</v>
      </c>
      <c r="H326" s="119">
        <f>('SERIES_DB-MetaData-SI_Units'!L326*1000)/'SERIES_DB-MetaData-SI_Units'!U326</f>
        <v>8.9009999999999998</v>
      </c>
      <c r="I326" s="118">
        <f>'SERIES_DB-MetaData-SI_Units'!S326/'SERIES_DB-MetaData-SI_Units'!P326</f>
        <v>2</v>
      </c>
      <c r="J326" s="118">
        <f>'SERIES_DB-MetaData-SI_Units'!S326</f>
        <v>2000</v>
      </c>
      <c r="K326" s="120">
        <f>'SERIES_DB-MetaData-SI_Units'!AG326</f>
        <v>0.37699111843077515</v>
      </c>
      <c r="L326" s="121">
        <f>'SERIES_DB-MetaData-SI_Units'!AY326</f>
        <v>0.56548667764616278</v>
      </c>
      <c r="M326" s="121">
        <f>'SERIES_DB-MetaData-SI_Units'!AZ326</f>
        <v>0</v>
      </c>
      <c r="N326" s="122"/>
      <c r="O326" s="123">
        <f>'SERIES_DB-MetaData-SI_Units'!BX326</f>
        <v>9</v>
      </c>
      <c r="P326" s="123"/>
      <c r="Q326" s="124"/>
      <c r="R326" s="124"/>
      <c r="S326" s="119"/>
      <c r="T326" s="119"/>
      <c r="U326" s="119"/>
      <c r="V326" s="184"/>
      <c r="W326" s="119"/>
      <c r="X326" s="119"/>
      <c r="Y326" s="119"/>
      <c r="Z326" s="119"/>
      <c r="AA326" s="125"/>
      <c r="AB326" s="118"/>
      <c r="AC326" s="118"/>
      <c r="AD326" s="126"/>
      <c r="AE326" s="119"/>
      <c r="AF326" s="119"/>
      <c r="AG326" s="119"/>
      <c r="AH326" s="119"/>
      <c r="AI326" s="119"/>
      <c r="AJ326" s="119"/>
      <c r="AK326" s="119"/>
      <c r="AL326" s="123">
        <f>'SERIES_DB-MetaData-SI_Units'!BX326</f>
        <v>9</v>
      </c>
    </row>
    <row r="327" spans="1:38">
      <c r="A327" s="84">
        <f>'SERIES_DB-MetaData'!A327</f>
        <v>322</v>
      </c>
      <c r="B327" s="84">
        <f>'SERIES_DB-MetaData'!B327</f>
        <v>0</v>
      </c>
      <c r="C327" s="105">
        <f>'SERIES_DB-MetaData'!C327</f>
        <v>3</v>
      </c>
      <c r="D327" s="105" t="str">
        <f>'SERIES_DB-MetaData'!D327</f>
        <v>SW1-3</v>
      </c>
      <c r="E327" s="105" t="str">
        <f>'SERIES_DB-MetaData'!E327</f>
        <v>Zhang, 2007 (from Lu et al., 2010, NEES Database)</v>
      </c>
      <c r="F327" s="87" t="str">
        <f>'SERIES_DB-MetaData'!F327</f>
        <v>SI</v>
      </c>
      <c r="G327" s="118">
        <f>'SERIES_DB-MetaData-SI_Units'!I327</f>
        <v>20.7</v>
      </c>
      <c r="H327" s="119">
        <f>('SERIES_DB-MetaData-SI_Units'!L327*1000)/'SERIES_DB-MetaData-SI_Units'!U327</f>
        <v>13.247999999999999</v>
      </c>
      <c r="I327" s="118">
        <f>'SERIES_DB-MetaData-SI_Units'!S327/'SERIES_DB-MetaData-SI_Units'!P327</f>
        <v>2</v>
      </c>
      <c r="J327" s="118">
        <f>'SERIES_DB-MetaData-SI_Units'!S327</f>
        <v>2000</v>
      </c>
      <c r="K327" s="120">
        <f>'SERIES_DB-MetaData-SI_Units'!AG327</f>
        <v>0.37699111843077515</v>
      </c>
      <c r="L327" s="121">
        <f>'SERIES_DB-MetaData-SI_Units'!AY327</f>
        <v>0.56548667764616278</v>
      </c>
      <c r="M327" s="121">
        <f>'SERIES_DB-MetaData-SI_Units'!AZ327</f>
        <v>0</v>
      </c>
      <c r="N327" s="122"/>
      <c r="O327" s="123">
        <f>'SERIES_DB-MetaData-SI_Units'!BX327</f>
        <v>1</v>
      </c>
      <c r="P327" s="123"/>
      <c r="Q327" s="124"/>
      <c r="R327" s="124"/>
      <c r="S327" s="119"/>
      <c r="T327" s="119"/>
      <c r="U327" s="119"/>
      <c r="V327" s="184"/>
      <c r="W327" s="119"/>
      <c r="X327" s="119"/>
      <c r="Y327" s="119"/>
      <c r="Z327" s="119"/>
      <c r="AA327" s="125"/>
      <c r="AB327" s="118"/>
      <c r="AC327" s="118"/>
      <c r="AD327" s="126"/>
      <c r="AE327" s="119"/>
      <c r="AF327" s="119"/>
      <c r="AG327" s="119"/>
      <c r="AH327" s="119"/>
      <c r="AI327" s="119"/>
      <c r="AJ327" s="119"/>
      <c r="AK327" s="119"/>
      <c r="AL327" s="123">
        <f>'SERIES_DB-MetaData-SI_Units'!BX327</f>
        <v>1</v>
      </c>
    </row>
    <row r="328" spans="1:38">
      <c r="A328" s="84">
        <f>'SERIES_DB-MetaData'!A328</f>
        <v>323</v>
      </c>
      <c r="B328" s="84">
        <f>'SERIES_DB-MetaData'!B328</f>
        <v>0</v>
      </c>
      <c r="C328" s="105">
        <f>'SERIES_DB-MetaData'!C328</f>
        <v>4</v>
      </c>
      <c r="D328" s="105" t="str">
        <f>'SERIES_DB-MetaData'!D328</f>
        <v>SW1-4</v>
      </c>
      <c r="E328" s="105" t="str">
        <f>'SERIES_DB-MetaData'!E328</f>
        <v>Zhang, 2007 (from Lu et al., 2010, NEES Database)</v>
      </c>
      <c r="F328" s="87" t="str">
        <f>'SERIES_DB-MetaData'!F328</f>
        <v>SI</v>
      </c>
      <c r="G328" s="118">
        <f>'SERIES_DB-MetaData-SI_Units'!I328</f>
        <v>20.7</v>
      </c>
      <c r="H328" s="119">
        <f>('SERIES_DB-MetaData-SI_Units'!L328*1000)/'SERIES_DB-MetaData-SI_Units'!U328</f>
        <v>17.802</v>
      </c>
      <c r="I328" s="118">
        <f>'SERIES_DB-MetaData-SI_Units'!S328/'SERIES_DB-MetaData-SI_Units'!P328</f>
        <v>2</v>
      </c>
      <c r="J328" s="118">
        <f>'SERIES_DB-MetaData-SI_Units'!S328</f>
        <v>2000</v>
      </c>
      <c r="K328" s="120">
        <f>'SERIES_DB-MetaData-SI_Units'!AG328</f>
        <v>0.37699111843077515</v>
      </c>
      <c r="L328" s="121">
        <f>'SERIES_DB-MetaData-SI_Units'!AY328</f>
        <v>0.56548667764616278</v>
      </c>
      <c r="M328" s="121">
        <f>'SERIES_DB-MetaData-SI_Units'!AZ328</f>
        <v>0</v>
      </c>
      <c r="N328" s="122"/>
      <c r="O328" s="123">
        <f>'SERIES_DB-MetaData-SI_Units'!BX328</f>
        <v>1</v>
      </c>
      <c r="P328" s="123"/>
      <c r="Q328" s="124"/>
      <c r="R328" s="124"/>
      <c r="S328" s="119"/>
      <c r="T328" s="119"/>
      <c r="U328" s="119"/>
      <c r="V328" s="184"/>
      <c r="W328" s="119"/>
      <c r="X328" s="119"/>
      <c r="Y328" s="119"/>
      <c r="Z328" s="119"/>
      <c r="AA328" s="125"/>
      <c r="AB328" s="118"/>
      <c r="AC328" s="118"/>
      <c r="AD328" s="126"/>
      <c r="AE328" s="119"/>
      <c r="AF328" s="119"/>
      <c r="AG328" s="119"/>
      <c r="AH328" s="119"/>
      <c r="AI328" s="119"/>
      <c r="AJ328" s="119"/>
      <c r="AK328" s="119"/>
      <c r="AL328" s="123">
        <f>'SERIES_DB-MetaData-SI_Units'!BX328</f>
        <v>1</v>
      </c>
    </row>
    <row r="329" spans="1:38">
      <c r="A329" s="84">
        <f>'SERIES_DB-MetaData'!A329</f>
        <v>324</v>
      </c>
      <c r="B329" s="84">
        <f>'SERIES_DB-MetaData'!B329</f>
        <v>0</v>
      </c>
      <c r="C329" s="105">
        <f>'SERIES_DB-MetaData'!C329</f>
        <v>5</v>
      </c>
      <c r="D329" s="105" t="str">
        <f>'SERIES_DB-MetaData'!D329</f>
        <v>SW2-1</v>
      </c>
      <c r="E329" s="105" t="str">
        <f>'SERIES_DB-MetaData'!E329</f>
        <v>Zhang, 2007 (from Lu et al., 2010, NEES Database)</v>
      </c>
      <c r="F329" s="87" t="str">
        <f>'SERIES_DB-MetaData'!F329</f>
        <v>SI</v>
      </c>
      <c r="G329" s="118">
        <f>'SERIES_DB-MetaData-SI_Units'!I329</f>
        <v>30.8</v>
      </c>
      <c r="H329" s="119">
        <f>('SERIES_DB-MetaData-SI_Units'!L329*1000)/'SERIES_DB-MetaData-SI_Units'!U329</f>
        <v>9.24</v>
      </c>
      <c r="I329" s="118">
        <f>'SERIES_DB-MetaData-SI_Units'!S329/'SERIES_DB-MetaData-SI_Units'!P329</f>
        <v>1</v>
      </c>
      <c r="J329" s="118">
        <f>'SERIES_DB-MetaData-SI_Units'!S329</f>
        <v>1000</v>
      </c>
      <c r="K329" s="120">
        <f>'SERIES_DB-MetaData-SI_Units'!AG329</f>
        <v>0.37699111843077515</v>
      </c>
      <c r="L329" s="121">
        <f>'SERIES_DB-MetaData-SI_Units'!AY329</f>
        <v>0.56548667764616278</v>
      </c>
      <c r="M329" s="121">
        <f>'SERIES_DB-MetaData-SI_Units'!AZ329</f>
        <v>0</v>
      </c>
      <c r="N329" s="122"/>
      <c r="O329" s="123">
        <f>'SERIES_DB-MetaData-SI_Units'!BX329</f>
        <v>5</v>
      </c>
      <c r="P329" s="123"/>
      <c r="Q329" s="124"/>
      <c r="R329" s="124"/>
      <c r="S329" s="119"/>
      <c r="T329" s="119"/>
      <c r="U329" s="119"/>
      <c r="V329" s="184"/>
      <c r="W329" s="119"/>
      <c r="X329" s="119"/>
      <c r="Y329" s="119"/>
      <c r="Z329" s="119"/>
      <c r="AA329" s="125"/>
      <c r="AB329" s="118"/>
      <c r="AC329" s="118"/>
      <c r="AD329" s="126"/>
      <c r="AE329" s="119"/>
      <c r="AF329" s="119"/>
      <c r="AG329" s="119"/>
      <c r="AH329" s="119"/>
      <c r="AI329" s="119"/>
      <c r="AJ329" s="119"/>
      <c r="AK329" s="119"/>
      <c r="AL329" s="123">
        <f>'SERIES_DB-MetaData-SI_Units'!BX329</f>
        <v>5</v>
      </c>
    </row>
    <row r="330" spans="1:38">
      <c r="A330" s="84">
        <f>'SERIES_DB-MetaData'!A330</f>
        <v>325</v>
      </c>
      <c r="B330" s="84">
        <f>'SERIES_DB-MetaData'!B330</f>
        <v>0</v>
      </c>
      <c r="C330" s="105">
        <f>'SERIES_DB-MetaData'!C330</f>
        <v>6</v>
      </c>
      <c r="D330" s="105" t="str">
        <f>'SERIES_DB-MetaData'!D330</f>
        <v>SW2-2</v>
      </c>
      <c r="E330" s="105" t="str">
        <f>'SERIES_DB-MetaData'!E330</f>
        <v>Zhang, 2007 (from Lu et al., 2010, NEES Database)</v>
      </c>
      <c r="F330" s="87" t="str">
        <f>'SERIES_DB-MetaData'!F330</f>
        <v>SI</v>
      </c>
      <c r="G330" s="118">
        <f>'SERIES_DB-MetaData-SI_Units'!I330</f>
        <v>30.8</v>
      </c>
      <c r="H330" s="119">
        <f>('SERIES_DB-MetaData-SI_Units'!L330*1000)/'SERIES_DB-MetaData-SI_Units'!U330</f>
        <v>9.24</v>
      </c>
      <c r="I330" s="118">
        <f>'SERIES_DB-MetaData-SI_Units'!S330/'SERIES_DB-MetaData-SI_Units'!P330</f>
        <v>1.5</v>
      </c>
      <c r="J330" s="118">
        <f>'SERIES_DB-MetaData-SI_Units'!S330</f>
        <v>1500</v>
      </c>
      <c r="K330" s="120">
        <f>'SERIES_DB-MetaData-SI_Units'!AG330</f>
        <v>0.37699111843077515</v>
      </c>
      <c r="L330" s="121">
        <f>'SERIES_DB-MetaData-SI_Units'!AY330</f>
        <v>0.56548667764616278</v>
      </c>
      <c r="M330" s="121">
        <f>'SERIES_DB-MetaData-SI_Units'!AZ330</f>
        <v>0</v>
      </c>
      <c r="N330" s="122"/>
      <c r="O330" s="123">
        <f>'SERIES_DB-MetaData-SI_Units'!BX330</f>
        <v>1</v>
      </c>
      <c r="P330" s="123"/>
      <c r="Q330" s="124"/>
      <c r="R330" s="124"/>
      <c r="S330" s="119"/>
      <c r="T330" s="119"/>
      <c r="U330" s="119"/>
      <c r="V330" s="184"/>
      <c r="W330" s="119"/>
      <c r="X330" s="119"/>
      <c r="Y330" s="119"/>
      <c r="Z330" s="119"/>
      <c r="AA330" s="125"/>
      <c r="AB330" s="118"/>
      <c r="AC330" s="118"/>
      <c r="AD330" s="126"/>
      <c r="AE330" s="119"/>
      <c r="AF330" s="119"/>
      <c r="AG330" s="119"/>
      <c r="AH330" s="119"/>
      <c r="AI330" s="119"/>
      <c r="AJ330" s="119"/>
      <c r="AK330" s="119"/>
      <c r="AL330" s="123">
        <f>'SERIES_DB-MetaData-SI_Units'!BX330</f>
        <v>1</v>
      </c>
    </row>
    <row r="331" spans="1:38">
      <c r="A331" s="84">
        <f>'SERIES_DB-MetaData'!A331</f>
        <v>326</v>
      </c>
      <c r="B331" s="84">
        <f>'SERIES_DB-MetaData'!B331</f>
        <v>0</v>
      </c>
      <c r="C331" s="105">
        <f>'SERIES_DB-MetaData'!C331</f>
        <v>7</v>
      </c>
      <c r="D331" s="105" t="str">
        <f>'SERIES_DB-MetaData'!D331</f>
        <v>SW2-3</v>
      </c>
      <c r="E331" s="105" t="str">
        <f>'SERIES_DB-MetaData'!E331</f>
        <v>Zhang, 2007 (from Lu et al., 2010, NEES Database)</v>
      </c>
      <c r="F331" s="87" t="str">
        <f>'SERIES_DB-MetaData'!F331</f>
        <v>SI</v>
      </c>
      <c r="G331" s="118">
        <f>'SERIES_DB-MetaData-SI_Units'!I331</f>
        <v>30.8</v>
      </c>
      <c r="H331" s="119">
        <f>('SERIES_DB-MetaData-SI_Units'!L331*1000)/'SERIES_DB-MetaData-SI_Units'!U331</f>
        <v>9.24</v>
      </c>
      <c r="I331" s="118">
        <f>'SERIES_DB-MetaData-SI_Units'!S331/'SERIES_DB-MetaData-SI_Units'!P331</f>
        <v>2</v>
      </c>
      <c r="J331" s="118">
        <f>'SERIES_DB-MetaData-SI_Units'!S331</f>
        <v>2000</v>
      </c>
      <c r="K331" s="120">
        <f>'SERIES_DB-MetaData-SI_Units'!AG331</f>
        <v>0.37699111843077515</v>
      </c>
      <c r="L331" s="121">
        <f>'SERIES_DB-MetaData-SI_Units'!AY331</f>
        <v>0.56548667764616278</v>
      </c>
      <c r="M331" s="121">
        <f>'SERIES_DB-MetaData-SI_Units'!AZ331</f>
        <v>0</v>
      </c>
      <c r="N331" s="122"/>
      <c r="O331" s="123">
        <f>'SERIES_DB-MetaData-SI_Units'!BX331</f>
        <v>1</v>
      </c>
      <c r="P331" s="123"/>
      <c r="Q331" s="124"/>
      <c r="R331" s="124"/>
      <c r="S331" s="119"/>
      <c r="T331" s="119"/>
      <c r="U331" s="119"/>
      <c r="V331" s="184"/>
      <c r="W331" s="119"/>
      <c r="X331" s="119"/>
      <c r="Y331" s="119"/>
      <c r="Z331" s="119"/>
      <c r="AA331" s="125"/>
      <c r="AB331" s="118"/>
      <c r="AC331" s="118"/>
      <c r="AD331" s="126"/>
      <c r="AE331" s="119"/>
      <c r="AF331" s="119"/>
      <c r="AG331" s="119"/>
      <c r="AH331" s="119"/>
      <c r="AI331" s="119"/>
      <c r="AJ331" s="119"/>
      <c r="AK331" s="119"/>
      <c r="AL331" s="123">
        <f>'SERIES_DB-MetaData-SI_Units'!BX331</f>
        <v>1</v>
      </c>
    </row>
    <row r="332" spans="1:38">
      <c r="A332" s="84">
        <f>'SERIES_DB-MetaData'!A332</f>
        <v>327</v>
      </c>
      <c r="B332" s="84">
        <f>'SERIES_DB-MetaData'!B332</f>
        <v>0</v>
      </c>
      <c r="C332" s="105">
        <f>'SERIES_DB-MetaData'!C332</f>
        <v>9</v>
      </c>
      <c r="D332" s="105" t="str">
        <f>'SERIES_DB-MetaData'!D332</f>
        <v>SW3-1</v>
      </c>
      <c r="E332" s="105" t="str">
        <f>'SERIES_DB-MetaData'!E332</f>
        <v>Zhang, 2007 (from Lu et al., 2010, NEES Database)</v>
      </c>
      <c r="F332" s="87" t="str">
        <f>'SERIES_DB-MetaData'!F332</f>
        <v>SI</v>
      </c>
      <c r="G332" s="118">
        <f>'SERIES_DB-MetaData-SI_Units'!I332</f>
        <v>20.7</v>
      </c>
      <c r="H332" s="119">
        <f>('SERIES_DB-MetaData-SI_Units'!L332*1000)/'SERIES_DB-MetaData-SI_Units'!U332</f>
        <v>4.1399999999999997</v>
      </c>
      <c r="I332" s="118">
        <f>'SERIES_DB-MetaData-SI_Units'!S332/'SERIES_DB-MetaData-SI_Units'!P332</f>
        <v>2</v>
      </c>
      <c r="J332" s="118">
        <f>'SERIES_DB-MetaData-SI_Units'!S332</f>
        <v>2000</v>
      </c>
      <c r="K332" s="120">
        <f>'SERIES_DB-MetaData-SI_Units'!AG332</f>
        <v>0.37699111843077515</v>
      </c>
      <c r="L332" s="121">
        <f>'SERIES_DB-MetaData-SI_Units'!AY332</f>
        <v>0.56548667764616278</v>
      </c>
      <c r="M332" s="121">
        <f>'SERIES_DB-MetaData-SI_Units'!AZ332</f>
        <v>0</v>
      </c>
      <c r="N332" s="122"/>
      <c r="O332" s="123">
        <f>'SERIES_DB-MetaData-SI_Units'!BX332</f>
        <v>9</v>
      </c>
      <c r="P332" s="123"/>
      <c r="Q332" s="124"/>
      <c r="R332" s="124"/>
      <c r="S332" s="119"/>
      <c r="T332" s="119"/>
      <c r="U332" s="119"/>
      <c r="V332" s="184"/>
      <c r="W332" s="119"/>
      <c r="X332" s="119"/>
      <c r="Y332" s="119"/>
      <c r="Z332" s="119"/>
      <c r="AA332" s="125"/>
      <c r="AB332" s="118"/>
      <c r="AC332" s="118"/>
      <c r="AD332" s="126"/>
      <c r="AE332" s="119"/>
      <c r="AF332" s="119"/>
      <c r="AG332" s="119"/>
      <c r="AH332" s="119"/>
      <c r="AI332" s="119"/>
      <c r="AJ332" s="119"/>
      <c r="AK332" s="119"/>
      <c r="AL332" s="123">
        <f>'SERIES_DB-MetaData-SI_Units'!BX332</f>
        <v>9</v>
      </c>
    </row>
    <row r="333" spans="1:38">
      <c r="A333" s="84">
        <f>'SERIES_DB-MetaData'!A333</f>
        <v>328</v>
      </c>
      <c r="B333" s="84">
        <f>'SERIES_DB-MetaData'!B333</f>
        <v>0</v>
      </c>
      <c r="C333" s="105">
        <f>'SERIES_DB-MetaData'!C333</f>
        <v>10</v>
      </c>
      <c r="D333" s="105" t="str">
        <f>'SERIES_DB-MetaData'!D333</f>
        <v>SW3-2</v>
      </c>
      <c r="E333" s="105" t="str">
        <f>'SERIES_DB-MetaData'!E333</f>
        <v>Zhang, 2007 (from Lu et al., 2010, NEES Database)</v>
      </c>
      <c r="F333" s="87" t="str">
        <f>'SERIES_DB-MetaData'!F333</f>
        <v>SI</v>
      </c>
      <c r="G333" s="118">
        <f>'SERIES_DB-MetaData-SI_Units'!I333</f>
        <v>30.8</v>
      </c>
      <c r="H333" s="119">
        <f>('SERIES_DB-MetaData-SI_Units'!L333*1000)/'SERIES_DB-MetaData-SI_Units'!U333</f>
        <v>9.24</v>
      </c>
      <c r="I333" s="118">
        <f>'SERIES_DB-MetaData-SI_Units'!S333/'SERIES_DB-MetaData-SI_Units'!P333</f>
        <v>2</v>
      </c>
      <c r="J333" s="118">
        <f>'SERIES_DB-MetaData-SI_Units'!S333</f>
        <v>2000</v>
      </c>
      <c r="K333" s="120">
        <f>'SERIES_DB-MetaData-SI_Units'!AG333</f>
        <v>0.37699111843077515</v>
      </c>
      <c r="L333" s="121">
        <f>'SERIES_DB-MetaData-SI_Units'!AY333</f>
        <v>0.56548667764616278</v>
      </c>
      <c r="M333" s="121">
        <f>'SERIES_DB-MetaData-SI_Units'!AZ333</f>
        <v>0</v>
      </c>
      <c r="N333" s="122"/>
      <c r="O333" s="123">
        <f>'SERIES_DB-MetaData-SI_Units'!BX333</f>
        <v>9</v>
      </c>
      <c r="P333" s="123"/>
      <c r="Q333" s="124"/>
      <c r="R333" s="124"/>
      <c r="S333" s="119"/>
      <c r="T333" s="119"/>
      <c r="U333" s="119"/>
      <c r="V333" s="184"/>
      <c r="W333" s="119"/>
      <c r="X333" s="119"/>
      <c r="Y333" s="119"/>
      <c r="Z333" s="119"/>
      <c r="AA333" s="125"/>
      <c r="AB333" s="118"/>
      <c r="AC333" s="118"/>
      <c r="AD333" s="126"/>
      <c r="AE333" s="119"/>
      <c r="AF333" s="119"/>
      <c r="AG333" s="119"/>
      <c r="AH333" s="119"/>
      <c r="AI333" s="119"/>
      <c r="AJ333" s="119"/>
      <c r="AK333" s="119"/>
      <c r="AL333" s="123">
        <f>'SERIES_DB-MetaData-SI_Units'!BX333</f>
        <v>9</v>
      </c>
    </row>
    <row r="334" spans="1:38">
      <c r="A334" s="84">
        <f>'SERIES_DB-MetaData'!A334</f>
        <v>329</v>
      </c>
      <c r="B334" s="84">
        <f>'SERIES_DB-MetaData'!B334</f>
        <v>0</v>
      </c>
      <c r="C334" s="105">
        <f>'SERIES_DB-MetaData'!C334</f>
        <v>11</v>
      </c>
      <c r="D334" s="105" t="str">
        <f>'SERIES_DB-MetaData'!D334</f>
        <v>SW4-1</v>
      </c>
      <c r="E334" s="105" t="str">
        <f>'SERIES_DB-MetaData'!E334</f>
        <v>Zhang, 2007 (from Lu et al., 2010, NEES Database)</v>
      </c>
      <c r="F334" s="87" t="str">
        <f>'SERIES_DB-MetaData'!F334</f>
        <v>SI</v>
      </c>
      <c r="G334" s="118">
        <f>'SERIES_DB-MetaData-SI_Units'!I334</f>
        <v>30.8</v>
      </c>
      <c r="H334" s="119">
        <f>('SERIES_DB-MetaData-SI_Units'!L334*1000)/'SERIES_DB-MetaData-SI_Units'!U334</f>
        <v>9.24</v>
      </c>
      <c r="I334" s="118">
        <f>'SERIES_DB-MetaData-SI_Units'!S334/'SERIES_DB-MetaData-SI_Units'!P334</f>
        <v>2</v>
      </c>
      <c r="J334" s="118">
        <f>'SERIES_DB-MetaData-SI_Units'!S334</f>
        <v>2000</v>
      </c>
      <c r="K334" s="120">
        <f>'SERIES_DB-MetaData-SI_Units'!AG334</f>
        <v>0.24127431579569611</v>
      </c>
      <c r="L334" s="121">
        <f>'SERIES_DB-MetaData-SI_Units'!AY334</f>
        <v>0.56548667764616278</v>
      </c>
      <c r="M334" s="121">
        <f>'SERIES_DB-MetaData-SI_Units'!AZ334</f>
        <v>0</v>
      </c>
      <c r="N334" s="122"/>
      <c r="O334" s="123">
        <f>'SERIES_DB-MetaData-SI_Units'!BX334</f>
        <v>1</v>
      </c>
      <c r="P334" s="123"/>
      <c r="Q334" s="124"/>
      <c r="R334" s="124"/>
      <c r="S334" s="119"/>
      <c r="T334" s="119"/>
      <c r="U334" s="119"/>
      <c r="V334" s="184"/>
      <c r="W334" s="119"/>
      <c r="X334" s="119"/>
      <c r="Y334" s="119"/>
      <c r="Z334" s="119"/>
      <c r="AA334" s="125"/>
      <c r="AB334" s="118"/>
      <c r="AC334" s="118"/>
      <c r="AD334" s="126"/>
      <c r="AE334" s="119"/>
      <c r="AF334" s="119"/>
      <c r="AG334" s="119"/>
      <c r="AH334" s="119"/>
      <c r="AI334" s="119"/>
      <c r="AJ334" s="119"/>
      <c r="AK334" s="119"/>
      <c r="AL334" s="123">
        <f>'SERIES_DB-MetaData-SI_Units'!BX334</f>
        <v>1</v>
      </c>
    </row>
    <row r="335" spans="1:38">
      <c r="A335" s="84">
        <f>'SERIES_DB-MetaData'!A335</f>
        <v>330</v>
      </c>
      <c r="B335" s="84">
        <f>'SERIES_DB-MetaData'!B335</f>
        <v>0</v>
      </c>
      <c r="C335" s="105">
        <f>'SERIES_DB-MetaData'!C335</f>
        <v>12</v>
      </c>
      <c r="D335" s="105" t="str">
        <f>'SERIES_DB-MetaData'!D335</f>
        <v>SW4-2</v>
      </c>
      <c r="E335" s="105" t="str">
        <f>'SERIES_DB-MetaData'!E335</f>
        <v>Zhang, 2007 (from Lu et al., 2010, NEES Database)</v>
      </c>
      <c r="F335" s="87" t="str">
        <f>'SERIES_DB-MetaData'!F335</f>
        <v>SI</v>
      </c>
      <c r="G335" s="118">
        <f>'SERIES_DB-MetaData-SI_Units'!I335</f>
        <v>30.8</v>
      </c>
      <c r="H335" s="119">
        <f>('SERIES_DB-MetaData-SI_Units'!L335*1000)/'SERIES_DB-MetaData-SI_Units'!U335</f>
        <v>9.24</v>
      </c>
      <c r="I335" s="118">
        <f>'SERIES_DB-MetaData-SI_Units'!S335/'SERIES_DB-MetaData-SI_Units'!P335</f>
        <v>2</v>
      </c>
      <c r="J335" s="118">
        <f>'SERIES_DB-MetaData-SI_Units'!S335</f>
        <v>2000</v>
      </c>
      <c r="K335" s="120">
        <f>'SERIES_DB-MetaData-SI_Units'!AG335</f>
        <v>0.37699111843077515</v>
      </c>
      <c r="L335" s="121">
        <f>'SERIES_DB-MetaData-SI_Units'!AY335</f>
        <v>0.56548667764616278</v>
      </c>
      <c r="M335" s="121">
        <f>'SERIES_DB-MetaData-SI_Units'!AZ335</f>
        <v>0</v>
      </c>
      <c r="N335" s="122"/>
      <c r="O335" s="123">
        <f>'SERIES_DB-MetaData-SI_Units'!BX335</f>
        <v>1</v>
      </c>
      <c r="P335" s="123"/>
      <c r="Q335" s="124"/>
      <c r="R335" s="124"/>
      <c r="S335" s="119"/>
      <c r="T335" s="119"/>
      <c r="U335" s="119"/>
      <c r="V335" s="184"/>
      <c r="W335" s="119"/>
      <c r="X335" s="119"/>
      <c r="Y335" s="119"/>
      <c r="Z335" s="119"/>
      <c r="AA335" s="125"/>
      <c r="AB335" s="118"/>
      <c r="AC335" s="118"/>
      <c r="AD335" s="126"/>
      <c r="AE335" s="119"/>
      <c r="AF335" s="119"/>
      <c r="AG335" s="119"/>
      <c r="AH335" s="119"/>
      <c r="AI335" s="119"/>
      <c r="AJ335" s="119"/>
      <c r="AK335" s="119"/>
      <c r="AL335" s="123">
        <f>'SERIES_DB-MetaData-SI_Units'!BX335</f>
        <v>1</v>
      </c>
    </row>
    <row r="336" spans="1:38">
      <c r="A336" s="84">
        <f>'SERIES_DB-MetaData'!A336</f>
        <v>331</v>
      </c>
      <c r="B336" s="84">
        <f>'SERIES_DB-MetaData'!B336</f>
        <v>0</v>
      </c>
      <c r="C336" s="105">
        <f>'SERIES_DB-MetaData'!C336</f>
        <v>13</v>
      </c>
      <c r="D336" s="105" t="str">
        <f>'SERIES_DB-MetaData'!D336</f>
        <v>SW4-3</v>
      </c>
      <c r="E336" s="105" t="str">
        <f>'SERIES_DB-MetaData'!E336</f>
        <v>Zhang, 2007 (from Lu et al., 2010, NEES Database)</v>
      </c>
      <c r="F336" s="87" t="str">
        <f>'SERIES_DB-MetaData'!F336</f>
        <v>SI</v>
      </c>
      <c r="G336" s="118">
        <f>'SERIES_DB-MetaData-SI_Units'!I336</f>
        <v>30.8</v>
      </c>
      <c r="H336" s="119">
        <f>('SERIES_DB-MetaData-SI_Units'!L336*1000)/'SERIES_DB-MetaData-SI_Units'!U336</f>
        <v>9.24</v>
      </c>
      <c r="I336" s="118">
        <f>'SERIES_DB-MetaData-SI_Units'!S336/'SERIES_DB-MetaData-SI_Units'!P336</f>
        <v>2</v>
      </c>
      <c r="J336" s="118">
        <f>'SERIES_DB-MetaData-SI_Units'!S336</f>
        <v>2000</v>
      </c>
      <c r="K336" s="120">
        <f>'SERIES_DB-MetaData-SI_Units'!AG336</f>
        <v>0.37699111843077515</v>
      </c>
      <c r="L336" s="121">
        <f>'SERIES_DB-MetaData-SI_Units'!AY336</f>
        <v>0.56548667764616278</v>
      </c>
      <c r="M336" s="121">
        <f>'SERIES_DB-MetaData-SI_Units'!AZ336</f>
        <v>0</v>
      </c>
      <c r="N336" s="122"/>
      <c r="O336" s="123">
        <f>'SERIES_DB-MetaData-SI_Units'!BX336</f>
        <v>1</v>
      </c>
      <c r="P336" s="123"/>
      <c r="Q336" s="124"/>
      <c r="R336" s="124"/>
      <c r="S336" s="119"/>
      <c r="T336" s="119"/>
      <c r="U336" s="119"/>
      <c r="V336" s="184"/>
      <c r="W336" s="119"/>
      <c r="X336" s="119"/>
      <c r="Y336" s="119"/>
      <c r="Z336" s="119"/>
      <c r="AA336" s="125"/>
      <c r="AB336" s="118"/>
      <c r="AC336" s="118"/>
      <c r="AD336" s="126"/>
      <c r="AE336" s="119"/>
      <c r="AF336" s="119"/>
      <c r="AG336" s="119"/>
      <c r="AH336" s="119"/>
      <c r="AI336" s="119"/>
      <c r="AJ336" s="119"/>
      <c r="AK336" s="119"/>
      <c r="AL336" s="123">
        <f>'SERIES_DB-MetaData-SI_Units'!BX336</f>
        <v>1</v>
      </c>
    </row>
    <row r="337" spans="1:38">
      <c r="A337" s="84">
        <f>'SERIES_DB-MetaData'!A337</f>
        <v>332</v>
      </c>
      <c r="B337" s="84">
        <f>'SERIES_DB-MetaData'!B337</f>
        <v>0</v>
      </c>
      <c r="C337" s="105">
        <f>'SERIES_DB-MetaData'!C337</f>
        <v>15</v>
      </c>
      <c r="D337" s="105" t="str">
        <f>'SERIES_DB-MetaData'!D337</f>
        <v>SW5-1</v>
      </c>
      <c r="E337" s="105" t="str">
        <f>'SERIES_DB-MetaData'!E337</f>
        <v>Zhang, 2007 (from Lu et al., 2010, NEES Database)</v>
      </c>
      <c r="F337" s="87" t="str">
        <f>'SERIES_DB-MetaData'!F337</f>
        <v>SI</v>
      </c>
      <c r="G337" s="118">
        <f>'SERIES_DB-MetaData-SI_Units'!I337</f>
        <v>30.8</v>
      </c>
      <c r="H337" s="119">
        <f>('SERIES_DB-MetaData-SI_Units'!L337*1000)/'SERIES_DB-MetaData-SI_Units'!U337</f>
        <v>9.24</v>
      </c>
      <c r="I337" s="118">
        <f>'SERIES_DB-MetaData-SI_Units'!S337/'SERIES_DB-MetaData-SI_Units'!P337</f>
        <v>2</v>
      </c>
      <c r="J337" s="118">
        <f>'SERIES_DB-MetaData-SI_Units'!S337</f>
        <v>2000</v>
      </c>
      <c r="K337" s="120">
        <f>'SERIES_DB-MetaData-SI_Units'!AG337</f>
        <v>0.37699111843077515</v>
      </c>
      <c r="L337" s="121">
        <f>'SERIES_DB-MetaData-SI_Units'!AY337</f>
        <v>0.56548667764616278</v>
      </c>
      <c r="M337" s="121">
        <f>'SERIES_DB-MetaData-SI_Units'!AZ337</f>
        <v>0</v>
      </c>
      <c r="N337" s="122"/>
      <c r="O337" s="123">
        <f>'SERIES_DB-MetaData-SI_Units'!BX337</f>
        <v>1</v>
      </c>
      <c r="P337" s="123"/>
      <c r="Q337" s="124"/>
      <c r="R337" s="124"/>
      <c r="S337" s="119"/>
      <c r="T337" s="119"/>
      <c r="U337" s="119"/>
      <c r="V337" s="184"/>
      <c r="W337" s="119"/>
      <c r="X337" s="119"/>
      <c r="Y337" s="119"/>
      <c r="Z337" s="119"/>
      <c r="AA337" s="125"/>
      <c r="AB337" s="118"/>
      <c r="AC337" s="118"/>
      <c r="AD337" s="126"/>
      <c r="AE337" s="119"/>
      <c r="AF337" s="119"/>
      <c r="AG337" s="119"/>
      <c r="AH337" s="119"/>
      <c r="AI337" s="119"/>
      <c r="AJ337" s="119"/>
      <c r="AK337" s="119"/>
      <c r="AL337" s="123">
        <f>'SERIES_DB-MetaData-SI_Units'!BX337</f>
        <v>1</v>
      </c>
    </row>
    <row r="338" spans="1:38">
      <c r="A338" s="84">
        <f>'SERIES_DB-MetaData'!A338</f>
        <v>333</v>
      </c>
      <c r="B338" s="84">
        <f>'SERIES_DB-MetaData'!B338</f>
        <v>0</v>
      </c>
      <c r="C338" s="105">
        <f>'SERIES_DB-MetaData'!C338</f>
        <v>16</v>
      </c>
      <c r="D338" s="105" t="str">
        <f>'SERIES_DB-MetaData'!D338</f>
        <v>SW5-2</v>
      </c>
      <c r="E338" s="105" t="str">
        <f>'SERIES_DB-MetaData'!E338</f>
        <v>Zhang, 2007 (from Lu et al., 2010, NEES Database)</v>
      </c>
      <c r="F338" s="87" t="str">
        <f>'SERIES_DB-MetaData'!F338</f>
        <v>SI</v>
      </c>
      <c r="G338" s="118">
        <f>'SERIES_DB-MetaData-SI_Units'!I338</f>
        <v>30.8</v>
      </c>
      <c r="H338" s="119">
        <f>('SERIES_DB-MetaData-SI_Units'!L338*1000)/'SERIES_DB-MetaData-SI_Units'!U338</f>
        <v>9.24</v>
      </c>
      <c r="I338" s="118">
        <f>'SERIES_DB-MetaData-SI_Units'!S338/'SERIES_DB-MetaData-SI_Units'!P338</f>
        <v>2</v>
      </c>
      <c r="J338" s="118">
        <f>'SERIES_DB-MetaData-SI_Units'!S338</f>
        <v>2000</v>
      </c>
      <c r="K338" s="120">
        <f>'SERIES_DB-MetaData-SI_Units'!AG338</f>
        <v>0.37699111843077515</v>
      </c>
      <c r="L338" s="121">
        <f>'SERIES_DB-MetaData-SI_Units'!AY338</f>
        <v>0.56548667764616278</v>
      </c>
      <c r="M338" s="121">
        <f>'SERIES_DB-MetaData-SI_Units'!AZ338</f>
        <v>0</v>
      </c>
      <c r="N338" s="122"/>
      <c r="O338" s="123">
        <f>'SERIES_DB-MetaData-SI_Units'!BX338</f>
        <v>1</v>
      </c>
      <c r="P338" s="123"/>
      <c r="Q338" s="124"/>
      <c r="R338" s="124"/>
      <c r="S338" s="119"/>
      <c r="T338" s="119"/>
      <c r="U338" s="119"/>
      <c r="V338" s="184"/>
      <c r="W338" s="119"/>
      <c r="X338" s="119"/>
      <c r="Y338" s="119"/>
      <c r="Z338" s="119"/>
      <c r="AA338" s="125"/>
      <c r="AB338" s="118"/>
      <c r="AC338" s="118"/>
      <c r="AD338" s="126"/>
      <c r="AE338" s="119"/>
      <c r="AF338" s="119"/>
      <c r="AG338" s="119"/>
      <c r="AH338" s="119"/>
      <c r="AI338" s="119"/>
      <c r="AJ338" s="119"/>
      <c r="AK338" s="119"/>
      <c r="AL338" s="123">
        <f>'SERIES_DB-MetaData-SI_Units'!BX338</f>
        <v>1</v>
      </c>
    </row>
    <row r="339" spans="1:38">
      <c r="A339" s="84">
        <f>'SERIES_DB-MetaData'!A339</f>
        <v>334</v>
      </c>
      <c r="B339" s="84">
        <f>'SERIES_DB-MetaData'!B339</f>
        <v>0</v>
      </c>
      <c r="C339" s="105">
        <f>'SERIES_DB-MetaData'!C339</f>
        <v>17</v>
      </c>
      <c r="D339" s="105" t="str">
        <f>'SERIES_DB-MetaData'!D339</f>
        <v>SW5-3</v>
      </c>
      <c r="E339" s="105" t="str">
        <f>'SERIES_DB-MetaData'!E339</f>
        <v>Zhang, 2007 (from Lu et al., 2010, NEES Database)</v>
      </c>
      <c r="F339" s="87" t="str">
        <f>'SERIES_DB-MetaData'!F339</f>
        <v>SI</v>
      </c>
      <c r="G339" s="118">
        <f>'SERIES_DB-MetaData-SI_Units'!I339</f>
        <v>30.8</v>
      </c>
      <c r="H339" s="119">
        <f>('SERIES_DB-MetaData-SI_Units'!L339*1000)/'SERIES_DB-MetaData-SI_Units'!U339</f>
        <v>9.24</v>
      </c>
      <c r="I339" s="118">
        <f>'SERIES_DB-MetaData-SI_Units'!S339/'SERIES_DB-MetaData-SI_Units'!P339</f>
        <v>2</v>
      </c>
      <c r="J339" s="118">
        <f>'SERIES_DB-MetaData-SI_Units'!S339</f>
        <v>2000</v>
      </c>
      <c r="K339" s="120">
        <f>'SERIES_DB-MetaData-SI_Units'!AG339</f>
        <v>0.37699111843077515</v>
      </c>
      <c r="L339" s="121">
        <f>'SERIES_DB-MetaData-SI_Units'!AY339</f>
        <v>0.56548667764616278</v>
      </c>
      <c r="M339" s="121">
        <f>'SERIES_DB-MetaData-SI_Units'!AZ339</f>
        <v>0</v>
      </c>
      <c r="N339" s="122"/>
      <c r="O339" s="123">
        <f>'SERIES_DB-MetaData-SI_Units'!BX339</f>
        <v>1</v>
      </c>
      <c r="P339" s="123"/>
      <c r="Q339" s="124"/>
      <c r="R339" s="124"/>
      <c r="S339" s="119"/>
      <c r="T339" s="119"/>
      <c r="U339" s="119"/>
      <c r="V339" s="184"/>
      <c r="W339" s="119"/>
      <c r="X339" s="119"/>
      <c r="Y339" s="119"/>
      <c r="Z339" s="119"/>
      <c r="AA339" s="125"/>
      <c r="AB339" s="118"/>
      <c r="AC339" s="118"/>
      <c r="AD339" s="126"/>
      <c r="AE339" s="119"/>
      <c r="AF339" s="119"/>
      <c r="AG339" s="119"/>
      <c r="AH339" s="119"/>
      <c r="AI339" s="119"/>
      <c r="AJ339" s="119"/>
      <c r="AK339" s="119"/>
      <c r="AL339" s="123">
        <f>'SERIES_DB-MetaData-SI_Units'!BX339</f>
        <v>1</v>
      </c>
    </row>
    <row r="340" spans="1:38">
      <c r="A340" s="84">
        <f>'SERIES_DB-MetaData'!A340</f>
        <v>335</v>
      </c>
      <c r="B340" s="84">
        <f>'SERIES_DB-MetaData'!B340</f>
        <v>0</v>
      </c>
      <c r="C340" s="105">
        <f>'SERIES_DB-MetaData'!C340</f>
        <v>18</v>
      </c>
      <c r="D340" s="105" t="str">
        <f>'SERIES_DB-MetaData'!D340</f>
        <v>SW6-1</v>
      </c>
      <c r="E340" s="105" t="str">
        <f>'SERIES_DB-MetaData'!E340</f>
        <v>Zhang, 2007 (from Lu et al., 2010, NEES Database)</v>
      </c>
      <c r="F340" s="87" t="str">
        <f>'SERIES_DB-MetaData'!F340</f>
        <v>SI</v>
      </c>
      <c r="G340" s="118">
        <f>'SERIES_DB-MetaData-SI_Units'!I340</f>
        <v>30.8</v>
      </c>
      <c r="H340" s="119">
        <f>('SERIES_DB-MetaData-SI_Units'!L340*1000)/'SERIES_DB-MetaData-SI_Units'!U340</f>
        <v>9.24</v>
      </c>
      <c r="I340" s="118">
        <f>'SERIES_DB-MetaData-SI_Units'!S340/'SERIES_DB-MetaData-SI_Units'!P340</f>
        <v>2</v>
      </c>
      <c r="J340" s="118">
        <f>'SERIES_DB-MetaData-SI_Units'!S340</f>
        <v>2000</v>
      </c>
      <c r="K340" s="120">
        <f>'SERIES_DB-MetaData-SI_Units'!AG340</f>
        <v>0.37699111843077515</v>
      </c>
      <c r="L340" s="121">
        <f>'SERIES_DB-MetaData-SI_Units'!AY340</f>
        <v>0.25132741228718347</v>
      </c>
      <c r="M340" s="121">
        <f>'SERIES_DB-MetaData-SI_Units'!AZ340</f>
        <v>0</v>
      </c>
      <c r="N340" s="122"/>
      <c r="O340" s="123">
        <f>'SERIES_DB-MetaData-SI_Units'!BX340</f>
        <v>1</v>
      </c>
      <c r="P340" s="123"/>
      <c r="Q340" s="124"/>
      <c r="R340" s="124"/>
      <c r="S340" s="119"/>
      <c r="T340" s="119"/>
      <c r="U340" s="119"/>
      <c r="V340" s="184"/>
      <c r="W340" s="119"/>
      <c r="X340" s="119"/>
      <c r="Y340" s="119"/>
      <c r="Z340" s="119"/>
      <c r="AA340" s="125"/>
      <c r="AB340" s="118"/>
      <c r="AC340" s="118"/>
      <c r="AD340" s="126"/>
      <c r="AE340" s="119"/>
      <c r="AF340" s="119"/>
      <c r="AG340" s="119"/>
      <c r="AH340" s="119"/>
      <c r="AI340" s="119"/>
      <c r="AJ340" s="119"/>
      <c r="AK340" s="119"/>
      <c r="AL340" s="123">
        <f>'SERIES_DB-MetaData-SI_Units'!BX340</f>
        <v>1</v>
      </c>
    </row>
    <row r="341" spans="1:38">
      <c r="A341" s="84">
        <f>'SERIES_DB-MetaData'!A341</f>
        <v>336</v>
      </c>
      <c r="B341" s="84">
        <f>'SERIES_DB-MetaData'!B341</f>
        <v>0</v>
      </c>
      <c r="C341" s="105">
        <f>'SERIES_DB-MetaData'!C341</f>
        <v>19</v>
      </c>
      <c r="D341" s="105" t="str">
        <f>'SERIES_DB-MetaData'!D341</f>
        <v>SW6-2</v>
      </c>
      <c r="E341" s="105" t="str">
        <f>'SERIES_DB-MetaData'!E341</f>
        <v>Zhang, 2007 (from Lu et al., 2010, NEES Database)</v>
      </c>
      <c r="F341" s="87" t="str">
        <f>'SERIES_DB-MetaData'!F341</f>
        <v>SI</v>
      </c>
      <c r="G341" s="118">
        <f>'SERIES_DB-MetaData-SI_Units'!I341</f>
        <v>30.8</v>
      </c>
      <c r="H341" s="119">
        <f>('SERIES_DB-MetaData-SI_Units'!L341*1000)/'SERIES_DB-MetaData-SI_Units'!U341</f>
        <v>9.24</v>
      </c>
      <c r="I341" s="118">
        <f>'SERIES_DB-MetaData-SI_Units'!S341/'SERIES_DB-MetaData-SI_Units'!P341</f>
        <v>2</v>
      </c>
      <c r="J341" s="118">
        <f>'SERIES_DB-MetaData-SI_Units'!S341</f>
        <v>2000</v>
      </c>
      <c r="K341" s="120">
        <f>'SERIES_DB-MetaData-SI_Units'!AG341</f>
        <v>0.37699111843077515</v>
      </c>
      <c r="L341" s="121">
        <f>'SERIES_DB-MetaData-SI_Units'!AY341</f>
        <v>0.56548667764616278</v>
      </c>
      <c r="M341" s="121">
        <f>'SERIES_DB-MetaData-SI_Units'!AZ341</f>
        <v>0</v>
      </c>
      <c r="N341" s="122"/>
      <c r="O341" s="123">
        <f>'SERIES_DB-MetaData-SI_Units'!BX341</f>
        <v>1</v>
      </c>
      <c r="P341" s="123"/>
      <c r="Q341" s="124"/>
      <c r="R341" s="124"/>
      <c r="S341" s="119"/>
      <c r="T341" s="119"/>
      <c r="U341" s="119"/>
      <c r="V341" s="184"/>
      <c r="W341" s="119"/>
      <c r="X341" s="119"/>
      <c r="Y341" s="119"/>
      <c r="Z341" s="119"/>
      <c r="AA341" s="125"/>
      <c r="AB341" s="118"/>
      <c r="AC341" s="118"/>
      <c r="AD341" s="126"/>
      <c r="AE341" s="119"/>
      <c r="AF341" s="119"/>
      <c r="AG341" s="119"/>
      <c r="AH341" s="119"/>
      <c r="AI341" s="119"/>
      <c r="AJ341" s="119"/>
      <c r="AK341" s="119"/>
      <c r="AL341" s="123">
        <f>'SERIES_DB-MetaData-SI_Units'!BX341</f>
        <v>1</v>
      </c>
    </row>
    <row r="342" spans="1:38">
      <c r="A342" s="84">
        <f>'SERIES_DB-MetaData'!A342</f>
        <v>337</v>
      </c>
      <c r="B342" s="84">
        <f>'SERIES_DB-MetaData'!B342</f>
        <v>0</v>
      </c>
      <c r="C342" s="105">
        <f>'SERIES_DB-MetaData'!C342</f>
        <v>20</v>
      </c>
      <c r="D342" s="105" t="str">
        <f>'SERIES_DB-MetaData'!D342</f>
        <v>SW6-3</v>
      </c>
      <c r="E342" s="105" t="str">
        <f>'SERIES_DB-MetaData'!E342</f>
        <v>Zhang, 2007 (from Lu et al., 2010, NEES Database)</v>
      </c>
      <c r="F342" s="87" t="str">
        <f>'SERIES_DB-MetaData'!F342</f>
        <v>SI</v>
      </c>
      <c r="G342" s="118">
        <f>'SERIES_DB-MetaData-SI_Units'!I342</f>
        <v>30.8</v>
      </c>
      <c r="H342" s="119">
        <f>('SERIES_DB-MetaData-SI_Units'!L342*1000)/'SERIES_DB-MetaData-SI_Units'!U342</f>
        <v>9.24</v>
      </c>
      <c r="I342" s="118">
        <f>'SERIES_DB-MetaData-SI_Units'!S342/'SERIES_DB-MetaData-SI_Units'!P342</f>
        <v>2</v>
      </c>
      <c r="J342" s="118">
        <f>'SERIES_DB-MetaData-SI_Units'!S342</f>
        <v>2000</v>
      </c>
      <c r="K342" s="120">
        <f>'SERIES_DB-MetaData-SI_Units'!AG342</f>
        <v>0.37699111843077515</v>
      </c>
      <c r="L342" s="121">
        <f>'SERIES_DB-MetaData-SI_Units'!AY342</f>
        <v>0.7539822368615503</v>
      </c>
      <c r="M342" s="121">
        <f>'SERIES_DB-MetaData-SI_Units'!AZ342</f>
        <v>0</v>
      </c>
      <c r="N342" s="122"/>
      <c r="O342" s="123">
        <f>'SERIES_DB-MetaData-SI_Units'!BX342</f>
        <v>9</v>
      </c>
      <c r="P342" s="123"/>
      <c r="Q342" s="124"/>
      <c r="R342" s="124"/>
      <c r="S342" s="119"/>
      <c r="T342" s="119"/>
      <c r="U342" s="119"/>
      <c r="V342" s="184"/>
      <c r="W342" s="119"/>
      <c r="X342" s="119"/>
      <c r="Y342" s="119"/>
      <c r="Z342" s="119"/>
      <c r="AA342" s="125"/>
      <c r="AB342" s="118"/>
      <c r="AC342" s="118"/>
      <c r="AD342" s="126"/>
      <c r="AE342" s="119"/>
      <c r="AF342" s="119"/>
      <c r="AG342" s="119"/>
      <c r="AH342" s="119"/>
      <c r="AI342" s="119"/>
      <c r="AJ342" s="119"/>
      <c r="AK342" s="119"/>
      <c r="AL342" s="123">
        <f>'SERIES_DB-MetaData-SI_Units'!BX342</f>
        <v>9</v>
      </c>
    </row>
    <row r="343" spans="1:38">
      <c r="A343" s="84">
        <f>'SERIES_DB-MetaData'!A343</f>
        <v>338</v>
      </c>
      <c r="B343" s="84">
        <f>'SERIES_DB-MetaData'!B343</f>
        <v>0</v>
      </c>
      <c r="C343" s="105">
        <f>'SERIES_DB-MetaData'!C343</f>
        <v>1</v>
      </c>
      <c r="D343" s="105" t="str">
        <f>'SERIES_DB-MetaData'!D343</f>
        <v>SW1</v>
      </c>
      <c r="E343" s="105" t="str">
        <f>'SERIES_DB-MetaData'!E343</f>
        <v>Zhang, 2007 (from Lu et al., 2010, NEES Database)</v>
      </c>
      <c r="F343" s="87" t="str">
        <f>'SERIES_DB-MetaData'!F343</f>
        <v>SI</v>
      </c>
      <c r="G343" s="118">
        <f>'SERIES_DB-MetaData-SI_Units'!I343</f>
        <v>30.8</v>
      </c>
      <c r="H343" s="119">
        <f>('SERIES_DB-MetaData-SI_Units'!L343*1000)/'SERIES_DB-MetaData-SI_Units'!U343</f>
        <v>6.16</v>
      </c>
      <c r="I343" s="118">
        <f>'SERIES_DB-MetaData-SI_Units'!S343/'SERIES_DB-MetaData-SI_Units'!P343</f>
        <v>2.5</v>
      </c>
      <c r="J343" s="118">
        <f>'SERIES_DB-MetaData-SI_Units'!S343</f>
        <v>2250</v>
      </c>
      <c r="K343" s="120">
        <f>'SERIES_DB-MetaData-SI_Units'!AG343</f>
        <v>0.74467381418424727</v>
      </c>
      <c r="L343" s="121">
        <f>'SERIES_DB-MetaData-SI_Units'!AY343</f>
        <v>1.1170107212763707</v>
      </c>
      <c r="M343" s="121">
        <f>'SERIES_DB-MetaData-SI_Units'!AZ343</f>
        <v>0</v>
      </c>
      <c r="N343" s="122"/>
      <c r="O343" s="123">
        <f>'SERIES_DB-MetaData-SI_Units'!BX343</f>
        <v>4</v>
      </c>
      <c r="P343" s="123"/>
      <c r="Q343" s="124"/>
      <c r="R343" s="124"/>
      <c r="S343" s="119"/>
      <c r="T343" s="119"/>
      <c r="U343" s="119"/>
      <c r="V343" s="184"/>
      <c r="W343" s="119"/>
      <c r="X343" s="119"/>
      <c r="Y343" s="119"/>
      <c r="Z343" s="119"/>
      <c r="AA343" s="125"/>
      <c r="AB343" s="118"/>
      <c r="AC343" s="118"/>
      <c r="AD343" s="126"/>
      <c r="AE343" s="119"/>
      <c r="AF343" s="119"/>
      <c r="AG343" s="119"/>
      <c r="AH343" s="119"/>
      <c r="AI343" s="119"/>
      <c r="AJ343" s="119"/>
      <c r="AK343" s="119"/>
      <c r="AL343" s="123">
        <f>'SERIES_DB-MetaData-SI_Units'!BX343</f>
        <v>4</v>
      </c>
    </row>
    <row r="344" spans="1:38">
      <c r="A344" s="84">
        <f>'SERIES_DB-MetaData'!A344</f>
        <v>339</v>
      </c>
      <c r="B344" s="84">
        <f>'SERIES_DB-MetaData'!B344</f>
        <v>0</v>
      </c>
      <c r="C344" s="105">
        <f>'SERIES_DB-MetaData'!C344</f>
        <v>2</v>
      </c>
      <c r="D344" s="105" t="str">
        <f>'SERIES_DB-MetaData'!D344</f>
        <v>SW2</v>
      </c>
      <c r="E344" s="105" t="str">
        <f>'SERIES_DB-MetaData'!E344</f>
        <v>Zhang, 2007 (from Lu et al., 2010, NEES Database)</v>
      </c>
      <c r="F344" s="87" t="str">
        <f>'SERIES_DB-MetaData'!F344</f>
        <v>SI</v>
      </c>
      <c r="G344" s="118">
        <f>'SERIES_DB-MetaData-SI_Units'!I344</f>
        <v>30.8</v>
      </c>
      <c r="H344" s="119">
        <f>('SERIES_DB-MetaData-SI_Units'!L344*1000)/'SERIES_DB-MetaData-SI_Units'!U344</f>
        <v>0</v>
      </c>
      <c r="I344" s="118">
        <f>'SERIES_DB-MetaData-SI_Units'!S344/'SERIES_DB-MetaData-SI_Units'!P344</f>
        <v>2.5</v>
      </c>
      <c r="J344" s="118">
        <f>'SERIES_DB-MetaData-SI_Units'!S344</f>
        <v>2250</v>
      </c>
      <c r="K344" s="120">
        <f>'SERIES_DB-MetaData-SI_Units'!AG344</f>
        <v>0.74467381418424727</v>
      </c>
      <c r="L344" s="121">
        <f>'SERIES_DB-MetaData-SI_Units'!AY344</f>
        <v>1.1170107212763707</v>
      </c>
      <c r="M344" s="121">
        <f>'SERIES_DB-MetaData-SI_Units'!AZ344</f>
        <v>0</v>
      </c>
      <c r="N344" s="122"/>
      <c r="O344" s="123">
        <f>'SERIES_DB-MetaData-SI_Units'!BX344</f>
        <v>8</v>
      </c>
      <c r="P344" s="123"/>
      <c r="Q344" s="124"/>
      <c r="R344" s="124"/>
      <c r="S344" s="119"/>
      <c r="T344" s="119"/>
      <c r="U344" s="119"/>
      <c r="V344" s="184"/>
      <c r="W344" s="119"/>
      <c r="X344" s="119"/>
      <c r="Y344" s="119"/>
      <c r="Z344" s="119"/>
      <c r="AA344" s="125"/>
      <c r="AB344" s="118"/>
      <c r="AC344" s="118"/>
      <c r="AD344" s="126"/>
      <c r="AE344" s="119"/>
      <c r="AF344" s="119"/>
      <c r="AG344" s="119"/>
      <c r="AH344" s="119"/>
      <c r="AI344" s="119"/>
      <c r="AJ344" s="119"/>
      <c r="AK344" s="119"/>
      <c r="AL344" s="123">
        <f>'SERIES_DB-MetaData-SI_Units'!BX344</f>
        <v>8</v>
      </c>
    </row>
    <row r="345" spans="1:38">
      <c r="A345" s="84">
        <f>'SERIES_DB-MetaData'!A345</f>
        <v>340</v>
      </c>
      <c r="B345" s="84">
        <f>'SERIES_DB-MetaData'!B345</f>
        <v>0</v>
      </c>
      <c r="C345" s="105">
        <f>'SERIES_DB-MetaData'!C345</f>
        <v>3</v>
      </c>
      <c r="D345" s="105" t="str">
        <f>'SERIES_DB-MetaData'!D345</f>
        <v>SW3</v>
      </c>
      <c r="E345" s="105" t="str">
        <f>'SERIES_DB-MetaData'!E345</f>
        <v>Zhang, 2007 (from Lu et al., 2010, NEES Database)</v>
      </c>
      <c r="F345" s="87" t="str">
        <f>'SERIES_DB-MetaData'!F345</f>
        <v>SI</v>
      </c>
      <c r="G345" s="118">
        <f>'SERIES_DB-MetaData-SI_Units'!I345</f>
        <v>30.8</v>
      </c>
      <c r="H345" s="119">
        <f>('SERIES_DB-MetaData-SI_Units'!L345*1000)/'SERIES_DB-MetaData-SI_Units'!U345</f>
        <v>0</v>
      </c>
      <c r="I345" s="118">
        <f>'SERIES_DB-MetaData-SI_Units'!S345/'SERIES_DB-MetaData-SI_Units'!P345</f>
        <v>2.5</v>
      </c>
      <c r="J345" s="118">
        <f>'SERIES_DB-MetaData-SI_Units'!S345</f>
        <v>2250</v>
      </c>
      <c r="K345" s="120">
        <f>'SERIES_DB-MetaData-SI_Units'!AG345</f>
        <v>0.74467381418424727</v>
      </c>
      <c r="L345" s="121">
        <f>'SERIES_DB-MetaData-SI_Units'!AY345</f>
        <v>1.1170107212763707</v>
      </c>
      <c r="M345" s="121">
        <f>'SERIES_DB-MetaData-SI_Units'!AZ345</f>
        <v>0</v>
      </c>
      <c r="N345" s="122"/>
      <c r="O345" s="123">
        <f>'SERIES_DB-MetaData-SI_Units'!BX345</f>
        <v>4</v>
      </c>
      <c r="P345" s="123"/>
      <c r="Q345" s="124"/>
      <c r="R345" s="124"/>
      <c r="S345" s="119"/>
      <c r="T345" s="119"/>
      <c r="U345" s="119"/>
      <c r="V345" s="184"/>
      <c r="W345" s="119"/>
      <c r="X345" s="119"/>
      <c r="Y345" s="119"/>
      <c r="Z345" s="119"/>
      <c r="AA345" s="125"/>
      <c r="AB345" s="118"/>
      <c r="AC345" s="118"/>
      <c r="AD345" s="126"/>
      <c r="AE345" s="119"/>
      <c r="AF345" s="119"/>
      <c r="AG345" s="119"/>
      <c r="AH345" s="119"/>
      <c r="AI345" s="119"/>
      <c r="AJ345" s="119"/>
      <c r="AK345" s="119"/>
      <c r="AL345" s="123">
        <f>'SERIES_DB-MetaData-SI_Units'!BX345</f>
        <v>4</v>
      </c>
    </row>
    <row r="346" spans="1:38">
      <c r="A346" s="84">
        <f>'SERIES_DB-MetaData'!A346</f>
        <v>341</v>
      </c>
      <c r="B346" s="84">
        <f>'SERIES_DB-MetaData'!B346</f>
        <v>0</v>
      </c>
      <c r="C346" s="105">
        <f>'SERIES_DB-MetaData'!C346</f>
        <v>4</v>
      </c>
      <c r="D346" s="105" t="str">
        <f>'SERIES_DB-MetaData'!D346</f>
        <v>SW4</v>
      </c>
      <c r="E346" s="105" t="str">
        <f>'SERIES_DB-MetaData'!E346</f>
        <v>Zhang, 2007 (from Lu et al., 2010, NEES Database)</v>
      </c>
      <c r="F346" s="87" t="str">
        <f>'SERIES_DB-MetaData'!F346</f>
        <v>SI</v>
      </c>
      <c r="G346" s="118">
        <f>'SERIES_DB-MetaData-SI_Units'!I346</f>
        <v>30.8</v>
      </c>
      <c r="H346" s="119">
        <f>('SERIES_DB-MetaData-SI_Units'!L346*1000)/'SERIES_DB-MetaData-SI_Units'!U346</f>
        <v>6.16</v>
      </c>
      <c r="I346" s="118">
        <f>'SERIES_DB-MetaData-SI_Units'!S346/'SERIES_DB-MetaData-SI_Units'!P346</f>
        <v>2.5</v>
      </c>
      <c r="J346" s="118">
        <f>'SERIES_DB-MetaData-SI_Units'!S346</f>
        <v>2250</v>
      </c>
      <c r="K346" s="120">
        <f>'SERIES_DB-MetaData-SI_Units'!AG346</f>
        <v>0.74467381418424727</v>
      </c>
      <c r="L346" s="121">
        <f>'SERIES_DB-MetaData-SI_Units'!AY346</f>
        <v>1.1170107212763707</v>
      </c>
      <c r="M346" s="121">
        <f>'SERIES_DB-MetaData-SI_Units'!AZ346</f>
        <v>0</v>
      </c>
      <c r="N346" s="122"/>
      <c r="O346" s="123">
        <f>'SERIES_DB-MetaData-SI_Units'!BX346</f>
        <v>4</v>
      </c>
      <c r="P346" s="123"/>
      <c r="Q346" s="124"/>
      <c r="R346" s="124"/>
      <c r="S346" s="119"/>
      <c r="T346" s="119"/>
      <c r="U346" s="119"/>
      <c r="V346" s="184"/>
      <c r="W346" s="119"/>
      <c r="X346" s="119"/>
      <c r="Y346" s="119"/>
      <c r="Z346" s="119"/>
      <c r="AA346" s="125"/>
      <c r="AB346" s="118"/>
      <c r="AC346" s="118"/>
      <c r="AD346" s="126"/>
      <c r="AE346" s="119"/>
      <c r="AF346" s="119"/>
      <c r="AG346" s="119"/>
      <c r="AH346" s="119"/>
      <c r="AI346" s="119"/>
      <c r="AJ346" s="119"/>
      <c r="AK346" s="119"/>
      <c r="AL346" s="123">
        <f>'SERIES_DB-MetaData-SI_Units'!BX346</f>
        <v>4</v>
      </c>
    </row>
    <row r="347" spans="1:38">
      <c r="A347" s="84">
        <f>'SERIES_DB-MetaData'!A347</f>
        <v>342</v>
      </c>
      <c r="B347" s="84">
        <f>'SERIES_DB-MetaData'!B347</f>
        <v>0</v>
      </c>
      <c r="C347" s="105">
        <f>'SERIES_DB-MetaData'!C347</f>
        <v>2</v>
      </c>
      <c r="D347" s="105" t="str">
        <f>'SERIES_DB-MetaData'!D347</f>
        <v>RW-A20-P10-S63</v>
      </c>
      <c r="E347" s="105" t="str">
        <f>'SERIES_DB-MetaData'!E347</f>
        <v>Tran, Wallace (2012)</v>
      </c>
      <c r="F347" s="87" t="str">
        <f>'SERIES_DB-MetaData'!F347</f>
        <v>SI</v>
      </c>
      <c r="G347" s="118">
        <f>'SERIES_DB-MetaData-SI_Units'!I347</f>
        <v>48</v>
      </c>
      <c r="H347" s="119">
        <f>('SERIES_DB-MetaData-SI_Units'!L347*1000)/'SERIES_DB-MetaData-SI_Units'!U347</f>
        <v>4.8000000000000007</v>
      </c>
      <c r="I347" s="118">
        <f>'SERIES_DB-MetaData-SI_Units'!S347/'SERIES_DB-MetaData-SI_Units'!P347</f>
        <v>2</v>
      </c>
      <c r="J347" s="118">
        <f>'SERIES_DB-MetaData-SI_Units'!S347</f>
        <v>2440</v>
      </c>
      <c r="K347" s="120">
        <f>'SERIES_DB-MetaData-SI_Units'!AG347</f>
        <v>1.246001997780732</v>
      </c>
      <c r="L347" s="121">
        <f>'SERIES_DB-MetaData-SI_Units'!AY347</f>
        <v>0.84451246516249601</v>
      </c>
      <c r="M347" s="121">
        <f>'SERIES_DB-MetaData-SI_Units'!AZ347</f>
        <v>0</v>
      </c>
      <c r="N347" s="122"/>
      <c r="O347" s="123">
        <f>'SERIES_DB-MetaData-SI_Units'!BX347</f>
        <v>1</v>
      </c>
      <c r="P347" s="123"/>
      <c r="Q347" s="124"/>
      <c r="R347" s="124"/>
      <c r="S347" s="119"/>
      <c r="T347" s="119"/>
      <c r="U347" s="119"/>
      <c r="V347" s="184"/>
      <c r="W347" s="119"/>
      <c r="X347" s="119"/>
      <c r="Y347" s="119"/>
      <c r="Z347" s="119"/>
      <c r="AA347" s="125"/>
      <c r="AB347" s="118"/>
      <c r="AC347" s="118"/>
      <c r="AD347" s="126"/>
      <c r="AE347" s="119"/>
      <c r="AF347" s="119"/>
      <c r="AG347" s="119"/>
      <c r="AH347" s="119"/>
      <c r="AI347" s="119"/>
      <c r="AJ347" s="119"/>
      <c r="AK347" s="119"/>
      <c r="AL347" s="123">
        <f>'SERIES_DB-MetaData-SI_Units'!BX347</f>
        <v>1</v>
      </c>
    </row>
    <row r="348" spans="1:38">
      <c r="A348" s="84">
        <f>'SERIES_DB-MetaData'!A348</f>
        <v>343</v>
      </c>
      <c r="B348" s="84">
        <f>'SERIES_DB-MetaData'!B348</f>
        <v>0</v>
      </c>
      <c r="C348" s="105">
        <f>'SERIES_DB-MetaData'!C348</f>
        <v>4</v>
      </c>
      <c r="D348" s="105" t="str">
        <f>'SERIES_DB-MetaData'!D348</f>
        <v>RW-A15-P10-S78</v>
      </c>
      <c r="E348" s="105" t="str">
        <f>'SERIES_DB-MetaData'!E348</f>
        <v>Tran, Wallace (2012)</v>
      </c>
      <c r="F348" s="87" t="str">
        <f>'SERIES_DB-MetaData'!F348</f>
        <v>SI</v>
      </c>
      <c r="G348" s="118">
        <f>'SERIES_DB-MetaData-SI_Units'!I348</f>
        <v>56</v>
      </c>
      <c r="H348" s="119">
        <f>('SERIES_DB-MetaData-SI_Units'!L348*1000)/'SERIES_DB-MetaData-SI_Units'!U348</f>
        <v>5.6000000000000014</v>
      </c>
      <c r="I348" s="118">
        <f>'SERIES_DB-MetaData-SI_Units'!S348/'SERIES_DB-MetaData-SI_Units'!P348</f>
        <v>1.5</v>
      </c>
      <c r="J348" s="118">
        <f>'SERIES_DB-MetaData-SI_Units'!S348</f>
        <v>1830</v>
      </c>
      <c r="K348" s="120">
        <f>'SERIES_DB-MetaData-SI_Units'!AG348</f>
        <v>1.1508212896169261</v>
      </c>
      <c r="L348" s="121">
        <f>'SERIES_DB-MetaData-SI_Units'!AY348</f>
        <v>0.84451246516249601</v>
      </c>
      <c r="M348" s="121">
        <f>'SERIES_DB-MetaData-SI_Units'!AZ348</f>
        <v>0</v>
      </c>
      <c r="N348" s="122"/>
      <c r="O348" s="123">
        <f>'SERIES_DB-MetaData-SI_Units'!BX348</f>
        <v>8</v>
      </c>
      <c r="P348" s="123"/>
      <c r="Q348" s="124"/>
      <c r="R348" s="124"/>
      <c r="S348" s="119"/>
      <c r="T348" s="119"/>
      <c r="U348" s="119"/>
      <c r="V348" s="184"/>
      <c r="W348" s="119"/>
      <c r="X348" s="119"/>
      <c r="Y348" s="119"/>
      <c r="Z348" s="119"/>
      <c r="AA348" s="125"/>
      <c r="AB348" s="118"/>
      <c r="AC348" s="118"/>
      <c r="AD348" s="126"/>
      <c r="AE348" s="119"/>
      <c r="AF348" s="119"/>
      <c r="AG348" s="119"/>
      <c r="AH348" s="119"/>
      <c r="AI348" s="119"/>
      <c r="AJ348" s="119"/>
      <c r="AK348" s="119"/>
      <c r="AL348" s="123">
        <f>'SERIES_DB-MetaData-SI_Units'!BX348</f>
        <v>8</v>
      </c>
    </row>
    <row r="349" spans="1:38">
      <c r="A349" s="84">
        <f>'SERIES_DB-MetaData'!A349</f>
        <v>344</v>
      </c>
      <c r="B349" s="84">
        <f>'SERIES_DB-MetaData'!B349</f>
        <v>0</v>
      </c>
      <c r="C349" s="105">
        <f>'SERIES_DB-MetaData'!C349</f>
        <v>1</v>
      </c>
      <c r="D349" s="105" t="str">
        <f>'SERIES_DB-MetaData'!D349</f>
        <v>B1-1</v>
      </c>
      <c r="E349" s="105" t="str">
        <f>'SERIES_DB-MetaData'!E349</f>
        <v>Barda,Hanson &amp; Corley 1977</v>
      </c>
      <c r="F349" s="87" t="str">
        <f>'SERIES_DB-MetaData'!F349</f>
        <v>SI</v>
      </c>
      <c r="G349" s="118">
        <f>'SERIES_DB-MetaData-SI_Units'!I349</f>
        <v>29</v>
      </c>
      <c r="H349" s="119">
        <f>('SERIES_DB-MetaData-SI_Units'!L349*1000)/'SERIES_DB-MetaData-SI_Units'!U349</f>
        <v>0</v>
      </c>
      <c r="I349" s="118">
        <f>'SERIES_DB-MetaData-SI_Units'!S349/'SERIES_DB-MetaData-SI_Units'!P349</f>
        <v>0.5</v>
      </c>
      <c r="J349" s="118">
        <f>'SERIES_DB-MetaData-SI_Units'!S349</f>
        <v>952.5</v>
      </c>
      <c r="K349" s="120">
        <f>'SERIES_DB-MetaData-SI_Units'!AG349</f>
        <v>0.6018195331170515</v>
      </c>
      <c r="L349" s="121">
        <f>'SERIES_DB-MetaData-SI_Units'!AY349</f>
        <v>0.1824856969298318</v>
      </c>
      <c r="M349" s="121">
        <f>'SERIES_DB-MetaData-SI_Units'!AZ349</f>
        <v>0</v>
      </c>
      <c r="N349" s="122"/>
      <c r="O349" s="123">
        <f>'SERIES_DB-MetaData-SI_Units'!BX349</f>
        <v>5</v>
      </c>
      <c r="P349" s="123"/>
      <c r="Q349" s="124"/>
      <c r="R349" s="124"/>
      <c r="S349" s="119"/>
      <c r="T349" s="119"/>
      <c r="U349" s="119"/>
      <c r="V349" s="184"/>
      <c r="W349" s="119"/>
      <c r="X349" s="119"/>
      <c r="Y349" s="119"/>
      <c r="Z349" s="119"/>
      <c r="AA349" s="125"/>
      <c r="AB349" s="118"/>
      <c r="AC349" s="118"/>
      <c r="AD349" s="126"/>
      <c r="AE349" s="119"/>
      <c r="AF349" s="119"/>
      <c r="AG349" s="119"/>
      <c r="AH349" s="119"/>
      <c r="AI349" s="119"/>
      <c r="AJ349" s="119"/>
      <c r="AK349" s="119"/>
      <c r="AL349" s="123">
        <f>'SERIES_DB-MetaData-SI_Units'!BX349</f>
        <v>5</v>
      </c>
    </row>
    <row r="350" spans="1:38">
      <c r="A350" s="84">
        <f>'SERIES_DB-MetaData'!A350</f>
        <v>345</v>
      </c>
      <c r="B350" s="84">
        <f>'SERIES_DB-MetaData'!B350</f>
        <v>0</v>
      </c>
      <c r="C350" s="105">
        <f>'SERIES_DB-MetaData'!C350</f>
        <v>2</v>
      </c>
      <c r="D350" s="105" t="str">
        <f>'SERIES_DB-MetaData'!D350</f>
        <v>B2-1</v>
      </c>
      <c r="E350" s="105" t="str">
        <f>'SERIES_DB-MetaData'!E350</f>
        <v>Barda,Hanson &amp; Corley 1977</v>
      </c>
      <c r="F350" s="87" t="str">
        <f>'SERIES_DB-MetaData'!F350</f>
        <v>SI</v>
      </c>
      <c r="G350" s="118">
        <f>'SERIES_DB-MetaData-SI_Units'!I350</f>
        <v>16.350000000000001</v>
      </c>
      <c r="H350" s="119">
        <f>('SERIES_DB-MetaData-SI_Units'!L350*1000)/'SERIES_DB-MetaData-SI_Units'!U350</f>
        <v>0</v>
      </c>
      <c r="I350" s="118">
        <f>'SERIES_DB-MetaData-SI_Units'!S350/'SERIES_DB-MetaData-SI_Units'!P350</f>
        <v>0.5</v>
      </c>
      <c r="J350" s="118">
        <f>'SERIES_DB-MetaData-SI_Units'!S350</f>
        <v>952.5</v>
      </c>
      <c r="K350" s="120">
        <f>'SERIES_DB-MetaData-SI_Units'!AG350</f>
        <v>1.685828212380297</v>
      </c>
      <c r="L350" s="121">
        <f>'SERIES_DB-MetaData-SI_Units'!AY350</f>
        <v>0.1824856969298318</v>
      </c>
      <c r="M350" s="121">
        <f>'SERIES_DB-MetaData-SI_Units'!AZ350</f>
        <v>0</v>
      </c>
      <c r="N350" s="122"/>
      <c r="O350" s="123">
        <f>'SERIES_DB-MetaData-SI_Units'!BX350</f>
        <v>2</v>
      </c>
      <c r="P350" s="123"/>
      <c r="Q350" s="124"/>
      <c r="R350" s="124"/>
      <c r="S350" s="119"/>
      <c r="T350" s="119"/>
      <c r="U350" s="119"/>
      <c r="V350" s="184"/>
      <c r="W350" s="119"/>
      <c r="X350" s="119"/>
      <c r="Y350" s="119"/>
      <c r="Z350" s="119"/>
      <c r="AA350" s="125"/>
      <c r="AB350" s="118"/>
      <c r="AC350" s="118"/>
      <c r="AD350" s="126"/>
      <c r="AE350" s="119"/>
      <c r="AF350" s="119"/>
      <c r="AG350" s="119"/>
      <c r="AH350" s="119"/>
      <c r="AI350" s="119"/>
      <c r="AJ350" s="119"/>
      <c r="AK350" s="119"/>
      <c r="AL350" s="123">
        <f>'SERIES_DB-MetaData-SI_Units'!BX350</f>
        <v>2</v>
      </c>
    </row>
    <row r="351" spans="1:38">
      <c r="A351" s="84">
        <f>'SERIES_DB-MetaData'!A351</f>
        <v>346</v>
      </c>
      <c r="B351" s="84">
        <f>'SERIES_DB-MetaData'!B351</f>
        <v>0</v>
      </c>
      <c r="C351" s="105">
        <f>'SERIES_DB-MetaData'!C351</f>
        <v>3</v>
      </c>
      <c r="D351" s="105" t="str">
        <f>'SERIES_DB-MetaData'!D351</f>
        <v>B3-2</v>
      </c>
      <c r="E351" s="105" t="str">
        <f>'SERIES_DB-MetaData'!E351</f>
        <v>Barda,Hanson &amp; Corley 1977</v>
      </c>
      <c r="F351" s="87" t="str">
        <f>'SERIES_DB-MetaData'!F351</f>
        <v>SI</v>
      </c>
      <c r="G351" s="118">
        <f>'SERIES_DB-MetaData-SI_Units'!I351</f>
        <v>27</v>
      </c>
      <c r="H351" s="119">
        <f>('SERIES_DB-MetaData-SI_Units'!L351*1000)/'SERIES_DB-MetaData-SI_Units'!U351</f>
        <v>0</v>
      </c>
      <c r="I351" s="118">
        <f>'SERIES_DB-MetaData-SI_Units'!S351/'SERIES_DB-MetaData-SI_Units'!P351</f>
        <v>0.5</v>
      </c>
      <c r="J351" s="118">
        <f>'SERIES_DB-MetaData-SI_Units'!S351</f>
        <v>952.5</v>
      </c>
      <c r="K351" s="120">
        <f>'SERIES_DB-MetaData-SI_Units'!AG351</f>
        <v>1.0755398614565013</v>
      </c>
      <c r="L351" s="121">
        <f>'SERIES_DB-MetaData-SI_Units'!AY351</f>
        <v>0.1824856969298318</v>
      </c>
      <c r="M351" s="121">
        <f>'SERIES_DB-MetaData-SI_Units'!AZ351</f>
        <v>0</v>
      </c>
      <c r="N351" s="122"/>
      <c r="O351" s="123">
        <f>'SERIES_DB-MetaData-SI_Units'!BX351</f>
        <v>2</v>
      </c>
      <c r="P351" s="123"/>
      <c r="Q351" s="124"/>
      <c r="R351" s="124"/>
      <c r="S351" s="119"/>
      <c r="T351" s="119"/>
      <c r="U351" s="119"/>
      <c r="V351" s="184"/>
      <c r="W351" s="119"/>
      <c r="X351" s="119"/>
      <c r="Y351" s="119"/>
      <c r="Z351" s="119"/>
      <c r="AA351" s="125"/>
      <c r="AB351" s="118"/>
      <c r="AC351" s="118"/>
      <c r="AD351" s="126"/>
      <c r="AE351" s="119"/>
      <c r="AF351" s="119"/>
      <c r="AG351" s="119"/>
      <c r="AH351" s="119"/>
      <c r="AI351" s="119"/>
      <c r="AJ351" s="119"/>
      <c r="AK351" s="119"/>
      <c r="AL351" s="123">
        <f>'SERIES_DB-MetaData-SI_Units'!BX351</f>
        <v>2</v>
      </c>
    </row>
    <row r="352" spans="1:38">
      <c r="A352" s="84">
        <f>'SERIES_DB-MetaData'!A352</f>
        <v>347</v>
      </c>
      <c r="B352" s="84">
        <f>'SERIES_DB-MetaData'!B352</f>
        <v>0</v>
      </c>
      <c r="C352" s="105">
        <f>'SERIES_DB-MetaData'!C352</f>
        <v>1</v>
      </c>
      <c r="D352" s="105" t="str">
        <f>'SERIES_DB-MetaData'!D352</f>
        <v>WR-20</v>
      </c>
      <c r="E352" s="105" t="str">
        <f>'SERIES_DB-MetaData'!E352</f>
        <v>Oh, Han, Lee (2002)</v>
      </c>
      <c r="F352" s="87" t="str">
        <f>'SERIES_DB-MetaData'!F352</f>
        <v>SI</v>
      </c>
      <c r="G352" s="118">
        <f>'SERIES_DB-MetaData-SI_Units'!I352</f>
        <v>27.6</v>
      </c>
      <c r="H352" s="119">
        <f>('SERIES_DB-MetaData-SI_Units'!L352*1000)/'SERIES_DB-MetaData-SI_Units'!U352</f>
        <v>2.76</v>
      </c>
      <c r="I352" s="118">
        <f>'SERIES_DB-MetaData-SI_Units'!S352/'SERIES_DB-MetaData-SI_Units'!P352</f>
        <v>1.5</v>
      </c>
      <c r="J352" s="118">
        <f>'SERIES_DB-MetaData-SI_Units'!S352</f>
        <v>2250</v>
      </c>
      <c r="K352" s="120">
        <f>'SERIES_DB-MetaData-SI_Units'!AG352</f>
        <v>0.17697638615222502</v>
      </c>
      <c r="L352" s="121">
        <f>'SERIES_DB-MetaData-SI_Units'!AY352</f>
        <v>0.3926990816987242</v>
      </c>
      <c r="M352" s="121">
        <f>'SERIES_DB-MetaData-SI_Units'!AZ352</f>
        <v>0</v>
      </c>
      <c r="N352" s="122"/>
      <c r="O352" s="123">
        <f>'SERIES_DB-MetaData-SI_Units'!BX352</f>
        <v>1</v>
      </c>
      <c r="P352" s="123"/>
      <c r="Q352" s="124"/>
      <c r="R352" s="124"/>
      <c r="S352" s="119"/>
      <c r="T352" s="119"/>
      <c r="U352" s="119"/>
      <c r="V352" s="184"/>
      <c r="W352" s="119"/>
      <c r="X352" s="119"/>
      <c r="Y352" s="119"/>
      <c r="Z352" s="119"/>
      <c r="AA352" s="125"/>
      <c r="AB352" s="118"/>
      <c r="AC352" s="118"/>
      <c r="AD352" s="126"/>
      <c r="AE352" s="119"/>
      <c r="AF352" s="119"/>
      <c r="AG352" s="119"/>
      <c r="AH352" s="119"/>
      <c r="AI352" s="119"/>
      <c r="AJ352" s="119"/>
      <c r="AK352" s="119"/>
      <c r="AL352" s="123">
        <f>'SERIES_DB-MetaData-SI_Units'!BX352</f>
        <v>1</v>
      </c>
    </row>
    <row r="353" spans="1:38">
      <c r="A353" s="84">
        <f>'SERIES_DB-MetaData'!A353</f>
        <v>348</v>
      </c>
      <c r="B353" s="84">
        <f>'SERIES_DB-MetaData'!B353</f>
        <v>0</v>
      </c>
      <c r="C353" s="105">
        <f>'SERIES_DB-MetaData'!C353</f>
        <v>2</v>
      </c>
      <c r="D353" s="105" t="str">
        <f>'SERIES_DB-MetaData'!D353</f>
        <v>WR-10</v>
      </c>
      <c r="E353" s="105" t="str">
        <f>'SERIES_DB-MetaData'!E353</f>
        <v>Oh, Han, Lee (2002)</v>
      </c>
      <c r="F353" s="87" t="str">
        <f>'SERIES_DB-MetaData'!F353</f>
        <v>SI</v>
      </c>
      <c r="G353" s="118">
        <f>'SERIES_DB-MetaData-SI_Units'!I353</f>
        <v>27.6</v>
      </c>
      <c r="H353" s="119">
        <f>('SERIES_DB-MetaData-SI_Units'!L353*1000)/'SERIES_DB-MetaData-SI_Units'!U353</f>
        <v>2.76</v>
      </c>
      <c r="I353" s="118">
        <f>'SERIES_DB-MetaData-SI_Units'!S353/'SERIES_DB-MetaData-SI_Units'!P353</f>
        <v>1.5</v>
      </c>
      <c r="J353" s="118">
        <f>'SERIES_DB-MetaData-SI_Units'!S353</f>
        <v>2250</v>
      </c>
      <c r="K353" s="120">
        <f>'SERIES_DB-MetaData-SI_Units'!AG353</f>
        <v>0.17697638615222502</v>
      </c>
      <c r="L353" s="121">
        <f>'SERIES_DB-MetaData-SI_Units'!AY353</f>
        <v>0.78539816339744839</v>
      </c>
      <c r="M353" s="121">
        <f>'SERIES_DB-MetaData-SI_Units'!AZ353</f>
        <v>0</v>
      </c>
      <c r="N353" s="122"/>
      <c r="O353" s="123">
        <f>'SERIES_DB-MetaData-SI_Units'!BX353</f>
        <v>1</v>
      </c>
      <c r="P353" s="123"/>
      <c r="Q353" s="124"/>
      <c r="R353" s="124"/>
      <c r="S353" s="119"/>
      <c r="T353" s="119"/>
      <c r="U353" s="119"/>
      <c r="V353" s="184"/>
      <c r="W353" s="119"/>
      <c r="X353" s="119"/>
      <c r="Y353" s="119"/>
      <c r="Z353" s="119"/>
      <c r="AA353" s="125"/>
      <c r="AB353" s="118"/>
      <c r="AC353" s="118"/>
      <c r="AD353" s="126"/>
      <c r="AE353" s="119"/>
      <c r="AF353" s="119"/>
      <c r="AG353" s="119"/>
      <c r="AH353" s="119"/>
      <c r="AI353" s="119"/>
      <c r="AJ353" s="119"/>
      <c r="AK353" s="119"/>
      <c r="AL353" s="123">
        <f>'SERIES_DB-MetaData-SI_Units'!BX353</f>
        <v>1</v>
      </c>
    </row>
    <row r="354" spans="1:38">
      <c r="A354" s="84">
        <f>'SERIES_DB-MetaData'!A354</f>
        <v>349</v>
      </c>
      <c r="B354" s="84">
        <f>'SERIES_DB-MetaData'!B354</f>
        <v>0</v>
      </c>
      <c r="C354" s="105">
        <f>'SERIES_DB-MetaData'!C354</f>
        <v>3</v>
      </c>
      <c r="D354" s="105" t="str">
        <f>'SERIES_DB-MetaData'!D354</f>
        <v>WR-0</v>
      </c>
      <c r="E354" s="105" t="str">
        <f>'SERIES_DB-MetaData'!E354</f>
        <v>Oh, Han, Lee (2002)</v>
      </c>
      <c r="F354" s="87" t="str">
        <f>'SERIES_DB-MetaData'!F354</f>
        <v>SI</v>
      </c>
      <c r="G354" s="118">
        <f>'SERIES_DB-MetaData-SI_Units'!I354</f>
        <v>27.6</v>
      </c>
      <c r="H354" s="119">
        <f>('SERIES_DB-MetaData-SI_Units'!L354*1000)/'SERIES_DB-MetaData-SI_Units'!U354</f>
        <v>2.76</v>
      </c>
      <c r="I354" s="118">
        <f>'SERIES_DB-MetaData-SI_Units'!S354/'SERIES_DB-MetaData-SI_Units'!P354</f>
        <v>1.5</v>
      </c>
      <c r="J354" s="118">
        <f>'SERIES_DB-MetaData-SI_Units'!S354</f>
        <v>2250</v>
      </c>
      <c r="K354" s="120">
        <f>'SERIES_DB-MetaData-SI_Units'!AG354</f>
        <v>0.17697638615222502</v>
      </c>
      <c r="L354" s="121" t="e">
        <f>'SERIES_DB-MetaData-SI_Units'!AY354</f>
        <v>#DIV/0!</v>
      </c>
      <c r="M354" s="121">
        <f>'SERIES_DB-MetaData-SI_Units'!AZ354</f>
        <v>0</v>
      </c>
      <c r="N354" s="122"/>
      <c r="O354" s="123">
        <f>'SERIES_DB-MetaData-SI_Units'!BX354</f>
        <v>1</v>
      </c>
      <c r="P354" s="123"/>
      <c r="Q354" s="124"/>
      <c r="R354" s="124"/>
      <c r="S354" s="119"/>
      <c r="T354" s="119"/>
      <c r="U354" s="119"/>
      <c r="V354" s="184"/>
      <c r="W354" s="119"/>
      <c r="X354" s="119"/>
      <c r="Y354" s="119"/>
      <c r="Z354" s="119"/>
      <c r="AA354" s="125"/>
      <c r="AB354" s="118"/>
      <c r="AC354" s="118"/>
      <c r="AD354" s="126"/>
      <c r="AE354" s="119"/>
      <c r="AF354" s="119"/>
      <c r="AG354" s="119"/>
      <c r="AH354" s="119"/>
      <c r="AI354" s="119"/>
      <c r="AJ354" s="119"/>
      <c r="AK354" s="119"/>
      <c r="AL354" s="123">
        <f>'SERIES_DB-MetaData-SI_Units'!BX354</f>
        <v>1</v>
      </c>
    </row>
    <row r="355" spans="1:38">
      <c r="A355" s="84">
        <f>'SERIES_DB-MetaData'!A355</f>
        <v>350</v>
      </c>
      <c r="B355" s="84">
        <f>'SERIES_DB-MetaData'!B355</f>
        <v>0</v>
      </c>
      <c r="C355" s="105">
        <f>'SERIES_DB-MetaData'!C355</f>
        <v>4</v>
      </c>
      <c r="D355" s="105" t="str">
        <f>'SERIES_DB-MetaData'!D355</f>
        <v>WB</v>
      </c>
      <c r="E355" s="105" t="str">
        <f>'SERIES_DB-MetaData'!E355</f>
        <v>Oh, Han, Lee (2002)</v>
      </c>
      <c r="F355" s="87" t="str">
        <f>'SERIES_DB-MetaData'!F355</f>
        <v>SI</v>
      </c>
      <c r="G355" s="118">
        <f>'SERIES_DB-MetaData-SI_Units'!I355</f>
        <v>27.6</v>
      </c>
      <c r="H355" s="119">
        <f>('SERIES_DB-MetaData-SI_Units'!L355*1000)/'SERIES_DB-MetaData-SI_Units'!U355</f>
        <v>2.76</v>
      </c>
      <c r="I355" s="118">
        <f>'SERIES_DB-MetaData-SI_Units'!S355/'SERIES_DB-MetaData-SI_Units'!P355</f>
        <v>1.5</v>
      </c>
      <c r="J355" s="118">
        <f>'SERIES_DB-MetaData-SI_Units'!S355</f>
        <v>2250</v>
      </c>
      <c r="K355" s="120">
        <f>'SERIES_DB-MetaData-SI_Units'!AG355</f>
        <v>0.33944815273795703</v>
      </c>
      <c r="L355" s="121">
        <f>'SERIES_DB-MetaData-SI_Units'!AY355</f>
        <v>0.43633231299858238</v>
      </c>
      <c r="M355" s="121">
        <f>'SERIES_DB-MetaData-SI_Units'!AZ355</f>
        <v>0</v>
      </c>
      <c r="N355" s="122"/>
      <c r="O355" s="123">
        <f>'SERIES_DB-MetaData-SI_Units'!BX355</f>
        <v>1</v>
      </c>
      <c r="P355" s="123"/>
      <c r="Q355" s="124"/>
      <c r="R355" s="124"/>
      <c r="S355" s="119"/>
      <c r="T355" s="119"/>
      <c r="U355" s="119"/>
      <c r="V355" s="184"/>
      <c r="W355" s="119"/>
      <c r="X355" s="119"/>
      <c r="Y355" s="119"/>
      <c r="Z355" s="119"/>
      <c r="AA355" s="125"/>
      <c r="AB355" s="118"/>
      <c r="AC355" s="118"/>
      <c r="AD355" s="126"/>
      <c r="AE355" s="119"/>
      <c r="AF355" s="119"/>
      <c r="AG355" s="119"/>
      <c r="AH355" s="119"/>
      <c r="AI355" s="119"/>
      <c r="AJ355" s="119"/>
      <c r="AK355" s="119"/>
      <c r="AL355" s="123">
        <f>'SERIES_DB-MetaData-SI_Units'!BX355</f>
        <v>1</v>
      </c>
    </row>
  </sheetData>
  <phoneticPr fontId="4" type="noConversion"/>
  <hyperlinks>
    <hyperlink ref="E1" r:id="rId1"/>
    <hyperlink ref="E2" r:id="rId2"/>
  </hyperlinks>
  <pageMargins left="0.74803149606299213" right="0.74803149606299213" top="0.98425196850393704" bottom="0.98425196850393704" header="0.51181102362204722" footer="0.51181102362204722"/>
  <pageSetup paperSize="9" scale="82" orientation="landscape"/>
  <headerFooter alignWithMargins="0"/>
  <colBreaks count="2" manualBreakCount="2">
    <brk id="14" max="1048575" man="1"/>
    <brk id="27" max="1048575" man="1"/>
  </colBreaks>
  <legacyDrawing r:id="rId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SERIES_DB-ReportedData</vt:lpstr>
      <vt:lpstr>SERIES_DB-MetaData</vt:lpstr>
      <vt:lpstr>SERIES_DB-MetaData-SI_Units</vt:lpstr>
      <vt:lpstr>SERIES_DB-MetaData-US_Units</vt:lpstr>
      <vt:lpstr>SERIES_CalculatedData-SI_Units</vt:lpstr>
      <vt:lpstr>SERIES_DB-CapacityData-SI_Units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2010-12-14T15:57:53Z</cp:lastPrinted>
  <dcterms:created xsi:type="dcterms:W3CDTF">2010-03-12T09:48:27Z</dcterms:created>
  <dcterms:modified xsi:type="dcterms:W3CDTF">2013-08-01T12:20:38Z</dcterms:modified>
</cp:coreProperties>
</file>